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DEV_RJ\rj_lib_workspace\bb.CIFX_文件\01.doc_cifx_常用查詢文件\"/>
    </mc:Choice>
  </mc:AlternateContent>
  <bookViews>
    <workbookView xWindow="0" yWindow="0" windowWidth="21600" windowHeight="6525" tabRatio="690" activeTab="1"/>
  </bookViews>
  <sheets>
    <sheet name="交易總表_樞紐分析" sheetId="16" r:id="rId1"/>
    <sheet name="交易總表" sheetId="13" r:id="rId2"/>
    <sheet name="CIFX_ECSG清單" sheetId="3" r:id="rId3"/>
    <sheet name="CIFX資料庫表格欄位DD" sheetId="15" r:id="rId4"/>
    <sheet name="PROD_PGMTRX" sheetId="1" state="hidden" r:id="rId5"/>
    <sheet name="代碼表總覽" sheetId="17" r:id="rId6"/>
    <sheet name="新舊交易名稱mapping" sheetId="27" r:id="rId7"/>
    <sheet name="PGMTRX" sheetId="10" r:id="rId8"/>
    <sheet name="新服務功能" sheetId="9" r:id="rId9"/>
    <sheet name="前端系統統計" sheetId="11" r:id="rId10"/>
    <sheet name="即時查詢電文_對外服務介面" sheetId="4" state="hidden" r:id="rId11"/>
    <sheet name="即時變更電文_對外服務介面" sheetId="5" state="hidden" r:id="rId12"/>
    <sheet name="即時查詢電文設定表" sheetId="6" r:id="rId13"/>
    <sheet name="批次來源&amp;產出檔案介面" sheetId="7" r:id="rId14"/>
    <sheet name="CIFX_TO_EDLS介接SP介面" sheetId="8" r:id="rId15"/>
    <sheet name="欄位基本設定" sheetId="20" r:id="rId16"/>
    <sheet name="大查詢設定表(TB_SYS_COL_ACT)" sheetId="30" r:id="rId17"/>
    <sheet name="輸入欄位業務檢核規則" sheetId="22" r:id="rId18"/>
    <sheet name="forceUpdate" sheetId="29" r:id="rId19"/>
    <sheet name="欄位異動業務處理邏輯(tb_cust_kyc)" sheetId="26" r:id="rId20"/>
    <sheet name="補充資訊" sheetId="24" r:id="rId21"/>
    <sheet name="下拉式選單" sheetId="21" r:id="rId22"/>
    <sheet name="測試案例_仁傑" sheetId="31" r:id="rId23"/>
    <sheet name="輸入欄位業務檢核規則 (2)" sheetId="35" r:id="rId24"/>
    <sheet name="CIFX資料庫表格欄位DD (2)" sheetId="33" r:id="rId25"/>
    <sheet name="代碼表總覽 (2)" sheetId="34" r:id="rId26"/>
    <sheet name="分配驗證項目" sheetId="32" r:id="rId27"/>
    <sheet name="CIFX與CIP同步欄位清單" sheetId="18" state="hidden" r:id="rId28"/>
    <sheet name="PUSH清單" sheetId="19" state="hidden" r:id="rId29"/>
  </sheets>
  <externalReferences>
    <externalReference r:id="rId30"/>
    <externalReference r:id="rId31"/>
    <externalReference r:id="rId32"/>
  </externalReferences>
  <definedNames>
    <definedName name="_xlnm._FilterDatabase" localSheetId="2" hidden="1">CIFX_ECSG清單!$A$1:$T$90</definedName>
    <definedName name="_xlnm._FilterDatabase" localSheetId="14" hidden="1">CIFX_TO_EDLS介接SP介面!$A$1:$I$282</definedName>
    <definedName name="_xlnm._FilterDatabase" localSheetId="3" hidden="1">CIFX資料庫表格欄位DD!$A$1:$L$325</definedName>
    <definedName name="_xlnm._FilterDatabase" localSheetId="24" hidden="1">'CIFX資料庫表格欄位DD (2)'!$A$1:$L$325</definedName>
    <definedName name="_xlnm._FilterDatabase" localSheetId="27" hidden="1">CIFX與CIP同步欄位清單!$A$1:$F$89</definedName>
    <definedName name="_xlnm._FilterDatabase" localSheetId="7" hidden="1">PGMTRX!$A$1:$BB$67</definedName>
    <definedName name="_xlnm._FilterDatabase" localSheetId="4" hidden="1">PROD_PGMTRX!$A$5:$D$442</definedName>
    <definedName name="_xlnm._FilterDatabase" localSheetId="5" hidden="1">代碼表總覽!$A$1:$G$497</definedName>
    <definedName name="_xlnm._FilterDatabase" localSheetId="25" hidden="1">'代碼表總覽 (2)'!$A$1:$G$497</definedName>
    <definedName name="_xlnm._FilterDatabase" localSheetId="1" hidden="1">交易總表!$A$1:$T$1413</definedName>
    <definedName name="_xlnm._FilterDatabase" localSheetId="10" hidden="1">即時查詢電文_對外服務介面!$A$1:$O$769</definedName>
    <definedName name="_xlnm._FilterDatabase" localSheetId="11" hidden="1">即時變更電文_對外服務介面!$A$1:$Q$598</definedName>
    <definedName name="_xlnm._FilterDatabase" localSheetId="13" hidden="1">'批次來源&amp;產出檔案介面'!$A$1:$F$165</definedName>
    <definedName name="_xlnm._FilterDatabase" localSheetId="22" hidden="1">測試案例_仁傑!$A$1:$N$80</definedName>
    <definedName name="_xlnm._FilterDatabase" localSheetId="8" hidden="1">新服務功能!$A$1:$L$1693</definedName>
    <definedName name="_xlnm._FilterDatabase" localSheetId="17" hidden="1">輸入欄位業務檢核規則!$A$3:$AA$153</definedName>
    <definedName name="_xlnm._FilterDatabase" localSheetId="23" hidden="1">'輸入欄位業務檢核規則 (2)'!$A$2:$AD$34</definedName>
    <definedName name="_xlnm._FilterDatabase" localSheetId="15" hidden="1">欄位基本設定!$A$2:$X$181</definedName>
    <definedName name="_Ref90885893" localSheetId="20">補充資訊!$A$1</definedName>
    <definedName name="_Ref90891103" localSheetId="20">補充資訊!$A$42</definedName>
    <definedName name="_Toc6590820" localSheetId="20">補充資訊!$A$15</definedName>
    <definedName name="_Toc82017634" localSheetId="20">補充資訊!$A$200</definedName>
    <definedName name="_xlnm.Database" localSheetId="18">OFFSET([1]交易總表!$A$1,0,0,COUNTA([1]交易總表!$A:$A),COUNTA([1]交易總表!$1:$1))</definedName>
    <definedName name="_xlnm.Database">OFFSET(交易總表!$A$1,0,0,COUNTA(交易總表!$A:$A),COUNTA(交易總表!$1:$1))</definedName>
    <definedName name="Slicer_上線狀態">#N/A</definedName>
    <definedName name="Slicer_交易類型">#N/A</definedName>
    <definedName name="Slicer_前端使用系統">#N/A</definedName>
    <definedName name="Slicer_新舊交易">#N/A</definedName>
  </definedNames>
  <calcPr calcId="162913"/>
  <pivotCaches>
    <pivotCache cacheId="2" r:id="rId33"/>
    <pivotCache cacheId="3" r:id="rId34"/>
  </pivotCaches>
  <extLst>
    <ext xmlns:x14="http://schemas.microsoft.com/office/spreadsheetml/2009/9/main" uri="{BBE1A952-AA13-448e-AADC-164F8A28A991}">
      <x14:slicerCaches>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3" i="35" l="1"/>
  <c r="E32" i="35"/>
  <c r="AA32" i="35" s="1"/>
  <c r="AA31" i="35"/>
  <c r="AA30" i="35"/>
  <c r="AA29" i="35"/>
  <c r="AA28" i="35"/>
  <c r="AA27" i="35"/>
  <c r="AA26" i="35"/>
  <c r="AA25" i="35"/>
  <c r="AA24" i="35"/>
  <c r="AA23" i="35"/>
  <c r="AA22" i="35"/>
  <c r="AA21" i="35"/>
  <c r="AA20" i="35"/>
  <c r="AA19" i="35"/>
  <c r="AA18" i="35"/>
  <c r="AA17" i="35"/>
  <c r="AA16" i="35"/>
  <c r="AA15" i="35"/>
  <c r="AA14" i="35"/>
  <c r="AA13" i="35"/>
  <c r="AA12" i="35"/>
  <c r="AA11" i="35"/>
  <c r="AA10" i="35"/>
  <c r="AA9" i="35"/>
  <c r="AA8" i="35"/>
  <c r="AA7" i="35"/>
  <c r="AA6" i="35"/>
  <c r="AA5" i="35"/>
  <c r="AA4" i="35"/>
  <c r="AA3" i="35"/>
  <c r="J103" i="22" l="1"/>
  <c r="X152" i="22" l="1"/>
  <c r="X150" i="22"/>
  <c r="X149" i="22"/>
  <c r="X148" i="22"/>
  <c r="X147" i="22"/>
  <c r="X146" i="22"/>
  <c r="X145" i="22"/>
  <c r="X144" i="22"/>
  <c r="X143" i="22"/>
  <c r="X142" i="22"/>
  <c r="X141" i="22"/>
  <c r="X140" i="22"/>
  <c r="X139" i="22"/>
  <c r="X138" i="22"/>
  <c r="X137" i="22"/>
  <c r="X136" i="22"/>
  <c r="X135" i="22"/>
  <c r="X134" i="22"/>
  <c r="X133" i="22"/>
  <c r="X132" i="22"/>
  <c r="X131" i="22"/>
  <c r="X130" i="22"/>
  <c r="X129" i="22"/>
  <c r="X128" i="22"/>
  <c r="X127" i="22"/>
  <c r="X126" i="22"/>
  <c r="X125" i="22"/>
  <c r="X124" i="22"/>
  <c r="X123" i="22"/>
  <c r="X122" i="22"/>
  <c r="X121" i="22"/>
  <c r="X120" i="22"/>
  <c r="X119" i="22"/>
  <c r="X118" i="22"/>
  <c r="X117" i="22"/>
  <c r="X116" i="22"/>
  <c r="X115" i="22"/>
  <c r="X114" i="22"/>
  <c r="X113" i="22"/>
  <c r="X112" i="22"/>
  <c r="X111" i="22"/>
  <c r="X110" i="22"/>
  <c r="X109" i="22"/>
  <c r="X108" i="22"/>
  <c r="X107" i="22"/>
  <c r="X106" i="22"/>
  <c r="X105" i="22"/>
  <c r="X104"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5" i="22"/>
  <c r="J64" i="22"/>
  <c r="J62" i="22"/>
  <c r="J61" i="22"/>
  <c r="J60" i="22"/>
  <c r="J58" i="22"/>
  <c r="J57" i="22"/>
  <c r="J56" i="22"/>
  <c r="J55" i="22"/>
  <c r="J49" i="22" l="1"/>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A4" i="30" l="1"/>
  <c r="A5" i="30" s="1"/>
  <c r="A6" i="30" s="1"/>
  <c r="A7" i="30" s="1"/>
  <c r="A8" i="30" s="1"/>
  <c r="A9" i="30" s="1"/>
  <c r="A10" i="30" s="1"/>
  <c r="A11" i="30" s="1"/>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A47" i="30" s="1"/>
  <c r="A48" i="30" s="1"/>
  <c r="A49" i="30" s="1"/>
  <c r="A50" i="30" s="1"/>
  <c r="A51" i="30" s="1"/>
  <c r="A52" i="30" s="1"/>
  <c r="A53" i="30" s="1"/>
  <c r="A54" i="30" s="1"/>
  <c r="A55" i="30" s="1"/>
  <c r="A56" i="30" s="1"/>
  <c r="A57" i="30" s="1"/>
  <c r="A58" i="30" s="1"/>
  <c r="A59" i="30" s="1"/>
  <c r="A60" i="30" s="1"/>
  <c r="A61" i="30" s="1"/>
  <c r="A62" i="30" s="1"/>
  <c r="A63" i="30" s="1"/>
  <c r="A64" i="30" s="1"/>
  <c r="A65" i="30" s="1"/>
  <c r="A66" i="30" s="1"/>
  <c r="A67" i="30" s="1"/>
  <c r="A68" i="30" s="1"/>
  <c r="A69" i="30" s="1"/>
  <c r="A70" i="30" s="1"/>
  <c r="A71" i="30" s="1"/>
  <c r="A72" i="30" s="1"/>
  <c r="A73" i="30" s="1"/>
  <c r="A74" i="30" s="1"/>
  <c r="A75" i="30" s="1"/>
  <c r="A76" i="30" s="1"/>
  <c r="A77" i="30" s="1"/>
  <c r="A78" i="30" s="1"/>
  <c r="A79" i="30" s="1"/>
  <c r="A80" i="30" s="1"/>
  <c r="A81" i="30" s="1"/>
  <c r="A82" i="30" s="1"/>
  <c r="A83" i="30" s="1"/>
  <c r="A84" i="30" s="1"/>
  <c r="A85" i="30" s="1"/>
  <c r="A86" i="30" s="1"/>
  <c r="A87" i="30" s="1"/>
  <c r="A88" i="30" s="1"/>
  <c r="A89" i="30" s="1"/>
  <c r="A90" i="30" s="1"/>
  <c r="A91" i="30" s="1"/>
  <c r="A92" i="30" s="1"/>
  <c r="A93" i="30" s="1"/>
  <c r="A94" i="30" s="1"/>
  <c r="A95" i="30" s="1"/>
  <c r="A96" i="30" s="1"/>
  <c r="A97" i="30" s="1"/>
  <c r="A98" i="30" s="1"/>
  <c r="A99" i="30" s="1"/>
  <c r="A100" i="30" s="1"/>
  <c r="A101" i="30" s="1"/>
  <c r="A102" i="30" s="1"/>
  <c r="A3" i="30"/>
  <c r="T1144" i="13" l="1"/>
  <c r="P1667"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s="1"/>
  <c r="M44" i="9" s="1"/>
  <c r="M45" i="9" s="1"/>
  <c r="M46" i="9" s="1"/>
  <c r="M47" i="9"/>
  <c r="M48" i="9"/>
  <c r="M49" i="9"/>
  <c r="M50" i="9"/>
  <c r="M51" i="9"/>
  <c r="M52" i="9"/>
  <c r="M53" i="9"/>
  <c r="M54" i="9"/>
  <c r="M55" i="9" s="1"/>
  <c r="M56" i="9" s="1"/>
  <c r="M57" i="9" s="1"/>
  <c r="M58" i="9" s="1"/>
  <c r="M59" i="9" s="1"/>
  <c r="M60" i="9"/>
  <c r="M61" i="9"/>
  <c r="M62" i="9"/>
  <c r="M63" i="9"/>
  <c r="M64" i="9"/>
  <c r="M65" i="9"/>
  <c r="M66" i="9"/>
  <c r="M67" i="9"/>
  <c r="M68" i="9" s="1"/>
  <c r="M69" i="9" s="1"/>
  <c r="M70" i="9"/>
  <c r="M71" i="9" s="1"/>
  <c r="M72" i="9"/>
  <c r="M73" i="9"/>
  <c r="M74" i="9"/>
  <c r="M75" i="9"/>
  <c r="M76" i="9"/>
  <c r="M77" i="9"/>
  <c r="M78" i="9"/>
  <c r="M79" i="9"/>
  <c r="M80" i="9" s="1"/>
  <c r="M81" i="9" s="1"/>
  <c r="M82" i="9" s="1"/>
  <c r="M83" i="9" s="1"/>
  <c r="M84" i="9" s="1"/>
  <c r="M85" i="9" s="1"/>
  <c r="M86" i="9" s="1"/>
  <c r="M87" i="9" s="1"/>
  <c r="M88" i="9" s="1"/>
  <c r="M89" i="9" s="1"/>
  <c r="M90" i="9" s="1"/>
  <c r="M91" i="9" s="1"/>
  <c r="M92" i="9" s="1"/>
  <c r="M93" i="9" s="1"/>
  <c r="M94" i="9" s="1"/>
  <c r="M95" i="9" s="1"/>
  <c r="M96" i="9" s="1"/>
  <c r="M97" i="9" s="1"/>
  <c r="M98" i="9" s="1"/>
  <c r="M99" i="9" s="1"/>
  <c r="M100" i="9" s="1"/>
  <c r="M101" i="9" s="1"/>
  <c r="M102" i="9" s="1"/>
  <c r="M103" i="9" s="1"/>
  <c r="M104" i="9" s="1"/>
  <c r="M105" i="9"/>
  <c r="M106" i="9"/>
  <c r="M107" i="9"/>
  <c r="M108" i="9"/>
  <c r="M109" i="9"/>
  <c r="M110" i="9"/>
  <c r="M111" i="9"/>
  <c r="M112" i="9"/>
  <c r="M113" i="9"/>
  <c r="M114" i="9"/>
  <c r="M115" i="9"/>
  <c r="M116" i="9"/>
  <c r="M117" i="9"/>
  <c r="M118" i="9"/>
  <c r="M119" i="9"/>
  <c r="M120" i="9"/>
  <c r="M121" i="9"/>
  <c r="M122" i="9"/>
  <c r="M123" i="9"/>
  <c r="M124" i="9"/>
  <c r="M125" i="9" s="1"/>
  <c r="M126" i="9" s="1"/>
  <c r="M127" i="9"/>
  <c r="M128" i="9"/>
  <c r="M129" i="9" s="1"/>
  <c r="M130" i="9"/>
  <c r="M131" i="9" s="1"/>
  <c r="M132" i="9"/>
  <c r="M133" i="9"/>
  <c r="M134" i="9"/>
  <c r="M135" i="9"/>
  <c r="M136" i="9"/>
  <c r="M137" i="9"/>
  <c r="M138" i="9"/>
  <c r="M139" i="9" s="1"/>
  <c r="M140" i="9" s="1"/>
  <c r="M141" i="9" s="1"/>
  <c r="M142" i="9" s="1"/>
  <c r="M143" i="9"/>
  <c r="M144" i="9"/>
  <c r="M145" i="9"/>
  <c r="M146" i="9"/>
  <c r="M147" i="9"/>
  <c r="M148" i="9"/>
  <c r="M149" i="9"/>
  <c r="M150" i="9"/>
  <c r="M151" i="9"/>
  <c r="M152" i="9"/>
  <c r="M153" i="9"/>
  <c r="M154" i="9"/>
  <c r="M155" i="9"/>
  <c r="M156" i="9"/>
  <c r="M157" i="9"/>
  <c r="M158" i="9"/>
  <c r="M159" i="9"/>
  <c r="M160" i="9" s="1"/>
  <c r="M161" i="9"/>
  <c r="M162" i="9"/>
  <c r="M163" i="9"/>
  <c r="M164" i="9"/>
  <c r="M165" i="9"/>
  <c r="M166" i="9"/>
  <c r="M167" i="9"/>
  <c r="M168" i="9"/>
  <c r="M169" i="9"/>
  <c r="M170" i="9"/>
  <c r="M171" i="9" s="1"/>
  <c r="M172" i="9"/>
  <c r="M173" i="9" s="1"/>
  <c r="M174" i="9"/>
  <c r="M175" i="9"/>
  <c r="M176" i="9"/>
  <c r="M177" i="9" s="1"/>
  <c r="M178" i="9"/>
  <c r="M179" i="9"/>
  <c r="M180" i="9"/>
  <c r="M181" i="9"/>
  <c r="M182" i="9"/>
  <c r="M183" i="9"/>
  <c r="M184" i="9"/>
  <c r="M185" i="9"/>
  <c r="M186" i="9"/>
  <c r="M187" i="9"/>
  <c r="M188" i="9"/>
  <c r="M189" i="9"/>
  <c r="M190" i="9"/>
  <c r="M191" i="9"/>
  <c r="M192" i="9" s="1"/>
  <c r="M193" i="9"/>
  <c r="M194" i="9" s="1"/>
  <c r="M195" i="9"/>
  <c r="M196" i="9"/>
  <c r="M197" i="9"/>
  <c r="M198" i="9"/>
  <c r="M199" i="9"/>
  <c r="M200" i="9"/>
  <c r="M201" i="9"/>
  <c r="M202" i="9"/>
  <c r="M203" i="9" s="1"/>
  <c r="M204" i="9"/>
  <c r="M205" i="9"/>
  <c r="M206" i="9"/>
  <c r="M207" i="9"/>
  <c r="M208" i="9"/>
  <c r="M209" i="9"/>
  <c r="M210" i="9"/>
  <c r="M211" i="9"/>
  <c r="M212" i="9"/>
  <c r="M213" i="9"/>
  <c r="M214" i="9"/>
  <c r="M215" i="9"/>
  <c r="M216" i="9"/>
  <c r="M217" i="9"/>
  <c r="M218" i="9"/>
  <c r="M219" i="9" s="1"/>
  <c r="M220" i="9"/>
  <c r="M221" i="9"/>
  <c r="M222" i="9"/>
  <c r="M223" i="9"/>
  <c r="M224" i="9"/>
  <c r="M225" i="9" s="1"/>
  <c r="M226" i="9"/>
  <c r="M227" i="9"/>
  <c r="M228" i="9"/>
  <c r="M229" i="9"/>
  <c r="M230" i="9"/>
  <c r="M231" i="9"/>
  <c r="M232" i="9"/>
  <c r="M233" i="9"/>
  <c r="M234" i="9"/>
  <c r="M235" i="9"/>
  <c r="M236" i="9" s="1"/>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s="1"/>
  <c r="M268" i="9"/>
  <c r="M269" i="9" s="1"/>
  <c r="M270" i="9"/>
  <c r="M271" i="9"/>
  <c r="M272" i="9" s="1"/>
  <c r="M273" i="9"/>
  <c r="M274" i="9"/>
  <c r="M275" i="9"/>
  <c r="M276" i="9" s="1"/>
  <c r="M277" i="9"/>
  <c r="M278" i="9"/>
  <c r="M279" i="9"/>
  <c r="M329" i="9" s="1"/>
  <c r="M280" i="9"/>
  <c r="M281" i="9"/>
  <c r="M282" i="9"/>
  <c r="M403" i="9" s="1"/>
  <c r="M283" i="9"/>
  <c r="M404" i="9" s="1"/>
  <c r="M284" i="9"/>
  <c r="M285" i="9"/>
  <c r="M286" i="9"/>
  <c r="M407" i="9" s="1"/>
  <c r="M287" i="9"/>
  <c r="M288" i="9"/>
  <c r="M289" i="9"/>
  <c r="M290" i="9"/>
  <c r="M411" i="9" s="1"/>
  <c r="M291" i="9"/>
  <c r="M412" i="9" s="1"/>
  <c r="M292" i="9"/>
  <c r="M293" i="9"/>
  <c r="M294" i="9"/>
  <c r="M295" i="9" s="1"/>
  <c r="M296" i="9" s="1"/>
  <c r="M297" i="9" s="1"/>
  <c r="M298" i="9" s="1"/>
  <c r="M299" i="9"/>
  <c r="M300" i="9" s="1"/>
  <c r="M301" i="9"/>
  <c r="M302" i="9"/>
  <c r="M303" i="9"/>
  <c r="M304" i="9" s="1"/>
  <c r="M305" i="9"/>
  <c r="M306" i="9"/>
  <c r="M307" i="9"/>
  <c r="M308" i="9"/>
  <c r="M309" i="9"/>
  <c r="M310" i="9" s="1"/>
  <c r="M311" i="9" s="1"/>
  <c r="M312" i="9"/>
  <c r="M313" i="9"/>
  <c r="M314" i="9"/>
  <c r="M315" i="9"/>
  <c r="M316" i="9"/>
  <c r="M317" i="9"/>
  <c r="M318" i="9"/>
  <c r="M319" i="9"/>
  <c r="M320" i="9"/>
  <c r="M321" i="9" s="1"/>
  <c r="M322" i="9"/>
  <c r="M323" i="9"/>
  <c r="M324" i="9" s="1"/>
  <c r="M325" i="9"/>
  <c r="M326" i="9" s="1"/>
  <c r="M327" i="9"/>
  <c r="M328" i="9"/>
  <c r="M330" i="9"/>
  <c r="M331" i="9"/>
  <c r="M332" i="9"/>
  <c r="M333" i="9"/>
  <c r="M334" i="9"/>
  <c r="M335" i="9"/>
  <c r="M336" i="9"/>
  <c r="M337" i="9"/>
  <c r="M338" i="9"/>
  <c r="M339" i="9"/>
  <c r="M340" i="9"/>
  <c r="M341" i="9"/>
  <c r="M342" i="9"/>
  <c r="M343" i="9"/>
  <c r="M344" i="9"/>
  <c r="M345" i="9"/>
  <c r="M346" i="9"/>
  <c r="M347" i="9"/>
  <c r="M348" i="9"/>
  <c r="M349" i="9"/>
  <c r="M350" i="9" s="1"/>
  <c r="M351" i="9" s="1"/>
  <c r="M352" i="9" s="1"/>
  <c r="M353" i="9" s="1"/>
  <c r="M354" i="9" s="1"/>
  <c r="M355" i="9" s="1"/>
  <c r="M356" i="9" s="1"/>
  <c r="M357" i="9" s="1"/>
  <c r="M358" i="9"/>
  <c r="M359" i="9"/>
  <c r="M360" i="9" s="1"/>
  <c r="M361" i="9"/>
  <c r="M362" i="9"/>
  <c r="M363" i="9"/>
  <c r="M364" i="9"/>
  <c r="M365" i="9"/>
  <c r="M366" i="9" s="1"/>
  <c r="M367" i="9"/>
  <c r="M368" i="9"/>
  <c r="M369" i="9"/>
  <c r="M370" i="9"/>
  <c r="M371" i="9"/>
  <c r="M372" i="9"/>
  <c r="M373" i="9"/>
  <c r="M374" i="9"/>
  <c r="M375" i="9"/>
  <c r="M376" i="9"/>
  <c r="M377" i="9"/>
  <c r="M378" i="9"/>
  <c r="M379" i="9"/>
  <c r="M380" i="9"/>
  <c r="M381" i="9"/>
  <c r="M382" i="9"/>
  <c r="M383" i="9"/>
  <c r="M384" i="9" s="1"/>
  <c r="M385" i="9" s="1"/>
  <c r="M386" i="9"/>
  <c r="M387" i="9"/>
  <c r="M388" i="9"/>
  <c r="M389" i="9"/>
  <c r="M390" i="9"/>
  <c r="M391" i="9"/>
  <c r="M392" i="9"/>
  <c r="M393" i="9"/>
  <c r="M394" i="9"/>
  <c r="M395" i="9"/>
  <c r="M396" i="9"/>
  <c r="M397" i="9"/>
  <c r="M398" i="9"/>
  <c r="M399" i="9"/>
  <c r="M400" i="9"/>
  <c r="M401" i="9"/>
  <c r="M402" i="9"/>
  <c r="M405" i="9"/>
  <c r="M406" i="9"/>
  <c r="M408" i="9"/>
  <c r="M409" i="9"/>
  <c r="M410" i="9"/>
  <c r="M413" i="9"/>
  <c r="M414" i="9"/>
  <c r="M415" i="9"/>
  <c r="M416" i="9"/>
  <c r="M417" i="9"/>
  <c r="M418" i="9"/>
  <c r="M419" i="9" s="1"/>
  <c r="M420" i="9" s="1"/>
  <c r="M421" i="9" s="1"/>
  <c r="M422" i="9"/>
  <c r="M423" i="9" s="1"/>
  <c r="M424" i="9" s="1"/>
  <c r="M425" i="9" s="1"/>
  <c r="M426" i="9"/>
  <c r="M427" i="9"/>
  <c r="M428" i="9"/>
  <c r="M429" i="9"/>
  <c r="M430" i="9"/>
  <c r="M431" i="9"/>
  <c r="M432" i="9" s="1"/>
  <c r="M433" i="9"/>
  <c r="M434" i="9"/>
  <c r="M435" i="9"/>
  <c r="M436" i="9"/>
  <c r="M437" i="9"/>
  <c r="M438" i="9"/>
  <c r="M439" i="9"/>
  <c r="M440" i="9"/>
  <c r="M441" i="9"/>
  <c r="M442" i="9"/>
  <c r="M443" i="9" s="1"/>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s="1"/>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s="1"/>
  <c r="M503" i="9" s="1"/>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s="1"/>
  <c r="M634" i="9" s="1"/>
  <c r="M635" i="9" s="1"/>
  <c r="M636" i="9" s="1"/>
  <c r="M637" i="9" s="1"/>
  <c r="M638" i="9" s="1"/>
  <c r="M639" i="9" s="1"/>
  <c r="M640" i="9" s="1"/>
  <c r="M641" i="9" s="1"/>
  <c r="M642" i="9" s="1"/>
  <c r="M643" i="9" s="1"/>
  <c r="M644" i="9" s="1"/>
  <c r="M645" i="9" s="1"/>
  <c r="M770" i="9" s="1"/>
  <c r="M771" i="9" s="1"/>
  <c r="M772" i="9" s="1"/>
  <c r="M773" i="9" s="1"/>
  <c r="M774" i="9" s="1"/>
  <c r="M775" i="9" s="1"/>
  <c r="M776" i="9" s="1"/>
  <c r="M777" i="9" s="1"/>
  <c r="M778" i="9" s="1"/>
  <c r="M779" i="9" s="1"/>
  <c r="M780" i="9" s="1"/>
  <c r="M781" i="9" s="1"/>
  <c r="M782" i="9" s="1"/>
  <c r="M783" i="9" s="1"/>
  <c r="M784" i="9" s="1"/>
  <c r="M785" i="9" s="1"/>
  <c r="M786" i="9" s="1"/>
  <c r="M787" i="9" s="1"/>
  <c r="M788" i="9" s="1"/>
  <c r="M789" i="9" s="1"/>
  <c r="M790" i="9" s="1"/>
  <c r="M791" i="9" s="1"/>
  <c r="M792" i="9" s="1"/>
  <c r="M793" i="9" s="1"/>
  <c r="M828" i="9" s="1"/>
  <c r="M829" i="9" s="1"/>
  <c r="M830" i="9" s="1"/>
  <c r="M831" i="9" s="1"/>
  <c r="M904" i="9" s="1"/>
  <c r="M946" i="9" s="1"/>
  <c r="M947" i="9" s="1"/>
  <c r="M948" i="9" s="1"/>
  <c r="M949" i="9" s="1"/>
  <c r="M950" i="9" s="1"/>
  <c r="M951" i="9" s="1"/>
  <c r="M952" i="9" s="1"/>
  <c r="M953" i="9" s="1"/>
  <c r="M954" i="9" s="1"/>
  <c r="M955" i="9" s="1"/>
  <c r="M956" i="9" s="1"/>
  <c r="M957" i="9" s="1"/>
  <c r="M958" i="9" s="1"/>
  <c r="M1049" i="9" s="1"/>
  <c r="M1050" i="9" s="1"/>
  <c r="M1051" i="9" s="1"/>
  <c r="M1052" i="9" s="1"/>
  <c r="M1053" i="9" s="1"/>
  <c r="M1070" i="9" s="1"/>
  <c r="M1072" i="9" s="1"/>
  <c r="M1073" i="9" s="1"/>
  <c r="M1128" i="9" s="1"/>
  <c r="M1129" i="9" s="1"/>
  <c r="M1130" i="9" s="1"/>
  <c r="M1131" i="9" s="1"/>
  <c r="M1132" i="9" s="1"/>
  <c r="M1133" i="9" s="1"/>
  <c r="M1134" i="9" s="1"/>
  <c r="M1135" i="9" s="1"/>
  <c r="M1136" i="9" s="1"/>
  <c r="M1137" i="9" s="1"/>
  <c r="M1138" i="9" s="1"/>
  <c r="M1139" i="9" s="1"/>
  <c r="M1140" i="9" s="1"/>
  <c r="M1141" i="9" s="1"/>
  <c r="M1142" i="9" s="1"/>
  <c r="M1143" i="9" s="1"/>
  <c r="M1144" i="9" s="1"/>
  <c r="M1145" i="9" s="1"/>
  <c r="M1146" i="9" s="1"/>
  <c r="M1147" i="9" s="1"/>
  <c r="M1148" i="9" s="1"/>
  <c r="M1149" i="9" s="1"/>
  <c r="M1150" i="9" s="1"/>
  <c r="M1151" i="9" s="1"/>
  <c r="M1367" i="9" s="1"/>
  <c r="M1368" i="9" s="1"/>
  <c r="M1369" i="9" s="1"/>
  <c r="M1370" i="9" s="1"/>
  <c r="M1371" i="9" s="1"/>
  <c r="M1372" i="9" s="1"/>
  <c r="M1373" i="9" s="1"/>
  <c r="M1374" i="9" s="1"/>
  <c r="M1375" i="9" s="1"/>
  <c r="M1376" i="9" s="1"/>
  <c r="M1377" i="9" s="1"/>
  <c r="M1378" i="9" s="1"/>
  <c r="M1379" i="9" s="1"/>
  <c r="M1380" i="9" s="1"/>
  <c r="M1381" i="9" s="1"/>
  <c r="M1382" i="9" s="1"/>
  <c r="M1383" i="9" s="1"/>
  <c r="M1384" i="9" s="1"/>
  <c r="M1385" i="9" s="1"/>
  <c r="M1386" i="9" s="1"/>
  <c r="M1387" i="9" s="1"/>
  <c r="M1388" i="9" s="1"/>
  <c r="M1389" i="9" s="1"/>
  <c r="M1390" i="9" s="1"/>
  <c r="M1391" i="9" s="1"/>
  <c r="M646" i="9"/>
  <c r="M647" i="9"/>
  <c r="M648" i="9"/>
  <c r="M649" i="9"/>
  <c r="M650" i="9"/>
  <c r="M651" i="9"/>
  <c r="M652" i="9"/>
  <c r="M653" i="9"/>
  <c r="M654" i="9"/>
  <c r="M655" i="9"/>
  <c r="M656" i="9"/>
  <c r="M657" i="9"/>
  <c r="M658" i="9" s="1"/>
  <c r="M659" i="9"/>
  <c r="M660" i="9"/>
  <c r="M661" i="9"/>
  <c r="M662" i="9" s="1"/>
  <c r="M663" i="9"/>
  <c r="M664" i="9" s="1"/>
  <c r="M665" i="9"/>
  <c r="M666" i="9"/>
  <c r="M667" i="9"/>
  <c r="M668" i="9" s="1"/>
  <c r="M669" i="9"/>
  <c r="M670" i="9"/>
  <c r="M671" i="9"/>
  <c r="M672" i="9"/>
  <c r="M673" i="9"/>
  <c r="M674" i="9"/>
  <c r="M675" i="9"/>
  <c r="M676" i="9"/>
  <c r="M677" i="9"/>
  <c r="M678" i="9"/>
  <c r="M679" i="9"/>
  <c r="M680" i="9"/>
  <c r="M681" i="9"/>
  <c r="M682" i="9"/>
  <c r="M683" i="9"/>
  <c r="M684" i="9"/>
  <c r="M685" i="9" s="1"/>
  <c r="M686" i="9"/>
  <c r="M687" i="9"/>
  <c r="M688" i="9" s="1"/>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s="1"/>
  <c r="M943" i="9" s="1"/>
  <c r="M944" i="9" s="1"/>
  <c r="M945" i="9" s="1"/>
  <c r="M1598" i="9" s="1"/>
  <c r="M1599" i="9" s="1"/>
  <c r="M1600" i="9" s="1"/>
  <c r="M1601" i="9" s="1"/>
  <c r="M959" i="9"/>
  <c r="M960" i="9"/>
  <c r="M961" i="9"/>
  <c r="M962" i="9"/>
  <c r="M963" i="9"/>
  <c r="M964" i="9"/>
  <c r="M965" i="9"/>
  <c r="M966" i="9"/>
  <c r="M967" i="9"/>
  <c r="M968" i="9"/>
  <c r="M969" i="9"/>
  <c r="M970" i="9"/>
  <c r="M971" i="9"/>
  <c r="M972" i="9"/>
  <c r="M973" i="9"/>
  <c r="M974" i="9"/>
  <c r="M975" i="9"/>
  <c r="M976" i="9" s="1"/>
  <c r="M977" i="9"/>
  <c r="M978" i="9"/>
  <c r="M979" i="9" s="1"/>
  <c r="M980" i="9" s="1"/>
  <c r="M981" i="9"/>
  <c r="M982" i="9"/>
  <c r="M983" i="9"/>
  <c r="M984" i="9"/>
  <c r="M985" i="9"/>
  <c r="M986" i="9"/>
  <c r="M987" i="9" s="1"/>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s="1"/>
  <c r="M1017" i="9"/>
  <c r="M1018" i="9"/>
  <c r="M1019" i="9"/>
  <c r="M1020" i="9"/>
  <c r="M1021" i="9"/>
  <c r="M1022" i="9"/>
  <c r="M1023" i="9" s="1"/>
  <c r="M1024" i="9" s="1"/>
  <c r="M1025" i="9"/>
  <c r="M1026" i="9"/>
  <c r="M1027" i="9"/>
  <c r="M1028" i="9"/>
  <c r="M1029" i="9"/>
  <c r="M1030" i="9"/>
  <c r="M1031" i="9"/>
  <c r="M1032" i="9" s="1"/>
  <c r="M1033" i="9" s="1"/>
  <c r="M1034" i="9"/>
  <c r="M1035" i="9"/>
  <c r="M1036" i="9" s="1"/>
  <c r="M1037" i="9"/>
  <c r="M1038" i="9" s="1"/>
  <c r="M1039" i="9"/>
  <c r="M1040" i="9" s="1"/>
  <c r="M1041" i="9"/>
  <c r="M1042" i="9"/>
  <c r="M1043" i="9"/>
  <c r="M1044" i="9" s="1"/>
  <c r="M1045" i="9"/>
  <c r="M1046" i="9"/>
  <c r="M1047" i="9" s="1"/>
  <c r="M1048" i="9"/>
  <c r="M1054" i="9"/>
  <c r="M1055" i="9"/>
  <c r="M1056" i="9"/>
  <c r="M1057" i="9"/>
  <c r="M1058" i="9"/>
  <c r="M1059" i="9"/>
  <c r="M1060" i="9"/>
  <c r="M1061" i="9"/>
  <c r="M1062" i="9"/>
  <c r="M1063" i="9"/>
  <c r="M1064" i="9"/>
  <c r="M1065" i="9"/>
  <c r="M1066" i="9"/>
  <c r="M1067" i="9"/>
  <c r="M1068" i="9"/>
  <c r="M1069" i="9"/>
  <c r="M1071"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52" i="9"/>
  <c r="M1153" i="9"/>
  <c r="M1154" i="9"/>
  <c r="M1155" i="9"/>
  <c r="M1156" i="9"/>
  <c r="M1157" i="9"/>
  <c r="M1158" i="9"/>
  <c r="M1159" i="9"/>
  <c r="M1160" i="9"/>
  <c r="M1161" i="9"/>
  <c r="M1162" i="9"/>
  <c r="M1163" i="9"/>
  <c r="M1164" i="9"/>
  <c r="M1165" i="9"/>
  <c r="M1166" i="9"/>
  <c r="M1167" i="9"/>
  <c r="M1168" i="9"/>
  <c r="M1169" i="9" s="1"/>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92" i="9"/>
  <c r="M1393" i="9"/>
  <c r="M1394" i="9"/>
  <c r="M1395" i="9"/>
  <c r="M1396" i="9"/>
  <c r="M1397" i="9"/>
  <c r="M1398" i="9"/>
  <c r="M1399" i="9"/>
  <c r="M1400" i="9"/>
  <c r="M1401" i="9"/>
  <c r="M1402" i="9"/>
  <c r="M1403" i="9" s="1"/>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s="1"/>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s="1"/>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s="1"/>
  <c r="M1533" i="9" s="1"/>
  <c r="M1534" i="9"/>
  <c r="M1535" i="9" s="1"/>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s="1"/>
  <c r="M1568" i="9"/>
  <c r="M1569" i="9"/>
  <c r="M1570" i="9"/>
  <c r="M1571" i="9"/>
  <c r="M1572" i="9"/>
  <c r="M1573" i="9"/>
  <c r="M1574" i="9"/>
  <c r="M1575" i="9"/>
  <c r="M1576" i="9"/>
  <c r="M1577" i="9"/>
  <c r="M1578" i="9"/>
  <c r="M1579" i="9"/>
  <c r="M1580" i="9"/>
  <c r="M1581" i="9"/>
  <c r="M1582" i="9"/>
  <c r="M1583" i="9"/>
  <c r="M1584" i="9"/>
  <c r="M1585" i="9"/>
  <c r="M1586" i="9"/>
  <c r="M1587" i="9"/>
  <c r="M1588" i="9"/>
  <c r="M1589" i="9" s="1"/>
  <c r="M1590" i="9"/>
  <c r="M1591" i="9" s="1"/>
  <c r="M1592" i="9" s="1"/>
  <c r="M1593" i="9" s="1"/>
  <c r="M1594" i="9"/>
  <c r="M1595" i="9"/>
  <c r="M1596" i="9" s="1"/>
  <c r="M1597" i="9" s="1"/>
  <c r="M1602" i="9"/>
  <c r="M1603" i="9"/>
  <c r="M1604" i="9"/>
  <c r="M1605" i="9"/>
  <c r="M1606" i="9"/>
  <c r="M1607" i="9"/>
  <c r="M1608" i="9" s="1"/>
  <c r="M1609" i="9"/>
  <c r="M1704" i="9" s="1"/>
  <c r="M1610" i="9"/>
  <c r="M1611" i="9"/>
  <c r="M1612" i="9"/>
  <c r="M1613" i="9"/>
  <c r="M1614" i="9"/>
  <c r="M1615" i="9"/>
  <c r="M1616" i="9"/>
  <c r="M1617" i="9"/>
  <c r="M1618" i="9"/>
  <c r="M1619" i="9"/>
  <c r="M1620" i="9" s="1"/>
  <c r="M1621" i="9"/>
  <c r="M1622" i="9"/>
  <c r="M1623" i="9" s="1"/>
  <c r="M1624" i="9"/>
  <c r="M1625" i="9" s="1"/>
  <c r="M1626" i="9" s="1"/>
  <c r="M1627" i="9" s="1"/>
  <c r="M1628" i="9" s="1"/>
  <c r="M1629" i="9" s="1"/>
  <c r="M1703" i="9" s="1"/>
  <c r="M1630" i="9"/>
  <c r="M1631" i="9"/>
  <c r="M1632" i="9"/>
  <c r="M1633" i="9"/>
  <c r="M1634" i="9"/>
  <c r="M1635" i="9"/>
  <c r="M1636" i="9"/>
  <c r="M1637" i="9"/>
  <c r="M1638" i="9" s="1"/>
  <c r="M1639" i="9"/>
  <c r="M1640" i="9" s="1"/>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s="1"/>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s="1"/>
  <c r="M1701" i="9"/>
  <c r="M1702" i="9"/>
  <c r="M1705" i="9"/>
  <c r="M1706" i="9"/>
  <c r="C1147" i="13"/>
  <c r="B1147" i="13" s="1"/>
  <c r="M2" i="9"/>
  <c r="C1336" i="13"/>
  <c r="B1336" i="13" s="1"/>
  <c r="A1132" i="13" l="1"/>
  <c r="A1131" i="13"/>
  <c r="A1130" i="13"/>
  <c r="A1129" i="13"/>
  <c r="A1128" i="13"/>
  <c r="A638" i="13" l="1"/>
  <c r="A639" i="13"/>
  <c r="D151" i="22" l="1"/>
  <c r="X151" i="22" s="1"/>
  <c r="U713" i="13" l="1"/>
  <c r="B2" i="10" l="1"/>
  <c r="C2" i="10" s="1"/>
  <c r="B3" i="10"/>
  <c r="C3" i="10" s="1"/>
  <c r="B4" i="10"/>
  <c r="C4" i="10" s="1"/>
  <c r="B5" i="10"/>
  <c r="C5" i="10" s="1"/>
  <c r="B6" i="10"/>
  <c r="C6" i="10" s="1"/>
  <c r="B7" i="10"/>
  <c r="C7" i="10" s="1"/>
  <c r="B8" i="10"/>
  <c r="C8" i="10" s="1"/>
  <c r="B9" i="10"/>
  <c r="C9" i="10" s="1"/>
  <c r="B10" i="10"/>
  <c r="C10" i="10" s="1"/>
  <c r="B11" i="10"/>
  <c r="C11" i="10" s="1"/>
  <c r="B12" i="10"/>
  <c r="C12" i="10" s="1"/>
  <c r="B13" i="10"/>
  <c r="C13" i="10" s="1"/>
  <c r="C14" i="10" s="1"/>
  <c r="B14" i="10"/>
  <c r="B15" i="10"/>
  <c r="C15" i="10" s="1"/>
  <c r="B16" i="10"/>
  <c r="C16" i="10" s="1"/>
  <c r="C17" i="10" s="1"/>
  <c r="C18" i="10" s="1"/>
  <c r="C19" i="10" s="1"/>
  <c r="B17" i="10"/>
  <c r="B18" i="10"/>
  <c r="B19" i="10"/>
  <c r="B20" i="10"/>
  <c r="C20" i="10" s="1"/>
  <c r="C21" i="10" s="1"/>
  <c r="B21" i="10"/>
  <c r="B22" i="10"/>
  <c r="C22" i="10" s="1"/>
  <c r="B23" i="10"/>
  <c r="B24" i="10"/>
  <c r="C24" i="10" s="1"/>
  <c r="C25" i="10" s="1"/>
  <c r="B25" i="10"/>
  <c r="B26" i="10"/>
  <c r="C26" i="10" s="1"/>
  <c r="C27" i="10" s="1"/>
  <c r="B27" i="10"/>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B49" i="10"/>
  <c r="C49" i="10" s="1"/>
  <c r="B50" i="10"/>
  <c r="C50" i="10" s="1"/>
  <c r="B51" i="10"/>
  <c r="C51" i="10" s="1"/>
  <c r="C52" i="10" s="1"/>
  <c r="B52" i="10"/>
  <c r="B53" i="10"/>
  <c r="C53" i="10" s="1"/>
  <c r="B54" i="10"/>
  <c r="C54" i="10" s="1"/>
  <c r="B55" i="10"/>
  <c r="C55" i="10" s="1"/>
  <c r="B56" i="10"/>
  <c r="C56" i="10" s="1"/>
  <c r="B57" i="10"/>
  <c r="C57" i="10" s="1"/>
  <c r="C58" i="10" s="1"/>
  <c r="B58" i="10"/>
  <c r="B59" i="10"/>
  <c r="C59" i="10" s="1"/>
  <c r="B60" i="10"/>
  <c r="C60" i="10" s="1"/>
  <c r="B61" i="10"/>
  <c r="C61" i="10" s="1"/>
  <c r="B62" i="10"/>
  <c r="C62" i="10" s="1"/>
  <c r="C63" i="10" s="1"/>
  <c r="B63" i="10"/>
  <c r="B64" i="10"/>
  <c r="C64" i="10" s="1"/>
  <c r="C65" i="10" s="1"/>
  <c r="B65" i="10"/>
  <c r="B66" i="10"/>
  <c r="C66" i="10" s="1"/>
  <c r="C67" i="10" s="1"/>
  <c r="B67" i="10"/>
  <c r="D2" i="27"/>
  <c r="H3" i="27"/>
  <c r="H4" i="27"/>
  <c r="H5" i="27"/>
  <c r="H2" i="27"/>
  <c r="G3" i="27"/>
  <c r="G4" i="27"/>
  <c r="G5" i="27"/>
  <c r="G6" i="27"/>
  <c r="G2" i="27"/>
  <c r="D3" i="27"/>
  <c r="D4" i="27"/>
  <c r="D5" i="27"/>
  <c r="D6" i="27" s="1"/>
  <c r="F2" i="27" s="1"/>
  <c r="C23" i="10" l="1"/>
  <c r="C48" i="10"/>
  <c r="H6" i="27"/>
  <c r="D103" i="22"/>
  <c r="X103" i="22" s="1"/>
  <c r="D5" i="22"/>
  <c r="X5" i="22" s="1"/>
  <c r="D6" i="22"/>
  <c r="X6" i="22" s="1"/>
  <c r="D7" i="22"/>
  <c r="X7" i="22" s="1"/>
  <c r="D8" i="22"/>
  <c r="X8" i="22" s="1"/>
  <c r="D9" i="22"/>
  <c r="X9" i="22" s="1"/>
  <c r="D10" i="22"/>
  <c r="X10" i="22" s="1"/>
  <c r="D11" i="22"/>
  <c r="X11" i="22" s="1"/>
  <c r="D12" i="22"/>
  <c r="X12" i="22" s="1"/>
  <c r="D13" i="22"/>
  <c r="X13" i="22" s="1"/>
  <c r="D14" i="22"/>
  <c r="X14" i="22" s="1"/>
  <c r="D15" i="22"/>
  <c r="X15" i="22" s="1"/>
  <c r="D16" i="22"/>
  <c r="X16" i="22" s="1"/>
  <c r="D17" i="22"/>
  <c r="X17" i="22" s="1"/>
  <c r="D18" i="22"/>
  <c r="X18" i="22" s="1"/>
  <c r="D19" i="22"/>
  <c r="X19" i="22" s="1"/>
  <c r="D20" i="22"/>
  <c r="X20" i="22" s="1"/>
  <c r="D21" i="22"/>
  <c r="X21" i="22" s="1"/>
  <c r="D22" i="22"/>
  <c r="X22" i="22" s="1"/>
  <c r="D23" i="22"/>
  <c r="X23" i="22" s="1"/>
  <c r="D24" i="22"/>
  <c r="X24" i="22" s="1"/>
  <c r="D25" i="22"/>
  <c r="X25" i="22" s="1"/>
  <c r="D26" i="22"/>
  <c r="X26" i="22" s="1"/>
  <c r="D27" i="22"/>
  <c r="X27" i="22" s="1"/>
  <c r="D28" i="22"/>
  <c r="X28" i="22" s="1"/>
  <c r="D29" i="22"/>
  <c r="X29" i="22" s="1"/>
  <c r="D30" i="22"/>
  <c r="X30" i="22" s="1"/>
  <c r="D31" i="22"/>
  <c r="X31" i="22" s="1"/>
  <c r="D32" i="22"/>
  <c r="X32" i="22" s="1"/>
  <c r="D33" i="22"/>
  <c r="X33" i="22" s="1"/>
  <c r="D34" i="22"/>
  <c r="X34" i="22" s="1"/>
  <c r="D35" i="22"/>
  <c r="X35" i="22" s="1"/>
  <c r="D36" i="22"/>
  <c r="X36" i="22" s="1"/>
  <c r="D37" i="22"/>
  <c r="X37" i="22" s="1"/>
  <c r="D38" i="22"/>
  <c r="X38" i="22" s="1"/>
  <c r="D39" i="22"/>
  <c r="X39" i="22" s="1"/>
  <c r="D40" i="22"/>
  <c r="X40" i="22" s="1"/>
  <c r="D41" i="22"/>
  <c r="X41" i="22" s="1"/>
  <c r="D42" i="22"/>
  <c r="X42" i="22" s="1"/>
  <c r="D43" i="22"/>
  <c r="X43" i="22" s="1"/>
  <c r="D44" i="22"/>
  <c r="X44" i="22" s="1"/>
  <c r="D45" i="22"/>
  <c r="X45" i="22" s="1"/>
  <c r="D46" i="22"/>
  <c r="X46" i="22" s="1"/>
  <c r="D47" i="22"/>
  <c r="X47" i="22" s="1"/>
  <c r="D48" i="22"/>
  <c r="X48" i="22" s="1"/>
  <c r="D49" i="22"/>
  <c r="X49" i="22" s="1"/>
  <c r="D50" i="22"/>
  <c r="X50" i="22" s="1"/>
  <c r="D51" i="22"/>
  <c r="X51" i="22" s="1"/>
  <c r="D52" i="22"/>
  <c r="X52" i="22" s="1"/>
  <c r="D53" i="22"/>
  <c r="X53" i="22" s="1"/>
  <c r="D54" i="22"/>
  <c r="X54" i="22" s="1"/>
  <c r="D55" i="22"/>
  <c r="X55" i="22" s="1"/>
  <c r="D56" i="22"/>
  <c r="X56" i="22" s="1"/>
  <c r="D57" i="22"/>
  <c r="X57" i="22" s="1"/>
  <c r="D58" i="22"/>
  <c r="X58" i="22" s="1"/>
  <c r="D59" i="22"/>
  <c r="X59" i="22" s="1"/>
  <c r="D60" i="22"/>
  <c r="X60" i="22" s="1"/>
  <c r="D61" i="22"/>
  <c r="X61" i="22" s="1"/>
  <c r="D62" i="22"/>
  <c r="X62" i="22" s="1"/>
  <c r="D63" i="22"/>
  <c r="X63" i="22" s="1"/>
  <c r="D64" i="22"/>
  <c r="X64" i="22" s="1"/>
  <c r="D65" i="22"/>
  <c r="X65" i="22" s="1"/>
  <c r="D66" i="22"/>
  <c r="X66" i="22" s="1"/>
  <c r="D67" i="22"/>
  <c r="X67" i="22" s="1"/>
  <c r="D68" i="22"/>
  <c r="X68" i="22" s="1"/>
  <c r="D69" i="22"/>
  <c r="X69" i="22" s="1"/>
  <c r="D70" i="22"/>
  <c r="X70" i="22" s="1"/>
  <c r="D71" i="22"/>
  <c r="X71" i="22" s="1"/>
  <c r="D72" i="22"/>
  <c r="X72" i="22" s="1"/>
  <c r="D73" i="22"/>
  <c r="X73" i="22" s="1"/>
  <c r="D74" i="22"/>
  <c r="X74" i="22" s="1"/>
  <c r="D75" i="22"/>
  <c r="X75" i="22" s="1"/>
  <c r="D76" i="22"/>
  <c r="X76" i="22" s="1"/>
  <c r="D77" i="22"/>
  <c r="X77" i="22" s="1"/>
  <c r="D78" i="22"/>
  <c r="X78" i="22" s="1"/>
  <c r="D79" i="22"/>
  <c r="X79" i="22" s="1"/>
  <c r="D80" i="22"/>
  <c r="X80" i="22" s="1"/>
  <c r="D81" i="22"/>
  <c r="X81" i="22" s="1"/>
  <c r="D82" i="22"/>
  <c r="X82" i="22" s="1"/>
  <c r="D83" i="22"/>
  <c r="X83" i="22" s="1"/>
  <c r="D84" i="22"/>
  <c r="X84" i="22" s="1"/>
  <c r="D85" i="22"/>
  <c r="X85" i="22" s="1"/>
  <c r="D86" i="22"/>
  <c r="X86" i="22" s="1"/>
  <c r="D87" i="22"/>
  <c r="X87" i="22" s="1"/>
  <c r="D88" i="22"/>
  <c r="X88" i="22" s="1"/>
  <c r="D89" i="22"/>
  <c r="X89" i="22" s="1"/>
  <c r="D90" i="22"/>
  <c r="X90" i="22" s="1"/>
  <c r="D91" i="22"/>
  <c r="X91" i="22" s="1"/>
  <c r="D92" i="22"/>
  <c r="X92" i="22" s="1"/>
  <c r="D93" i="22"/>
  <c r="X93" i="22" s="1"/>
  <c r="D94" i="22"/>
  <c r="X94" i="22" s="1"/>
  <c r="D95" i="22"/>
  <c r="X95" i="22" s="1"/>
  <c r="D96" i="22"/>
  <c r="X96" i="22" s="1"/>
  <c r="D97" i="22"/>
  <c r="X97" i="22" s="1"/>
  <c r="D98" i="22"/>
  <c r="X98" i="22" s="1"/>
  <c r="D99" i="22"/>
  <c r="X99" i="22" s="1"/>
  <c r="D100" i="22"/>
  <c r="X100" i="22" s="1"/>
  <c r="D101" i="22"/>
  <c r="X101" i="22" s="1"/>
  <c r="D102" i="22"/>
  <c r="X102" i="22" s="1"/>
  <c r="D4" i="22"/>
  <c r="X4" i="22" s="1"/>
  <c r="T181" i="20"/>
  <c r="T180" i="20"/>
  <c r="T157" i="20"/>
  <c r="C718" i="13"/>
  <c r="B718" i="13" s="1"/>
  <c r="D1413" i="13"/>
  <c r="D1412" i="13"/>
  <c r="D1411" i="13"/>
  <c r="D1410" i="13"/>
  <c r="D1409" i="13"/>
  <c r="D1408" i="13"/>
  <c r="D1407" i="13"/>
  <c r="D1406" i="13"/>
  <c r="D1405" i="13"/>
  <c r="D1404" i="13"/>
  <c r="D1403" i="13"/>
  <c r="D1402" i="13"/>
  <c r="D1401" i="13"/>
  <c r="D1400" i="13"/>
  <c r="D1399" i="13"/>
  <c r="D1398" i="13"/>
  <c r="D1397" i="13"/>
  <c r="D1396" i="13"/>
  <c r="D1395" i="13"/>
  <c r="D1394" i="13"/>
  <c r="D1393" i="13"/>
  <c r="D1392" i="13"/>
  <c r="D1391" i="13"/>
  <c r="D1390" i="13"/>
  <c r="D1389" i="13"/>
  <c r="D1388" i="13"/>
  <c r="D1387" i="13"/>
  <c r="D1386" i="13"/>
  <c r="D1385" i="13"/>
  <c r="D1384" i="13"/>
  <c r="D1383" i="13"/>
  <c r="D1382" i="13"/>
  <c r="D1381" i="13"/>
  <c r="D1380" i="13"/>
  <c r="D1379" i="13"/>
  <c r="D1378" i="13"/>
  <c r="D1377" i="13"/>
  <c r="D1376" i="13"/>
  <c r="D1375" i="13"/>
  <c r="D1374" i="13"/>
  <c r="D1373" i="13"/>
  <c r="D1372" i="13"/>
  <c r="D1371" i="13"/>
  <c r="D1370" i="13"/>
  <c r="D1369" i="13"/>
  <c r="D1368" i="13"/>
  <c r="D1367" i="13"/>
  <c r="D1366" i="13"/>
  <c r="D1365" i="13"/>
  <c r="D1364" i="13"/>
  <c r="D1363" i="13"/>
  <c r="D1362" i="13"/>
  <c r="D1361" i="13"/>
  <c r="D1360" i="13"/>
  <c r="D1359" i="13"/>
  <c r="D1358" i="13"/>
  <c r="D1357" i="13"/>
  <c r="D1356" i="13"/>
  <c r="D1355" i="13"/>
  <c r="D1354" i="13"/>
  <c r="D1353" i="13"/>
  <c r="D1352" i="13"/>
  <c r="D1351" i="13"/>
  <c r="D1350" i="13"/>
  <c r="D1349" i="13"/>
  <c r="D1348" i="13"/>
  <c r="D1347" i="13"/>
  <c r="D1346" i="13"/>
  <c r="D1345" i="13"/>
  <c r="D1344" i="13"/>
  <c r="D1343" i="13"/>
  <c r="D1342" i="13"/>
  <c r="D1341" i="13"/>
  <c r="D1340" i="13"/>
  <c r="D1339" i="13"/>
  <c r="D1338" i="13"/>
  <c r="D1337" i="13"/>
  <c r="D1336" i="13"/>
  <c r="D1335" i="13"/>
  <c r="D1334" i="13"/>
  <c r="D1333" i="13"/>
  <c r="D1332" i="13"/>
  <c r="D1331" i="13"/>
  <c r="D1330" i="13"/>
  <c r="D1329" i="13"/>
  <c r="D1328" i="13"/>
  <c r="D1327" i="13"/>
  <c r="D1326" i="13"/>
  <c r="D1325" i="13"/>
  <c r="D1324" i="13"/>
  <c r="D1323" i="13"/>
  <c r="D1322" i="13"/>
  <c r="D1321" i="13"/>
  <c r="D1320" i="13"/>
  <c r="D1319" i="13"/>
  <c r="D1318" i="13"/>
  <c r="D1317" i="13"/>
  <c r="D1316" i="13"/>
  <c r="D1315" i="13"/>
  <c r="D1314" i="13"/>
  <c r="D1313" i="13"/>
  <c r="D1312" i="13"/>
  <c r="D1311" i="13"/>
  <c r="D1310" i="13"/>
  <c r="D1309" i="13"/>
  <c r="D1308" i="13"/>
  <c r="D1307" i="13"/>
  <c r="D1306" i="13"/>
  <c r="D1305" i="13"/>
  <c r="D1304" i="13"/>
  <c r="D1303" i="13"/>
  <c r="D1302" i="13"/>
  <c r="D1301" i="13"/>
  <c r="D1300" i="13"/>
  <c r="D1299" i="13"/>
  <c r="D1298" i="13"/>
  <c r="D1297" i="13"/>
  <c r="D1296" i="13"/>
  <c r="D1295" i="13"/>
  <c r="D1294" i="13"/>
  <c r="D1293" i="13"/>
  <c r="D1292" i="13"/>
  <c r="D1291" i="13"/>
  <c r="D1290" i="13"/>
  <c r="D1289" i="13"/>
  <c r="D1288" i="13"/>
  <c r="D1287" i="13"/>
  <c r="D1286" i="13"/>
  <c r="D1285" i="13"/>
  <c r="D1284" i="13"/>
  <c r="D1283" i="13"/>
  <c r="D1282" i="13"/>
  <c r="D1281" i="13"/>
  <c r="D1280" i="13"/>
  <c r="D1279" i="13"/>
  <c r="D1278" i="13"/>
  <c r="D1277" i="13"/>
  <c r="D1276" i="13"/>
  <c r="D1275" i="13"/>
  <c r="D1274" i="13"/>
  <c r="D1273" i="13"/>
  <c r="D1272" i="13"/>
  <c r="D1271" i="13"/>
  <c r="D1270" i="13"/>
  <c r="D1269" i="13"/>
  <c r="D1268" i="13"/>
  <c r="D1267" i="13"/>
  <c r="D1266" i="13"/>
  <c r="D1265" i="13"/>
  <c r="D1264" i="13"/>
  <c r="D1263" i="13"/>
  <c r="D1262" i="13"/>
  <c r="D1261" i="13"/>
  <c r="D1260" i="13"/>
  <c r="D1259" i="13"/>
  <c r="D1258" i="13"/>
  <c r="D1257" i="13"/>
  <c r="D1256" i="13"/>
  <c r="D1255" i="13"/>
  <c r="D1254" i="13"/>
  <c r="D1253" i="13"/>
  <c r="D1252" i="13"/>
  <c r="D1251" i="13"/>
  <c r="D1250" i="13"/>
  <c r="D1249" i="13"/>
  <c r="D1248" i="13"/>
  <c r="D1247" i="13"/>
  <c r="D1246" i="13"/>
  <c r="D1245" i="13"/>
  <c r="D1244" i="13"/>
  <c r="D1243" i="13"/>
  <c r="D1242" i="13"/>
  <c r="D1241" i="13"/>
  <c r="D1240" i="13"/>
  <c r="D1239" i="13"/>
  <c r="D1238" i="13"/>
  <c r="D1237" i="13"/>
  <c r="D1236" i="13"/>
  <c r="D1235" i="13"/>
  <c r="D1234" i="13"/>
  <c r="D1233" i="13"/>
  <c r="D1232" i="13"/>
  <c r="D1231" i="13"/>
  <c r="D1230" i="13"/>
  <c r="D1229" i="13"/>
  <c r="D1228" i="13"/>
  <c r="D1227" i="13"/>
  <c r="D1226" i="13"/>
  <c r="D1225" i="13"/>
  <c r="D1224" i="13"/>
  <c r="D1223" i="13"/>
  <c r="D1222" i="13"/>
  <c r="D1221" i="13"/>
  <c r="D1220" i="13"/>
  <c r="D1219" i="13"/>
  <c r="D1218" i="13"/>
  <c r="D1217" i="13"/>
  <c r="D1216" i="13"/>
  <c r="D1215" i="13"/>
  <c r="D1214" i="13"/>
  <c r="D1213" i="13"/>
  <c r="D1212" i="13"/>
  <c r="D1211" i="13"/>
  <c r="D1210" i="13"/>
  <c r="D1209" i="13"/>
  <c r="D1208" i="13"/>
  <c r="D1207" i="13"/>
  <c r="D1206" i="13"/>
  <c r="D1205" i="13"/>
  <c r="D1204" i="13"/>
  <c r="D1203" i="13"/>
  <c r="D1202" i="13"/>
  <c r="D1201" i="13"/>
  <c r="D1200" i="13"/>
  <c r="D1199" i="13"/>
  <c r="D1198" i="13"/>
  <c r="D1197" i="13"/>
  <c r="D1196" i="13"/>
  <c r="D1195" i="13"/>
  <c r="D1194" i="13"/>
  <c r="D1193" i="13"/>
  <c r="D1192" i="13"/>
  <c r="D1191" i="13"/>
  <c r="D1190" i="13"/>
  <c r="D1189" i="13"/>
  <c r="D1188" i="13"/>
  <c r="D1187" i="13"/>
  <c r="D1186" i="13"/>
  <c r="D1185" i="13"/>
  <c r="D1184" i="13"/>
  <c r="D1183" i="13"/>
  <c r="D1182" i="13"/>
  <c r="D1181" i="13"/>
  <c r="D1180" i="13"/>
  <c r="D1179" i="13"/>
  <c r="D1178" i="13"/>
  <c r="D1177" i="13"/>
  <c r="D1176" i="13"/>
  <c r="D1175" i="13"/>
  <c r="D1174" i="13"/>
  <c r="D1173" i="13"/>
  <c r="D1172" i="13"/>
  <c r="D1171" i="13"/>
  <c r="D1170" i="13"/>
  <c r="D1169" i="13"/>
  <c r="D1168" i="13"/>
  <c r="D1167" i="13"/>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D479" i="13"/>
  <c r="D478" i="13"/>
  <c r="D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D451" i="13"/>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A1413" i="13"/>
  <c r="A1412" i="13"/>
  <c r="A1411" i="13"/>
  <c r="A1410" i="13"/>
  <c r="A1409" i="13"/>
  <c r="A1408" i="13"/>
  <c r="A1407" i="13"/>
  <c r="A1406" i="13"/>
  <c r="A1405" i="13"/>
  <c r="A1404" i="13"/>
  <c r="A1403" i="13"/>
  <c r="A1402" i="13"/>
  <c r="A1401" i="13"/>
  <c r="A1400" i="13"/>
  <c r="A1399" i="13"/>
  <c r="A1398" i="13"/>
  <c r="A1397" i="13"/>
  <c r="A1396" i="13"/>
  <c r="A1395" i="13"/>
  <c r="A1394" i="13"/>
  <c r="A1393" i="13"/>
  <c r="A1392" i="13"/>
  <c r="A1391" i="13"/>
  <c r="A1390" i="13"/>
  <c r="A1389" i="13"/>
  <c r="A1388" i="13"/>
  <c r="A1387" i="13"/>
  <c r="A1386" i="13"/>
  <c r="A1385" i="13"/>
  <c r="A1384" i="13"/>
  <c r="A1383" i="13"/>
  <c r="A1382" i="13"/>
  <c r="A1381" i="13"/>
  <c r="A1380" i="13"/>
  <c r="A1379" i="13"/>
  <c r="A1378" i="13"/>
  <c r="A1377" i="13"/>
  <c r="A1376" i="13"/>
  <c r="A1375" i="13"/>
  <c r="A1374" i="13"/>
  <c r="A1373" i="13"/>
  <c r="A1372" i="13"/>
  <c r="A1371" i="13"/>
  <c r="A1370" i="13"/>
  <c r="A1369" i="13"/>
  <c r="A1368" i="13"/>
  <c r="A1367" i="13"/>
  <c r="A1366" i="13"/>
  <c r="A1365" i="13"/>
  <c r="A1364" i="13"/>
  <c r="A1363" i="13"/>
  <c r="A1362" i="13"/>
  <c r="A1361" i="13"/>
  <c r="A1360" i="13"/>
  <c r="A1359" i="13"/>
  <c r="A1358" i="13"/>
  <c r="A1357" i="13"/>
  <c r="A1356" i="13"/>
  <c r="A1355" i="13"/>
  <c r="A1354" i="13"/>
  <c r="A1353" i="13"/>
  <c r="A1352" i="13"/>
  <c r="A1351" i="13"/>
  <c r="A1350" i="13"/>
  <c r="A1332" i="13"/>
  <c r="A1331" i="13"/>
  <c r="A1330" i="13"/>
  <c r="A1329" i="13"/>
  <c r="A1328" i="13"/>
  <c r="A1327" i="13"/>
  <c r="A1326" i="13"/>
  <c r="A1325" i="13"/>
  <c r="A1324" i="13"/>
  <c r="A1323" i="13"/>
  <c r="A1322" i="13"/>
  <c r="A1321" i="13"/>
  <c r="A1320" i="13"/>
  <c r="A1319" i="13"/>
  <c r="A1318" i="13"/>
  <c r="A1317" i="13"/>
  <c r="A1316" i="13"/>
  <c r="A1315" i="13"/>
  <c r="A1314" i="13"/>
  <c r="A1313" i="13"/>
  <c r="A1312" i="13"/>
  <c r="A1311" i="13"/>
  <c r="A1310" i="13"/>
  <c r="A1309" i="13"/>
  <c r="A1308" i="13"/>
  <c r="A1307" i="13"/>
  <c r="A1306" i="13"/>
  <c r="A1305" i="13"/>
  <c r="A1304" i="13"/>
  <c r="A1303" i="13"/>
  <c r="A1302" i="13"/>
  <c r="A1301" i="13"/>
  <c r="A1300" i="13"/>
  <c r="A1299" i="13"/>
  <c r="A1298" i="13"/>
  <c r="A1297" i="13"/>
  <c r="A1296" i="13"/>
  <c r="A1295" i="13"/>
  <c r="A1294" i="13"/>
  <c r="A1293" i="13"/>
  <c r="A1292" i="13"/>
  <c r="A1291" i="13"/>
  <c r="A1290" i="13"/>
  <c r="A1289" i="13"/>
  <c r="A1288" i="13"/>
  <c r="A1287" i="13"/>
  <c r="A1286" i="13"/>
  <c r="A1285" i="13"/>
  <c r="A1284" i="13"/>
  <c r="A1283" i="13"/>
  <c r="A1282" i="13"/>
  <c r="A1281" i="13"/>
  <c r="A1280" i="13"/>
  <c r="A1279" i="13"/>
  <c r="A1278" i="13"/>
  <c r="A1277" i="13"/>
  <c r="A1276" i="13"/>
  <c r="A1275" i="13"/>
  <c r="A1274" i="13"/>
  <c r="A1273" i="13"/>
  <c r="A1272" i="13"/>
  <c r="A1271" i="13"/>
  <c r="A1270" i="13"/>
  <c r="A1269" i="13"/>
  <c r="A1268" i="13"/>
  <c r="A1267" i="13"/>
  <c r="A1266" i="13"/>
  <c r="A1265" i="13"/>
  <c r="A1264" i="13"/>
  <c r="A1263" i="13"/>
  <c r="A1262" i="13"/>
  <c r="A1261" i="13"/>
  <c r="A1260" i="13"/>
  <c r="A1259" i="13"/>
  <c r="A1258" i="13"/>
  <c r="A1257" i="13"/>
  <c r="A1256" i="13"/>
  <c r="A1255" i="13"/>
  <c r="A1254" i="13"/>
  <c r="A1253" i="13"/>
  <c r="A1252" i="13"/>
  <c r="A1251" i="13"/>
  <c r="A1250" i="13"/>
  <c r="A1249" i="13"/>
  <c r="A1248" i="13"/>
  <c r="A1247" i="13"/>
  <c r="A1246" i="13"/>
  <c r="A1245" i="13"/>
  <c r="A1244" i="13"/>
  <c r="A1243" i="13"/>
  <c r="A1242" i="13"/>
  <c r="A1241" i="13"/>
  <c r="A1240" i="13"/>
  <c r="A1239" i="13"/>
  <c r="A1238" i="13"/>
  <c r="A1237" i="13"/>
  <c r="A1236" i="13"/>
  <c r="A1235" i="13"/>
  <c r="A1234" i="13"/>
  <c r="A1233" i="13"/>
  <c r="A1232" i="13"/>
  <c r="A1231" i="13"/>
  <c r="A1230" i="13"/>
  <c r="A1229" i="13"/>
  <c r="A1228" i="13"/>
  <c r="A1227" i="13"/>
  <c r="A1226" i="13"/>
  <c r="A1225" i="13"/>
  <c r="A1224" i="13"/>
  <c r="A1223" i="13"/>
  <c r="A1222" i="13"/>
  <c r="A1221" i="13"/>
  <c r="A1220" i="13"/>
  <c r="A1219" i="13"/>
  <c r="A1218" i="13"/>
  <c r="A1217" i="13"/>
  <c r="A1216" i="13"/>
  <c r="A1215" i="13"/>
  <c r="A1214" i="13"/>
  <c r="A1213" i="13"/>
  <c r="A1212" i="13"/>
  <c r="A1211" i="13"/>
  <c r="A1210" i="13"/>
  <c r="A1209" i="13"/>
  <c r="A1208" i="13"/>
  <c r="A1207" i="13"/>
  <c r="A1206" i="13"/>
  <c r="A1205" i="13"/>
  <c r="A1204" i="13"/>
  <c r="A1203" i="13"/>
  <c r="A1202" i="13"/>
  <c r="A1201" i="13"/>
  <c r="A1200" i="13"/>
  <c r="A1199" i="13"/>
  <c r="A1198" i="13"/>
  <c r="A1197" i="13"/>
  <c r="A1196" i="13"/>
  <c r="A1195" i="13"/>
  <c r="A1194" i="13"/>
  <c r="A1193" i="13"/>
  <c r="A1192" i="13"/>
  <c r="A1191" i="13"/>
  <c r="A1190" i="13"/>
  <c r="A1189" i="13"/>
  <c r="A1188" i="13"/>
  <c r="A1187" i="13"/>
  <c r="A1186" i="13"/>
  <c r="A1185" i="13"/>
  <c r="A1184" i="13"/>
  <c r="A1183" i="13"/>
  <c r="A1182" i="13"/>
  <c r="A1181" i="13"/>
  <c r="A1180" i="13"/>
  <c r="A1179" i="13"/>
  <c r="A1178" i="13"/>
  <c r="A1177" i="13"/>
  <c r="A1176" i="13"/>
  <c r="A1175" i="13"/>
  <c r="A1174" i="13"/>
  <c r="A1173" i="13"/>
  <c r="A1172" i="13"/>
  <c r="A1171" i="13"/>
  <c r="A1170" i="13"/>
  <c r="A1169" i="13"/>
  <c r="A1168" i="13"/>
  <c r="A1167" i="13"/>
  <c r="A1166" i="13"/>
  <c r="A1165" i="13"/>
  <c r="A1164" i="13"/>
  <c r="A1163" i="13"/>
  <c r="A1162" i="13"/>
  <c r="A1161" i="13"/>
  <c r="A1160" i="13"/>
  <c r="A1159" i="13"/>
  <c r="A1158" i="13"/>
  <c r="A1157" i="13"/>
  <c r="A1156" i="13"/>
  <c r="A1155" i="13"/>
  <c r="A1154" i="13"/>
  <c r="A1153" i="13"/>
  <c r="A1152" i="13"/>
  <c r="A1151" i="13"/>
  <c r="A1150" i="13"/>
  <c r="A1149" i="13"/>
  <c r="A1148" i="13"/>
  <c r="A1147" i="13"/>
  <c r="A1146" i="13"/>
  <c r="A1145" i="13"/>
  <c r="A1144" i="13"/>
  <c r="A1143" i="13"/>
  <c r="A1142" i="13"/>
  <c r="A1141" i="13"/>
  <c r="A1140" i="13"/>
  <c r="A1139" i="13"/>
  <c r="A1138" i="13"/>
  <c r="A1137" i="13"/>
  <c r="A1136" i="13"/>
  <c r="A1135" i="13"/>
  <c r="A1134" i="13"/>
  <c r="A1133" i="13"/>
  <c r="A1127" i="13"/>
  <c r="A1126" i="13"/>
  <c r="A1125" i="13"/>
  <c r="A1124" i="13"/>
  <c r="A1123" i="13"/>
  <c r="A1122" i="13"/>
  <c r="A1121" i="13"/>
  <c r="A1120" i="13"/>
  <c r="A1119" i="13"/>
  <c r="A1118" i="13"/>
  <c r="A1117" i="13"/>
  <c r="A1116" i="13"/>
  <c r="A1115" i="13"/>
  <c r="A1114" i="13"/>
  <c r="A1113" i="13"/>
  <c r="A1112" i="13"/>
  <c r="A1111" i="13"/>
  <c r="A1110" i="13"/>
  <c r="A1109" i="13"/>
  <c r="A1108" i="13"/>
  <c r="A1107" i="13"/>
  <c r="A1106" i="13"/>
  <c r="A1105" i="13"/>
  <c r="A1104" i="13"/>
  <c r="A1103" i="13"/>
  <c r="A1102" i="13"/>
  <c r="A1101" i="13"/>
  <c r="A1100" i="13"/>
  <c r="A1099" i="13"/>
  <c r="A1098" i="13"/>
  <c r="A1097" i="13"/>
  <c r="A1096" i="13"/>
  <c r="A1095" i="13"/>
  <c r="A1094" i="13"/>
  <c r="A1093" i="13"/>
  <c r="A1092" i="13"/>
  <c r="A1091" i="13"/>
  <c r="A1090" i="13"/>
  <c r="A1089" i="13"/>
  <c r="A1088" i="13"/>
  <c r="A1087" i="13"/>
  <c r="A1086" i="13"/>
  <c r="A1085" i="13"/>
  <c r="A1084" i="13"/>
  <c r="A1083" i="13"/>
  <c r="A1082" i="13"/>
  <c r="A1081" i="13"/>
  <c r="A1080" i="13"/>
  <c r="A1079" i="13"/>
  <c r="A1078" i="13"/>
  <c r="A1077" i="13"/>
  <c r="A1076" i="13"/>
  <c r="A1075" i="13"/>
  <c r="A1074" i="13"/>
  <c r="A1073" i="13"/>
  <c r="A1072" i="13"/>
  <c r="A1071" i="13"/>
  <c r="A1070" i="13"/>
  <c r="A1069" i="13"/>
  <c r="A1068" i="13"/>
  <c r="A1067" i="13"/>
  <c r="A1066" i="13"/>
  <c r="A1065" i="13"/>
  <c r="A1064" i="13"/>
  <c r="A1063" i="13"/>
  <c r="A1062" i="13"/>
  <c r="A1061" i="13"/>
  <c r="A1060" i="13"/>
  <c r="A1059" i="13"/>
  <c r="A1058" i="13"/>
  <c r="A1057" i="13"/>
  <c r="A1056" i="13"/>
  <c r="A1055" i="13"/>
  <c r="A1054" i="13"/>
  <c r="A1053" i="13"/>
  <c r="A1052" i="13"/>
  <c r="A1051" i="13"/>
  <c r="A1050" i="13"/>
  <c r="A1049" i="13"/>
  <c r="A1048" i="13"/>
  <c r="A1047" i="13"/>
  <c r="A1046" i="13"/>
  <c r="A1045" i="13"/>
  <c r="A1044" i="13"/>
  <c r="A1043" i="13"/>
  <c r="A1042" i="13"/>
  <c r="A1041" i="13"/>
  <c r="A1040" i="13"/>
  <c r="A1039" i="13"/>
  <c r="A1038" i="13"/>
  <c r="A1037" i="13"/>
  <c r="A1036" i="13"/>
  <c r="A1035" i="13"/>
  <c r="A1034" i="13"/>
  <c r="A1033" i="13"/>
  <c r="A1032" i="13"/>
  <c r="A1031" i="13"/>
  <c r="A1030" i="13"/>
  <c r="A1029" i="13"/>
  <c r="A1028" i="13"/>
  <c r="A1027" i="13"/>
  <c r="A1026" i="13"/>
  <c r="A1025" i="13"/>
  <c r="A1024" i="13"/>
  <c r="A1023" i="13"/>
  <c r="A1022" i="13"/>
  <c r="A1021" i="13"/>
  <c r="A1020" i="13"/>
  <c r="A1019" i="13"/>
  <c r="A1018" i="13"/>
  <c r="A1017" i="13"/>
  <c r="A1016" i="13"/>
  <c r="A1015" i="13"/>
  <c r="A1014" i="13"/>
  <c r="A1013" i="13"/>
  <c r="A1012" i="13"/>
  <c r="A1011" i="13"/>
  <c r="A1010" i="13"/>
  <c r="A1009" i="13"/>
  <c r="A1008" i="13"/>
  <c r="A1007" i="13"/>
  <c r="A1006" i="13"/>
  <c r="A1005" i="13"/>
  <c r="A1004" i="13"/>
  <c r="A1003" i="13"/>
  <c r="A1002" i="13"/>
  <c r="A1001" i="13"/>
  <c r="A1000" i="13"/>
  <c r="A999" i="13"/>
  <c r="A998" i="13"/>
  <c r="A997" i="13"/>
  <c r="A996" i="13"/>
  <c r="A995" i="13"/>
  <c r="A994" i="13"/>
  <c r="A993" i="13"/>
  <c r="A992" i="13"/>
  <c r="A991" i="13"/>
  <c r="A990" i="13"/>
  <c r="A989" i="13"/>
  <c r="A988" i="13"/>
  <c r="A987" i="13"/>
  <c r="A986" i="13"/>
  <c r="A985" i="13"/>
  <c r="A984" i="13"/>
  <c r="A983" i="13"/>
  <c r="A982" i="13"/>
  <c r="A981" i="13"/>
  <c r="A980" i="13"/>
  <c r="A979" i="13"/>
  <c r="A978" i="13"/>
  <c r="A977" i="13"/>
  <c r="A976" i="13"/>
  <c r="A975" i="13"/>
  <c r="A974" i="13"/>
  <c r="A973" i="13"/>
  <c r="A972" i="13"/>
  <c r="A971" i="13"/>
  <c r="A970" i="13"/>
  <c r="A969" i="13"/>
  <c r="A968" i="13"/>
  <c r="A967" i="13"/>
  <c r="A966" i="13"/>
  <c r="A965" i="13"/>
  <c r="A964" i="13"/>
  <c r="A963" i="13"/>
  <c r="A962" i="13"/>
  <c r="A961" i="13"/>
  <c r="A960" i="13"/>
  <c r="A959" i="13"/>
  <c r="A958" i="13"/>
  <c r="A957" i="13"/>
  <c r="A956" i="13"/>
  <c r="A955" i="13"/>
  <c r="A954" i="13"/>
  <c r="A953" i="13"/>
  <c r="A952" i="13"/>
  <c r="A951" i="13"/>
  <c r="A950" i="13"/>
  <c r="A949" i="13"/>
  <c r="A948" i="13"/>
  <c r="A947" i="13"/>
  <c r="A946" i="13"/>
  <c r="A945" i="13"/>
  <c r="A944" i="13"/>
  <c r="A943" i="13"/>
  <c r="A942" i="13"/>
  <c r="A941" i="13"/>
  <c r="A940" i="13"/>
  <c r="A939" i="13"/>
  <c r="A938" i="13"/>
  <c r="A937" i="13"/>
  <c r="A936" i="13"/>
  <c r="A935" i="13"/>
  <c r="A934" i="13"/>
  <c r="A933" i="13"/>
  <c r="A932" i="13"/>
  <c r="A931" i="13"/>
  <c r="A930" i="13"/>
  <c r="A929" i="13"/>
  <c r="A928" i="13"/>
  <c r="A927" i="13"/>
  <c r="A926" i="13"/>
  <c r="A925" i="13"/>
  <c r="A924" i="13"/>
  <c r="A923" i="13"/>
  <c r="A922" i="13"/>
  <c r="A921" i="13"/>
  <c r="A920" i="13"/>
  <c r="A919" i="13"/>
  <c r="A918" i="13"/>
  <c r="A917" i="13"/>
  <c r="A916" i="13"/>
  <c r="A915" i="13"/>
  <c r="A914" i="13"/>
  <c r="A913" i="13"/>
  <c r="A912" i="13"/>
  <c r="A911" i="13"/>
  <c r="A910" i="13"/>
  <c r="A909" i="13"/>
  <c r="A908" i="13"/>
  <c r="A907" i="13"/>
  <c r="A906" i="13"/>
  <c r="A905" i="13"/>
  <c r="A904" i="13"/>
  <c r="A903" i="13"/>
  <c r="A902" i="13"/>
  <c r="A901" i="13"/>
  <c r="A900" i="13"/>
  <c r="A899" i="13"/>
  <c r="A898" i="13"/>
  <c r="A897" i="13"/>
  <c r="A896" i="13"/>
  <c r="A895" i="13"/>
  <c r="A894" i="13"/>
  <c r="A893" i="13"/>
  <c r="A892" i="13"/>
  <c r="A891" i="13"/>
  <c r="A890" i="13"/>
  <c r="A889" i="13"/>
  <c r="A888" i="13"/>
  <c r="A887" i="13"/>
  <c r="A886" i="13"/>
  <c r="A885" i="13"/>
  <c r="A884" i="13"/>
  <c r="A883" i="13"/>
  <c r="A882" i="13"/>
  <c r="A881" i="13"/>
  <c r="A880" i="13"/>
  <c r="A879" i="13"/>
  <c r="A878" i="13"/>
  <c r="A877" i="13"/>
  <c r="A876" i="13"/>
  <c r="A875" i="13"/>
  <c r="A874" i="13"/>
  <c r="A873" i="13"/>
  <c r="A872" i="13"/>
  <c r="A871" i="13"/>
  <c r="A870" i="13"/>
  <c r="A869" i="13"/>
  <c r="A868" i="13"/>
  <c r="A867" i="13"/>
  <c r="A866" i="13"/>
  <c r="A865" i="13"/>
  <c r="A864" i="13"/>
  <c r="A863" i="13"/>
  <c r="A862" i="13"/>
  <c r="A861" i="13"/>
  <c r="A860" i="13"/>
  <c r="A859" i="13"/>
  <c r="A858" i="13"/>
  <c r="A857" i="13"/>
  <c r="A856" i="13"/>
  <c r="A855" i="13"/>
  <c r="A854" i="13"/>
  <c r="A853" i="13"/>
  <c r="A852" i="13"/>
  <c r="A851" i="13"/>
  <c r="A850" i="13"/>
  <c r="A849" i="13"/>
  <c r="A848" i="13"/>
  <c r="A847" i="13"/>
  <c r="A846" i="13"/>
  <c r="A845" i="13"/>
  <c r="A844" i="13"/>
  <c r="A843" i="13"/>
  <c r="A842" i="13"/>
  <c r="A841" i="13"/>
  <c r="A840" i="13"/>
  <c r="A839" i="13"/>
  <c r="A838" i="13"/>
  <c r="A837" i="13"/>
  <c r="A836" i="13"/>
  <c r="A835" i="13"/>
  <c r="A834" i="13"/>
  <c r="A833" i="13"/>
  <c r="A832" i="13"/>
  <c r="A831" i="13"/>
  <c r="A830" i="13"/>
  <c r="A829" i="13"/>
  <c r="A828" i="13"/>
  <c r="A827" i="13"/>
  <c r="A826" i="13"/>
  <c r="A825" i="13"/>
  <c r="A824" i="13"/>
  <c r="A823" i="13"/>
  <c r="A822" i="13"/>
  <c r="A821" i="13"/>
  <c r="A820" i="13"/>
  <c r="A819" i="13"/>
  <c r="A818" i="13"/>
  <c r="A817" i="13"/>
  <c r="A816" i="13"/>
  <c r="A815" i="13"/>
  <c r="A814" i="13"/>
  <c r="A813" i="13"/>
  <c r="A812" i="13"/>
  <c r="A811" i="13"/>
  <c r="A810" i="13"/>
  <c r="A809" i="13"/>
  <c r="A808" i="13"/>
  <c r="A807" i="13"/>
  <c r="A806" i="13"/>
  <c r="A805" i="13"/>
  <c r="A804" i="13"/>
  <c r="A803" i="13"/>
  <c r="A802" i="13"/>
  <c r="A801" i="13"/>
  <c r="A800" i="13"/>
  <c r="A799" i="13"/>
  <c r="A798" i="13"/>
  <c r="A797" i="13"/>
  <c r="A796" i="13"/>
  <c r="A795" i="13"/>
  <c r="A794" i="13"/>
  <c r="A793" i="13"/>
  <c r="A792" i="13"/>
  <c r="A791" i="13"/>
  <c r="A790" i="13"/>
  <c r="A789" i="13"/>
  <c r="A788" i="13"/>
  <c r="A787" i="13"/>
  <c r="A786" i="13"/>
  <c r="A785" i="13"/>
  <c r="A784" i="13"/>
  <c r="A783" i="13"/>
  <c r="A782" i="13"/>
  <c r="A781" i="13"/>
  <c r="A780" i="13"/>
  <c r="A779" i="13"/>
  <c r="A778" i="13"/>
  <c r="A777" i="13"/>
  <c r="A776" i="13"/>
  <c r="A775" i="13"/>
  <c r="A774" i="13"/>
  <c r="A773" i="13"/>
  <c r="A772" i="13"/>
  <c r="A771" i="13"/>
  <c r="A770" i="13"/>
  <c r="A769" i="13"/>
  <c r="A768" i="13"/>
  <c r="A767" i="13"/>
  <c r="A766" i="13"/>
  <c r="A765" i="13"/>
  <c r="A764" i="13"/>
  <c r="A763" i="13"/>
  <c r="A762" i="13"/>
  <c r="A761" i="13"/>
  <c r="A760" i="13"/>
  <c r="A759" i="13"/>
  <c r="A758" i="13"/>
  <c r="A757" i="13"/>
  <c r="A756" i="13"/>
  <c r="A755" i="13"/>
  <c r="A754" i="13"/>
  <c r="A753" i="13"/>
  <c r="A752" i="13"/>
  <c r="A751" i="13"/>
  <c r="A750" i="13"/>
  <c r="A749" i="13"/>
  <c r="A748" i="13"/>
  <c r="A747" i="13"/>
  <c r="A746" i="13"/>
  <c r="A745" i="13"/>
  <c r="A744" i="13"/>
  <c r="A743" i="13"/>
  <c r="A742" i="13"/>
  <c r="A741" i="13"/>
  <c r="A740" i="13"/>
  <c r="A739" i="13"/>
  <c r="A738" i="13"/>
  <c r="A737" i="13"/>
  <c r="A736" i="13"/>
  <c r="A735" i="13"/>
  <c r="A734" i="13"/>
  <c r="A733" i="13"/>
  <c r="A732" i="13"/>
  <c r="A731" i="13"/>
  <c r="A730" i="13"/>
  <c r="A729" i="13"/>
  <c r="A728" i="13"/>
  <c r="A727" i="13"/>
  <c r="A726" i="13"/>
  <c r="A725" i="13"/>
  <c r="A724" i="13"/>
  <c r="A723" i="13"/>
  <c r="A722" i="13"/>
  <c r="A721" i="13"/>
  <c r="A720" i="13"/>
  <c r="A719" i="13"/>
  <c r="A718" i="13"/>
  <c r="A717" i="13"/>
  <c r="A716" i="13"/>
  <c r="A715" i="13"/>
  <c r="A714" i="13"/>
  <c r="A713" i="13"/>
  <c r="A712" i="13"/>
  <c r="A711" i="13"/>
  <c r="A710" i="13"/>
  <c r="A709" i="13"/>
  <c r="A708" i="13"/>
  <c r="A707" i="13"/>
  <c r="A706" i="13"/>
  <c r="A705" i="13"/>
  <c r="A704" i="13"/>
  <c r="A703" i="13"/>
  <c r="A702" i="13"/>
  <c r="A701" i="13"/>
  <c r="A700" i="13"/>
  <c r="A699" i="13"/>
  <c r="A698" i="13"/>
  <c r="A697" i="13"/>
  <c r="A696" i="13"/>
  <c r="A695" i="13"/>
  <c r="A694" i="13"/>
  <c r="A693" i="13"/>
  <c r="A692" i="13"/>
  <c r="A691" i="13"/>
  <c r="A690"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7" i="13"/>
  <c r="A636" i="13"/>
  <c r="A635" i="13"/>
  <c r="A634" i="13"/>
  <c r="A633" i="13"/>
  <c r="A632" i="13"/>
  <c r="A631" i="13"/>
  <c r="A630" i="13"/>
  <c r="A629" i="13"/>
  <c r="A628" i="13"/>
  <c r="A627" i="13"/>
  <c r="A626" i="13"/>
  <c r="A625" i="13"/>
  <c r="A624"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497" i="13"/>
  <c r="A496" i="13"/>
  <c r="A495" i="13"/>
  <c r="A494" i="13"/>
  <c r="A493" i="13"/>
  <c r="A492" i="13"/>
  <c r="A491" i="13"/>
  <c r="A490" i="13"/>
  <c r="A489" i="13"/>
  <c r="A488" i="13"/>
  <c r="A487" i="13"/>
  <c r="A486" i="13"/>
  <c r="A485" i="13"/>
  <c r="A484" i="13"/>
  <c r="A483" i="13"/>
  <c r="A482" i="13"/>
  <c r="A481" i="13"/>
  <c r="A480" i="13"/>
  <c r="A479" i="13"/>
  <c r="A47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67" i="13"/>
  <c r="A366" i="13"/>
  <c r="A365" i="13"/>
  <c r="A364" i="13"/>
  <c r="A363" i="13"/>
  <c r="A362" i="13"/>
  <c r="A361" i="13"/>
  <c r="A360" i="13"/>
  <c r="A359" i="13"/>
  <c r="A35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7" i="13"/>
  <c r="A296"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C1413" i="13"/>
  <c r="B1413" i="13" s="1"/>
  <c r="C1412" i="13"/>
  <c r="B1412" i="13" s="1"/>
  <c r="C1411" i="13"/>
  <c r="B1411" i="13" s="1"/>
  <c r="C1410" i="13"/>
  <c r="B1410" i="13" s="1"/>
  <c r="C1409" i="13"/>
  <c r="B1409" i="13" s="1"/>
  <c r="C1408" i="13"/>
  <c r="B1408" i="13" s="1"/>
  <c r="C1407" i="13"/>
  <c r="B1407" i="13" s="1"/>
  <c r="C1406" i="13"/>
  <c r="B1406" i="13" s="1"/>
  <c r="C1405" i="13"/>
  <c r="B1405" i="13" s="1"/>
  <c r="C1404" i="13"/>
  <c r="B1404" i="13" s="1"/>
  <c r="C1403" i="13"/>
  <c r="B1403" i="13" s="1"/>
  <c r="C1402" i="13"/>
  <c r="B1402" i="13" s="1"/>
  <c r="C1401" i="13"/>
  <c r="B1401" i="13" s="1"/>
  <c r="C1400" i="13"/>
  <c r="B1400" i="13" s="1"/>
  <c r="C1399" i="13"/>
  <c r="B1399" i="13" s="1"/>
  <c r="C1398" i="13"/>
  <c r="B1398" i="13" s="1"/>
  <c r="C1397" i="13"/>
  <c r="B1397" i="13" s="1"/>
  <c r="C1396" i="13"/>
  <c r="B1396" i="13" s="1"/>
  <c r="C1395" i="13"/>
  <c r="B1395" i="13" s="1"/>
  <c r="C1394" i="13"/>
  <c r="B1394" i="13" s="1"/>
  <c r="C1393" i="13"/>
  <c r="B1393" i="13" s="1"/>
  <c r="C1392" i="13"/>
  <c r="B1392" i="13" s="1"/>
  <c r="C1391" i="13"/>
  <c r="B1391" i="13" s="1"/>
  <c r="C1390" i="13"/>
  <c r="B1390" i="13" s="1"/>
  <c r="C1389" i="13"/>
  <c r="B1389" i="13" s="1"/>
  <c r="C1388" i="13"/>
  <c r="B1388" i="13" s="1"/>
  <c r="C1387" i="13"/>
  <c r="B1387" i="13" s="1"/>
  <c r="C1386" i="13"/>
  <c r="B1386" i="13" s="1"/>
  <c r="C1385" i="13"/>
  <c r="B1385" i="13" s="1"/>
  <c r="C1384" i="13"/>
  <c r="B1384" i="13" s="1"/>
  <c r="C1383" i="13"/>
  <c r="B1383" i="13" s="1"/>
  <c r="C1382" i="13"/>
  <c r="B1382" i="13" s="1"/>
  <c r="C1381" i="13"/>
  <c r="B1381" i="13" s="1"/>
  <c r="C1380" i="13"/>
  <c r="B1380" i="13" s="1"/>
  <c r="C1379" i="13"/>
  <c r="B1379" i="13" s="1"/>
  <c r="C1378" i="13"/>
  <c r="B1378" i="13" s="1"/>
  <c r="C1377" i="13"/>
  <c r="B1377" i="13" s="1"/>
  <c r="C1376" i="13"/>
  <c r="B1376" i="13" s="1"/>
  <c r="C1375" i="13"/>
  <c r="B1375" i="13" s="1"/>
  <c r="C1374" i="13"/>
  <c r="B1374" i="13" s="1"/>
  <c r="C1373" i="13"/>
  <c r="B1373" i="13" s="1"/>
  <c r="C1372" i="13"/>
  <c r="B1372" i="13" s="1"/>
  <c r="C1371" i="13"/>
  <c r="B1371" i="13" s="1"/>
  <c r="C1370" i="13"/>
  <c r="B1370" i="13" s="1"/>
  <c r="C1369" i="13"/>
  <c r="B1369" i="13" s="1"/>
  <c r="C1368" i="13"/>
  <c r="B1368" i="13" s="1"/>
  <c r="C1367" i="13"/>
  <c r="B1367" i="13" s="1"/>
  <c r="C1366" i="13"/>
  <c r="B1366" i="13" s="1"/>
  <c r="C1365" i="13"/>
  <c r="B1365" i="13" s="1"/>
  <c r="C1364" i="13"/>
  <c r="B1364" i="13" s="1"/>
  <c r="C1363" i="13"/>
  <c r="B1363" i="13" s="1"/>
  <c r="C1362" i="13"/>
  <c r="B1362" i="13" s="1"/>
  <c r="C1361" i="13"/>
  <c r="B1361" i="13" s="1"/>
  <c r="C1360" i="13"/>
  <c r="B1360" i="13" s="1"/>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92" i="13"/>
  <c r="A2" i="13"/>
  <c r="C3" i="13"/>
  <c r="B3" i="13" s="1"/>
  <c r="C4" i="13"/>
  <c r="B4" i="13" s="1"/>
  <c r="C5" i="13"/>
  <c r="B5" i="13" s="1"/>
  <c r="C6" i="13"/>
  <c r="B6" i="13" s="1"/>
  <c r="C7" i="13"/>
  <c r="B7" i="13" s="1"/>
  <c r="C8" i="13"/>
  <c r="B8" i="13" s="1"/>
  <c r="C9" i="13"/>
  <c r="B9" i="13" s="1"/>
  <c r="C10" i="13"/>
  <c r="B10" i="13" s="1"/>
  <c r="C11" i="13"/>
  <c r="B11" i="13" s="1"/>
  <c r="C12" i="13"/>
  <c r="B12" i="13" s="1"/>
  <c r="C13" i="13"/>
  <c r="B13" i="13" s="1"/>
  <c r="C14" i="13"/>
  <c r="B14" i="13" s="1"/>
  <c r="C15" i="13"/>
  <c r="B15" i="13" s="1"/>
  <c r="C16" i="13"/>
  <c r="B16" i="13" s="1"/>
  <c r="C17" i="13"/>
  <c r="B17" i="13" s="1"/>
  <c r="C18" i="13"/>
  <c r="B18" i="13" s="1"/>
  <c r="C19" i="13"/>
  <c r="B19" i="13" s="1"/>
  <c r="C20" i="13"/>
  <c r="B20" i="13" s="1"/>
  <c r="C21" i="13"/>
  <c r="B21" i="13" s="1"/>
  <c r="C22" i="13"/>
  <c r="B22" i="13" s="1"/>
  <c r="C23" i="13"/>
  <c r="B23" i="13" s="1"/>
  <c r="C24" i="13"/>
  <c r="B24" i="13" s="1"/>
  <c r="C25" i="13"/>
  <c r="B25" i="13" s="1"/>
  <c r="C26" i="13"/>
  <c r="B26" i="13" s="1"/>
  <c r="C27" i="13"/>
  <c r="B27" i="13" s="1"/>
  <c r="C28" i="13"/>
  <c r="B28" i="13" s="1"/>
  <c r="C29" i="13"/>
  <c r="B29" i="13" s="1"/>
  <c r="C30" i="13"/>
  <c r="B30" i="13" s="1"/>
  <c r="C31" i="13"/>
  <c r="B31" i="13" s="1"/>
  <c r="C32" i="13"/>
  <c r="B32" i="13" s="1"/>
  <c r="C33" i="13"/>
  <c r="B33" i="13" s="1"/>
  <c r="C34" i="13"/>
  <c r="B34" i="13" s="1"/>
  <c r="C35" i="13"/>
  <c r="B35" i="13" s="1"/>
  <c r="C36" i="13"/>
  <c r="B36" i="13" s="1"/>
  <c r="C37" i="13"/>
  <c r="B37" i="13" s="1"/>
  <c r="C38" i="13"/>
  <c r="B38" i="13" s="1"/>
  <c r="C39" i="13"/>
  <c r="B39" i="13" s="1"/>
  <c r="C40" i="13"/>
  <c r="B40" i="13" s="1"/>
  <c r="C41" i="13"/>
  <c r="B41" i="13" s="1"/>
  <c r="C42" i="13"/>
  <c r="B42" i="13" s="1"/>
  <c r="C43" i="13"/>
  <c r="B43" i="13" s="1"/>
  <c r="C44" i="13"/>
  <c r="B44" i="13" s="1"/>
  <c r="C45" i="13"/>
  <c r="B45" i="13" s="1"/>
  <c r="C46" i="13"/>
  <c r="B46" i="13" s="1"/>
  <c r="C47" i="13"/>
  <c r="B47" i="13" s="1"/>
  <c r="C48" i="13"/>
  <c r="B48" i="13" s="1"/>
  <c r="C49" i="13"/>
  <c r="B49" i="13" s="1"/>
  <c r="C50" i="13"/>
  <c r="B50" i="13" s="1"/>
  <c r="C51" i="13"/>
  <c r="B51" i="13" s="1"/>
  <c r="C52" i="13"/>
  <c r="B52" i="13" s="1"/>
  <c r="C53" i="13"/>
  <c r="B53" i="13" s="1"/>
  <c r="C54" i="13"/>
  <c r="B54" i="13" s="1"/>
  <c r="C55" i="13"/>
  <c r="B55" i="13" s="1"/>
  <c r="C56" i="13"/>
  <c r="B56" i="13" s="1"/>
  <c r="C57" i="13"/>
  <c r="B57" i="13" s="1"/>
  <c r="C58" i="13"/>
  <c r="B58" i="13" s="1"/>
  <c r="C59" i="13"/>
  <c r="B59" i="13" s="1"/>
  <c r="C60" i="13"/>
  <c r="B60" i="13" s="1"/>
  <c r="C61" i="13"/>
  <c r="B61" i="13" s="1"/>
  <c r="C62" i="13"/>
  <c r="B62" i="13" s="1"/>
  <c r="C63" i="13"/>
  <c r="B63" i="13" s="1"/>
  <c r="C64" i="13"/>
  <c r="B64" i="13" s="1"/>
  <c r="C65" i="13"/>
  <c r="B65" i="13" s="1"/>
  <c r="C66" i="13"/>
  <c r="B66" i="13" s="1"/>
  <c r="C67" i="13"/>
  <c r="B67" i="13" s="1"/>
  <c r="C68" i="13"/>
  <c r="B68" i="13" s="1"/>
  <c r="C69" i="13"/>
  <c r="B69" i="13" s="1"/>
  <c r="C70" i="13"/>
  <c r="B70" i="13" s="1"/>
  <c r="C71" i="13"/>
  <c r="B71" i="13" s="1"/>
  <c r="C72" i="13"/>
  <c r="B72" i="13" s="1"/>
  <c r="C73" i="13"/>
  <c r="B73" i="13" s="1"/>
  <c r="C74" i="13"/>
  <c r="B74" i="13" s="1"/>
  <c r="C75" i="13"/>
  <c r="B75" i="13" s="1"/>
  <c r="C76" i="13"/>
  <c r="B76" i="13" s="1"/>
  <c r="C77" i="13"/>
  <c r="B77" i="13" s="1"/>
  <c r="C78" i="13"/>
  <c r="B78" i="13" s="1"/>
  <c r="C79" i="13"/>
  <c r="B79" i="13" s="1"/>
  <c r="C80" i="13"/>
  <c r="B80" i="13" s="1"/>
  <c r="C81" i="13"/>
  <c r="B81" i="13" s="1"/>
  <c r="C82" i="13"/>
  <c r="B82" i="13" s="1"/>
  <c r="C83" i="13"/>
  <c r="B83" i="13" s="1"/>
  <c r="C84" i="13"/>
  <c r="B84" i="13" s="1"/>
  <c r="C85" i="13"/>
  <c r="B85" i="13" s="1"/>
  <c r="C86" i="13"/>
  <c r="B86" i="13" s="1"/>
  <c r="C87" i="13"/>
  <c r="B87" i="13" s="1"/>
  <c r="C88" i="13"/>
  <c r="B88" i="13" s="1"/>
  <c r="C89" i="13"/>
  <c r="B89" i="13" s="1"/>
  <c r="C90" i="13"/>
  <c r="B90" i="13" s="1"/>
  <c r="C91" i="13"/>
  <c r="B91" i="13" s="1"/>
  <c r="C92" i="13"/>
  <c r="B92" i="13" s="1"/>
  <c r="C93" i="13"/>
  <c r="B93" i="13" s="1"/>
  <c r="C94" i="13"/>
  <c r="B94" i="13" s="1"/>
  <c r="C95" i="13"/>
  <c r="B95" i="13" s="1"/>
  <c r="C96" i="13"/>
  <c r="B96" i="13" s="1"/>
  <c r="C97" i="13"/>
  <c r="B97" i="13" s="1"/>
  <c r="C98" i="13"/>
  <c r="B98" i="13" s="1"/>
  <c r="C99" i="13"/>
  <c r="B99" i="13" s="1"/>
  <c r="C100" i="13"/>
  <c r="B100" i="13" s="1"/>
  <c r="C101" i="13"/>
  <c r="B101" i="13" s="1"/>
  <c r="C102" i="13"/>
  <c r="B102" i="13" s="1"/>
  <c r="C103" i="13"/>
  <c r="B103" i="13" s="1"/>
  <c r="C104" i="13"/>
  <c r="B104" i="13" s="1"/>
  <c r="C105" i="13"/>
  <c r="B105" i="13" s="1"/>
  <c r="C106" i="13"/>
  <c r="B106" i="13" s="1"/>
  <c r="C107" i="13"/>
  <c r="B107" i="13" s="1"/>
  <c r="C108" i="13"/>
  <c r="B108" i="13" s="1"/>
  <c r="C109" i="13"/>
  <c r="B109" i="13" s="1"/>
  <c r="C110" i="13"/>
  <c r="B110" i="13" s="1"/>
  <c r="C111" i="13"/>
  <c r="B111" i="13" s="1"/>
  <c r="C112" i="13"/>
  <c r="B112" i="13" s="1"/>
  <c r="C113" i="13"/>
  <c r="B113" i="13" s="1"/>
  <c r="C114" i="13"/>
  <c r="B114" i="13" s="1"/>
  <c r="C115" i="13"/>
  <c r="B115" i="13" s="1"/>
  <c r="C116" i="13"/>
  <c r="B116" i="13" s="1"/>
  <c r="C117" i="13"/>
  <c r="B117" i="13" s="1"/>
  <c r="C118" i="13"/>
  <c r="B118" i="13" s="1"/>
  <c r="C119" i="13"/>
  <c r="B119" i="13" s="1"/>
  <c r="C120" i="13"/>
  <c r="B120" i="13" s="1"/>
  <c r="C121" i="13"/>
  <c r="B121" i="13" s="1"/>
  <c r="C122" i="13"/>
  <c r="B122" i="13" s="1"/>
  <c r="C123" i="13"/>
  <c r="B123" i="13" s="1"/>
  <c r="C124" i="13"/>
  <c r="B124" i="13" s="1"/>
  <c r="C125" i="13"/>
  <c r="B125" i="13" s="1"/>
  <c r="C126" i="13"/>
  <c r="B126" i="13" s="1"/>
  <c r="C127" i="13"/>
  <c r="B127" i="13" s="1"/>
  <c r="C128" i="13"/>
  <c r="B128" i="13" s="1"/>
  <c r="C129" i="13"/>
  <c r="B129" i="13" s="1"/>
  <c r="C130" i="13"/>
  <c r="B130" i="13" s="1"/>
  <c r="C131" i="13"/>
  <c r="B131" i="13" s="1"/>
  <c r="C132" i="13"/>
  <c r="B132" i="13" s="1"/>
  <c r="C133" i="13"/>
  <c r="B133" i="13" s="1"/>
  <c r="C134" i="13"/>
  <c r="B134" i="13" s="1"/>
  <c r="C135" i="13"/>
  <c r="B135" i="13" s="1"/>
  <c r="C136" i="13"/>
  <c r="B136" i="13" s="1"/>
  <c r="C137" i="13"/>
  <c r="B137" i="13" s="1"/>
  <c r="C138" i="13"/>
  <c r="B138" i="13" s="1"/>
  <c r="C139" i="13"/>
  <c r="B139" i="13" s="1"/>
  <c r="C140" i="13"/>
  <c r="B140" i="13" s="1"/>
  <c r="C141" i="13"/>
  <c r="B141" i="13" s="1"/>
  <c r="C142" i="13"/>
  <c r="B142" i="13" s="1"/>
  <c r="C143" i="13"/>
  <c r="B143" i="13" s="1"/>
  <c r="C144" i="13"/>
  <c r="B144" i="13" s="1"/>
  <c r="C145" i="13"/>
  <c r="B145" i="13" s="1"/>
  <c r="C146" i="13"/>
  <c r="B146" i="13" s="1"/>
  <c r="C147" i="13"/>
  <c r="B147" i="13" s="1"/>
  <c r="C148" i="13"/>
  <c r="B148" i="13" s="1"/>
  <c r="C149" i="13"/>
  <c r="B149" i="13" s="1"/>
  <c r="C150" i="13"/>
  <c r="B150" i="13" s="1"/>
  <c r="C151" i="13"/>
  <c r="B151" i="13" s="1"/>
  <c r="C152" i="13"/>
  <c r="B152" i="13" s="1"/>
  <c r="C153" i="13"/>
  <c r="B153" i="13" s="1"/>
  <c r="C154" i="13"/>
  <c r="B154" i="13" s="1"/>
  <c r="C155" i="13"/>
  <c r="B155" i="13" s="1"/>
  <c r="C156" i="13"/>
  <c r="B156" i="13" s="1"/>
  <c r="C157" i="13"/>
  <c r="B157" i="13" s="1"/>
  <c r="C158" i="13"/>
  <c r="B158" i="13" s="1"/>
  <c r="C159" i="13"/>
  <c r="B159" i="13" s="1"/>
  <c r="C160" i="13"/>
  <c r="B160" i="13" s="1"/>
  <c r="C161" i="13"/>
  <c r="B161" i="13" s="1"/>
  <c r="C162" i="13"/>
  <c r="B162" i="13" s="1"/>
  <c r="C163" i="13"/>
  <c r="B163" i="13" s="1"/>
  <c r="C164" i="13"/>
  <c r="B164" i="13" s="1"/>
  <c r="C165" i="13"/>
  <c r="B165" i="13" s="1"/>
  <c r="C166" i="13"/>
  <c r="B166" i="13" s="1"/>
  <c r="C167" i="13"/>
  <c r="B167" i="13" s="1"/>
  <c r="C168" i="13"/>
  <c r="B168" i="13" s="1"/>
  <c r="C169" i="13"/>
  <c r="B169" i="13" s="1"/>
  <c r="C170" i="13"/>
  <c r="B170" i="13" s="1"/>
  <c r="C171" i="13"/>
  <c r="B171" i="13" s="1"/>
  <c r="C172" i="13"/>
  <c r="B172" i="13" s="1"/>
  <c r="C173" i="13"/>
  <c r="B173" i="13" s="1"/>
  <c r="C174" i="13"/>
  <c r="B174" i="13" s="1"/>
  <c r="C175" i="13"/>
  <c r="B175" i="13" s="1"/>
  <c r="C176" i="13"/>
  <c r="B176" i="13" s="1"/>
  <c r="C177" i="13"/>
  <c r="B177" i="13" s="1"/>
  <c r="C178" i="13"/>
  <c r="B178" i="13" s="1"/>
  <c r="C179" i="13"/>
  <c r="B179" i="13" s="1"/>
  <c r="C180" i="13"/>
  <c r="B180" i="13" s="1"/>
  <c r="C181" i="13"/>
  <c r="B181" i="13" s="1"/>
  <c r="C182" i="13"/>
  <c r="B182" i="13" s="1"/>
  <c r="C183" i="13"/>
  <c r="B183" i="13" s="1"/>
  <c r="C184" i="13"/>
  <c r="B184" i="13" s="1"/>
  <c r="C185" i="13"/>
  <c r="B185" i="13" s="1"/>
  <c r="C186" i="13"/>
  <c r="B186" i="13" s="1"/>
  <c r="C187" i="13"/>
  <c r="B187" i="13" s="1"/>
  <c r="C188" i="13"/>
  <c r="B188" i="13" s="1"/>
  <c r="C189" i="13"/>
  <c r="B189" i="13" s="1"/>
  <c r="C190" i="13"/>
  <c r="B190" i="13" s="1"/>
  <c r="C191" i="13"/>
  <c r="B191" i="13" s="1"/>
  <c r="C192" i="13"/>
  <c r="B192" i="13" s="1"/>
  <c r="C193" i="13"/>
  <c r="B193" i="13" s="1"/>
  <c r="C194" i="13"/>
  <c r="B194" i="13" s="1"/>
  <c r="C195" i="13"/>
  <c r="B195" i="13" s="1"/>
  <c r="C196" i="13"/>
  <c r="B196" i="13" s="1"/>
  <c r="C197" i="13"/>
  <c r="B197" i="13" s="1"/>
  <c r="C198" i="13"/>
  <c r="B198" i="13" s="1"/>
  <c r="C199" i="13"/>
  <c r="B199" i="13" s="1"/>
  <c r="C200" i="13"/>
  <c r="B200" i="13" s="1"/>
  <c r="C201" i="13"/>
  <c r="B201" i="13" s="1"/>
  <c r="C202" i="13"/>
  <c r="B202" i="13" s="1"/>
  <c r="C203" i="13"/>
  <c r="B203" i="13" s="1"/>
  <c r="C204" i="13"/>
  <c r="B204" i="13" s="1"/>
  <c r="C205" i="13"/>
  <c r="B205" i="13" s="1"/>
  <c r="C206" i="13"/>
  <c r="B206" i="13" s="1"/>
  <c r="C207" i="13"/>
  <c r="B207" i="13" s="1"/>
  <c r="C208" i="13"/>
  <c r="B208" i="13" s="1"/>
  <c r="C209" i="13"/>
  <c r="B209" i="13" s="1"/>
  <c r="C210" i="13"/>
  <c r="B210" i="13" s="1"/>
  <c r="C211" i="13"/>
  <c r="B211" i="13" s="1"/>
  <c r="C212" i="13"/>
  <c r="B212" i="13" s="1"/>
  <c r="C213" i="13"/>
  <c r="B213" i="13" s="1"/>
  <c r="C214" i="13"/>
  <c r="B214" i="13" s="1"/>
  <c r="C215" i="13"/>
  <c r="B215" i="13" s="1"/>
  <c r="C216" i="13"/>
  <c r="B216" i="13" s="1"/>
  <c r="C217" i="13"/>
  <c r="B217" i="13" s="1"/>
  <c r="C218" i="13"/>
  <c r="B218" i="13" s="1"/>
  <c r="C219" i="13"/>
  <c r="B219" i="13" s="1"/>
  <c r="C220" i="13"/>
  <c r="B220" i="13" s="1"/>
  <c r="C221" i="13"/>
  <c r="B221" i="13" s="1"/>
  <c r="C222" i="13"/>
  <c r="B222" i="13" s="1"/>
  <c r="C223" i="13"/>
  <c r="B223" i="13" s="1"/>
  <c r="C224" i="13"/>
  <c r="B224" i="13" s="1"/>
  <c r="C225" i="13"/>
  <c r="B225" i="13" s="1"/>
  <c r="C226" i="13"/>
  <c r="B226" i="13" s="1"/>
  <c r="C227" i="13"/>
  <c r="B227" i="13" s="1"/>
  <c r="C228" i="13"/>
  <c r="B228" i="13" s="1"/>
  <c r="C229" i="13"/>
  <c r="B229" i="13" s="1"/>
  <c r="C230" i="13"/>
  <c r="B230" i="13" s="1"/>
  <c r="C231" i="13"/>
  <c r="B231" i="13" s="1"/>
  <c r="C232" i="13"/>
  <c r="B232" i="13" s="1"/>
  <c r="C233" i="13"/>
  <c r="B233" i="13" s="1"/>
  <c r="C234" i="13"/>
  <c r="B234" i="13" s="1"/>
  <c r="C235" i="13"/>
  <c r="B235" i="13" s="1"/>
  <c r="C236" i="13"/>
  <c r="B236" i="13" s="1"/>
  <c r="C237" i="13"/>
  <c r="B237" i="13" s="1"/>
  <c r="C238" i="13"/>
  <c r="B238" i="13" s="1"/>
  <c r="C239" i="13"/>
  <c r="B239" i="13" s="1"/>
  <c r="C240" i="13"/>
  <c r="B240" i="13" s="1"/>
  <c r="C241" i="13"/>
  <c r="B241" i="13" s="1"/>
  <c r="C242" i="13"/>
  <c r="B242" i="13" s="1"/>
  <c r="C243" i="13"/>
  <c r="B243" i="13" s="1"/>
  <c r="C244" i="13"/>
  <c r="B244" i="13" s="1"/>
  <c r="C245" i="13"/>
  <c r="B245" i="13" s="1"/>
  <c r="C246" i="13"/>
  <c r="B246" i="13" s="1"/>
  <c r="C247" i="13"/>
  <c r="B247" i="13" s="1"/>
  <c r="C248" i="13"/>
  <c r="B248" i="13" s="1"/>
  <c r="C249" i="13"/>
  <c r="B249" i="13" s="1"/>
  <c r="C250" i="13"/>
  <c r="B250" i="13" s="1"/>
  <c r="C251" i="13"/>
  <c r="B251" i="13" s="1"/>
  <c r="C252" i="13"/>
  <c r="B252" i="13" s="1"/>
  <c r="C253" i="13"/>
  <c r="B253" i="13" s="1"/>
  <c r="C254" i="13"/>
  <c r="B254" i="13" s="1"/>
  <c r="C255" i="13"/>
  <c r="B255" i="13" s="1"/>
  <c r="C256" i="13"/>
  <c r="B256" i="13" s="1"/>
  <c r="C257" i="13"/>
  <c r="B257" i="13" s="1"/>
  <c r="C258" i="13"/>
  <c r="B258" i="13" s="1"/>
  <c r="C259" i="13"/>
  <c r="B259" i="13" s="1"/>
  <c r="C260" i="13"/>
  <c r="B260" i="13" s="1"/>
  <c r="C261" i="13"/>
  <c r="B261" i="13" s="1"/>
  <c r="C262" i="13"/>
  <c r="B262" i="13" s="1"/>
  <c r="C263" i="13"/>
  <c r="B263" i="13" s="1"/>
  <c r="C264" i="13"/>
  <c r="B264" i="13" s="1"/>
  <c r="C265" i="13"/>
  <c r="B265" i="13" s="1"/>
  <c r="C266" i="13"/>
  <c r="B266" i="13" s="1"/>
  <c r="C267" i="13"/>
  <c r="B267" i="13" s="1"/>
  <c r="C268" i="13"/>
  <c r="B268" i="13" s="1"/>
  <c r="C269" i="13"/>
  <c r="B269" i="13" s="1"/>
  <c r="C270" i="13"/>
  <c r="B270" i="13" s="1"/>
  <c r="C271" i="13"/>
  <c r="B271" i="13" s="1"/>
  <c r="C272" i="13"/>
  <c r="B272" i="13" s="1"/>
  <c r="C273" i="13"/>
  <c r="B273" i="13" s="1"/>
  <c r="C274" i="13"/>
  <c r="B274" i="13" s="1"/>
  <c r="C275" i="13"/>
  <c r="B275" i="13" s="1"/>
  <c r="C276" i="13"/>
  <c r="B276" i="13" s="1"/>
  <c r="C277" i="13"/>
  <c r="B277" i="13" s="1"/>
  <c r="C278" i="13"/>
  <c r="B278" i="13" s="1"/>
  <c r="C279" i="13"/>
  <c r="B279" i="13" s="1"/>
  <c r="C280" i="13"/>
  <c r="B280" i="13" s="1"/>
  <c r="C281" i="13"/>
  <c r="B281" i="13" s="1"/>
  <c r="C282" i="13"/>
  <c r="B282" i="13" s="1"/>
  <c r="C283" i="13"/>
  <c r="B283" i="13" s="1"/>
  <c r="C284" i="13"/>
  <c r="B284" i="13" s="1"/>
  <c r="C285" i="13"/>
  <c r="B285" i="13" s="1"/>
  <c r="C286" i="13"/>
  <c r="B286" i="13" s="1"/>
  <c r="C287" i="13"/>
  <c r="B287" i="13" s="1"/>
  <c r="C288" i="13"/>
  <c r="B288" i="13" s="1"/>
  <c r="C289" i="13"/>
  <c r="B289" i="13" s="1"/>
  <c r="C290" i="13"/>
  <c r="B290" i="13" s="1"/>
  <c r="C291" i="13"/>
  <c r="B291" i="13" s="1"/>
  <c r="C292" i="13"/>
  <c r="B292" i="13" s="1"/>
  <c r="C293" i="13"/>
  <c r="B293" i="13" s="1"/>
  <c r="C294" i="13"/>
  <c r="B294" i="13" s="1"/>
  <c r="C295" i="13"/>
  <c r="B295" i="13" s="1"/>
  <c r="C296" i="13"/>
  <c r="B296" i="13" s="1"/>
  <c r="C297" i="13"/>
  <c r="B297" i="13" s="1"/>
  <c r="C298" i="13"/>
  <c r="B298" i="13" s="1"/>
  <c r="C299" i="13"/>
  <c r="B299" i="13" s="1"/>
  <c r="C300" i="13"/>
  <c r="B300" i="13" s="1"/>
  <c r="C301" i="13"/>
  <c r="B301" i="13" s="1"/>
  <c r="C302" i="13"/>
  <c r="B302" i="13" s="1"/>
  <c r="C303" i="13"/>
  <c r="B303" i="13" s="1"/>
  <c r="C304" i="13"/>
  <c r="B304" i="13" s="1"/>
  <c r="C305" i="13"/>
  <c r="B305" i="13" s="1"/>
  <c r="C306" i="13"/>
  <c r="B306" i="13" s="1"/>
  <c r="C307" i="13"/>
  <c r="B307" i="13" s="1"/>
  <c r="C308" i="13"/>
  <c r="B308" i="13" s="1"/>
  <c r="C309" i="13"/>
  <c r="B309" i="13" s="1"/>
  <c r="C310" i="13"/>
  <c r="B310" i="13" s="1"/>
  <c r="C311" i="13"/>
  <c r="B311" i="13" s="1"/>
  <c r="C312" i="13"/>
  <c r="B312" i="13" s="1"/>
  <c r="C313" i="13"/>
  <c r="B313" i="13" s="1"/>
  <c r="C314" i="13"/>
  <c r="B314" i="13" s="1"/>
  <c r="C315" i="13"/>
  <c r="B315" i="13" s="1"/>
  <c r="C316" i="13"/>
  <c r="B316" i="13" s="1"/>
  <c r="C317" i="13"/>
  <c r="B317" i="13" s="1"/>
  <c r="C318" i="13"/>
  <c r="B318" i="13" s="1"/>
  <c r="C319" i="13"/>
  <c r="B319" i="13" s="1"/>
  <c r="C320" i="13"/>
  <c r="B320" i="13" s="1"/>
  <c r="C321" i="13"/>
  <c r="B321" i="13" s="1"/>
  <c r="C322" i="13"/>
  <c r="B322" i="13" s="1"/>
  <c r="C323" i="13"/>
  <c r="B323" i="13" s="1"/>
  <c r="C324" i="13"/>
  <c r="B324" i="13" s="1"/>
  <c r="C325" i="13"/>
  <c r="B325" i="13" s="1"/>
  <c r="C326" i="13"/>
  <c r="B326" i="13" s="1"/>
  <c r="C327" i="13"/>
  <c r="B327" i="13" s="1"/>
  <c r="C328" i="13"/>
  <c r="B328" i="13" s="1"/>
  <c r="C329" i="13"/>
  <c r="B329" i="13" s="1"/>
  <c r="C330" i="13"/>
  <c r="B330" i="13" s="1"/>
  <c r="C331" i="13"/>
  <c r="B331" i="13" s="1"/>
  <c r="C332" i="13"/>
  <c r="B332" i="13" s="1"/>
  <c r="C333" i="13"/>
  <c r="B333" i="13" s="1"/>
  <c r="C334" i="13"/>
  <c r="B334" i="13" s="1"/>
  <c r="C335" i="13"/>
  <c r="B335" i="13" s="1"/>
  <c r="C336" i="13"/>
  <c r="B336" i="13" s="1"/>
  <c r="C337" i="13"/>
  <c r="B337" i="13" s="1"/>
  <c r="C338" i="13"/>
  <c r="B338" i="13" s="1"/>
  <c r="C339" i="13"/>
  <c r="B339" i="13" s="1"/>
  <c r="C340" i="13"/>
  <c r="B340" i="13" s="1"/>
  <c r="C341" i="13"/>
  <c r="B341" i="13" s="1"/>
  <c r="C342" i="13"/>
  <c r="B342" i="13" s="1"/>
  <c r="C343" i="13"/>
  <c r="B343" i="13" s="1"/>
  <c r="C344" i="13"/>
  <c r="B344" i="13" s="1"/>
  <c r="C345" i="13"/>
  <c r="B345" i="13" s="1"/>
  <c r="C346" i="13"/>
  <c r="B346" i="13" s="1"/>
  <c r="C347" i="13"/>
  <c r="B347" i="13" s="1"/>
  <c r="C348" i="13"/>
  <c r="B348" i="13" s="1"/>
  <c r="C349" i="13"/>
  <c r="B349" i="13" s="1"/>
  <c r="C350" i="13"/>
  <c r="B350" i="13" s="1"/>
  <c r="C351" i="13"/>
  <c r="B351" i="13" s="1"/>
  <c r="C352" i="13"/>
  <c r="B352" i="13" s="1"/>
  <c r="C353" i="13"/>
  <c r="B353" i="13" s="1"/>
  <c r="C354" i="13"/>
  <c r="B354" i="13" s="1"/>
  <c r="C355" i="13"/>
  <c r="B355" i="13" s="1"/>
  <c r="C356" i="13"/>
  <c r="B356" i="13" s="1"/>
  <c r="C357" i="13"/>
  <c r="B357" i="13" s="1"/>
  <c r="C358" i="13"/>
  <c r="B358" i="13" s="1"/>
  <c r="C359" i="13"/>
  <c r="B359" i="13" s="1"/>
  <c r="C360" i="13"/>
  <c r="B360" i="13" s="1"/>
  <c r="C361" i="13"/>
  <c r="B361" i="13" s="1"/>
  <c r="C362" i="13"/>
  <c r="B362" i="13" s="1"/>
  <c r="C363" i="13"/>
  <c r="B363" i="13" s="1"/>
  <c r="C364" i="13"/>
  <c r="B364" i="13" s="1"/>
  <c r="C365" i="13"/>
  <c r="B365" i="13" s="1"/>
  <c r="C366" i="13"/>
  <c r="B366" i="13" s="1"/>
  <c r="C367" i="13"/>
  <c r="B367" i="13" s="1"/>
  <c r="C368" i="13"/>
  <c r="B368" i="13" s="1"/>
  <c r="C369" i="13"/>
  <c r="B369" i="13" s="1"/>
  <c r="C370" i="13"/>
  <c r="B370" i="13" s="1"/>
  <c r="C371" i="13"/>
  <c r="B371" i="13" s="1"/>
  <c r="C372" i="13"/>
  <c r="B372" i="13" s="1"/>
  <c r="C373" i="13"/>
  <c r="B373" i="13" s="1"/>
  <c r="C374" i="13"/>
  <c r="B374" i="13" s="1"/>
  <c r="C375" i="13"/>
  <c r="B375" i="13" s="1"/>
  <c r="C376" i="13"/>
  <c r="B376" i="13" s="1"/>
  <c r="C377" i="13"/>
  <c r="B377" i="13" s="1"/>
  <c r="C378" i="13"/>
  <c r="B378" i="13" s="1"/>
  <c r="C379" i="13"/>
  <c r="B379" i="13" s="1"/>
  <c r="C380" i="13"/>
  <c r="B380" i="13" s="1"/>
  <c r="C381" i="13"/>
  <c r="B381" i="13" s="1"/>
  <c r="C382" i="13"/>
  <c r="B382" i="13" s="1"/>
  <c r="C383" i="13"/>
  <c r="B383" i="13" s="1"/>
  <c r="C384" i="13"/>
  <c r="B384" i="13" s="1"/>
  <c r="C385" i="13"/>
  <c r="B385" i="13" s="1"/>
  <c r="C386" i="13"/>
  <c r="B386" i="13" s="1"/>
  <c r="C387" i="13"/>
  <c r="B387" i="13" s="1"/>
  <c r="C388" i="13"/>
  <c r="B388" i="13" s="1"/>
  <c r="C389" i="13"/>
  <c r="B389" i="13" s="1"/>
  <c r="C390" i="13"/>
  <c r="B390" i="13" s="1"/>
  <c r="C391" i="13"/>
  <c r="B391" i="13" s="1"/>
  <c r="C392" i="13"/>
  <c r="B392" i="13" s="1"/>
  <c r="C393" i="13"/>
  <c r="B393" i="13" s="1"/>
  <c r="C394" i="13"/>
  <c r="B394" i="13" s="1"/>
  <c r="C395" i="13"/>
  <c r="B395" i="13" s="1"/>
  <c r="C396" i="13"/>
  <c r="B396" i="13" s="1"/>
  <c r="C397" i="13"/>
  <c r="B397" i="13" s="1"/>
  <c r="C398" i="13"/>
  <c r="B398" i="13" s="1"/>
  <c r="C399" i="13"/>
  <c r="B399" i="13" s="1"/>
  <c r="C400" i="13"/>
  <c r="B400" i="13" s="1"/>
  <c r="C401" i="13"/>
  <c r="B401" i="13" s="1"/>
  <c r="C402" i="13"/>
  <c r="B402" i="13" s="1"/>
  <c r="C403" i="13"/>
  <c r="B403" i="13" s="1"/>
  <c r="C404" i="13"/>
  <c r="B404" i="13" s="1"/>
  <c r="C405" i="13"/>
  <c r="B405" i="13" s="1"/>
  <c r="C406" i="13"/>
  <c r="B406" i="13" s="1"/>
  <c r="C407" i="13"/>
  <c r="B407" i="13" s="1"/>
  <c r="C408" i="13"/>
  <c r="B408" i="13" s="1"/>
  <c r="C409" i="13"/>
  <c r="B409" i="13" s="1"/>
  <c r="C410" i="13"/>
  <c r="B410" i="13" s="1"/>
  <c r="C411" i="13"/>
  <c r="B411" i="13" s="1"/>
  <c r="C412" i="13"/>
  <c r="B412" i="13" s="1"/>
  <c r="C413" i="13"/>
  <c r="B413" i="13" s="1"/>
  <c r="C414" i="13"/>
  <c r="B414" i="13" s="1"/>
  <c r="C415" i="13"/>
  <c r="B415" i="13" s="1"/>
  <c r="C416" i="13"/>
  <c r="B416" i="13" s="1"/>
  <c r="C417" i="13"/>
  <c r="B417" i="13" s="1"/>
  <c r="C418" i="13"/>
  <c r="B418" i="13" s="1"/>
  <c r="C419" i="13"/>
  <c r="B419" i="13" s="1"/>
  <c r="C420" i="13"/>
  <c r="B420" i="13" s="1"/>
  <c r="C421" i="13"/>
  <c r="B421" i="13" s="1"/>
  <c r="C422" i="13"/>
  <c r="B422" i="13" s="1"/>
  <c r="C423" i="13"/>
  <c r="B423" i="13" s="1"/>
  <c r="C424" i="13"/>
  <c r="B424" i="13" s="1"/>
  <c r="C425" i="13"/>
  <c r="B425" i="13" s="1"/>
  <c r="C426" i="13"/>
  <c r="B426" i="13" s="1"/>
  <c r="C427" i="13"/>
  <c r="B427" i="13" s="1"/>
  <c r="C428" i="13"/>
  <c r="B428" i="13" s="1"/>
  <c r="C429" i="13"/>
  <c r="B429" i="13" s="1"/>
  <c r="C430" i="13"/>
  <c r="B430" i="13" s="1"/>
  <c r="C431" i="13"/>
  <c r="B431" i="13" s="1"/>
  <c r="C432" i="13"/>
  <c r="B432" i="13" s="1"/>
  <c r="C433" i="13"/>
  <c r="B433" i="13" s="1"/>
  <c r="C434" i="13"/>
  <c r="B434" i="13" s="1"/>
  <c r="C435" i="13"/>
  <c r="B435" i="13" s="1"/>
  <c r="C436" i="13"/>
  <c r="B436" i="13" s="1"/>
  <c r="C437" i="13"/>
  <c r="B437" i="13" s="1"/>
  <c r="C438" i="13"/>
  <c r="B438" i="13" s="1"/>
  <c r="C439" i="13"/>
  <c r="B439" i="13" s="1"/>
  <c r="C440" i="13"/>
  <c r="B440" i="13" s="1"/>
  <c r="C441" i="13"/>
  <c r="B441" i="13" s="1"/>
  <c r="C442" i="13"/>
  <c r="B442" i="13" s="1"/>
  <c r="C443" i="13"/>
  <c r="B443" i="13" s="1"/>
  <c r="C444" i="13"/>
  <c r="B444" i="13" s="1"/>
  <c r="C445" i="13"/>
  <c r="B445" i="13" s="1"/>
  <c r="C446" i="13"/>
  <c r="B446" i="13" s="1"/>
  <c r="C447" i="13"/>
  <c r="B447" i="13" s="1"/>
  <c r="C448" i="13"/>
  <c r="B448" i="13" s="1"/>
  <c r="C449" i="13"/>
  <c r="B449" i="13" s="1"/>
  <c r="C450" i="13"/>
  <c r="B450" i="13" s="1"/>
  <c r="C451" i="13"/>
  <c r="B451" i="13" s="1"/>
  <c r="C452" i="13"/>
  <c r="B452" i="13" s="1"/>
  <c r="C453" i="13"/>
  <c r="B453" i="13" s="1"/>
  <c r="C454" i="13"/>
  <c r="B454" i="13" s="1"/>
  <c r="C455" i="13"/>
  <c r="B455" i="13" s="1"/>
  <c r="C456" i="13"/>
  <c r="B456" i="13" s="1"/>
  <c r="C457" i="13"/>
  <c r="B457" i="13" s="1"/>
  <c r="C458" i="13"/>
  <c r="B458" i="13" s="1"/>
  <c r="C459" i="13"/>
  <c r="B459" i="13" s="1"/>
  <c r="C460" i="13"/>
  <c r="B460" i="13" s="1"/>
  <c r="C461" i="13"/>
  <c r="B461" i="13" s="1"/>
  <c r="C462" i="13"/>
  <c r="B462" i="13" s="1"/>
  <c r="C463" i="13"/>
  <c r="B463" i="13" s="1"/>
  <c r="C464" i="13"/>
  <c r="B464" i="13" s="1"/>
  <c r="C465" i="13"/>
  <c r="B465" i="13" s="1"/>
  <c r="C466" i="13"/>
  <c r="B466" i="13" s="1"/>
  <c r="C467" i="13"/>
  <c r="B467" i="13" s="1"/>
  <c r="C468" i="13"/>
  <c r="B468" i="13" s="1"/>
  <c r="C469" i="13"/>
  <c r="B469" i="13" s="1"/>
  <c r="C470" i="13"/>
  <c r="B470" i="13" s="1"/>
  <c r="C471" i="13"/>
  <c r="B471" i="13" s="1"/>
  <c r="C472" i="13"/>
  <c r="B472" i="13" s="1"/>
  <c r="C473" i="13"/>
  <c r="B473" i="13" s="1"/>
  <c r="C474" i="13"/>
  <c r="B474" i="13" s="1"/>
  <c r="C475" i="13"/>
  <c r="B475" i="13" s="1"/>
  <c r="C476" i="13"/>
  <c r="B476" i="13" s="1"/>
  <c r="C477" i="13"/>
  <c r="B477" i="13" s="1"/>
  <c r="C478" i="13"/>
  <c r="B478" i="13" s="1"/>
  <c r="C479" i="13"/>
  <c r="B479" i="13" s="1"/>
  <c r="C480" i="13"/>
  <c r="B480" i="13" s="1"/>
  <c r="C481" i="13"/>
  <c r="B481" i="13" s="1"/>
  <c r="C482" i="13"/>
  <c r="B482" i="13" s="1"/>
  <c r="C483" i="13"/>
  <c r="B483" i="13" s="1"/>
  <c r="C484" i="13"/>
  <c r="B484" i="13" s="1"/>
  <c r="C485" i="13"/>
  <c r="B485" i="13" s="1"/>
  <c r="C486" i="13"/>
  <c r="B486" i="13" s="1"/>
  <c r="C487" i="13"/>
  <c r="B487" i="13" s="1"/>
  <c r="C488" i="13"/>
  <c r="B488" i="13" s="1"/>
  <c r="C489" i="13"/>
  <c r="B489" i="13" s="1"/>
  <c r="C490" i="13"/>
  <c r="B490" i="13" s="1"/>
  <c r="C491" i="13"/>
  <c r="B491" i="13" s="1"/>
  <c r="C492" i="13"/>
  <c r="B492" i="13" s="1"/>
  <c r="C493" i="13"/>
  <c r="B493" i="13" s="1"/>
  <c r="C494" i="13"/>
  <c r="B494" i="13" s="1"/>
  <c r="C495" i="13"/>
  <c r="B495" i="13" s="1"/>
  <c r="C496" i="13"/>
  <c r="B496" i="13" s="1"/>
  <c r="C497" i="13"/>
  <c r="B497" i="13" s="1"/>
  <c r="C498" i="13"/>
  <c r="B498" i="13" s="1"/>
  <c r="C499" i="13"/>
  <c r="B499" i="13" s="1"/>
  <c r="C500" i="13"/>
  <c r="B500" i="13" s="1"/>
  <c r="C501" i="13"/>
  <c r="B501" i="13" s="1"/>
  <c r="C502" i="13"/>
  <c r="B502" i="13" s="1"/>
  <c r="C503" i="13"/>
  <c r="B503" i="13" s="1"/>
  <c r="C504" i="13"/>
  <c r="B504" i="13" s="1"/>
  <c r="C505" i="13"/>
  <c r="B505" i="13" s="1"/>
  <c r="C506" i="13"/>
  <c r="B506" i="13" s="1"/>
  <c r="C507" i="13"/>
  <c r="B507" i="13" s="1"/>
  <c r="C508" i="13"/>
  <c r="B508" i="13" s="1"/>
  <c r="C509" i="13"/>
  <c r="B509" i="13" s="1"/>
  <c r="C510" i="13"/>
  <c r="B510" i="13" s="1"/>
  <c r="C511" i="13"/>
  <c r="B511" i="13" s="1"/>
  <c r="C512" i="13"/>
  <c r="B512" i="13" s="1"/>
  <c r="C513" i="13"/>
  <c r="B513" i="13" s="1"/>
  <c r="C514" i="13"/>
  <c r="B514" i="13" s="1"/>
  <c r="C515" i="13"/>
  <c r="B515" i="13" s="1"/>
  <c r="C516" i="13"/>
  <c r="B516" i="13" s="1"/>
  <c r="C517" i="13"/>
  <c r="B517" i="13" s="1"/>
  <c r="C518" i="13"/>
  <c r="B518" i="13" s="1"/>
  <c r="C519" i="13"/>
  <c r="B519" i="13" s="1"/>
  <c r="C520" i="13"/>
  <c r="B520" i="13" s="1"/>
  <c r="C521" i="13"/>
  <c r="B521" i="13" s="1"/>
  <c r="C522" i="13"/>
  <c r="B522" i="13" s="1"/>
  <c r="C523" i="13"/>
  <c r="B523" i="13" s="1"/>
  <c r="C524" i="13"/>
  <c r="B524" i="13" s="1"/>
  <c r="C525" i="13"/>
  <c r="B525" i="13" s="1"/>
  <c r="C526" i="13"/>
  <c r="B526" i="13" s="1"/>
  <c r="C527" i="13"/>
  <c r="B527" i="13" s="1"/>
  <c r="C528" i="13"/>
  <c r="B528" i="13" s="1"/>
  <c r="C529" i="13"/>
  <c r="B529" i="13" s="1"/>
  <c r="C530" i="13"/>
  <c r="B530" i="13" s="1"/>
  <c r="C531" i="13"/>
  <c r="B531" i="13" s="1"/>
  <c r="C532" i="13"/>
  <c r="B532" i="13" s="1"/>
  <c r="C533" i="13"/>
  <c r="B533" i="13" s="1"/>
  <c r="C534" i="13"/>
  <c r="B534" i="13" s="1"/>
  <c r="C535" i="13"/>
  <c r="B535" i="13" s="1"/>
  <c r="C536" i="13"/>
  <c r="B536" i="13" s="1"/>
  <c r="C537" i="13"/>
  <c r="B537" i="13" s="1"/>
  <c r="C538" i="13"/>
  <c r="B538" i="13" s="1"/>
  <c r="C539" i="13"/>
  <c r="B539" i="13" s="1"/>
  <c r="C540" i="13"/>
  <c r="B540" i="13" s="1"/>
  <c r="C541" i="13"/>
  <c r="B541" i="13" s="1"/>
  <c r="C542" i="13"/>
  <c r="B542" i="13" s="1"/>
  <c r="C543" i="13"/>
  <c r="B543" i="13" s="1"/>
  <c r="C544" i="13"/>
  <c r="B544" i="13" s="1"/>
  <c r="C545" i="13"/>
  <c r="B545" i="13" s="1"/>
  <c r="C546" i="13"/>
  <c r="B546" i="13" s="1"/>
  <c r="C547" i="13"/>
  <c r="B547" i="13" s="1"/>
  <c r="C548" i="13"/>
  <c r="B548" i="13" s="1"/>
  <c r="C549" i="13"/>
  <c r="B549" i="13" s="1"/>
  <c r="C550" i="13"/>
  <c r="B550" i="13" s="1"/>
  <c r="C551" i="13"/>
  <c r="B551" i="13" s="1"/>
  <c r="C552" i="13"/>
  <c r="B552" i="13" s="1"/>
  <c r="C553" i="13"/>
  <c r="B553" i="13" s="1"/>
  <c r="C554" i="13"/>
  <c r="B554" i="13" s="1"/>
  <c r="C555" i="13"/>
  <c r="B555" i="13" s="1"/>
  <c r="C556" i="13"/>
  <c r="B556" i="13" s="1"/>
  <c r="C557" i="13"/>
  <c r="B557" i="13" s="1"/>
  <c r="C558" i="13"/>
  <c r="B558" i="13" s="1"/>
  <c r="C559" i="13"/>
  <c r="B559" i="13" s="1"/>
  <c r="C560" i="13"/>
  <c r="B560" i="13" s="1"/>
  <c r="C561" i="13"/>
  <c r="B561" i="13" s="1"/>
  <c r="C562" i="13"/>
  <c r="B562" i="13" s="1"/>
  <c r="C563" i="13"/>
  <c r="B563" i="13" s="1"/>
  <c r="C564" i="13"/>
  <c r="B564" i="13" s="1"/>
  <c r="C565" i="13"/>
  <c r="B565" i="13" s="1"/>
  <c r="C566" i="13"/>
  <c r="B566" i="13" s="1"/>
  <c r="C567" i="13"/>
  <c r="B567" i="13" s="1"/>
  <c r="C568" i="13"/>
  <c r="B568" i="13" s="1"/>
  <c r="C569" i="13"/>
  <c r="B569" i="13" s="1"/>
  <c r="C570" i="13"/>
  <c r="B570" i="13" s="1"/>
  <c r="C571" i="13"/>
  <c r="B571" i="13" s="1"/>
  <c r="C572" i="13"/>
  <c r="B572" i="13" s="1"/>
  <c r="C573" i="13"/>
  <c r="B573" i="13" s="1"/>
  <c r="C574" i="13"/>
  <c r="B574" i="13" s="1"/>
  <c r="C575" i="13"/>
  <c r="B575" i="13" s="1"/>
  <c r="C576" i="13"/>
  <c r="B576" i="13" s="1"/>
  <c r="C577" i="13"/>
  <c r="B577" i="13" s="1"/>
  <c r="C578" i="13"/>
  <c r="B578" i="13" s="1"/>
  <c r="C579" i="13"/>
  <c r="B579" i="13" s="1"/>
  <c r="C580" i="13"/>
  <c r="B580" i="13" s="1"/>
  <c r="C581" i="13"/>
  <c r="B581" i="13" s="1"/>
  <c r="C582" i="13"/>
  <c r="B582" i="13" s="1"/>
  <c r="C583" i="13"/>
  <c r="B583" i="13" s="1"/>
  <c r="C584" i="13"/>
  <c r="B584" i="13" s="1"/>
  <c r="C585" i="13"/>
  <c r="B585" i="13" s="1"/>
  <c r="C586" i="13"/>
  <c r="B586" i="13" s="1"/>
  <c r="C587" i="13"/>
  <c r="B587" i="13" s="1"/>
  <c r="C588" i="13"/>
  <c r="B588" i="13" s="1"/>
  <c r="C589" i="13"/>
  <c r="B589" i="13" s="1"/>
  <c r="C590" i="13"/>
  <c r="B590" i="13" s="1"/>
  <c r="C591" i="13"/>
  <c r="B591" i="13" s="1"/>
  <c r="C592" i="13"/>
  <c r="B592" i="13" s="1"/>
  <c r="C593" i="13"/>
  <c r="B593" i="13" s="1"/>
  <c r="C594" i="13"/>
  <c r="B594" i="13" s="1"/>
  <c r="C595" i="13"/>
  <c r="B595" i="13" s="1"/>
  <c r="C596" i="13"/>
  <c r="B596" i="13" s="1"/>
  <c r="C597" i="13"/>
  <c r="B597" i="13" s="1"/>
  <c r="C598" i="13"/>
  <c r="B598" i="13" s="1"/>
  <c r="C599" i="13"/>
  <c r="B599" i="13" s="1"/>
  <c r="C600" i="13"/>
  <c r="B600" i="13" s="1"/>
  <c r="C601" i="13"/>
  <c r="B601" i="13" s="1"/>
  <c r="C602" i="13"/>
  <c r="B602" i="13" s="1"/>
  <c r="C603" i="13"/>
  <c r="B603" i="13" s="1"/>
  <c r="C604" i="13"/>
  <c r="B604" i="13" s="1"/>
  <c r="C605" i="13"/>
  <c r="B605" i="13" s="1"/>
  <c r="C606" i="13"/>
  <c r="B606" i="13" s="1"/>
  <c r="C607" i="13"/>
  <c r="B607" i="13" s="1"/>
  <c r="C608" i="13"/>
  <c r="B608" i="13" s="1"/>
  <c r="C609" i="13"/>
  <c r="B609" i="13" s="1"/>
  <c r="C610" i="13"/>
  <c r="B610" i="13" s="1"/>
  <c r="C611" i="13"/>
  <c r="B611" i="13" s="1"/>
  <c r="C612" i="13"/>
  <c r="B612" i="13" s="1"/>
  <c r="C613" i="13"/>
  <c r="B613" i="13" s="1"/>
  <c r="C614" i="13"/>
  <c r="B614" i="13" s="1"/>
  <c r="C615" i="13"/>
  <c r="B615" i="13" s="1"/>
  <c r="C616" i="13"/>
  <c r="B616" i="13" s="1"/>
  <c r="C617" i="13"/>
  <c r="B617" i="13" s="1"/>
  <c r="C618" i="13"/>
  <c r="B618" i="13" s="1"/>
  <c r="C619" i="13"/>
  <c r="B619" i="13" s="1"/>
  <c r="C620" i="13"/>
  <c r="B620" i="13" s="1"/>
  <c r="C621" i="13"/>
  <c r="B621" i="13" s="1"/>
  <c r="C622" i="13"/>
  <c r="B622" i="13" s="1"/>
  <c r="C623" i="13"/>
  <c r="B623" i="13" s="1"/>
  <c r="C624" i="13"/>
  <c r="B624" i="13" s="1"/>
  <c r="C625" i="13"/>
  <c r="B625" i="13" s="1"/>
  <c r="C626" i="13"/>
  <c r="B626" i="13" s="1"/>
  <c r="C627" i="13"/>
  <c r="B627" i="13" s="1"/>
  <c r="C628" i="13"/>
  <c r="B628" i="13" s="1"/>
  <c r="C629" i="13"/>
  <c r="B629" i="13" s="1"/>
  <c r="C630" i="13"/>
  <c r="B630" i="13" s="1"/>
  <c r="C631" i="13"/>
  <c r="B631" i="13" s="1"/>
  <c r="C632" i="13"/>
  <c r="B632" i="13" s="1"/>
  <c r="C633" i="13"/>
  <c r="B633" i="13" s="1"/>
  <c r="C634" i="13"/>
  <c r="B634" i="13" s="1"/>
  <c r="C635" i="13"/>
  <c r="B635" i="13" s="1"/>
  <c r="C636" i="13"/>
  <c r="B636" i="13" s="1"/>
  <c r="C637" i="13"/>
  <c r="B637" i="13" s="1"/>
  <c r="C638" i="13"/>
  <c r="B638" i="13" s="1"/>
  <c r="C639" i="13"/>
  <c r="B639" i="13" s="1"/>
  <c r="C640" i="13"/>
  <c r="B640" i="13" s="1"/>
  <c r="C641" i="13"/>
  <c r="B641" i="13" s="1"/>
  <c r="C642" i="13"/>
  <c r="B642" i="13" s="1"/>
  <c r="C643" i="13"/>
  <c r="B643" i="13" s="1"/>
  <c r="C644" i="13"/>
  <c r="B644" i="13" s="1"/>
  <c r="C645" i="13"/>
  <c r="B645" i="13" s="1"/>
  <c r="C646" i="13"/>
  <c r="B646" i="13" s="1"/>
  <c r="C647" i="13"/>
  <c r="B647" i="13" s="1"/>
  <c r="C648" i="13"/>
  <c r="B648" i="13" s="1"/>
  <c r="C649" i="13"/>
  <c r="B649" i="13" s="1"/>
  <c r="C650" i="13"/>
  <c r="B650" i="13" s="1"/>
  <c r="C651" i="13"/>
  <c r="B651" i="13" s="1"/>
  <c r="C652" i="13"/>
  <c r="B652" i="13" s="1"/>
  <c r="C653" i="13"/>
  <c r="B653" i="13" s="1"/>
  <c r="C654" i="13"/>
  <c r="B654" i="13" s="1"/>
  <c r="C655" i="13"/>
  <c r="B655" i="13" s="1"/>
  <c r="C656" i="13"/>
  <c r="B656" i="13" s="1"/>
  <c r="C657" i="13"/>
  <c r="B657" i="13" s="1"/>
  <c r="C658" i="13"/>
  <c r="B658" i="13" s="1"/>
  <c r="C659" i="13"/>
  <c r="B659" i="13" s="1"/>
  <c r="C660" i="13"/>
  <c r="B660" i="13" s="1"/>
  <c r="C661" i="13"/>
  <c r="B661" i="13" s="1"/>
  <c r="C662" i="13"/>
  <c r="B662" i="13" s="1"/>
  <c r="C663" i="13"/>
  <c r="B663" i="13" s="1"/>
  <c r="C664" i="13"/>
  <c r="B664" i="13" s="1"/>
  <c r="C665" i="13"/>
  <c r="B665" i="13" s="1"/>
  <c r="C666" i="13"/>
  <c r="B666" i="13" s="1"/>
  <c r="C667" i="13"/>
  <c r="B667" i="13" s="1"/>
  <c r="C668" i="13"/>
  <c r="B668" i="13" s="1"/>
  <c r="C669" i="13"/>
  <c r="B669" i="13" s="1"/>
  <c r="C670" i="13"/>
  <c r="B670" i="13" s="1"/>
  <c r="C671" i="13"/>
  <c r="B671" i="13" s="1"/>
  <c r="C672" i="13"/>
  <c r="B672" i="13" s="1"/>
  <c r="C673" i="13"/>
  <c r="B673" i="13" s="1"/>
  <c r="C674" i="13"/>
  <c r="B674" i="13" s="1"/>
  <c r="C675" i="13"/>
  <c r="B675" i="13" s="1"/>
  <c r="C676" i="13"/>
  <c r="B676" i="13" s="1"/>
  <c r="C677" i="13"/>
  <c r="B677" i="13" s="1"/>
  <c r="C678" i="13"/>
  <c r="B678" i="13" s="1"/>
  <c r="C679" i="13"/>
  <c r="B679" i="13" s="1"/>
  <c r="C680" i="13"/>
  <c r="B680" i="13" s="1"/>
  <c r="C681" i="13"/>
  <c r="B681" i="13" s="1"/>
  <c r="C682" i="13"/>
  <c r="B682" i="13" s="1"/>
  <c r="C683" i="13"/>
  <c r="B683" i="13" s="1"/>
  <c r="C684" i="13"/>
  <c r="B684" i="13" s="1"/>
  <c r="C685" i="13"/>
  <c r="B685" i="13" s="1"/>
  <c r="C686" i="13"/>
  <c r="B686" i="13" s="1"/>
  <c r="C687" i="13"/>
  <c r="B687" i="13" s="1"/>
  <c r="C688" i="13"/>
  <c r="B688" i="13" s="1"/>
  <c r="C689" i="13"/>
  <c r="B689" i="13" s="1"/>
  <c r="C690" i="13"/>
  <c r="B690" i="13" s="1"/>
  <c r="C691" i="13"/>
  <c r="B691" i="13" s="1"/>
  <c r="C692" i="13"/>
  <c r="B692" i="13" s="1"/>
  <c r="C693" i="13"/>
  <c r="B693" i="13" s="1"/>
  <c r="C694" i="13"/>
  <c r="B694" i="13" s="1"/>
  <c r="C695" i="13"/>
  <c r="B695" i="13" s="1"/>
  <c r="C696" i="13"/>
  <c r="B696" i="13" s="1"/>
  <c r="C697" i="13"/>
  <c r="B697" i="13" s="1"/>
  <c r="C698" i="13"/>
  <c r="B698" i="13" s="1"/>
  <c r="C699" i="13"/>
  <c r="B699" i="13" s="1"/>
  <c r="C700" i="13"/>
  <c r="B700" i="13" s="1"/>
  <c r="C701" i="13"/>
  <c r="B701" i="13" s="1"/>
  <c r="C702" i="13"/>
  <c r="B702" i="13" s="1"/>
  <c r="C703" i="13"/>
  <c r="B703" i="13" s="1"/>
  <c r="C704" i="13"/>
  <c r="B704" i="13" s="1"/>
  <c r="C705" i="13"/>
  <c r="B705" i="13" s="1"/>
  <c r="C706" i="13"/>
  <c r="B706" i="13" s="1"/>
  <c r="C707" i="13"/>
  <c r="B707" i="13" s="1"/>
  <c r="C708" i="13"/>
  <c r="B708" i="13" s="1"/>
  <c r="C709" i="13"/>
  <c r="B709" i="13" s="1"/>
  <c r="C710" i="13"/>
  <c r="B710" i="13" s="1"/>
  <c r="C711" i="13"/>
  <c r="B711" i="13" s="1"/>
  <c r="C712" i="13"/>
  <c r="B712" i="13" s="1"/>
  <c r="C713" i="13"/>
  <c r="B713" i="13" s="1"/>
  <c r="C714" i="13"/>
  <c r="B714" i="13" s="1"/>
  <c r="C715" i="13"/>
  <c r="B715" i="13" s="1"/>
  <c r="C716" i="13"/>
  <c r="B716" i="13" s="1"/>
  <c r="C717" i="13"/>
  <c r="B717" i="13" s="1"/>
  <c r="C719" i="13"/>
  <c r="B719" i="13" s="1"/>
  <c r="C720" i="13"/>
  <c r="B720" i="13" s="1"/>
  <c r="C721" i="13"/>
  <c r="B721" i="13" s="1"/>
  <c r="C722" i="13"/>
  <c r="B722" i="13" s="1"/>
  <c r="C723" i="13"/>
  <c r="B723" i="13" s="1"/>
  <c r="C724" i="13"/>
  <c r="B724" i="13" s="1"/>
  <c r="C725" i="13"/>
  <c r="B725" i="13" s="1"/>
  <c r="C726" i="13"/>
  <c r="B726" i="13" s="1"/>
  <c r="C727" i="13"/>
  <c r="B727" i="13" s="1"/>
  <c r="C728" i="13"/>
  <c r="B728" i="13" s="1"/>
  <c r="C729" i="13"/>
  <c r="B729" i="13" s="1"/>
  <c r="C730" i="13"/>
  <c r="B730" i="13" s="1"/>
  <c r="C731" i="13"/>
  <c r="B731" i="13" s="1"/>
  <c r="C732" i="13"/>
  <c r="B732" i="13" s="1"/>
  <c r="C733" i="13"/>
  <c r="B733" i="13" s="1"/>
  <c r="C734" i="13"/>
  <c r="B734" i="13" s="1"/>
  <c r="C735" i="13"/>
  <c r="B735" i="13" s="1"/>
  <c r="C736" i="13"/>
  <c r="B736" i="13" s="1"/>
  <c r="C737" i="13"/>
  <c r="B737" i="13" s="1"/>
  <c r="C738" i="13"/>
  <c r="B738" i="13" s="1"/>
  <c r="C739" i="13"/>
  <c r="B739" i="13" s="1"/>
  <c r="C740" i="13"/>
  <c r="B740" i="13" s="1"/>
  <c r="C741" i="13"/>
  <c r="B741" i="13" s="1"/>
  <c r="C742" i="13"/>
  <c r="B742" i="13" s="1"/>
  <c r="C743" i="13"/>
  <c r="B743" i="13" s="1"/>
  <c r="C744" i="13"/>
  <c r="B744" i="13" s="1"/>
  <c r="C745" i="13"/>
  <c r="B745" i="13" s="1"/>
  <c r="C746" i="13"/>
  <c r="B746" i="13" s="1"/>
  <c r="C747" i="13"/>
  <c r="B747" i="13" s="1"/>
  <c r="C748" i="13"/>
  <c r="B748" i="13" s="1"/>
  <c r="C749" i="13"/>
  <c r="B749" i="13" s="1"/>
  <c r="C750" i="13"/>
  <c r="B750" i="13" s="1"/>
  <c r="C751" i="13"/>
  <c r="B751" i="13" s="1"/>
  <c r="C752" i="13"/>
  <c r="B752" i="13" s="1"/>
  <c r="C753" i="13"/>
  <c r="B753" i="13" s="1"/>
  <c r="C754" i="13"/>
  <c r="B754" i="13" s="1"/>
  <c r="C755" i="13"/>
  <c r="B755" i="13" s="1"/>
  <c r="C756" i="13"/>
  <c r="B756" i="13" s="1"/>
  <c r="C757" i="13"/>
  <c r="B757" i="13" s="1"/>
  <c r="C758" i="13"/>
  <c r="B758" i="13" s="1"/>
  <c r="C759" i="13"/>
  <c r="B759" i="13" s="1"/>
  <c r="C760" i="13"/>
  <c r="B760" i="13" s="1"/>
  <c r="C761" i="13"/>
  <c r="B761" i="13" s="1"/>
  <c r="C762" i="13"/>
  <c r="B762" i="13" s="1"/>
  <c r="C763" i="13"/>
  <c r="B763" i="13" s="1"/>
  <c r="C764" i="13"/>
  <c r="B764" i="13" s="1"/>
  <c r="C765" i="13"/>
  <c r="B765" i="13" s="1"/>
  <c r="C766" i="13"/>
  <c r="B766" i="13" s="1"/>
  <c r="C767" i="13"/>
  <c r="B767" i="13" s="1"/>
  <c r="C768" i="13"/>
  <c r="B768" i="13" s="1"/>
  <c r="C769" i="13"/>
  <c r="B769" i="13" s="1"/>
  <c r="C770" i="13"/>
  <c r="B770" i="13" s="1"/>
  <c r="C771" i="13"/>
  <c r="B771" i="13" s="1"/>
  <c r="C772" i="13"/>
  <c r="B772" i="13" s="1"/>
  <c r="C773" i="13"/>
  <c r="B773" i="13" s="1"/>
  <c r="C774" i="13"/>
  <c r="B774" i="13" s="1"/>
  <c r="C775" i="13"/>
  <c r="B775" i="13" s="1"/>
  <c r="C776" i="13"/>
  <c r="B776" i="13" s="1"/>
  <c r="C777" i="13"/>
  <c r="B777" i="13" s="1"/>
  <c r="C778" i="13"/>
  <c r="B778" i="13" s="1"/>
  <c r="C779" i="13"/>
  <c r="B779" i="13" s="1"/>
  <c r="C780" i="13"/>
  <c r="B780" i="13" s="1"/>
  <c r="C781" i="13"/>
  <c r="B781" i="13" s="1"/>
  <c r="C782" i="13"/>
  <c r="B782" i="13" s="1"/>
  <c r="C783" i="13"/>
  <c r="B783" i="13" s="1"/>
  <c r="C784" i="13"/>
  <c r="B784" i="13" s="1"/>
  <c r="C785" i="13"/>
  <c r="B785" i="13" s="1"/>
  <c r="C786" i="13"/>
  <c r="B786" i="13" s="1"/>
  <c r="C787" i="13"/>
  <c r="B787" i="13" s="1"/>
  <c r="C788" i="13"/>
  <c r="B788" i="13" s="1"/>
  <c r="C789" i="13"/>
  <c r="B789" i="13" s="1"/>
  <c r="C790" i="13"/>
  <c r="B790" i="13" s="1"/>
  <c r="C791" i="13"/>
  <c r="B791" i="13" s="1"/>
  <c r="C792" i="13"/>
  <c r="B792" i="13" s="1"/>
  <c r="C793" i="13"/>
  <c r="B793" i="13" s="1"/>
  <c r="C794" i="13"/>
  <c r="B794" i="13" s="1"/>
  <c r="C795" i="13"/>
  <c r="B795" i="13" s="1"/>
  <c r="C796" i="13"/>
  <c r="B796" i="13" s="1"/>
  <c r="C797" i="13"/>
  <c r="B797" i="13" s="1"/>
  <c r="C798" i="13"/>
  <c r="B798" i="13" s="1"/>
  <c r="C799" i="13"/>
  <c r="B799" i="13" s="1"/>
  <c r="C800" i="13"/>
  <c r="B800" i="13" s="1"/>
  <c r="C801" i="13"/>
  <c r="B801" i="13" s="1"/>
  <c r="C802" i="13"/>
  <c r="B802" i="13" s="1"/>
  <c r="C803" i="13"/>
  <c r="B803" i="13" s="1"/>
  <c r="C804" i="13"/>
  <c r="B804" i="13" s="1"/>
  <c r="C805" i="13"/>
  <c r="B805" i="13" s="1"/>
  <c r="C806" i="13"/>
  <c r="B806" i="13" s="1"/>
  <c r="C807" i="13"/>
  <c r="B807" i="13" s="1"/>
  <c r="C808" i="13"/>
  <c r="B808" i="13" s="1"/>
  <c r="C809" i="13"/>
  <c r="B809" i="13" s="1"/>
  <c r="C810" i="13"/>
  <c r="B810" i="13" s="1"/>
  <c r="C811" i="13"/>
  <c r="B811" i="13" s="1"/>
  <c r="C812" i="13"/>
  <c r="B812" i="13" s="1"/>
  <c r="C813" i="13"/>
  <c r="B813" i="13" s="1"/>
  <c r="C814" i="13"/>
  <c r="B814" i="13" s="1"/>
  <c r="C815" i="13"/>
  <c r="B815" i="13" s="1"/>
  <c r="C816" i="13"/>
  <c r="B816" i="13" s="1"/>
  <c r="C817" i="13"/>
  <c r="B817" i="13" s="1"/>
  <c r="C818" i="13"/>
  <c r="B818" i="13" s="1"/>
  <c r="C819" i="13"/>
  <c r="B819" i="13" s="1"/>
  <c r="C820" i="13"/>
  <c r="B820" i="13" s="1"/>
  <c r="C821" i="13"/>
  <c r="B821" i="13" s="1"/>
  <c r="C822" i="13"/>
  <c r="B822" i="13" s="1"/>
  <c r="C823" i="13"/>
  <c r="B823" i="13" s="1"/>
  <c r="C824" i="13"/>
  <c r="B824" i="13" s="1"/>
  <c r="C825" i="13"/>
  <c r="B825" i="13" s="1"/>
  <c r="C826" i="13"/>
  <c r="B826" i="13" s="1"/>
  <c r="C827" i="13"/>
  <c r="B827" i="13" s="1"/>
  <c r="C828" i="13"/>
  <c r="B828" i="13" s="1"/>
  <c r="C829" i="13"/>
  <c r="B829" i="13" s="1"/>
  <c r="C830" i="13"/>
  <c r="B830" i="13" s="1"/>
  <c r="C831" i="13"/>
  <c r="B831" i="13" s="1"/>
  <c r="C832" i="13"/>
  <c r="B832" i="13" s="1"/>
  <c r="C833" i="13"/>
  <c r="B833" i="13" s="1"/>
  <c r="C834" i="13"/>
  <c r="B834" i="13" s="1"/>
  <c r="C835" i="13"/>
  <c r="B835" i="13" s="1"/>
  <c r="C836" i="13"/>
  <c r="B836" i="13" s="1"/>
  <c r="C837" i="13"/>
  <c r="B837" i="13" s="1"/>
  <c r="C838" i="13"/>
  <c r="B838" i="13" s="1"/>
  <c r="C839" i="13"/>
  <c r="B839" i="13" s="1"/>
  <c r="C840" i="13"/>
  <c r="B840" i="13" s="1"/>
  <c r="C841" i="13"/>
  <c r="B841" i="13" s="1"/>
  <c r="C842" i="13"/>
  <c r="B842" i="13" s="1"/>
  <c r="C843" i="13"/>
  <c r="B843" i="13" s="1"/>
  <c r="C844" i="13"/>
  <c r="B844" i="13" s="1"/>
  <c r="C845" i="13"/>
  <c r="B845" i="13" s="1"/>
  <c r="C846" i="13"/>
  <c r="B846" i="13" s="1"/>
  <c r="C847" i="13"/>
  <c r="B847" i="13" s="1"/>
  <c r="C848" i="13"/>
  <c r="B848" i="13" s="1"/>
  <c r="C849" i="13"/>
  <c r="B849" i="13" s="1"/>
  <c r="C850" i="13"/>
  <c r="B850" i="13" s="1"/>
  <c r="C851" i="13"/>
  <c r="B851" i="13" s="1"/>
  <c r="C852" i="13"/>
  <c r="B852" i="13" s="1"/>
  <c r="C853" i="13"/>
  <c r="B853" i="13" s="1"/>
  <c r="C854" i="13"/>
  <c r="B854" i="13" s="1"/>
  <c r="C855" i="13"/>
  <c r="B855" i="13" s="1"/>
  <c r="C856" i="13"/>
  <c r="B856" i="13" s="1"/>
  <c r="C857" i="13"/>
  <c r="B857" i="13" s="1"/>
  <c r="C858" i="13"/>
  <c r="B858" i="13" s="1"/>
  <c r="C859" i="13"/>
  <c r="B859" i="13" s="1"/>
  <c r="C860" i="13"/>
  <c r="B860" i="13" s="1"/>
  <c r="C861" i="13"/>
  <c r="B861" i="13" s="1"/>
  <c r="C862" i="13"/>
  <c r="B862" i="13" s="1"/>
  <c r="C863" i="13"/>
  <c r="B863" i="13" s="1"/>
  <c r="C864" i="13"/>
  <c r="B864" i="13" s="1"/>
  <c r="C865" i="13"/>
  <c r="B865" i="13" s="1"/>
  <c r="C866" i="13"/>
  <c r="B866" i="13" s="1"/>
  <c r="C867" i="13"/>
  <c r="B867" i="13" s="1"/>
  <c r="C868" i="13"/>
  <c r="B868" i="13" s="1"/>
  <c r="C869" i="13"/>
  <c r="B869" i="13" s="1"/>
  <c r="C870" i="13"/>
  <c r="B870" i="13" s="1"/>
  <c r="C871" i="13"/>
  <c r="B871" i="13" s="1"/>
  <c r="C872" i="13"/>
  <c r="B872" i="13" s="1"/>
  <c r="C873" i="13"/>
  <c r="B873" i="13" s="1"/>
  <c r="C874" i="13"/>
  <c r="B874" i="13" s="1"/>
  <c r="C875" i="13"/>
  <c r="B875" i="13" s="1"/>
  <c r="C876" i="13"/>
  <c r="B876" i="13" s="1"/>
  <c r="C877" i="13"/>
  <c r="B877" i="13" s="1"/>
  <c r="C878" i="13"/>
  <c r="B878" i="13" s="1"/>
  <c r="C879" i="13"/>
  <c r="B879" i="13" s="1"/>
  <c r="C880" i="13"/>
  <c r="B880" i="13" s="1"/>
  <c r="C881" i="13"/>
  <c r="B881" i="13" s="1"/>
  <c r="C882" i="13"/>
  <c r="B882" i="13" s="1"/>
  <c r="C883" i="13"/>
  <c r="B883" i="13" s="1"/>
  <c r="C884" i="13"/>
  <c r="B884" i="13" s="1"/>
  <c r="C885" i="13"/>
  <c r="B885" i="13" s="1"/>
  <c r="C886" i="13"/>
  <c r="B886" i="13" s="1"/>
  <c r="C887" i="13"/>
  <c r="B887" i="13" s="1"/>
  <c r="C888" i="13"/>
  <c r="B888" i="13" s="1"/>
  <c r="C889" i="13"/>
  <c r="B889" i="13" s="1"/>
  <c r="C890" i="13"/>
  <c r="B890" i="13" s="1"/>
  <c r="C891" i="13"/>
  <c r="B891" i="13" s="1"/>
  <c r="C892" i="13"/>
  <c r="B892" i="13" s="1"/>
  <c r="C893" i="13"/>
  <c r="B893" i="13" s="1"/>
  <c r="C894" i="13"/>
  <c r="B894" i="13" s="1"/>
  <c r="C895" i="13"/>
  <c r="B895" i="13" s="1"/>
  <c r="C896" i="13"/>
  <c r="B896" i="13" s="1"/>
  <c r="C897" i="13"/>
  <c r="B897" i="13" s="1"/>
  <c r="C898" i="13"/>
  <c r="B898" i="13" s="1"/>
  <c r="C899" i="13"/>
  <c r="B899" i="13" s="1"/>
  <c r="C900" i="13"/>
  <c r="B900" i="13" s="1"/>
  <c r="C901" i="13"/>
  <c r="B901" i="13" s="1"/>
  <c r="C902" i="13"/>
  <c r="B902" i="13" s="1"/>
  <c r="C903" i="13"/>
  <c r="B903" i="13" s="1"/>
  <c r="C904" i="13"/>
  <c r="B904" i="13" s="1"/>
  <c r="C905" i="13"/>
  <c r="B905" i="13" s="1"/>
  <c r="C906" i="13"/>
  <c r="B906" i="13" s="1"/>
  <c r="C907" i="13"/>
  <c r="B907" i="13" s="1"/>
  <c r="C908" i="13"/>
  <c r="B908" i="13" s="1"/>
  <c r="C909" i="13"/>
  <c r="B909" i="13" s="1"/>
  <c r="C910" i="13"/>
  <c r="B910" i="13" s="1"/>
  <c r="C911" i="13"/>
  <c r="B911" i="13" s="1"/>
  <c r="C912" i="13"/>
  <c r="B912" i="13" s="1"/>
  <c r="C913" i="13"/>
  <c r="B913" i="13" s="1"/>
  <c r="C914" i="13"/>
  <c r="B914" i="13" s="1"/>
  <c r="C915" i="13"/>
  <c r="B915" i="13" s="1"/>
  <c r="C916" i="13"/>
  <c r="B916" i="13" s="1"/>
  <c r="C917" i="13"/>
  <c r="B917" i="13" s="1"/>
  <c r="C918" i="13"/>
  <c r="B918" i="13" s="1"/>
  <c r="C919" i="13"/>
  <c r="B919" i="13" s="1"/>
  <c r="C920" i="13"/>
  <c r="B920" i="13" s="1"/>
  <c r="C921" i="13"/>
  <c r="B921" i="13" s="1"/>
  <c r="C922" i="13"/>
  <c r="B922" i="13" s="1"/>
  <c r="C923" i="13"/>
  <c r="B923" i="13" s="1"/>
  <c r="C924" i="13"/>
  <c r="B924" i="13" s="1"/>
  <c r="C925" i="13"/>
  <c r="B925" i="13" s="1"/>
  <c r="C926" i="13"/>
  <c r="B926" i="13" s="1"/>
  <c r="C927" i="13"/>
  <c r="B927" i="13" s="1"/>
  <c r="C928" i="13"/>
  <c r="B928" i="13" s="1"/>
  <c r="C929" i="13"/>
  <c r="B929" i="13" s="1"/>
  <c r="C930" i="13"/>
  <c r="B930" i="13" s="1"/>
  <c r="C931" i="13"/>
  <c r="B931" i="13" s="1"/>
  <c r="C932" i="13"/>
  <c r="B932" i="13" s="1"/>
  <c r="C933" i="13"/>
  <c r="B933" i="13" s="1"/>
  <c r="C934" i="13"/>
  <c r="B934" i="13" s="1"/>
  <c r="C935" i="13"/>
  <c r="B935" i="13" s="1"/>
  <c r="C936" i="13"/>
  <c r="B936" i="13" s="1"/>
  <c r="C937" i="13"/>
  <c r="B937" i="13" s="1"/>
  <c r="C938" i="13"/>
  <c r="B938" i="13" s="1"/>
  <c r="C939" i="13"/>
  <c r="B939" i="13" s="1"/>
  <c r="C940" i="13"/>
  <c r="B940" i="13" s="1"/>
  <c r="C941" i="13"/>
  <c r="B941" i="13" s="1"/>
  <c r="C942" i="13"/>
  <c r="B942" i="13" s="1"/>
  <c r="C943" i="13"/>
  <c r="B943" i="13" s="1"/>
  <c r="C944" i="13"/>
  <c r="B944" i="13" s="1"/>
  <c r="C945" i="13"/>
  <c r="B945" i="13" s="1"/>
  <c r="C946" i="13"/>
  <c r="B946" i="13" s="1"/>
  <c r="C947" i="13"/>
  <c r="B947" i="13" s="1"/>
  <c r="C948" i="13"/>
  <c r="B948" i="13" s="1"/>
  <c r="C949" i="13"/>
  <c r="B949" i="13" s="1"/>
  <c r="C950" i="13"/>
  <c r="B950" i="13" s="1"/>
  <c r="C951" i="13"/>
  <c r="B951" i="13" s="1"/>
  <c r="C952" i="13"/>
  <c r="B952" i="13" s="1"/>
  <c r="C953" i="13"/>
  <c r="B953" i="13" s="1"/>
  <c r="C954" i="13"/>
  <c r="B954" i="13" s="1"/>
  <c r="C955" i="13"/>
  <c r="B955" i="13" s="1"/>
  <c r="C956" i="13"/>
  <c r="B956" i="13" s="1"/>
  <c r="C957" i="13"/>
  <c r="B957" i="13" s="1"/>
  <c r="C958" i="13"/>
  <c r="B958" i="13" s="1"/>
  <c r="C959" i="13"/>
  <c r="B959" i="13" s="1"/>
  <c r="C960" i="13"/>
  <c r="B960" i="13" s="1"/>
  <c r="C961" i="13"/>
  <c r="B961" i="13" s="1"/>
  <c r="C962" i="13"/>
  <c r="B962" i="13" s="1"/>
  <c r="C963" i="13"/>
  <c r="B963" i="13" s="1"/>
  <c r="C964" i="13"/>
  <c r="B964" i="13" s="1"/>
  <c r="C965" i="13"/>
  <c r="B965" i="13" s="1"/>
  <c r="C966" i="13"/>
  <c r="B966" i="13" s="1"/>
  <c r="C967" i="13"/>
  <c r="B967" i="13" s="1"/>
  <c r="C968" i="13"/>
  <c r="B968" i="13" s="1"/>
  <c r="C969" i="13"/>
  <c r="B969" i="13" s="1"/>
  <c r="C970" i="13"/>
  <c r="B970" i="13" s="1"/>
  <c r="C971" i="13"/>
  <c r="B971" i="13" s="1"/>
  <c r="C972" i="13"/>
  <c r="B972" i="13" s="1"/>
  <c r="C973" i="13"/>
  <c r="B973" i="13" s="1"/>
  <c r="C974" i="13"/>
  <c r="B974" i="13" s="1"/>
  <c r="C975" i="13"/>
  <c r="B975" i="13" s="1"/>
  <c r="C976" i="13"/>
  <c r="B976" i="13" s="1"/>
  <c r="C977" i="13"/>
  <c r="B977" i="13" s="1"/>
  <c r="C978" i="13"/>
  <c r="B978" i="13" s="1"/>
  <c r="C979" i="13"/>
  <c r="B979" i="13" s="1"/>
  <c r="C980" i="13"/>
  <c r="B980" i="13" s="1"/>
  <c r="C981" i="13"/>
  <c r="B981" i="13" s="1"/>
  <c r="C982" i="13"/>
  <c r="B982" i="13" s="1"/>
  <c r="C983" i="13"/>
  <c r="B983" i="13" s="1"/>
  <c r="C984" i="13"/>
  <c r="B984" i="13" s="1"/>
  <c r="C985" i="13"/>
  <c r="B985" i="13" s="1"/>
  <c r="C986" i="13"/>
  <c r="B986" i="13" s="1"/>
  <c r="C987" i="13"/>
  <c r="B987" i="13" s="1"/>
  <c r="C988" i="13"/>
  <c r="B988" i="13" s="1"/>
  <c r="C989" i="13"/>
  <c r="B989" i="13" s="1"/>
  <c r="C990" i="13"/>
  <c r="B990" i="13" s="1"/>
  <c r="C991" i="13"/>
  <c r="B991" i="13" s="1"/>
  <c r="C992" i="13"/>
  <c r="B992" i="13" s="1"/>
  <c r="C993" i="13"/>
  <c r="B993" i="13" s="1"/>
  <c r="C994" i="13"/>
  <c r="B994" i="13" s="1"/>
  <c r="C995" i="13"/>
  <c r="B995" i="13" s="1"/>
  <c r="C996" i="13"/>
  <c r="B996" i="13" s="1"/>
  <c r="C997" i="13"/>
  <c r="B997" i="13" s="1"/>
  <c r="C998" i="13"/>
  <c r="B998" i="13" s="1"/>
  <c r="C999" i="13"/>
  <c r="B999" i="13" s="1"/>
  <c r="C1000" i="13"/>
  <c r="B1000" i="13" s="1"/>
  <c r="C1001" i="13"/>
  <c r="B1001" i="13" s="1"/>
  <c r="C1002" i="13"/>
  <c r="B1002" i="13" s="1"/>
  <c r="C1003" i="13"/>
  <c r="B1003" i="13" s="1"/>
  <c r="C1004" i="13"/>
  <c r="B1004" i="13" s="1"/>
  <c r="C1005" i="13"/>
  <c r="B1005" i="13" s="1"/>
  <c r="C1006" i="13"/>
  <c r="B1006" i="13" s="1"/>
  <c r="C1007" i="13"/>
  <c r="B1007" i="13" s="1"/>
  <c r="C1008" i="13"/>
  <c r="B1008" i="13" s="1"/>
  <c r="C1009" i="13"/>
  <c r="B1009" i="13" s="1"/>
  <c r="C1010" i="13"/>
  <c r="B1010" i="13" s="1"/>
  <c r="C1011" i="13"/>
  <c r="B1011" i="13" s="1"/>
  <c r="C1012" i="13"/>
  <c r="B1012" i="13" s="1"/>
  <c r="C1013" i="13"/>
  <c r="B1013" i="13" s="1"/>
  <c r="C1014" i="13"/>
  <c r="B1014" i="13" s="1"/>
  <c r="C1015" i="13"/>
  <c r="B1015" i="13" s="1"/>
  <c r="C1016" i="13"/>
  <c r="B1016" i="13" s="1"/>
  <c r="C1017" i="13"/>
  <c r="B1017" i="13" s="1"/>
  <c r="C1018" i="13"/>
  <c r="B1018" i="13" s="1"/>
  <c r="C1019" i="13"/>
  <c r="B1019" i="13" s="1"/>
  <c r="C1020" i="13"/>
  <c r="B1020" i="13" s="1"/>
  <c r="C1021" i="13"/>
  <c r="B1021" i="13" s="1"/>
  <c r="C1022" i="13"/>
  <c r="B1022" i="13" s="1"/>
  <c r="C1023" i="13"/>
  <c r="B1023" i="13" s="1"/>
  <c r="C1024" i="13"/>
  <c r="B1024" i="13" s="1"/>
  <c r="C1025" i="13"/>
  <c r="B1025" i="13" s="1"/>
  <c r="C1026" i="13"/>
  <c r="B1026" i="13" s="1"/>
  <c r="C1027" i="13"/>
  <c r="B1027" i="13" s="1"/>
  <c r="C1028" i="13"/>
  <c r="B1028" i="13" s="1"/>
  <c r="C1029" i="13"/>
  <c r="B1029" i="13" s="1"/>
  <c r="C1030" i="13"/>
  <c r="B1030" i="13" s="1"/>
  <c r="C1031" i="13"/>
  <c r="B1031" i="13" s="1"/>
  <c r="C1032" i="13"/>
  <c r="B1032" i="13" s="1"/>
  <c r="C1033" i="13"/>
  <c r="B1033" i="13" s="1"/>
  <c r="C1034" i="13"/>
  <c r="B1034" i="13" s="1"/>
  <c r="C1035" i="13"/>
  <c r="B1035" i="13" s="1"/>
  <c r="C1036" i="13"/>
  <c r="B1036" i="13" s="1"/>
  <c r="C1037" i="13"/>
  <c r="B1037" i="13" s="1"/>
  <c r="C1038" i="13"/>
  <c r="B1038" i="13" s="1"/>
  <c r="C1039" i="13"/>
  <c r="B1039" i="13" s="1"/>
  <c r="C1040" i="13"/>
  <c r="B1040" i="13" s="1"/>
  <c r="C1041" i="13"/>
  <c r="B1041" i="13" s="1"/>
  <c r="C1042" i="13"/>
  <c r="B1042" i="13" s="1"/>
  <c r="C1043" i="13"/>
  <c r="B1043" i="13" s="1"/>
  <c r="C1044" i="13"/>
  <c r="B1044" i="13" s="1"/>
  <c r="C1045" i="13"/>
  <c r="B1045" i="13" s="1"/>
  <c r="C1046" i="13"/>
  <c r="B1046" i="13" s="1"/>
  <c r="C1047" i="13"/>
  <c r="B1047" i="13" s="1"/>
  <c r="C1048" i="13"/>
  <c r="B1048" i="13" s="1"/>
  <c r="C1049" i="13"/>
  <c r="B1049" i="13" s="1"/>
  <c r="C1050" i="13"/>
  <c r="B1050" i="13" s="1"/>
  <c r="C1051" i="13"/>
  <c r="B1051" i="13" s="1"/>
  <c r="C1052" i="13"/>
  <c r="B1052" i="13" s="1"/>
  <c r="C1053" i="13"/>
  <c r="B1053" i="13" s="1"/>
  <c r="C1054" i="13"/>
  <c r="B1054" i="13" s="1"/>
  <c r="C1055" i="13"/>
  <c r="B1055" i="13" s="1"/>
  <c r="C1056" i="13"/>
  <c r="B1056" i="13" s="1"/>
  <c r="C1057" i="13"/>
  <c r="B1057" i="13" s="1"/>
  <c r="C1058" i="13"/>
  <c r="B1058" i="13" s="1"/>
  <c r="C1059" i="13"/>
  <c r="B1059" i="13" s="1"/>
  <c r="C1060" i="13"/>
  <c r="B1060" i="13" s="1"/>
  <c r="C1061" i="13"/>
  <c r="B1061" i="13" s="1"/>
  <c r="C1062" i="13"/>
  <c r="B1062" i="13" s="1"/>
  <c r="C1063" i="13"/>
  <c r="B1063" i="13" s="1"/>
  <c r="C1064" i="13"/>
  <c r="B1064" i="13" s="1"/>
  <c r="C1065" i="13"/>
  <c r="B1065" i="13" s="1"/>
  <c r="C1066" i="13"/>
  <c r="B1066" i="13" s="1"/>
  <c r="C1067" i="13"/>
  <c r="B1067" i="13" s="1"/>
  <c r="C1068" i="13"/>
  <c r="B1068" i="13" s="1"/>
  <c r="C1069" i="13"/>
  <c r="B1069" i="13" s="1"/>
  <c r="C1070" i="13"/>
  <c r="B1070" i="13" s="1"/>
  <c r="C1071" i="13"/>
  <c r="B1071" i="13" s="1"/>
  <c r="C1072" i="13"/>
  <c r="B1072" i="13" s="1"/>
  <c r="C1073" i="13"/>
  <c r="B1073" i="13" s="1"/>
  <c r="C1074" i="13"/>
  <c r="B1074" i="13" s="1"/>
  <c r="C1075" i="13"/>
  <c r="B1075" i="13" s="1"/>
  <c r="C1076" i="13"/>
  <c r="B1076" i="13" s="1"/>
  <c r="C1077" i="13"/>
  <c r="B1077" i="13" s="1"/>
  <c r="C1078" i="13"/>
  <c r="B1078" i="13" s="1"/>
  <c r="C1079" i="13"/>
  <c r="B1079" i="13" s="1"/>
  <c r="C1080" i="13"/>
  <c r="B1080" i="13" s="1"/>
  <c r="C1081" i="13"/>
  <c r="B1081" i="13" s="1"/>
  <c r="C1082" i="13"/>
  <c r="B1082" i="13" s="1"/>
  <c r="C1083" i="13"/>
  <c r="B1083" i="13" s="1"/>
  <c r="C1084" i="13"/>
  <c r="B1084" i="13" s="1"/>
  <c r="C1085" i="13"/>
  <c r="B1085" i="13" s="1"/>
  <c r="C1086" i="13"/>
  <c r="B1086" i="13" s="1"/>
  <c r="C1087" i="13"/>
  <c r="B1087" i="13" s="1"/>
  <c r="C1088" i="13"/>
  <c r="B1088" i="13" s="1"/>
  <c r="C1089" i="13"/>
  <c r="B1089" i="13" s="1"/>
  <c r="C1090" i="13"/>
  <c r="B1090" i="13" s="1"/>
  <c r="C1091" i="13"/>
  <c r="B1091" i="13" s="1"/>
  <c r="C1092" i="13"/>
  <c r="B1092" i="13" s="1"/>
  <c r="C1093" i="13"/>
  <c r="B1093" i="13" s="1"/>
  <c r="C1094" i="13"/>
  <c r="B1094" i="13" s="1"/>
  <c r="C1095" i="13"/>
  <c r="B1095" i="13" s="1"/>
  <c r="C1096" i="13"/>
  <c r="B1096" i="13" s="1"/>
  <c r="C1097" i="13"/>
  <c r="B1097" i="13" s="1"/>
  <c r="C1098" i="13"/>
  <c r="B1098" i="13" s="1"/>
  <c r="C1099" i="13"/>
  <c r="B1099" i="13" s="1"/>
  <c r="C1100" i="13"/>
  <c r="B1100" i="13" s="1"/>
  <c r="C1101" i="13"/>
  <c r="B1101" i="13" s="1"/>
  <c r="C1102" i="13"/>
  <c r="B1102" i="13" s="1"/>
  <c r="C1103" i="13"/>
  <c r="B1103" i="13" s="1"/>
  <c r="C1104" i="13"/>
  <c r="B1104" i="13" s="1"/>
  <c r="C1105" i="13"/>
  <c r="B1105" i="13" s="1"/>
  <c r="C1106" i="13"/>
  <c r="B1106" i="13" s="1"/>
  <c r="C1107" i="13"/>
  <c r="B1107" i="13" s="1"/>
  <c r="C1108" i="13"/>
  <c r="B1108" i="13" s="1"/>
  <c r="C1109" i="13"/>
  <c r="B1109" i="13" s="1"/>
  <c r="C1110" i="13"/>
  <c r="B1110" i="13" s="1"/>
  <c r="C1111" i="13"/>
  <c r="B1111" i="13" s="1"/>
  <c r="C1112" i="13"/>
  <c r="B1112" i="13" s="1"/>
  <c r="C1113" i="13"/>
  <c r="B1113" i="13" s="1"/>
  <c r="C1114" i="13"/>
  <c r="B1114" i="13" s="1"/>
  <c r="C1115" i="13"/>
  <c r="B1115" i="13" s="1"/>
  <c r="C1116" i="13"/>
  <c r="B1116" i="13" s="1"/>
  <c r="C1117" i="13"/>
  <c r="B1117" i="13" s="1"/>
  <c r="C1118" i="13"/>
  <c r="B1118" i="13" s="1"/>
  <c r="C1119" i="13"/>
  <c r="B1119" i="13" s="1"/>
  <c r="C1120" i="13"/>
  <c r="B1120" i="13" s="1"/>
  <c r="C1121" i="13"/>
  <c r="B1121" i="13" s="1"/>
  <c r="C1122" i="13"/>
  <c r="B1122" i="13" s="1"/>
  <c r="C1123" i="13"/>
  <c r="B1123" i="13" s="1"/>
  <c r="C1124" i="13"/>
  <c r="B1124" i="13" s="1"/>
  <c r="C1125" i="13"/>
  <c r="B1125" i="13" s="1"/>
  <c r="C1126" i="13"/>
  <c r="B1126" i="13" s="1"/>
  <c r="C1127" i="13"/>
  <c r="B1127" i="13" s="1"/>
  <c r="C1128" i="13"/>
  <c r="B1128" i="13" s="1"/>
  <c r="C1129" i="13"/>
  <c r="B1129" i="13" s="1"/>
  <c r="C1130" i="13"/>
  <c r="B1130" i="13" s="1"/>
  <c r="C1131" i="13"/>
  <c r="B1131" i="13" s="1"/>
  <c r="C1132" i="13"/>
  <c r="B1132" i="13" s="1"/>
  <c r="C1133" i="13"/>
  <c r="B1133" i="13" s="1"/>
  <c r="C1134" i="13"/>
  <c r="B1134" i="13" s="1"/>
  <c r="C1135" i="13"/>
  <c r="B1135" i="13" s="1"/>
  <c r="C1136" i="13"/>
  <c r="B1136" i="13" s="1"/>
  <c r="C1137" i="13"/>
  <c r="B1137" i="13" s="1"/>
  <c r="C1138" i="13"/>
  <c r="B1138" i="13" s="1"/>
  <c r="C1139" i="13"/>
  <c r="B1139" i="13" s="1"/>
  <c r="C1140" i="13"/>
  <c r="B1140" i="13" s="1"/>
  <c r="C1141" i="13"/>
  <c r="B1141" i="13" s="1"/>
  <c r="C1142" i="13"/>
  <c r="B1142" i="13" s="1"/>
  <c r="C1143" i="13"/>
  <c r="B1143" i="13" s="1"/>
  <c r="C1144" i="13"/>
  <c r="B1144" i="13" s="1"/>
  <c r="C1145" i="13"/>
  <c r="B1145" i="13" s="1"/>
  <c r="C1146" i="13"/>
  <c r="B1146" i="13" s="1"/>
  <c r="C1148" i="13"/>
  <c r="B1148" i="13" s="1"/>
  <c r="C1149" i="13"/>
  <c r="B1149" i="13" s="1"/>
  <c r="C1150" i="13"/>
  <c r="B1150" i="13" s="1"/>
  <c r="C1151" i="13"/>
  <c r="B1151" i="13" s="1"/>
  <c r="C1152" i="13"/>
  <c r="B1152" i="13" s="1"/>
  <c r="C1153" i="13"/>
  <c r="B1153" i="13" s="1"/>
  <c r="C1154" i="13"/>
  <c r="B1154" i="13" s="1"/>
  <c r="C1155" i="13"/>
  <c r="B1155" i="13" s="1"/>
  <c r="C1156" i="13"/>
  <c r="B1156" i="13" s="1"/>
  <c r="C1157" i="13"/>
  <c r="B1157" i="13" s="1"/>
  <c r="C1158" i="13"/>
  <c r="B1158" i="13" s="1"/>
  <c r="C1159" i="13"/>
  <c r="B1159" i="13" s="1"/>
  <c r="C1160" i="13"/>
  <c r="B1160" i="13" s="1"/>
  <c r="C1161" i="13"/>
  <c r="B1161" i="13" s="1"/>
  <c r="C1162" i="13"/>
  <c r="B1162" i="13" s="1"/>
  <c r="C1163" i="13"/>
  <c r="B1163" i="13" s="1"/>
  <c r="C1164" i="13"/>
  <c r="B1164" i="13" s="1"/>
  <c r="C1165" i="13"/>
  <c r="B1165" i="13" s="1"/>
  <c r="C1166" i="13"/>
  <c r="B1166" i="13" s="1"/>
  <c r="C1167" i="13"/>
  <c r="B1167" i="13" s="1"/>
  <c r="C1168" i="13"/>
  <c r="B1168" i="13" s="1"/>
  <c r="C1169" i="13"/>
  <c r="B1169" i="13" s="1"/>
  <c r="C1170" i="13"/>
  <c r="B1170" i="13" s="1"/>
  <c r="C1171" i="13"/>
  <c r="B1171" i="13" s="1"/>
  <c r="C1172" i="13"/>
  <c r="B1172" i="13" s="1"/>
  <c r="C1173" i="13"/>
  <c r="B1173" i="13" s="1"/>
  <c r="C1174" i="13"/>
  <c r="B1174" i="13" s="1"/>
  <c r="C1175" i="13"/>
  <c r="B1175" i="13" s="1"/>
  <c r="C1176" i="13"/>
  <c r="B1176" i="13" s="1"/>
  <c r="C1177" i="13"/>
  <c r="B1177" i="13" s="1"/>
  <c r="C1178" i="13"/>
  <c r="B1178" i="13" s="1"/>
  <c r="C1179" i="13"/>
  <c r="B1179" i="13" s="1"/>
  <c r="C1180" i="13"/>
  <c r="B1180" i="13" s="1"/>
  <c r="C1181" i="13"/>
  <c r="B1181" i="13" s="1"/>
  <c r="C1182" i="13"/>
  <c r="B1182" i="13" s="1"/>
  <c r="C1183" i="13"/>
  <c r="B1183" i="13" s="1"/>
  <c r="C1184" i="13"/>
  <c r="B1184" i="13" s="1"/>
  <c r="C1185" i="13"/>
  <c r="B1185" i="13" s="1"/>
  <c r="C1186" i="13"/>
  <c r="B1186" i="13" s="1"/>
  <c r="C1187" i="13"/>
  <c r="B1187" i="13" s="1"/>
  <c r="C1188" i="13"/>
  <c r="B1188" i="13" s="1"/>
  <c r="C1189" i="13"/>
  <c r="B1189" i="13" s="1"/>
  <c r="C1190" i="13"/>
  <c r="B1190" i="13" s="1"/>
  <c r="C1191" i="13"/>
  <c r="B1191" i="13" s="1"/>
  <c r="C1192" i="13"/>
  <c r="B1192" i="13" s="1"/>
  <c r="C1193" i="13"/>
  <c r="B1193" i="13" s="1"/>
  <c r="C1194" i="13"/>
  <c r="B1194" i="13" s="1"/>
  <c r="C1195" i="13"/>
  <c r="B1195" i="13" s="1"/>
  <c r="C1196" i="13"/>
  <c r="B1196" i="13" s="1"/>
  <c r="C1197" i="13"/>
  <c r="B1197" i="13" s="1"/>
  <c r="C1198" i="13"/>
  <c r="B1198" i="13" s="1"/>
  <c r="C1199" i="13"/>
  <c r="B1199" i="13" s="1"/>
  <c r="C1200" i="13"/>
  <c r="B1200" i="13" s="1"/>
  <c r="C1201" i="13"/>
  <c r="B1201" i="13" s="1"/>
  <c r="C1202" i="13"/>
  <c r="B1202" i="13" s="1"/>
  <c r="C1203" i="13"/>
  <c r="B1203" i="13" s="1"/>
  <c r="C1204" i="13"/>
  <c r="B1204" i="13" s="1"/>
  <c r="C1205" i="13"/>
  <c r="B1205" i="13" s="1"/>
  <c r="C1206" i="13"/>
  <c r="B1206" i="13" s="1"/>
  <c r="C1207" i="13"/>
  <c r="B1207" i="13" s="1"/>
  <c r="C1208" i="13"/>
  <c r="B1208" i="13" s="1"/>
  <c r="C1209" i="13"/>
  <c r="B1209" i="13" s="1"/>
  <c r="C1210" i="13"/>
  <c r="B1210" i="13" s="1"/>
  <c r="C1211" i="13"/>
  <c r="B1211" i="13" s="1"/>
  <c r="C1212" i="13"/>
  <c r="B1212" i="13" s="1"/>
  <c r="C1213" i="13"/>
  <c r="B1213" i="13" s="1"/>
  <c r="C1214" i="13"/>
  <c r="B1214" i="13" s="1"/>
  <c r="C1215" i="13"/>
  <c r="B1215" i="13" s="1"/>
  <c r="C1216" i="13"/>
  <c r="B1216" i="13" s="1"/>
  <c r="C1217" i="13"/>
  <c r="B1217" i="13" s="1"/>
  <c r="C1218" i="13"/>
  <c r="B1218" i="13" s="1"/>
  <c r="C1219" i="13"/>
  <c r="B1219" i="13" s="1"/>
  <c r="C1220" i="13"/>
  <c r="B1220" i="13" s="1"/>
  <c r="C1221" i="13"/>
  <c r="B1221" i="13" s="1"/>
  <c r="C1222" i="13"/>
  <c r="B1222" i="13" s="1"/>
  <c r="C1223" i="13"/>
  <c r="B1223" i="13" s="1"/>
  <c r="C1224" i="13"/>
  <c r="B1224" i="13" s="1"/>
  <c r="C1225" i="13"/>
  <c r="B1225" i="13" s="1"/>
  <c r="C1226" i="13"/>
  <c r="B1226" i="13" s="1"/>
  <c r="C1227" i="13"/>
  <c r="B1227" i="13" s="1"/>
  <c r="C1228" i="13"/>
  <c r="B1228" i="13" s="1"/>
  <c r="C1229" i="13"/>
  <c r="B1229" i="13" s="1"/>
  <c r="C1230" i="13"/>
  <c r="B1230" i="13" s="1"/>
  <c r="C1231" i="13"/>
  <c r="B1231" i="13" s="1"/>
  <c r="C1232" i="13"/>
  <c r="B1232" i="13" s="1"/>
  <c r="C1233" i="13"/>
  <c r="B1233" i="13" s="1"/>
  <c r="C1234" i="13"/>
  <c r="B1234" i="13" s="1"/>
  <c r="C1235" i="13"/>
  <c r="B1235" i="13" s="1"/>
  <c r="C1236" i="13"/>
  <c r="B1236" i="13" s="1"/>
  <c r="C1237" i="13"/>
  <c r="B1237" i="13" s="1"/>
  <c r="C1238" i="13"/>
  <c r="B1238" i="13" s="1"/>
  <c r="C1239" i="13"/>
  <c r="B1239" i="13" s="1"/>
  <c r="C1240" i="13"/>
  <c r="B1240" i="13" s="1"/>
  <c r="C1241" i="13"/>
  <c r="B1241" i="13" s="1"/>
  <c r="C1242" i="13"/>
  <c r="B1242" i="13" s="1"/>
  <c r="C1243" i="13"/>
  <c r="B1243" i="13" s="1"/>
  <c r="C1244" i="13"/>
  <c r="B1244" i="13" s="1"/>
  <c r="C1245" i="13"/>
  <c r="B1245" i="13" s="1"/>
  <c r="C1246" i="13"/>
  <c r="B1246" i="13" s="1"/>
  <c r="C1247" i="13"/>
  <c r="B1247" i="13" s="1"/>
  <c r="C1248" i="13"/>
  <c r="B1248" i="13" s="1"/>
  <c r="C1249" i="13"/>
  <c r="B1249" i="13" s="1"/>
  <c r="C1250" i="13"/>
  <c r="B1250" i="13" s="1"/>
  <c r="C1251" i="13"/>
  <c r="B1251" i="13" s="1"/>
  <c r="C1252" i="13"/>
  <c r="B1252" i="13" s="1"/>
  <c r="C1253" i="13"/>
  <c r="B1253" i="13" s="1"/>
  <c r="C1254" i="13"/>
  <c r="B1254" i="13" s="1"/>
  <c r="C1255" i="13"/>
  <c r="B1255" i="13" s="1"/>
  <c r="C1256" i="13"/>
  <c r="B1256" i="13" s="1"/>
  <c r="C1257" i="13"/>
  <c r="B1257" i="13" s="1"/>
  <c r="C1258" i="13"/>
  <c r="B1258" i="13" s="1"/>
  <c r="C1259" i="13"/>
  <c r="B1259" i="13" s="1"/>
  <c r="C1260" i="13"/>
  <c r="B1260" i="13" s="1"/>
  <c r="C1261" i="13"/>
  <c r="B1261" i="13" s="1"/>
  <c r="C1262" i="13"/>
  <c r="B1262" i="13" s="1"/>
  <c r="C1263" i="13"/>
  <c r="B1263" i="13" s="1"/>
  <c r="C1264" i="13"/>
  <c r="B1264" i="13" s="1"/>
  <c r="C1265" i="13"/>
  <c r="B1265" i="13" s="1"/>
  <c r="C1266" i="13"/>
  <c r="B1266" i="13" s="1"/>
  <c r="C1267" i="13"/>
  <c r="B1267" i="13" s="1"/>
  <c r="C1268" i="13"/>
  <c r="B1268" i="13" s="1"/>
  <c r="C1269" i="13"/>
  <c r="B1269" i="13" s="1"/>
  <c r="C1270" i="13"/>
  <c r="B1270" i="13" s="1"/>
  <c r="C1271" i="13"/>
  <c r="B1271" i="13" s="1"/>
  <c r="C1272" i="13"/>
  <c r="B1272" i="13" s="1"/>
  <c r="C1273" i="13"/>
  <c r="B1273" i="13" s="1"/>
  <c r="C1274" i="13"/>
  <c r="B1274" i="13" s="1"/>
  <c r="C1275" i="13"/>
  <c r="B1275" i="13" s="1"/>
  <c r="C1276" i="13"/>
  <c r="B1276" i="13" s="1"/>
  <c r="C1277" i="13"/>
  <c r="B1277" i="13" s="1"/>
  <c r="C1278" i="13"/>
  <c r="B1278" i="13" s="1"/>
  <c r="C1279" i="13"/>
  <c r="B1279" i="13" s="1"/>
  <c r="C1280" i="13"/>
  <c r="B1280" i="13" s="1"/>
  <c r="C1281" i="13"/>
  <c r="B1281" i="13" s="1"/>
  <c r="C1282" i="13"/>
  <c r="B1282" i="13" s="1"/>
  <c r="C1283" i="13"/>
  <c r="B1283" i="13" s="1"/>
  <c r="C1284" i="13"/>
  <c r="B1284" i="13" s="1"/>
  <c r="C1285" i="13"/>
  <c r="B1285" i="13" s="1"/>
  <c r="C1286" i="13"/>
  <c r="B1286" i="13" s="1"/>
  <c r="C1287" i="13"/>
  <c r="B1287" i="13" s="1"/>
  <c r="C1288" i="13"/>
  <c r="B1288" i="13" s="1"/>
  <c r="C1289" i="13"/>
  <c r="B1289" i="13" s="1"/>
  <c r="C1290" i="13"/>
  <c r="B1290" i="13" s="1"/>
  <c r="C1291" i="13"/>
  <c r="B1291" i="13" s="1"/>
  <c r="C1292" i="13"/>
  <c r="B1292" i="13" s="1"/>
  <c r="C1293" i="13"/>
  <c r="B1293" i="13" s="1"/>
  <c r="C1294" i="13"/>
  <c r="B1294" i="13" s="1"/>
  <c r="C1295" i="13"/>
  <c r="B1295" i="13" s="1"/>
  <c r="C1296" i="13"/>
  <c r="B1296" i="13" s="1"/>
  <c r="C1297" i="13"/>
  <c r="B1297" i="13" s="1"/>
  <c r="C1298" i="13"/>
  <c r="B1298" i="13" s="1"/>
  <c r="C1299" i="13"/>
  <c r="B1299" i="13" s="1"/>
  <c r="C1300" i="13"/>
  <c r="B1300" i="13" s="1"/>
  <c r="C1301" i="13"/>
  <c r="B1301" i="13" s="1"/>
  <c r="C1302" i="13"/>
  <c r="B1302" i="13" s="1"/>
  <c r="C1303" i="13"/>
  <c r="B1303" i="13" s="1"/>
  <c r="C1304" i="13"/>
  <c r="B1304" i="13" s="1"/>
  <c r="C1305" i="13"/>
  <c r="B1305" i="13" s="1"/>
  <c r="C1306" i="13"/>
  <c r="B1306" i="13" s="1"/>
  <c r="C1307" i="13"/>
  <c r="B1307" i="13" s="1"/>
  <c r="C1308" i="13"/>
  <c r="B1308" i="13" s="1"/>
  <c r="C1309" i="13"/>
  <c r="B1309" i="13" s="1"/>
  <c r="C1310" i="13"/>
  <c r="B1310" i="13" s="1"/>
  <c r="C1311" i="13"/>
  <c r="B1311" i="13" s="1"/>
  <c r="C1312" i="13"/>
  <c r="B1312" i="13" s="1"/>
  <c r="C1313" i="13"/>
  <c r="B1313" i="13" s="1"/>
  <c r="C1314" i="13"/>
  <c r="B1314" i="13" s="1"/>
  <c r="C1315" i="13"/>
  <c r="B1315" i="13" s="1"/>
  <c r="C1316" i="13"/>
  <c r="B1316" i="13" s="1"/>
  <c r="C1317" i="13"/>
  <c r="B1317" i="13" s="1"/>
  <c r="C1318" i="13"/>
  <c r="B1318" i="13" s="1"/>
  <c r="C1319" i="13"/>
  <c r="B1319" i="13" s="1"/>
  <c r="C1320" i="13"/>
  <c r="B1320" i="13" s="1"/>
  <c r="C1321" i="13"/>
  <c r="B1321" i="13" s="1"/>
  <c r="C1322" i="13"/>
  <c r="B1322" i="13" s="1"/>
  <c r="C1323" i="13"/>
  <c r="B1323" i="13" s="1"/>
  <c r="C1324" i="13"/>
  <c r="B1324" i="13" s="1"/>
  <c r="C1325" i="13"/>
  <c r="B1325" i="13" s="1"/>
  <c r="C1326" i="13"/>
  <c r="B1326" i="13" s="1"/>
  <c r="C1327" i="13"/>
  <c r="B1327" i="13" s="1"/>
  <c r="C1328" i="13"/>
  <c r="B1328" i="13" s="1"/>
  <c r="C1329" i="13"/>
  <c r="B1329" i="13" s="1"/>
  <c r="C1330" i="13"/>
  <c r="B1330" i="13" s="1"/>
  <c r="C1331" i="13"/>
  <c r="B1331" i="13" s="1"/>
  <c r="C1332" i="13"/>
  <c r="B1332" i="13" s="1"/>
  <c r="C1333" i="13"/>
  <c r="B1333" i="13" s="1"/>
  <c r="C1334" i="13"/>
  <c r="B1334" i="13" s="1"/>
  <c r="C1335" i="13"/>
  <c r="B1335" i="13" s="1"/>
  <c r="C1337" i="13"/>
  <c r="B1337" i="13" s="1"/>
  <c r="C1338" i="13"/>
  <c r="B1338" i="13" s="1"/>
  <c r="C1339" i="13"/>
  <c r="B1339" i="13" s="1"/>
  <c r="C1340" i="13"/>
  <c r="B1340" i="13" s="1"/>
  <c r="C1341" i="13"/>
  <c r="B1341" i="13" s="1"/>
  <c r="C1342" i="13"/>
  <c r="B1342" i="13" s="1"/>
  <c r="C1343" i="13"/>
  <c r="B1343" i="13" s="1"/>
  <c r="C1344" i="13"/>
  <c r="B1344" i="13" s="1"/>
  <c r="C1345" i="13"/>
  <c r="B1345" i="13" s="1"/>
  <c r="C1346" i="13"/>
  <c r="B1346" i="13" s="1"/>
  <c r="C1347" i="13"/>
  <c r="B1347" i="13" s="1"/>
  <c r="C1348" i="13"/>
  <c r="B1348" i="13" s="1"/>
  <c r="C1349" i="13"/>
  <c r="B1349" i="13" s="1"/>
  <c r="C1350" i="13"/>
  <c r="B1350" i="13" s="1"/>
  <c r="C1351" i="13"/>
  <c r="B1351" i="13" s="1"/>
  <c r="C1352" i="13"/>
  <c r="B1352" i="13" s="1"/>
  <c r="C1353" i="13"/>
  <c r="B1353" i="13" s="1"/>
  <c r="C1354" i="13"/>
  <c r="B1354" i="13" s="1"/>
  <c r="C1355" i="13"/>
  <c r="B1355" i="13" s="1"/>
  <c r="C1356" i="13"/>
  <c r="B1356" i="13" s="1"/>
  <c r="C1357" i="13"/>
  <c r="B1357" i="13" s="1"/>
  <c r="C1358" i="13"/>
  <c r="B1358" i="13" s="1"/>
  <c r="C1359" i="13"/>
  <c r="B1359" i="13" s="1"/>
  <c r="C2" i="13"/>
  <c r="B2" i="13" s="1"/>
  <c r="G64" i="11"/>
  <c r="G63" i="11"/>
  <c r="G62" i="11"/>
  <c r="G61" i="11"/>
  <c r="G60" i="11"/>
  <c r="G59" i="11"/>
  <c r="G58" i="11"/>
  <c r="E51" i="11"/>
  <c r="F51" i="11"/>
  <c r="D57" i="11"/>
  <c r="D55" i="11"/>
  <c r="D53" i="11"/>
  <c r="D49" i="11"/>
  <c r="D47" i="11"/>
  <c r="D35" i="11"/>
  <c r="D11" i="11"/>
  <c r="D52" i="11"/>
  <c r="D40" i="11"/>
  <c r="D24" i="11"/>
  <c r="D16" i="11"/>
  <c r="D8" i="11"/>
  <c r="D29" i="11"/>
  <c r="D21" i="11"/>
  <c r="D13" i="11"/>
  <c r="D42" i="11"/>
  <c r="D34" i="11"/>
  <c r="D26" i="11"/>
  <c r="D10" i="11"/>
  <c r="D54" i="11"/>
  <c r="D39" i="11"/>
  <c r="D23" i="11"/>
  <c r="D15" i="11"/>
  <c r="D7" i="11"/>
  <c r="D36" i="11"/>
  <c r="D28" i="11"/>
  <c r="D20" i="11"/>
  <c r="D41" i="11"/>
  <c r="D33" i="11"/>
  <c r="D25" i="11"/>
  <c r="D56" i="11"/>
  <c r="D38" i="11"/>
  <c r="D30" i="11"/>
  <c r="D14" i="11"/>
  <c r="D12" i="11"/>
  <c r="D5" i="11"/>
  <c r="D9" i="11"/>
  <c r="D3" i="11"/>
  <c r="D6" i="11"/>
  <c r="E57" i="11"/>
  <c r="E56" i="11"/>
  <c r="E52" i="11"/>
  <c r="E49" i="11"/>
  <c r="E40" i="11"/>
  <c r="E32" i="11"/>
  <c r="E24" i="11"/>
  <c r="E16" i="11"/>
  <c r="E8" i="11"/>
  <c r="E55" i="11"/>
  <c r="E37" i="11"/>
  <c r="E29" i="11"/>
  <c r="E21" i="11"/>
  <c r="E13" i="11"/>
  <c r="E5" i="11"/>
  <c r="E48" i="11"/>
  <c r="E45" i="11"/>
  <c r="E42" i="11"/>
  <c r="E34" i="11"/>
  <c r="E26" i="11"/>
  <c r="E18" i="11"/>
  <c r="E10" i="11"/>
  <c r="E54" i="11"/>
  <c r="E39" i="11"/>
  <c r="E31" i="11"/>
  <c r="E23" i="11"/>
  <c r="E15" i="11"/>
  <c r="E7" i="11"/>
  <c r="E44" i="11"/>
  <c r="E36" i="11"/>
  <c r="E28" i="11"/>
  <c r="E20" i="11"/>
  <c r="E12" i="11"/>
  <c r="E4" i="11"/>
  <c r="E50" i="11"/>
  <c r="E47" i="11"/>
  <c r="E41" i="11"/>
  <c r="F41" i="11"/>
  <c r="E33" i="11"/>
  <c r="E25" i="11"/>
  <c r="E17" i="11"/>
  <c r="E53" i="11"/>
  <c r="F53" i="11"/>
  <c r="E38" i="11"/>
  <c r="E30" i="11"/>
  <c r="E22" i="11"/>
  <c r="E46" i="11"/>
  <c r="E35" i="11"/>
  <c r="E27" i="11"/>
  <c r="E19" i="11"/>
  <c r="E11" i="11"/>
  <c r="E9" i="11"/>
  <c r="E3" i="11"/>
  <c r="E6" i="11"/>
  <c r="E14" i="11"/>
  <c r="F14" i="11"/>
  <c r="F57" i="11"/>
  <c r="F56" i="11"/>
  <c r="F55" i="11"/>
  <c r="F37" i="11"/>
  <c r="F29" i="11"/>
  <c r="F21" i="11"/>
  <c r="F13" i="11"/>
  <c r="F48" i="11"/>
  <c r="F45" i="11"/>
  <c r="F42" i="11"/>
  <c r="F34" i="11"/>
  <c r="G34" i="11" s="1"/>
  <c r="F26" i="11"/>
  <c r="F18" i="11"/>
  <c r="F10" i="11"/>
  <c r="F54" i="11"/>
  <c r="F39" i="11"/>
  <c r="F31" i="11"/>
  <c r="F23" i="11"/>
  <c r="F15" i="11"/>
  <c r="F7" i="11"/>
  <c r="F44" i="11"/>
  <c r="F36" i="11"/>
  <c r="F28" i="11"/>
  <c r="F20" i="11"/>
  <c r="F12" i="11"/>
  <c r="F4" i="11"/>
  <c r="F50" i="11"/>
  <c r="F47" i="11"/>
  <c r="F33" i="11"/>
  <c r="F25" i="11"/>
  <c r="F17" i="11"/>
  <c r="F9" i="11"/>
  <c r="F38" i="11"/>
  <c r="F30" i="11"/>
  <c r="F22" i="11"/>
  <c r="F46" i="11"/>
  <c r="F35" i="11"/>
  <c r="F27" i="11"/>
  <c r="F19" i="11"/>
  <c r="F52" i="11"/>
  <c r="F49" i="11"/>
  <c r="F40" i="11"/>
  <c r="F32" i="11"/>
  <c r="F24" i="11"/>
  <c r="F16" i="11"/>
  <c r="F8" i="11"/>
  <c r="F11" i="11"/>
  <c r="F3" i="11"/>
  <c r="F6" i="11"/>
  <c r="F5" i="11"/>
  <c r="D22" i="11"/>
  <c r="D50" i="11"/>
  <c r="D31" i="11"/>
  <c r="D48" i="11"/>
  <c r="D32" i="11"/>
  <c r="D46" i="11"/>
  <c r="D4" i="11"/>
  <c r="D17" i="11"/>
  <c r="D44" i="11"/>
  <c r="D18" i="11"/>
  <c r="D37" i="11"/>
  <c r="D19" i="11"/>
  <c r="G24" i="11" l="1"/>
  <c r="G52" i="11"/>
  <c r="G31" i="11"/>
  <c r="G18" i="11"/>
  <c r="G44" i="11"/>
  <c r="G57" i="11"/>
  <c r="G54" i="11"/>
  <c r="G8" i="11"/>
  <c r="G21" i="11"/>
  <c r="G4" i="11"/>
  <c r="G56" i="11"/>
  <c r="G15" i="11"/>
  <c r="G47" i="11"/>
  <c r="G37" i="11"/>
  <c r="G10" i="11"/>
  <c r="G55" i="11"/>
  <c r="G17" i="11"/>
  <c r="G12" i="11"/>
  <c r="G7" i="11"/>
  <c r="G13" i="11"/>
  <c r="G19" i="11"/>
  <c r="G39" i="11"/>
  <c r="G26" i="11"/>
  <c r="G20" i="11"/>
  <c r="G3" i="11"/>
  <c r="G25" i="11"/>
  <c r="G48" i="11"/>
  <c r="G22" i="11"/>
  <c r="G40" i="11"/>
  <c r="G30" i="11"/>
  <c r="G23" i="11"/>
  <c r="G42" i="11"/>
  <c r="G11" i="11"/>
  <c r="G46" i="11"/>
  <c r="G28" i="11"/>
  <c r="G36" i="11"/>
  <c r="G6" i="11"/>
  <c r="G49" i="11"/>
  <c r="G38" i="11"/>
  <c r="G16" i="11"/>
  <c r="G35" i="11"/>
  <c r="G33" i="11"/>
  <c r="G29" i="11"/>
  <c r="G9" i="11"/>
  <c r="G53" i="11"/>
  <c r="G41" i="11"/>
  <c r="D43" i="11"/>
  <c r="F43" i="11"/>
  <c r="F2" i="11" s="1"/>
  <c r="E43" i="11"/>
  <c r="E2" i="11" s="1"/>
  <c r="G32" i="11"/>
  <c r="G50" i="11"/>
  <c r="G14" i="11"/>
  <c r="D45" i="11"/>
  <c r="G45" i="11" s="1"/>
  <c r="D51" i="11"/>
  <c r="G51" i="11" s="1"/>
  <c r="D27" i="11"/>
  <c r="G27" i="11" s="1"/>
  <c r="G5" i="11"/>
  <c r="G43" i="11" l="1"/>
  <c r="G2" i="11" s="1"/>
  <c r="D2" i="11"/>
</calcChain>
</file>

<file path=xl/sharedStrings.xml><?xml version="1.0" encoding="utf-8"?>
<sst xmlns="http://schemas.openxmlformats.org/spreadsheetml/2006/main" count="69194" uniqueCount="12106">
  <si>
    <t>前端使用系統</t>
  </si>
  <si>
    <t>計數 - 交易代號</t>
  </si>
  <si>
    <t>PROD</t>
  </si>
  <si>
    <t>SIT</t>
  </si>
  <si>
    <t xml:space="preserve">大消金系統(NCS) </t>
  </si>
  <si>
    <t>台灣全球財務金融系統(GTS)</t>
  </si>
  <si>
    <t>未上架</t>
  </si>
  <si>
    <t>未上架待刪除</t>
  </si>
  <si>
    <t>玉山保險便利通(NICE)</t>
  </si>
  <si>
    <t>玉山智慧信託網(EST)</t>
  </si>
  <si>
    <t>行動銀行系統</t>
  </si>
  <si>
    <t>金融業務集中服務中心系統-匯款(RIPS)</t>
  </si>
  <si>
    <t>客服系統(IVR)</t>
  </si>
  <si>
    <t>客服系統(PeopleSof)</t>
  </si>
  <si>
    <t>個網銀系統(PIB)</t>
  </si>
  <si>
    <t>敏捷行銷顧客經營系統(MARS)</t>
  </si>
  <si>
    <t>新世代分行系統(NBS)</t>
  </si>
  <si>
    <t>電子支付系統</t>
  </si>
  <si>
    <t>線上服務應用系統(數金處)</t>
  </si>
  <si>
    <t>總計</t>
  </si>
  <si>
    <t>ECSG電文代號(PGMTRX)</t>
  </si>
  <si>
    <t>上線狀態</t>
    <phoneticPr fontId="19" type="noConversion"/>
  </si>
  <si>
    <t>API URL</t>
    <phoneticPr fontId="19" type="noConversion"/>
  </si>
  <si>
    <t>共用Service群組</t>
    <phoneticPr fontId="19" type="noConversion"/>
  </si>
  <si>
    <t>Service使用
apiVersion</t>
  </si>
  <si>
    <t>REGION</t>
    <phoneticPr fontId="19" type="noConversion"/>
  </si>
  <si>
    <t>tradingSummary</t>
  </si>
  <si>
    <t>tradeAttribute3</t>
    <phoneticPr fontId="19" type="noConversion"/>
  </si>
  <si>
    <t>分類</t>
  </si>
  <si>
    <t>AFM</t>
  </si>
  <si>
    <t>WBS</t>
  </si>
  <si>
    <t>SA</t>
  </si>
  <si>
    <t>PG</t>
    <phoneticPr fontId="19" type="noConversion"/>
  </si>
  <si>
    <t>ECSG文件撰寫</t>
    <phoneticPr fontId="19" type="noConversion"/>
  </si>
  <si>
    <t>ECSG文件覆核</t>
    <phoneticPr fontId="19" type="noConversion"/>
  </si>
  <si>
    <t>ECSG交付日期</t>
    <phoneticPr fontId="19" type="noConversion"/>
  </si>
  <si>
    <t>補充說明</t>
    <phoneticPr fontId="19" type="noConversion"/>
  </si>
  <si>
    <t>SA文件名稱</t>
    <phoneticPr fontId="19" type="noConversion"/>
  </si>
  <si>
    <t>related to
other Schema</t>
    <phoneticPr fontId="19" type="noConversion"/>
  </si>
  <si>
    <t>補充說明</t>
  </si>
  <si>
    <t>3002</t>
    <phoneticPr fontId="19" type="noConversion"/>
  </si>
  <si>
    <t>PROD</t>
    <phoneticPr fontId="19" type="noConversion"/>
  </si>
  <si>
    <t>/cifx/applySmsOtp</t>
    <phoneticPr fontId="19" type="noConversion"/>
  </si>
  <si>
    <t>NA</t>
    <phoneticPr fontId="19" type="noConversion"/>
  </si>
  <si>
    <t>MPP0PESB</t>
    <phoneticPr fontId="19" type="noConversion"/>
  </si>
  <si>
    <t>申請簡訊OTP</t>
  </si>
  <si>
    <t>對外</t>
  </si>
  <si>
    <t>H01-01</t>
  </si>
  <si>
    <t>顧客註記約定作業_簡訊密碼維護(FEP)</t>
  </si>
  <si>
    <t>Katy</t>
  </si>
  <si>
    <t>俊慶</t>
  </si>
  <si>
    <t>TS0116-SA-010314-00003-顧客註記/約定作業_簡訊密碼維護(FEP)</t>
    <phoneticPr fontId="19" type="noConversion"/>
  </si>
  <si>
    <t/>
  </si>
  <si>
    <t>TQP03002</t>
  </si>
  <si>
    <t>A00101</t>
  </si>
  <si>
    <t>/cifx/queryAccountByCertificationNumber</t>
    <phoneticPr fontId="19" type="noConversion"/>
  </si>
  <si>
    <t>IFP0QTWB</t>
  </si>
  <si>
    <t>統編查詢戶名</t>
  </si>
  <si>
    <t>統編查戶名</t>
  </si>
  <si>
    <t>仁傑</t>
  </si>
  <si>
    <t>TS0116-SA-010301-00053-顧客資料基本資料_顧客姓名查詢.docx</t>
  </si>
  <si>
    <t>EDLS</t>
  </si>
  <si>
    <t>IFP1QTWB</t>
    <phoneticPr fontId="19" type="noConversion"/>
  </si>
  <si>
    <t>MARS</t>
    <phoneticPr fontId="19" type="noConversion"/>
  </si>
  <si>
    <t>A101011</t>
  </si>
  <si>
    <t>/cifx/openIntegrationAccount</t>
    <phoneticPr fontId="19" type="noConversion"/>
  </si>
  <si>
    <t>IFP0ATWB</t>
  </si>
  <si>
    <t>基本資料建檔</t>
  </si>
  <si>
    <t>ＮＯＴＥＳ開戶－顧客基本資料建檔T13099</t>
  </si>
  <si>
    <t>季函</t>
  </si>
  <si>
    <t>昱傑</t>
  </si>
  <si>
    <t>TS0116-SA-010301-00003-顧客資料基本資料_顧客資料整合開戶建檔</t>
  </si>
  <si>
    <t>A10101A</t>
  </si>
  <si>
    <t>/cifx/queryIntegrationOpenedAccount</t>
    <phoneticPr fontId="19" type="noConversion"/>
  </si>
  <si>
    <t>基本資料引入</t>
  </si>
  <si>
    <t>ＮＯＴＥＳ平台開戶系統－顧客資料引入</t>
  </si>
  <si>
    <t>TS0116-SA-010301-00051-顧客資料基本資料_開戶資料查詢.docx</t>
  </si>
  <si>
    <t>A121011</t>
  </si>
  <si>
    <t>已下架</t>
    <phoneticPr fontId="19" type="noConversion"/>
  </si>
  <si>
    <t>/cifx/createCustomerData</t>
  </si>
  <si>
    <t>顧客基本資料建檔新增</t>
  </si>
  <si>
    <t>昱彥</t>
  </si>
  <si>
    <t>TS0116-SA-010301-00001-顧客資料基本資料_顧客基本資料建檔</t>
  </si>
  <si>
    <t>20210203 配合需求單&lt;RE11000590&gt;進行新服務開發</t>
    <phoneticPr fontId="19" type="noConversion"/>
  </si>
  <si>
    <t>A121012</t>
  </si>
  <si>
    <t>/cifx/updateCustomerData</t>
  </si>
  <si>
    <t>基本資料變更</t>
  </si>
  <si>
    <t>顧客基本資料維護</t>
  </si>
  <si>
    <t>TS0116-SA-010301-00005-顧客資料基本資料_顧客基本資料維護</t>
  </si>
  <si>
    <t>A121021</t>
  </si>
  <si>
    <t>/cifx/updateCustomerDataForForeignExchange</t>
    <phoneticPr fontId="19" type="noConversion"/>
  </si>
  <si>
    <t>外匯基本資料</t>
  </si>
  <si>
    <t>H01-03</t>
  </si>
  <si>
    <t>顧客基本資料變更（外匯）</t>
  </si>
  <si>
    <t>Grace</t>
  </si>
  <si>
    <t>TS0116-SA-010303-00001-顧客資料基本資料_顧客外匯基本資料維護</t>
  </si>
  <si>
    <t>A12103</t>
  </si>
  <si>
    <t>/cifx/createOrDeleteKyc</t>
    <phoneticPr fontId="19" type="noConversion"/>
  </si>
  <si>
    <t>顧客身分變更</t>
  </si>
  <si>
    <t>H04-17</t>
  </si>
  <si>
    <t>顧客身份登錄／刪除</t>
  </si>
  <si>
    <t>TS0116-SA-010322-00001-顧客註記/約定作業_顧客身份維護</t>
  </si>
  <si>
    <t>A121041</t>
  </si>
  <si>
    <t>/cifx/printOpenedAccount</t>
    <phoneticPr fontId="19" type="noConversion"/>
  </si>
  <si>
    <t>開戶資料查詢</t>
  </si>
  <si>
    <t>開戶基本資料列印</t>
  </si>
  <si>
    <t>TS0116-SA-010301-00056-顧客資料基本資料_開戶資料列印.docx</t>
  </si>
  <si>
    <t>A12105</t>
    <phoneticPr fontId="19" type="noConversion"/>
  </si>
  <si>
    <t>/cifx/deleteCustomerData</t>
    <phoneticPr fontId="19" type="noConversion"/>
  </si>
  <si>
    <t>IFP0ATWB</t>
    <phoneticPr fontId="19" type="noConversion"/>
  </si>
  <si>
    <t>刪除歸戶資料</t>
  </si>
  <si>
    <t>顧客資料基本資料刪除</t>
    <phoneticPr fontId="19" type="noConversion"/>
  </si>
  <si>
    <t>TS0116-SA-010302-00001-顧客資料基本資料_顧客資料基本資料刪除</t>
  </si>
  <si>
    <t>A122011</t>
  </si>
  <si>
    <t>/cifx/updateMarketingFlagAndNotice</t>
    <phoneticPr fontId="19" type="noConversion"/>
  </si>
  <si>
    <t>顧客接觸通路</t>
  </si>
  <si>
    <t>顧客基本資料變更</t>
  </si>
  <si>
    <t>TS0116-SA-010313-00001-顧客註記/約定作業_顧客接觸通路註記及注意事項資料維護</t>
    <phoneticPr fontId="19" type="noConversion"/>
  </si>
  <si>
    <t>A12202</t>
  </si>
  <si>
    <t>待下架</t>
    <phoneticPr fontId="19" type="noConversion"/>
  </si>
  <si>
    <t>/cifx/agreeMarketingForFinancialHolding</t>
    <phoneticPr fontId="19" type="noConversion"/>
  </si>
  <si>
    <t>資料運用聲明</t>
  </si>
  <si>
    <t>H04-02</t>
  </si>
  <si>
    <t>金控及其子公司資料運用聲明</t>
  </si>
  <si>
    <t>TS0116-SA-010312-00001-顧客註記/約定作業_玉山金控及其子公司之資料運用聲明維護</t>
  </si>
  <si>
    <t>A12204</t>
  </si>
  <si>
    <t>/cifx/updatePersonalInformationProhibitionFlag</t>
    <phoneticPr fontId="19" type="noConversion"/>
  </si>
  <si>
    <t>H04-14</t>
  </si>
  <si>
    <t>停止蒐集處理利用個人資料明</t>
  </si>
  <si>
    <t>TS0116-SA-010312-00005-顧客註記/約定作業_停止蒐集處理利用個人資料明細</t>
  </si>
  <si>
    <t>A123011</t>
    <phoneticPr fontId="19" type="noConversion"/>
  </si>
  <si>
    <t>/cifx/queryProblematicFlag2</t>
    <phoneticPr fontId="19" type="noConversion"/>
  </si>
  <si>
    <t>問題客戶查詢</t>
    <phoneticPr fontId="19" type="noConversion"/>
  </si>
  <si>
    <t>H04-09</t>
  </si>
  <si>
    <t>問題戶及顧客註記查詢</t>
  </si>
  <si>
    <t>TS0116-SA-010319-00002-顧客註記約定作業_問題戶查詢.docx</t>
  </si>
  <si>
    <t>A123012</t>
  </si>
  <si>
    <t>/cifx/processProblematicFlag</t>
    <phoneticPr fontId="19" type="noConversion"/>
  </si>
  <si>
    <t>問題客戶登錄</t>
    <phoneticPr fontId="19" type="noConversion"/>
  </si>
  <si>
    <t>問題戶及顧客註記作業</t>
  </si>
  <si>
    <t>TS0116-SA-010319-00001-顧客註記/約定作業_問題客戶資料維護</t>
  </si>
  <si>
    <t>A123022</t>
    <phoneticPr fontId="19" type="noConversion"/>
  </si>
  <si>
    <t>/cifx/registerGrownUpGuardianship</t>
    <phoneticPr fontId="19" type="noConversion"/>
  </si>
  <si>
    <t>成年監護登錄</t>
  </si>
  <si>
    <t>成年監護維護</t>
    <phoneticPr fontId="19" type="noConversion"/>
  </si>
  <si>
    <t>TS0116-SA-010320-00001-顧客註記/約定作業_成年監護維護</t>
  </si>
  <si>
    <t>A12402</t>
  </si>
  <si>
    <t>/cifx/updateCustomerDataByJcic</t>
    <phoneticPr fontId="19" type="noConversion"/>
  </si>
  <si>
    <t>聯徵統編登錄</t>
  </si>
  <si>
    <t>H01-04</t>
  </si>
  <si>
    <t>顧客基本資料變更（聯徵申報統編</t>
  </si>
  <si>
    <t>TS0116-SA-010304-00001-顧客資料基本資料_顧客聯徵申報統編維護</t>
  </si>
  <si>
    <t>A14903</t>
  </si>
  <si>
    <t>/cifx/registerStatementAndCreditCardDataSynchronization</t>
    <phoneticPr fontId="19" type="noConversion"/>
  </si>
  <si>
    <t>顧客約定變更</t>
  </si>
  <si>
    <t>H04-08</t>
  </si>
  <si>
    <t>對帳單及信用卡資料同步約定.</t>
  </si>
  <si>
    <t>TS0116-SA-010318-00005-顧客註記/約定作業_對帳單及信用卡資料同步約定</t>
    <phoneticPr fontId="19" type="noConversion"/>
  </si>
  <si>
    <t>EDLS</t>
    <phoneticPr fontId="19" type="noConversion"/>
  </si>
  <si>
    <t>A149041</t>
  </si>
  <si>
    <t>/cifx/registerSmsPassword</t>
    <phoneticPr fontId="19" type="noConversion"/>
  </si>
  <si>
    <t>簡訊密碼約定</t>
  </si>
  <si>
    <t>H04-04</t>
  </si>
  <si>
    <t>TS0116-SA-010314-00002-顧客註記/約定作業_簡訊密碼維護</t>
    <phoneticPr fontId="19" type="noConversion"/>
  </si>
  <si>
    <t>A203012</t>
    <phoneticPr fontId="19" type="noConversion"/>
  </si>
  <si>
    <t>/cifx/queryCustomerChangedLog</t>
    <phoneticPr fontId="19" type="noConversion"/>
  </si>
  <si>
    <t>變更紀錄查詢</t>
  </si>
  <si>
    <t>H06-02</t>
  </si>
  <si>
    <t>客戶變更紀錄查詢</t>
  </si>
  <si>
    <t>TS0116-SA-010332-00002-其他_變更紀錄查詢</t>
  </si>
  <si>
    <t>A204031</t>
    <phoneticPr fontId="19" type="noConversion"/>
  </si>
  <si>
    <t>/cifx/queryCustomerData</t>
    <phoneticPr fontId="19" type="noConversion"/>
  </si>
  <si>
    <t>QUERY CUSTOMER</t>
  </si>
  <si>
    <t>基本資料查詢作業</t>
  </si>
  <si>
    <t>TS0116-SA-010301-00050-顧客資料基本資料_基本資料查詢.docx</t>
  </si>
  <si>
    <t>A204032</t>
  </si>
  <si>
    <t>/cifx/queryCustomerDataForForeignExchange</t>
    <phoneticPr fontId="19" type="noConversion"/>
  </si>
  <si>
    <t>顧客基本資料查詢（外匯）</t>
  </si>
  <si>
    <t>TS0116-SA-010303-00002-顧客資料基本資料_外匯資料查詢.docx</t>
    <phoneticPr fontId="19" type="noConversion"/>
  </si>
  <si>
    <t>NCS</t>
    <phoneticPr fontId="19" type="noConversion"/>
  </si>
  <si>
    <t>TS0116-SA-010303-00002-顧客資料基本資料_外匯資料查詢.docx</t>
  </si>
  <si>
    <t>A204035</t>
  </si>
  <si>
    <t>/cifx/queryCustomerDataByJcic</t>
    <phoneticPr fontId="19" type="noConversion"/>
  </si>
  <si>
    <t>聯徵統編查詢</t>
  </si>
  <si>
    <t>顧客基本資料查詢（聯徵申報統編）</t>
  </si>
  <si>
    <t>TS0116-SA-010304-00002-顧客資料基本資料_聯徵申報統編查詢.docx</t>
  </si>
  <si>
    <t>A204036</t>
  </si>
  <si>
    <t>/cifx/queryChangedRegisteredEventCode</t>
    <phoneticPr fontId="19" type="noConversion"/>
  </si>
  <si>
    <t>約定事項查詢</t>
  </si>
  <si>
    <t>顧客約定事項變更查詢</t>
  </si>
  <si>
    <t>TS0116-SA-010318-00002-顧客註記約定作業_通路服務約定查詢.docx</t>
  </si>
  <si>
    <t>A204037</t>
  </si>
  <si>
    <t>/cifx/queryProblematicFlag</t>
    <phoneticPr fontId="19" type="noConversion"/>
  </si>
  <si>
    <t>A204038</t>
  </si>
  <si>
    <t>/cifx/queryGrownUpGuardianship</t>
    <phoneticPr fontId="19" type="noConversion"/>
  </si>
  <si>
    <t>GUARD. STS QRY</t>
  </si>
  <si>
    <t>H04-10</t>
  </si>
  <si>
    <t>成年監護查詢作業</t>
  </si>
  <si>
    <t>TS0116-SA-010320-00002-顧客註記約定作業_成年監護查詢.docx</t>
  </si>
  <si>
    <t>A20403A</t>
  </si>
  <si>
    <t>/cifx/queryMarketingFlagAndNotice</t>
    <phoneticPr fontId="19" type="noConversion"/>
  </si>
  <si>
    <t>H04-01</t>
  </si>
  <si>
    <t>顧客基本資料查詢（接觸通路註記及注意事項）</t>
  </si>
  <si>
    <t>TS0116-SA-010311-00002-顧客註記約定作業_接觸通路註記查詢.docx</t>
  </si>
  <si>
    <t>A20403D</t>
  </si>
  <si>
    <t>/cifx/queryPersonalInformationProhibitionFlag</t>
    <phoneticPr fontId="19" type="noConversion"/>
  </si>
  <si>
    <t>個資使用查詢</t>
  </si>
  <si>
    <t>停止蒐集處理利用基本資料查詢</t>
  </si>
  <si>
    <t>TS0116-SA-010312-00007-顧客註記約定作業_行銷運用聲明查詢-停止蒐集處理利用個資.docx</t>
  </si>
  <si>
    <t>A20403E</t>
  </si>
  <si>
    <t>/cifx/queryMarketingAgreementForFinancialHolding</t>
    <phoneticPr fontId="19" type="noConversion"/>
  </si>
  <si>
    <t>資料運用查詢</t>
  </si>
  <si>
    <t>金控及其子公司資料運用查詢</t>
  </si>
  <si>
    <t>TS0116-SA-010312-00006-顧客註記約定作業_行銷運用聲明查詢-金控及其子公司資料運用.docx</t>
  </si>
  <si>
    <t>A20403F</t>
  </si>
  <si>
    <t>/cifx/queryKyc</t>
    <phoneticPr fontId="19" type="noConversion"/>
  </si>
  <si>
    <t>顧客身分查詢</t>
  </si>
  <si>
    <t>顧客身份查詢</t>
  </si>
  <si>
    <t>TS0116-SA-010322-00002-顧客註記約定作業_顧客身份查詢.docx</t>
  </si>
  <si>
    <t>A212015</t>
  </si>
  <si>
    <t>/cifx/queryCustomerName</t>
    <phoneticPr fontId="19" type="noConversion"/>
  </si>
  <si>
    <t>顧客姓名查詢</t>
  </si>
  <si>
    <t>其他交易整合查詢（顧客姓名查詢）</t>
  </si>
  <si>
    <t>TS0116-SA-010301-00055-顧客資料基本資料_交易整合查詢.docx</t>
  </si>
  <si>
    <t>A21203</t>
  </si>
  <si>
    <t>/cifx/queryDuplicatedCustomerCertificationNumber</t>
    <phoneticPr fontId="19" type="noConversion"/>
  </si>
  <si>
    <t>統編重號查詢</t>
  </si>
  <si>
    <t>顧客統編重號查詢</t>
  </si>
  <si>
    <t>TS0116-SA-010301-00052-顧客資料基本資料_統編重號查詢.docx</t>
  </si>
  <si>
    <t>A46516</t>
  </si>
  <si>
    <t>/cifx/printEnvelope</t>
    <phoneticPr fontId="19" type="noConversion"/>
  </si>
  <si>
    <t>信封列印</t>
  </si>
  <si>
    <t>TS0116-SA-010301-00057-顧客資料基本資料_信封列印.docx</t>
  </si>
  <si>
    <t>AQF0308</t>
  </si>
  <si>
    <t>/cifx/createCustomerDataForCredit</t>
    <phoneticPr fontId="19" type="noConversion"/>
  </si>
  <si>
    <t>IFP1RTWB</t>
  </si>
  <si>
    <t>客戶資料登錄</t>
  </si>
  <si>
    <t>ISRT-CIRCI介接交易(授信作業)</t>
  </si>
  <si>
    <t>TS0116-SA-010301-00002-顧客資料基本資料_顧客基本資料建檔</t>
  </si>
  <si>
    <t>IFP1ATWB</t>
    <phoneticPr fontId="19" type="noConversion"/>
  </si>
  <si>
    <t>cancelVoicePwd</t>
    <phoneticPr fontId="19" type="noConversion"/>
  </si>
  <si>
    <t>/cifx/cancelVoicePwd</t>
    <phoneticPr fontId="19" type="noConversion"/>
  </si>
  <si>
    <t>002</t>
    <phoneticPr fontId="19" type="noConversion"/>
  </si>
  <si>
    <t>新服務</t>
  </si>
  <si>
    <t>註銷語音密碼</t>
  </si>
  <si>
    <t>顧客語音客服語音密碼註銷</t>
    <phoneticPr fontId="19" type="noConversion"/>
  </si>
  <si>
    <t>V587</t>
  </si>
  <si>
    <t>TS0116-SA-010318-00004-顧客註記/約定作業_顧客語音客服語音密碼註銷(客服)</t>
  </si>
  <si>
    <t>createConsumerFinanceCust</t>
  </si>
  <si>
    <r>
      <t>U</t>
    </r>
    <r>
      <rPr>
        <sz val="12"/>
        <color theme="1"/>
        <rFont val="新細明體"/>
        <family val="2"/>
        <charset val="136"/>
        <scheme val="minor"/>
      </rPr>
      <t>AT</t>
    </r>
    <phoneticPr fontId="19" type="noConversion"/>
  </si>
  <si>
    <t>/cifx/createConsumerFinanceCust</t>
    <phoneticPr fontId="19" type="noConversion"/>
  </si>
  <si>
    <t>新服務</t>
    <phoneticPr fontId="19" type="noConversion"/>
  </si>
  <si>
    <t>基本資料建檔</t>
    <phoneticPr fontId="19" type="noConversion"/>
  </si>
  <si>
    <t>TS0116-SA-010301-00010-顧客資料基本資料_顧客基本資料建檔(NCS/PLUS)</t>
    <phoneticPr fontId="19" type="noConversion"/>
  </si>
  <si>
    <t>AQF0308；配合理專十誡新增</t>
    <phoneticPr fontId="19" type="noConversion"/>
  </si>
  <si>
    <t>createOrUpdateCustomerForNBS</t>
    <phoneticPr fontId="19" type="noConversion"/>
  </si>
  <si>
    <t>/cifx/createOrUpdateCustomerForNBS</t>
    <phoneticPr fontId="19" type="noConversion"/>
  </si>
  <si>
    <t>基本資料維護</t>
  </si>
  <si>
    <t>NBS顧客基本資料建檔及變更</t>
    <phoneticPr fontId="19" type="noConversion"/>
  </si>
  <si>
    <t>A121011,A121012,A149041,A14903</t>
    <phoneticPr fontId="19" type="noConversion"/>
  </si>
  <si>
    <t>TS0116-SA-010301-00009-顧客資料基本資料_顧客基本資料建檔&amp;變更(NBS)</t>
    <phoneticPr fontId="19" type="noConversion"/>
  </si>
  <si>
    <t>A121011,A121012,A149041,A14903</t>
  </si>
  <si>
    <t>CreateOrUpdateCustomerForObu</t>
    <phoneticPr fontId="19" type="noConversion"/>
  </si>
  <si>
    <t>/cifx/createOrUpdateCustomerForObu</t>
    <phoneticPr fontId="19" type="noConversion"/>
  </si>
  <si>
    <t>OBU顧客基本資料建檔及變更</t>
  </si>
  <si>
    <t>OBU</t>
    <phoneticPr fontId="19" type="noConversion"/>
  </si>
  <si>
    <t>TS0116-SA-010301-00004-顧客資料基本資料_OBU顧客基本資料建檔及變更</t>
  </si>
  <si>
    <t>IWIS799</t>
    <phoneticPr fontId="19" type="noConversion"/>
  </si>
  <si>
    <t>/cifx/queryInvestorData</t>
    <phoneticPr fontId="19" type="noConversion"/>
  </si>
  <si>
    <t>MPP2UESB</t>
  </si>
  <si>
    <t>投資人查詢</t>
  </si>
  <si>
    <t>投資人基本資料查詢</t>
  </si>
  <si>
    <t>TS0116-SA-010301-00060-顧客資料基本資料_投資人資料查詢.docx</t>
  </si>
  <si>
    <t>N1120</t>
    <phoneticPr fontId="19" type="noConversion"/>
  </si>
  <si>
    <t>/cifx/queryCustomerDataForForeignCurrencyTransfer</t>
    <phoneticPr fontId="19" type="noConversion"/>
  </si>
  <si>
    <t>005</t>
    <phoneticPr fontId="19" type="noConversion"/>
  </si>
  <si>
    <t>MPP14ESB</t>
  </si>
  <si>
    <t>外匯資料查詢</t>
  </si>
  <si>
    <t>顧客資料查詢(外幣轉帳匯款前)</t>
  </si>
  <si>
    <t>TS0116-SA-010303-00003-顧客資料基本資料_外匯資料查詢(PIB).docx</t>
  </si>
  <si>
    <t>N1130</t>
    <phoneticPr fontId="19" type="noConversion"/>
  </si>
  <si>
    <t>015</t>
    <phoneticPr fontId="19" type="noConversion"/>
  </si>
  <si>
    <t>開戶審核查詢</t>
  </si>
  <si>
    <t>數位帳戶客戶異常註記檢核</t>
  </si>
  <si>
    <t>TS0116-SA-010301-00062-顧客資料基本資料_開戶審核查詢.docx</t>
  </si>
  <si>
    <t>/cifx/queryDigitalAccountAbnormalStatus</t>
    <phoneticPr fontId="19" type="noConversion"/>
  </si>
  <si>
    <t>MPP2MESB</t>
  </si>
  <si>
    <t>行動銀行</t>
    <phoneticPr fontId="19" type="noConversion"/>
  </si>
  <si>
    <t>N1156</t>
    <phoneticPr fontId="19" type="noConversion"/>
  </si>
  <si>
    <t>/cifx/queryCustomerData4</t>
    <phoneticPr fontId="19" type="noConversion"/>
  </si>
  <si>
    <t>013</t>
    <phoneticPr fontId="19" type="noConversion"/>
  </si>
  <si>
    <t>查顧客資料表</t>
  </si>
  <si>
    <t>顧客基本資料查詢</t>
  </si>
  <si>
    <t>TS0116-SA-010311-00003-顧客註記約定作業_接觸通路註記查詢(PIB).docx</t>
  </si>
  <si>
    <t>N1504</t>
    <phoneticPr fontId="19" type="noConversion"/>
  </si>
  <si>
    <t>/cifx/updateSmsPassword</t>
    <phoneticPr fontId="19" type="noConversion"/>
  </si>
  <si>
    <t>011</t>
    <phoneticPr fontId="19" type="noConversion"/>
  </si>
  <si>
    <t>顧客註記約定作業_簡訊密碼維護(PIB)</t>
  </si>
  <si>
    <t>TS0116-SA-010314-00004-顧客註記/約定作業_簡訊密碼維護(PIB)</t>
    <phoneticPr fontId="19" type="noConversion"/>
  </si>
  <si>
    <t>N1529</t>
    <phoneticPr fontId="19" type="noConversion"/>
  </si>
  <si>
    <t>001</t>
    <phoneticPr fontId="19" type="noConversion"/>
  </si>
  <si>
    <t>電子帳單設定</t>
  </si>
  <si>
    <t>ＥＭＡＩＬ變更＆電子對帳單查詢／設定</t>
  </si>
  <si>
    <t>TS0116-SA-010318-00001-顧客註記/約定作業_通路服務約定設定(PIB)</t>
  </si>
  <si>
    <t>N1534</t>
    <phoneticPr fontId="19" type="noConversion"/>
  </si>
  <si>
    <t>/cifx/updateCustomerByDigitalSaving</t>
    <phoneticPr fontId="19" type="noConversion"/>
  </si>
  <si>
    <t>014</t>
    <phoneticPr fontId="19" type="noConversion"/>
  </si>
  <si>
    <t>顧客資料變更</t>
  </si>
  <si>
    <t>顧客基本資料變更(數存)</t>
    <phoneticPr fontId="19" type="noConversion"/>
  </si>
  <si>
    <t>TS0116-SA-010301-00006-顧客資料基本資料_顧客聯絡資料維護(數存)</t>
  </si>
  <si>
    <t>MPP3MESB</t>
  </si>
  <si>
    <t>顧客基本資料變更(數存)</t>
  </si>
  <si>
    <t>N1536</t>
    <phoneticPr fontId="19" type="noConversion"/>
  </si>
  <si>
    <t>/cifx/updateCustomerData2</t>
    <phoneticPr fontId="19" type="noConversion"/>
  </si>
  <si>
    <t>012</t>
    <phoneticPr fontId="19" type="noConversion"/>
  </si>
  <si>
    <t>V2</t>
  </si>
  <si>
    <t>顧客基本資料變更(PIB)</t>
    <phoneticPr fontId="19" type="noConversion"/>
  </si>
  <si>
    <t>TS0116-SA-010301-00007-顧客資料基本資料_顧客聯絡資料維護(PIB)</t>
  </si>
  <si>
    <t>queryCustContact</t>
    <phoneticPr fontId="19" type="noConversion"/>
  </si>
  <si>
    <t>/cifx/queryCustContact</t>
    <phoneticPr fontId="19" type="noConversion"/>
  </si>
  <si>
    <t>006</t>
    <phoneticPr fontId="19" type="noConversion"/>
  </si>
  <si>
    <t>顧客資料查詢</t>
  </si>
  <si>
    <t>顧客聯絡方式查詢（匯款集中）</t>
    <phoneticPr fontId="19" type="noConversion"/>
  </si>
  <si>
    <t>V185</t>
  </si>
  <si>
    <t>TS0116-SA-010301-00061-顧客資料基本資料_聯絡方式查詢.docx</t>
  </si>
  <si>
    <t>queryCustData3</t>
    <phoneticPr fontId="19" type="noConversion"/>
  </si>
  <si>
    <t>/cifx/queryCustData3</t>
    <phoneticPr fontId="19" type="noConversion"/>
  </si>
  <si>
    <t>009</t>
    <phoneticPr fontId="19" type="noConversion"/>
  </si>
  <si>
    <t>基本資料查詢</t>
  </si>
  <si>
    <t>基本資料查詢 A204031</t>
  </si>
  <si>
    <t>V82A</t>
  </si>
  <si>
    <t>queryCustDataForCurTra</t>
    <phoneticPr fontId="19" type="noConversion"/>
  </si>
  <si>
    <t>/cifx/queryCustDataForCurTra</t>
    <phoneticPr fontId="19" type="noConversion"/>
  </si>
  <si>
    <t>個網－顧客資料查詢(外幣轉帳匯款前)</t>
  </si>
  <si>
    <t>NT1120</t>
    <phoneticPr fontId="19" type="noConversion"/>
  </si>
  <si>
    <t>NT1120</t>
  </si>
  <si>
    <t>queryCustDataForDigit</t>
    <phoneticPr fontId="19" type="noConversion"/>
  </si>
  <si>
    <t>/cifx/queryCustDataForDigit</t>
  </si>
  <si>
    <t>個網－基本資料查詢</t>
  </si>
  <si>
    <t>NT1156</t>
    <phoneticPr fontId="19" type="noConversion"/>
  </si>
  <si>
    <t>TS0116-SA-010311-00003-顧客註記約定作業_接觸通路註記查詢(PIB).docx</t>
    <phoneticPr fontId="19" type="noConversion"/>
  </si>
  <si>
    <t>NT1156</t>
  </si>
  <si>
    <t>queryCustDataForVoice</t>
    <phoneticPr fontId="19" type="noConversion"/>
  </si>
  <si>
    <t>/cifx/queryCustDataForVoice</t>
    <phoneticPr fontId="19" type="noConversion"/>
  </si>
  <si>
    <t>007</t>
    <phoneticPr fontId="19" type="noConversion"/>
  </si>
  <si>
    <t>查詢語音服務</t>
  </si>
  <si>
    <t>顧客語音客服服務查詢</t>
  </si>
  <si>
    <t>V191</t>
  </si>
  <si>
    <t>TS0116-SA-010318-00003-顧客註記約定作業_通路服務約定查詢(客服).docx</t>
  </si>
  <si>
    <t>QueryCustomerForObu</t>
    <phoneticPr fontId="19" type="noConversion"/>
  </si>
  <si>
    <t>/cifx/queryCustomerForObu</t>
    <phoneticPr fontId="19" type="noConversion"/>
  </si>
  <si>
    <t>OBU顧客資料查詢</t>
    <phoneticPr fontId="19" type="noConversion"/>
  </si>
  <si>
    <t>TS0116-SA-010301-00063-顧客資料基本資料_基本資料查詢(OBU).docx</t>
  </si>
  <si>
    <t>queryDigAccAbnSta</t>
    <phoneticPr fontId="19" type="noConversion"/>
  </si>
  <si>
    <t>/cifx/queryDigAccAbnSta</t>
    <phoneticPr fontId="19" type="noConversion"/>
  </si>
  <si>
    <t>數位帳戶客戶異常註記檢核</t>
    <phoneticPr fontId="19" type="noConversion"/>
  </si>
  <si>
    <t>N1130</t>
  </si>
  <si>
    <t>queryIdentificationService</t>
    <phoneticPr fontId="19" type="noConversion"/>
  </si>
  <si>
    <t>未上架待刪除</t>
    <phoneticPr fontId="19" type="noConversion"/>
  </si>
  <si>
    <t>/cifx/queryIdentificationService</t>
    <phoneticPr fontId="19" type="noConversion"/>
  </si>
  <si>
    <t>010</t>
    <phoneticPr fontId="19" type="noConversion"/>
  </si>
  <si>
    <t>客戶身份確認</t>
  </si>
  <si>
    <t>客戶身份確認</t>
    <phoneticPr fontId="19" type="noConversion"/>
  </si>
  <si>
    <t>VC02</t>
  </si>
  <si>
    <t>TS0116-SA-010301-00058-顧客資料基本資料_身份確認查詢.docx</t>
  </si>
  <si>
    <t>queryPrblmticFlag3</t>
  </si>
  <si>
    <t>/cifx/queryPrblmticFlag3</t>
    <phoneticPr fontId="19" type="noConversion"/>
  </si>
  <si>
    <t>008</t>
    <phoneticPr fontId="19" type="noConversion"/>
  </si>
  <si>
    <t>顧客註記查詢</t>
  </si>
  <si>
    <t>問題戶及顧客註記查詢 A204037</t>
  </si>
  <si>
    <t>V814</t>
  </si>
  <si>
    <t>QueryRegisteredEventCodeForEB</t>
    <phoneticPr fontId="19" type="noConversion"/>
  </si>
  <si>
    <t>/cifx/queryRegisteredEventCodeForEB</t>
    <phoneticPr fontId="19" type="noConversion"/>
  </si>
  <si>
    <t>查詢電子約定</t>
  </si>
  <si>
    <t>電子銀行約定事項查詢</t>
    <phoneticPr fontId="19" type="noConversion"/>
  </si>
  <si>
    <t>TS0116-SA-010318-00006-顧客註記約定作業_電子銀行約定事項查詢.docx</t>
  </si>
  <si>
    <t>CIDVE</t>
    <phoneticPr fontId="19" type="noConversion"/>
  </si>
  <si>
    <t>R12103</t>
    <phoneticPr fontId="19" type="noConversion"/>
  </si>
  <si>
    <t>純卡友CIP回寫</t>
    <phoneticPr fontId="19" type="noConversion"/>
  </si>
  <si>
    <t>純卡友CIP回寫</t>
  </si>
  <si>
    <t>TGT0799</t>
  </si>
  <si>
    <t>/cifx/queryCustomerData2</t>
    <phoneticPr fontId="19" type="noConversion"/>
  </si>
  <si>
    <t>MPP3UESB</t>
  </si>
  <si>
    <t>QUERY FIN. TLR</t>
  </si>
  <si>
    <t>顧客基本資料查詢交易</t>
  </si>
  <si>
    <t>TS0116-SA-010301-00059-顧客資料基本資料_基本資料查詢(GTS).docx</t>
  </si>
  <si>
    <t>updateCrossSellingFlag</t>
    <phoneticPr fontId="19" type="noConversion"/>
  </si>
  <si>
    <t>共同行銷註記</t>
  </si>
  <si>
    <t>金控共同行銷註記異動</t>
    <phoneticPr fontId="19" type="noConversion"/>
  </si>
  <si>
    <t>VC22</t>
  </si>
  <si>
    <t>TS0116-SA-010312-00002-顧客註記/約定作業_玉山金控及其子公司之資料運用聲明維護(客服)</t>
  </si>
  <si>
    <t>updateCustContact</t>
  </si>
  <si>
    <t>/cifx/updateCustContact</t>
    <phoneticPr fontId="19" type="noConversion"/>
  </si>
  <si>
    <t>003</t>
    <phoneticPr fontId="19" type="noConversion"/>
  </si>
  <si>
    <t>聯絡方式變更</t>
  </si>
  <si>
    <t>聯絡方式變更</t>
    <phoneticPr fontId="19" type="noConversion"/>
  </si>
  <si>
    <t>VC05</t>
  </si>
  <si>
    <t>TS0116-SA-010301-00008-顧客資料基本資料_顧客聯絡方式維護(客服)</t>
  </si>
  <si>
    <t>updateCustomerByDigitalDept</t>
    <phoneticPr fontId="19" type="noConversion"/>
  </si>
  <si>
    <t>/cifx/updateCustomerByDigitalDept</t>
    <phoneticPr fontId="19" type="noConversion"/>
  </si>
  <si>
    <t>N1534</t>
  </si>
  <si>
    <t>/cifx/updateCustomerContactInfo</t>
    <phoneticPr fontId="19" type="noConversion"/>
  </si>
  <si>
    <t>V2</t>
    <phoneticPr fontId="19" type="noConversion"/>
  </si>
  <si>
    <t>顧客基本資料變更(PIB)</t>
  </si>
  <si>
    <t>NT1536</t>
    <phoneticPr fontId="19" type="noConversion"/>
  </si>
  <si>
    <t>NT1536</t>
  </si>
  <si>
    <t>updateEmailForDigital</t>
  </si>
  <si>
    <t>/cifx/updateEmailForDigital</t>
    <phoneticPr fontId="19" type="noConversion"/>
  </si>
  <si>
    <t>個網變更電郵</t>
  </si>
  <si>
    <t>個網－變更Email</t>
  </si>
  <si>
    <t>NT1529</t>
  </si>
  <si>
    <t>updateMarketingFlag</t>
    <phoneticPr fontId="19" type="noConversion"/>
  </si>
  <si>
    <r>
      <t>P</t>
    </r>
    <r>
      <rPr>
        <sz val="12"/>
        <color theme="1"/>
        <rFont val="新細明體"/>
        <family val="2"/>
        <charset val="136"/>
        <scheme val="minor"/>
      </rPr>
      <t>ROD</t>
    </r>
    <phoneticPr fontId="18" type="noConversion"/>
  </si>
  <si>
    <t>/cifx/updateMarketingFlag</t>
    <phoneticPr fontId="19" type="noConversion"/>
  </si>
  <si>
    <t>004</t>
    <phoneticPr fontId="19" type="noConversion"/>
  </si>
  <si>
    <t>行銷註記變更</t>
  </si>
  <si>
    <t>VC19</t>
  </si>
  <si>
    <t>TS0116-SA-010312-00003-顧客註記/約定作業_行銷註記維護(客服)</t>
  </si>
  <si>
    <t>updateNotSendStatementFlag</t>
    <phoneticPr fontId="19" type="noConversion"/>
  </si>
  <si>
    <t>/cifx/updateNotSendStatementFlag</t>
    <phoneticPr fontId="19" type="noConversion"/>
  </si>
  <si>
    <t>保密戶設定</t>
    <phoneticPr fontId="19" type="noConversion"/>
  </si>
  <si>
    <t>TS0116-SA-010318-00008-顧客註記/約定作業_不寄對帳單通知註記(保密戶註記)維護</t>
  </si>
  <si>
    <t>配合BSM專案CM2021012600001新增</t>
    <phoneticPr fontId="19" type="noConversion"/>
  </si>
  <si>
    <t>updateSmsPasswordForDigital</t>
    <phoneticPr fontId="19" type="noConversion"/>
  </si>
  <si>
    <t>/cifx/updateSmsPasswordForDigital</t>
    <phoneticPr fontId="19" type="noConversion"/>
  </si>
  <si>
    <t>個網變更簡密</t>
  </si>
  <si>
    <t>個網－變更簡訊密碼</t>
  </si>
  <si>
    <t>NT1504</t>
  </si>
  <si>
    <t>TS0116-SA-010314-00004-顧客註記/約定作業_簡訊密碼維護(PIB)</t>
  </si>
  <si>
    <t>updtEmail</t>
    <phoneticPr fontId="19" type="noConversion"/>
  </si>
  <si>
    <t>/cifx/updtEmail</t>
    <phoneticPr fontId="19" type="noConversion"/>
  </si>
  <si>
    <t>電子郵件設定</t>
    <phoneticPr fontId="19" type="noConversion"/>
  </si>
  <si>
    <t>TS0116-SA-010318-00007-顧客註記/約定作業_顧客Email設定</t>
  </si>
  <si>
    <t>NT1529；配合BSM專案CM2021012600001移除NT1529對帳單功能</t>
    <phoneticPr fontId="19" type="noConversion"/>
  </si>
  <si>
    <t>V185</t>
    <phoneticPr fontId="19" type="noConversion"/>
  </si>
  <si>
    <t>/cifx/queryCustomerCommunication</t>
    <phoneticPr fontId="19" type="noConversion"/>
  </si>
  <si>
    <t>MPP0RESB</t>
  </si>
  <si>
    <t>顧客聯絡方式查詢（匯款集中）</t>
  </si>
  <si>
    <t>V191</t>
    <phoneticPr fontId="19" type="noConversion"/>
  </si>
  <si>
    <t>/cifx/queryCustomerDataForVoice</t>
    <phoneticPr fontId="19" type="noConversion"/>
  </si>
  <si>
    <t>MPP09ESB</t>
  </si>
  <si>
    <t>V587</t>
    <phoneticPr fontId="19" type="noConversion"/>
  </si>
  <si>
    <t>/cifx/cancelVoicePassword</t>
  </si>
  <si>
    <t>顧客語音客服語音密碼註銷</t>
  </si>
  <si>
    <t>V814</t>
    <phoneticPr fontId="19" type="noConversion"/>
  </si>
  <si>
    <t>/cifx/queryProblematicFlag3</t>
    <phoneticPr fontId="19" type="noConversion"/>
  </si>
  <si>
    <t>MPP08ESB</t>
  </si>
  <si>
    <t>V82A</t>
    <phoneticPr fontId="19" type="noConversion"/>
  </si>
  <si>
    <t>/cifx/queryCustomerData3</t>
    <phoneticPr fontId="19" type="noConversion"/>
  </si>
  <si>
    <t>VC02</t>
    <phoneticPr fontId="19" type="noConversion"/>
  </si>
  <si>
    <t>/cifx/queryCustomerDataForCustomerService</t>
    <phoneticPr fontId="19" type="noConversion"/>
  </si>
  <si>
    <t>VC05</t>
    <phoneticPr fontId="19" type="noConversion"/>
  </si>
  <si>
    <t>配合理專十誡下架</t>
    <phoneticPr fontId="19" type="noConversion"/>
  </si>
  <si>
    <t>VC19</t>
    <phoneticPr fontId="19" type="noConversion"/>
  </si>
  <si>
    <t>/cifx/updateSellingFlag</t>
    <phoneticPr fontId="19" type="noConversion"/>
  </si>
  <si>
    <t>H04-03</t>
  </si>
  <si>
    <t>TS0116-SA-010312-00003-顧客註記/約定作業_行銷註記維護(客服)</t>
    <phoneticPr fontId="19" type="noConversion"/>
  </si>
  <si>
    <t>VC22</t>
    <phoneticPr fontId="19" type="noConversion"/>
  </si>
  <si>
    <t>/cifx/updateMarketingFlagForFinancialHoldings</t>
    <phoneticPr fontId="19" type="noConversion"/>
  </si>
  <si>
    <t>金控共同行銷註記異動</t>
  </si>
  <si>
    <t>TS0116-SA-010312-00002-顧客註記/約定作業_玉山金控及其子公司之資料運用聲明維護(客服)</t>
    <phoneticPr fontId="19" type="noConversion"/>
  </si>
  <si>
    <t>20210512 配合共銷需求&lt;RE11011212&gt;替換共銷相關欄位</t>
    <phoneticPr fontId="19" type="noConversion"/>
  </si>
  <si>
    <t>queryCustomer</t>
  </si>
  <si>
    <r>
      <t>S</t>
    </r>
    <r>
      <rPr>
        <sz val="12"/>
        <color theme="1"/>
        <rFont val="新細明體"/>
        <family val="2"/>
        <charset val="136"/>
        <scheme val="minor"/>
      </rPr>
      <t>IT</t>
    </r>
    <phoneticPr fontId="18" type="noConversion"/>
  </si>
  <si>
    <t>/cifx/queryCustomer</t>
    <phoneticPr fontId="19" type="noConversion"/>
  </si>
  <si>
    <t>updateProblematicCust</t>
  </si>
  <si>
    <t>/cifx/updateProblematicCust</t>
    <phoneticPr fontId="19" type="noConversion"/>
  </si>
  <si>
    <t>checkGrownUpGuardianship</t>
    <phoneticPr fontId="19" type="noConversion"/>
  </si>
  <si>
    <t>/cifx/checkGrownUpGuardianship</t>
  </si>
  <si>
    <t>檢核是否監護輔助</t>
  </si>
  <si>
    <t>TS0116-SA-010320-00003-顧客註記約定作業_成年監護輔助宣告比對查詢</t>
  </si>
  <si>
    <t>&lt;RE11023436&gt;法金CPS新增</t>
    <phoneticPr fontId="19" type="noConversion"/>
  </si>
  <si>
    <t>createCorporateCust</t>
    <phoneticPr fontId="18" type="noConversion"/>
  </si>
  <si>
    <t>/cifx/createCorporateCust</t>
  </si>
  <si>
    <t>TS0116-SA-010301-00011-顧客資料基本資料_企金顧客基本資料建檔(CPS)</t>
  </si>
  <si>
    <t>上線狀態</t>
    <phoneticPr fontId="18" type="noConversion"/>
  </si>
  <si>
    <t>新舊交易</t>
    <phoneticPr fontId="18" type="noConversion"/>
  </si>
  <si>
    <t>交易類型</t>
    <phoneticPr fontId="18" type="noConversion"/>
  </si>
  <si>
    <t>交易代號</t>
    <phoneticPr fontId="19" type="noConversion"/>
  </si>
  <si>
    <t>SA文件</t>
    <phoneticPr fontId="19" type="noConversion"/>
  </si>
  <si>
    <t>PGMTRXDESC</t>
    <phoneticPr fontId="19" type="noConversion"/>
  </si>
  <si>
    <t>BOOKNAME</t>
    <phoneticPr fontId="19" type="noConversion"/>
  </si>
  <si>
    <t>Seq</t>
    <phoneticPr fontId="19" type="noConversion"/>
  </si>
  <si>
    <t>I/P/O</t>
    <phoneticPr fontId="19" type="noConversion"/>
  </si>
  <si>
    <t>PARAMDESC(原)</t>
    <phoneticPr fontId="19" type="noConversion"/>
  </si>
  <si>
    <t>核心查詢元件</t>
    <phoneticPr fontId="19" type="noConversion"/>
  </si>
  <si>
    <t>PARAM</t>
    <phoneticPr fontId="19" type="noConversion"/>
  </si>
  <si>
    <t>LEN</t>
    <phoneticPr fontId="19" type="noConversion"/>
  </si>
  <si>
    <t>TYPE</t>
    <phoneticPr fontId="19" type="noConversion"/>
  </si>
  <si>
    <t>介面(對外)(對內)服務參數</t>
    <phoneticPr fontId="19" type="noConversion"/>
  </si>
  <si>
    <t>主機原始資料源</t>
    <phoneticPr fontId="19" type="noConversion"/>
  </si>
  <si>
    <t>主機原始資料定義</t>
    <phoneticPr fontId="19" type="noConversion"/>
  </si>
  <si>
    <t>CIFX.TB_CUSTOMER欄位</t>
    <phoneticPr fontId="19" type="noConversion"/>
  </si>
  <si>
    <t>備註</t>
    <phoneticPr fontId="19" type="noConversion"/>
  </si>
  <si>
    <t>A204032</t>
    <phoneticPr fontId="18" type="noConversion"/>
  </si>
  <si>
    <t>GA204032</t>
    <phoneticPr fontId="19" type="noConversion"/>
  </si>
  <si>
    <t>I</t>
    <phoneticPr fontId="19" type="noConversion"/>
  </si>
  <si>
    <t>統編</t>
    <phoneticPr fontId="19" type="noConversion"/>
  </si>
  <si>
    <t>銀行歸戶統編</t>
  </si>
  <si>
    <t>GA-CID</t>
    <phoneticPr fontId="19" type="noConversion"/>
  </si>
  <si>
    <t>String</t>
    <phoneticPr fontId="19" type="noConversion"/>
  </si>
  <si>
    <t>customerCirciKey</t>
  </si>
  <si>
    <t>CIF_VERIFIED_ID</t>
  </si>
  <si>
    <t>A204032</t>
    <phoneticPr fontId="19" type="noConversion"/>
  </si>
  <si>
    <t>生日</t>
  </si>
  <si>
    <t>顧客開戶生日</t>
    <phoneticPr fontId="19" type="noConversion"/>
  </si>
  <si>
    <t>GA-CBD</t>
    <phoneticPr fontId="19" type="noConversion"/>
  </si>
  <si>
    <t>birthday</t>
    <phoneticPr fontId="19" type="noConversion"/>
  </si>
  <si>
    <t>BIRTHDAY</t>
  </si>
  <si>
    <t>帳號</t>
    <phoneticPr fontId="19" type="noConversion"/>
  </si>
  <si>
    <t>GA-ACN</t>
    <phoneticPr fontId="19" type="noConversion"/>
  </si>
  <si>
    <t>accountNumber</t>
    <phoneticPr fontId="19" type="noConversion"/>
  </si>
  <si>
    <t>WA204032</t>
  </si>
  <si>
    <t>O</t>
    <phoneticPr fontId="19" type="noConversion"/>
  </si>
  <si>
    <t>歸戶編號</t>
  </si>
  <si>
    <t>WA-CIK</t>
  </si>
  <si>
    <t>String</t>
  </si>
  <si>
    <t>CIRCIKEY</t>
  </si>
  <si>
    <t>英文姓名</t>
  </si>
  <si>
    <t>當事者英文姓名/外匯英文姓名</t>
  </si>
  <si>
    <t>WA-ENM</t>
  </si>
  <si>
    <t>nameInEnglish</t>
  </si>
  <si>
    <t>CIDADENM</t>
  </si>
  <si>
    <t>PARTY_ENGLISH_NAME</t>
  </si>
  <si>
    <t>WA204032</t>
    <phoneticPr fontId="19" type="noConversion"/>
  </si>
  <si>
    <t>外匯申報身分別</t>
  </si>
  <si>
    <t>外匯申報身分別代碼</t>
  </si>
  <si>
    <t>WA-QID</t>
  </si>
  <si>
    <t>foreignExchangeRoleType</t>
    <phoneticPr fontId="19" type="noConversion"/>
  </si>
  <si>
    <t>CIDADQID</t>
  </si>
  <si>
    <t>"01":公司、代號、駐華外交機構
"02":團體、軍事機構
"03":本國自然人
"04":持居留證之外國人
"05":銀行本身
"16":公司代理外國自然人
"17":公司代理外國法人
"18":公司代理外國銀行
"22":公司籌備處
"36":本國代理外國自然人
"37":本國代理外國法人
"38":本國代理外國銀行
"42":持官員證之外國人
"43":持護照之外國人
"47":外國人代理外國法人</t>
    <phoneticPr fontId="19" type="noConversion"/>
  </si>
  <si>
    <t>FOREIGN_EXCHANGE_ROLE_TYPE</t>
  </si>
  <si>
    <t>居留證編號</t>
  </si>
  <si>
    <t>居留證統編</t>
  </si>
  <si>
    <t>WA-LIV</t>
  </si>
  <si>
    <t>alienResidenceIdentificationNumber</t>
  </si>
  <si>
    <t>CIDADSNQ</t>
  </si>
  <si>
    <t>EXCHANGE_RESIDENCE_PERMIT_NO</t>
  </si>
  <si>
    <t>居留證起日</t>
  </si>
  <si>
    <t>居留證核發日期(YYYYMMDDHH24MISS)</t>
  </si>
  <si>
    <t>WA-LID</t>
  </si>
  <si>
    <t>alienResidenceIssueDate</t>
  </si>
  <si>
    <t>CIDADSID</t>
  </si>
  <si>
    <t>ISSUE_DATE</t>
  </si>
  <si>
    <t>居留證訖日</t>
  </si>
  <si>
    <t>居留證迄日(YYYYMMDDHH24MISS)</t>
  </si>
  <si>
    <t>WA-EID</t>
  </si>
  <si>
    <t>alienResidenceExpiredDate</t>
  </si>
  <si>
    <t>CIDADEID</t>
  </si>
  <si>
    <t>EXPIRED_DATE</t>
  </si>
  <si>
    <t>護照號碼</t>
  </si>
  <si>
    <t>WA-PPI</t>
  </si>
  <si>
    <t>passportIdentificationNumber</t>
  </si>
  <si>
    <t>CIDADPPI</t>
  </si>
  <si>
    <t>PASSPORT_NO</t>
  </si>
  <si>
    <t>入出境許可證編號</t>
  </si>
  <si>
    <t>入出境證號</t>
  </si>
  <si>
    <t>WA-FID</t>
  </si>
  <si>
    <t>entryAndExitPermitNumber</t>
  </si>
  <si>
    <t>CIADAFID</t>
  </si>
  <si>
    <t>ENTRY_EXIT_PERMIT_NO</t>
  </si>
  <si>
    <t>入出境許可證起日</t>
  </si>
  <si>
    <t>入出境證起日(YYYYMMDDHH24MISS)</t>
  </si>
  <si>
    <t>WA-EPS</t>
  </si>
  <si>
    <t>entryAndExitPermitStartDate</t>
  </si>
  <si>
    <t>CIADAEPS</t>
  </si>
  <si>
    <t>ENTRY_EXIT_PERMIT_START_DATE</t>
  </si>
  <si>
    <t>入出境許可證訖日</t>
  </si>
  <si>
    <t>入出境證迄日(YYYYMMDDHH24MISS)</t>
  </si>
  <si>
    <t>WA-EPE</t>
  </si>
  <si>
    <t>entryAndExitPermitEndDate</t>
  </si>
  <si>
    <t>CIDADEPE</t>
  </si>
  <si>
    <t>ENTRY_EXIT_PERMIT_END_DATE</t>
  </si>
  <si>
    <t>11-1</t>
    <phoneticPr fontId="19" type="noConversion"/>
  </si>
  <si>
    <t>英文地址</t>
  </si>
  <si>
    <t>英文地址(部分)</t>
  </si>
  <si>
    <t>WA-EAD-DTL</t>
    <phoneticPr fontId="19" type="noConversion"/>
  </si>
  <si>
    <t>detailAddressInEnglish</t>
  </si>
  <si>
    <t>CIADADEAD</t>
  </si>
  <si>
    <t>CONT_ENGLISH_ADDR</t>
  </si>
  <si>
    <t>11-2</t>
    <phoneticPr fontId="19" type="noConversion"/>
  </si>
  <si>
    <t>英文地址城市</t>
  </si>
  <si>
    <t>WA-EAD-CTY</t>
    <phoneticPr fontId="19" type="noConversion"/>
  </si>
  <si>
    <t>cityInEnglish</t>
  </si>
  <si>
    <t>CONT_ENGLISH_ADDR_ADMINAREA</t>
  </si>
  <si>
    <t>11-3</t>
    <phoneticPr fontId="19" type="noConversion"/>
  </si>
  <si>
    <t>英文地址國別</t>
  </si>
  <si>
    <t>WA-EAD-COU</t>
    <phoneticPr fontId="19" type="noConversion"/>
  </si>
  <si>
    <t>countryInEnglish</t>
  </si>
  <si>
    <t>CONT_ENGLISH_ADDR_COUNTRYCODE</t>
  </si>
  <si>
    <t>聯絡人姓名</t>
  </si>
  <si>
    <t>外匯聯絡人姓名</t>
  </si>
  <si>
    <t>WA-XNM</t>
  </si>
  <si>
    <t>foreignExchangeContactName</t>
  </si>
  <si>
    <t>CIDADXNM</t>
  </si>
  <si>
    <t>EXCHANGE_CONTACT_PERSON_NAME</t>
  </si>
  <si>
    <t>聯絡人電話</t>
  </si>
  <si>
    <t>外匯聯絡人電話</t>
  </si>
  <si>
    <t>WA-XEL</t>
  </si>
  <si>
    <t>foreignExchangeContactPhoneNumber</t>
  </si>
  <si>
    <t>CIDADXEL</t>
  </si>
  <si>
    <t>EXCHANGE_CONTACT_PERSON_PHONE</t>
  </si>
  <si>
    <t>信用狀正本處理方式</t>
  </si>
  <si>
    <t>WA-LCP</t>
  </si>
  <si>
    <t>originalIcProcessingMethod</t>
  </si>
  <si>
    <t>CIDADLCP</t>
  </si>
  <si>
    <t>"    ":未約定
"RJ"  :退還顧客
"KP"  :留存國際事務部
"XXXX":退還企金中心XXXX為企金中心代號</t>
    <phoneticPr fontId="19" type="noConversion"/>
  </si>
  <si>
    <t>LC_ORIGINAL_HANDLE_WAY</t>
  </si>
  <si>
    <t>辦事處註記</t>
  </si>
  <si>
    <t>辦事處註記說明</t>
  </si>
  <si>
    <t>WA-OSO</t>
  </si>
  <si>
    <t>officeFlag</t>
  </si>
  <si>
    <t>CIDADOSO</t>
  </si>
  <si>
    <t>"Y":為辦事處
"N":不為辦事處</t>
    <phoneticPr fontId="19" type="noConversion"/>
  </si>
  <si>
    <t>OFFICE_NOTE_DESCRIPTION</t>
  </si>
  <si>
    <t>ＬＣ通知產業</t>
  </si>
  <si>
    <t>X</t>
    <phoneticPr fontId="19" type="noConversion"/>
  </si>
  <si>
    <t>WA-LCB</t>
  </si>
  <si>
    <t>CIRCINP2依規則轉換為1~9</t>
    <phoneticPr fontId="19" type="noConversion"/>
  </si>
  <si>
    <t>ＬＣ通知單位</t>
  </si>
  <si>
    <t>WA-LCA</t>
  </si>
  <si>
    <t>YIDBCLCC</t>
  </si>
  <si>
    <t>提醒事項</t>
  </si>
  <si>
    <t>注意事項</t>
  </si>
  <si>
    <t>WA-ATT</t>
  </si>
  <si>
    <t>noticeForDepositAndRemittance</t>
    <phoneticPr fontId="19" type="noConversion"/>
  </si>
  <si>
    <t>CIRCITER</t>
  </si>
  <si>
    <t>NOTE</t>
  </si>
  <si>
    <t>出生日期</t>
  </si>
  <si>
    <t>顧客開戶生日</t>
  </si>
  <si>
    <t>WA-CBD</t>
  </si>
  <si>
    <t>birthday</t>
  </si>
  <si>
    <t>CIRCICBD</t>
  </si>
  <si>
    <t>中文戶名</t>
  </si>
  <si>
    <t>顧客姓名</t>
  </si>
  <si>
    <t>WA-CNM</t>
  </si>
  <si>
    <t>customerName</t>
  </si>
  <si>
    <t>CIRCICNM</t>
  </si>
  <si>
    <t>CUST_NAME</t>
  </si>
  <si>
    <t>國別</t>
  </si>
  <si>
    <t>註冊國別代碼</t>
  </si>
  <si>
    <t>WA-CPC</t>
  </si>
  <si>
    <t>registeredCountry</t>
  </si>
  <si>
    <t>CIRCICPC</t>
  </si>
  <si>
    <t>REG_COUNTRY_CODE</t>
  </si>
  <si>
    <t>顧客性質別</t>
  </si>
  <si>
    <t>顧客性質代碼(符合票交所定義)_x000D_</t>
  </si>
  <si>
    <t>WA-CCC</t>
  </si>
  <si>
    <t>customerPropertyType</t>
  </si>
  <si>
    <t>CIRCICCC</t>
  </si>
  <si>
    <t>"0":自然人
"1":公法人
"2":營利事業
"3":非營利事業
"4":獨資戶
"5":合夥戶
"6":聯名戶－自然人</t>
    <phoneticPr fontId="19" type="noConversion"/>
  </si>
  <si>
    <t>PROPERTY_TYPE_CODE</t>
  </si>
  <si>
    <t>行業編號</t>
  </si>
  <si>
    <t>行業編號（主計處代碼）</t>
  </si>
  <si>
    <t>WA-NP2</t>
  </si>
  <si>
    <t>industrialCodeForDgbas</t>
  </si>
  <si>
    <t>CIRCINP2</t>
  </si>
  <si>
    <t>DGBAS_INDUSTRY_CODE</t>
  </si>
  <si>
    <t>官員證編號</t>
    <phoneticPr fontId="19" type="noConversion"/>
  </si>
  <si>
    <t>官員證編號</t>
  </si>
  <si>
    <t>WA-OID</t>
  </si>
  <si>
    <t>diplomaticIdentificationNumber</t>
  </si>
  <si>
    <t>CIDADOID</t>
  </si>
  <si>
    <t>GOVERNMENT_OFFICIAL_NO</t>
  </si>
  <si>
    <t>A204035</t>
    <phoneticPr fontId="19" type="noConversion"/>
  </si>
  <si>
    <t>GA204035</t>
    <phoneticPr fontId="19" type="noConversion"/>
  </si>
  <si>
    <t>統編</t>
  </si>
  <si>
    <t>銀行歸戶統編</t>
    <phoneticPr fontId="19" type="noConversion"/>
  </si>
  <si>
    <t>WA204035</t>
    <phoneticPr fontId="19" type="noConversion"/>
  </si>
  <si>
    <t>戶名</t>
  </si>
  <si>
    <t>代表人統編</t>
  </si>
  <si>
    <t>代表人統編/負責人統編</t>
  </si>
  <si>
    <t>WA-DCI</t>
  </si>
  <si>
    <t>principalCertificationNumber</t>
  </si>
  <si>
    <t>CIRCIDCI</t>
  </si>
  <si>
    <t>PRINCIPAL_CERT_NO</t>
  </si>
  <si>
    <t>國籍</t>
  </si>
  <si>
    <t>國籍分類代碼</t>
  </si>
  <si>
    <t>WA-CNC</t>
  </si>
  <si>
    <t>nationality</t>
  </si>
  <si>
    <t>CIRCICNC</t>
  </si>
  <si>
    <t>"0":本國—行業編號請查明
"1":居留證有效期間大於一年之自然人及取得我國證照之法人
"2":居留證有效期間低於一年之自然人及未取得我國證照之法人
"3":未於我國設立登記取得證照之外國金融機構
"4":ＯＢＵ自然人及ＯＢＵ法人</t>
    <phoneticPr fontId="19" type="noConversion"/>
  </si>
  <si>
    <t>NATIONALITY</t>
  </si>
  <si>
    <t>聯徵申報統編</t>
  </si>
  <si>
    <t>WA-JID</t>
  </si>
  <si>
    <t>jcicNumber</t>
  </si>
  <si>
    <t>CIRCIJID</t>
  </si>
  <si>
    <t>JCIC_NO</t>
  </si>
  <si>
    <t>A20403A</t>
    <phoneticPr fontId="19" type="noConversion"/>
  </si>
  <si>
    <t>GA20403A</t>
    <phoneticPr fontId="19" type="noConversion"/>
  </si>
  <si>
    <t>WA20403A</t>
    <phoneticPr fontId="19" type="noConversion"/>
  </si>
  <si>
    <t>通知方式</t>
  </si>
  <si>
    <t>WA-WAY</t>
  </si>
  <si>
    <t>sellingNotificationType</t>
  </si>
  <si>
    <t>CFRCFWAY</t>
  </si>
  <si>
    <t>" ":尚無
"0":分行通知
"1":客服中心通知
"2":簡訊通知
"9":不通知</t>
    <phoneticPr fontId="19" type="noConversion"/>
  </si>
  <si>
    <t>NOTIFICATION_TYPE</t>
  </si>
  <si>
    <t>存匯注意事項</t>
  </si>
  <si>
    <t>WA-VIT</t>
  </si>
  <si>
    <t>noticeForDepositAndRemittance</t>
  </si>
  <si>
    <t>CFRCFVIT</t>
  </si>
  <si>
    <t>實體傳單</t>
  </si>
  <si>
    <t>WA-PDM</t>
  </si>
  <si>
    <t>dmSellingFlag</t>
  </si>
  <si>
    <t>CIDTBPDM-003</t>
  </si>
  <si>
    <t>Y:顧客接受
N:顧客不接受</t>
    <phoneticPr fontId="19" type="noConversion"/>
  </si>
  <si>
    <t>DM_SALE_FLAG</t>
  </si>
  <si>
    <t>簡訊</t>
  </si>
  <si>
    <t>WA-SMS</t>
  </si>
  <si>
    <t>smsSellingFlag</t>
  </si>
  <si>
    <t>CIDTBSMS-003</t>
  </si>
  <si>
    <t>SMS_SALE_FLAG</t>
  </si>
  <si>
    <t>電話行銷</t>
  </si>
  <si>
    <t>WA-TMS</t>
  </si>
  <si>
    <t>phoneSellingFlag</t>
  </si>
  <si>
    <t>CIDTBTMS-003</t>
  </si>
  <si>
    <t>PHONE_SALE_FLAG</t>
  </si>
  <si>
    <t>電子郵件</t>
  </si>
  <si>
    <t>WA-EDM</t>
  </si>
  <si>
    <t>emailSellingFlag</t>
  </si>
  <si>
    <t>CIDTBEDM-003</t>
  </si>
  <si>
    <t>EMAIL_SALE_FLAG</t>
  </si>
  <si>
    <t>上次變更日期</t>
  </si>
  <si>
    <t>行銷註記上次變更日期</t>
    <phoneticPr fontId="19" type="noConversion"/>
  </si>
  <si>
    <t>WA-OPD</t>
  </si>
  <si>
    <t>lastSellingTrxDate</t>
  </si>
  <si>
    <t>CIDTBOPD-003</t>
  </si>
  <si>
    <t>外收送業務</t>
  </si>
  <si>
    <t>WA-SND</t>
  </si>
  <si>
    <t>outsidePickupServiceFlag</t>
  </si>
  <si>
    <t>CIRCISND</t>
  </si>
  <si>
    <t>" ":無
"Y":有
"N":無</t>
    <phoneticPr fontId="19" type="noConversion"/>
  </si>
  <si>
    <t>RECEIPT_BUSINESS_FLAG</t>
  </si>
  <si>
    <t>傳真交易</t>
  </si>
  <si>
    <t>傳真交易</t>
    <phoneticPr fontId="19" type="noConversion"/>
  </si>
  <si>
    <t>WA-FAX</t>
  </si>
  <si>
    <t>faxTransactionFlag</t>
  </si>
  <si>
    <t>CIRCIFAX</t>
  </si>
  <si>
    <t>FAX_TRANSACTION_FLAG</t>
  </si>
  <si>
    <t>A204037</t>
    <phoneticPr fontId="19" type="noConversion"/>
  </si>
  <si>
    <t>GA204037</t>
    <phoneticPr fontId="19" type="noConversion"/>
  </si>
  <si>
    <t>customerCirciKey</t>
    <phoneticPr fontId="19" type="noConversion"/>
  </si>
  <si>
    <t>GA-BIR</t>
    <phoneticPr fontId="19" type="noConversion"/>
  </si>
  <si>
    <t>GA-ACN</t>
  </si>
  <si>
    <t>accountNumber</t>
  </si>
  <si>
    <t>WA204037</t>
  </si>
  <si>
    <t>統一編號</t>
  </si>
  <si>
    <t>WA-CID</t>
  </si>
  <si>
    <t>WA-BIR</t>
  </si>
  <si>
    <t>顧客姓名</t>
    <phoneticPr fontId="19" type="noConversion"/>
  </si>
  <si>
    <t>制裁名單</t>
  </si>
  <si>
    <t>制裁名單註記</t>
    <phoneticPr fontId="19" type="noConversion"/>
  </si>
  <si>
    <t>WA-TER</t>
  </si>
  <si>
    <t>terroristsFlag</t>
  </si>
  <si>
    <t>TERRORISTS_FLAG</t>
  </si>
  <si>
    <t>特記對象</t>
  </si>
  <si>
    <t>特記對象（業管單位登錄）</t>
    <phoneticPr fontId="19" type="noConversion"/>
  </si>
  <si>
    <t>WA-SEN</t>
  </si>
  <si>
    <t>specialAccountFlag</t>
  </si>
  <si>
    <t>CIRCISEN</t>
  </si>
  <si>
    <t>SPECIFIC_MEMBER_FLAG</t>
  </si>
  <si>
    <t>顧客狀態</t>
  </si>
  <si>
    <t>顧客狀態代碼(臨櫃)</t>
    <phoneticPr fontId="19" type="noConversion"/>
  </si>
  <si>
    <t>WA-STS</t>
  </si>
  <si>
    <t>problematicCustomerStatus</t>
    <phoneticPr fontId="19" type="noConversion"/>
  </si>
  <si>
    <t>CIRCISTS</t>
  </si>
  <si>
    <t>CUSTOMER_STATUS</t>
  </si>
  <si>
    <t>案發日期</t>
    <phoneticPr fontId="19" type="noConversion"/>
  </si>
  <si>
    <t>案發日期(YYYYMMDDHH24MISS,問題戶專用)(臨櫃)</t>
    <phoneticPr fontId="18" type="noConversion"/>
  </si>
  <si>
    <t>WA-TXD</t>
  </si>
  <si>
    <t>problematicCaseReportedDate</t>
    <phoneticPr fontId="19" type="noConversion"/>
  </si>
  <si>
    <t>CIDMRTXD</t>
  </si>
  <si>
    <t>REPORT_DATE</t>
  </si>
  <si>
    <t>通報單位</t>
  </si>
  <si>
    <t>通報單位(問題戶專用)(臨櫃)</t>
    <phoneticPr fontId="19" type="noConversion"/>
  </si>
  <si>
    <t>WA-BRC</t>
  </si>
  <si>
    <t>problematicReportUnit</t>
    <phoneticPr fontId="19" type="noConversion"/>
  </si>
  <si>
    <t>CIDMRBRC</t>
  </si>
  <si>
    <t>REPORT_UNIT</t>
  </si>
  <si>
    <t>建檔單位</t>
  </si>
  <si>
    <t>建檔單位(問題戶專用)</t>
    <phoneticPr fontId="18" type="noConversion"/>
  </si>
  <si>
    <t>WA-CBH</t>
  </si>
  <si>
    <t>caseCreatedDepartment</t>
    <phoneticPr fontId="19" type="noConversion"/>
  </si>
  <si>
    <t>CIDMRCBH</t>
    <phoneticPr fontId="19" type="noConversion"/>
  </si>
  <si>
    <t>CREATION_UNIT</t>
  </si>
  <si>
    <t>案情摘要</t>
  </si>
  <si>
    <t>案情摘要(問題戶專用)(臨櫃)</t>
    <phoneticPr fontId="18" type="noConversion"/>
  </si>
  <si>
    <t>WA-EXP</t>
  </si>
  <si>
    <t>problematicCaseDescription</t>
    <phoneticPr fontId="19" type="noConversion"/>
  </si>
  <si>
    <t>CIDMREXP</t>
  </si>
  <si>
    <t>REPORT_DESCRIPTION</t>
  </si>
  <si>
    <t>A/C REVIEW狀態註記</t>
    <phoneticPr fontId="19" type="noConversion"/>
  </si>
  <si>
    <t>ACCOUNT REVIEW狀態註記</t>
  </si>
  <si>
    <t>WA-ARS</t>
  </si>
  <si>
    <t>accountReviewStateFlag</t>
  </si>
  <si>
    <t>CIRCIARF</t>
    <phoneticPr fontId="19" type="noConversion"/>
  </si>
  <si>
    <t>" ":未暫停
"1":已暫停</t>
    <phoneticPr fontId="19" type="noConversion"/>
  </si>
  <si>
    <t>ACCOUNT_REVIEW_STATE</t>
  </si>
  <si>
    <t>A/C REVIEW暫停註記</t>
    <phoneticPr fontId="19" type="noConversion"/>
  </si>
  <si>
    <t>ACCOUNT REVIEW暫停註記</t>
    <phoneticPr fontId="19" type="noConversion"/>
  </si>
  <si>
    <t>WA-ARF</t>
  </si>
  <si>
    <t>accountReviewPendingFlag</t>
  </si>
  <si>
    <t>CIRCIARS</t>
    <phoneticPr fontId="19" type="noConversion"/>
  </si>
  <si>
    <t>" ":無須處理或已完成
"1":未完成
"2":未完成（無法聯繫）
"3":未完成（待補件）
"4":未完成（不願配合）
"5":送件中</t>
    <phoneticPr fontId="19" type="noConversion"/>
  </si>
  <si>
    <t>ACCOUNT_REVIEW_PENDING</t>
  </si>
  <si>
    <t>GA123011</t>
    <phoneticPr fontId="19" type="noConversion"/>
  </si>
  <si>
    <t>GA-CID</t>
  </si>
  <si>
    <t>GA-BIR</t>
  </si>
  <si>
    <t>WA123011</t>
    <phoneticPr fontId="19" type="noConversion"/>
  </si>
  <si>
    <t>制裁名單</t>
    <phoneticPr fontId="19" type="noConversion"/>
  </si>
  <si>
    <t>案發日期</t>
  </si>
  <si>
    <t>顧客狀態代碼</t>
    <phoneticPr fontId="19" type="noConversion"/>
  </si>
  <si>
    <t>customerStatus</t>
    <phoneticPr fontId="19" type="noConversion"/>
  </si>
  <si>
    <t>案發日期(YYYYMMDDHH24MISS,問題戶專用)</t>
    <phoneticPr fontId="18" type="noConversion"/>
  </si>
  <si>
    <t>caseReportedDate</t>
    <phoneticPr fontId="19" type="noConversion"/>
  </si>
  <si>
    <t>通報單位(問題戶專用)</t>
    <phoneticPr fontId="19" type="noConversion"/>
  </si>
  <si>
    <t>reportUnit</t>
    <phoneticPr fontId="19" type="noConversion"/>
  </si>
  <si>
    <t>案情摘要(問題戶專用)</t>
    <phoneticPr fontId="18" type="noConversion"/>
  </si>
  <si>
    <t>caseDescription</t>
    <phoneticPr fontId="19" type="noConversion"/>
  </si>
  <si>
    <t>accountReviewStateFlag</t>
    <phoneticPr fontId="19" type="noConversion"/>
  </si>
  <si>
    <t>A204036</t>
    <phoneticPr fontId="19" type="noConversion"/>
  </si>
  <si>
    <t>顧客約定事項變更查詢</t>
    <phoneticPr fontId="19" type="noConversion"/>
  </si>
  <si>
    <t>GA204036</t>
    <phoneticPr fontId="19" type="noConversion"/>
  </si>
  <si>
    <t>GA-CIK</t>
    <phoneticPr fontId="19" type="noConversion"/>
  </si>
  <si>
    <t>CIRCIKEY</t>
    <phoneticPr fontId="19" type="noConversion"/>
  </si>
  <si>
    <t>出生日期</t>
    <phoneticPr fontId="19" type="noConversion"/>
  </si>
  <si>
    <t>CIRCICBD</t>
    <phoneticPr fontId="19" type="noConversion"/>
  </si>
  <si>
    <t>WA204036</t>
    <phoneticPr fontId="19" type="noConversion"/>
  </si>
  <si>
    <t>姓名</t>
  </si>
  <si>
    <t>CIRCICNM</t>
    <phoneticPr fontId="19" type="noConversion"/>
  </si>
  <si>
    <t>不寄對帳單(保密戶)</t>
    <phoneticPr fontId="19" type="noConversion"/>
  </si>
  <si>
    <t>不寄對帳單及通知註記</t>
    <phoneticPr fontId="18" type="noConversion"/>
  </si>
  <si>
    <t>WA-ACP</t>
  </si>
  <si>
    <t>doNotSendStatementFlag</t>
  </si>
  <si>
    <t>CIRCIACP</t>
    <phoneticPr fontId="19" type="noConversion"/>
  </si>
  <si>
    <t>" ":寄發對帳單
"Y":不寄對帳單</t>
    <phoneticPr fontId="19" type="noConversion"/>
  </si>
  <si>
    <t>NO_BANK_STATM_FLAG</t>
  </si>
  <si>
    <t>支存對帳單</t>
  </si>
  <si>
    <t>支存對帳單寄發註記</t>
  </si>
  <si>
    <t>WA-CS3</t>
  </si>
  <si>
    <t>checkDepositStatementFlag</t>
  </si>
  <si>
    <t>CIRCICS3</t>
    <phoneticPr fontId="19" type="noConversion"/>
  </si>
  <si>
    <t>" ":不寄對帳單→"N"
"1":寄發對帳單→"Y"</t>
    <phoneticPr fontId="19" type="noConversion"/>
  </si>
  <si>
    <t>電子郵件信箱</t>
    <phoneticPr fontId="19" type="noConversion"/>
  </si>
  <si>
    <t>WA-EML</t>
  </si>
  <si>
    <t>emailAddress</t>
  </si>
  <si>
    <t>CFRCFEML</t>
  </si>
  <si>
    <t>EMAIL_COMM_CONTENT</t>
  </si>
  <si>
    <t>電子對帳單申請註記</t>
  </si>
  <si>
    <t>電子對帳單註記</t>
  </si>
  <si>
    <t>WA-ECS</t>
  </si>
  <si>
    <t>electronicStatement</t>
  </si>
  <si>
    <t>CFRCFECS</t>
    <phoneticPr fontId="19" type="noConversion"/>
  </si>
  <si>
    <t>" ":未申請→"N"
"1":已申請→"Y"</t>
    <phoneticPr fontId="19" type="noConversion"/>
  </si>
  <si>
    <t>ＣＩＲＣＩＶＳＥ５</t>
  </si>
  <si>
    <t>電子銀行特約服務項目（語音＆網銀）</t>
    <phoneticPr fontId="19" type="noConversion"/>
  </si>
  <si>
    <t>WA-VSE</t>
  </si>
  <si>
    <t>electronicBankingSpecialServices</t>
    <phoneticPr fontId="19" type="noConversion"/>
  </si>
  <si>
    <t>CIRCIVSE</t>
    <phoneticPr fontId="19" type="noConversion"/>
  </si>
  <si>
    <t>"0":未申請
"1":已申請
CIRCIVSE(1)語音非轉帳類服務
CIRCIVSE(2)保留未使用(原集合帳戶網路下單已停用)
CIRCIVSE(3)ＮＯＴＥＳ開戶處理使用(原語音網路基金下單以WISE系統狀態為主,不參考此欄)
CIRCIVSE(4)保留未使用(個網銀狀態見PWRN1VSE)
CIRCIVSE(5)傳真交易服務</t>
    <phoneticPr fontId="19" type="noConversion"/>
  </si>
  <si>
    <t>SPECIAL_SERVICE_FLAG</t>
  </si>
  <si>
    <t>基本資料查詢作業</t>
    <phoneticPr fontId="19" type="noConversion"/>
  </si>
  <si>
    <t>GA204031</t>
    <phoneticPr fontId="19" type="noConversion"/>
  </si>
  <si>
    <t>WA204031</t>
    <phoneticPr fontId="19" type="noConversion"/>
  </si>
  <si>
    <t>原始身份證字號/統編</t>
    <phoneticPr fontId="19" type="noConversion"/>
  </si>
  <si>
    <t>customerCertificationNumber</t>
  </si>
  <si>
    <t>CIRCICID</t>
    <phoneticPr fontId="19" type="noConversion"/>
  </si>
  <si>
    <t>CIF_ORIGINAL_ID</t>
  </si>
  <si>
    <t>WA-CNM</t>
    <phoneticPr fontId="19" type="noConversion"/>
  </si>
  <si>
    <t>代表人統一編號</t>
  </si>
  <si>
    <t>負責人統編</t>
    <phoneticPr fontId="19" type="noConversion"/>
  </si>
  <si>
    <t>代表人姓名</t>
  </si>
  <si>
    <t>代表人姓名</t>
    <phoneticPr fontId="19" type="noConversion"/>
  </si>
  <si>
    <t>WA-RNM</t>
  </si>
  <si>
    <t>principalName</t>
  </si>
  <si>
    <t>CIRCIRNM</t>
  </si>
  <si>
    <t>PRINCIPAL_NAME</t>
  </si>
  <si>
    <t>國籍分類代碼</t>
    <phoneticPr fontId="19" type="noConversion"/>
  </si>
  <si>
    <t>註冊國別代碼</t>
    <phoneticPr fontId="19" type="noConversion"/>
  </si>
  <si>
    <t>行業類別</t>
  </si>
  <si>
    <t>自然人行業類別代碼</t>
    <phoneticPr fontId="19" type="noConversion"/>
  </si>
  <si>
    <t>WA-PRT</t>
  </si>
  <si>
    <t>industryType</t>
  </si>
  <si>
    <t>CIDTBPRT</t>
  </si>
  <si>
    <t>INDUSTRY_TYPE_CODE</t>
  </si>
  <si>
    <t>行業編號（主計處代碼）</t>
    <phoneticPr fontId="19" type="noConversion"/>
  </si>
  <si>
    <t>WA-NP2</t>
    <phoneticPr fontId="19" type="noConversion"/>
  </si>
  <si>
    <t>顧客性質代碼(符合票交所定義)_x000D_</t>
    <phoneticPr fontId="19" type="noConversion"/>
  </si>
  <si>
    <t>顧客類別</t>
  </si>
  <si>
    <t>顧客類別代碼</t>
    <phoneticPr fontId="19" type="noConversion"/>
  </si>
  <si>
    <t>WA-CTP</t>
  </si>
  <si>
    <t>customerType</t>
  </si>
  <si>
    <t>CIRCICTP</t>
  </si>
  <si>
    <t>CUSTOMER_TYPE_CODE</t>
  </si>
  <si>
    <t>稅別</t>
  </si>
  <si>
    <t>利息所得稅別</t>
    <phoneticPr fontId="19" type="noConversion"/>
  </si>
  <si>
    <t>WA-TAX</t>
  </si>
  <si>
    <t>taxType</t>
  </si>
  <si>
    <t>CIRCITAX</t>
  </si>
  <si>
    <t>INCOME_TAX_TYPE</t>
  </si>
  <si>
    <t>補充保費註記</t>
    <phoneticPr fontId="19" type="noConversion"/>
  </si>
  <si>
    <t>二代健保－免扣補充保費註記（僅適用自然人）</t>
    <phoneticPr fontId="19" type="noConversion"/>
  </si>
  <si>
    <t>WA-FRE</t>
  </si>
  <si>
    <t>supplementaryPremiumFlag</t>
  </si>
  <si>
    <t>CIRCIFRE</t>
    <phoneticPr fontId="19" type="noConversion"/>
  </si>
  <si>
    <t>" ":空白也是須扣保費
"Y":須扣保費
"N":免扣保費</t>
    <phoneticPr fontId="19" type="noConversion"/>
  </si>
  <si>
    <t>SUPPLEMENTARY_PREMIUM_FLAG</t>
  </si>
  <si>
    <t>戶籍電話</t>
  </si>
  <si>
    <t>WA-CPP</t>
  </si>
  <si>
    <t>permanentPhoneNumber</t>
  </si>
  <si>
    <t>CIRCICPP</t>
  </si>
  <si>
    <t>RESI_COMM_CONTENT</t>
  </si>
  <si>
    <t>通訊電話</t>
  </si>
  <si>
    <t>WA-CHP</t>
  </si>
  <si>
    <t>residentialPhoneNumber</t>
  </si>
  <si>
    <t>CIRCICH1</t>
    <phoneticPr fontId="19" type="noConversion"/>
  </si>
  <si>
    <t>CONT_COMM_CONTENT</t>
  </si>
  <si>
    <t>分機</t>
  </si>
  <si>
    <t>通訊電話分機</t>
    <phoneticPr fontId="19" type="noConversion"/>
  </si>
  <si>
    <t>WA-EXT</t>
  </si>
  <si>
    <t>residentialNumberExtension</t>
  </si>
  <si>
    <t>CIRCICH2</t>
  </si>
  <si>
    <t>CONE_COMM_CONTENT</t>
  </si>
  <si>
    <t>公司電話</t>
  </si>
  <si>
    <t>WA-OPH</t>
  </si>
  <si>
    <t>companyPhoneNumber</t>
  </si>
  <si>
    <t>CIDTBOP1</t>
  </si>
  <si>
    <t>COMP_COMM_CONTENT</t>
  </si>
  <si>
    <t>公司電話分機</t>
    <phoneticPr fontId="19" type="noConversion"/>
  </si>
  <si>
    <t>WA-EXT2</t>
  </si>
  <si>
    <t>companyExtensionNumber</t>
  </si>
  <si>
    <t>CIDTBOP2</t>
  </si>
  <si>
    <t>CMPE_COMM_CONTENT</t>
  </si>
  <si>
    <t>手機號碼</t>
  </si>
  <si>
    <t>通訊用行動電話</t>
    <phoneticPr fontId="19" type="noConversion"/>
  </si>
  <si>
    <t>WA-MBL</t>
  </si>
  <si>
    <t>mobilePhoneNumber</t>
  </si>
  <si>
    <t>CFRCFMBL</t>
  </si>
  <si>
    <t>CNTP_COMM_CONTENT</t>
  </si>
  <si>
    <t>傳真電話</t>
  </si>
  <si>
    <t>fax</t>
  </si>
  <si>
    <t>CFRCFFAX</t>
  </si>
  <si>
    <t>FAXT_COMM_CONTENT</t>
  </si>
  <si>
    <t>郵遞區號</t>
  </si>
  <si>
    <t>通訊地址郵遞區號(CIRCIZIP)</t>
    <phoneticPr fontId="19" type="noConversion"/>
  </si>
  <si>
    <t>WA-ZIP</t>
  </si>
  <si>
    <t>residentialZip</t>
  </si>
  <si>
    <t>CIRCIZIP</t>
  </si>
  <si>
    <t>CUST_ZIP_CODE</t>
  </si>
  <si>
    <t>服務公司名稱</t>
  </si>
  <si>
    <t>顧客服務公司名稱</t>
    <phoneticPr fontId="19" type="noConversion"/>
  </si>
  <si>
    <t>WA-CPY</t>
  </si>
  <si>
    <t>serveCompanyName</t>
  </si>
  <si>
    <t>CIDTBCPY</t>
  </si>
  <si>
    <t>SERVE_COMPANY_NAME</t>
  </si>
  <si>
    <t>開戶用途－個人</t>
  </si>
  <si>
    <t>開戶用途代碼</t>
    <phoneticPr fontId="19" type="noConversion"/>
  </si>
  <si>
    <t>WA-POS</t>
  </si>
  <si>
    <t>accountPurposeForPerson</t>
  </si>
  <si>
    <t>CIDTBPOS</t>
  </si>
  <si>
    <t>ACCOUNT_PURPOSE_CODE</t>
  </si>
  <si>
    <t>開戶用途其他－個人</t>
  </si>
  <si>
    <t>開戶用途－其他</t>
    <phoneticPr fontId="19" type="noConversion"/>
  </si>
  <si>
    <t>WA-PSM</t>
  </si>
  <si>
    <t>otherAccountPurposeForPerson</t>
  </si>
  <si>
    <t>CIDTBPSM</t>
  </si>
  <si>
    <t>OTHER_ACCOUNT_PURPOSE</t>
  </si>
  <si>
    <t>公司統編</t>
  </si>
  <si>
    <t>顧客服務公司統編</t>
    <phoneticPr fontId="19" type="noConversion"/>
  </si>
  <si>
    <t>WA-BID</t>
  </si>
  <si>
    <t>serveCompanyCertificationNumber</t>
  </si>
  <si>
    <t>CIDTBBID</t>
  </si>
  <si>
    <t>SERVE_COMPANY_CERT_NO</t>
  </si>
  <si>
    <t>訊息來源</t>
    <phoneticPr fontId="19" type="noConversion"/>
  </si>
  <si>
    <t>WA-FRM</t>
  </si>
  <si>
    <t>CIDTBFRM</t>
  </si>
  <si>
    <t>資本額</t>
  </si>
  <si>
    <t>公司資本額(萬)</t>
    <phoneticPr fontId="19" type="noConversion"/>
  </si>
  <si>
    <t>WA-CPZ</t>
  </si>
  <si>
    <t>capital</t>
  </si>
  <si>
    <t>CIDTBCPZ</t>
  </si>
  <si>
    <t>CAPITAL</t>
  </si>
  <si>
    <t>年營業額</t>
  </si>
  <si>
    <t>公司年營業額代碼</t>
    <phoneticPr fontId="19" type="noConversion"/>
  </si>
  <si>
    <t>WA-TRD</t>
  </si>
  <si>
    <t>annualRevenue</t>
  </si>
  <si>
    <t>CIDTBTRD</t>
  </si>
  <si>
    <t>"01":3,000萬元(含)以下
"02":3,000萬元~1 0億元(含)
"03":10億元以上</t>
    <phoneticPr fontId="19" type="noConversion"/>
  </si>
  <si>
    <t>YEAR_REVENUE_CODE</t>
  </si>
  <si>
    <t>員工人數</t>
  </si>
  <si>
    <t>WA-PCN</t>
  </si>
  <si>
    <t>CIDTBPCN</t>
  </si>
  <si>
    <t>開戶用途－非個人</t>
  </si>
  <si>
    <t>開戶用途代碼</t>
  </si>
  <si>
    <t>WA-POS2</t>
  </si>
  <si>
    <t>accountPurposeForCompany</t>
  </si>
  <si>
    <t>CIDTBPOS</t>
    <phoneticPr fontId="19" type="noConversion"/>
  </si>
  <si>
    <t>開戶用途其他－非個人</t>
  </si>
  <si>
    <t>開戶用途－其他</t>
  </si>
  <si>
    <t>WA-PSM2</t>
  </si>
  <si>
    <t>otherAccountPurposeForCompany</t>
  </si>
  <si>
    <t>行業性質</t>
  </si>
  <si>
    <t>行業屬性類別代碼/行業性質/行業類別</t>
    <phoneticPr fontId="19" type="noConversion"/>
  </si>
  <si>
    <t>WA-PRFT</t>
  </si>
  <si>
    <t>industrialPropertyType</t>
  </si>
  <si>
    <t>CIRCIPRT</t>
  </si>
  <si>
    <t>INDUSTRY_PROPS_TYPE_CODE</t>
  </si>
  <si>
    <t>母公司統編</t>
  </si>
  <si>
    <t>母公司統編（銀行歸戶統編）</t>
    <phoneticPr fontId="19" type="noConversion"/>
  </si>
  <si>
    <t>WA-MID</t>
  </si>
  <si>
    <t>parentCompanyCertificationNumber</t>
  </si>
  <si>
    <t>CIDTBMID</t>
  </si>
  <si>
    <t>PARENT_COMPANY_CERT_NO</t>
  </si>
  <si>
    <t>母公司國別</t>
  </si>
  <si>
    <t>母公司國別代碼</t>
    <phoneticPr fontId="19" type="noConversion"/>
  </si>
  <si>
    <t>WA-MCPC</t>
  </si>
  <si>
    <t>parentCompanyCountry</t>
  </si>
  <si>
    <t>CIDTBCPC</t>
  </si>
  <si>
    <t>PARENT_COMPANY_COUNTRY</t>
  </si>
  <si>
    <t>外商公司註記</t>
  </si>
  <si>
    <t xml:space="preserve">外商分公司註記
</t>
  </si>
  <si>
    <t>WA-FBH</t>
  </si>
  <si>
    <t>foreignBranchFlag</t>
  </si>
  <si>
    <t>CIDTBFBH</t>
  </si>
  <si>
    <t>FOREIGN_BRANCH_FLAG</t>
  </si>
  <si>
    <t>建檔代號</t>
  </si>
  <si>
    <t>建檔單位/建檔代號</t>
    <phoneticPr fontId="19" type="noConversion"/>
  </si>
  <si>
    <t>creationDepartment</t>
  </si>
  <si>
    <t>CIRCICBH</t>
  </si>
  <si>
    <t>CREATION_DPT_CODE</t>
  </si>
  <si>
    <t>稅籍代號</t>
  </si>
  <si>
    <t>稅籍代號</t>
    <phoneticPr fontId="19" type="noConversion"/>
  </si>
  <si>
    <t>WA-BTN</t>
  </si>
  <si>
    <t>taxIdentificationNumber</t>
  </si>
  <si>
    <t>CIRCIBTN</t>
  </si>
  <si>
    <t>TAX_ID_NO</t>
  </si>
  <si>
    <t>介紹人統一編號</t>
  </si>
  <si>
    <t>介紹人統編</t>
    <phoneticPr fontId="19" type="noConversion"/>
  </si>
  <si>
    <t>WA-CRK</t>
  </si>
  <si>
    <t>referrerIdentificationNumber</t>
  </si>
  <si>
    <t>CIRCICRK</t>
  </si>
  <si>
    <t>INTRODUCER_PERSON_CER_NO</t>
  </si>
  <si>
    <t>配偶身分證編號</t>
  </si>
  <si>
    <t>配偶統編</t>
    <phoneticPr fontId="19" type="noConversion"/>
  </si>
  <si>
    <t>WA-PID</t>
  </si>
  <si>
    <t>spouseIdentificationNumber</t>
  </si>
  <si>
    <t>CIRCIPID</t>
  </si>
  <si>
    <t>MATE_CERT_NO</t>
  </si>
  <si>
    <t>建檔日期</t>
  </si>
  <si>
    <t>顧客首次往來日期(YYYYMMDDHH24MISS)</t>
    <phoneticPr fontId="19" type="noConversion"/>
  </si>
  <si>
    <t>WA-CDT</t>
  </si>
  <si>
    <t>customerFirstTransactionDate</t>
  </si>
  <si>
    <t>CIRCICDT</t>
  </si>
  <si>
    <t>FIRST_TXN_DATE</t>
  </si>
  <si>
    <t>大陸商註記</t>
  </si>
  <si>
    <t>大陸商主代碼</t>
    <phoneticPr fontId="19" type="noConversion"/>
  </si>
  <si>
    <t>WA-CNY</t>
  </si>
  <si>
    <t>chinaMasterCode</t>
  </si>
  <si>
    <t>CIDADCN1</t>
  </si>
  <si>
    <t>CHINA_MASTER_CODE</t>
  </si>
  <si>
    <t>主經營行</t>
  </si>
  <si>
    <t>WA-MBC</t>
  </si>
  <si>
    <t>mainBusinessUnit</t>
  </si>
  <si>
    <t>CIRCIMBC</t>
  </si>
  <si>
    <t>PERFORMANCE_DPT_CODE</t>
  </si>
  <si>
    <t>手機號碼二</t>
  </si>
  <si>
    <t>交易用行動電話/簡訊密碼專屬行動電話</t>
    <phoneticPr fontId="19" type="noConversion"/>
  </si>
  <si>
    <t>WA-BBC</t>
  </si>
  <si>
    <t>mobilePhoneNumberForSmsTrade</t>
  </si>
  <si>
    <t>CFRCFBBC</t>
  </si>
  <si>
    <t>TXNP_COMM_CONTENT</t>
  </si>
  <si>
    <t>拒絕貸放註記</t>
  </si>
  <si>
    <t>消金拒絕貸放理由代碼</t>
    <phoneticPr fontId="19" type="noConversion"/>
  </si>
  <si>
    <t>WA-DNR</t>
  </si>
  <si>
    <t>reasonToRejectLoan</t>
  </si>
  <si>
    <t>CIRCIDNR</t>
  </si>
  <si>
    <t>REFUSE_LOAN_REASON</t>
  </si>
  <si>
    <t>customerStatus</t>
  </si>
  <si>
    <t>CIRCIACP</t>
  </si>
  <si>
    <t>居留證號碼</t>
  </si>
  <si>
    <t>居留證統編</t>
    <phoneticPr fontId="19" type="noConversion"/>
  </si>
  <si>
    <t>居留證核發日期</t>
  </si>
  <si>
    <t>居留證核發日期(YYYYMMDDHH24MISS)</t>
    <phoneticPr fontId="19" type="noConversion"/>
  </si>
  <si>
    <t>WA-SID</t>
  </si>
  <si>
    <t>注意事項</t>
    <phoneticPr fontId="19" type="noConversion"/>
  </si>
  <si>
    <t>WA-DEP</t>
  </si>
  <si>
    <t>授信注意事項</t>
  </si>
  <si>
    <t>授信注意事項</t>
    <phoneticPr fontId="19" type="noConversion"/>
  </si>
  <si>
    <t>WA-CRE</t>
  </si>
  <si>
    <t>noticeForLoan</t>
    <phoneticPr fontId="19" type="noConversion"/>
  </si>
  <si>
    <t>YIDBCVIT</t>
    <phoneticPr fontId="19" type="noConversion"/>
  </si>
  <si>
    <t>NOTE_ON_CREDIT</t>
  </si>
  <si>
    <t>大陸商註記子代碼</t>
  </si>
  <si>
    <t>大陸商子代碼</t>
    <phoneticPr fontId="19" type="noConversion"/>
  </si>
  <si>
    <t>WA-CN2</t>
  </si>
  <si>
    <t>chinaSubCode</t>
  </si>
  <si>
    <t>CIDADCN2</t>
  </si>
  <si>
    <t>CHINA_SUB_CODE</t>
  </si>
  <si>
    <t>職稱</t>
    <phoneticPr fontId="19" type="noConversion"/>
  </si>
  <si>
    <t>WA-JTL</t>
    <phoneticPr fontId="19" type="noConversion"/>
  </si>
  <si>
    <t>jobPositionName</t>
  </si>
  <si>
    <t>??</t>
    <phoneticPr fontId="19" type="noConversion"/>
  </si>
  <si>
    <t>JOB_POSITION_NAME</t>
  </si>
  <si>
    <t>戶籍地址城市</t>
    <phoneticPr fontId="19" type="noConversion"/>
  </si>
  <si>
    <t>WA-PER1</t>
  </si>
  <si>
    <t>permanentCity</t>
  </si>
  <si>
    <t>PER_CITY</t>
  </si>
  <si>
    <t>20210324&lt;RE11000590&gt;新增</t>
    <phoneticPr fontId="19" type="noConversion"/>
  </si>
  <si>
    <t>戶籍地址鄉鎮市區</t>
    <phoneticPr fontId="19" type="noConversion"/>
  </si>
  <si>
    <t>WA-PER2</t>
  </si>
  <si>
    <t>permanentArea</t>
  </si>
  <si>
    <t>PER_AREA</t>
  </si>
  <si>
    <t>戶籍地址</t>
    <phoneticPr fontId="19" type="noConversion"/>
  </si>
  <si>
    <t>WA-PER3</t>
  </si>
  <si>
    <t>permanentAddressDetail</t>
  </si>
  <si>
    <t>REGI_ADDRESS_DETAIL</t>
  </si>
  <si>
    <t>戶籍地址郵遞區號</t>
    <phoneticPr fontId="19" type="noConversion"/>
  </si>
  <si>
    <t>WA-PER-ZIP</t>
  </si>
  <si>
    <t>permanentZip</t>
  </si>
  <si>
    <t>PER_ZIP</t>
  </si>
  <si>
    <t>通訊地址城市</t>
    <phoneticPr fontId="19" type="noConversion"/>
  </si>
  <si>
    <t>WA-ADDR1</t>
  </si>
  <si>
    <t>residentialCity</t>
  </si>
  <si>
    <t>CONT_CITY</t>
  </si>
  <si>
    <t>通訊地址鄉鎮市區</t>
    <phoneticPr fontId="19" type="noConversion"/>
  </si>
  <si>
    <t>WA-ADDR2</t>
  </si>
  <si>
    <t>residentialArea</t>
  </si>
  <si>
    <t>CONT_AREA</t>
  </si>
  <si>
    <t>通訊地址</t>
    <phoneticPr fontId="19" type="noConversion"/>
  </si>
  <si>
    <t>WA-ADDR3</t>
  </si>
  <si>
    <t>residentialAddressDetail</t>
  </si>
  <si>
    <t>CONT_ADDRESS_DETAIL</t>
  </si>
  <si>
    <t>通訊地址郵遞區號</t>
    <phoneticPr fontId="19" type="noConversion"/>
  </si>
  <si>
    <t>WA-ADDR-ZIP</t>
  </si>
  <si>
    <t>A121041</t>
    <phoneticPr fontId="19" type="noConversion"/>
  </si>
  <si>
    <t>開戶基本資料列印</t>
    <phoneticPr fontId="19" type="noConversion"/>
  </si>
  <si>
    <t>GA121041</t>
    <phoneticPr fontId="19" type="noConversion"/>
  </si>
  <si>
    <t>查詢方式</t>
    <phoneticPr fontId="19" type="noConversion"/>
  </si>
  <si>
    <t>GA-QRY</t>
    <phoneticPr fontId="19" type="noConversion"/>
  </si>
  <si>
    <t>functionId</t>
  </si>
  <si>
    <t>WA121041</t>
    <phoneticPr fontId="19" type="noConversion"/>
  </si>
  <si>
    <t xml:space="preserve">WA-CID   </t>
  </si>
  <si>
    <t>性別</t>
  </si>
  <si>
    <t>性別代碼</t>
    <phoneticPr fontId="18" type="noConversion"/>
  </si>
  <si>
    <t xml:space="preserve">WA-SEX   </t>
  </si>
  <si>
    <t>gender</t>
  </si>
  <si>
    <t>CIRCICSC</t>
  </si>
  <si>
    <t>GENDER_CODE</t>
    <phoneticPr fontId="19" type="noConversion"/>
  </si>
  <si>
    <t xml:space="preserve">WA-CNM   </t>
  </si>
  <si>
    <t xml:space="preserve">WA-CBD   </t>
  </si>
  <si>
    <t xml:space="preserve">WA-CPP   </t>
  </si>
  <si>
    <t>通訊電話</t>
    <phoneticPr fontId="19" type="noConversion"/>
  </si>
  <si>
    <t xml:space="preserve">WA-CHP-NO </t>
    <phoneticPr fontId="19" type="noConversion"/>
  </si>
  <si>
    <t>CIRCICHP</t>
  </si>
  <si>
    <t>已刪除</t>
    <phoneticPr fontId="19" type="noConversion"/>
  </si>
  <si>
    <t>WA-CHP-EXT</t>
    <phoneticPr fontId="19" type="noConversion"/>
  </si>
  <si>
    <t>WA-DTBEML</t>
  </si>
  <si>
    <t>CIDTBEML</t>
  </si>
  <si>
    <t>WA-DTBMBL</t>
  </si>
  <si>
    <t>CIDTBMBL</t>
  </si>
  <si>
    <t>傳真號碼</t>
  </si>
  <si>
    <t>WA-DTBFAX</t>
  </si>
  <si>
    <t>CIDTBFAX</t>
  </si>
  <si>
    <t>WA-DTBCPY</t>
  </si>
  <si>
    <t>服務公司電話</t>
  </si>
  <si>
    <t>WA-DTBOPH-NO</t>
    <phoneticPr fontId="19" type="noConversion"/>
  </si>
  <si>
    <t>CIDTBOPH</t>
  </si>
  <si>
    <t>WA-DTBOPH-EXT</t>
    <phoneticPr fontId="19" type="noConversion"/>
  </si>
  <si>
    <t>顧客聯絡方式查詢(匯款集中)</t>
  </si>
  <si>
    <t>VIA185</t>
    <phoneticPr fontId="19" type="noConversion"/>
  </si>
  <si>
    <t>歸戶統編</t>
  </si>
  <si>
    <t>VIA-CIK</t>
    <phoneticPr fontId="19" type="noConversion"/>
  </si>
  <si>
    <t>本行帳號</t>
    <phoneticPr fontId="19" type="noConversion"/>
  </si>
  <si>
    <t>VIA-ACN</t>
    <phoneticPr fontId="19" type="noConversion"/>
  </si>
  <si>
    <t>VOA185</t>
    <phoneticPr fontId="19" type="noConversion"/>
  </si>
  <si>
    <t xml:space="preserve">VOA-CIK   </t>
  </si>
  <si>
    <t xml:space="preserve">VOA-CNM   </t>
  </si>
  <si>
    <t xml:space="preserve">VOA-CPP   </t>
  </si>
  <si>
    <t xml:space="preserve">VOA-CHP   </t>
  </si>
  <si>
    <t>手機號碼一</t>
  </si>
  <si>
    <t>通訊用行動電話</t>
    <phoneticPr fontId="18" type="noConversion"/>
  </si>
  <si>
    <t xml:space="preserve">VOA-MBL   </t>
  </si>
  <si>
    <t xml:space="preserve">VOA-BBC   </t>
  </si>
  <si>
    <t>CIDTBBBC</t>
  </si>
  <si>
    <t>公司電話</t>
    <phoneticPr fontId="19" type="noConversion"/>
  </si>
  <si>
    <t xml:space="preserve">VOA-OPH   </t>
  </si>
  <si>
    <t>CIDTBOPH</t>
    <phoneticPr fontId="19" type="noConversion"/>
  </si>
  <si>
    <t>住家電話(CF)</t>
  </si>
  <si>
    <t xml:space="preserve">VOA-HPH   </t>
  </si>
  <si>
    <t>CFRCFHPH</t>
  </si>
  <si>
    <t>已刪除，改採用通訊電話</t>
    <phoneticPr fontId="19" type="noConversion"/>
  </si>
  <si>
    <t>手機號碼一(CF)</t>
  </si>
  <si>
    <t>VOA-BBC-CF</t>
  </si>
  <si>
    <t>手機號碼二(CF)</t>
  </si>
  <si>
    <t>VOA-MBL-CF</t>
  </si>
  <si>
    <t xml:space="preserve">VOA-VIT   </t>
  </si>
  <si>
    <t>A212015</t>
    <phoneticPr fontId="19" type="noConversion"/>
  </si>
  <si>
    <t>其他交易整合查詢(顧客姓名查詢)</t>
    <phoneticPr fontId="19" type="noConversion"/>
  </si>
  <si>
    <t>AA212015</t>
    <phoneticPr fontId="19" type="noConversion"/>
  </si>
  <si>
    <t xml:space="preserve">AA-CNM     </t>
  </si>
  <si>
    <t xml:space="preserve">AA-CBD     </t>
  </si>
  <si>
    <t>建檔單位/建檔代號</t>
  </si>
  <si>
    <t xml:space="preserve">AA-CBH     </t>
  </si>
  <si>
    <t>頁次</t>
  </si>
  <si>
    <t xml:space="preserve">AA-PAG     </t>
  </si>
  <si>
    <t>Number</t>
    <phoneticPr fontId="19" type="noConversion"/>
  </si>
  <si>
    <t>pageNumber</t>
  </si>
  <si>
    <t>下次查詢歸戶編號</t>
  </si>
  <si>
    <t>AA-NEXT-CIK</t>
  </si>
  <si>
    <t>CustomerCirciKey</t>
    <phoneticPr fontId="19" type="noConversion"/>
  </si>
  <si>
    <t>WA212015</t>
    <phoneticPr fontId="19" type="noConversion"/>
  </si>
  <si>
    <t>下次查詢歸戶編號</t>
    <phoneticPr fontId="19" type="noConversion"/>
  </si>
  <si>
    <t>WA-NEXT-CIK</t>
  </si>
  <si>
    <t>nextCustomerCirciKey</t>
    <phoneticPr fontId="19" type="noConversion"/>
  </si>
  <si>
    <t>歸戶統編</t>
    <phoneticPr fontId="19" type="noConversion"/>
  </si>
  <si>
    <t>A21203</t>
    <phoneticPr fontId="19" type="noConversion"/>
  </si>
  <si>
    <t>GA21203</t>
    <phoneticPr fontId="19" type="noConversion"/>
  </si>
  <si>
    <t>初次查詢統一編號</t>
  </si>
  <si>
    <t>GA-CID-F</t>
  </si>
  <si>
    <t>下次查詢起始位置</t>
  </si>
  <si>
    <t>下次查詢起始銀行歸戶統編</t>
    <phoneticPr fontId="19" type="noConversion"/>
  </si>
  <si>
    <t>GA-CID-N</t>
  </si>
  <si>
    <t>WA21203</t>
    <phoneticPr fontId="19" type="noConversion"/>
  </si>
  <si>
    <t>戶數</t>
  </si>
  <si>
    <t>WA-COUNT</t>
  </si>
  <si>
    <t>numberOfCustomers</t>
    <phoneticPr fontId="19" type="noConversion"/>
  </si>
  <si>
    <t>CIRCICBH</t>
    <phoneticPr fontId="19" type="noConversion"/>
  </si>
  <si>
    <t>A00101</t>
    <phoneticPr fontId="19" type="noConversion"/>
  </si>
  <si>
    <t>統編查詢戶名</t>
    <phoneticPr fontId="19" type="noConversion"/>
  </si>
  <si>
    <t>GA00101</t>
    <phoneticPr fontId="19" type="noConversion"/>
  </si>
  <si>
    <t>統編／身份證</t>
  </si>
  <si>
    <t>WA00101</t>
    <phoneticPr fontId="19" type="noConversion"/>
  </si>
  <si>
    <t>重號註記</t>
  </si>
  <si>
    <t>重號註記</t>
    <phoneticPr fontId="19" type="noConversion"/>
  </si>
  <si>
    <t xml:space="preserve">WA-REP   </t>
  </si>
  <si>
    <t>certificationNumberDuplicatedFlag</t>
    <phoneticPr fontId="19" type="noConversion"/>
  </si>
  <si>
    <t>CIRCINID</t>
    <phoneticPr fontId="19" type="noConversion"/>
  </si>
  <si>
    <t xml:space="preserve">WA-CIK   </t>
  </si>
  <si>
    <t>原始統編</t>
  </si>
  <si>
    <t xml:space="preserve">WA-CID-O </t>
  </si>
  <si>
    <t>CIRCIKEY+CIRCIOCC</t>
    <phoneticPr fontId="19" type="noConversion"/>
  </si>
  <si>
    <t>顧客申請停用個資註記</t>
  </si>
  <si>
    <t>停止蒐集利用個人資料註記</t>
  </si>
  <si>
    <t xml:space="preserve">WA-STO   </t>
  </si>
  <si>
    <t>stopUsingCustomerDataFlag</t>
  </si>
  <si>
    <t>CIRCISTO</t>
    <phoneticPr fontId="19" type="noConversion"/>
  </si>
  <si>
    <t>STOP_USE_CUSTOMER_DATA_FLAG</t>
  </si>
  <si>
    <t>顧客狀態代碼</t>
  </si>
  <si>
    <t xml:space="preserve">WA-STS   </t>
  </si>
  <si>
    <t>CIRCISTS</t>
    <phoneticPr fontId="19" type="noConversion"/>
  </si>
  <si>
    <t>理財會員註記及等級</t>
  </si>
  <si>
    <t>財富客群-大項代碼</t>
    <phoneticPr fontId="19" type="noConversion"/>
  </si>
  <si>
    <t xml:space="preserve">WA-RNK   </t>
  </si>
  <si>
    <t>wiseCustomer</t>
  </si>
  <si>
    <t>CIRCIRNK</t>
    <phoneticPr fontId="19" type="noConversion"/>
  </si>
  <si>
    <t>WISE_CUSTOMER_SEG_MAIN</t>
  </si>
  <si>
    <t>顧客類別代碼</t>
  </si>
  <si>
    <t xml:space="preserve">WA-CTP   </t>
  </si>
  <si>
    <t>CIRCICTP</t>
    <phoneticPr fontId="19" type="noConversion"/>
  </si>
  <si>
    <t>特記對象（業管單位登錄）</t>
  </si>
  <si>
    <t xml:space="preserve">WA-TKF   </t>
  </si>
  <si>
    <t>CIRCISEN</t>
    <phoneticPr fontId="19" type="noConversion"/>
  </si>
  <si>
    <t>託收票據手續費</t>
  </si>
  <si>
    <t>託收票據手續費代號</t>
  </si>
  <si>
    <t xml:space="preserve">WA-SKF   </t>
  </si>
  <si>
    <t>checkCollectionFee</t>
  </si>
  <si>
    <t>CIRCITKF</t>
    <phoneticPr fontId="19" type="noConversion"/>
  </si>
  <si>
    <t>空白票據手續費</t>
  </si>
  <si>
    <t>空白票據手續費代號</t>
    <phoneticPr fontId="19" type="noConversion"/>
  </si>
  <si>
    <t xml:space="preserve">WA-RKF   </t>
  </si>
  <si>
    <t>blankCheckFee</t>
  </si>
  <si>
    <t>CIRCISKF</t>
    <phoneticPr fontId="19" type="noConversion"/>
  </si>
  <si>
    <t>跨行匯款手續費</t>
  </si>
  <si>
    <t>跨行匯款手續費代號</t>
    <phoneticPr fontId="19" type="noConversion"/>
  </si>
  <si>
    <t xml:space="preserve">WA-CCC   </t>
  </si>
  <si>
    <t>interBankRemittanceFee</t>
  </si>
  <si>
    <t>CIRCIRKF</t>
    <phoneticPr fontId="19" type="noConversion"/>
  </si>
  <si>
    <t>顧客性質</t>
  </si>
  <si>
    <t xml:space="preserve">WA-SEN   </t>
  </si>
  <si>
    <t>CIRCICCC</t>
    <phoneticPr fontId="19" type="noConversion"/>
  </si>
  <si>
    <t>歸戶當月新承作定存累計金額</t>
  </si>
  <si>
    <t>歸戶當月新承作定存累計金額</t>
    <phoneticPr fontId="19" type="noConversion"/>
  </si>
  <si>
    <t>WA-SUMAMT</t>
  </si>
  <si>
    <t>13V99</t>
    <phoneticPr fontId="19" type="noConversion"/>
  </si>
  <si>
    <t>accumulatedTimeDepositAmount</t>
  </si>
  <si>
    <t>CIDADAMT+CIDADCPA</t>
    <phoneticPr fontId="19" type="noConversion"/>
  </si>
  <si>
    <t>數位帳號種類註記（台）金額</t>
    <phoneticPr fontId="19" type="noConversion"/>
  </si>
  <si>
    <t>數位帳號種類註記（台）金額</t>
  </si>
  <si>
    <t>WA-OCA-MD</t>
  </si>
  <si>
    <t>twAccountTypeFlag</t>
  </si>
  <si>
    <t>CIDADOCA-MD</t>
  </si>
  <si>
    <t>" ":需檢核才可以開戶
"1":不須檢核即可開戶
"2":已開戶未審核
"3":已開戶審核未通過(開戶失敗)
"4":已有線上開戶帳戶</t>
    <phoneticPr fontId="19" type="noConversion"/>
  </si>
  <si>
    <t>數位帳號種類註記（外）金額</t>
  </si>
  <si>
    <t>WA-OCA-CY</t>
  </si>
  <si>
    <t>foreignAccountTypeFlag</t>
  </si>
  <si>
    <t>CIDADOCA-CY</t>
    <phoneticPr fontId="19" type="noConversion"/>
  </si>
  <si>
    <t>首次驗證（台）金額</t>
  </si>
  <si>
    <t>WA-FST-MD</t>
  </si>
  <si>
    <t>twValidateForFirstTime</t>
  </si>
  <si>
    <t>CIDADFST-MD</t>
  </si>
  <si>
    <t>" ":無數位帳戶
"N":未完成首次驗證
"Y":已完成首次驗證</t>
    <phoneticPr fontId="19" type="noConversion"/>
  </si>
  <si>
    <t>首次驗證（外）金額</t>
  </si>
  <si>
    <t>WA-FST-CY</t>
  </si>
  <si>
    <t>foreignValidateForFirstTime</t>
  </si>
  <si>
    <t>CIDADFST-CY</t>
    <phoneticPr fontId="19" type="noConversion"/>
  </si>
  <si>
    <t>ACCOUNT REVIEW暫停註記金額</t>
  </si>
  <si>
    <t>ACCOUNT REVIEW暫停註記</t>
  </si>
  <si>
    <t xml:space="preserve">WA-ARF   </t>
  </si>
  <si>
    <t>CIRCIARF</t>
  </si>
  <si>
    <t>A10101A</t>
    <phoneticPr fontId="19" type="noConversion"/>
  </si>
  <si>
    <t>Notes平台開戶系統-顧客資料引入</t>
    <phoneticPr fontId="19" type="noConversion"/>
  </si>
  <si>
    <t>GA10101A</t>
    <phoneticPr fontId="19" type="noConversion"/>
  </si>
  <si>
    <t>WA10101A</t>
  </si>
  <si>
    <t>查詢結果</t>
  </si>
  <si>
    <t>查詢結果</t>
    <phoneticPr fontId="19" type="noConversion"/>
  </si>
  <si>
    <t>WA-RTNC</t>
    <phoneticPr fontId="19" type="noConversion"/>
  </si>
  <si>
    <t>queryResult</t>
    <phoneticPr fontId="19" type="noConversion"/>
  </si>
  <si>
    <t>"0":尚無T799
"1":已有T799
"2":已有T799，統編與生日不符(不允許開戶)</t>
    <phoneticPr fontId="19" type="noConversion"/>
  </si>
  <si>
    <t>建檔單位(原往來分行)</t>
  </si>
  <si>
    <t>建檔單位/建檔代號</t>
    <phoneticPr fontId="18" type="noConversion"/>
  </si>
  <si>
    <t>是否已開外幣</t>
    <phoneticPr fontId="19" type="noConversion"/>
  </si>
  <si>
    <t>已開外幣活存帳戶註記</t>
    <phoneticPr fontId="19" type="noConversion"/>
  </si>
  <si>
    <t>WA-CYFLAG</t>
    <phoneticPr fontId="19" type="noConversion"/>
  </si>
  <si>
    <t>foreignAccountAvailable</t>
  </si>
  <si>
    <t>"Y":是
"N":否</t>
    <phoneticPr fontId="19" type="noConversion"/>
  </si>
  <si>
    <t>是否已有本行信用卡</t>
  </si>
  <si>
    <t>已持有本行信用卡註記</t>
    <phoneticPr fontId="19" type="noConversion"/>
  </si>
  <si>
    <t>WA-CRDFLAG</t>
    <phoneticPr fontId="19" type="noConversion"/>
  </si>
  <si>
    <t>creditCardHolder</t>
    <phoneticPr fontId="19" type="noConversion"/>
  </si>
  <si>
    <t>CIRCICRD</t>
    <phoneticPr fontId="19" type="noConversion"/>
  </si>
  <si>
    <t>" ":未持卡（空白）
"1":有持卡－有效卡（近六個月有消費記錄）
"2":有持卡－流通卡
"3":卡片已申請停用
"4":卡片被強制停用</t>
    <phoneticPr fontId="19" type="noConversion"/>
  </si>
  <si>
    <t>WA10101A</t>
    <phoneticPr fontId="19" type="noConversion"/>
  </si>
  <si>
    <t>是否已有活存帳號</t>
    <phoneticPr fontId="19" type="noConversion"/>
  </si>
  <si>
    <t>已有活存帳號註記</t>
  </si>
  <si>
    <t>WA-SEC</t>
    <phoneticPr fontId="19" type="noConversion"/>
  </si>
  <si>
    <t>depositAccountAvailable</t>
  </si>
  <si>
    <t>第二帳戶</t>
    <phoneticPr fontId="19" type="noConversion"/>
  </si>
  <si>
    <t>最新開立之臺幣活存帳戶</t>
    <phoneticPr fontId="19" type="noConversion"/>
  </si>
  <si>
    <t>WA-SECACN</t>
  </si>
  <si>
    <t>secondAccount</t>
  </si>
  <si>
    <t>玉證虛擬帳號</t>
    <phoneticPr fontId="19" type="noConversion"/>
  </si>
  <si>
    <t>正常之玉山證券虛擬帳號</t>
    <phoneticPr fontId="19" type="noConversion"/>
  </si>
  <si>
    <t>WA-CDC-11</t>
  </si>
  <si>
    <t>virtualSecuritiesAccount</t>
  </si>
  <si>
    <t>是否已連結玉證虛擬帳號</t>
    <phoneticPr fontId="19" type="noConversion"/>
  </si>
  <si>
    <t>已連結玉證虛擬帳號註記</t>
  </si>
  <si>
    <t>WA-ESA-FLAG</t>
    <phoneticPr fontId="19" type="noConversion"/>
  </si>
  <si>
    <t>isConnectVirtualSecuritiesAccount</t>
    <phoneticPr fontId="19" type="noConversion"/>
  </si>
  <si>
    <t>"Y":是
"N":否
" ":否</t>
    <phoneticPr fontId="19" type="noConversion"/>
  </si>
  <si>
    <t xml:space="preserve">WA-NAME   </t>
  </si>
  <si>
    <t>ＥＭＡＩＬ</t>
  </si>
  <si>
    <t xml:space="preserve">WA-EML    </t>
  </si>
  <si>
    <t>CRFCREML</t>
    <phoneticPr fontId="19" type="noConversion"/>
  </si>
  <si>
    <t>基本資料聲明</t>
  </si>
  <si>
    <t>是否同意運用顧客基本資料註記</t>
  </si>
  <si>
    <t xml:space="preserve">WA-MSA    </t>
  </si>
  <si>
    <t>personalInformationAgreeFlag</t>
  </si>
  <si>
    <t>CIRCIMSA-G</t>
    <phoneticPr fontId="19" type="noConversion"/>
  </si>
  <si>
    <t>AGREE_CS_FLAG</t>
  </si>
  <si>
    <t>往來資料聲明</t>
  </si>
  <si>
    <t xml:space="preserve">WA-MSB    </t>
  </si>
  <si>
    <t>CIRCIMSB-G</t>
    <phoneticPr fontId="19" type="noConversion"/>
  </si>
  <si>
    <t xml:space="preserve">WA-CPP    </t>
  </si>
  <si>
    <t>CIRCICPP</t>
    <phoneticPr fontId="19" type="noConversion"/>
  </si>
  <si>
    <t xml:space="preserve">WA-CHP-NO </t>
  </si>
  <si>
    <t>CIRCICHP-NO</t>
    <phoneticPr fontId="19" type="noConversion"/>
  </si>
  <si>
    <t>WA-CHP-EXT</t>
  </si>
  <si>
    <t>CIRCICHP-EXT</t>
    <phoneticPr fontId="19" type="noConversion"/>
  </si>
  <si>
    <t>郵遞區號</t>
    <phoneticPr fontId="19" type="noConversion"/>
  </si>
  <si>
    <t xml:space="preserve">WA-ZIP    </t>
  </si>
  <si>
    <t>CIRCIZIP</t>
    <phoneticPr fontId="19" type="noConversion"/>
  </si>
  <si>
    <t xml:space="preserve">WA-MBL    </t>
  </si>
  <si>
    <t>CRFCFMBL</t>
    <phoneticPr fontId="19" type="noConversion"/>
  </si>
  <si>
    <t xml:space="preserve">WA-FAX    </t>
  </si>
  <si>
    <t>CFRCFFAX</t>
    <phoneticPr fontId="19" type="noConversion"/>
  </si>
  <si>
    <t xml:space="preserve">WA-BID    </t>
  </si>
  <si>
    <t>CIDTBBID</t>
    <phoneticPr fontId="19" type="noConversion"/>
  </si>
  <si>
    <t>公司名稱</t>
  </si>
  <si>
    <t xml:space="preserve">WA-CPY    </t>
  </si>
  <si>
    <t>CIDTBCPY</t>
    <phoneticPr fontId="19" type="noConversion"/>
  </si>
  <si>
    <t xml:space="preserve">WA-OPH-NO </t>
  </si>
  <si>
    <t>CFRCFOPH-NO</t>
    <phoneticPr fontId="19" type="noConversion"/>
  </si>
  <si>
    <t>WA-OPH-EXT</t>
  </si>
  <si>
    <t>companyExtensionNumber</t>
    <phoneticPr fontId="19" type="noConversion"/>
  </si>
  <si>
    <t>CFRCFOPH-EXT</t>
    <phoneticPr fontId="19" type="noConversion"/>
  </si>
  <si>
    <t>職位別</t>
  </si>
  <si>
    <t xml:space="preserve">WA-TLE    </t>
  </si>
  <si>
    <t>jobPositionType</t>
    <phoneticPr fontId="19" type="noConversion"/>
  </si>
  <si>
    <t>CIDTBTLE</t>
    <phoneticPr fontId="19" type="noConversion"/>
  </si>
  <si>
    <t>"01":主管人員
"02":一般職員
"03":專業人員
"04":業務人員
"05":服務/銷售人員
"06":技術人員
"99":其他</t>
    <phoneticPr fontId="19" type="noConversion"/>
  </si>
  <si>
    <t>JOB_POSITION_TYPE</t>
  </si>
  <si>
    <t>自然人行業類別代碼</t>
  </si>
  <si>
    <t xml:space="preserve">WA-TBPRT  </t>
  </si>
  <si>
    <t>CIDTBPRT</t>
    <phoneticPr fontId="19" type="noConversion"/>
  </si>
  <si>
    <t>婚姻狀況</t>
  </si>
  <si>
    <t xml:space="preserve">WA-MRG    </t>
  </si>
  <si>
    <t>marriedStatus</t>
  </si>
  <si>
    <t>CIDTBMRG</t>
    <phoneticPr fontId="19" type="noConversion"/>
  </si>
  <si>
    <t>MARRIED_STATUS_CODE</t>
  </si>
  <si>
    <t>居住狀況</t>
  </si>
  <si>
    <t xml:space="preserve">WA-HOM    </t>
  </si>
  <si>
    <t>CIDTBHOM</t>
    <phoneticPr fontId="19" type="noConversion"/>
  </si>
  <si>
    <t>教育程度</t>
  </si>
  <si>
    <t>學歷代碼//教育程度</t>
    <phoneticPr fontId="18" type="noConversion"/>
  </si>
  <si>
    <t xml:space="preserve">WA-EDU    </t>
  </si>
  <si>
    <t>educationLevel</t>
  </si>
  <si>
    <t>CIDTBEDU</t>
    <phoneticPr fontId="19" type="noConversion"/>
  </si>
  <si>
    <t>EDU_LEVEL_CODE</t>
  </si>
  <si>
    <t>個人年收入</t>
  </si>
  <si>
    <t>個人年收入所得</t>
  </si>
  <si>
    <t xml:space="preserve">WA-YMT    </t>
  </si>
  <si>
    <t>personalAnnualIncome</t>
  </si>
  <si>
    <t>CIDTBYMT</t>
    <phoneticPr fontId="19" type="noConversion"/>
  </si>
  <si>
    <t>PERSONAL_ANNUAL_INCOME</t>
  </si>
  <si>
    <t>家庭年收入</t>
  </si>
  <si>
    <t xml:space="preserve">WA-YMU    </t>
  </si>
  <si>
    <t>CIDTBYMU</t>
    <phoneticPr fontId="19" type="noConversion"/>
  </si>
  <si>
    <t>資金來源</t>
  </si>
  <si>
    <t xml:space="preserve">WA-CS1    </t>
  </si>
  <si>
    <t>CIDTBCS1</t>
    <phoneticPr fontId="19" type="noConversion"/>
  </si>
  <si>
    <t>資金來源－其他</t>
  </si>
  <si>
    <t xml:space="preserve">WA-CSM    </t>
  </si>
  <si>
    <t>CIDTBCSM</t>
    <phoneticPr fontId="19" type="noConversion"/>
  </si>
  <si>
    <t>理財規劃</t>
  </si>
  <si>
    <t xml:space="preserve">WA-CS2    </t>
  </si>
  <si>
    <t>CIDTBCS2</t>
    <phoneticPr fontId="19" type="noConversion"/>
  </si>
  <si>
    <t>投資經驗</t>
  </si>
  <si>
    <t xml:space="preserve">WA-CS3    </t>
  </si>
  <si>
    <t>CIDTBCS3</t>
    <phoneticPr fontId="19" type="noConversion"/>
  </si>
  <si>
    <t>訊息來源</t>
  </si>
  <si>
    <t xml:space="preserve">WA-FRM    </t>
  </si>
  <si>
    <t>CIDTBFRM</t>
    <phoneticPr fontId="19" type="noConversion"/>
  </si>
  <si>
    <t>英文戶名</t>
  </si>
  <si>
    <t>當事者英文姓名/外匯英文姓名</t>
    <phoneticPr fontId="18" type="noConversion"/>
  </si>
  <si>
    <t xml:space="preserve">WA-ENM    </t>
    <phoneticPr fontId="19" type="noConversion"/>
  </si>
  <si>
    <t>CIDADENM</t>
    <phoneticPr fontId="19" type="noConversion"/>
  </si>
  <si>
    <t>是否受輔助宣告</t>
    <phoneticPr fontId="19" type="noConversion"/>
  </si>
  <si>
    <t>成年監護</t>
    <phoneticPr fontId="19" type="noConversion"/>
  </si>
  <si>
    <t xml:space="preserve">WA-GUG    </t>
  </si>
  <si>
    <t>grownUpGuardianship</t>
  </si>
  <si>
    <t>CIRCIGUG</t>
    <phoneticPr fontId="19" type="noConversion"/>
  </si>
  <si>
    <t>GROWN_UP_GUARDIAN_SHIP</t>
  </si>
  <si>
    <t xml:space="preserve">WA-RNM    </t>
  </si>
  <si>
    <t>CIRCIRNM</t>
    <phoneticPr fontId="19" type="noConversion"/>
  </si>
  <si>
    <t>代表人統編</t>
    <phoneticPr fontId="19" type="noConversion"/>
  </si>
  <si>
    <t>負責人統編</t>
  </si>
  <si>
    <t xml:space="preserve">WA-DCI    </t>
  </si>
  <si>
    <t>CIRCIDCI</t>
    <phoneticPr fontId="19" type="noConversion"/>
  </si>
  <si>
    <t>聯絡人姓名</t>
    <phoneticPr fontId="19" type="noConversion"/>
  </si>
  <si>
    <t xml:space="preserve">WA-XNM    </t>
  </si>
  <si>
    <t>CIDADXNM</t>
    <phoneticPr fontId="19" type="noConversion"/>
  </si>
  <si>
    <t>聯絡人電話</t>
    <phoneticPr fontId="19" type="noConversion"/>
  </si>
  <si>
    <t xml:space="preserve">WA-XEL    </t>
  </si>
  <si>
    <t>CIDADXEL</t>
    <phoneticPr fontId="19" type="noConversion"/>
  </si>
  <si>
    <t>入出境證</t>
  </si>
  <si>
    <t>入出境證號</t>
    <phoneticPr fontId="18" type="noConversion"/>
  </si>
  <si>
    <t xml:space="preserve">WA-FID </t>
  </si>
  <si>
    <t>CIDADFID</t>
  </si>
  <si>
    <t>入出境證起日</t>
  </si>
  <si>
    <t xml:space="preserve">WA-EPS </t>
  </si>
  <si>
    <t>CIDADEPS</t>
  </si>
  <si>
    <t>入出境證迄日</t>
  </si>
  <si>
    <t xml:space="preserve">WA-EPE </t>
  </si>
  <si>
    <t xml:space="preserve">WA-ADD </t>
  </si>
  <si>
    <t>detailAddressInEnglish</t>
    <phoneticPr fontId="19" type="noConversion"/>
  </si>
  <si>
    <t>CIDADADD</t>
  </si>
  <si>
    <t>英文地址城市</t>
    <phoneticPr fontId="19" type="noConversion"/>
  </si>
  <si>
    <t xml:space="preserve">WA-CTY </t>
  </si>
  <si>
    <t>CIDADCTY</t>
  </si>
  <si>
    <t>英文地址國別(外匯)</t>
    <phoneticPr fontId="19" type="noConversion"/>
  </si>
  <si>
    <t xml:space="preserve">WA-CUY </t>
  </si>
  <si>
    <t>countryInEnglish</t>
    <phoneticPr fontId="19" type="noConversion"/>
  </si>
  <si>
    <t>CIDADCUY</t>
  </si>
  <si>
    <t>專用EMAIL外匯</t>
  </si>
  <si>
    <t xml:space="preserve">WA-EFM </t>
  </si>
  <si>
    <t>CIDADEFM</t>
  </si>
  <si>
    <t>大陸商註記</t>
    <phoneticPr fontId="19" type="noConversion"/>
  </si>
  <si>
    <t xml:space="preserve">WA-CNY </t>
  </si>
  <si>
    <t>CIDADCNY</t>
    <phoneticPr fontId="19" type="noConversion"/>
  </si>
  <si>
    <t>信用狀正本處理</t>
  </si>
  <si>
    <t xml:space="preserve">WA-LCP </t>
  </si>
  <si>
    <t>originalIcProcessingMethod</t>
    <phoneticPr fontId="19" type="noConversion"/>
  </si>
  <si>
    <t xml:space="preserve">WA-OSO </t>
  </si>
  <si>
    <t>ＬＣ通知單位</t>
    <phoneticPr fontId="19" type="noConversion"/>
  </si>
  <si>
    <t xml:space="preserve">WA-LCC </t>
  </si>
  <si>
    <t>OBU母公司國別</t>
  </si>
  <si>
    <t>母公司國別代碼</t>
  </si>
  <si>
    <t>尚未新增</t>
  </si>
  <si>
    <t>ＬＣ通知產業</t>
    <phoneticPr fontId="19" type="noConversion"/>
  </si>
  <si>
    <t xml:space="preserve">WA-LCB </t>
  </si>
  <si>
    <t>YIDBCLCB</t>
    <phoneticPr fontId="19" type="noConversion"/>
  </si>
  <si>
    <t xml:space="preserve">WA-CPZ </t>
  </si>
  <si>
    <t xml:space="preserve">WA-TRD </t>
  </si>
  <si>
    <t xml:space="preserve">WA-PCN </t>
  </si>
  <si>
    <t>WA-SNQ</t>
  </si>
  <si>
    <t>居留證迄日</t>
  </si>
  <si>
    <t>居留證迄日(YYYYMMDDHH24MISS)</t>
    <phoneticPr fontId="19" type="noConversion"/>
  </si>
  <si>
    <t>護照號碼</t>
    <phoneticPr fontId="19" type="noConversion"/>
  </si>
  <si>
    <t>行業編號6碼</t>
  </si>
  <si>
    <t xml:space="preserve">WA-NP2  </t>
  </si>
  <si>
    <t>WA-CIPRT</t>
  </si>
  <si>
    <t>industrialPropertyType</t>
    <phoneticPr fontId="19" type="noConversion"/>
  </si>
  <si>
    <t>顧客性質代碼(符合票交所定義)_x000D_</t>
    <phoneticPr fontId="18" type="noConversion"/>
  </si>
  <si>
    <t xml:space="preserve">WA-CCC  </t>
  </si>
  <si>
    <t xml:space="preserve">WA-CTP  </t>
  </si>
  <si>
    <t>customerType</t>
    <phoneticPr fontId="19" type="noConversion"/>
  </si>
  <si>
    <t>利息所得稅別</t>
  </si>
  <si>
    <t xml:space="preserve">WA-TAX  </t>
  </si>
  <si>
    <t xml:space="preserve">WA-CNC  </t>
  </si>
  <si>
    <t xml:space="preserve">WA-CPC  </t>
  </si>
  <si>
    <t xml:space="preserve">WA-BTN  </t>
  </si>
  <si>
    <t>介紹人統編</t>
  </si>
  <si>
    <t xml:space="preserve">WA-CRK  </t>
  </si>
  <si>
    <t>referrerIdentificationNumber</t>
    <phoneticPr fontId="19" type="noConversion"/>
  </si>
  <si>
    <t>申報人身分別</t>
  </si>
  <si>
    <t>外匯申報身分別代碼</t>
    <phoneticPr fontId="19" type="noConversion"/>
  </si>
  <si>
    <t xml:space="preserve">WA-QID  </t>
  </si>
  <si>
    <t>foreignExchangeRoleType</t>
  </si>
  <si>
    <t xml:space="preserve">WA-OID  </t>
  </si>
  <si>
    <t>CIDADOID</t>
    <phoneticPr fontId="19" type="noConversion"/>
  </si>
  <si>
    <t>是否已有簡訊密碼服務</t>
  </si>
  <si>
    <t>otp簡訊密碼服務狀態註記</t>
    <phoneticPr fontId="18" type="noConversion"/>
  </si>
  <si>
    <t>WA-SPW</t>
    <phoneticPr fontId="19" type="noConversion"/>
  </si>
  <si>
    <t>smsPasswordServiceFlag</t>
  </si>
  <si>
    <t>預設值"N"</t>
    <phoneticPr fontId="19" type="noConversion"/>
  </si>
  <si>
    <t>OTP_SERVICE</t>
  </si>
  <si>
    <t>簡訊密碼專屬行動電話</t>
  </si>
  <si>
    <t>交易用行動電話/簡訊密碼專屬行動電話</t>
    <phoneticPr fontId="18" type="noConversion"/>
  </si>
  <si>
    <t>WA-SMP</t>
    <phoneticPr fontId="19" type="noConversion"/>
  </si>
  <si>
    <t>mobilePhoneNumberForSmsTrade</t>
    <phoneticPr fontId="19" type="noConversion"/>
  </si>
  <si>
    <t>是否已有可用金融卡</t>
    <phoneticPr fontId="19" type="noConversion"/>
  </si>
  <si>
    <t>WA-ICST</t>
    <phoneticPr fontId="19" type="noConversion"/>
  </si>
  <si>
    <t>X</t>
    <phoneticPr fontId="18" type="noConversion"/>
  </si>
  <si>
    <t>ICRICSTS=0000或2000
預設值"N"</t>
    <phoneticPr fontId="19" type="noConversion"/>
  </si>
  <si>
    <t>WA-BBC</t>
    <phoneticPr fontId="19" type="noConversion"/>
  </si>
  <si>
    <t>電子銀行特約服務項目</t>
  </si>
  <si>
    <t>WA-VSE</t>
    <phoneticPr fontId="19" type="noConversion"/>
  </si>
  <si>
    <t>CIRCIVSE-G</t>
    <phoneticPr fontId="19" type="noConversion"/>
  </si>
  <si>
    <t>A204038</t>
    <phoneticPr fontId="19" type="noConversion"/>
  </si>
  <si>
    <t>GA204038</t>
    <phoneticPr fontId="19" type="noConversion"/>
  </si>
  <si>
    <t>GA-CBD</t>
  </si>
  <si>
    <t>帳號</t>
  </si>
  <si>
    <t>CG39-ACN</t>
    <phoneticPr fontId="19" type="noConversion"/>
  </si>
  <si>
    <t>WA204038</t>
    <phoneticPr fontId="19" type="noConversion"/>
  </si>
  <si>
    <t xml:space="preserve">WA-CID     </t>
  </si>
  <si>
    <t xml:space="preserve">WA-CBD     </t>
  </si>
  <si>
    <t xml:space="preserve">WA-CNM     </t>
  </si>
  <si>
    <t>目前宣告狀態</t>
  </si>
  <si>
    <t xml:space="preserve">WA-STAT    </t>
  </si>
  <si>
    <t>" ":未受宣告
"0":未受宣告
"1":受宣告未徵得同意書
"2":受宣告但已徵得同意書
"3":受監護宣告未徵得同意書
"4":受監護宣告已取得同意書
"5":受輔助宣告未徵得同意書
"6":受輔助宣告已取得同意書</t>
    <phoneticPr fontId="19" type="noConversion"/>
  </si>
  <si>
    <t>是否已受宣告</t>
  </si>
  <si>
    <t xml:space="preserve">WA-ANNOC   </t>
  </si>
  <si>
    <t>isGuarded</t>
    <phoneticPr fontId="18" type="noConversion"/>
  </si>
  <si>
    <t>宣告種類</t>
  </si>
  <si>
    <t>宣告種類</t>
    <phoneticPr fontId="19" type="noConversion"/>
  </si>
  <si>
    <t>WA-STAT-TYP</t>
  </si>
  <si>
    <t>guardianshipType</t>
    <phoneticPr fontId="18" type="noConversion"/>
  </si>
  <si>
    <t>" ":舊制或無預設
"1":監護
"2":輔助</t>
    <phoneticPr fontId="19" type="noConversion"/>
  </si>
  <si>
    <t>成年監護查詢作業</t>
    <phoneticPr fontId="19" type="noConversion"/>
  </si>
  <si>
    <t>徵提同意書</t>
  </si>
  <si>
    <t>是否已徵提同意書</t>
    <phoneticPr fontId="19" type="noConversion"/>
  </si>
  <si>
    <t xml:space="preserve">WA-GUG     </t>
  </si>
  <si>
    <t>guardianshipConsent</t>
    <phoneticPr fontId="18" type="noConversion"/>
  </si>
  <si>
    <t>" ":N/A
"Y":是
"N":否</t>
    <phoneticPr fontId="19" type="noConversion"/>
  </si>
  <si>
    <t>A20403D</t>
    <phoneticPr fontId="19" type="noConversion"/>
  </si>
  <si>
    <t>停止蒐集處理利用基本資料查詢</t>
    <phoneticPr fontId="19" type="noConversion"/>
  </si>
  <si>
    <t>GA20403D</t>
    <phoneticPr fontId="19" type="noConversion"/>
  </si>
  <si>
    <t>WA20403D</t>
    <phoneticPr fontId="19" type="noConversion"/>
  </si>
  <si>
    <t>櫃員代號(取消)</t>
  </si>
  <si>
    <t>WA-OPI</t>
  </si>
  <si>
    <t>空值</t>
    <phoneticPr fontId="19" type="noConversion"/>
  </si>
  <si>
    <t>停止搜集個人資料</t>
  </si>
  <si>
    <t>WA-STO</t>
  </si>
  <si>
    <t>" ":非停止蒐集、處理、利用個人資料
"Y":停止蒐集、處理、利用個人資料</t>
    <phoneticPr fontId="19" type="noConversion"/>
  </si>
  <si>
    <t>主管授權</t>
  </si>
  <si>
    <t>WA-SUP</t>
  </si>
  <si>
    <t>A20403E</t>
    <phoneticPr fontId="19" type="noConversion"/>
  </si>
  <si>
    <t>金控及其子公司資料運用查詢</t>
    <phoneticPr fontId="19" type="noConversion"/>
  </si>
  <si>
    <t>GA20403E</t>
    <phoneticPr fontId="19" type="noConversion"/>
  </si>
  <si>
    <t>WA20403E</t>
    <phoneticPr fontId="19" type="noConversion"/>
  </si>
  <si>
    <t>金控及其子公司資料運用聲明註記</t>
    <phoneticPr fontId="19" type="noConversion"/>
  </si>
  <si>
    <t>WA-MSA1</t>
  </si>
  <si>
    <t>financialHoldingsCustomerStatement</t>
  </si>
  <si>
    <t>CIRCIRMSA(1)</t>
    <phoneticPr fontId="19" type="noConversion"/>
  </si>
  <si>
    <t>"Y":已徵提同意書，同意提供基本給玉山金控所屬各子公司
"N":不同意提供基本給玉山金控所屬各子公司
"Z":未表示意見(2014/6/6後尚未徵得同意書)</t>
    <phoneticPr fontId="19" type="noConversion"/>
  </si>
  <si>
    <t>IWIS799</t>
    <phoneticPr fontId="18" type="noConversion"/>
  </si>
  <si>
    <t>IAWIS799</t>
    <phoneticPr fontId="19" type="noConversion"/>
  </si>
  <si>
    <t>執行日期－民國年</t>
  </si>
  <si>
    <t>IA-TXD</t>
  </si>
  <si>
    <t>transactionDate</t>
    <phoneticPr fontId="18" type="noConversion"/>
  </si>
  <si>
    <t>國定代碼</t>
  </si>
  <si>
    <t>IA-SWC</t>
  </si>
  <si>
    <t>registeredCountry</t>
    <phoneticPr fontId="18" type="noConversion"/>
  </si>
  <si>
    <t>系統別</t>
  </si>
  <si>
    <t>IA-SYS</t>
  </si>
  <si>
    <t>senderCode</t>
    <phoneticPr fontId="18" type="noConversion"/>
  </si>
  <si>
    <t>IA-CID</t>
  </si>
  <si>
    <t>IA-CBD</t>
  </si>
  <si>
    <t>OAWIS799</t>
    <phoneticPr fontId="19" type="noConversion"/>
  </si>
  <si>
    <t>OA-TXD</t>
  </si>
  <si>
    <t>OA-SWC</t>
  </si>
  <si>
    <t>OA-SYS</t>
  </si>
  <si>
    <t>OA-CID</t>
  </si>
  <si>
    <t>OA-CBD</t>
  </si>
  <si>
    <t xml:space="preserve">OA-RTNC     </t>
  </si>
  <si>
    <t>戶名</t>
    <phoneticPr fontId="19" type="noConversion"/>
  </si>
  <si>
    <t xml:space="preserve">OA-CNM      </t>
  </si>
  <si>
    <t xml:space="preserve">OA-ENM      </t>
  </si>
  <si>
    <t>性別代碼</t>
  </si>
  <si>
    <t xml:space="preserve">OA-CSC      </t>
  </si>
  <si>
    <t>顧客首次往來日期(YYYYMMDDHH24MISS)</t>
  </si>
  <si>
    <t xml:space="preserve">OA-CDT      </t>
  </si>
  <si>
    <t xml:space="preserve">OA-CBH      </t>
  </si>
  <si>
    <t xml:space="preserve">OA-MBC      </t>
  </si>
  <si>
    <t>介紹人</t>
  </si>
  <si>
    <t xml:space="preserve">OA-CRK      </t>
  </si>
  <si>
    <t>營利事業負責人統一編號</t>
  </si>
  <si>
    <t xml:space="preserve">OA-DCI      </t>
  </si>
  <si>
    <t>代表人姓名/負責人姓名</t>
  </si>
  <si>
    <t xml:space="preserve">OA-RNM      </t>
  </si>
  <si>
    <t>戶籍地址</t>
  </si>
  <si>
    <t>戶籍地址(全部)</t>
    <phoneticPr fontId="19" type="noConversion"/>
  </si>
  <si>
    <t xml:space="preserve">OA-CPA      </t>
  </si>
  <si>
    <t>fullPermanentAddress</t>
  </si>
  <si>
    <t>CIDADCPA</t>
  </si>
  <si>
    <t>PER_ADDRESS_FULL</t>
  </si>
  <si>
    <t>通訊地址</t>
  </si>
  <si>
    <t>通訊地址(全部)</t>
    <phoneticPr fontId="19" type="noConversion"/>
  </si>
  <si>
    <t xml:space="preserve">OA-CHA      </t>
  </si>
  <si>
    <t>fullResidentialAddress</t>
  </si>
  <si>
    <t>CIDADCHA</t>
  </si>
  <si>
    <t>CONT_ADDRESS_FULL</t>
  </si>
  <si>
    <t>通訊地址郵遞區號(circizip)</t>
  </si>
  <si>
    <t xml:space="preserve">OA-ZIP      </t>
  </si>
  <si>
    <t>（新）戶籍電話號碼</t>
  </si>
  <si>
    <t xml:space="preserve">OA-CPP      </t>
  </si>
  <si>
    <t>（新）通訊電話號碼</t>
  </si>
  <si>
    <t>OA-CHP-NO</t>
    <phoneticPr fontId="19" type="noConversion"/>
  </si>
  <si>
    <t>OA-CHP-EXT</t>
    <phoneticPr fontId="19" type="noConversion"/>
  </si>
  <si>
    <t>OA-OPH-NO</t>
    <phoneticPr fontId="19" type="noConversion"/>
  </si>
  <si>
    <t>公司電話分機</t>
  </si>
  <si>
    <t>OA-OPH-EXT</t>
    <phoneticPr fontId="19" type="noConversion"/>
  </si>
  <si>
    <t>行動電話</t>
  </si>
  <si>
    <t>通訊用行動電話</t>
  </si>
  <si>
    <t xml:space="preserve">OA-MBL      </t>
  </si>
  <si>
    <t xml:space="preserve">OA-FAX      </t>
  </si>
  <si>
    <t>電子郵件信箱</t>
  </si>
  <si>
    <t xml:space="preserve">OA-EML      </t>
  </si>
  <si>
    <t xml:space="preserve">OA-CNC      </t>
  </si>
  <si>
    <t xml:space="preserve">OA-CPC      </t>
  </si>
  <si>
    <t xml:space="preserve">OA-SNQ      </t>
  </si>
  <si>
    <t>核放主管統編</t>
  </si>
  <si>
    <t xml:space="preserve">OA-SID      </t>
  </si>
  <si>
    <t>CIDADSOP</t>
    <phoneticPr fontId="19" type="noConversion"/>
  </si>
  <si>
    <t xml:space="preserve">OA-EID      </t>
  </si>
  <si>
    <t>客戶性質</t>
  </si>
  <si>
    <t xml:space="preserve">OA-CCC      </t>
  </si>
  <si>
    <t>客戶類別</t>
  </si>
  <si>
    <t xml:space="preserve">OA-CTP      </t>
  </si>
  <si>
    <t>客戶狀態</t>
  </si>
  <si>
    <t xml:space="preserve">OA-STS      </t>
  </si>
  <si>
    <t>顧客等級</t>
  </si>
  <si>
    <t xml:space="preserve">OA-CLS      </t>
  </si>
  <si>
    <t>customerRanking</t>
  </si>
  <si>
    <t>CIRCICLS</t>
  </si>
  <si>
    <t>CUST_RATING</t>
  </si>
  <si>
    <t>理財專員註記</t>
    <phoneticPr fontId="19" type="noConversion"/>
  </si>
  <si>
    <t>理專註記/理專等級</t>
    <phoneticPr fontId="18" type="noConversion"/>
  </si>
  <si>
    <t xml:space="preserve">OA-WAF      </t>
  </si>
  <si>
    <t>financialCommissionerFlag</t>
  </si>
  <si>
    <t>CIRCIWAF</t>
  </si>
  <si>
    <t>FC_FLAG</t>
  </si>
  <si>
    <t>理財分行</t>
  </si>
  <si>
    <t xml:space="preserve">OA-FBC      </t>
  </si>
  <si>
    <t>CIDADFBC(CIDADVIP)</t>
  </si>
  <si>
    <t>主要理財專員</t>
  </si>
  <si>
    <t xml:space="preserve">OA-IDM      </t>
  </si>
  <si>
    <t>CIDADIDM</t>
  </si>
  <si>
    <t>主要理財專員所屬分行</t>
  </si>
  <si>
    <t xml:space="preserve">OA-BCM      </t>
  </si>
  <si>
    <t>CIDADBCM</t>
  </si>
  <si>
    <t>次要理財專員</t>
  </si>
  <si>
    <t xml:space="preserve">OA-IDS      </t>
  </si>
  <si>
    <t>CIDADIDS</t>
  </si>
  <si>
    <t>次要理財專員所屬分行</t>
  </si>
  <si>
    <t xml:space="preserve">OA-BCS      </t>
  </si>
  <si>
    <t>CIDADBCS</t>
  </si>
  <si>
    <t>理財優惠等級註記</t>
  </si>
  <si>
    <t xml:space="preserve">OA-RNK      </t>
  </si>
  <si>
    <t>CIRCIRNK</t>
  </si>
  <si>
    <t>IA797CBK 財管顧客</t>
  </si>
  <si>
    <t>財管顧客</t>
  </si>
  <si>
    <t xml:space="preserve">OA-FIN      </t>
  </si>
  <si>
    <t>wiseCustomerFlag</t>
    <phoneticPr fontId="19" type="noConversion"/>
  </si>
  <si>
    <t>43TH BYTE</t>
  </si>
  <si>
    <t>IA797CBK 世界卡顧客</t>
  </si>
  <si>
    <t>世界卡顧客</t>
  </si>
  <si>
    <t xml:space="preserve">OA-VIP      </t>
  </si>
  <si>
    <t>worldCardFlag</t>
    <phoneticPr fontId="18" type="noConversion"/>
  </si>
  <si>
    <t>18TH BYTE</t>
  </si>
  <si>
    <t>行業屬性類別代碼/行業性質/行業類別</t>
  </si>
  <si>
    <t xml:space="preserve">OA-PRT      </t>
  </si>
  <si>
    <t>行業編號新央行</t>
  </si>
  <si>
    <t>行業編號（新央行代碼）</t>
  </si>
  <si>
    <t xml:space="preserve">OA-NPC      </t>
  </si>
  <si>
    <t>industrialCodeForCbc</t>
  </si>
  <si>
    <t>CIRCINPC</t>
  </si>
  <si>
    <t>NCB_INDUSTRY_CODE</t>
  </si>
  <si>
    <t>行業編號主計處</t>
  </si>
  <si>
    <t xml:space="preserve">OA-NP2      </t>
  </si>
  <si>
    <t xml:space="preserve">OA-TAX      </t>
  </si>
  <si>
    <t>成年監護</t>
  </si>
  <si>
    <t xml:space="preserve">OA-GUG      </t>
  </si>
  <si>
    <t>CIRCIGUG</t>
  </si>
  <si>
    <t xml:space="preserve">OA-SEN      </t>
  </si>
  <si>
    <t xml:space="preserve">OA-TER      </t>
  </si>
  <si>
    <t xml:space="preserve">OA-ACP      </t>
  </si>
  <si>
    <t>綜合電子對帳單</t>
  </si>
  <si>
    <t xml:space="preserve">OA-ECS      </t>
  </si>
  <si>
    <t>CIRCIECS</t>
  </si>
  <si>
    <t>綜合電子對帳單申請資格</t>
  </si>
  <si>
    <t xml:space="preserve">OA-AUM      </t>
  </si>
  <si>
    <t>CIRCIAUM</t>
  </si>
  <si>
    <t>信用卡之持卡人</t>
    <phoneticPr fontId="19" type="noConversion"/>
  </si>
  <si>
    <t>信用卡之持卡人</t>
  </si>
  <si>
    <t xml:space="preserve">OA-CRD      </t>
  </si>
  <si>
    <t>creditCardHolder</t>
  </si>
  <si>
    <t>CIRCICRD</t>
  </si>
  <si>
    <t>CREDIT_CARD_HOLDER</t>
  </si>
  <si>
    <t>勞動保障卡申請註記</t>
    <phoneticPr fontId="19" type="noConversion"/>
  </si>
  <si>
    <t xml:space="preserve">OA-LAB      </t>
  </si>
  <si>
    <t>CIRCILAB</t>
  </si>
  <si>
    <t>是否持有國民旅遊卡註記</t>
  </si>
  <si>
    <t xml:space="preserve">OA-TRV      </t>
  </si>
  <si>
    <t>travelCardFlag</t>
  </si>
  <si>
    <t>CIRCITRV</t>
  </si>
  <si>
    <t>TRAVEL_CARD_FLAG</t>
  </si>
  <si>
    <t xml:space="preserve">OA-CPY      </t>
  </si>
  <si>
    <t>服務公司統編</t>
  </si>
  <si>
    <t xml:space="preserve">OA-BID      </t>
  </si>
  <si>
    <t>服務公司電話CI</t>
    <phoneticPr fontId="19" type="noConversion"/>
  </si>
  <si>
    <t>OA-OPH-CI-NO</t>
    <phoneticPr fontId="19" type="noConversion"/>
  </si>
  <si>
    <t>OA-OPH-CI-EXT</t>
    <phoneticPr fontId="19" type="noConversion"/>
  </si>
  <si>
    <t xml:space="preserve">OA-TLE      </t>
  </si>
  <si>
    <t>jobPositionType</t>
  </si>
  <si>
    <t>CIDTBTLE</t>
  </si>
  <si>
    <t>OA-PRT-CIDTB</t>
  </si>
  <si>
    <t xml:space="preserve">OA-MRG      </t>
  </si>
  <si>
    <t>CIDTBMRG</t>
  </si>
  <si>
    <t>子女人數</t>
  </si>
  <si>
    <t>扶養子女數</t>
  </si>
  <si>
    <t xml:space="preserve">OA-KID      </t>
  </si>
  <si>
    <t>numberOfChildren</t>
  </si>
  <si>
    <t>CIDTBKID</t>
  </si>
  <si>
    <t>CHILDREN_NUM</t>
  </si>
  <si>
    <t xml:space="preserve">OA-HOM      </t>
  </si>
  <si>
    <t>CIDTBHOM</t>
  </si>
  <si>
    <t>學歷</t>
  </si>
  <si>
    <t>學歷代碼//教育程度</t>
  </si>
  <si>
    <t xml:space="preserve">OA-EDU      </t>
  </si>
  <si>
    <t>CIDTBEDU</t>
  </si>
  <si>
    <t xml:space="preserve">OA-YMT      </t>
  </si>
  <si>
    <t>CIDTBYMT</t>
  </si>
  <si>
    <t>家庭年收入所得</t>
  </si>
  <si>
    <t xml:space="preserve">OA-YMU      </t>
  </si>
  <si>
    <t>CIDTBYMU</t>
  </si>
  <si>
    <t>往來戶註記</t>
  </si>
  <si>
    <t>往來戶註記</t>
    <phoneticPr fontId="19" type="noConversion"/>
  </si>
  <si>
    <t xml:space="preserve">OA-ANS      </t>
  </si>
  <si>
    <t>accountFlag</t>
    <phoneticPr fontId="19" type="noConversion"/>
  </si>
  <si>
    <t>Y有往來／N無往來</t>
  </si>
  <si>
    <t>A20403F</t>
    <phoneticPr fontId="19" type="noConversion"/>
  </si>
  <si>
    <t>顧客身份查詢</t>
    <phoneticPr fontId="19" type="noConversion"/>
  </si>
  <si>
    <t>GA20403F</t>
    <phoneticPr fontId="19" type="noConversion"/>
  </si>
  <si>
    <t>Number</t>
  </si>
  <si>
    <t>WA20403F</t>
    <phoneticPr fontId="19" type="noConversion"/>
  </si>
  <si>
    <t>身份種類代號</t>
  </si>
  <si>
    <t>顧客身份代碼</t>
    <phoneticPr fontId="19" type="noConversion"/>
  </si>
  <si>
    <t>WA-NUM</t>
  </si>
  <si>
    <t>customerKycTypes[*].kycCode</t>
    <phoneticPr fontId="19" type="noConversion"/>
  </si>
  <si>
    <t>CIDADNUM</t>
    <phoneticPr fontId="19" type="noConversion"/>
  </si>
  <si>
    <t>100組</t>
    <phoneticPr fontId="19" type="noConversion"/>
  </si>
  <si>
    <t>登錄狀態</t>
  </si>
  <si>
    <t>登錄狀態</t>
    <phoneticPr fontId="19" type="noConversion"/>
  </si>
  <si>
    <t>WA-SYN</t>
  </si>
  <si>
    <t>customerKycTypes[*].kycType</t>
    <phoneticPr fontId="19" type="noConversion"/>
  </si>
  <si>
    <t>CIDADSID</t>
    <phoneticPr fontId="19" type="noConversion"/>
  </si>
  <si>
    <t>顧客資料查詢(外幣轉帳匯款前)</t>
    <phoneticPr fontId="19" type="noConversion"/>
  </si>
  <si>
    <t>NIA1120</t>
    <phoneticPr fontId="19" type="noConversion"/>
  </si>
  <si>
    <t>網銀種類</t>
  </si>
  <si>
    <t>NIA-PTYP</t>
    <phoneticPr fontId="19" type="noConversion"/>
  </si>
  <si>
    <t>internetBankType</t>
  </si>
  <si>
    <t>網銀統編</t>
  </si>
  <si>
    <t>NIA-CIK</t>
    <phoneticPr fontId="19" type="noConversion"/>
  </si>
  <si>
    <t>NOA1120</t>
    <phoneticPr fontId="19" type="noConversion"/>
  </si>
  <si>
    <t>NOA-CIK</t>
  </si>
  <si>
    <t>外匯申報性質別</t>
    <phoneticPr fontId="19" type="noConversion"/>
  </si>
  <si>
    <t>央媒身份</t>
    <phoneticPr fontId="19" type="noConversion"/>
  </si>
  <si>
    <t>NOA-CIQID</t>
  </si>
  <si>
    <t>newForeignExchangeRoleType</t>
    <phoneticPr fontId="18" type="noConversion"/>
  </si>
  <si>
    <t>CIDADQID</t>
    <phoneticPr fontId="19" type="noConversion"/>
  </si>
  <si>
    <t>若為空值,執行CMD70024</t>
    <phoneticPr fontId="19" type="noConversion"/>
  </si>
  <si>
    <t>是否徵提人民幣風險預告書</t>
  </si>
  <si>
    <t>NOA-CICNY</t>
  </si>
  <si>
    <t>N</t>
    <phoneticPr fontId="19" type="noConversion"/>
  </si>
  <si>
    <t>外交官員證號</t>
  </si>
  <si>
    <t>NOA-CIOID</t>
  </si>
  <si>
    <t>居留證起日（民國年）</t>
  </si>
  <si>
    <t>NOA-CIEPS</t>
  </si>
  <si>
    <t>居留證迄日（民國年）</t>
  </si>
  <si>
    <t>NOA-CIEPE</t>
  </si>
  <si>
    <t>CIDADEID</t>
    <phoneticPr fontId="19" type="noConversion"/>
  </si>
  <si>
    <t>居留證號</t>
  </si>
  <si>
    <t>NOA-CISNQ</t>
  </si>
  <si>
    <t>CIDADSNQ</t>
    <phoneticPr fontId="19" type="noConversion"/>
  </si>
  <si>
    <t>國別（簡碼）</t>
  </si>
  <si>
    <t>英文地址國別</t>
    <phoneticPr fontId="19" type="noConversion"/>
  </si>
  <si>
    <t>NOA-CICUY</t>
  </si>
  <si>
    <t>CIDADCUY</t>
    <phoneticPr fontId="19" type="noConversion"/>
  </si>
  <si>
    <r>
      <t>英文地址</t>
    </r>
    <r>
      <rPr>
        <sz val="10"/>
        <color theme="1"/>
        <rFont val="微軟正黑體"/>
        <family val="2"/>
        <charset val="136"/>
      </rPr>
      <t>(部分)</t>
    </r>
    <phoneticPr fontId="19" type="noConversion"/>
  </si>
  <si>
    <t>NOA-CIADD</t>
  </si>
  <si>
    <t>CIDADADD</t>
    <phoneticPr fontId="19" type="noConversion"/>
  </si>
  <si>
    <t>城市</t>
  </si>
  <si>
    <t>NOA-CICTY</t>
  </si>
  <si>
    <t>CIDADCTY</t>
    <phoneticPr fontId="19" type="noConversion"/>
  </si>
  <si>
    <t>行業別編號</t>
  </si>
  <si>
    <t>NOA-CINP2</t>
  </si>
  <si>
    <t>CIRCINP2</t>
    <phoneticPr fontId="19" type="noConversion"/>
  </si>
  <si>
    <t>GA46516</t>
    <phoneticPr fontId="19" type="noConversion"/>
  </si>
  <si>
    <t>分行代號</t>
  </si>
  <si>
    <t xml:space="preserve">GA-BHI </t>
  </si>
  <si>
    <t>branchCode</t>
    <phoneticPr fontId="19" type="noConversion"/>
  </si>
  <si>
    <t>列印地址</t>
  </si>
  <si>
    <t>GA-ADDR</t>
  </si>
  <si>
    <t>printAddressFlage</t>
    <phoneticPr fontId="19" type="noConversion"/>
  </si>
  <si>
    <t>"1":通訊地址
"2":戶籍地址</t>
    <phoneticPr fontId="19" type="noConversion"/>
  </si>
  <si>
    <t>信封格式</t>
  </si>
  <si>
    <t>信封格式</t>
    <phoneticPr fontId="19" type="noConversion"/>
  </si>
  <si>
    <t xml:space="preserve">GA-TYP </t>
  </si>
  <si>
    <t>envelopePrintingFormat</t>
    <phoneticPr fontId="19" type="noConversion"/>
  </si>
  <si>
    <t>"1":西式
"2":賀卡
"3":中式</t>
    <phoneticPr fontId="19" type="noConversion"/>
  </si>
  <si>
    <t>WA46516</t>
    <phoneticPr fontId="19" type="noConversion"/>
  </si>
  <si>
    <t xml:space="preserve">WA-CID </t>
  </si>
  <si>
    <t>A46516</t>
    <phoneticPr fontId="19" type="noConversion"/>
  </si>
  <si>
    <t xml:space="preserve">WA-ACN </t>
  </si>
  <si>
    <t xml:space="preserve">WA-CNM </t>
  </si>
  <si>
    <t>保留</t>
  </si>
  <si>
    <t xml:space="preserve">FILLER </t>
  </si>
  <si>
    <t>地址</t>
  </si>
  <si>
    <t>WA-ADDR</t>
  </si>
  <si>
    <t>fullAddress</t>
    <phoneticPr fontId="19" type="noConversion"/>
  </si>
  <si>
    <t>zip</t>
    <phoneticPr fontId="19" type="noConversion"/>
  </si>
  <si>
    <t>WA-BHI</t>
  </si>
  <si>
    <t>branchId</t>
    <phoneticPr fontId="19" type="noConversion"/>
  </si>
  <si>
    <t>VIAC02</t>
    <phoneticPr fontId="19" type="noConversion"/>
  </si>
  <si>
    <t>VTA-VAN</t>
  </si>
  <si>
    <t>VTA-CID</t>
  </si>
  <si>
    <t>語音密碼</t>
    <phoneticPr fontId="19" type="noConversion"/>
  </si>
  <si>
    <t>VTA-PWD</t>
  </si>
  <si>
    <t>VOAC02</t>
    <phoneticPr fontId="19" type="noConversion"/>
  </si>
  <si>
    <t>VOA-VAN</t>
    <phoneticPr fontId="19" type="noConversion"/>
  </si>
  <si>
    <t>VOA-CID</t>
  </si>
  <si>
    <t>原始檢查碼</t>
  </si>
  <si>
    <t>重號時之原始檢查碼</t>
  </si>
  <si>
    <t>VOA-OCC</t>
  </si>
  <si>
    <t>originalCheckNumber</t>
  </si>
  <si>
    <t>VOA-CBD</t>
  </si>
  <si>
    <t>VOA-CNM</t>
  </si>
  <si>
    <t>VOA-CSC</t>
  </si>
  <si>
    <t>保密戶註記</t>
  </si>
  <si>
    <t>不寄對帳單及通知註記</t>
  </si>
  <si>
    <t>VOA-ACP</t>
  </si>
  <si>
    <t>語音一般服務狀態</t>
  </si>
  <si>
    <t>語音非轉帳類服務</t>
  </si>
  <si>
    <t>VOA-VSE</t>
  </si>
  <si>
    <t>voiceServiceStatus</t>
    <phoneticPr fontId="18" type="noConversion"/>
  </si>
  <si>
    <t>VOA-RNM</t>
  </si>
  <si>
    <t>戶籍地址(全部)</t>
  </si>
  <si>
    <t>VOA-CPA</t>
  </si>
  <si>
    <t>VOA-CPP</t>
  </si>
  <si>
    <t>通訊地址(全部)</t>
  </si>
  <si>
    <t>VOA-CHA</t>
  </si>
  <si>
    <t>VOA-CH1</t>
  </si>
  <si>
    <t>通訊電話分機</t>
  </si>
  <si>
    <t>VOA-CH2</t>
  </si>
  <si>
    <t>COUNTER</t>
  </si>
  <si>
    <t>往來帳戶數</t>
    <phoneticPr fontId="19" type="noConversion"/>
  </si>
  <si>
    <t>VOA-CNT</t>
  </si>
  <si>
    <t>numberOfAccounts</t>
    <phoneticPr fontId="19" type="noConversion"/>
  </si>
  <si>
    <t>VOA-ACN</t>
  </si>
  <si>
    <t>金融卡啟用註記</t>
  </si>
  <si>
    <t>VOA-INI</t>
  </si>
  <si>
    <t>金融卡掛失註記</t>
  </si>
  <si>
    <t>VOA-LOS</t>
  </si>
  <si>
    <t>金融卡註銷註記</t>
  </si>
  <si>
    <t>VOA-CAN</t>
  </si>
  <si>
    <t>金融卡留置註記</t>
  </si>
  <si>
    <t>VOA-RTF</t>
  </si>
  <si>
    <t>卡號</t>
    <phoneticPr fontId="19" type="noConversion"/>
  </si>
  <si>
    <t>VOA-SEQ</t>
  </si>
  <si>
    <t>語音密碼狀態</t>
  </si>
  <si>
    <t>VOA-VSC</t>
  </si>
  <si>
    <t>voicePasswordStatus</t>
  </si>
  <si>
    <t>CIRCIVSC</t>
  </si>
  <si>
    <t>IVR_PWD_STATE_FLAG</t>
  </si>
  <si>
    <t>理財CLUB會員註記</t>
    <phoneticPr fontId="19" type="noConversion"/>
  </si>
  <si>
    <t>VOA-RNK</t>
  </si>
  <si>
    <t>語音密碼變更次數</t>
  </si>
  <si>
    <t>VOA-VCC</t>
    <phoneticPr fontId="19" type="noConversion"/>
  </si>
  <si>
    <t>補充保費註記</t>
  </si>
  <si>
    <t>CIRCIFRE</t>
  </si>
  <si>
    <t>WA-CPA</t>
  </si>
  <si>
    <t>WA-CHA</t>
  </si>
  <si>
    <t>noticeForCredit</t>
  </si>
  <si>
    <t>TGT0799</t>
    <phoneticPr fontId="19" type="noConversion"/>
  </si>
  <si>
    <t>顧客基本資料查詢交易</t>
    <phoneticPr fontId="19" type="noConversion"/>
  </si>
  <si>
    <t>ITA0799</t>
    <phoneticPr fontId="19" type="noConversion"/>
  </si>
  <si>
    <t>IA799-0-CID</t>
    <phoneticPr fontId="19" type="noConversion"/>
  </si>
  <si>
    <t>OTA0799</t>
    <phoneticPr fontId="19" type="noConversion"/>
  </si>
  <si>
    <t>OA799-0-CID</t>
    <phoneticPr fontId="19" type="noConversion"/>
  </si>
  <si>
    <t>稅別</t>
    <phoneticPr fontId="19" type="noConversion"/>
  </si>
  <si>
    <t>OA799-0-TAX</t>
    <phoneticPr fontId="19" type="noConversion"/>
  </si>
  <si>
    <t>行業編號</t>
    <phoneticPr fontId="19" type="noConversion"/>
  </si>
  <si>
    <t>OA799-0-NPC</t>
    <phoneticPr fontId="19" type="noConversion"/>
  </si>
  <si>
    <t>OA799-0-QULP</t>
    <phoneticPr fontId="19" type="noConversion"/>
  </si>
  <si>
    <t>newForeignExchangeRoleType</t>
    <phoneticPr fontId="19" type="noConversion"/>
  </si>
  <si>
    <t>VIA191</t>
    <phoneticPr fontId="19" type="noConversion"/>
  </si>
  <si>
    <t>VIA-AN</t>
  </si>
  <si>
    <t>VIA-CIK</t>
  </si>
  <si>
    <t>VOA191</t>
    <phoneticPr fontId="19" type="noConversion"/>
  </si>
  <si>
    <t>執行結果</t>
  </si>
  <si>
    <t>執行結果</t>
    <phoneticPr fontId="19" type="noConversion"/>
  </si>
  <si>
    <t>VOA-ERR</t>
  </si>
  <si>
    <t>語音非轉帳類服務</t>
    <phoneticPr fontId="19" type="noConversion"/>
  </si>
  <si>
    <t>voiceServiceStatus</t>
  </si>
  <si>
    <t>VOA-CIK</t>
  </si>
  <si>
    <t>數位帳戶開戶審核查詢</t>
  </si>
  <si>
    <t>NOA1130</t>
    <phoneticPr fontId="19" type="noConversion"/>
  </si>
  <si>
    <t>NOA-CID</t>
  </si>
  <si>
    <t>交易作廢</t>
    <phoneticPr fontId="19" type="noConversion"/>
  </si>
  <si>
    <t>NOA-CBD</t>
  </si>
  <si>
    <t>NOA-STS</t>
  </si>
  <si>
    <t>NOA-TER</t>
  </si>
  <si>
    <t>數位帳戶開戶審核查詢</t>
    <phoneticPr fontId="19" type="noConversion"/>
  </si>
  <si>
    <t>成年監護註記</t>
  </si>
  <si>
    <t>NOA-GUG</t>
  </si>
  <si>
    <t>NIA1156</t>
    <phoneticPr fontId="19" type="noConversion"/>
  </si>
  <si>
    <t>NIA-CIK</t>
  </si>
  <si>
    <t>查詢所屬公司負責人資訊</t>
  </si>
  <si>
    <t>查詢所屬公司負責人資訊</t>
    <phoneticPr fontId="19" type="noConversion"/>
  </si>
  <si>
    <t>NIA-TYP</t>
  </si>
  <si>
    <t>principalFlag</t>
    <phoneticPr fontId="19" type="noConversion"/>
  </si>
  <si>
    <t>NOA1156</t>
    <phoneticPr fontId="19" type="noConversion"/>
  </si>
  <si>
    <t>網銀統編／公司負責人統編</t>
  </si>
  <si>
    <t>NOA-CHP1</t>
  </si>
  <si>
    <t>通訊電話(分機)</t>
  </si>
  <si>
    <t>NOA-CHP2</t>
  </si>
  <si>
    <t>CIRCICH2</t>
    <phoneticPr fontId="19" type="noConversion"/>
  </si>
  <si>
    <t xml:space="preserve">NOA-MBL </t>
  </si>
  <si>
    <t>CFRCFMBL</t>
    <phoneticPr fontId="19" type="noConversion"/>
  </si>
  <si>
    <t xml:space="preserve">NOA-EML </t>
  </si>
  <si>
    <t>CFRCFEML</t>
    <phoneticPr fontId="19" type="noConversion"/>
  </si>
  <si>
    <t xml:space="preserve">NOA-ZIP </t>
  </si>
  <si>
    <t>通訊地址(全形)</t>
  </si>
  <si>
    <t xml:space="preserve">NOA-CHA </t>
  </si>
  <si>
    <t>CIDADCHA</t>
    <phoneticPr fontId="19" type="noConversion"/>
  </si>
  <si>
    <t>中文戶名(全形)</t>
  </si>
  <si>
    <t xml:space="preserve">NOA-CNM </t>
  </si>
  <si>
    <t>英文戶名(全形)</t>
  </si>
  <si>
    <t xml:space="preserve">NOA-ENM </t>
  </si>
  <si>
    <t>CIRCIENM</t>
    <phoneticPr fontId="19" type="noConversion"/>
  </si>
  <si>
    <t>實體ＤＭ行銷</t>
  </si>
  <si>
    <t>實體ＤＭ行銷註記</t>
    <phoneticPr fontId="19" type="noConversion"/>
  </si>
  <si>
    <t>NOA-PDM</t>
  </si>
  <si>
    <t>CIDTBPDM-003</t>
    <phoneticPr fontId="19" type="noConversion"/>
  </si>
  <si>
    <t>簡訊行銷</t>
  </si>
  <si>
    <t>簡訊行銷註記</t>
    <phoneticPr fontId="19" type="noConversion"/>
  </si>
  <si>
    <t>NOA-SMS</t>
    <phoneticPr fontId="19" type="noConversion"/>
  </si>
  <si>
    <t>CIDTBSMS-003</t>
    <phoneticPr fontId="19" type="noConversion"/>
  </si>
  <si>
    <t>電話行銷註記</t>
    <phoneticPr fontId="18" type="noConversion"/>
  </si>
  <si>
    <t>NOA-TMS</t>
  </si>
  <si>
    <t>CIDTBTMS-003</t>
    <phoneticPr fontId="19" type="noConversion"/>
  </si>
  <si>
    <t>電子郵件行銷</t>
  </si>
  <si>
    <t>電子郵件行銷註記</t>
    <phoneticPr fontId="18" type="noConversion"/>
  </si>
  <si>
    <t>NOA-EDM</t>
    <phoneticPr fontId="19" type="noConversion"/>
  </si>
  <si>
    <t>CIDTBEDM-003</t>
    <phoneticPr fontId="19" type="noConversion"/>
  </si>
  <si>
    <t>NOA-ECS</t>
  </si>
  <si>
    <t>簡訊密碼服務狀態</t>
  </si>
  <si>
    <t>NOA-SPW</t>
    <phoneticPr fontId="19" type="noConversion"/>
  </si>
  <si>
    <t>NOA-SMP</t>
    <phoneticPr fontId="19" type="noConversion"/>
  </si>
  <si>
    <t>出生年月日</t>
  </si>
  <si>
    <t>是否為金控行員(Y/N)</t>
    <phoneticPr fontId="19" type="noConversion"/>
  </si>
  <si>
    <t>金控行員註記</t>
    <phoneticPr fontId="19" type="noConversion"/>
  </si>
  <si>
    <t>NOA-CTP</t>
    <phoneticPr fontId="19" type="noConversion"/>
  </si>
  <si>
    <t>employeeFlag</t>
    <phoneticPr fontId="19" type="noConversion"/>
  </si>
  <si>
    <t>NOA-CPP</t>
    <phoneticPr fontId="19" type="noConversion"/>
  </si>
  <si>
    <t>queryRegisteredEventCodeForEB</t>
    <phoneticPr fontId="19" type="noConversion"/>
  </si>
  <si>
    <t>電子銀行約定事項查詢</t>
  </si>
  <si>
    <t>GA208011</t>
    <phoneticPr fontId="19" type="noConversion"/>
  </si>
  <si>
    <t>WA208011</t>
    <phoneticPr fontId="19" type="noConversion"/>
  </si>
  <si>
    <t>WA-CID</t>
    <phoneticPr fontId="19" type="noConversion"/>
  </si>
  <si>
    <t>customerName</t>
    <phoneticPr fontId="19" type="noConversion"/>
  </si>
  <si>
    <t>WA-CBD</t>
    <phoneticPr fontId="19" type="noConversion"/>
  </si>
  <si>
    <t>電話銀行</t>
  </si>
  <si>
    <t>WA-VSC</t>
    <phoneticPr fontId="19" type="noConversion"/>
  </si>
  <si>
    <t>voicePasswordStatus</t>
    <phoneticPr fontId="19" type="noConversion"/>
  </si>
  <si>
    <t>電話銀行密碼</t>
  </si>
  <si>
    <t>簡訊密碼服務</t>
  </si>
  <si>
    <t>OTP簡訊密碼服務狀態註記</t>
  </si>
  <si>
    <t>OTP約定手機</t>
  </si>
  <si>
    <t>交易用行動電話/簡訊密碼專屬行動電話</t>
  </si>
  <si>
    <t>企網銀服務</t>
  </si>
  <si>
    <t>GIB全球網銀版本代碼</t>
    <phoneticPr fontId="18" type="noConversion"/>
  </si>
  <si>
    <t>WA-GIB</t>
    <phoneticPr fontId="19" type="noConversion"/>
  </si>
  <si>
    <t>versionOfGib</t>
    <phoneticPr fontId="19" type="noConversion"/>
  </si>
  <si>
    <t>CIRCBIG/CIRCISML</t>
    <phoneticPr fontId="19" type="noConversion"/>
  </si>
  <si>
    <t>GIB_VERSION_CODE</t>
  </si>
  <si>
    <t>共同關係戶</t>
  </si>
  <si>
    <t>企網銀關係戶受託範圍（ＣＩＢ）</t>
  </si>
  <si>
    <t>WA-RSP</t>
    <phoneticPr fontId="19" type="noConversion"/>
  </si>
  <si>
    <t>gibTrusteeScope</t>
  </si>
  <si>
    <t>CIRCIRSP</t>
    <phoneticPr fontId="19" type="noConversion"/>
  </si>
  <si>
    <t>GIB_AUTHTXN_CODE</t>
  </si>
  <si>
    <t>queryCustomerForObu</t>
    <phoneticPr fontId="19" type="noConversion"/>
  </si>
  <si>
    <t>A／C狀態查詢</t>
    <phoneticPr fontId="19" type="noConversion"/>
  </si>
  <si>
    <t>20211229&lt;CM2021012600001&gt;配合BSM需求新增</t>
    <phoneticPr fontId="19" type="noConversion"/>
  </si>
  <si>
    <t>electronicBankingSpecialServices</t>
  </si>
  <si>
    <t>語音密碼狀態</t>
    <phoneticPr fontId="19" type="noConversion"/>
  </si>
  <si>
    <t>TERRORISTS_FLAG</t>
    <phoneticPr fontId="19" type="noConversion"/>
  </si>
  <si>
    <t>是否為金控行員(Y/N)</t>
  </si>
  <si>
    <t>外匯申報性質別</t>
  </si>
  <si>
    <t>queryPrblmticFlag3</t>
    <phoneticPr fontId="19" type="noConversion"/>
  </si>
  <si>
    <t>性別</t>
    <phoneticPr fontId="19" type="noConversion"/>
  </si>
  <si>
    <t>GA-CIK</t>
  </si>
  <si>
    <t>CIRCI</t>
  </si>
  <si>
    <t>CIF_VERIFIED_ID</t>
    <phoneticPr fontId="19" type="noConversion"/>
  </si>
  <si>
    <t>外匯英文姓名</t>
  </si>
  <si>
    <t>GA-ENM</t>
  </si>
  <si>
    <t>CIDADEX2</t>
  </si>
  <si>
    <t>GA-QID</t>
  </si>
  <si>
    <t>CIDADEXT</t>
  </si>
  <si>
    <t>GA-LIV</t>
  </si>
  <si>
    <t>GA-LID</t>
  </si>
  <si>
    <t>GA-EID</t>
  </si>
  <si>
    <t>GA-PPI</t>
  </si>
  <si>
    <t>入出境證號</t>
    <phoneticPr fontId="19" type="noConversion"/>
  </si>
  <si>
    <t>GA-FID</t>
  </si>
  <si>
    <t>entryExitPermitNumber</t>
    <phoneticPr fontId="19" type="noConversion"/>
  </si>
  <si>
    <t>ENTRY_EXIT_PERMIT_NO</t>
    <phoneticPr fontId="19" type="noConversion"/>
  </si>
  <si>
    <t>入出境許可證起日</t>
    <phoneticPr fontId="19" type="noConversion"/>
  </si>
  <si>
    <t>GA-EPS</t>
  </si>
  <si>
    <t>entryExitPermitStartDate</t>
  </si>
  <si>
    <t>入出境許可證迄日</t>
  </si>
  <si>
    <t>GA-EPE</t>
  </si>
  <si>
    <t>entryExitPermitEndDate</t>
  </si>
  <si>
    <t>GA-EAD-ADD</t>
  </si>
  <si>
    <t>CIDADEX3</t>
  </si>
  <si>
    <t>GA-EAD-CTY</t>
  </si>
  <si>
    <t>GA-EAD-CUY</t>
  </si>
  <si>
    <t>&lt;無此欄位&gt;</t>
  </si>
  <si>
    <t>GA-EAD-ADX</t>
  </si>
  <si>
    <t>原:英文地址保留欄位</t>
  </si>
  <si>
    <t>FILLER</t>
  </si>
  <si>
    <t>原:保留欄位</t>
  </si>
  <si>
    <t>GA-XNM</t>
  </si>
  <si>
    <t>GA-XEL</t>
  </si>
  <si>
    <t>GA-LCP</t>
  </si>
  <si>
    <t>GA-OSO</t>
  </si>
  <si>
    <t>GA-LCA</t>
  </si>
  <si>
    <t>原:LC通知單位</t>
  </si>
  <si>
    <t>GA-OID</t>
  </si>
  <si>
    <t>原:提醒事項</t>
  </si>
  <si>
    <t>主管授權卡號</t>
  </si>
  <si>
    <t>GA-SUP</t>
  </si>
  <si>
    <t>supervisorCardNumber</t>
  </si>
  <si>
    <t>GA-NUM</t>
  </si>
  <si>
    <t>List&lt;String&gt;</t>
    <phoneticPr fontId="19" type="noConversion"/>
  </si>
  <si>
    <t>20組</t>
    <phoneticPr fontId="19" type="noConversion"/>
  </si>
  <si>
    <t>GA-SYN</t>
  </si>
  <si>
    <t>customerKycTypes[*].kycType</t>
  </si>
  <si>
    <t>A12202</t>
    <phoneticPr fontId="19" type="noConversion"/>
  </si>
  <si>
    <t>同意共同行銷</t>
  </si>
  <si>
    <t>GA-MSA1</t>
  </si>
  <si>
    <t>crossSellingFlag1</t>
  </si>
  <si>
    <t>202105配合共銷需求下架</t>
    <phoneticPr fontId="19" type="noConversion"/>
  </si>
  <si>
    <t xml:space="preserve">GA-CNM </t>
  </si>
  <si>
    <t>CUST_NAME</t>
    <phoneticPr fontId="19" type="noConversion"/>
  </si>
  <si>
    <t>GA-STO</t>
  </si>
  <si>
    <t>CIRCISTO</t>
  </si>
  <si>
    <t>授權人員代碼</t>
  </si>
  <si>
    <t>authorizer</t>
  </si>
  <si>
    <t>WA-DSP</t>
  </si>
  <si>
    <t>GA-CNM</t>
  </si>
  <si>
    <t>GA-TER</t>
  </si>
  <si>
    <t>GA-SEN</t>
  </si>
  <si>
    <t>GA-STS</t>
  </si>
  <si>
    <t>GA-TXD</t>
  </si>
  <si>
    <t>caseReportedDate</t>
  </si>
  <si>
    <t>GA-BRC</t>
  </si>
  <si>
    <t>reportUnit</t>
  </si>
  <si>
    <t>CIDMRQ</t>
  </si>
  <si>
    <t>GA-CBH</t>
  </si>
  <si>
    <t>GA-EXP</t>
  </si>
  <si>
    <t>caseDescription</t>
  </si>
  <si>
    <t>GA-ARS</t>
  </si>
  <si>
    <t>CIRCIARS</t>
  </si>
  <si>
    <t>GA-ARF</t>
  </si>
  <si>
    <t>WA-TXD</t>
    <phoneticPr fontId="19" type="noConversion"/>
  </si>
  <si>
    <t>ACCOUNT REVIEW狀態註記</t>
    <phoneticPr fontId="19" type="noConversion"/>
  </si>
  <si>
    <t>GA-JID</t>
  </si>
  <si>
    <t>GA-ACP</t>
  </si>
  <si>
    <t>支存對帳單註記</t>
  </si>
  <si>
    <t>GA-CS3</t>
  </si>
  <si>
    <t>GA-EML</t>
  </si>
  <si>
    <t>CIDTB</t>
  </si>
  <si>
    <t>GA-ECS</t>
  </si>
  <si>
    <t>處理單位</t>
  </si>
  <si>
    <t>VIA-BHI</t>
  </si>
  <si>
    <t>processingUnit</t>
  </si>
  <si>
    <t>20211229&lt;RE11021694&gt;預計配合理專十誡廢除API</t>
    <phoneticPr fontId="19" type="noConversion"/>
  </si>
  <si>
    <t>VIA-IS01</t>
  </si>
  <si>
    <t>處理人員</t>
  </si>
  <si>
    <t>VIA-OPI</t>
  </si>
  <si>
    <t>operatorId</t>
  </si>
  <si>
    <t>VIA-IS02</t>
  </si>
  <si>
    <t>處理時間</t>
  </si>
  <si>
    <t>VIA-TXT</t>
  </si>
  <si>
    <t>processingTime</t>
  </si>
  <si>
    <t>VIA-IS03</t>
  </si>
  <si>
    <t>VIA-CID</t>
  </si>
  <si>
    <t>VIA-IS04</t>
  </si>
  <si>
    <t>VIA-TEL</t>
  </si>
  <si>
    <t>CIRCICH1</t>
  </si>
  <si>
    <t>VIA-IS05</t>
  </si>
  <si>
    <t>VIA-EXT-4</t>
  </si>
  <si>
    <t>residentialNumberExtension2</t>
  </si>
  <si>
    <t>CONE_COMM_CONTENT2</t>
  </si>
  <si>
    <t>VIA-EXT-2</t>
  </si>
  <si>
    <t>VIA-IS06</t>
  </si>
  <si>
    <t>VIA-OP1</t>
  </si>
  <si>
    <t>VIA-IS07</t>
  </si>
  <si>
    <t>VIA-OP2</t>
  </si>
  <si>
    <t>VIA-IS08</t>
  </si>
  <si>
    <t>VIA-HP1</t>
  </si>
  <si>
    <t>VIA-IS09</t>
  </si>
  <si>
    <t>VIA-HP2</t>
  </si>
  <si>
    <t>VIA-IS10</t>
  </si>
  <si>
    <t>VIA-MBL</t>
  </si>
  <si>
    <t>VIA-IS11</t>
  </si>
  <si>
    <t>VIA-BBC</t>
  </si>
  <si>
    <t>VIA-IS12</t>
  </si>
  <si>
    <t>VIA-OCT</t>
  </si>
  <si>
    <t>VIA-IS13</t>
  </si>
  <si>
    <t>VIA-VIP</t>
  </si>
  <si>
    <t>VIA-IS14</t>
  </si>
  <si>
    <t>VIA-VIT</t>
  </si>
  <si>
    <t>CFRCF</t>
  </si>
  <si>
    <t>VIA-IS15</t>
  </si>
  <si>
    <t>VIA-CHA</t>
  </si>
  <si>
    <t>CIDAD</t>
  </si>
  <si>
    <t>VIA-IS16</t>
  </si>
  <si>
    <t>通訊地址郵遞區號</t>
  </si>
  <si>
    <t>VTA-ZIP</t>
  </si>
  <si>
    <t>VIA-IS17</t>
  </si>
  <si>
    <t>VIA-WAY</t>
  </si>
  <si>
    <t>VIA-IS18</t>
  </si>
  <si>
    <t>VIA-FAX</t>
  </si>
  <si>
    <t>VIA-IS19</t>
  </si>
  <si>
    <t>VIA-CPP</t>
  </si>
  <si>
    <t>VIA-IS20</t>
  </si>
  <si>
    <t>實體ＤＭ行銷註記</t>
  </si>
  <si>
    <t>VIA-PDM</t>
  </si>
  <si>
    <t>CIDTB003</t>
  </si>
  <si>
    <t>VIA-IS21</t>
  </si>
  <si>
    <t>簡訊行銷註記</t>
  </si>
  <si>
    <t>VIA-SMS</t>
  </si>
  <si>
    <t>VIA-IS22</t>
  </si>
  <si>
    <t>電話行銷註記</t>
  </si>
  <si>
    <t>VIA-TMS</t>
  </si>
  <si>
    <t>VIA-IS23</t>
  </si>
  <si>
    <t>電子郵件行銷註記</t>
  </si>
  <si>
    <t>VIA-EDM</t>
  </si>
  <si>
    <t>VIA-IS24</t>
  </si>
  <si>
    <t>VIA-CPA</t>
  </si>
  <si>
    <t>VIA-IS25</t>
  </si>
  <si>
    <t>VIA-EML</t>
  </si>
  <si>
    <t>VIA-IS26</t>
  </si>
  <si>
    <t>顧客確認註記</t>
  </si>
  <si>
    <t>VIA-CFM</t>
  </si>
  <si>
    <t>requestBody.optional.forceUpdate</t>
  </si>
  <si>
    <t>結尾字碼</t>
  </si>
  <si>
    <t>VOA-IS1</t>
    <phoneticPr fontId="19" type="noConversion"/>
  </si>
  <si>
    <t>endingCharacter</t>
  </si>
  <si>
    <t>VIA-BANK-ID</t>
  </si>
  <si>
    <t>信卡歸戶統編</t>
    <phoneticPr fontId="19" type="noConversion"/>
  </si>
  <si>
    <t>VIA-CARD-ID</t>
  </si>
  <si>
    <t>creditCardCirciKey</t>
  </si>
  <si>
    <t>櫃員員編</t>
  </si>
  <si>
    <t>VIA-SNO</t>
  </si>
  <si>
    <t>tellerId</t>
  </si>
  <si>
    <t>VOA-BANK-ID</t>
  </si>
  <si>
    <t>信卡歸戶統編</t>
  </si>
  <si>
    <t>VOA-CARD-ID</t>
  </si>
  <si>
    <t>VOA-SNO</t>
  </si>
  <si>
    <t>VOA-PDM</t>
  </si>
  <si>
    <t>VOA-SMS</t>
  </si>
  <si>
    <t>VOA-TMS</t>
  </si>
  <si>
    <t>VOA-EDM</t>
  </si>
  <si>
    <t>20210825&lt;RE11011212&gt;廢除</t>
    <phoneticPr fontId="19" type="noConversion"/>
  </si>
  <si>
    <t>VOA-CIK</t>
    <phoneticPr fontId="19" type="noConversion"/>
  </si>
  <si>
    <t>A149041</t>
    <phoneticPr fontId="19" type="noConversion"/>
  </si>
  <si>
    <t>櫃員代號</t>
  </si>
  <si>
    <t>GA-OPI</t>
  </si>
  <si>
    <t>2</t>
  </si>
  <si>
    <t>身份證字號</t>
  </si>
  <si>
    <t>10</t>
  </si>
  <si>
    <t>8</t>
  </si>
  <si>
    <t>13</t>
  </si>
  <si>
    <t>GA-SPW</t>
  </si>
  <si>
    <t>1</t>
  </si>
  <si>
    <t>CFRCFSPW</t>
  </si>
  <si>
    <t>簡訊密碼手機</t>
  </si>
  <si>
    <t>GA-SMP</t>
  </si>
  <si>
    <t>11</t>
  </si>
  <si>
    <t>授權</t>
  </si>
  <si>
    <t>36</t>
  </si>
  <si>
    <t>作業類別</t>
  </si>
  <si>
    <t>20211229&lt;CM2021012600001&gt;預計配合BSM廢除API</t>
    <phoneticPr fontId="19" type="noConversion"/>
  </si>
  <si>
    <t>NIA-EML</t>
  </si>
  <si>
    <t>NIA-CFM</t>
  </si>
  <si>
    <t>3002</t>
  </si>
  <si>
    <t>TA-ICRICCIK</t>
  </si>
  <si>
    <t>TA-CFRCFBBC</t>
  </si>
  <si>
    <t>帳務主機交易日期</t>
  </si>
  <si>
    <t>OA-TXDATE</t>
  </si>
  <si>
    <t>resultBody.header.systemDate</t>
  </si>
  <si>
    <t>帳務主機交易時間</t>
  </si>
  <si>
    <t>OA-TXTIME</t>
  </si>
  <si>
    <t>resultBody.header.systemTime</t>
  </si>
  <si>
    <t>OA-ICRICCIK</t>
  </si>
  <si>
    <t>OA-CFRCFBBC</t>
  </si>
  <si>
    <t>帳務主機回應代碼</t>
  </si>
  <si>
    <t>OA-RTNC</t>
  </si>
  <si>
    <t>resultBody.header.returnCode</t>
  </si>
  <si>
    <t>N1504</t>
  </si>
  <si>
    <t>NIA-SPW</t>
  </si>
  <si>
    <t>密碼檢核方式</t>
  </si>
  <si>
    <t>NIA-PTYP</t>
  </si>
  <si>
    <t>passwordValidationType</t>
    <phoneticPr fontId="19" type="noConversion"/>
  </si>
  <si>
    <t>交易類別</t>
  </si>
  <si>
    <t>NIA-FUN</t>
  </si>
  <si>
    <t>NIA-SMP</t>
  </si>
  <si>
    <t>交易類型</t>
  </si>
  <si>
    <t>NIA-TTYP</t>
  </si>
  <si>
    <t>requestBody.header.signatureData.transactionType</t>
  </si>
  <si>
    <t>RSA簽章</t>
  </si>
  <si>
    <t>NIA-RSA</t>
  </si>
  <si>
    <t>requestBody.header.signatureData.rsaSignature</t>
    <phoneticPr fontId="19" type="noConversion"/>
  </si>
  <si>
    <t>RSA簽章序號</t>
  </si>
  <si>
    <t>NIA-RSASTAN</t>
  </si>
  <si>
    <t>requestBody.header.signatureData.rsaSignatureSerialNumber</t>
  </si>
  <si>
    <t>NOA-STN</t>
  </si>
  <si>
    <t>原:網頁識別碼</t>
  </si>
  <si>
    <t>NOA-PST</t>
  </si>
  <si>
    <t>原:本次OTP檢核結果(Y/N)</t>
  </si>
  <si>
    <t>NOA-PE1</t>
  </si>
  <si>
    <t>原:OTP連續錯誤次數</t>
  </si>
  <si>
    <t>NOA-PE2</t>
  </si>
  <si>
    <t>原:本組OTP錯誤次數</t>
  </si>
  <si>
    <t>GA-OPID</t>
  </si>
  <si>
    <t>原:櫃員代號</t>
  </si>
  <si>
    <t>顧客生日</t>
  </si>
  <si>
    <t>輸入統一編號</t>
  </si>
  <si>
    <t>GA-CPA</t>
  </si>
  <si>
    <t>GA-CPP</t>
  </si>
  <si>
    <t>GA-CHA</t>
  </si>
  <si>
    <t>GA-CHP-NO</t>
  </si>
  <si>
    <t>GA-CHP-EXT</t>
  </si>
  <si>
    <t>GA-ZIP</t>
  </si>
  <si>
    <t>GA-MBL</t>
  </si>
  <si>
    <t>GA-BBC</t>
  </si>
  <si>
    <t>GA-FAX</t>
  </si>
  <si>
    <t>GA-POS</t>
  </si>
  <si>
    <t>accountPurpose</t>
  </si>
  <si>
    <t>GA-PSM</t>
  </si>
  <si>
    <t>otherAccountPurpose</t>
  </si>
  <si>
    <t>顧客服務公司統編</t>
  </si>
  <si>
    <t>GA-BID</t>
  </si>
  <si>
    <t>顧客服務公司名稱</t>
  </si>
  <si>
    <t>GA-CPY</t>
  </si>
  <si>
    <t>GA-OPH-NO</t>
  </si>
  <si>
    <t>GA-OPH-EXT</t>
  </si>
  <si>
    <t>GA-TLE</t>
  </si>
  <si>
    <t>GA-MRG</t>
  </si>
  <si>
    <t>GA-KID</t>
  </si>
  <si>
    <t>GA-HOM</t>
  </si>
  <si>
    <t>原:居住狀況</t>
  </si>
  <si>
    <t>學歷代碼/教育程度</t>
  </si>
  <si>
    <t>GA-EDU</t>
  </si>
  <si>
    <t>CFRCFEDU</t>
  </si>
  <si>
    <t>GA-YMT</t>
  </si>
  <si>
    <t>GA-YMU</t>
  </si>
  <si>
    <t>原:家庭年收入</t>
  </si>
  <si>
    <t>GA-CS1</t>
  </si>
  <si>
    <t>原:資金來源</t>
  </si>
  <si>
    <t>GA-CSM</t>
  </si>
  <si>
    <t>原:資金來源－其他</t>
  </si>
  <si>
    <t>GA-CS2</t>
  </si>
  <si>
    <t>原:理財規劃</t>
  </si>
  <si>
    <t>原:投資經驗</t>
  </si>
  <si>
    <t>GA-FRM</t>
  </si>
  <si>
    <t>原:訊息來源</t>
  </si>
  <si>
    <t>成年監護(輔助)代碼</t>
  </si>
  <si>
    <t>GA-GUG</t>
  </si>
  <si>
    <t>GA-RNM</t>
  </si>
  <si>
    <t>GA-DCI</t>
  </si>
  <si>
    <t>GA-SNQ</t>
  </si>
  <si>
    <t>GA-SID</t>
  </si>
  <si>
    <t>GA-PRT</t>
  </si>
  <si>
    <t>行業編號(主計處代碼)</t>
  </si>
  <si>
    <t>GA-NP2</t>
  </si>
  <si>
    <t>GA-PRT2</t>
  </si>
  <si>
    <t>顧客性質代碼</t>
  </si>
  <si>
    <t>GA-CCC</t>
  </si>
  <si>
    <t>GA-CTP</t>
  </si>
  <si>
    <t>GA-TAX</t>
  </si>
  <si>
    <t>GA-CNC</t>
  </si>
  <si>
    <t>GA-CPC</t>
  </si>
  <si>
    <t>GA-BTN</t>
  </si>
  <si>
    <t>原: 稅籍代號</t>
  </si>
  <si>
    <t>GA-CRK</t>
  </si>
  <si>
    <t>是否同意運用顧客基本資料註記</t>
    <phoneticPr fontId="19" type="noConversion"/>
  </si>
  <si>
    <t>GA-MSA</t>
  </si>
  <si>
    <t>customerStatement</t>
  </si>
  <si>
    <t>CIRCIMSA</t>
  </si>
  <si>
    <t>AGREE_CS_FLAG</t>
    <phoneticPr fontId="19" type="noConversion"/>
  </si>
  <si>
    <t>GA-MSB</t>
  </si>
  <si>
    <t>原:往來資料聲明</t>
  </si>
  <si>
    <t>公司資本額(萬)</t>
  </si>
  <si>
    <t>GA-CPZ</t>
  </si>
  <si>
    <t>公司年營業額代碼</t>
  </si>
  <si>
    <t>GA-TRD</t>
  </si>
  <si>
    <t>GA-PCN</t>
  </si>
  <si>
    <t>原:員工人數</t>
  </si>
  <si>
    <t>顧客確認註記 </t>
  </si>
  <si>
    <t>GA-CFM</t>
  </si>
  <si>
    <t>GA-TRV</t>
  </si>
  <si>
    <t>GA-TRV-CTRL</t>
  </si>
  <si>
    <t>原:是否可異動國旅卡註記</t>
  </si>
  <si>
    <t>職稱</t>
  </si>
  <si>
    <t>GA-JTL</t>
  </si>
  <si>
    <t>CIDTBJTL</t>
  </si>
  <si>
    <t>WA-GUG</t>
  </si>
  <si>
    <t>錯誤訊息</t>
  </si>
  <si>
    <t>WA-ERRMSG</t>
  </si>
  <si>
    <t>errorMessage</t>
  </si>
  <si>
    <t xml:space="preserve">GA-CIK </t>
  </si>
  <si>
    <t xml:space="preserve">GA-WAY </t>
  </si>
  <si>
    <t xml:space="preserve">GA-VIT </t>
  </si>
  <si>
    <t xml:space="preserve">GA-PDM </t>
  </si>
  <si>
    <t xml:space="preserve">GA-SMS </t>
  </si>
  <si>
    <t xml:space="preserve">GA-TMS </t>
  </si>
  <si>
    <t xml:space="preserve">GA-EDM </t>
  </si>
  <si>
    <t xml:space="preserve">GA-OPD </t>
  </si>
  <si>
    <t>latestTransactionDate</t>
  </si>
  <si>
    <t>非蒞行交易</t>
  </si>
  <si>
    <t xml:space="preserve">GA-SND </t>
  </si>
  <si>
    <t>傳真交易服務</t>
  </si>
  <si>
    <t xml:space="preserve">GA-FAX </t>
  </si>
  <si>
    <t>GA308-CID</t>
  </si>
  <si>
    <t>GA308-CBH</t>
  </si>
  <si>
    <t>GA308-CNM</t>
  </si>
  <si>
    <t>GA308-CBD</t>
  </si>
  <si>
    <t>GA308-CPA</t>
  </si>
  <si>
    <t>戶籍地址郵遞區號</t>
  </si>
  <si>
    <t>GA308-ZIP</t>
  </si>
  <si>
    <t>消金拒絕貸放理由代碼</t>
  </si>
  <si>
    <t>GA308-DNR</t>
  </si>
  <si>
    <t>GA308-CHA</t>
  </si>
  <si>
    <t>GA308-CPP</t>
  </si>
  <si>
    <t>GA308-CHP</t>
  </si>
  <si>
    <t>GA308-CHP-EXT</t>
  </si>
  <si>
    <t>GA308-PRF</t>
  </si>
  <si>
    <t>GA308-FOPH-NO</t>
  </si>
  <si>
    <t>GA308-FOPH-EXT</t>
  </si>
  <si>
    <t>GA308-FMBL</t>
  </si>
  <si>
    <t>GA308-FBBC</t>
  </si>
  <si>
    <t>GA308-FYMT</t>
  </si>
  <si>
    <t>13V99</t>
  </si>
  <si>
    <t>原:年固定所得</t>
  </si>
  <si>
    <t>GA308-FCTP</t>
  </si>
  <si>
    <t>原:職業</t>
  </si>
  <si>
    <t>GA308-FCNM</t>
  </si>
  <si>
    <t>原:服務單位</t>
  </si>
  <si>
    <t>CPS顧客來源代碼</t>
  </si>
  <si>
    <t>GA308-FTTL</t>
  </si>
  <si>
    <t>customerSource</t>
  </si>
  <si>
    <t>CFRCFTTL</t>
  </si>
  <si>
    <t>CPS_CUSTOMER_SOURCE_CODE</t>
  </si>
  <si>
    <t>GA308-FEDU</t>
  </si>
  <si>
    <t>GA308-FMRG</t>
  </si>
  <si>
    <t>GA308-FCHL</t>
  </si>
  <si>
    <t>配偶統編</t>
  </si>
  <si>
    <t>GA308-FPID</t>
  </si>
  <si>
    <t>GA308-FEML</t>
  </si>
  <si>
    <t>GA308-FTLE</t>
  </si>
  <si>
    <t>GA308-BID</t>
  </si>
  <si>
    <t>GA308-BNAM</t>
  </si>
  <si>
    <t>GA308-CUS</t>
  </si>
  <si>
    <t>GA308-CUST</t>
  </si>
  <si>
    <t>GA308-TAX</t>
  </si>
  <si>
    <t>GA308-NAT</t>
  </si>
  <si>
    <t>GA308-PRO</t>
  </si>
  <si>
    <t>GA308-ACP</t>
  </si>
  <si>
    <t>GA308-PRFT</t>
  </si>
  <si>
    <t>GA308-EAI</t>
  </si>
  <si>
    <t>原:共同行銷註記</t>
  </si>
  <si>
    <t>GA308-YMU</t>
  </si>
  <si>
    <t>原:非固定所得</t>
  </si>
  <si>
    <t>GA308-EXP</t>
  </si>
  <si>
    <t>原:經歷</t>
  </si>
  <si>
    <t>GA308-SEN</t>
  </si>
  <si>
    <t>原:年資</t>
  </si>
  <si>
    <t>GA308-YMM</t>
  </si>
  <si>
    <t>原:年所得所屬年月</t>
  </si>
  <si>
    <t>大陸商主代碼</t>
  </si>
  <si>
    <t>GA308-CN1</t>
  </si>
  <si>
    <t>GA308-FRM</t>
  </si>
  <si>
    <t>原:來源註記</t>
  </si>
  <si>
    <t>外商分公司註記</t>
  </si>
  <si>
    <t>GA308-FBH</t>
  </si>
  <si>
    <t>GA308-CPC</t>
  </si>
  <si>
    <t>大陸商子代碼</t>
  </si>
  <si>
    <t>GA308-CN2</t>
  </si>
  <si>
    <t>利潤分行(SB)</t>
  </si>
  <si>
    <t>GA308-RTH</t>
  </si>
  <si>
    <t>profitBranch</t>
  </si>
  <si>
    <t>ＢＭＯ統編(SB)</t>
  </si>
  <si>
    <t>GA308-BMO</t>
  </si>
  <si>
    <t>bmoCertificationNumber</t>
  </si>
  <si>
    <t>GA308-BMO-F</t>
  </si>
  <si>
    <t>原:ＢＭＯ統編重號註記</t>
  </si>
  <si>
    <t>WA308-RTC</t>
  </si>
  <si>
    <t>returnCode</t>
  </si>
  <si>
    <t>N1536</t>
  </si>
  <si>
    <t>NIA-CHP1</t>
  </si>
  <si>
    <t>NIA-CHP2</t>
  </si>
  <si>
    <t>NIA-MBL</t>
  </si>
  <si>
    <t>NIA-ZIP</t>
  </si>
  <si>
    <t>NIA-CHA</t>
  </si>
  <si>
    <t>NIA-EDM</t>
  </si>
  <si>
    <t>NIA-CPP</t>
  </si>
  <si>
    <t>A12105</t>
  </si>
  <si>
    <t>強迫刪除註記</t>
  </si>
  <si>
    <t>GA-CIFC</t>
  </si>
  <si>
    <t>forceDeleteFlag</t>
  </si>
  <si>
    <t>A123022</t>
  </si>
  <si>
    <t>GA-STAT</t>
  </si>
  <si>
    <t>currentGuardianship</t>
  </si>
  <si>
    <t>GA-ANNOC</t>
  </si>
  <si>
    <t>isGuarded</t>
  </si>
  <si>
    <t>GA-STAT-TYP</t>
  </si>
  <si>
    <t>guardianshipType</t>
  </si>
  <si>
    <t>guardianshipConsent</t>
  </si>
  <si>
    <t>成年監護狀態</t>
  </si>
  <si>
    <t>GA-GUG-NEW</t>
  </si>
  <si>
    <t>changedToGuardianship</t>
  </si>
  <si>
    <t>WA-STAT</t>
  </si>
  <si>
    <t>WA-ANNOC</t>
  </si>
  <si>
    <t>WA-GUG-NEW</t>
  </si>
  <si>
    <t>顧客身份代碼</t>
  </si>
  <si>
    <t>customerKycTypes[*].kycCode</t>
  </si>
  <si>
    <t>updateCustomerByDigitalDept</t>
  </si>
  <si>
    <t>顧客英文姓名</t>
  </si>
  <si>
    <t>服務公司電話(不含分機)</t>
  </si>
  <si>
    <t>服務公司電話分機</t>
  </si>
  <si>
    <t>API版號</t>
  </si>
  <si>
    <t>apiVersion</t>
  </si>
  <si>
    <t>updateSmsPasswordForDigital</t>
  </si>
  <si>
    <t>密碼檢核方式</t>
    <phoneticPr fontId="19" type="noConversion"/>
  </si>
  <si>
    <t>passwordValidationType</t>
  </si>
  <si>
    <t xml:space="preserve">customerCirciKey </t>
  </si>
  <si>
    <t>20211229&lt;CM2021012600001&gt;配合BSM需求新增API</t>
    <phoneticPr fontId="19" type="noConversion"/>
  </si>
  <si>
    <t>API版號</t>
    <phoneticPr fontId="19" type="noConversion"/>
  </si>
  <si>
    <t>apiVersion</t>
    <phoneticPr fontId="19" type="noConversion"/>
  </si>
  <si>
    <t>requestBody.optional. forceUpdate</t>
  </si>
  <si>
    <t>updateCustomerContactInfo</t>
  </si>
  <si>
    <t>交易用行動電話</t>
  </si>
  <si>
    <t>20210825&lt;RE11011212&gt;上線</t>
    <phoneticPr fontId="19" type="noConversion"/>
  </si>
  <si>
    <t>updateCrossSellingFlag</t>
  </si>
  <si>
    <t>共銷註記</t>
  </si>
  <si>
    <t>crossSellingFlag</t>
  </si>
  <si>
    <t>CROSS_SELLING_FLAG</t>
  </si>
  <si>
    <t>共銷簽署/取消時間點</t>
  </si>
  <si>
    <t>crossSellingDateTime</t>
  </si>
  <si>
    <t xml:space="preserve">CROSS_SELLING_DATE &amp; CROSS_SELLING_TIME </t>
  </si>
  <si>
    <t>共銷簽署條款版本</t>
  </si>
  <si>
    <t>crossSellingVersion</t>
  </si>
  <si>
    <t>CROSS_SELLING_VERSION</t>
  </si>
  <si>
    <t>共銷簽署IP</t>
  </si>
  <si>
    <t>crossSellingIp</t>
  </si>
  <si>
    <t xml:space="preserve">CROSS_SELLING_IP </t>
  </si>
  <si>
    <t>共銷更新通路別代號</t>
  </si>
  <si>
    <t>crossSellingChannel</t>
  </si>
  <si>
    <t>CROSS_SELLING_CHANNEL</t>
  </si>
  <si>
    <t>共銷註記更新人員</t>
  </si>
  <si>
    <t>crossSellingUpdPerson</t>
  </si>
  <si>
    <t>CROSS_SELLING_UPD_PERSON</t>
  </si>
  <si>
    <t>updateMarketingFlag</t>
  </si>
  <si>
    <t>櫃員員編</t>
    <phoneticPr fontId="19" type="noConversion"/>
  </si>
  <si>
    <t>createOrUpdateCustomerForNBS</t>
  </si>
  <si>
    <t>建檔日期</t>
    <phoneticPr fontId="19" type="noConversion"/>
  </si>
  <si>
    <t>creationDate</t>
  </si>
  <si>
    <t>FIRST_TXN_DATE</t>
    <phoneticPr fontId="19" type="noConversion"/>
  </si>
  <si>
    <t>開戶用途代碼－非個人</t>
    <phoneticPr fontId="19" type="noConversion"/>
  </si>
  <si>
    <t>ACCOUNT_PURPOSE_CODE</t>
    <phoneticPr fontId="19" type="noConversion"/>
  </si>
  <si>
    <t>開戶用途代碼－個人</t>
  </si>
  <si>
    <t>開戶用途－其他－非個人</t>
  </si>
  <si>
    <t>OTHER_ACCOUNT_PURPOSE</t>
    <phoneticPr fontId="19" type="noConversion"/>
  </si>
  <si>
    <t>開戶用途－其他－個人</t>
  </si>
  <si>
    <t>母公司註冊國別代碼</t>
  </si>
  <si>
    <t>免扣補充保費註記</t>
  </si>
  <si>
    <t>稅籍代號 </t>
  </si>
  <si>
    <t>戶籍地址城市</t>
  </si>
  <si>
    <t>戶籍地址鄉鎮市區</t>
  </si>
  <si>
    <t>通訊地址城市</t>
  </si>
  <si>
    <t>通訊地址鄉鎮市區</t>
  </si>
  <si>
    <t>createOrUpdateCustomerForObu</t>
    <phoneticPr fontId="19" type="noConversion"/>
  </si>
  <si>
    <t>creationDate</t>
    <phoneticPr fontId="19" type="noConversion"/>
  </si>
  <si>
    <t>原始身份證字號/統編</t>
  </si>
  <si>
    <t>台資註記</t>
  </si>
  <si>
    <t>taiwanFundedEnterpriseFlag</t>
  </si>
  <si>
    <t>CIDTBTFN</t>
  </si>
  <si>
    <t>TW_FUNDED_FLAG</t>
  </si>
  <si>
    <t>玉山海外分支機構註記</t>
  </si>
  <si>
    <t>branchOrSubsidiaryFlag</t>
  </si>
  <si>
    <t>BRANCH_OR_SUBSIDIARY_FLAG</t>
  </si>
  <si>
    <t>emailAddress</t>
    <phoneticPr fontId="19" type="noConversion"/>
  </si>
  <si>
    <t>20211229&lt;RE11021694&gt;預計配合理專十誡新增API</t>
    <phoneticPr fontId="19" type="noConversion"/>
  </si>
  <si>
    <t>CREATION_DPT_CODE</t>
    <phoneticPr fontId="19" type="noConversion"/>
  </si>
  <si>
    <t>BIRTHDAY</t>
    <phoneticPr fontId="19" type="noConversion"/>
  </si>
  <si>
    <t>PER_CITY</t>
    <phoneticPr fontId="19" type="noConversion"/>
  </si>
  <si>
    <t>PER_AREA</t>
    <phoneticPr fontId="19" type="noConversion"/>
  </si>
  <si>
    <t>戶籍地址詳細</t>
  </si>
  <si>
    <t>REGI_ADDRESS_DETAIL</t>
    <phoneticPr fontId="19" type="noConversion"/>
  </si>
  <si>
    <t>PER_ZIP</t>
    <phoneticPr fontId="19" type="noConversion"/>
  </si>
  <si>
    <t>CONT_CITY</t>
    <phoneticPr fontId="19" type="noConversion"/>
  </si>
  <si>
    <t>CONT_AREA</t>
    <phoneticPr fontId="19" type="noConversion"/>
  </si>
  <si>
    <t>通訊地址詳細</t>
  </si>
  <si>
    <t>CONT_ADDRESS_DETAIL</t>
    <phoneticPr fontId="19" type="noConversion"/>
  </si>
  <si>
    <t>CUST_ZIP_CODE</t>
    <phoneticPr fontId="19" type="noConversion"/>
  </si>
  <si>
    <t>RESI_COMM_CONTENT</t>
    <phoneticPr fontId="19" type="noConversion"/>
  </si>
  <si>
    <t>CONT_COMM_CONTENT</t>
    <phoneticPr fontId="19" type="noConversion"/>
  </si>
  <si>
    <t>CONE_COMM_CONTENT</t>
    <phoneticPr fontId="19" type="noConversion"/>
  </si>
  <si>
    <t>DGBAS_INDUSTRY_CODE</t>
    <phoneticPr fontId="19" type="noConversion"/>
  </si>
  <si>
    <t>扶養子女數</t>
    <phoneticPr fontId="19" type="noConversion"/>
  </si>
  <si>
    <t>信用卡持卡人</t>
  </si>
  <si>
    <t>顧客身份代碼(KYC)</t>
  </si>
  <si>
    <t>customerKycType[*].kycCode</t>
    <phoneticPr fontId="19" type="noConversion"/>
  </si>
  <si>
    <t>updateNotSendStatementFlag</t>
  </si>
  <si>
    <t xml:space="preserve">customerCirciKey </t>
    <phoneticPr fontId="19" type="noConversion"/>
  </si>
  <si>
    <t>不寄對帳單通知註記(保密戶註記)</t>
  </si>
  <si>
    <t>doNotSendStatementFlag</t>
    <phoneticPr fontId="19" type="noConversion"/>
  </si>
  <si>
    <t>Api版號</t>
  </si>
  <si>
    <t>updateCustContact</t>
    <phoneticPr fontId="19" type="noConversion"/>
  </si>
  <si>
    <t>顧客確認註記</t>
    <phoneticPr fontId="19" type="noConversion"/>
  </si>
  <si>
    <t>202106配合CAML新增 API</t>
    <phoneticPr fontId="19" type="noConversion"/>
  </si>
  <si>
    <t>CUSTOMER_</t>
    <phoneticPr fontId="19" type="noConversion"/>
  </si>
  <si>
    <t>createCorporateCust</t>
  </si>
  <si>
    <t>行業編號(主計處)</t>
  </si>
  <si>
    <t>大陸商註記主代碼</t>
  </si>
  <si>
    <t>　</t>
  </si>
  <si>
    <t>O</t>
  </si>
  <si>
    <t>checkGrownUpGuardianship</t>
  </si>
  <si>
    <t>顧客身分證號</t>
  </si>
  <si>
    <t>TB_GROWN_UP_GUARDIANSHIP</t>
  </si>
  <si>
    <t>遮罩身分證號</t>
  </si>
  <si>
    <t>maskCirciKey</t>
  </si>
  <si>
    <t>遮罩顧客姓名</t>
  </si>
  <si>
    <t>maskName</t>
  </si>
  <si>
    <t>監護/輔助註記</t>
  </si>
  <si>
    <t>guardianshipFlag</t>
  </si>
  <si>
    <t>原始序號</t>
    <phoneticPr fontId="18" type="noConversion"/>
  </si>
  <si>
    <t>資料中文名稱</t>
    <phoneticPr fontId="18" type="noConversion"/>
  </si>
  <si>
    <t>欄位序號</t>
  </si>
  <si>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</si>
  <si>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</si>
  <si>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</si>
  <si>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</si>
  <si>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資料庫欄位英文名稱</t>
  </si>
  <si>
    <t>資料庫欄位型別</t>
    <phoneticPr fontId="18" type="noConversion"/>
  </si>
  <si>
    <t>資料說明</t>
    <phoneticPr fontId="18" type="noConversion"/>
  </si>
  <si>
    <t>顧客主檔PK</t>
    <phoneticPr fontId="18" type="noConversion"/>
  </si>
  <si>
    <t>X0140</t>
  </si>
  <si>
    <t>Customer ID</t>
    <phoneticPr fontId="18" type="noConversion"/>
  </si>
  <si>
    <t>顧客主檔</t>
    <phoneticPr fontId="18" type="noConversion"/>
  </si>
  <si>
    <t>TB_CUSTOMER</t>
    <phoneticPr fontId="18" type="noConversion"/>
  </si>
  <si>
    <t>CUSTOMER_ID</t>
  </si>
  <si>
    <t>VARCHAR2(40 CHAR CHAR)</t>
  </si>
  <si>
    <t>自製UUID</t>
    <phoneticPr fontId="18" type="noConversion"/>
  </si>
  <si>
    <t>銀行歸戶統編</t>
    <phoneticPr fontId="18" type="noConversion"/>
  </si>
  <si>
    <t>X0110</t>
  </si>
  <si>
    <t>CIRCI Key</t>
  </si>
  <si>
    <t>VARCHAR2(20 CHAR)</t>
  </si>
  <si>
    <t xml:space="preserve">即主機的host_key_value，同其他table的circi_key  </t>
    <phoneticPr fontId="18" type="noConversion"/>
  </si>
  <si>
    <t>顧客首次往來日期(YYYYMMDDHH24MISS)</t>
    <phoneticPr fontId="18" type="noConversion"/>
  </si>
  <si>
    <t>X0171</t>
  </si>
  <si>
    <t>Customer First Transaction Date</t>
    <phoneticPr fontId="18" type="noConversion"/>
  </si>
  <si>
    <t>X0136</t>
  </si>
  <si>
    <t>Creation Department</t>
    <phoneticPr fontId="18" type="noConversion"/>
  </si>
  <si>
    <t>VARCHAR2(4 CHAR)</t>
  </si>
  <si>
    <t>代表人統編/負責人統編</t>
    <phoneticPr fontId="18" type="noConversion"/>
  </si>
  <si>
    <t>X0217</t>
  </si>
  <si>
    <t>Principal Certification Number</t>
    <phoneticPr fontId="18" type="noConversion"/>
  </si>
  <si>
    <t>X0242</t>
  </si>
  <si>
    <t>Tax Idification Number</t>
    <phoneticPr fontId="18" type="noConversion"/>
  </si>
  <si>
    <t>VARCHAR2(10 CHAR)</t>
  </si>
  <si>
    <t>行業屬性類別代碼/行業性質/行業類別</t>
    <phoneticPr fontId="18" type="noConversion"/>
  </si>
  <si>
    <t>X0181</t>
  </si>
  <si>
    <t>Industry Property Type</t>
    <phoneticPr fontId="18" type="noConversion"/>
  </si>
  <si>
    <t>VARCHAR2(2 CHAR)</t>
  </si>
  <si>
    <t>行業屬性類別代碼_x000D_
01:中小企業_x000D_
02:其他_x000D_
03:視同中小企業</t>
  </si>
  <si>
    <t>X0179</t>
  </si>
  <si>
    <t>Income Tax Type</t>
    <phoneticPr fontId="18" type="noConversion"/>
  </si>
  <si>
    <t>VARCHAR2(1 CHAR)</t>
  </si>
  <si>
    <t>代表人姓名/負責人姓名</t>
    <phoneticPr fontId="18" type="noConversion"/>
  </si>
  <si>
    <t>X0218</t>
  </si>
  <si>
    <t>Principal Name</t>
    <phoneticPr fontId="18" type="noConversion"/>
  </si>
  <si>
    <t>VARCHAR2(200 CHAR)</t>
  </si>
  <si>
    <t>X0103</t>
  </si>
  <si>
    <t>Customer Birthday</t>
    <phoneticPr fontId="18" type="noConversion"/>
  </si>
  <si>
    <t>VARCHAR2(8 CHAR)</t>
  </si>
  <si>
    <t>X0192</t>
  </si>
  <si>
    <t>Nationality</t>
    <phoneticPr fontId="18" type="noConversion"/>
  </si>
  <si>
    <t>VARCHAR2(3 CHAR)</t>
  </si>
  <si>
    <t>X0174</t>
  </si>
  <si>
    <t>Gender</t>
    <phoneticPr fontId="18" type="noConversion"/>
  </si>
  <si>
    <t>GENDER_CODE</t>
  </si>
  <si>
    <t>性別代碼_x000D_
M:男性_x000D_
F:女性</t>
  </si>
  <si>
    <t>X0224</t>
  </si>
  <si>
    <t>Register Country</t>
    <phoneticPr fontId="18" type="noConversion"/>
  </si>
  <si>
    <t>是否更改過身份證／統編</t>
    <phoneticPr fontId="18" type="noConversion"/>
  </si>
  <si>
    <t>X0161</t>
  </si>
  <si>
    <t>Ever Changed Certification Number</t>
    <phoneticPr fontId="18" type="noConversion"/>
  </si>
  <si>
    <t>everChangedCertificationNumber</t>
  </si>
  <si>
    <t>EVER_CHANGED_CERT_NO</t>
    <phoneticPr fontId="18" type="noConversion"/>
  </si>
  <si>
    <t>合併金融機構別</t>
  </si>
  <si>
    <t>X0191</t>
  </si>
  <si>
    <t>Merge Bank</t>
    <phoneticPr fontId="18" type="noConversion"/>
  </si>
  <si>
    <t>mergeBank</t>
  </si>
  <si>
    <t>MERGE_BANK</t>
  </si>
  <si>
    <t>中心批次建檔註記</t>
    <phoneticPr fontId="18" type="noConversion"/>
  </si>
  <si>
    <t>X0105</t>
  </si>
  <si>
    <t>Batch Creation Flag</t>
  </si>
  <si>
    <t>batchCreationFlag</t>
    <phoneticPr fontId="18" type="noConversion"/>
  </si>
  <si>
    <t>CENTER_BATCH_CREATION</t>
  </si>
  <si>
    <t>X0205</t>
  </si>
  <si>
    <t>Main Business Unit</t>
    <phoneticPr fontId="18" type="noConversion"/>
  </si>
  <si>
    <t>X0220</t>
  </si>
  <si>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</si>
  <si>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</si>
  <si>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</si>
  <si>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X0142</t>
  </si>
  <si>
    <t>Customer Type</t>
    <phoneticPr fontId="18" type="noConversion"/>
  </si>
  <si>
    <t>行業編號（主計處代碼）</t>
    <phoneticPr fontId="18" type="noConversion"/>
  </si>
  <si>
    <t>X0150</t>
  </si>
  <si>
    <t>Industrial Classification for DGBAS</t>
    <phoneticPr fontId="18" type="noConversion"/>
  </si>
  <si>
    <t>DGBAS_INDUSTRY_CODE</t>
    <phoneticPr fontId="18" type="noConversion"/>
  </si>
  <si>
    <t>VARCHAR2(6 CHAR)</t>
  </si>
  <si>
    <t>舊身分證統編</t>
  </si>
  <si>
    <t>X0219</t>
  </si>
  <si>
    <t>Prior Person Identification Number</t>
    <phoneticPr fontId="18" type="noConversion"/>
  </si>
  <si>
    <t>priorCertificationNumber</t>
  </si>
  <si>
    <t>PRIOR_PERSON_IDENTIFITY_NO</t>
  </si>
  <si>
    <t>X0193</t>
  </si>
  <si>
    <t>Industrial Classification for CBC</t>
    <phoneticPr fontId="18" type="noConversion"/>
  </si>
  <si>
    <t>X0236</t>
  </si>
  <si>
    <t>Serve Company Name</t>
    <phoneticPr fontId="18" type="noConversion"/>
  </si>
  <si>
    <t>X0235</t>
  </si>
  <si>
    <t>Serve Company Certification Number</t>
    <phoneticPr fontId="18" type="noConversion"/>
  </si>
  <si>
    <t>X0187</t>
  </si>
  <si>
    <t>Job Position Type</t>
  </si>
  <si>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</si>
  <si>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</si>
  <si>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</si>
  <si>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</si>
  <si>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</si>
  <si>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</si>
  <si>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</si>
  <si>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</si>
  <si>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X0182</t>
  </si>
  <si>
    <t>Industrial Classification for ESUN</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</si>
  <si>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</si>
  <si>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</si>
  <si>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X0201</t>
  </si>
  <si>
    <t>Parent Company Certification Number</t>
    <phoneticPr fontId="18" type="noConversion"/>
  </si>
  <si>
    <t xml:space="preserve">外商分公司註記
</t>
    <phoneticPr fontId="18" type="noConversion"/>
  </si>
  <si>
    <t>X0172</t>
  </si>
  <si>
    <t>Foreign Branch Flag</t>
  </si>
  <si>
    <t xml:space="preserve">外商分公司註記_x000D_
空白/N:否　　　_x000D_
Y:是_x000D_
</t>
  </si>
  <si>
    <t>X0202</t>
  </si>
  <si>
    <t>Parent Company Country</t>
  </si>
  <si>
    <t>X0107</t>
  </si>
  <si>
    <t>China Master Code</t>
  </si>
  <si>
    <t>大陸商子代碼</t>
    <phoneticPr fontId="18" type="noConversion"/>
  </si>
  <si>
    <t>X0108</t>
  </si>
  <si>
    <t>China Sub 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</si>
  <si>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</si>
  <si>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X0109</t>
  </si>
  <si>
    <t>Customer Certification Number</t>
    <phoneticPr fontId="18" type="noConversion"/>
  </si>
  <si>
    <t>顧客主檔</t>
    <phoneticPr fontId="19" type="noConversion"/>
  </si>
  <si>
    <t>VARCHAR2(50 CHAR)</t>
  </si>
  <si>
    <t>X0152</t>
  </si>
  <si>
    <t>Original Check Number</t>
    <phoneticPr fontId="18" type="noConversion"/>
  </si>
  <si>
    <t>DUP_CERT_NO_ORG_CHECKING_NUM</t>
  </si>
  <si>
    <t>X0143</t>
  </si>
  <si>
    <t>Customer Name</t>
    <phoneticPr fontId="18" type="noConversion"/>
  </si>
  <si>
    <t>X0094</t>
  </si>
  <si>
    <t>Account Purpose</t>
    <phoneticPr fontId="18" type="noConversion"/>
  </si>
  <si>
    <t>accountPurpose</t>
    <phoneticPr fontId="18" type="noConversion"/>
  </si>
  <si>
    <t>X0198</t>
  </si>
  <si>
    <t>Account Purpose (Others)</t>
    <phoneticPr fontId="18" type="noConversion"/>
  </si>
  <si>
    <t>otherAccountPurpose</t>
    <phoneticPr fontId="18" type="noConversion"/>
  </si>
  <si>
    <t>個人年收入所得</t>
    <phoneticPr fontId="18" type="noConversion"/>
  </si>
  <si>
    <t>X0206</t>
  </si>
  <si>
    <t>Annual Income</t>
    <phoneticPr fontId="18" type="noConversion"/>
  </si>
  <si>
    <t>CPS顧客來源代碼</t>
    <phoneticPr fontId="18" type="noConversion"/>
  </si>
  <si>
    <t>X0135</t>
  </si>
  <si>
    <t>Customer Source of CPS</t>
    <phoneticPr fontId="18" type="noConversion"/>
  </si>
  <si>
    <t>X0153</t>
  </si>
  <si>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</si>
  <si>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</si>
  <si>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</si>
  <si>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X0189</t>
  </si>
  <si>
    <t>Married Status</t>
    <phoneticPr fontId="18" type="noConversion"/>
  </si>
  <si>
    <t>X0106</t>
  </si>
  <si>
    <t>Number of children</t>
    <phoneticPr fontId="18" type="noConversion"/>
  </si>
  <si>
    <t>NUMBER(2,0 CHAR)</t>
  </si>
  <si>
    <t>X0183</t>
  </si>
  <si>
    <t>Referrer Identification Number</t>
    <phoneticPr fontId="18" type="noConversion"/>
  </si>
  <si>
    <t>X0190</t>
  </si>
  <si>
    <t>Spouse Identification Number</t>
    <phoneticPr fontId="18" type="noConversion"/>
  </si>
  <si>
    <t>入出境證起日(YYYYMMDDHH24MISS)</t>
    <phoneticPr fontId="18" type="noConversion"/>
  </si>
  <si>
    <t>X0160</t>
  </si>
  <si>
    <t>Entry/Exit Permit Start Date</t>
    <phoneticPr fontId="18" type="noConversion"/>
  </si>
  <si>
    <t>入出境證迄日(YYYYMMDDHH24MISS)</t>
    <phoneticPr fontId="18" type="noConversion"/>
  </si>
  <si>
    <t>X0158</t>
  </si>
  <si>
    <t>Entry/Exit Permit End Date</t>
    <phoneticPr fontId="18" type="noConversion"/>
  </si>
  <si>
    <t>entryAndExitPermitEndDate</t>
    <phoneticPr fontId="18" type="noConversion"/>
  </si>
  <si>
    <t>X0159</t>
  </si>
  <si>
    <t>Entry/Exit Permit Number</t>
    <phoneticPr fontId="18" type="noConversion"/>
  </si>
  <si>
    <t>VARCHAR2(11 CHAR)</t>
  </si>
  <si>
    <t>X0173</t>
  </si>
  <si>
    <t>Foreign Exchange Role Type</t>
    <phoneticPr fontId="18" type="noConversion"/>
  </si>
  <si>
    <t>X0197</t>
  </si>
  <si>
    <t>Office Flag</t>
  </si>
  <si>
    <t>X0177</t>
  </si>
  <si>
    <t>Diplomatic Identification Number</t>
    <phoneticPr fontId="18" type="noConversion"/>
  </si>
  <si>
    <t>VARCHAR2(9 CHAR)</t>
  </si>
  <si>
    <t>X0203</t>
  </si>
  <si>
    <t>Foreign Exchange Customer English Name</t>
    <phoneticPr fontId="18" type="noConversion"/>
  </si>
  <si>
    <t>X0165</t>
  </si>
  <si>
    <t>Alien Residence Expired Date</t>
    <phoneticPr fontId="18" type="noConversion"/>
  </si>
  <si>
    <t>X0184</t>
  </si>
  <si>
    <t>Alien Residence Issue Date</t>
    <phoneticPr fontId="18" type="noConversion"/>
  </si>
  <si>
    <t>X0164</t>
  </si>
  <si>
    <t>Alien Residence Identification Number</t>
    <phoneticPr fontId="18" type="noConversion"/>
  </si>
  <si>
    <t>X0204</t>
  </si>
  <si>
    <t>Passport Identification Number</t>
    <phoneticPr fontId="18" type="noConversion"/>
  </si>
  <si>
    <t>VARCHAR2(30 CHAR)</t>
  </si>
  <si>
    <t>X0162</t>
  </si>
  <si>
    <t>Foreign Exchange Contact Name</t>
    <phoneticPr fontId="18" type="noConversion"/>
  </si>
  <si>
    <t>X0163</t>
  </si>
  <si>
    <t>Foreign Exchange Contact Phone Number</t>
    <phoneticPr fontId="18" type="noConversion"/>
  </si>
  <si>
    <t>X0188</t>
  </si>
  <si>
    <t>Original LC Processing Method</t>
    <phoneticPr fontId="18" type="noConversion"/>
  </si>
  <si>
    <t>英文地址國別</t>
    <phoneticPr fontId="18" type="noConversion"/>
  </si>
  <si>
    <t>X0133</t>
  </si>
  <si>
    <t>Country In English</t>
    <phoneticPr fontId="18" type="noConversion"/>
  </si>
  <si>
    <t>X0127</t>
  </si>
  <si>
    <t>Residential City</t>
    <phoneticPr fontId="18" type="noConversion"/>
  </si>
  <si>
    <t>通訊地址郵遞區號(CIRCIZIP)</t>
    <phoneticPr fontId="18" type="noConversion"/>
  </si>
  <si>
    <t>X0145</t>
  </si>
  <si>
    <t>Residential Zip Code</t>
    <phoneticPr fontId="18" type="noConversion"/>
  </si>
  <si>
    <t>CUST_ZIP_CODE</t>
    <phoneticPr fontId="18" type="noConversion"/>
  </si>
  <si>
    <t>VARCHAR2(5 CHAR)</t>
  </si>
  <si>
    <t>通訊地址(部分)</t>
    <phoneticPr fontId="18" type="noConversion"/>
  </si>
  <si>
    <t>X0124</t>
  </si>
  <si>
    <t>Residential Address(Partial)</t>
    <phoneticPr fontId="18" type="noConversion"/>
  </si>
  <si>
    <t>VARCHAR2(100 CHAR)</t>
  </si>
  <si>
    <t>通訊地址鄉鎮市區</t>
    <phoneticPr fontId="18" type="noConversion"/>
  </si>
  <si>
    <t>X0126</t>
  </si>
  <si>
    <t>Residential Area</t>
    <phoneticPr fontId="18" type="noConversion"/>
  </si>
  <si>
    <t>戶籍地址城市</t>
    <phoneticPr fontId="18" type="noConversion"/>
  </si>
  <si>
    <t>X0209</t>
  </si>
  <si>
    <t>Permanent City</t>
    <phoneticPr fontId="18" type="noConversion"/>
  </si>
  <si>
    <t>戶籍地址郵遞區號(CIRCIZIP)</t>
    <phoneticPr fontId="18" type="noConversion"/>
  </si>
  <si>
    <t>X0210</t>
  </si>
  <si>
    <t>Permanent Zip Code</t>
    <phoneticPr fontId="18" type="noConversion"/>
  </si>
  <si>
    <t>戶籍地址(部分)</t>
    <phoneticPr fontId="18" type="noConversion"/>
  </si>
  <si>
    <t>X0223</t>
  </si>
  <si>
    <t>Permanent Address(Partial)</t>
    <phoneticPr fontId="18" type="noConversion"/>
  </si>
  <si>
    <t>戶籍地址鄉鎮市區</t>
    <phoneticPr fontId="18" type="noConversion"/>
  </si>
  <si>
    <t>X0208</t>
  </si>
  <si>
    <t>Permanent Area</t>
    <phoneticPr fontId="18" type="noConversion"/>
  </si>
  <si>
    <t>英文地址城市</t>
    <phoneticPr fontId="18" type="noConversion"/>
  </si>
  <si>
    <t>X0132</t>
  </si>
  <si>
    <t>City in English</t>
    <phoneticPr fontId="18" type="noConversion"/>
  </si>
  <si>
    <t>英文地址(部分)</t>
    <phoneticPr fontId="18" type="noConversion"/>
  </si>
  <si>
    <t>X0131</t>
  </si>
  <si>
    <t>Address in English(Partial)</t>
    <phoneticPr fontId="18" type="noConversion"/>
  </si>
  <si>
    <t>逾期授信戶註記</t>
    <phoneticPr fontId="18" type="noConversion"/>
  </si>
  <si>
    <t>X0200</t>
  </si>
  <si>
    <t>Overdue Credit Flag</t>
  </si>
  <si>
    <t>overdueCreditFlag</t>
  </si>
  <si>
    <t>OVERDUE_CREDIT_ACCOUNT</t>
  </si>
  <si>
    <t>債務協商代碼</t>
    <phoneticPr fontId="18" type="noConversion"/>
  </si>
  <si>
    <t>X0148</t>
  </si>
  <si>
    <t>Debt Settlement</t>
    <phoneticPr fontId="18" type="noConversion"/>
  </si>
  <si>
    <t>debtSettlement</t>
  </si>
  <si>
    <t>DEBT_CONSULT</t>
  </si>
  <si>
    <t>消費者債務清理代碼</t>
    <phoneticPr fontId="19" type="noConversion"/>
  </si>
  <si>
    <t>X0123</t>
  </si>
  <si>
    <t>Customer Debt Clearance</t>
    <phoneticPr fontId="18" type="noConversion"/>
  </si>
  <si>
    <t>customerDebtClearance</t>
  </si>
  <si>
    <t>CONSUMER_DEBT_CLEAN</t>
  </si>
  <si>
    <t>清算註記（來自卡處）</t>
    <phoneticPr fontId="19" type="noConversion"/>
  </si>
  <si>
    <t>X0139</t>
  </si>
  <si>
    <t>Credit Card Liquidation Flag</t>
  </si>
  <si>
    <t>creditCardLiquidationFlag</t>
  </si>
  <si>
    <t>CREDIT_CARD_SETTLEMENT</t>
  </si>
  <si>
    <t>特記對象（業管單位登錄）</t>
    <phoneticPr fontId="18" type="noConversion"/>
  </si>
  <si>
    <t>X0239</t>
  </si>
  <si>
    <t>Special Account Flag</t>
  </si>
  <si>
    <t>specialAccountFlag</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</si>
  <si>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</si>
  <si>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</si>
  <si>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X0240</t>
  </si>
  <si>
    <t>Personal Information Prohibition Flag</t>
    <phoneticPr fontId="18" type="noConversion"/>
  </si>
  <si>
    <t>恐怖份子註記</t>
    <phoneticPr fontId="18" type="noConversion"/>
  </si>
  <si>
    <t>X0244</t>
  </si>
  <si>
    <t>Terrorists Flag</t>
  </si>
  <si>
    <t>X0141</t>
  </si>
  <si>
    <t>Customer Status</t>
    <phoneticPr fontId="18" type="noConversion"/>
  </si>
  <si>
    <t>更生註記（來自卡處）</t>
  </si>
  <si>
    <t>X0225</t>
  </si>
  <si>
    <t>Rehabilitated Flag</t>
  </si>
  <si>
    <t>rehabilitatedFlag</t>
  </si>
  <si>
    <t>REHABILITATED</t>
  </si>
  <si>
    <t>前置調解註記</t>
  </si>
  <si>
    <t>X0216</t>
  </si>
  <si>
    <t>Pre-Mediation Flag</t>
  </si>
  <si>
    <t>preMediationFlag</t>
  </si>
  <si>
    <t>PRE_MEDIATE_FLAG</t>
  </si>
  <si>
    <t>ACCOUNT REVIEW狀態註記</t>
    <phoneticPr fontId="18" type="noConversion"/>
  </si>
  <si>
    <t>X0096</t>
  </si>
  <si>
    <t>Account Review State Flag</t>
  </si>
  <si>
    <t>ACCOUNT REVIEW暫停註記</t>
    <phoneticPr fontId="18" type="noConversion"/>
  </si>
  <si>
    <t>X0095</t>
  </si>
  <si>
    <t>Account Review Pending Flag</t>
    <phoneticPr fontId="18" type="noConversion"/>
  </si>
  <si>
    <t>銀行內部共同行銷註記</t>
    <phoneticPr fontId="18" type="noConversion"/>
  </si>
  <si>
    <t>X0099</t>
  </si>
  <si>
    <t>Cross-Selling Flag</t>
  </si>
  <si>
    <t>BANK_INTERNAL_COMMON_SALE</t>
  </si>
  <si>
    <t>X0097</t>
  </si>
  <si>
    <t>Personal Information Agree Flag</t>
  </si>
  <si>
    <t>是否同意運用顧客基本資料註記(已徵得同意書)</t>
  </si>
  <si>
    <t>X0098</t>
    <phoneticPr fontId="18" type="noConversion"/>
  </si>
  <si>
    <t>Personal Information Consent Flag</t>
  </si>
  <si>
    <t>personalInformationConsentFlag</t>
    <phoneticPr fontId="18" type="noConversion"/>
  </si>
  <si>
    <t>AGREE_CS_WITH_CONSENT_FLAG</t>
    <phoneticPr fontId="18" type="noConversion"/>
  </si>
  <si>
    <t>X0151</t>
  </si>
  <si>
    <t>DM Selling Flag</t>
  </si>
  <si>
    <t>X0237</t>
  </si>
  <si>
    <t>SMS Selling Flag</t>
  </si>
  <si>
    <t>X0211</t>
  </si>
  <si>
    <t>Phone Selling Flag</t>
  </si>
  <si>
    <t>X0157</t>
  </si>
  <si>
    <t>Email Selling Flag</t>
  </si>
  <si>
    <t>X0195</t>
  </si>
  <si>
    <t>Selling Notification Type</t>
    <phoneticPr fontId="18" type="noConversion"/>
  </si>
  <si>
    <t>X0194</t>
  </si>
  <si>
    <t>Selling Note</t>
    <phoneticPr fontId="18" type="noConversion"/>
  </si>
  <si>
    <t>VARCHAR2(1024 CHAR)</t>
  </si>
  <si>
    <t>戶籍電話</t>
    <phoneticPr fontId="19" type="noConversion"/>
  </si>
  <si>
    <t>X0232</t>
  </si>
  <si>
    <t>Permanent Phone Number</t>
    <phoneticPr fontId="18" type="noConversion"/>
  </si>
  <si>
    <t>通訊電話</t>
    <phoneticPr fontId="18" type="noConversion"/>
  </si>
  <si>
    <t>X0128</t>
  </si>
  <si>
    <t>Residential Phone Number</t>
    <phoneticPr fontId="18" type="noConversion"/>
  </si>
  <si>
    <t>公司電話</t>
    <phoneticPr fontId="18" type="noConversion"/>
  </si>
  <si>
    <t>X0117</t>
  </si>
  <si>
    <t>Corporation Phone Number</t>
    <phoneticPr fontId="18" type="noConversion"/>
  </si>
  <si>
    <t>戶籍電話分機</t>
    <phoneticPr fontId="19" type="noConversion"/>
  </si>
  <si>
    <t>X0229</t>
  </si>
  <si>
    <t>Permanent Extension Number</t>
    <phoneticPr fontId="18" type="noConversion"/>
  </si>
  <si>
    <t>permanentExtensionNumber</t>
  </si>
  <si>
    <t>RESE_COMM_CONTENT</t>
  </si>
  <si>
    <t>通訊電話分機</t>
    <phoneticPr fontId="18" type="noConversion"/>
  </si>
  <si>
    <t>X0120</t>
  </si>
  <si>
    <t>Residential Extension Number</t>
    <phoneticPr fontId="18" type="noConversion"/>
  </si>
  <si>
    <t>公司電話分機</t>
    <phoneticPr fontId="18" type="noConversion"/>
  </si>
  <si>
    <t>X0111</t>
  </si>
  <si>
    <t>Corporation Extension Number</t>
    <phoneticPr fontId="18" type="noConversion"/>
  </si>
  <si>
    <t>X0114</t>
  </si>
  <si>
    <t>Residential Mobile Phone Number</t>
    <phoneticPr fontId="18" type="noConversion"/>
  </si>
  <si>
    <t>X0247</t>
  </si>
  <si>
    <t>Mobile Phone Number for SMS Trade</t>
    <phoneticPr fontId="18" type="noConversion"/>
  </si>
  <si>
    <t>呼叫器</t>
    <phoneticPr fontId="18" type="noConversion"/>
  </si>
  <si>
    <t>X0100</t>
  </si>
  <si>
    <t>BBCall</t>
    <phoneticPr fontId="18" type="noConversion"/>
  </si>
  <si>
    <t>bbcall</t>
  </si>
  <si>
    <t>BBCALL</t>
  </si>
  <si>
    <t>X0166</t>
  </si>
  <si>
    <t>Fax</t>
    <phoneticPr fontId="18" type="noConversion"/>
  </si>
  <si>
    <t>電子郵件信箱</t>
    <phoneticPr fontId="18" type="noConversion"/>
  </si>
  <si>
    <t>X0154</t>
  </si>
  <si>
    <t>Email Address</t>
    <phoneticPr fontId="18" type="noConversion"/>
  </si>
  <si>
    <t>原email_address</t>
    <phoneticPr fontId="18" type="noConversion"/>
  </si>
  <si>
    <t>戶籍電話二</t>
    <phoneticPr fontId="19" type="noConversion"/>
  </si>
  <si>
    <t>X0233</t>
  </si>
  <si>
    <t>Permanent Phone Number 2</t>
    <phoneticPr fontId="18" type="noConversion"/>
  </si>
  <si>
    <t>permanentPhoneNumber2</t>
  </si>
  <si>
    <t>RESI_COMM_CONTENT2</t>
  </si>
  <si>
    <t>通訊電話二</t>
    <phoneticPr fontId="18" type="noConversion"/>
  </si>
  <si>
    <t>X0129</t>
  </si>
  <si>
    <t>Residential Phone Number 2</t>
    <phoneticPr fontId="18" type="noConversion"/>
  </si>
  <si>
    <t>residentialPhoneNumber2</t>
  </si>
  <si>
    <t>CONT_COMM_CONTENT2</t>
  </si>
  <si>
    <t>公司電話二</t>
    <phoneticPr fontId="18" type="noConversion"/>
  </si>
  <si>
    <t>X0118</t>
  </si>
  <si>
    <t>Corporation Phone Number 2</t>
    <phoneticPr fontId="18" type="noConversion"/>
  </si>
  <si>
    <t>corporationPhoneNumber2</t>
  </si>
  <si>
    <t>COMP_COMM_CONTENT2</t>
  </si>
  <si>
    <t>戶籍電話分機二</t>
    <phoneticPr fontId="19" type="noConversion"/>
  </si>
  <si>
    <t>X0230</t>
  </si>
  <si>
    <t>Permanent Extension Number 2</t>
    <phoneticPr fontId="18" type="noConversion"/>
  </si>
  <si>
    <t>permanentExtensionNumber2</t>
  </si>
  <si>
    <t>RESE_COMM_CONTENT2</t>
  </si>
  <si>
    <t>通訊電話分機二</t>
    <phoneticPr fontId="18" type="noConversion"/>
  </si>
  <si>
    <t>X0121</t>
  </si>
  <si>
    <t>Residential Extension Number 2</t>
    <phoneticPr fontId="18" type="noConversion"/>
  </si>
  <si>
    <t>公司電話分機二</t>
    <phoneticPr fontId="18" type="noConversion"/>
  </si>
  <si>
    <t>X0112</t>
  </si>
  <si>
    <t>Corporation Extension Number 2</t>
    <phoneticPr fontId="18" type="noConversion"/>
  </si>
  <si>
    <t>corporationExtensionNumber2</t>
  </si>
  <si>
    <t>CMPE_COMM_CONTENT2</t>
  </si>
  <si>
    <t>通訊用行動電話二</t>
    <phoneticPr fontId="18" type="noConversion"/>
  </si>
  <si>
    <t>X0115</t>
  </si>
  <si>
    <t>Residential Mobile Phone Number 2</t>
    <phoneticPr fontId="18" type="noConversion"/>
  </si>
  <si>
    <t>residentialMobilePhoneNumber2</t>
  </si>
  <si>
    <t>CNTP_COMM_CONTENT2</t>
  </si>
  <si>
    <t>交易用行動電話/簡訊密碼專屬行動電話二</t>
    <phoneticPr fontId="18" type="noConversion"/>
  </si>
  <si>
    <t>X0248</t>
  </si>
  <si>
    <t>Mobile Phone Number for SMS Trade 2</t>
    <phoneticPr fontId="18" type="noConversion"/>
  </si>
  <si>
    <t>mobilePhoneNumberForSmsTrade2</t>
  </si>
  <si>
    <t>TXNP_COMM_CONTENT2</t>
  </si>
  <si>
    <t>呼叫器二</t>
    <phoneticPr fontId="18" type="noConversion"/>
  </si>
  <si>
    <t>X0101</t>
  </si>
  <si>
    <t>BBCall 2</t>
    <phoneticPr fontId="18" type="noConversion"/>
  </si>
  <si>
    <t>bbCall2</t>
  </si>
  <si>
    <t>BBCALL2</t>
  </si>
  <si>
    <t>傳真電話二</t>
    <phoneticPr fontId="18" type="noConversion"/>
  </si>
  <si>
    <t>X0167</t>
  </si>
  <si>
    <t>Fax 2</t>
    <phoneticPr fontId="18" type="noConversion"/>
  </si>
  <si>
    <t>fax2</t>
  </si>
  <si>
    <t>FAXT_COMM_CONTENT2</t>
  </si>
  <si>
    <t>電子郵件信箱二</t>
    <phoneticPr fontId="18" type="noConversion"/>
  </si>
  <si>
    <t>X0155</t>
  </si>
  <si>
    <t>Email Address 2</t>
    <phoneticPr fontId="18" type="noConversion"/>
  </si>
  <si>
    <t>emailAddress2</t>
  </si>
  <si>
    <t>EMAIL_COMM_CONTENT2</t>
  </si>
  <si>
    <t>戶籍電話三</t>
    <phoneticPr fontId="19" type="noConversion"/>
  </si>
  <si>
    <t>X0234</t>
  </si>
  <si>
    <t>Permanent Phone Number 3</t>
    <phoneticPr fontId="18" type="noConversion"/>
  </si>
  <si>
    <t>permanentPhoneNumber3</t>
  </si>
  <si>
    <t>RESI_COMM_CONTENT3</t>
  </si>
  <si>
    <t>通訊電話三</t>
    <phoneticPr fontId="18" type="noConversion"/>
  </si>
  <si>
    <t>X0130</t>
  </si>
  <si>
    <t>Residential Phone Number 3</t>
    <phoneticPr fontId="18" type="noConversion"/>
  </si>
  <si>
    <t>residentialPhoneNumber3</t>
  </si>
  <si>
    <t>CONT_COMM_CONTENT3</t>
  </si>
  <si>
    <t>公司電話三</t>
    <phoneticPr fontId="18" type="noConversion"/>
  </si>
  <si>
    <t>X0119</t>
  </si>
  <si>
    <t>Corporation Phone Number 3</t>
    <phoneticPr fontId="18" type="noConversion"/>
  </si>
  <si>
    <t>corporationPhoneNumber3</t>
  </si>
  <si>
    <t>COMP_COMM_CONTENT3</t>
  </si>
  <si>
    <t>戶籍電話分機三</t>
    <phoneticPr fontId="19" type="noConversion"/>
  </si>
  <si>
    <t>X0231</t>
  </si>
  <si>
    <t>Permanent Extension Number 3</t>
    <phoneticPr fontId="18" type="noConversion"/>
  </si>
  <si>
    <t>permanentExtensionNumber3</t>
  </si>
  <si>
    <t>RESE_COMM_CONTENT3</t>
  </si>
  <si>
    <t>通訊電話分機三</t>
    <phoneticPr fontId="18" type="noConversion"/>
  </si>
  <si>
    <t>X0122</t>
  </si>
  <si>
    <t>Residential Extension Number 3</t>
    <phoneticPr fontId="18" type="noConversion"/>
  </si>
  <si>
    <t>residentialExtensionNumber3</t>
  </si>
  <si>
    <t>CONE_COMM_CONTENT3</t>
  </si>
  <si>
    <t>公司電話分機三</t>
    <phoneticPr fontId="18" type="noConversion"/>
  </si>
  <si>
    <t>X0113</t>
  </si>
  <si>
    <t>Corporation Extension Number 3</t>
    <phoneticPr fontId="18" type="noConversion"/>
  </si>
  <si>
    <t>corporationExtensionNumber3</t>
  </si>
  <si>
    <t>CMPE_COMM_CONTENT3</t>
  </si>
  <si>
    <t>通訊用行動電話三</t>
    <phoneticPr fontId="18" type="noConversion"/>
  </si>
  <si>
    <t>X0116</t>
  </si>
  <si>
    <t>Residential Mobile Phone Number 3</t>
    <phoneticPr fontId="18" type="noConversion"/>
  </si>
  <si>
    <t>residentialMobilePhoneNumber3</t>
  </si>
  <si>
    <t>CNTP_COMM_CONTENT3</t>
  </si>
  <si>
    <t>交易用行動電話/簡訊密碼專屬行動電話三</t>
    <phoneticPr fontId="18" type="noConversion"/>
  </si>
  <si>
    <t>X0249</t>
  </si>
  <si>
    <t>Mobile Phone Number for SMS Trade 3</t>
    <phoneticPr fontId="18" type="noConversion"/>
  </si>
  <si>
    <t>mobilePhoneNumberForSmsTrade3</t>
  </si>
  <si>
    <t>TXNP_COMM_CONTENT3</t>
  </si>
  <si>
    <t>呼叫器三</t>
    <phoneticPr fontId="18" type="noConversion"/>
  </si>
  <si>
    <t>X0102</t>
  </si>
  <si>
    <t>BBCall 3</t>
    <phoneticPr fontId="18" type="noConversion"/>
  </si>
  <si>
    <t>bbCall3</t>
  </si>
  <si>
    <t>BBCALL3</t>
  </si>
  <si>
    <t>傳真電話三</t>
    <phoneticPr fontId="18" type="noConversion"/>
  </si>
  <si>
    <t>X0168</t>
  </si>
  <si>
    <t>Fax 3</t>
    <phoneticPr fontId="18" type="noConversion"/>
  </si>
  <si>
    <t>fax3</t>
  </si>
  <si>
    <t>FAXT_COMM_CONTENT3</t>
  </si>
  <si>
    <t>電子郵件信箱三</t>
    <phoneticPr fontId="18" type="noConversion"/>
  </si>
  <si>
    <t>X0156</t>
  </si>
  <si>
    <t>Email Address 3</t>
    <phoneticPr fontId="18" type="noConversion"/>
  </si>
  <si>
    <t>emailAddress3</t>
  </si>
  <si>
    <t>EMAIL_COMM_CONTENT3</t>
  </si>
  <si>
    <t>X0222</t>
  </si>
  <si>
    <t>Reason to Reject Loan</t>
    <phoneticPr fontId="18" type="noConversion"/>
  </si>
  <si>
    <t>REFUSE_LOAN_REASON</t>
    <phoneticPr fontId="18" type="noConversion"/>
  </si>
  <si>
    <t>X0138</t>
  </si>
  <si>
    <t>Credit Card Holder</t>
    <phoneticPr fontId="18" type="noConversion"/>
  </si>
  <si>
    <t>個別協商一致性方案註記</t>
  </si>
  <si>
    <t>X0180</t>
  </si>
  <si>
    <t>Individual Settlement Flag</t>
  </si>
  <si>
    <t>individualSettlementFlag</t>
    <phoneticPr fontId="18" type="noConversion"/>
  </si>
  <si>
    <t>INDIVIDUAL_CONSULTATION</t>
    <phoneticPr fontId="18" type="noConversion"/>
  </si>
  <si>
    <t>X0186</t>
  </si>
  <si>
    <t>JCIC Number</t>
    <phoneticPr fontId="18" type="noConversion"/>
  </si>
  <si>
    <t>財富客群-大項代碼</t>
  </si>
  <si>
    <t>X0251</t>
  </si>
  <si>
    <t>Wise Customer Main Item</t>
    <phoneticPr fontId="18" type="noConversion"/>
  </si>
  <si>
    <t>X0170</t>
  </si>
  <si>
    <t>Financial Commissioner Flag</t>
    <phoneticPr fontId="18" type="noConversion"/>
  </si>
  <si>
    <t>X0176</t>
  </si>
  <si>
    <t>Version of GIB</t>
    <phoneticPr fontId="18" type="noConversion"/>
  </si>
  <si>
    <t>versionOfGib</t>
    <phoneticPr fontId="18" type="noConversion"/>
  </si>
  <si>
    <t>X0175</t>
  </si>
  <si>
    <t>Scope of GIB Trustee</t>
    <phoneticPr fontId="18" type="noConversion"/>
  </si>
  <si>
    <t>gibTrusteeScope</t>
    <phoneticPr fontId="18" type="noConversion"/>
  </si>
  <si>
    <t>GIB_AUTHTXN_CODE</t>
    <phoneticPr fontId="18" type="noConversion"/>
  </si>
  <si>
    <t>X0185</t>
  </si>
  <si>
    <t>Voice Password Status</t>
    <phoneticPr fontId="18" type="noConversion"/>
  </si>
  <si>
    <t>原voice_pwd_status</t>
    <phoneticPr fontId="18" type="noConversion"/>
  </si>
  <si>
    <t>電子銀行特約服務項目（語音＆網銀）</t>
    <phoneticPr fontId="18" type="noConversion"/>
  </si>
  <si>
    <t>X0238</t>
  </si>
  <si>
    <t>Electronic Banking Special Services</t>
    <phoneticPr fontId="18" type="noConversion"/>
  </si>
  <si>
    <t>electronicBankingSpecialServices</t>
    <phoneticPr fontId="18" type="noConversion"/>
  </si>
  <si>
    <t>原self_bank_special_service_flag</t>
    <phoneticPr fontId="18" type="noConversion"/>
  </si>
  <si>
    <t>X0196</t>
  </si>
  <si>
    <t xml:space="preserve">Do-Not-Send Statement Flag </t>
  </si>
  <si>
    <t>X0245</t>
  </si>
  <si>
    <t>Travel Card Flag</t>
  </si>
  <si>
    <t>資料內容可能為「其他」，因此長度設為2</t>
    <phoneticPr fontId="18" type="noConversion"/>
  </si>
  <si>
    <t>X0104</t>
  </si>
  <si>
    <t>Capital</t>
    <phoneticPr fontId="18" type="noConversion"/>
  </si>
  <si>
    <t>NUMBER(11,0)</t>
  </si>
  <si>
    <t>X0252</t>
  </si>
  <si>
    <t>Annual Revenue</t>
    <phoneticPr fontId="18" type="noConversion"/>
  </si>
  <si>
    <t>台資註記</t>
    <phoneticPr fontId="18" type="noConversion"/>
  </si>
  <si>
    <t>X0246</t>
  </si>
  <si>
    <t>Taiwan-Funded Enterprise Flag</t>
  </si>
  <si>
    <t>taiwanFundedEnterpriseFlag</t>
    <phoneticPr fontId="18" type="noConversion"/>
  </si>
  <si>
    <t>台資註記_x000D_
Y:台資_x000D_
N:非台資</t>
  </si>
  <si>
    <t>無擔保消金債務展延註記</t>
  </si>
  <si>
    <t>X0250</t>
  </si>
  <si>
    <t>Unsecured Loan Extension Flag</t>
  </si>
  <si>
    <t>unsecuredLoanExtensionFlag</t>
    <phoneticPr fontId="18" type="noConversion"/>
  </si>
  <si>
    <t>UD_EXTENSION_FLAG</t>
  </si>
  <si>
    <t>更生結案狀態代碼</t>
  </si>
  <si>
    <t>X0149</t>
  </si>
  <si>
    <t>Rehabilitation Closing Status</t>
    <phoneticPr fontId="18" type="noConversion"/>
  </si>
  <si>
    <t>rehabilitationClosingStatus</t>
  </si>
  <si>
    <t>DEBT_REFRESH_CLOSED</t>
  </si>
  <si>
    <t>清算結案狀態代碼</t>
  </si>
  <si>
    <t>X0147</t>
  </si>
  <si>
    <t>Liquidation Closing Status</t>
    <phoneticPr fontId="18" type="noConversion"/>
  </si>
  <si>
    <t>liquidationClosingStatus</t>
  </si>
  <si>
    <t>DEBT_CLEAN_CLOSED</t>
  </si>
  <si>
    <t>個網銀版本代碼</t>
  </si>
  <si>
    <t>X0215</t>
  </si>
  <si>
    <t>Version of PIB</t>
    <phoneticPr fontId="18" type="noConversion"/>
  </si>
  <si>
    <t>pibVersion</t>
    <phoneticPr fontId="18" type="noConversion"/>
  </si>
  <si>
    <t>PIB_VERSION</t>
  </si>
  <si>
    <t>個網銀狀態</t>
    <phoneticPr fontId="18" type="noConversion"/>
  </si>
  <si>
    <t>X0214</t>
  </si>
  <si>
    <t>Status of PIB</t>
    <phoneticPr fontId="18" type="noConversion"/>
  </si>
  <si>
    <t>pibStatus</t>
    <phoneticPr fontId="18" type="noConversion"/>
  </si>
  <si>
    <t>PIB_STATUS</t>
  </si>
  <si>
    <t>配合EDLS介接需求,增加此欄位以補pib_version不足
由於合法值包含負值，Ex. -1，因此欄位長度由1改2</t>
    <phoneticPr fontId="18" type="noConversion"/>
  </si>
  <si>
    <t>新個網申請日期</t>
  </si>
  <si>
    <t>X0212</t>
  </si>
  <si>
    <t>PIB Application Date</t>
    <phoneticPr fontId="18" type="noConversion"/>
  </si>
  <si>
    <t>pibApplicationDate</t>
    <phoneticPr fontId="18" type="noConversion"/>
  </si>
  <si>
    <t>PIB_APPLY_DATE</t>
  </si>
  <si>
    <t>新個網註銷日期</t>
  </si>
  <si>
    <t>X0213</t>
  </si>
  <si>
    <t>PIB Cancellation Date</t>
    <phoneticPr fontId="18" type="noConversion"/>
  </si>
  <si>
    <t>pibCancellationDate</t>
    <phoneticPr fontId="18" type="noConversion"/>
  </si>
  <si>
    <t>PIB_CANCEL_DATE</t>
  </si>
  <si>
    <t>X0199</t>
  </si>
  <si>
    <t>OTP SMS Password Service Flag</t>
  </si>
  <si>
    <t>二代健保－免扣補充保費註記（僅適用自然人）</t>
    <phoneticPr fontId="18" type="noConversion"/>
  </si>
  <si>
    <t>X0241</t>
  </si>
  <si>
    <t>NHI Supplementary Premium Exemption Flag</t>
    <phoneticPr fontId="18" type="noConversion"/>
  </si>
  <si>
    <t>supplementaryPremiumFlag</t>
    <phoneticPr fontId="18" type="noConversion"/>
  </si>
  <si>
    <t>非蒞行交易(原:外收送業務)</t>
    <phoneticPr fontId="18" type="noConversion"/>
  </si>
  <si>
    <t>X0221</t>
  </si>
  <si>
    <t>Outside Pickup Service Flag</t>
    <phoneticPr fontId="18" type="noConversion"/>
  </si>
  <si>
    <t>傳真交易</t>
    <phoneticPr fontId="18" type="noConversion"/>
  </si>
  <si>
    <t>X0169</t>
  </si>
  <si>
    <t>Fax Transaction Flag</t>
    <phoneticPr fontId="18" type="noConversion"/>
  </si>
  <si>
    <t>X0144</t>
  </si>
  <si>
    <t>Customer Ranking</t>
    <phoneticPr fontId="18" type="noConversion"/>
  </si>
  <si>
    <t>櫃員代號</t>
    <phoneticPr fontId="18" type="noConversion"/>
  </si>
  <si>
    <t>X0243</t>
  </si>
  <si>
    <t>Teller Number</t>
    <phoneticPr fontId="18" type="noConversion"/>
  </si>
  <si>
    <t>tellerNumber</t>
  </si>
  <si>
    <t>TELLER_NO</t>
  </si>
  <si>
    <t>即JSON: IOHeader.Teller.operateId的值，目前資料進來這個資料要寫service interchange與change log主檔的teller_no，而不要寫在這裡。</t>
    <phoneticPr fontId="18" type="noConversion"/>
  </si>
  <si>
    <t>登錄日期(YYYYMMDD,問題戶專用)</t>
    <phoneticPr fontId="18" type="noConversion"/>
  </si>
  <si>
    <t>X0146</t>
  </si>
  <si>
    <t>Problematic Case Created Date</t>
    <phoneticPr fontId="18" type="noConversion"/>
  </si>
  <si>
    <t>caseCreatedDate</t>
  </si>
  <si>
    <t>DATA_ENTRY_DATE</t>
  </si>
  <si>
    <t>案發日期(YYYYMMDD,問題戶專用)</t>
    <phoneticPr fontId="18" type="noConversion"/>
  </si>
  <si>
    <t>X0226</t>
  </si>
  <si>
    <t>Problematic Case Reported Date</t>
    <phoneticPr fontId="18" type="noConversion"/>
  </si>
  <si>
    <t>通報單位(問題戶專用)</t>
  </si>
  <si>
    <t>X0228</t>
  </si>
  <si>
    <t>Problematic Case Reported Organization</t>
    <phoneticPr fontId="18" type="noConversion"/>
  </si>
  <si>
    <t>VARCHAR2(80 CHAR)</t>
  </si>
  <si>
    <t>X0137</t>
  </si>
  <si>
    <t>Problematic Case Created Department</t>
    <phoneticPr fontId="18" type="noConversion"/>
  </si>
  <si>
    <t>caseCreatedDepartment</t>
  </si>
  <si>
    <t>X0227</t>
  </si>
  <si>
    <t>Problematic Case Description</t>
    <phoneticPr fontId="18" type="noConversion"/>
  </si>
  <si>
    <t>VARCHAR2(240 CHAR)</t>
  </si>
  <si>
    <t>成年監護</t>
    <phoneticPr fontId="18" type="noConversion"/>
  </si>
  <si>
    <t>X0178</t>
  </si>
  <si>
    <t>GROWN-UP GUARDIANSHIP</t>
    <phoneticPr fontId="18" type="noConversion"/>
  </si>
  <si>
    <t>顧客種類</t>
    <phoneticPr fontId="18" type="noConversion"/>
  </si>
  <si>
    <t>X0535</t>
    <phoneticPr fontId="18" type="noConversion"/>
  </si>
  <si>
    <t>Party Kind</t>
    <phoneticPr fontId="18" type="noConversion"/>
  </si>
  <si>
    <t>partyKind</t>
  </si>
  <si>
    <t>PARTY_KIND</t>
  </si>
  <si>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</si>
  <si>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</si>
  <si>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</si>
  <si>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</si>
  <si>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</si>
  <si>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</si>
  <si>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</si>
  <si>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</si>
  <si>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顧客主檔</t>
  </si>
  <si>
    <t>NO_SEND_TO_CIP_FLAG</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</si>
  <si>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</si>
  <si>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</si>
  <si>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X0561</t>
  </si>
  <si>
    <t>CROSS_SELLING_NOTE</t>
  </si>
  <si>
    <t>原始主機欄位為11碼，配合法務增加留存資訊並未有其他異動介接需求</t>
    <phoneticPr fontId="18" type="noConversion"/>
  </si>
  <si>
    <t>海外分子行註記</t>
    <phoneticPr fontId="18" type="noConversion"/>
  </si>
  <si>
    <t>X0562</t>
  </si>
  <si>
    <t>branchOrSubsidiaryFlag</t>
    <phoneticPr fontId="18" type="noConversion"/>
  </si>
  <si>
    <t>代碼如下:1(海外子行(中國子行))、2(海外子行(ucb))、3(海外分行)</t>
    <phoneticPr fontId="18" type="noConversion"/>
  </si>
  <si>
    <t>166</t>
  </si>
  <si>
    <t>顧客身份檔PK</t>
    <phoneticPr fontId="19" type="noConversion"/>
  </si>
  <si>
    <t>X0255</t>
  </si>
  <si>
    <t>Customer KYC ID</t>
    <phoneticPr fontId="18" type="noConversion"/>
  </si>
  <si>
    <t>顧客身份檔</t>
    <phoneticPr fontId="19" type="noConversion"/>
  </si>
  <si>
    <t>TB_CUST_KYC</t>
    <phoneticPr fontId="18" type="noConversion"/>
  </si>
  <si>
    <t>CUST_KYC_ID</t>
  </si>
  <si>
    <t>VARCHAR2(40 CHAR)</t>
  </si>
  <si>
    <t>167</t>
  </si>
  <si>
    <t>X0253</t>
  </si>
  <si>
    <t>CIRCI_KEY</t>
  </si>
  <si>
    <t>即主機的host_key_value</t>
    <phoneticPr fontId="18" type="noConversion"/>
  </si>
  <si>
    <t>168</t>
  </si>
  <si>
    <t>X0254</t>
  </si>
  <si>
    <t>169</t>
  </si>
  <si>
    <t>X0256</t>
  </si>
  <si>
    <t>Customer KYC Type</t>
    <phoneticPr fontId="18" type="noConversion"/>
  </si>
  <si>
    <t>customerKycType</t>
    <phoneticPr fontId="18" type="noConversion"/>
  </si>
  <si>
    <t>KYC_TYPE_CODE</t>
  </si>
  <si>
    <t>170</t>
  </si>
  <si>
    <t>恐怖份子名單檔PK</t>
    <phoneticPr fontId="18" type="noConversion"/>
  </si>
  <si>
    <t>Terrorist ID</t>
    <phoneticPr fontId="18" type="noConversion"/>
  </si>
  <si>
    <t>恐怖份子名單檔</t>
    <phoneticPr fontId="18" type="noConversion"/>
  </si>
  <si>
    <t>TB_TERRORIST</t>
    <phoneticPr fontId="18" type="noConversion"/>
  </si>
  <si>
    <t>TERRORIST_ID</t>
  </si>
  <si>
    <t>171</t>
  </si>
  <si>
    <t>172</t>
  </si>
  <si>
    <t>狀況</t>
  </si>
  <si>
    <t>Terrorist Status</t>
    <phoneticPr fontId="18" type="noConversion"/>
  </si>
  <si>
    <t>恐怖份子名單檔</t>
    <phoneticPr fontId="19" type="noConversion"/>
  </si>
  <si>
    <t>terroristStatus</t>
  </si>
  <si>
    <t>TB_TERRORIST</t>
    <phoneticPr fontId="19" type="noConversion"/>
  </si>
  <si>
    <t>TERRORISTS_STATUS</t>
  </si>
  <si>
    <t>173</t>
  </si>
  <si>
    <t>異動日期</t>
  </si>
  <si>
    <t>Modification Date</t>
    <phoneticPr fontId="18" type="noConversion"/>
  </si>
  <si>
    <t>modificationDate</t>
  </si>
  <si>
    <t>CHANGE_DATE</t>
  </si>
  <si>
    <t>174</t>
  </si>
  <si>
    <t>恐怖份子英文姓名－交易原先輸入者</t>
    <phoneticPr fontId="18" type="noConversion"/>
  </si>
  <si>
    <t>Terrorist English Name</t>
    <phoneticPr fontId="18" type="noConversion"/>
  </si>
  <si>
    <t>terroristEnglishName</t>
  </si>
  <si>
    <t>TERRORISTS_ENGLISH_NAME</t>
  </si>
  <si>
    <t>VARCHAR2(200 CHAR)</t>
    <phoneticPr fontId="18" type="noConversion"/>
  </si>
  <si>
    <t>175</t>
  </si>
  <si>
    <t>當日內容變更次數</t>
  </si>
  <si>
    <t>Number of Changes</t>
    <phoneticPr fontId="18" type="noConversion"/>
  </si>
  <si>
    <t>numberOfChanges</t>
  </si>
  <si>
    <t>CHANGE_TIMES</t>
  </si>
  <si>
    <t>NUMBER(3,0)</t>
    <phoneticPr fontId="18" type="noConversion"/>
  </si>
  <si>
    <t>176</t>
  </si>
  <si>
    <t>變更紀錄主檔PK</t>
    <phoneticPr fontId="19" type="noConversion"/>
  </si>
  <si>
    <t>Change Log ID</t>
    <phoneticPr fontId="18" type="noConversion"/>
  </si>
  <si>
    <t>變更紀錄主檔</t>
    <phoneticPr fontId="19" type="noConversion"/>
  </si>
  <si>
    <t>TB_CHANGE_LOG</t>
    <phoneticPr fontId="19" type="noConversion"/>
  </si>
  <si>
    <t>CHANGE_LOG_ID</t>
  </si>
  <si>
    <t>177</t>
  </si>
  <si>
    <t>資料交換檔PK</t>
    <phoneticPr fontId="18" type="noConversion"/>
  </si>
  <si>
    <t>Service Interchange ID</t>
    <phoneticPr fontId="18" type="noConversion"/>
  </si>
  <si>
    <t>SERVICE_INTERCHANGE_ID</t>
  </si>
  <si>
    <t>178</t>
  </si>
  <si>
    <t>179</t>
  </si>
  <si>
    <t>資料來源類型</t>
    <phoneticPr fontId="18" type="noConversion"/>
  </si>
  <si>
    <t>Message Source Type</t>
    <phoneticPr fontId="18" type="noConversion"/>
  </si>
  <si>
    <t>messageSourceType</t>
  </si>
  <si>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</si>
  <si>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</si>
  <si>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180</t>
  </si>
  <si>
    <t>交易序號</t>
    <phoneticPr fontId="18" type="noConversion"/>
  </si>
  <si>
    <t>Message Number</t>
    <phoneticPr fontId="18" type="noConversion"/>
  </si>
  <si>
    <t>requestBody.header.oriTradeSeqNo
or 
header.msgNo</t>
    <phoneticPr fontId="18" type="noConversion"/>
  </si>
  <si>
    <t>ORI_TRADE_SEQ_NO</t>
    <phoneticPr fontId="18" type="noConversion"/>
  </si>
  <si>
    <t>7碼交易序號，包含
保留1碼+ 櫃員代碼2碼+ 櫃員當日交易序號4碼
=requestBody.header.oriTradeSeqNo
=header.msgNo</t>
    <phoneticPr fontId="18" type="noConversion"/>
  </si>
  <si>
    <t>181</t>
  </si>
  <si>
    <t>前端交易日期</t>
    <phoneticPr fontId="19" type="noConversion"/>
  </si>
  <si>
    <t>Transaction Date</t>
    <phoneticPr fontId="18" type="noConversion"/>
  </si>
  <si>
    <t>TXN_OPERATION_DATE</t>
  </si>
  <si>
    <t>資料新增當下日期</t>
    <phoneticPr fontId="18" type="noConversion"/>
  </si>
  <si>
    <t>182</t>
  </si>
  <si>
    <t>交易序號 (分行代號+交易序號)</t>
    <phoneticPr fontId="18" type="noConversion"/>
  </si>
  <si>
    <t>Transaction Sequence</t>
    <phoneticPr fontId="18" type="noConversion"/>
  </si>
  <si>
    <t>TXN_SEQUENCE</t>
  </si>
  <si>
    <t>VARCHAR2(44 CHAR)</t>
  </si>
  <si>
    <t>值=resultBody.header.branch.branchCode+requestBody.header.oriTradeSeqNo</t>
    <phoneticPr fontId="18" type="noConversion"/>
  </si>
  <si>
    <t>183</t>
  </si>
  <si>
    <t>前端交易時間</t>
    <phoneticPr fontId="19" type="noConversion"/>
  </si>
  <si>
    <t>Transaction Time</t>
    <phoneticPr fontId="18" type="noConversion"/>
  </si>
  <si>
    <t>TXN_OPERATION_TIME</t>
  </si>
  <si>
    <t>資料新增當下時間</t>
    <phoneticPr fontId="18" type="noConversion"/>
  </si>
  <si>
    <t>184</t>
  </si>
  <si>
    <t>授權人員代碼</t>
    <phoneticPr fontId="18" type="noConversion"/>
  </si>
  <si>
    <t>Authorizer</t>
    <phoneticPr fontId="18" type="noConversion"/>
  </si>
  <si>
    <t>SUPERVISOR_CODE</t>
  </si>
  <si>
    <t>=requestBody.header.teller.supervisorCardCode第5~6碼
非header.authorizerCode的2碼授權主管代號</t>
    <phoneticPr fontId="18" type="noConversion"/>
  </si>
  <si>
    <t>185</t>
  </si>
  <si>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</si>
  <si>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</si>
  <si>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</si>
  <si>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</si>
  <si>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=header.txnCode</t>
    <phoneticPr fontId="18" type="noConversion"/>
  </si>
  <si>
    <t>186</t>
  </si>
  <si>
    <t>分行代號/經辦人員部門</t>
    <phoneticPr fontId="18" type="noConversion"/>
  </si>
  <si>
    <t>Processing Unit</t>
    <phoneticPr fontId="18" type="noConversion"/>
  </si>
  <si>
    <t>requestBody.header.branch.branchId
or
header.unitCode</t>
    <phoneticPr fontId="18" type="noConversion"/>
  </si>
  <si>
    <t>BRANCH_ID</t>
    <phoneticPr fontId="18" type="noConversion"/>
  </si>
  <si>
    <t>自動化通路請放9999
=requestBody.header.branch.branchId
=header.unitCode</t>
    <phoneticPr fontId="18" type="noConversion"/>
  </si>
  <si>
    <t>187</t>
  </si>
  <si>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</si>
  <si>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</si>
  <si>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</si>
  <si>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</si>
  <si>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內容為5碼員編
=requestBody.header.teller.tellerId
=header.operatorCode</t>
    <phoneticPr fontId="18" type="noConversion"/>
  </si>
  <si>
    <t>188</t>
  </si>
  <si>
    <t>requestBody.header.teller.operateId</t>
    <phoneticPr fontId="18" type="noConversion"/>
  </si>
  <si>
    <t>OPERATE_ID</t>
  </si>
  <si>
    <t>值=requestBody.header.teller.operateId</t>
    <phoneticPr fontId="18" type="noConversion"/>
  </si>
  <si>
    <t>189</t>
  </si>
  <si>
    <t>主管員編</t>
    <phoneticPr fontId="18" type="noConversion"/>
  </si>
  <si>
    <t>Supervisor Employee Number</t>
    <phoneticPr fontId="18" type="noConversion"/>
  </si>
  <si>
    <t>SUPERVISOR_ID</t>
    <phoneticPr fontId="18" type="noConversion"/>
  </si>
  <si>
    <t>從TB_SERVICE_INTERCHANGE.supervisor_code取值。源頭即JSON: IOHeader.Teller.supervisorId的值, 內容為5碼員編</t>
    <phoneticPr fontId="18" type="noConversion"/>
  </si>
  <si>
    <t>190</t>
  </si>
  <si>
    <t>主管授權卡號</t>
    <phoneticPr fontId="18" type="noConversion"/>
  </si>
  <si>
    <t>Supervisor Card Number</t>
    <phoneticPr fontId="18" type="noConversion"/>
  </si>
  <si>
    <t>requestBody.header.teller.supervisorCardCode</t>
    <phoneticPr fontId="18" type="noConversion"/>
  </si>
  <si>
    <t>SUPERVISOR_CARD_CODE</t>
  </si>
  <si>
    <t>VARCHAR2(36 CHAR)</t>
  </si>
  <si>
    <t>值=requestBody.header.teller.supervisorCardCode</t>
    <phoneticPr fontId="18" type="noConversion"/>
  </si>
  <si>
    <t>191</t>
  </si>
  <si>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</si>
  <si>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</si>
  <si>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forceUpdate</t>
  </si>
  <si>
    <t>FORCE_UPDATE</t>
  </si>
  <si>
    <t>合法值為:0~7,Y,N或者null值</t>
    <phoneticPr fontId="18" type="noConversion"/>
  </si>
  <si>
    <t>192</t>
  </si>
  <si>
    <t>建立時間</t>
    <phoneticPr fontId="18" type="noConversion"/>
  </si>
  <si>
    <t>Create Timestamp</t>
    <phoneticPr fontId="18" type="noConversion"/>
  </si>
  <si>
    <t>createTimestamp</t>
  </si>
  <si>
    <t>CREATE_TIMESTAMP</t>
    <phoneticPr fontId="18" type="noConversion"/>
  </si>
  <si>
    <t>TIMESTAMP</t>
    <phoneticPr fontId="18" type="noConversion"/>
  </si>
  <si>
    <t>包含日期與時間 YYYYMMDD H24:mm:ss</t>
    <phoneticPr fontId="18" type="noConversion"/>
  </si>
  <si>
    <t>193</t>
  </si>
  <si>
    <t>僅initial load匯入及由使用提出要取消block之需求，不會有其他異動介接需求，代碼如下:y(ba提供block名單)、1(生日非日期格式)。此欄位值來自於TB_CUSTOMER欄位no_send_to_cip_flag</t>
    <phoneticPr fontId="18" type="noConversion"/>
  </si>
  <si>
    <t>194</t>
  </si>
  <si>
    <t>前端系統發送給ecsg交易的當下日期時間</t>
    <phoneticPr fontId="18" type="noConversion"/>
  </si>
  <si>
    <t>header.txnTime</t>
    <phoneticPr fontId="18" type="noConversion"/>
  </si>
  <si>
    <t>TXN_TIME</t>
    <phoneticPr fontId="18" type="noConversion"/>
  </si>
  <si>
    <t>資料來源格式「YYYY-MM-DD H24:mm:ss」，例如:「2018-06-22 08:08:08」日期與時間中間有一個半形空白。此值內容來自於TB_SERVICE_INTERCHANE欄位TXN_TIME</t>
    <phoneticPr fontId="18" type="noConversion"/>
  </si>
  <si>
    <t>195</t>
  </si>
  <si>
    <t>前端系統提供交易日期</t>
    <phoneticPr fontId="18" type="noConversion"/>
  </si>
  <si>
    <t>requestBody.header.tradeDateInAP</t>
    <phoneticPr fontId="18" type="noConversion"/>
  </si>
  <si>
    <t>TRADE_DATE_IN_AP</t>
    <phoneticPr fontId="18" type="noConversion"/>
  </si>
  <si>
    <t>值=requestBody.header.tradeDateInAP</t>
    <phoneticPr fontId="18" type="noConversion"/>
  </si>
  <si>
    <t>EDLS前端交易序號</t>
    <phoneticPr fontId="18" type="noConversion"/>
  </si>
  <si>
    <t>EDLS_ORI_TRADE_SEQ_NO</t>
  </si>
  <si>
    <t>VARCHAR2(10 CHAR)</t>
    <phoneticPr fontId="18" type="noConversion"/>
  </si>
  <si>
    <t>EDLS介接SP新增欄位</t>
    <phoneticPr fontId="18" type="noConversion"/>
  </si>
  <si>
    <t>EDLS前端交易資訊資產代號</t>
    <phoneticPr fontId="18" type="noConversion"/>
  </si>
  <si>
    <t>EDLS_SOURCE_CODE</t>
  </si>
  <si>
    <t>VARCHAR2(6 CHAR)</t>
    <phoneticPr fontId="18" type="noConversion"/>
  </si>
  <si>
    <t>196</t>
  </si>
  <si>
    <t>前端系統提供交易時間</t>
    <phoneticPr fontId="18" type="noConversion"/>
  </si>
  <si>
    <t>requestBody.header.tradeTimeInAP</t>
    <phoneticPr fontId="18" type="noConversion"/>
  </si>
  <si>
    <t>TRADE_TIME_IN_AP</t>
    <phoneticPr fontId="18" type="noConversion"/>
  </si>
  <si>
    <t>值=requestBody.header.tradeTimeInAP</t>
    <phoneticPr fontId="18" type="noConversion"/>
  </si>
  <si>
    <t>197</t>
  </si>
  <si>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</si>
  <si>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</si>
  <si>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</si>
  <si>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</si>
  <si>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CHANGE_LOG_LINEITEM_ID</t>
  </si>
  <si>
    <t>198</t>
  </si>
  <si>
    <t>自製UUID，不可為NULL</t>
    <phoneticPr fontId="18" type="noConversion"/>
  </si>
  <si>
    <t>199</t>
  </si>
  <si>
    <t>屬性所屬欄位的pk值</t>
    <phoneticPr fontId="19" type="noConversion"/>
  </si>
  <si>
    <t>Table PK</t>
    <phoneticPr fontId="18" type="noConversion"/>
  </si>
  <si>
    <t>tablePk</t>
  </si>
  <si>
    <t>TABLE_PK</t>
  </si>
  <si>
    <t>200</t>
  </si>
  <si>
    <t>messageNumber</t>
  </si>
  <si>
    <t>MSG_NO</t>
  </si>
  <si>
    <t>201</t>
  </si>
  <si>
    <t>發送給CIP的順序</t>
  </si>
  <si>
    <t>Priority</t>
    <phoneticPr fontId="18" type="noConversion"/>
  </si>
  <si>
    <t>priority</t>
  </si>
  <si>
    <t>SENT_PRIORITY</t>
  </si>
  <si>
    <t>202</t>
  </si>
  <si>
    <t>發送內容中的funcId值</t>
  </si>
  <si>
    <t>Function ID</t>
    <phoneticPr fontId="18" type="noConversion"/>
  </si>
  <si>
    <t>FUNC_ID</t>
  </si>
  <si>
    <t>203</t>
  </si>
  <si>
    <t>異動類型(增改刪)</t>
    <phoneticPr fontId="18" type="noConversion"/>
  </si>
  <si>
    <t>Change Type</t>
    <phoneticPr fontId="18" type="noConversion"/>
  </si>
  <si>
    <t>changeType</t>
  </si>
  <si>
    <t>CHANGE_TYPE</t>
  </si>
  <si>
    <t>異動類型: 
C(CREATION)
M(MODIFICATION)
R(REMOVAL)</t>
    <phoneticPr fontId="18" type="noConversion"/>
  </si>
  <si>
    <t>204</t>
  </si>
  <si>
    <t>表格欄位代碼表PK</t>
    <phoneticPr fontId="18" type="noConversion"/>
  </si>
  <si>
    <t>Changed Column</t>
    <phoneticPr fontId="18" type="noConversion"/>
  </si>
  <si>
    <t>changedColumnCodeId</t>
    <phoneticPr fontId="18" type="noConversion"/>
  </si>
  <si>
    <t>CHANGED_COLUMN_CODE_ID</t>
    <phoneticPr fontId="18" type="noConversion"/>
  </si>
  <si>
    <t>表格TB_COLUMN_CODE的pk</t>
    <phoneticPr fontId="18" type="noConversion"/>
  </si>
  <si>
    <t>205</t>
  </si>
  <si>
    <t>屬性變更前內容</t>
  </si>
  <si>
    <t>Property Value before Changed</t>
    <phoneticPr fontId="18" type="noConversion"/>
  </si>
  <si>
    <t>valueBeforeChanged</t>
  </si>
  <si>
    <t>BEFORE_VALUE</t>
  </si>
  <si>
    <t>206</t>
  </si>
  <si>
    <t>屬性變更後內容</t>
  </si>
  <si>
    <t>Property Value after Changed</t>
    <phoneticPr fontId="18" type="noConversion"/>
  </si>
  <si>
    <t>valueAfterChanged</t>
  </si>
  <si>
    <t>CHANGED_VALUE</t>
  </si>
  <si>
    <t>207</t>
  </si>
  <si>
    <t>CREATE_TIMESTAMP</t>
  </si>
  <si>
    <t>208</t>
  </si>
  <si>
    <t>成功發送給CIP的時間</t>
    <phoneticPr fontId="18" type="noConversion"/>
  </si>
  <si>
    <t>Sent Timestamp</t>
    <phoneticPr fontId="18" type="noConversion"/>
  </si>
  <si>
    <t>sentTimestamp</t>
  </si>
  <si>
    <t>SENT_TIMESTAMP</t>
  </si>
  <si>
    <t>包含日期與時間 YYYYMMDD H24:mm:ss。用來分辨群組sent_priority)發送時部分失敗重發送的項目</t>
    <phoneticPr fontId="18" type="noConversion"/>
  </si>
  <si>
    <t>209</t>
  </si>
  <si>
    <t>即TB_CUSTOMER.cif_verified_id，對應CIP JSON節點: circiKey</t>
    <phoneticPr fontId="18" type="noConversion"/>
  </si>
  <si>
    <t>210</t>
  </si>
  <si>
    <t>即TB_CUSTOMER.property_type_code，對應CIP JSON節點: propertyTypeCode</t>
    <phoneticPr fontId="18" type="noConversion"/>
  </si>
  <si>
    <t>211</t>
  </si>
  <si>
    <t xml:space="preserve">即TB_CUSTOMER.cif_original_id，對應CIP JSON節點: partyCertNo </t>
    <phoneticPr fontId="18" type="noConversion"/>
  </si>
  <si>
    <t>212</t>
  </si>
  <si>
    <t>即TB_CUSTOMER.birthday，對應CIP JSON節點: partyCertDate</t>
    <phoneticPr fontId="18" type="noConversion"/>
  </si>
  <si>
    <t>213</t>
  </si>
  <si>
    <t>表格欄位代碼表PK</t>
    <phoneticPr fontId="19" type="noConversion"/>
  </si>
  <si>
    <t>Column Code ID</t>
    <phoneticPr fontId="18" type="noConversion"/>
  </si>
  <si>
    <t>表格欄位代碼表</t>
    <phoneticPr fontId="18" type="noConversion"/>
  </si>
  <si>
    <t>TB_COLUMN_CODE</t>
    <phoneticPr fontId="18" type="noConversion"/>
  </si>
  <si>
    <t>COLUMN_CODE_ID</t>
  </si>
  <si>
    <t>214</t>
  </si>
  <si>
    <t>欄位代碼</t>
    <phoneticPr fontId="18" type="noConversion"/>
  </si>
  <si>
    <t>Column ID</t>
    <phoneticPr fontId="18" type="noConversion"/>
  </si>
  <si>
    <t>columnId</t>
  </si>
  <si>
    <t>COLUMN_CODE</t>
  </si>
  <si>
    <t>共五碼，前兩碼為Table代碼，相同Table此2位相同，後3碼數字流水號，不同欄位不同值。例如: A0001, Z0001</t>
    <phoneticPr fontId="18" type="noConversion"/>
  </si>
  <si>
    <t>215</t>
  </si>
  <si>
    <t>資料表名稱</t>
    <phoneticPr fontId="18" type="noConversion"/>
  </si>
  <si>
    <t>Table Name</t>
    <phoneticPr fontId="18" type="noConversion"/>
  </si>
  <si>
    <t>tableName</t>
  </si>
  <si>
    <t>TABLE_NAME</t>
  </si>
  <si>
    <t>216</t>
  </si>
  <si>
    <t>欄位名稱</t>
    <phoneticPr fontId="18" type="noConversion"/>
  </si>
  <si>
    <t>Column Name</t>
    <phoneticPr fontId="18" type="noConversion"/>
  </si>
  <si>
    <t>columnName</t>
  </si>
  <si>
    <t>COLUMN_NAME</t>
  </si>
  <si>
    <t>217</t>
  </si>
  <si>
    <t>欄位說明</t>
    <phoneticPr fontId="18" type="noConversion"/>
  </si>
  <si>
    <t>Column Description</t>
    <phoneticPr fontId="18" type="noConversion"/>
  </si>
  <si>
    <t>columnDescription</t>
  </si>
  <si>
    <t>COLUMN_DESC</t>
  </si>
  <si>
    <t>218</t>
  </si>
  <si>
    <t>對應CIP的JSON欄位名稱</t>
    <phoneticPr fontId="18" type="noConversion"/>
  </si>
  <si>
    <t>CIP JSON Node Name</t>
    <phoneticPr fontId="18" type="noConversion"/>
  </si>
  <si>
    <t>cipJsonNodeName</t>
  </si>
  <si>
    <t>CIP_JSON_NODE_NAME</t>
  </si>
  <si>
    <t>VARCHAR2(256 CHAR)</t>
  </si>
  <si>
    <t>219</t>
  </si>
  <si>
    <t xml:space="preserve"> NBS是否會查詢此欄位</t>
    <phoneticPr fontId="18" type="noConversion"/>
  </si>
  <si>
    <t>Is Queried By NBS</t>
    <phoneticPr fontId="18" type="noConversion"/>
  </si>
  <si>
    <t>IS_QUERIED_BY_NBS</t>
  </si>
  <si>
    <t>1:NBS會使用到的欄位</t>
    <phoneticPr fontId="18" type="noConversion"/>
  </si>
  <si>
    <t>220</t>
  </si>
  <si>
    <t>此欄位內容是否為全型</t>
    <phoneticPr fontId="18" type="noConversion"/>
  </si>
  <si>
    <t>Is Full Width</t>
    <phoneticPr fontId="18" type="noConversion"/>
  </si>
  <si>
    <t>IS_FULLWIDTH</t>
  </si>
  <si>
    <t>Y:內容為全型</t>
    <phoneticPr fontId="18" type="noConversion"/>
  </si>
  <si>
    <t>221</t>
  </si>
  <si>
    <t>第一層顯示順序</t>
    <phoneticPr fontId="18" type="noConversion"/>
  </si>
  <si>
    <t>Display Order Level 1</t>
    <phoneticPr fontId="18" type="noConversion"/>
  </si>
  <si>
    <t>DISPLAY_ORDER_LEVEL_1</t>
  </si>
  <si>
    <t>前端顯示順序(第一層)</t>
    <phoneticPr fontId="18" type="noConversion"/>
  </si>
  <si>
    <t>222</t>
  </si>
  <si>
    <t>第二層顯示順序</t>
    <phoneticPr fontId="18" type="noConversion"/>
  </si>
  <si>
    <t>Display Order Level 2</t>
    <phoneticPr fontId="18" type="noConversion"/>
  </si>
  <si>
    <t>DISPLAY_ORDER_LEVEL_2</t>
  </si>
  <si>
    <t>前端顯示順序(第二層)</t>
    <phoneticPr fontId="18" type="noConversion"/>
  </si>
  <si>
    <t>223</t>
  </si>
  <si>
    <t>通用代碼表PK</t>
    <phoneticPr fontId="19" type="noConversion"/>
  </si>
  <si>
    <t>Key Value Code ID</t>
    <phoneticPr fontId="18" type="noConversion"/>
  </si>
  <si>
    <t>通用代碼表</t>
    <phoneticPr fontId="18" type="noConversion"/>
  </si>
  <si>
    <t>TB_KEY_VALUE_CODE</t>
    <phoneticPr fontId="18" type="noConversion"/>
  </si>
  <si>
    <t>KEY_VALUE_CODE_ID</t>
  </si>
  <si>
    <t>224</t>
  </si>
  <si>
    <t>代碼類型</t>
    <phoneticPr fontId="18" type="noConversion"/>
  </si>
  <si>
    <t>Code Category</t>
    <phoneticPr fontId="18" type="noConversion"/>
  </si>
  <si>
    <t>codeCategory</t>
    <phoneticPr fontId="18" type="noConversion"/>
  </si>
  <si>
    <t>CODE_CATEGORY</t>
  </si>
  <si>
    <t>225</t>
  </si>
  <si>
    <t>代碼類型說明</t>
    <phoneticPr fontId="18" type="noConversion"/>
  </si>
  <si>
    <t>Code Category Description</t>
    <phoneticPr fontId="18" type="noConversion"/>
  </si>
  <si>
    <t>codeCategoryDescription</t>
    <phoneticPr fontId="18" type="noConversion"/>
  </si>
  <si>
    <t>CODE_CATEGORY_DESC</t>
  </si>
  <si>
    <t>226</t>
  </si>
  <si>
    <t>代碼值</t>
    <phoneticPr fontId="18" type="noConversion"/>
  </si>
  <si>
    <t>Code Value</t>
    <phoneticPr fontId="18" type="noConversion"/>
  </si>
  <si>
    <t>codeValue</t>
    <phoneticPr fontId="18" type="noConversion"/>
  </si>
  <si>
    <t>CODE_VALUE</t>
  </si>
  <si>
    <t>227</t>
  </si>
  <si>
    <t>代碼說明</t>
    <phoneticPr fontId="18" type="noConversion"/>
  </si>
  <si>
    <t>Code Description</t>
    <phoneticPr fontId="18" type="noConversion"/>
  </si>
  <si>
    <t>codeDescription</t>
    <phoneticPr fontId="18" type="noConversion"/>
  </si>
  <si>
    <t>CODE_DESC</t>
  </si>
  <si>
    <t>228</t>
  </si>
  <si>
    <t>是否為有效值</t>
    <phoneticPr fontId="18" type="noConversion"/>
  </si>
  <si>
    <t>Active</t>
    <phoneticPr fontId="18" type="noConversion"/>
  </si>
  <si>
    <t>isActiveCode</t>
    <phoneticPr fontId="18" type="noConversion"/>
  </si>
  <si>
    <t>ACTIVE</t>
  </si>
  <si>
    <t>是否為有效值。1:有效；0:無效。預設為1</t>
    <phoneticPr fontId="18" type="noConversion"/>
  </si>
  <si>
    <t>229</t>
  </si>
  <si>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</si>
  <si>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</si>
  <si>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</si>
  <si>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</si>
  <si>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INDUSTRY_CODE_MAP_ID</t>
  </si>
  <si>
    <t>230</t>
  </si>
  <si>
    <t>主計處行業編號代碼</t>
  </si>
  <si>
    <t>Industrial Classification ID for DGBAS</t>
    <phoneticPr fontId="18" type="noConversion"/>
  </si>
  <si>
    <t>231</t>
  </si>
  <si>
    <t>新央行行業編號代碼</t>
  </si>
  <si>
    <t>Industrial Classification ID for CBC</t>
    <phoneticPr fontId="18" type="noConversion"/>
  </si>
  <si>
    <t>232</t>
  </si>
  <si>
    <t>央行行業編號大項代碼</t>
  </si>
  <si>
    <t>Industrial Classification Primary ID for CBC</t>
    <phoneticPr fontId="18" type="noConversion"/>
  </si>
  <si>
    <t>industrialPrimaryCodeForCbc</t>
    <phoneticPr fontId="18" type="noConversion"/>
  </si>
  <si>
    <t>NCB_INDUSTRY_PRIMARY_CODE</t>
    <phoneticPr fontId="18" type="noConversion"/>
  </si>
  <si>
    <t>233</t>
  </si>
  <si>
    <t>主計處行業編號代碼中文名稱</t>
  </si>
  <si>
    <t>Industrial Classification Name for DGBAS</t>
    <phoneticPr fontId="18" type="noConversion"/>
  </si>
  <si>
    <t>industrialNameForDgbas</t>
    <phoneticPr fontId="18" type="noConversion"/>
  </si>
  <si>
    <t>DGBAS_INDUSTRY_NAME</t>
  </si>
  <si>
    <t>234</t>
  </si>
  <si>
    <t>新央行行業編號代碼中文名稱</t>
  </si>
  <si>
    <t>Industrial Classification Name for CBC</t>
    <phoneticPr fontId="18" type="noConversion"/>
  </si>
  <si>
    <t>industrialNameForCbc</t>
    <phoneticPr fontId="18" type="noConversion"/>
  </si>
  <si>
    <t>NCB_INDUSTRY_NAME</t>
  </si>
  <si>
    <t>235</t>
  </si>
  <si>
    <t>央行行業編號大項代碼中文名稱</t>
  </si>
  <si>
    <t>Industrial Classification Primary Name for CBC</t>
    <phoneticPr fontId="18" type="noConversion"/>
  </si>
  <si>
    <t>industrialPrimaryNameForCbc</t>
    <phoneticPr fontId="18" type="noConversion"/>
  </si>
  <si>
    <t>NCB_INDUSTRY_PRIMARY_NAME</t>
  </si>
  <si>
    <t>236</t>
  </si>
  <si>
    <t>資料交換檔</t>
    <phoneticPr fontId="18" type="noConversion"/>
  </si>
  <si>
    <t>TB_SERVICE_INTERCHANGE</t>
    <phoneticPr fontId="18" type="noConversion"/>
  </si>
  <si>
    <t>237</t>
  </si>
  <si>
    <t>messageNumber</t>
    <phoneticPr fontId="18" type="noConversion"/>
  </si>
  <si>
    <t>238</t>
  </si>
  <si>
    <t>資料交換網址</t>
    <phoneticPr fontId="18" type="noConversion"/>
  </si>
  <si>
    <t>Service Interchange URL</t>
    <phoneticPr fontId="18" type="noConversion"/>
  </si>
  <si>
    <t>serviceInterchangeUrl</t>
    <phoneticPr fontId="18" type="noConversion"/>
  </si>
  <si>
    <t>SERVICE_URL</t>
  </si>
  <si>
    <t>239</t>
  </si>
  <si>
    <t>處理此資料的AP Server IP、Port與Hostname</t>
    <phoneticPr fontId="18" type="noConversion"/>
  </si>
  <si>
    <t>IP, Port and Hostname of AP Server to Process This Row</t>
    <phoneticPr fontId="18" type="noConversion"/>
  </si>
  <si>
    <t>apServerToProcess</t>
    <phoneticPr fontId="18" type="noConversion"/>
  </si>
  <si>
    <t>AP_SERVER_TO_PROCESS</t>
  </si>
  <si>
    <t>VARCHAR2(128 CHAR)</t>
  </si>
  <si>
    <t>格式為"&lt;ip&gt;,&lt;port&gt;&lt;hostname&gt;"</t>
    <phoneticPr fontId="18" type="noConversion"/>
  </si>
  <si>
    <t>240</t>
  </si>
  <si>
    <t>前端系統代碼/前端資訊資產代碼</t>
    <phoneticPr fontId="18" type="noConversion"/>
  </si>
  <si>
    <t>System/Sender</t>
    <phoneticPr fontId="18" type="noConversion"/>
  </si>
  <si>
    <t>senderCode</t>
  </si>
  <si>
    <t>SENDER_CODE</t>
  </si>
  <si>
    <t>=header.senderCode</t>
    <phoneticPr fontId="18" type="noConversion"/>
  </si>
  <si>
    <t>241</t>
  </si>
  <si>
    <t>Transaction</t>
    <phoneticPr fontId="18" type="noConversion"/>
  </si>
  <si>
    <t>transactionCode</t>
    <phoneticPr fontId="18" type="noConversion"/>
  </si>
  <si>
    <t>TXN_CODE</t>
  </si>
  <si>
    <t>242</t>
  </si>
  <si>
    <t>operatorId</t>
    <phoneticPr fontId="18" type="noConversion"/>
  </si>
  <si>
    <t>OPERATOR_CODE</t>
  </si>
  <si>
    <t>243</t>
  </si>
  <si>
    <t>前端交易日期時間</t>
    <phoneticPr fontId="18" type="noConversion"/>
  </si>
  <si>
    <t>Transaction Timestamp</t>
    <phoneticPr fontId="18" type="noConversion"/>
  </si>
  <si>
    <t>txnTime</t>
    <phoneticPr fontId="18" type="noConversion"/>
  </si>
  <si>
    <t>TXN_TIME</t>
  </si>
  <si>
    <t>資料來源格式「YYYY-MM-DD H24:mm:ss」，例如:「2018-06-22 08:08:08」日期與時間中間有一個半形空白。
=header.txnTime</t>
    <phoneticPr fontId="18" type="noConversion"/>
  </si>
  <si>
    <t>244</t>
  </si>
  <si>
    <t>後端系統代碼</t>
    <phoneticPr fontId="18" type="noConversion"/>
  </si>
  <si>
    <t>Receiver Code</t>
    <phoneticPr fontId="18" type="noConversion"/>
  </si>
  <si>
    <t>receiverCode</t>
    <phoneticPr fontId="18" type="noConversion"/>
  </si>
  <si>
    <t>RECEIVER_CODE</t>
  </si>
  <si>
    <t>=header.receiverCode</t>
    <phoneticPr fontId="18" type="noConversion"/>
  </si>
  <si>
    <t>245</t>
  </si>
  <si>
    <t>branchId</t>
  </si>
  <si>
    <t>UNIT_CODE</t>
  </si>
  <si>
    <t>246</t>
  </si>
  <si>
    <t>AUTHORIZER_CODE</t>
  </si>
  <si>
    <t>=header.authorizerCode
目前ECSG帶空值
未來有可能帶主管員編(5)或主管授權卡號(36)</t>
    <phoneticPr fontId="18" type="noConversion"/>
  </si>
  <si>
    <t>247</t>
  </si>
  <si>
    <t>請求時間</t>
    <phoneticPr fontId="18" type="noConversion"/>
  </si>
  <si>
    <t>Request Timestamp</t>
    <phoneticPr fontId="18" type="noConversion"/>
  </si>
  <si>
    <t>requestTimestamp</t>
    <phoneticPr fontId="18" type="noConversion"/>
  </si>
  <si>
    <t>REQ_TIMESTAMP</t>
  </si>
  <si>
    <t>248</t>
  </si>
  <si>
    <t>請求內容</t>
    <phoneticPr fontId="18" type="noConversion"/>
  </si>
  <si>
    <t>Request Content</t>
    <phoneticPr fontId="18" type="noConversion"/>
  </si>
  <si>
    <t>requestContent</t>
    <phoneticPr fontId="18" type="noConversion"/>
  </si>
  <si>
    <t>REQ_CONTENT</t>
  </si>
  <si>
    <t>CLOB</t>
    <phoneticPr fontId="18" type="noConversion"/>
  </si>
  <si>
    <t>欄位支援JSON</t>
    <phoneticPr fontId="18" type="noConversion"/>
  </si>
  <si>
    <t>249</t>
  </si>
  <si>
    <t>回應時間</t>
    <phoneticPr fontId="18" type="noConversion"/>
  </si>
  <si>
    <t>Response Timestamp</t>
    <phoneticPr fontId="18" type="noConversion"/>
  </si>
  <si>
    <t>responseTimestamp</t>
    <phoneticPr fontId="18" type="noConversion"/>
  </si>
  <si>
    <t>RESP_TIMESTAMP</t>
  </si>
  <si>
    <t>250</t>
  </si>
  <si>
    <t>回應內容</t>
    <phoneticPr fontId="18" type="noConversion"/>
  </si>
  <si>
    <t>Response Content</t>
    <phoneticPr fontId="18" type="noConversion"/>
  </si>
  <si>
    <t>responseContent</t>
    <phoneticPr fontId="18" type="noConversion"/>
  </si>
  <si>
    <t>RESP_CONTENT</t>
  </si>
  <si>
    <t>251</t>
  </si>
  <si>
    <t>傳送異動記錄的資料交換檔pk</t>
    <phoneticPr fontId="18" type="noConversion"/>
  </si>
  <si>
    <t>傳送異動記錄的資料交換檔</t>
  </si>
  <si>
    <t>serviceInterchangeId</t>
    <phoneticPr fontId="18" type="noConversion"/>
  </si>
  <si>
    <t>TB_CHANGE_LOG_INTERCHANGE</t>
    <phoneticPr fontId="18" type="noConversion"/>
  </si>
  <si>
    <t>252</t>
  </si>
  <si>
    <t>From Service Interchange ID</t>
    <phoneticPr fontId="18" type="noConversion"/>
  </si>
  <si>
    <t>fromServiceInterchangeId</t>
    <phoneticPr fontId="18" type="noConversion"/>
  </si>
  <si>
    <t>FROM_SERVICE_INTERCHANGE_ID</t>
  </si>
  <si>
    <t>253</t>
  </si>
  <si>
    <t>254</t>
  </si>
  <si>
    <t>255</t>
  </si>
  <si>
    <t>資料交換對象</t>
    <phoneticPr fontId="18" type="noConversion"/>
  </si>
  <si>
    <t>Service Target</t>
    <phoneticPr fontId="18" type="noConversion"/>
  </si>
  <si>
    <t>serviceTarget</t>
    <phoneticPr fontId="18" type="noConversion"/>
  </si>
  <si>
    <t>SERVICE_TARGET</t>
  </si>
  <si>
    <t>例如:cip</t>
    <phoneticPr fontId="18" type="noConversion"/>
  </si>
  <si>
    <t>256</t>
  </si>
  <si>
    <t>257</t>
  </si>
  <si>
    <t>258</t>
  </si>
  <si>
    <t>259</t>
  </si>
  <si>
    <t>從TB_CHANGE_LOG.operator_code取值。源頭即JSON: IOHeader.Teller.tellerId的值, 內容為5碼員編</t>
    <phoneticPr fontId="18" type="noConversion"/>
  </si>
  <si>
    <t>260</t>
  </si>
  <si>
    <t>經辦人員部門</t>
    <phoneticPr fontId="18" type="noConversion"/>
  </si>
  <si>
    <t>自動化通路請放9999</t>
    <phoneticPr fontId="18" type="noConversion"/>
  </si>
  <si>
    <t>261</t>
  </si>
  <si>
    <t>262</t>
  </si>
  <si>
    <t>263</t>
  </si>
  <si>
    <t>264</t>
  </si>
  <si>
    <t>265</t>
  </si>
  <si>
    <t>266</t>
  </si>
  <si>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</si>
  <si>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</si>
  <si>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</si>
  <si>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</si>
  <si>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SERVICE_EXECUTION_CONTROL_ID</t>
  </si>
  <si>
    <t>267</t>
  </si>
  <si>
    <t>customerCirciKey</t>
    <phoneticPr fontId="18" type="noConversion"/>
  </si>
  <si>
    <t>268</t>
  </si>
  <si>
    <t>程式執行類型</t>
    <phoneticPr fontId="18" type="noConversion"/>
  </si>
  <si>
    <t>Execution Type</t>
    <phoneticPr fontId="18" type="noConversion"/>
  </si>
  <si>
    <t>executionType</t>
    <phoneticPr fontId="18" type="noConversion"/>
  </si>
  <si>
    <t>EXECUTION_TYPE</t>
  </si>
  <si>
    <t>269</t>
  </si>
  <si>
    <t>270</t>
  </si>
  <si>
    <t>271</t>
  </si>
  <si>
    <t>執行狀態</t>
    <phoneticPr fontId="18" type="noConversion"/>
  </si>
  <si>
    <t>Execution State</t>
    <phoneticPr fontId="18" type="noConversion"/>
  </si>
  <si>
    <t>executionState</t>
    <phoneticPr fontId="18" type="noConversion"/>
  </si>
  <si>
    <t>EXECUTION_STATE</t>
  </si>
  <si>
    <t>VARCHAR2(12 CHAR)</t>
  </si>
  <si>
    <t>272</t>
  </si>
  <si>
    <t>執行結果</t>
    <phoneticPr fontId="18" type="noConversion"/>
  </si>
  <si>
    <t>Result Code</t>
    <phoneticPr fontId="18" type="noConversion"/>
  </si>
  <si>
    <t>resultCode</t>
    <phoneticPr fontId="18" type="noConversion"/>
  </si>
  <si>
    <t>RESULT_CODE</t>
  </si>
  <si>
    <t>成功:0；失敗:1</t>
    <phoneticPr fontId="18" type="noConversion"/>
  </si>
  <si>
    <t>273</t>
  </si>
  <si>
    <t>建立此資料的AP Server IP、Port與Hostname</t>
    <phoneticPr fontId="18" type="noConversion"/>
  </si>
  <si>
    <t>IP, Port and Hostname of AP Server to Create This Row</t>
    <phoneticPr fontId="18" type="noConversion"/>
  </si>
  <si>
    <t>apServerToExecute</t>
    <phoneticPr fontId="18" type="noConversion"/>
  </si>
  <si>
    <t>AP_SERVER_TO_EXEC</t>
  </si>
  <si>
    <t>274</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</si>
  <si>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</si>
  <si>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</si>
  <si>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</si>
  <si>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AP_SERVER_EXECUTING</t>
  </si>
  <si>
    <t>275</t>
  </si>
  <si>
    <t>執行此資料相應服務程式的執行緒</t>
    <phoneticPr fontId="18" type="noConversion"/>
  </si>
  <si>
    <t>Thead of the AP to Execute the Service</t>
    <phoneticPr fontId="18" type="noConversion"/>
  </si>
  <si>
    <t>apServerExecutingThread</t>
    <phoneticPr fontId="18" type="noConversion"/>
  </si>
  <si>
    <t>AP_SERVER_EXECUTING_THREAD</t>
  </si>
  <si>
    <t>276</t>
  </si>
  <si>
    <t>此筆資料建立時間</t>
    <phoneticPr fontId="18" type="noConversion"/>
  </si>
  <si>
    <t>Timestamp to create this Row</t>
    <phoneticPr fontId="18" type="noConversion"/>
  </si>
  <si>
    <t>toExecuteTimestamp</t>
    <phoneticPr fontId="18" type="noConversion"/>
  </si>
  <si>
    <t>TO_EXEC_TIMESTAMP</t>
  </si>
  <si>
    <t>277</t>
  </si>
  <si>
    <t>執行狀態改為Executing的時間</t>
    <phoneticPr fontId="18" type="noConversion"/>
  </si>
  <si>
    <t>Timestamp to Change State to Executing</t>
    <phoneticPr fontId="18" type="noConversion"/>
  </si>
  <si>
    <t>executingTimestamp</t>
    <phoneticPr fontId="18" type="noConversion"/>
  </si>
  <si>
    <t>EXECUTING_TIMESTAMP</t>
  </si>
  <si>
    <t>278</t>
  </si>
  <si>
    <t>執行狀態改為Executed的時間</t>
    <phoneticPr fontId="18" type="noConversion"/>
  </si>
  <si>
    <t>Timestamp to Change State to Executed</t>
    <phoneticPr fontId="18" type="noConversion"/>
  </si>
  <si>
    <t>executedTimestamp</t>
    <phoneticPr fontId="18" type="noConversion"/>
  </si>
  <si>
    <t>EXECUTED_TIMESTAMP</t>
  </si>
  <si>
    <t>279</t>
  </si>
  <si>
    <t>執行狀態改為Broken的時間</t>
    <phoneticPr fontId="18" type="noConversion"/>
  </si>
  <si>
    <t>Timestamp to Change State to Broken</t>
    <phoneticPr fontId="18" type="noConversion"/>
  </si>
  <si>
    <t>brokenTimestamp</t>
    <phoneticPr fontId="18" type="noConversion"/>
  </si>
  <si>
    <t>BROKEN_TIMESTAMP</t>
  </si>
  <si>
    <t>280</t>
  </si>
  <si>
    <t>OMS訊息發送狀態檔PK</t>
    <phoneticPr fontId="18" type="noConversion"/>
  </si>
  <si>
    <t>UUID</t>
    <phoneticPr fontId="18" type="noConversion"/>
  </si>
  <si>
    <t>OMS訊息發送狀態檔</t>
    <phoneticPr fontId="18" type="noConversion"/>
  </si>
  <si>
    <t>TB_OMS_EXECUTION_CONTROL</t>
  </si>
  <si>
    <t>UUID</t>
  </si>
  <si>
    <t>281</t>
  </si>
  <si>
    <t>OMS錯誤碼</t>
    <phoneticPr fontId="18" type="noConversion"/>
  </si>
  <si>
    <t>OMS ID</t>
    <phoneticPr fontId="18" type="noConversion"/>
  </si>
  <si>
    <t>omsId</t>
    <phoneticPr fontId="18" type="noConversion"/>
  </si>
  <si>
    <t>OMS_ID</t>
  </si>
  <si>
    <t>282</t>
  </si>
  <si>
    <t>OMS內容</t>
    <phoneticPr fontId="18" type="noConversion"/>
  </si>
  <si>
    <t>OMS Message</t>
    <phoneticPr fontId="18" type="noConversion"/>
  </si>
  <si>
    <t>omsMessage</t>
    <phoneticPr fontId="18" type="noConversion"/>
  </si>
  <si>
    <t>OMS_MSG</t>
  </si>
  <si>
    <t>283</t>
  </si>
  <si>
    <t>284</t>
  </si>
  <si>
    <t>285</t>
  </si>
  <si>
    <t>286</t>
  </si>
  <si>
    <t>287</t>
  </si>
  <si>
    <t>288</t>
  </si>
  <si>
    <t>289</t>
  </si>
  <si>
    <t>290</t>
  </si>
  <si>
    <t>291</t>
  </si>
  <si>
    <t>292</t>
  </si>
  <si>
    <t>發送至oms系統次數</t>
  </si>
  <si>
    <t>Retry Count</t>
    <phoneticPr fontId="18" type="noConversion"/>
  </si>
  <si>
    <t>retryCount</t>
    <phoneticPr fontId="18" type="noConversion"/>
  </si>
  <si>
    <t>RETRY_COUNT</t>
  </si>
  <si>
    <t>NUMBER(2,0)</t>
    <phoneticPr fontId="18" type="noConversion"/>
  </si>
  <si>
    <t>293</t>
  </si>
  <si>
    <t>發送至oms系統失敗之原因</t>
  </si>
  <si>
    <t>Retry Exception Message</t>
    <phoneticPr fontId="18" type="noConversion"/>
  </si>
  <si>
    <t>retryExceptionMessage</t>
    <phoneticPr fontId="18" type="noConversion"/>
  </si>
  <si>
    <t>RETRY_EXCEPTION</t>
  </si>
  <si>
    <t>294</t>
  </si>
  <si>
    <t>295</t>
  </si>
  <si>
    <t>成年監護輔助名單檔PK</t>
  </si>
  <si>
    <t>Grown Up Guardianship ID</t>
    <phoneticPr fontId="18" type="noConversion"/>
  </si>
  <si>
    <t>成年監護輔助名單檔</t>
  </si>
  <si>
    <t>TB_GROWN_UP_GUARDIANSHIP</t>
    <phoneticPr fontId="18" type="noConversion"/>
  </si>
  <si>
    <t>GROWN_UP_GUARDIANSHIP_ID</t>
  </si>
  <si>
    <t>296</t>
  </si>
  <si>
    <t>297</t>
  </si>
  <si>
    <t>298</t>
  </si>
  <si>
    <t>顧客姓名前五碼</t>
  </si>
  <si>
    <t>Customer Name for the First 5 Characters</t>
    <phoneticPr fontId="18" type="noConversion"/>
  </si>
  <si>
    <t>first5CharactersOfCustomerName</t>
    <phoneticPr fontId="18" type="noConversion"/>
  </si>
  <si>
    <t>CUST_NAME_5</t>
  </si>
  <si>
    <t>299</t>
  </si>
  <si>
    <t>名單變更日期</t>
  </si>
  <si>
    <t>modificationDate</t>
    <phoneticPr fontId="18" type="noConversion"/>
  </si>
  <si>
    <t>300</t>
  </si>
  <si>
    <t>監護／輔助註記</t>
  </si>
  <si>
    <t>Grown Up Guardianship Flag</t>
    <phoneticPr fontId="18" type="noConversion"/>
  </si>
  <si>
    <t>grownUpGuardianship</t>
    <phoneticPr fontId="18" type="noConversion"/>
  </si>
  <si>
    <t>GROWN_UP_GUARDIANSHIP_FLAG</t>
  </si>
  <si>
    <t>S:輔助宣告 G:監護宣告</t>
  </si>
  <si>
    <t>301</t>
  </si>
  <si>
    <t>是否單字遮罩</t>
  </si>
  <si>
    <t>Name Mask Flag</t>
    <phoneticPr fontId="18" type="noConversion"/>
  </si>
  <si>
    <t>nameMaskFlag</t>
    <phoneticPr fontId="18" type="noConversion"/>
  </si>
  <si>
    <t>MASK_FLAG</t>
  </si>
  <si>
    <t>Y:是</t>
  </si>
  <si>
    <t>302</t>
  </si>
  <si>
    <t>單字遮罩位置</t>
  </si>
  <si>
    <t>Name Mask Index</t>
    <phoneticPr fontId="18" type="noConversion"/>
  </si>
  <si>
    <t>nameMaskIndex</t>
    <phoneticPr fontId="18" type="noConversion"/>
  </si>
  <si>
    <t>MASK_INDEX</t>
  </si>
  <si>
    <t>EX.王Ｏ山
EX1.單字遮罩位置 = 2 
        =&gt;王Ｏ山
EX2.單字遮罩位置 = 3 
        =&gt;王玉Ｏ</t>
    <phoneticPr fontId="18" type="noConversion"/>
  </si>
  <si>
    <t>303</t>
  </si>
  <si>
    <t>非標準檢核統編類型</t>
  </si>
  <si>
    <t>Non-Standard Check Type of Certification Numer</t>
    <phoneticPr fontId="18" type="noConversion"/>
  </si>
  <si>
    <t>nonStandardCheckTypeOfCertificationNumer</t>
    <phoneticPr fontId="18" type="noConversion"/>
  </si>
  <si>
    <t>CHECK_TYPE</t>
  </si>
  <si>
    <t>1 : 明碼前四位、後二位
     EX：A123****45
2 : 明碼前二位、後三位
     EX：A1*****234
3 : 明碼前兩位、後一位
     EX：A1*******2
4 : 明碼前六位
     EX：A12345****</t>
    <phoneticPr fontId="18" type="noConversion"/>
  </si>
  <si>
    <t>304</t>
  </si>
  <si>
    <t>銀行歸戶統編原始號</t>
    <phoneticPr fontId="18" type="noConversion"/>
  </si>
  <si>
    <t>銀行歸戶統編取號檔</t>
    <phoneticPr fontId="18" type="noConversion"/>
  </si>
  <si>
    <t>verifiedId</t>
  </si>
  <si>
    <t>TB_VERIFIED_ID_SEQUENCE</t>
    <phoneticPr fontId="18" type="noConversion"/>
  </si>
  <si>
    <t>VERIFIED_ID</t>
    <phoneticPr fontId="18" type="noConversion"/>
  </si>
  <si>
    <t>VARCHAR2(20 CHAR)</t>
    <phoneticPr fontId="18" type="noConversion"/>
  </si>
  <si>
    <t>305</t>
  </si>
  <si>
    <t>銀行歸戶統編已重複取號次數</t>
    <phoneticPr fontId="18" type="noConversion"/>
  </si>
  <si>
    <t>idSequence</t>
  </si>
  <si>
    <t>SEQUENCE</t>
    <phoneticPr fontId="18" type="noConversion"/>
  </si>
  <si>
    <t>最新支票拒往日期</t>
  </si>
  <si>
    <t>X0569</t>
  </si>
  <si>
    <t>rejectedCheckDate</t>
  </si>
  <si>
    <t>TB_CUSTOMER</t>
  </si>
  <si>
    <t>REFUSE_TXN_DATE</t>
  </si>
  <si>
    <t>X0570</t>
  </si>
  <si>
    <t>loanNote</t>
  </si>
  <si>
    <t>LOAN_NOTE</t>
  </si>
  <si>
    <t>VARCHAR2(120 CHAR)</t>
  </si>
  <si>
    <t>存匯注意事項(CFRCFVIT)</t>
    <phoneticPr fontId="18" type="noConversion"/>
  </si>
  <si>
    <t>X0537</t>
    <phoneticPr fontId="18" type="noConversion"/>
  </si>
  <si>
    <t>noteOnCredit</t>
  </si>
  <si>
    <t>NOTE_ON_SAVE_TRASFER</t>
  </si>
  <si>
    <t>授信注意事項(YIDBCVIT)</t>
  </si>
  <si>
    <t>X0538</t>
    <phoneticPr fontId="18" type="noConversion"/>
  </si>
  <si>
    <t>noteOnSaveTrasfer</t>
  </si>
  <si>
    <t>理專所屬分行</t>
    <phoneticPr fontId="18" type="noConversion"/>
  </si>
  <si>
    <t>X0573</t>
  </si>
  <si>
    <t>mgntUnitCode</t>
  </si>
  <si>
    <t>MGNT_UNIT_CODE</t>
    <phoneticPr fontId="18" type="noConversion"/>
  </si>
  <si>
    <t>eFingo會員註記</t>
  </si>
  <si>
    <t>X0574</t>
  </si>
  <si>
    <t>efgFlag</t>
    <phoneticPr fontId="18" type="noConversion"/>
  </si>
  <si>
    <t>EFG_FLAG</t>
  </si>
  <si>
    <t>X0575</t>
  </si>
  <si>
    <t>共銷簽署日期</t>
  </si>
  <si>
    <t>X0576</t>
  </si>
  <si>
    <t>crossSellingDate</t>
  </si>
  <si>
    <t>CROSS_SELLING_DATE</t>
  </si>
  <si>
    <t>共銷簽署時間</t>
  </si>
  <si>
    <t>X0577</t>
  </si>
  <si>
    <t>crossSellingTime</t>
  </si>
  <si>
    <t>CROSS_SELLING_TIME</t>
  </si>
  <si>
    <t>X0578</t>
  </si>
  <si>
    <t>crossSellingVersion</t>
    <phoneticPr fontId="18" type="noConversion"/>
  </si>
  <si>
    <t>X0579</t>
  </si>
  <si>
    <t>CROSS_SELLING_IP</t>
  </si>
  <si>
    <t>X0580</t>
  </si>
  <si>
    <t>X0581</t>
  </si>
  <si>
    <t>AML 管控狀態</t>
    <phoneticPr fontId="18" type="noConversion"/>
  </si>
  <si>
    <t>X0582</t>
    <phoneticPr fontId="18" type="noConversion"/>
  </si>
  <si>
    <t>amlControlStatusCode</t>
    <phoneticPr fontId="18" type="noConversion"/>
  </si>
  <si>
    <t>AML_REVIEW_STATUS_CODE</t>
  </si>
  <si>
    <t>VARCHAR2(2 CHAR)</t>
    <phoneticPr fontId="18" type="noConversion"/>
  </si>
  <si>
    <t>AML 持續審查狀態</t>
    <phoneticPr fontId="18" type="noConversion"/>
  </si>
  <si>
    <t>X0583</t>
    <phoneticPr fontId="18" type="noConversion"/>
  </si>
  <si>
    <t>amlReviewStatusCode</t>
  </si>
  <si>
    <t>AML_CONTROL_STATUS_CODE</t>
  </si>
  <si>
    <t>QUERY_TRX_MAPPING_ID</t>
  </si>
  <si>
    <t xml:space="preserve"> PGMTRX</t>
  </si>
  <si>
    <t xml:space="preserve"> COLUMN_CODE</t>
  </si>
  <si>
    <t xml:space="preserve"> OUT_PARA_NAME</t>
  </si>
  <si>
    <t>77</t>
  </si>
  <si>
    <t>78</t>
  </si>
  <si>
    <t>79</t>
  </si>
  <si>
    <t>82</t>
  </si>
  <si>
    <t>83</t>
  </si>
  <si>
    <t>84</t>
  </si>
  <si>
    <t>85</t>
  </si>
  <si>
    <t>86</t>
  </si>
  <si>
    <t>87</t>
  </si>
  <si>
    <t>88</t>
  </si>
  <si>
    <t>89</t>
  </si>
  <si>
    <t>90</t>
  </si>
  <si>
    <t>91</t>
  </si>
  <si>
    <t>A204031</t>
  </si>
  <si>
    <t>92</t>
  </si>
  <si>
    <t>93</t>
  </si>
  <si>
    <t>94</t>
  </si>
  <si>
    <t>95</t>
  </si>
  <si>
    <t>96</t>
  </si>
  <si>
    <t>97</t>
  </si>
  <si>
    <t>98</t>
  </si>
  <si>
    <t>99</t>
  </si>
  <si>
    <t>100</t>
  </si>
  <si>
    <t>101</t>
  </si>
  <si>
    <t>102</t>
  </si>
  <si>
    <t>103</t>
  </si>
  <si>
    <t>104</t>
  </si>
  <si>
    <t>105</t>
  </si>
  <si>
    <t>106</t>
  </si>
  <si>
    <t>107</t>
  </si>
  <si>
    <t>108</t>
  </si>
  <si>
    <t>109</t>
  </si>
  <si>
    <t>110</t>
  </si>
  <si>
    <t>112</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</si>
  <si>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</si>
  <si>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</si>
  <si>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</si>
  <si>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</si>
  <si>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</si>
  <si>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</si>
  <si>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</si>
  <si>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</si>
  <si>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</si>
  <si>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</si>
  <si>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</si>
  <si>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</si>
  <si>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</si>
  <si>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</si>
  <si>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</si>
  <si>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</si>
  <si>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</si>
  <si>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</si>
  <si>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</si>
  <si>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</si>
  <si>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</si>
  <si>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</si>
  <si>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</si>
  <si>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</si>
  <si>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</si>
  <si>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</si>
  <si>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</si>
  <si>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E0006</t>
  </si>
  <si>
    <t>noticeForLoan</t>
  </si>
  <si>
    <t>141</t>
  </si>
  <si>
    <t>384</t>
  </si>
  <si>
    <t>GM1050B</t>
  </si>
  <si>
    <t>385</t>
  </si>
  <si>
    <t>386</t>
  </si>
  <si>
    <t>349</t>
  </si>
  <si>
    <t>NT1130</t>
  </si>
  <si>
    <t>142</t>
  </si>
  <si>
    <t>X0567</t>
  </si>
  <si>
    <t>143</t>
  </si>
  <si>
    <t>452</t>
  </si>
  <si>
    <t>VT191</t>
  </si>
  <si>
    <t>451</t>
  </si>
  <si>
    <t>453</t>
  </si>
  <si>
    <t>queryRegisteredEventCodeForEB</t>
  </si>
  <si>
    <t>454</t>
  </si>
  <si>
    <t>455</t>
  </si>
  <si>
    <t>456</t>
  </si>
  <si>
    <t>457</t>
  </si>
  <si>
    <t>458</t>
  </si>
  <si>
    <t>459</t>
  </si>
  <si>
    <t>460</t>
  </si>
  <si>
    <t>versionOfGib</t>
  </si>
  <si>
    <t>461</t>
  </si>
  <si>
    <t>462</t>
  </si>
  <si>
    <t>queryCustomerForObu</t>
  </si>
  <si>
    <t>463</t>
  </si>
  <si>
    <t>464</t>
  </si>
  <si>
    <t>465</t>
  </si>
  <si>
    <t>466</t>
  </si>
  <si>
    <t>467</t>
  </si>
  <si>
    <t>468</t>
  </si>
  <si>
    <t>469</t>
  </si>
  <si>
    <t>471</t>
  </si>
  <si>
    <t>470</t>
  </si>
  <si>
    <t>TWIS799</t>
  </si>
  <si>
    <t>144</t>
  </si>
  <si>
    <t>145</t>
  </si>
  <si>
    <t>146</t>
  </si>
  <si>
    <t>147</t>
  </si>
  <si>
    <t>148</t>
  </si>
  <si>
    <t>149</t>
  </si>
  <si>
    <t>150</t>
  </si>
  <si>
    <t>151</t>
  </si>
  <si>
    <t>152</t>
  </si>
  <si>
    <t>153</t>
  </si>
  <si>
    <t>154</t>
  </si>
  <si>
    <t>155</t>
  </si>
  <si>
    <t>156</t>
  </si>
  <si>
    <t>157</t>
  </si>
  <si>
    <t>158</t>
  </si>
  <si>
    <t>159</t>
  </si>
  <si>
    <t>160</t>
  </si>
  <si>
    <t>161</t>
  </si>
  <si>
    <t>162</t>
  </si>
  <si>
    <t>163</t>
  </si>
  <si>
    <t>164</t>
  </si>
  <si>
    <t>165</t>
  </si>
  <si>
    <t>E0004</t>
  </si>
  <si>
    <t>E0005</t>
  </si>
  <si>
    <t>electronicStatementFlag</t>
  </si>
  <si>
    <t>pibVersion</t>
  </si>
  <si>
    <t>pibStatus</t>
  </si>
  <si>
    <t>X0098</t>
  </si>
  <si>
    <t>personalInformationConsentFlag</t>
  </si>
  <si>
    <t>X0536</t>
  </si>
  <si>
    <t>customerKycType</t>
  </si>
  <si>
    <t>customerId</t>
  </si>
  <si>
    <t>A435021</t>
  </si>
  <si>
    <t>306</t>
  </si>
  <si>
    <t>307</t>
  </si>
  <si>
    <t>308</t>
  </si>
  <si>
    <t>309</t>
  </si>
  <si>
    <t>VT185</t>
  </si>
  <si>
    <t>310</t>
  </si>
  <si>
    <t>311</t>
  </si>
  <si>
    <t>312</t>
  </si>
  <si>
    <t>313</t>
  </si>
  <si>
    <t>314</t>
  </si>
  <si>
    <t>315</t>
  </si>
  <si>
    <t>316</t>
  </si>
  <si>
    <t>317</t>
  </si>
  <si>
    <t>318</t>
  </si>
  <si>
    <t>319</t>
  </si>
  <si>
    <t>320</t>
  </si>
  <si>
    <t>321</t>
  </si>
  <si>
    <t>322</t>
  </si>
  <si>
    <t>323</t>
  </si>
  <si>
    <t>VTC02</t>
  </si>
  <si>
    <t>324</t>
  </si>
  <si>
    <t>325</t>
  </si>
  <si>
    <t>326</t>
  </si>
  <si>
    <t>327</t>
  </si>
  <si>
    <t>328</t>
  </si>
  <si>
    <t>329</t>
  </si>
  <si>
    <t>330</t>
  </si>
  <si>
    <t>332</t>
  </si>
  <si>
    <t>334</t>
  </si>
  <si>
    <t>335</t>
  </si>
  <si>
    <t>336</t>
  </si>
  <si>
    <t>337</t>
  </si>
  <si>
    <t>338</t>
  </si>
  <si>
    <t>339</t>
  </si>
  <si>
    <t>340</t>
  </si>
  <si>
    <t>341</t>
  </si>
  <si>
    <t>342</t>
  </si>
  <si>
    <t>343</t>
  </si>
  <si>
    <t>CMD70022</t>
  </si>
  <si>
    <t>344</t>
  </si>
  <si>
    <t>345</t>
  </si>
  <si>
    <t>346</t>
  </si>
  <si>
    <t>347</t>
  </si>
  <si>
    <t>348</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</si>
  <si>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</si>
  <si>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</si>
  <si>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</si>
  <si>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</si>
  <si>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</si>
  <si>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</si>
  <si>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</si>
  <si>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</si>
  <si>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</si>
  <si>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</si>
  <si>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</si>
  <si>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</si>
  <si>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</si>
  <si>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</si>
  <si>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</si>
  <si>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</si>
  <si>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</si>
  <si>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</si>
  <si>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</si>
  <si>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</si>
  <si>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</si>
  <si>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</si>
  <si>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</si>
  <si>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</si>
  <si>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</si>
  <si>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</si>
  <si>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</si>
  <si>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</si>
  <si>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</si>
  <si>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</si>
  <si>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</si>
  <si>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</si>
  <si>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</si>
  <si>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</si>
  <si>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</si>
  <si>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</si>
  <si>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</si>
  <si>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</si>
  <si>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</si>
  <si>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</si>
  <si>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</si>
  <si>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</si>
  <si>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</si>
  <si>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</si>
  <si>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</si>
  <si>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350</t>
  </si>
  <si>
    <t>351</t>
  </si>
  <si>
    <t>352</t>
  </si>
  <si>
    <t>353</t>
  </si>
  <si>
    <t>354</t>
  </si>
  <si>
    <t>355</t>
  </si>
  <si>
    <t>356</t>
  </si>
  <si>
    <t>358</t>
  </si>
  <si>
    <t>359</t>
  </si>
  <si>
    <t>360</t>
  </si>
  <si>
    <t>361</t>
  </si>
  <si>
    <t>362</t>
  </si>
  <si>
    <t>363</t>
  </si>
  <si>
    <t>364</t>
  </si>
  <si>
    <t>365</t>
  </si>
  <si>
    <t>366</t>
  </si>
  <si>
    <t>367</t>
  </si>
  <si>
    <t>368</t>
  </si>
  <si>
    <t>369</t>
  </si>
  <si>
    <t>370</t>
  </si>
  <si>
    <t>NT1156A</t>
  </si>
  <si>
    <t>371</t>
  </si>
  <si>
    <t>372</t>
  </si>
  <si>
    <t>A208011</t>
  </si>
  <si>
    <t>373</t>
  </si>
  <si>
    <t>374</t>
  </si>
  <si>
    <t>375</t>
  </si>
  <si>
    <t>376</t>
  </si>
  <si>
    <t>377</t>
  </si>
  <si>
    <t>378</t>
  </si>
  <si>
    <t>379</t>
  </si>
  <si>
    <t>380</t>
  </si>
  <si>
    <t>381</t>
  </si>
  <si>
    <t>A20403G</t>
  </si>
  <si>
    <t>382</t>
  </si>
  <si>
    <t>383</t>
  </si>
  <si>
    <t>3</t>
  </si>
  <si>
    <t>4</t>
  </si>
  <si>
    <t>5</t>
  </si>
  <si>
    <t>6</t>
  </si>
  <si>
    <t>7</t>
  </si>
  <si>
    <t>9</t>
  </si>
  <si>
    <t>12</t>
  </si>
  <si>
    <t>E0001</t>
  </si>
  <si>
    <t>E0002</t>
  </si>
  <si>
    <t>14</t>
  </si>
  <si>
    <t>E0003</t>
  </si>
  <si>
    <t>15</t>
  </si>
  <si>
    <t>16</t>
  </si>
  <si>
    <t>17</t>
  </si>
  <si>
    <t>18</t>
  </si>
  <si>
    <t>19</t>
  </si>
  <si>
    <t>22</t>
  </si>
  <si>
    <t>23</t>
  </si>
  <si>
    <t>24</t>
  </si>
  <si>
    <t>25</t>
  </si>
  <si>
    <t>26</t>
  </si>
  <si>
    <t>27</t>
  </si>
  <si>
    <t>28</t>
  </si>
  <si>
    <t>29</t>
  </si>
  <si>
    <t>30</t>
  </si>
  <si>
    <t>31</t>
  </si>
  <si>
    <t>32</t>
  </si>
  <si>
    <t>33</t>
  </si>
  <si>
    <t>34</t>
  </si>
  <si>
    <t>35</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</si>
  <si>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</si>
  <si>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</si>
  <si>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</si>
  <si>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</si>
  <si>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</si>
  <si>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</si>
  <si>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</si>
  <si>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</si>
  <si>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</si>
  <si>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</si>
  <si>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</si>
  <si>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</si>
  <si>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</si>
  <si>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</si>
  <si>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</si>
  <si>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</si>
  <si>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</si>
  <si>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</si>
  <si>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</si>
  <si>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</si>
  <si>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</si>
  <si>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</si>
  <si>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</si>
  <si>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</si>
  <si>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</si>
  <si>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</si>
  <si>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</si>
  <si>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</si>
  <si>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</si>
  <si>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</si>
  <si>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</si>
  <si>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</si>
  <si>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</si>
  <si>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</si>
  <si>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</si>
  <si>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</si>
  <si>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</si>
  <si>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</si>
  <si>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</si>
  <si>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</si>
  <si>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</si>
  <si>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</si>
  <si>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</si>
  <si>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</si>
  <si>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</si>
  <si>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</si>
  <si>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account_purpose_code</t>
  </si>
  <si>
    <t>01</t>
  </si>
  <si>
    <t>儲蓄</t>
  </si>
  <si>
    <t>季函</t>
    <phoneticPr fontId="19" type="noConversion"/>
  </si>
  <si>
    <t>02</t>
  </si>
  <si>
    <t>薪轉</t>
  </si>
  <si>
    <t>03</t>
  </si>
  <si>
    <t>證券戶</t>
  </si>
  <si>
    <t>04</t>
  </si>
  <si>
    <t>資金調撥</t>
  </si>
  <si>
    <t>05</t>
  </si>
  <si>
    <t>投資</t>
  </si>
  <si>
    <t>06</t>
  </si>
  <si>
    <t>貸款需要</t>
  </si>
  <si>
    <t>07</t>
  </si>
  <si>
    <t>贍家費用</t>
  </si>
  <si>
    <t>08</t>
  </si>
  <si>
    <t>來台打工遊學/留學</t>
  </si>
  <si>
    <t>09</t>
  </si>
  <si>
    <t>電子支付(如：PAYPAL)</t>
  </si>
  <si>
    <t>公司業務營運</t>
  </si>
  <si>
    <t>撥薪</t>
  </si>
  <si>
    <t>其他</t>
  </si>
  <si>
    <t>account_review_pending</t>
    <phoneticPr fontId="19" type="noConversion"/>
  </si>
  <si>
    <t>已暫停</t>
  </si>
  <si>
    <t>Grace</t>
    <phoneticPr fontId="19" type="noConversion"/>
  </si>
  <si>
    <t>account_review_state</t>
    <phoneticPr fontId="19" type="noConversion"/>
  </si>
  <si>
    <t>未完成</t>
  </si>
  <si>
    <t>未完成（無法聯繫）</t>
  </si>
  <si>
    <t>未完成（待補件）</t>
  </si>
  <si>
    <t>未完成（不願配合）</t>
  </si>
  <si>
    <t>送件中</t>
  </si>
  <si>
    <t>agree_cs_with_consent_flag</t>
  </si>
  <si>
    <t>0</t>
  </si>
  <si>
    <t>不同意</t>
  </si>
  <si>
    <t>20210825&lt;RE11011212&gt;廢除</t>
  </si>
  <si>
    <t>銀行</t>
  </si>
  <si>
    <t>agree_cs_with_consent_flag</t>
    <phoneticPr fontId="19" type="noConversion"/>
  </si>
  <si>
    <t>信用卡處</t>
  </si>
  <si>
    <t>bank_internal_common_sale</t>
    <phoneticPr fontId="19" type="noConversion"/>
  </si>
  <si>
    <t>不同意共同行銷</t>
  </si>
  <si>
    <t>銀行內部共同行銷註記</t>
    <phoneticPr fontId="19" type="noConversion"/>
  </si>
  <si>
    <t>同意提供基本資料及帳務等其他資料</t>
  </si>
  <si>
    <t>銀行內部共同行銷註記</t>
  </si>
  <si>
    <t>同意提供基本資料</t>
  </si>
  <si>
    <t>branch_or_subsidiary_flag</t>
    <phoneticPr fontId="19" type="noConversion"/>
  </si>
  <si>
    <t>海外分子行註記</t>
  </si>
  <si>
    <t>海外子行(中國子行)</t>
    <phoneticPr fontId="19" type="noConversion"/>
  </si>
  <si>
    <t>海外子行(UCB)</t>
    <phoneticPr fontId="19" type="noConversion"/>
  </si>
  <si>
    <t>海外分行</t>
    <phoneticPr fontId="19" type="noConversion"/>
  </si>
  <si>
    <t>by_fax_service</t>
    <phoneticPr fontId="19" type="noConversion"/>
  </si>
  <si>
    <t>N</t>
  </si>
  <si>
    <t>無</t>
    <phoneticPr fontId="19" type="noConversion"/>
  </si>
  <si>
    <t>Y</t>
  </si>
  <si>
    <t>有</t>
  </si>
  <si>
    <t>center_batch_creation</t>
  </si>
  <si>
    <t>中心批次建檔註記</t>
  </si>
  <si>
    <t>A</t>
  </si>
  <si>
    <t>聯徵建檔</t>
  </si>
  <si>
    <t>B</t>
  </si>
  <si>
    <t>自卡處建檔之純卡戶（國旅卡、勞保卡、勞保卡）</t>
  </si>
  <si>
    <t>C</t>
  </si>
  <si>
    <t>中心批次建檔(CPS,GM1070等)</t>
  </si>
  <si>
    <t>D</t>
  </si>
  <si>
    <t>整檔併入作業，防止交換回傳</t>
  </si>
  <si>
    <t>E</t>
  </si>
  <si>
    <t>ＯＭＧ第三方支付建檔</t>
  </si>
  <si>
    <t>change_type</t>
    <phoneticPr fontId="18" type="noConversion"/>
  </si>
  <si>
    <t>異動類型</t>
  </si>
  <si>
    <t>新增</t>
    <phoneticPr fontId="18" type="noConversion"/>
  </si>
  <si>
    <t>X0039</t>
  </si>
  <si>
    <t>M</t>
  </si>
  <si>
    <t>異動</t>
    <phoneticPr fontId="18" type="noConversion"/>
  </si>
  <si>
    <t>R</t>
  </si>
  <si>
    <t>刪除</t>
    <phoneticPr fontId="18" type="noConversion"/>
  </si>
  <si>
    <t>china_detail_code</t>
  </si>
  <si>
    <t>大陸商主代碼+子代碼</t>
    <phoneticPr fontId="19" type="noConversion"/>
  </si>
  <si>
    <t>大陸境外外資</t>
  </si>
  <si>
    <t>單子代碼無意義，故加入主代碼+子代碼</t>
    <phoneticPr fontId="19" type="noConversion"/>
  </si>
  <si>
    <t>大陸商主代碼+子代碼</t>
  </si>
  <si>
    <t>大陸境外台資</t>
  </si>
  <si>
    <t>401</t>
  </si>
  <si>
    <t>大陸人民第三地持股超過50%</t>
  </si>
  <si>
    <t>402</t>
  </si>
  <si>
    <t>大陸金融機構第三地持股超過50%</t>
  </si>
  <si>
    <t>403</t>
  </si>
  <si>
    <t>大陸外資第三地持股超過50%</t>
  </si>
  <si>
    <t>404</t>
  </si>
  <si>
    <t>大陸台資第三地持股超過50%</t>
  </si>
  <si>
    <t>405</t>
  </si>
  <si>
    <t>大陸企業第三地持股超過50%</t>
  </si>
  <si>
    <t>大陸央企第三地持股超過50%</t>
  </si>
  <si>
    <t>大陸其他法人第三地持股超過50%</t>
  </si>
  <si>
    <t>701</t>
  </si>
  <si>
    <t>大陸台商、外資及央企以外之企業</t>
  </si>
  <si>
    <t>702</t>
  </si>
  <si>
    <t>大陸地區上述以外之法人</t>
  </si>
  <si>
    <t>china_master_code</t>
  </si>
  <si>
    <t>非大陸商</t>
  </si>
  <si>
    <t>大陸台資</t>
  </si>
  <si>
    <t>在台大陸商</t>
  </si>
  <si>
    <t>第三地大陸商</t>
  </si>
  <si>
    <t>大陸外資法人</t>
  </si>
  <si>
    <t>大陸中央法人</t>
  </si>
  <si>
    <t>大陸其他法人</t>
  </si>
  <si>
    <t>consumer_debt_clean</t>
    <phoneticPr fontId="19" type="noConversion"/>
  </si>
  <si>
    <t>00</t>
  </si>
  <si>
    <t>留言含缺件</t>
  </si>
  <si>
    <t>已取得申請書</t>
  </si>
  <si>
    <t>已取得債權人清冊</t>
  </si>
  <si>
    <t>符合受理條件</t>
  </si>
  <si>
    <t>含知民間債務人</t>
  </si>
  <si>
    <t>已回報債權</t>
  </si>
  <si>
    <t>21</t>
  </si>
  <si>
    <t>開始協商</t>
  </si>
  <si>
    <t>卡處協商中</t>
  </si>
  <si>
    <t>個金協商中</t>
  </si>
  <si>
    <t>已收停催開始協商</t>
  </si>
  <si>
    <t>完成協商覆核中</t>
  </si>
  <si>
    <t>完成協商</t>
  </si>
  <si>
    <t>已同意協商方案</t>
  </si>
  <si>
    <t>協商成立</t>
  </si>
  <si>
    <t>完成面談及簽約</t>
  </si>
  <si>
    <t>已完成簽約</t>
  </si>
  <si>
    <t>本行申請法院認可</t>
  </si>
  <si>
    <t>他行申請法院認可</t>
  </si>
  <si>
    <t>簽約成功</t>
  </si>
  <si>
    <t>毀諾</t>
  </si>
  <si>
    <t>代辦自行撤件</t>
  </si>
  <si>
    <t>協商履行完畢</t>
  </si>
  <si>
    <t>1601</t>
  </si>
  <si>
    <t>必備文件已補齊</t>
  </si>
  <si>
    <t>1602</t>
  </si>
  <si>
    <t>全體債權已回覆</t>
  </si>
  <si>
    <t>8803</t>
  </si>
  <si>
    <t>債權為０，復催</t>
  </si>
  <si>
    <t>8853</t>
  </si>
  <si>
    <t>面談無故不到</t>
  </si>
  <si>
    <t>8855</t>
  </si>
  <si>
    <t>主動撤案終止協商</t>
  </si>
  <si>
    <t>8856</t>
  </si>
  <si>
    <t>多次聯繫不上</t>
  </si>
  <si>
    <t>8857</t>
  </si>
  <si>
    <t>無法接受信用凍結</t>
  </si>
  <si>
    <t>8858</t>
  </si>
  <si>
    <t>財務資料作假不實</t>
  </si>
  <si>
    <t>8889</t>
  </si>
  <si>
    <t>協商未開始－其他</t>
  </si>
  <si>
    <t>8895</t>
  </si>
  <si>
    <t>申請資格不符</t>
  </si>
  <si>
    <t>8896</t>
  </si>
  <si>
    <t>逾期未補件</t>
  </si>
  <si>
    <t>8897</t>
  </si>
  <si>
    <t>ＫＥＹ值錯誤</t>
  </si>
  <si>
    <t>8898</t>
  </si>
  <si>
    <t>轉他行承辦</t>
  </si>
  <si>
    <t>8911</t>
  </si>
  <si>
    <t>未能接受還款分案</t>
  </si>
  <si>
    <t>8912</t>
  </si>
  <si>
    <t>無法接受折讓本金</t>
  </si>
  <si>
    <t>8913</t>
  </si>
  <si>
    <t>欲撤銷原方案</t>
  </si>
  <si>
    <t>8914</t>
  </si>
  <si>
    <t>無法負擔任何條件</t>
  </si>
  <si>
    <t>8915</t>
  </si>
  <si>
    <t>未於３０日內協商</t>
  </si>
  <si>
    <t>8916</t>
  </si>
  <si>
    <t>未能積極提供文件</t>
  </si>
  <si>
    <t>8917</t>
  </si>
  <si>
    <t>協商意願低落</t>
  </si>
  <si>
    <t>8918</t>
  </si>
  <si>
    <t>大量密集借貸</t>
  </si>
  <si>
    <t>8919</t>
  </si>
  <si>
    <t>逾十日未簽約</t>
  </si>
  <si>
    <t>8921</t>
  </si>
  <si>
    <t>資產大於負債</t>
  </si>
  <si>
    <t>8949</t>
  </si>
  <si>
    <t>協商不成立－其他</t>
  </si>
  <si>
    <t>9101</t>
  </si>
  <si>
    <t>毀諾－失業</t>
  </si>
  <si>
    <t>9102</t>
  </si>
  <si>
    <t>毀諾－收入減少</t>
  </si>
  <si>
    <t>9103</t>
  </si>
  <si>
    <t>毀諾－支出增加</t>
  </si>
  <si>
    <t>9104</t>
  </si>
  <si>
    <t>毀諾－往生</t>
  </si>
  <si>
    <t>9105</t>
  </si>
  <si>
    <t>毀諾－入獄</t>
  </si>
  <si>
    <t>9106</t>
  </si>
  <si>
    <t>毀諾－聲請前調</t>
  </si>
  <si>
    <t>9107</t>
  </si>
  <si>
    <t>毀諾－失聯</t>
  </si>
  <si>
    <t>cps_customer_source_code</t>
  </si>
  <si>
    <t>本行開發</t>
  </si>
  <si>
    <t>DM或媒體廣宣</t>
  </si>
  <si>
    <t>顧客介紹</t>
  </si>
  <si>
    <t>主動開發/店週戶</t>
  </si>
  <si>
    <t>自來件/媒體廣告</t>
  </si>
  <si>
    <t>合作專案</t>
  </si>
  <si>
    <t>網路</t>
  </si>
  <si>
    <t>數位通路(E指可貸)</t>
  </si>
  <si>
    <t>7-11</t>
  </si>
  <si>
    <t>資料庫行銷</t>
  </si>
  <si>
    <t>客服中心 IN BOUND</t>
  </si>
  <si>
    <t>代書或房仲轉介</t>
  </si>
  <si>
    <t>ISMS雙向簡訊</t>
  </si>
  <si>
    <t>EDM行銷</t>
  </si>
  <si>
    <t>20</t>
  </si>
  <si>
    <t>自來件-既有顧客</t>
  </si>
  <si>
    <t>自來件-非既有顧客</t>
  </si>
  <si>
    <t>數位通路(線上申請)</t>
  </si>
  <si>
    <t>credit_card_holder</t>
  </si>
  <si>
    <t>正常</t>
  </si>
  <si>
    <t>強停</t>
  </si>
  <si>
    <t>申請</t>
  </si>
  <si>
    <t>呆帳</t>
  </si>
  <si>
    <t>credit_card_settlement</t>
    <phoneticPr fontId="19" type="noConversion"/>
  </si>
  <si>
    <t>清算程序開始</t>
  </si>
  <si>
    <t>清算註記（來自卡處）</t>
  </si>
  <si>
    <t>清算程序終止</t>
  </si>
  <si>
    <t>清算開始終止</t>
  </si>
  <si>
    <t>清算撤銷免責確定</t>
  </si>
  <si>
    <t>清算調查程序</t>
  </si>
  <si>
    <t>F</t>
  </si>
  <si>
    <t>清算駁回（１０７／５／１前）</t>
  </si>
  <si>
    <t>G</t>
  </si>
  <si>
    <t>清算撤回</t>
  </si>
  <si>
    <t>H</t>
  </si>
  <si>
    <t>清算復權</t>
  </si>
  <si>
    <t>cust_rating</t>
  </si>
  <si>
    <t>2A</t>
  </si>
  <si>
    <t>次佳</t>
  </si>
  <si>
    <t>3A</t>
  </si>
  <si>
    <t>最佳</t>
  </si>
  <si>
    <t>佳</t>
  </si>
  <si>
    <t>一般顧客</t>
  </si>
  <si>
    <t>邊際顧客</t>
  </si>
  <si>
    <t>customer_status</t>
    <phoneticPr fontId="18" type="noConversion"/>
  </si>
  <si>
    <t>疑似不正常</t>
  </si>
  <si>
    <t>受輔助或監護宣告（配合ＣＩＦ停用，改參考CIRCIGUG）</t>
  </si>
  <si>
    <t>偽造</t>
  </si>
  <si>
    <t>死亡註記</t>
  </si>
  <si>
    <t>破產註記</t>
  </si>
  <si>
    <t>詐欺</t>
  </si>
  <si>
    <t>證件曾遺失</t>
  </si>
  <si>
    <t>警示帳戶－非屬電話詐財</t>
  </si>
  <si>
    <t>曾有信用瑕疵</t>
  </si>
  <si>
    <t>不宜接觸客群</t>
  </si>
  <si>
    <t>警示帳戶－電話詐財</t>
  </si>
  <si>
    <t>警示衍生戶</t>
  </si>
  <si>
    <t>無產品往來，請勿行銷</t>
  </si>
  <si>
    <t>異常交易預警</t>
  </si>
  <si>
    <t>異常交易帳戶</t>
  </si>
  <si>
    <t>拒絕往來戶</t>
  </si>
  <si>
    <t>退函失聯戶</t>
  </si>
  <si>
    <t>疑遭詐騙開戶</t>
  </si>
  <si>
    <t>customer_type_code</t>
  </si>
  <si>
    <t>一般</t>
  </si>
  <si>
    <t>股東</t>
  </si>
  <si>
    <t>董監事</t>
  </si>
  <si>
    <t>員工</t>
  </si>
  <si>
    <t>事業群職工</t>
  </si>
  <si>
    <t>教師族群</t>
  </si>
  <si>
    <t>公務人員</t>
  </si>
  <si>
    <t>QFII合格外國機構投資人</t>
    <phoneticPr fontId="19" type="noConversion"/>
  </si>
  <si>
    <t>FINI外國機構投資人</t>
    <phoneticPr fontId="19" type="noConversion"/>
  </si>
  <si>
    <t>FIDI境外華僑及外國自然人投資人</t>
    <phoneticPr fontId="19" type="noConversion"/>
  </si>
  <si>
    <t>信託戶</t>
  </si>
  <si>
    <t>退休戶</t>
  </si>
  <si>
    <t>debt_clean_closed</t>
  </si>
  <si>
    <t>YA</t>
  </si>
  <si>
    <t>清算免責</t>
  </si>
  <si>
    <t>YB</t>
  </si>
  <si>
    <t>完成不免責</t>
  </si>
  <si>
    <t>YC</t>
  </si>
  <si>
    <t>已破產分配</t>
  </si>
  <si>
    <t>YD</t>
  </si>
  <si>
    <t>作業調整</t>
  </si>
  <si>
    <t>YE</t>
  </si>
  <si>
    <t>清算結束</t>
  </si>
  <si>
    <t>debt_consult</t>
  </si>
  <si>
    <t>回復無協商</t>
  </si>
  <si>
    <t>協商申請中</t>
  </si>
  <si>
    <t>協商通過且已簽約</t>
  </si>
  <si>
    <t>協商失敗</t>
  </si>
  <si>
    <t>協商後毀諾</t>
  </si>
  <si>
    <t>協商清償</t>
  </si>
  <si>
    <t>協商通過但未簽約</t>
  </si>
  <si>
    <t>協商終止</t>
  </si>
  <si>
    <t>debt_refresh_closed</t>
    <phoneticPr fontId="19" type="noConversion"/>
  </si>
  <si>
    <t>更生結案狀態代碼</t>
    <phoneticPr fontId="19" type="noConversion"/>
  </si>
  <si>
    <t>Y1</t>
  </si>
  <si>
    <t>更生結束</t>
    <phoneticPr fontId="19" type="noConversion"/>
  </si>
  <si>
    <t>Y2</t>
  </si>
  <si>
    <t>結束不免責</t>
  </si>
  <si>
    <t>Y3</t>
  </si>
  <si>
    <t>Y4</t>
  </si>
  <si>
    <t>進入清算程序</t>
  </si>
  <si>
    <t>Y5</t>
  </si>
  <si>
    <t>更生毀諾</t>
  </si>
  <si>
    <t>Y6</t>
  </si>
  <si>
    <t>更生統一收付</t>
  </si>
  <si>
    <t>Y7</t>
  </si>
  <si>
    <t>更生延緩</t>
  </si>
  <si>
    <t>deliverable_service</t>
    <phoneticPr fontId="19" type="noConversion"/>
  </si>
  <si>
    <t>非蒞行交易</t>
    <phoneticPr fontId="19" type="noConversion"/>
  </si>
  <si>
    <t>顧客委託保全護送</t>
  </si>
  <si>
    <t>20210822&lt;RE10807303&gt;欄位改名，原:外收送業務</t>
  </si>
  <si>
    <t>20210822&lt;RE10807303&gt;欄位改名，原:外收送業務</t>
    <phoneticPr fontId="19" type="noConversion"/>
  </si>
  <si>
    <t>有</t>
    <phoneticPr fontId="19" type="noConversion"/>
  </si>
  <si>
    <t>dm_sale_flag</t>
  </si>
  <si>
    <t>顧客不接受</t>
  </si>
  <si>
    <t>顧客接受</t>
  </si>
  <si>
    <t>e_fingo_flag</t>
  </si>
  <si>
    <t>e.Fingo會員註記</t>
  </si>
  <si>
    <t>非e.Fingo會員</t>
  </si>
  <si>
    <t>20210324&lt;RE11004551&gt;新增</t>
    <phoneticPr fontId="19" type="noConversion"/>
  </si>
  <si>
    <t>e.Fingo會員</t>
  </si>
  <si>
    <t>20210324&lt;RE11004551&gt;新增</t>
  </si>
  <si>
    <t>edu_level_code</t>
  </si>
  <si>
    <t>小學</t>
  </si>
  <si>
    <t>國中</t>
  </si>
  <si>
    <t>高中(職)</t>
  </si>
  <si>
    <t>專科</t>
  </si>
  <si>
    <t>大學</t>
  </si>
  <si>
    <t>研究所以上</t>
  </si>
  <si>
    <t>email_sale_flag</t>
  </si>
  <si>
    <t>esun_industry_type_code</t>
    <phoneticPr fontId="18" type="noConversion"/>
  </si>
  <si>
    <t>001</t>
  </si>
  <si>
    <t>礦業/砂石業</t>
  </si>
  <si>
    <t>002</t>
  </si>
  <si>
    <t>製造業</t>
  </si>
  <si>
    <t>003</t>
  </si>
  <si>
    <t>電力燃氣業</t>
    <phoneticPr fontId="18" type="noConversion"/>
  </si>
  <si>
    <t>20210324&lt;RE11000590&gt;改名</t>
    <phoneticPr fontId="19" type="noConversion"/>
  </si>
  <si>
    <t>004</t>
  </si>
  <si>
    <t>營造業</t>
  </si>
  <si>
    <t>005</t>
  </si>
  <si>
    <t>批發/零售</t>
  </si>
  <si>
    <t>006</t>
  </si>
  <si>
    <t>住宿/餐飲</t>
  </si>
  <si>
    <t>007</t>
  </si>
  <si>
    <t>運輸/倉儲</t>
  </si>
  <si>
    <t>008</t>
  </si>
  <si>
    <t>金融/保險</t>
  </si>
  <si>
    <t>009</t>
  </si>
  <si>
    <t>不動產</t>
  </si>
  <si>
    <t>010</t>
  </si>
  <si>
    <t>軍/警/消</t>
  </si>
  <si>
    <t>011</t>
  </si>
  <si>
    <t>012</t>
  </si>
  <si>
    <t>專業服務／技術服務</t>
  </si>
  <si>
    <t>esun_industry_type_code</t>
  </si>
  <si>
    <t>013</t>
  </si>
  <si>
    <t>醫療服務／照護服務</t>
  </si>
  <si>
    <t>014</t>
  </si>
  <si>
    <t>藝術／娛樂／休閒</t>
  </si>
  <si>
    <t>015</t>
  </si>
  <si>
    <t>其他/家管</t>
  </si>
  <si>
    <t>016</t>
  </si>
  <si>
    <t>學生</t>
  </si>
  <si>
    <t>017</t>
  </si>
  <si>
    <t>教育機構</t>
  </si>
  <si>
    <t>018</t>
  </si>
  <si>
    <t>農林漁牧業</t>
  </si>
  <si>
    <t>019</t>
  </si>
  <si>
    <t>供水/汙染整治</t>
  </si>
  <si>
    <t>020</t>
  </si>
  <si>
    <t>出版/影音/資通訊</t>
  </si>
  <si>
    <t>021</t>
  </si>
  <si>
    <t>人力／旅遊／保全／動產租賃</t>
  </si>
  <si>
    <t>022</t>
  </si>
  <si>
    <t>非營利組織</t>
  </si>
  <si>
    <t>ever_changed_cert_no</t>
  </si>
  <si>
    <t>是否更改過身份證／統編</t>
    <phoneticPr fontId="19" type="noConversion"/>
  </si>
  <si>
    <t>更改過</t>
  </si>
  <si>
    <t>foreign_exchange_role_type</t>
  </si>
  <si>
    <t>公司</t>
  </si>
  <si>
    <t>團體</t>
  </si>
  <si>
    <t>本國自然人、持居留證之華僑</t>
  </si>
  <si>
    <t>持外僑居留證之外國人</t>
  </si>
  <si>
    <t>公司籌備處</t>
  </si>
  <si>
    <t>持官員護照之外國人</t>
  </si>
  <si>
    <t>持護照之外國人</t>
  </si>
  <si>
    <t>gender_code</t>
    <phoneticPr fontId="18" type="noConversion"/>
  </si>
  <si>
    <t>女性</t>
  </si>
  <si>
    <t>性別代碼</t>
    <phoneticPr fontId="19" type="noConversion"/>
  </si>
  <si>
    <t>男性</t>
  </si>
  <si>
    <t>gib_AuthTxn_Code</t>
  </si>
  <si>
    <t>限查詢</t>
  </si>
  <si>
    <t>全權委託</t>
  </si>
  <si>
    <t>gib_version_code</t>
    <phoneticPr fontId="19" type="noConversion"/>
  </si>
  <si>
    <t>GIB全球網銀版本代碼</t>
    <phoneticPr fontId="19" type="noConversion"/>
  </si>
  <si>
    <t>無安控版本</t>
    <phoneticPr fontId="19" type="noConversion"/>
  </si>
  <si>
    <t>OTP</t>
    <phoneticPr fontId="19" type="noConversion"/>
  </si>
  <si>
    <t>FXML</t>
    <phoneticPr fontId="19" type="noConversion"/>
  </si>
  <si>
    <t>註銷</t>
    <phoneticPr fontId="19" type="noConversion"/>
  </si>
  <si>
    <t>grown_up_guardianship</t>
    <phoneticPr fontId="19" type="noConversion"/>
  </si>
  <si>
    <t>未受宣告</t>
  </si>
  <si>
    <t>受宣告未徵得同意書</t>
  </si>
  <si>
    <t>受宣告但已徵得同意書</t>
  </si>
  <si>
    <t>受監護宣告未徵得同意書</t>
    <phoneticPr fontId="19" type="noConversion"/>
  </si>
  <si>
    <t>受監護宣告已取得同意書</t>
  </si>
  <si>
    <t>受輔助宣告未徵得同意書</t>
  </si>
  <si>
    <t>受輔助宣告已取得同意書</t>
  </si>
  <si>
    <t>individual_settlement_flag</t>
  </si>
  <si>
    <t>收件登錄</t>
  </si>
  <si>
    <t>登錄完成</t>
  </si>
  <si>
    <t>協商開始</t>
  </si>
  <si>
    <t>逾授申請</t>
  </si>
  <si>
    <t>逾授核准</t>
  </si>
  <si>
    <t>寄協議書</t>
  </si>
  <si>
    <t>簽約中</t>
  </si>
  <si>
    <t>重寄協議書</t>
  </si>
  <si>
    <t>追蹤協議書</t>
  </si>
  <si>
    <t>收到協議書</t>
  </si>
  <si>
    <t>條件變更</t>
  </si>
  <si>
    <t>用印寄發</t>
  </si>
  <si>
    <t>按時履約</t>
  </si>
  <si>
    <t>延滯通知</t>
  </si>
  <si>
    <t>補足差額</t>
  </si>
  <si>
    <t>承諾繳款</t>
  </si>
  <si>
    <t>個別協商一致性方案註記</t>
    <phoneticPr fontId="19" type="noConversion"/>
  </si>
  <si>
    <t>重起案件</t>
  </si>
  <si>
    <t>婉拒件</t>
  </si>
  <si>
    <t>非本行顧客</t>
  </si>
  <si>
    <t>無相關產品</t>
  </si>
  <si>
    <t>履約完畢</t>
  </si>
  <si>
    <t>industry_props_type_code</t>
  </si>
  <si>
    <t>中小企業</t>
    <phoneticPr fontId="19" type="noConversion"/>
  </si>
  <si>
    <t>其他</t>
    <phoneticPr fontId="19" type="noConversion"/>
  </si>
  <si>
    <t>視同中小企業</t>
    <phoneticPr fontId="19" type="noConversion"/>
  </si>
  <si>
    <t>ivr_pwd_state_flag</t>
    <phoneticPr fontId="18" type="noConversion"/>
  </si>
  <si>
    <t>註銷</t>
  </si>
  <si>
    <t>job_position_type</t>
  </si>
  <si>
    <t>主管人員</t>
  </si>
  <si>
    <t>一般職員</t>
  </si>
  <si>
    <t>專業人員</t>
  </si>
  <si>
    <t>業務人員</t>
  </si>
  <si>
    <t>服務/銷售人員</t>
  </si>
  <si>
    <t>技術人員</t>
  </si>
  <si>
    <t>kyc_type_code</t>
  </si>
  <si>
    <t>身份種類</t>
  </si>
  <si>
    <t>A1</t>
  </si>
  <si>
    <t>本行董事長，請注意資料保密</t>
  </si>
  <si>
    <t>A2</t>
  </si>
  <si>
    <t>本行董事，請注意資料保密</t>
  </si>
  <si>
    <t>A3</t>
  </si>
  <si>
    <t>本行經理人</t>
  </si>
  <si>
    <t>A4</t>
  </si>
  <si>
    <t>本行行員</t>
  </si>
  <si>
    <t>A5</t>
  </si>
  <si>
    <t>金融事業群董監事，請注意資料保密</t>
  </si>
  <si>
    <t>A6</t>
  </si>
  <si>
    <t>金融事業群經理人</t>
  </si>
  <si>
    <t>A7</t>
  </si>
  <si>
    <t>金融事業群同仁</t>
  </si>
  <si>
    <t>A8</t>
  </si>
  <si>
    <t>世界卡顧客</t>
    <phoneticPr fontId="19" type="noConversion"/>
  </si>
  <si>
    <t>A9</t>
  </si>
  <si>
    <t>登峰理財會員</t>
  </si>
  <si>
    <t>B1</t>
  </si>
  <si>
    <t>本行董事長親屬，請注意資料保密</t>
  </si>
  <si>
    <t>B2</t>
  </si>
  <si>
    <t>本行董事親屬，請注意資料保密</t>
  </si>
  <si>
    <t>B3</t>
  </si>
  <si>
    <t>本行經理人親屬</t>
  </si>
  <si>
    <t>B4</t>
  </si>
  <si>
    <t>本行行員親屬</t>
  </si>
  <si>
    <t>B5</t>
  </si>
  <si>
    <t>金融事業群董監事親屬，請注意保密</t>
  </si>
  <si>
    <t>B6</t>
  </si>
  <si>
    <t>金融事業群經理人親屬</t>
    <phoneticPr fontId="19" type="noConversion"/>
  </si>
  <si>
    <t>B7</t>
  </si>
  <si>
    <t>金融事業群同仁親屬</t>
    <phoneticPr fontId="19" type="noConversion"/>
  </si>
  <si>
    <t>B8</t>
  </si>
  <si>
    <t>菁英理財會員</t>
  </si>
  <si>
    <t>B9</t>
  </si>
  <si>
    <t>新富理財會員</t>
  </si>
  <si>
    <t>C5</t>
  </si>
  <si>
    <t>久未變更基本資料顧客</t>
    <phoneticPr fontId="19" type="noConversion"/>
  </si>
  <si>
    <t>C6</t>
  </si>
  <si>
    <t>不宜主動行銷之政府單位人員/政治人物/政治人物家庭成員及密切關係之人</t>
  </si>
  <si>
    <t>20210324&lt;RE11003553&gt;新增</t>
    <phoneticPr fontId="19" type="noConversion"/>
  </si>
  <si>
    <t>D3</t>
  </si>
  <si>
    <t>財富管理顧客</t>
  </si>
  <si>
    <t>E7</t>
  </si>
  <si>
    <t>從事不動產投機客群</t>
  </si>
  <si>
    <t>F2</t>
  </si>
  <si>
    <t>顧客狀態異常</t>
    <phoneticPr fontId="19" type="noConversion"/>
  </si>
  <si>
    <t>F3</t>
  </si>
  <si>
    <t>曾婉拒貸放顧客，請留意Ｔ７９９</t>
    <phoneticPr fontId="19" type="noConversion"/>
  </si>
  <si>
    <t>F4</t>
  </si>
  <si>
    <t>理財客訴顧客，請勿主動行銷</t>
    <phoneticPr fontId="19" type="noConversion"/>
  </si>
  <si>
    <t>F6</t>
  </si>
  <si>
    <t>二高一低戶，請勿再行銷信用卡</t>
  </si>
  <si>
    <t>G1</t>
  </si>
  <si>
    <t>私人銀行會員</t>
    <phoneticPr fontId="19" type="noConversion"/>
  </si>
  <si>
    <t>CM1080934</t>
    <phoneticPr fontId="19" type="noConversion"/>
  </si>
  <si>
    <t>G2</t>
  </si>
  <si>
    <t>私銀關係戶</t>
  </si>
  <si>
    <t>G3</t>
  </si>
  <si>
    <t>極致理財會員</t>
  </si>
  <si>
    <t>CM1080934</t>
  </si>
  <si>
    <t>G4</t>
  </si>
  <si>
    <t>極致家庭成員</t>
  </si>
  <si>
    <t>G5</t>
  </si>
  <si>
    <t>登峰關係戶</t>
    <phoneticPr fontId="19" type="noConversion"/>
  </si>
  <si>
    <t>G6</t>
  </si>
  <si>
    <t>登峰親子帳戶</t>
    <phoneticPr fontId="19" type="noConversion"/>
  </si>
  <si>
    <t>G7</t>
  </si>
  <si>
    <t>菁英關係戶</t>
  </si>
  <si>
    <t>G8</t>
  </si>
  <si>
    <t>菁英親子帳戶</t>
    <phoneticPr fontId="19" type="noConversion"/>
  </si>
  <si>
    <t>G9</t>
  </si>
  <si>
    <t>新富親子帳戶</t>
    <phoneticPr fontId="19" type="noConversion"/>
  </si>
  <si>
    <t>H1</t>
  </si>
  <si>
    <t>醫師客群 - 醫師本人</t>
    <phoneticPr fontId="19" type="noConversion"/>
  </si>
  <si>
    <t>H2</t>
  </si>
  <si>
    <t>醫師客群 - 醫師配偶/子女</t>
    <phoneticPr fontId="19" type="noConversion"/>
  </si>
  <si>
    <t>Q1</t>
  </si>
  <si>
    <t>請加強臨櫃關懷並填寫提問單</t>
    <phoneticPr fontId="19" type="noConversion"/>
  </si>
  <si>
    <t>Q2</t>
  </si>
  <si>
    <t>特殊顧客</t>
    <phoneticPr fontId="19" type="noConversion"/>
  </si>
  <si>
    <t>Q3</t>
  </si>
  <si>
    <t>A/C REVIEW</t>
    <phoneticPr fontId="19" type="noConversion"/>
  </si>
  <si>
    <t>lc_original_handle_way</t>
  </si>
  <si>
    <t>KP</t>
  </si>
  <si>
    <t>留存國際事務部</t>
    <phoneticPr fontId="19" type="noConversion"/>
  </si>
  <si>
    <t>RJ</t>
  </si>
  <si>
    <t>退還顧客</t>
    <phoneticPr fontId="19" type="noConversion"/>
  </si>
  <si>
    <t>married_status_code</t>
    <phoneticPr fontId="19" type="noConversion"/>
  </si>
  <si>
    <t>未婚</t>
  </si>
  <si>
    <t>已婚</t>
  </si>
  <si>
    <t>merge_bank</t>
  </si>
  <si>
    <t>高雄企銀</t>
  </si>
  <si>
    <t>竹南信用合作社</t>
  </si>
  <si>
    <t>嘉義市第四信用合作社</t>
  </si>
  <si>
    <t>nationality</t>
    <phoneticPr fontId="19" type="noConversion"/>
  </si>
  <si>
    <t>本國－行業編號請查明</t>
  </si>
  <si>
    <t>居留證有效期間大於一年之自然人及取得我國證照之法人</t>
    <phoneticPr fontId="19" type="noConversion"/>
  </si>
  <si>
    <t>居留證有效期間低於一年之自然人及未取得我國證照之法人</t>
    <phoneticPr fontId="19" type="noConversion"/>
  </si>
  <si>
    <t>未於我國設立登記取得證照之外國金融機構</t>
    <phoneticPr fontId="19" type="noConversion"/>
  </si>
  <si>
    <t>ＯＢＵ自然人及ＯＢＵ法人</t>
  </si>
  <si>
    <t>no_bank_statm_flag</t>
  </si>
  <si>
    <t>不寄</t>
    <phoneticPr fontId="19" type="noConversion"/>
  </si>
  <si>
    <t>同保密戶意義</t>
    <phoneticPr fontId="19" type="noConversion"/>
  </si>
  <si>
    <t>no_send_to_cip_flag</t>
    <phoneticPr fontId="19" type="noConversion"/>
  </si>
  <si>
    <t>不同步CIP註記</t>
  </si>
  <si>
    <t>生日非日期格式</t>
    <phoneticPr fontId="19" type="noConversion"/>
  </si>
  <si>
    <t>BA提供BLOCK名單</t>
    <phoneticPr fontId="19" type="noConversion"/>
  </si>
  <si>
    <t>notification_type</t>
  </si>
  <si>
    <t>分行通知</t>
  </si>
  <si>
    <t>客服中心通知</t>
  </si>
  <si>
    <t>簡訊通知</t>
  </si>
  <si>
    <t>不通知</t>
  </si>
  <si>
    <t>office_note_description</t>
  </si>
  <si>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</si>
  <si>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</si>
  <si>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</si>
  <si>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</si>
  <si>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停用中</t>
    <phoneticPr fontId="19" type="noConversion"/>
  </si>
  <si>
    <t>調整欄位中文名稱(原: 簡訊密碼服務)
代碼說明修改(原停用中)</t>
    <phoneticPr fontId="19" type="noConversion"/>
  </si>
  <si>
    <t>overdue_credit_account</t>
  </si>
  <si>
    <t>逾期授信戶</t>
  </si>
  <si>
    <t>party_kind</t>
    <phoneticPr fontId="19" type="noConversion"/>
  </si>
  <si>
    <t>顧客種類</t>
  </si>
  <si>
    <t>法人</t>
    <phoneticPr fontId="19" type="noConversion"/>
  </si>
  <si>
    <t>X0535</t>
  </si>
  <si>
    <t>P</t>
  </si>
  <si>
    <t>自然人</t>
    <phoneticPr fontId="19" type="noConversion"/>
  </si>
  <si>
    <t>personal_annual_income</t>
  </si>
  <si>
    <t>40萬元(含)以下</t>
    <phoneticPr fontId="19" type="noConversion"/>
  </si>
  <si>
    <t>40~80萬元(含)</t>
  </si>
  <si>
    <t>80萬~120萬元(含)</t>
  </si>
  <si>
    <t>120~150萬元(含)</t>
  </si>
  <si>
    <t>150萬元以上</t>
  </si>
  <si>
    <t>phone_sale_flag</t>
  </si>
  <si>
    <t>pib_status</t>
    <phoneticPr fontId="19" type="noConversion"/>
  </si>
  <si>
    <t>個網銀狀態代碼</t>
    <phoneticPr fontId="19" type="noConversion"/>
  </si>
  <si>
    <t>-4</t>
  </si>
  <si>
    <t>已申請待審核(數存申請)</t>
    <phoneticPr fontId="19" type="noConversion"/>
  </si>
  <si>
    <t>-3</t>
  </si>
  <si>
    <t>已申請未驗證</t>
    <phoneticPr fontId="19" type="noConversion"/>
  </si>
  <si>
    <t>-2</t>
  </si>
  <si>
    <t>新申請待啟用(臨櫃新申請)</t>
    <phoneticPr fontId="19" type="noConversion"/>
  </si>
  <si>
    <t>-1</t>
  </si>
  <si>
    <t>暫停</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</si>
  <si>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</si>
  <si>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</si>
  <si>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</si>
  <si>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</si>
  <si>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</si>
  <si>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信用卡版</t>
    <phoneticPr fontId="19" type="noConversion"/>
  </si>
  <si>
    <t>pre_mediate_flag</t>
    <phoneticPr fontId="19" type="noConversion"/>
  </si>
  <si>
    <t>前置調解註記</t>
    <phoneticPr fontId="19" type="noConversion"/>
  </si>
  <si>
    <t>留言含缺件</t>
    <phoneticPr fontId="19" type="noConversion"/>
  </si>
  <si>
    <t>已取得申請書</t>
    <phoneticPr fontId="19" type="noConversion"/>
  </si>
  <si>
    <t>已取得債權人清冊</t>
    <phoneticPr fontId="19" type="noConversion"/>
  </si>
  <si>
    <t>符合受理條件</t>
    <phoneticPr fontId="19" type="noConversion"/>
  </si>
  <si>
    <t>含知民間債務人</t>
    <phoneticPr fontId="19" type="noConversion"/>
  </si>
  <si>
    <t>已回報債權</t>
    <phoneticPr fontId="19" type="noConversion"/>
  </si>
  <si>
    <t>開始協商</t>
    <phoneticPr fontId="19" type="noConversion"/>
  </si>
  <si>
    <t>完成協商覆核中</t>
    <phoneticPr fontId="19" type="noConversion"/>
  </si>
  <si>
    <t>完成協商</t>
    <phoneticPr fontId="19" type="noConversion"/>
  </si>
  <si>
    <t>協商成立</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</si>
  <si>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</si>
  <si>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</si>
  <si>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</si>
  <si>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</si>
  <si>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</si>
  <si>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</si>
  <si>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</si>
  <si>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</si>
  <si>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</si>
  <si>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</si>
  <si>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</si>
  <si>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</si>
  <si>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多次聯繫不上</t>
    <phoneticPr fontId="19" type="noConversion"/>
  </si>
  <si>
    <t>協商未開始－其他</t>
    <phoneticPr fontId="19" type="noConversion"/>
  </si>
  <si>
    <t>申請資格不符</t>
    <phoneticPr fontId="19" type="noConversion"/>
  </si>
  <si>
    <t>ＫＥＹ值錯誤</t>
    <phoneticPr fontId="19" type="noConversion"/>
  </si>
  <si>
    <t>轉他行承辦</t>
    <phoneticPr fontId="19" type="noConversion"/>
  </si>
  <si>
    <t>8901</t>
  </si>
  <si>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</si>
  <si>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</si>
  <si>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</si>
  <si>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</si>
  <si>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</si>
  <si>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</si>
  <si>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</si>
  <si>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</si>
  <si>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</si>
  <si>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</si>
  <si>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</si>
  <si>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8991</t>
  </si>
  <si>
    <t>轉換協商管道</t>
    <phoneticPr fontId="19" type="noConversion"/>
  </si>
  <si>
    <t>9190</t>
  </si>
  <si>
    <t>毀諾後清償</t>
    <phoneticPr fontId="19" type="noConversion"/>
  </si>
  <si>
    <t>property_type_code</t>
    <phoneticPr fontId="19" type="noConversion"/>
  </si>
  <si>
    <t>自然人</t>
  </si>
  <si>
    <t>公法人</t>
  </si>
  <si>
    <t>營利事業</t>
  </si>
  <si>
    <t>非營利事業</t>
  </si>
  <si>
    <t>獨資戶</t>
  </si>
  <si>
    <t>合夥戶</t>
  </si>
  <si>
    <t>聯名戶－自然人</t>
  </si>
  <si>
    <t>refuse_loan_reason</t>
  </si>
  <si>
    <t>個人資力信用不佳</t>
  </si>
  <si>
    <t>資金用途不明</t>
  </si>
  <si>
    <t>償還財源之虞</t>
  </si>
  <si>
    <t>債權無法確保</t>
  </si>
  <si>
    <t>所屬行業較無前瞻性</t>
  </si>
  <si>
    <t>6</t>
    <phoneticPr fontId="19" type="noConversion"/>
  </si>
  <si>
    <t>曾申請親屬代償註記</t>
  </si>
  <si>
    <t>曾申請第三人代償註記</t>
  </si>
  <si>
    <t>無擔保消金債務展延</t>
  </si>
  <si>
    <t>rehabilitated</t>
  </si>
  <si>
    <t>更生註記（來自卡處）</t>
    <phoneticPr fontId="19" type="noConversion"/>
  </si>
  <si>
    <t>更生程序開始</t>
  </si>
  <si>
    <t>更生撤回</t>
  </si>
  <si>
    <t>更生方案認可確定</t>
  </si>
  <si>
    <t>更生履行完畢</t>
  </si>
  <si>
    <t>更生裁定免責確定</t>
  </si>
  <si>
    <t>更生調查程序</t>
  </si>
  <si>
    <t>更生駁回（１０７／５／１前）</t>
  </si>
  <si>
    <t>sms_sale_flag</t>
  </si>
  <si>
    <t>specific_member_flag</t>
    <phoneticPr fontId="19" type="noConversion"/>
  </si>
  <si>
    <t>非特記對象</t>
  </si>
  <si>
    <t>stop_use_customer_Data_Flag</t>
  </si>
  <si>
    <t xml:space="preserve"> </t>
  </si>
  <si>
    <t>沒有註記(半形空白*1)</t>
    <phoneticPr fontId="19" type="noConversion"/>
  </si>
  <si>
    <t>取消註記</t>
    <phoneticPr fontId="19" type="noConversion"/>
  </si>
  <si>
    <t>停止蒐集、處理、利用個人資料</t>
    <phoneticPr fontId="19" type="noConversion"/>
  </si>
  <si>
    <t>tax_type</t>
    <phoneticPr fontId="19" type="noConversion"/>
  </si>
  <si>
    <t>不計息</t>
    <phoneticPr fontId="19" type="noConversion"/>
  </si>
  <si>
    <t>本國人10%</t>
    <phoneticPr fontId="19" type="noConversion"/>
  </si>
  <si>
    <t>外國人20%</t>
    <phoneticPr fontId="19" type="noConversion"/>
  </si>
  <si>
    <t>分離課稅</t>
    <phoneticPr fontId="19" type="noConversion"/>
  </si>
  <si>
    <t>不課稅</t>
    <phoneticPr fontId="19" type="noConversion"/>
  </si>
  <si>
    <t>terrorists_flag</t>
  </si>
  <si>
    <t>制裁名單註記</t>
  </si>
  <si>
    <t>非制裁名單</t>
    <phoneticPr fontId="19" type="noConversion"/>
  </si>
  <si>
    <t>20191226&lt;RE10815003&gt;更名，原:恐怖份子註記</t>
  </si>
  <si>
    <t>terrorists_flag</t>
    <phoneticPr fontId="19" type="noConversion"/>
  </si>
  <si>
    <t>20191226&lt;RE10815003&gt;更名，原:恐怖份子註記</t>
    <phoneticPr fontId="19" type="noConversion"/>
  </si>
  <si>
    <t>terrorists_status</t>
    <phoneticPr fontId="19" type="noConversion"/>
  </si>
  <si>
    <t>登錄</t>
  </si>
  <si>
    <t>X0533</t>
  </si>
  <si>
    <t>解除</t>
  </si>
  <si>
    <t>travel_card_flag</t>
  </si>
  <si>
    <t>tw_funded_flag</t>
  </si>
  <si>
    <t>非台資</t>
  </si>
  <si>
    <t>台資</t>
  </si>
  <si>
    <t>wealth_executive_flag</t>
    <phoneticPr fontId="19" type="noConversion"/>
  </si>
  <si>
    <t>理財專員</t>
  </si>
  <si>
    <t>wealth_member_ranking</t>
    <phoneticPr fontId="19" type="noConversion"/>
  </si>
  <si>
    <t>非會員</t>
  </si>
  <si>
    <t>尊爵</t>
  </si>
  <si>
    <t>尊榮</t>
  </si>
  <si>
    <t>尊貴</t>
  </si>
  <si>
    <t>菁英關係戶</t>
    <phoneticPr fontId="19" type="noConversion"/>
  </si>
  <si>
    <t>I</t>
  </si>
  <si>
    <t>J</t>
  </si>
  <si>
    <t>K</t>
  </si>
  <si>
    <t>私人銀行會員(PB會員)</t>
    <phoneticPr fontId="19" type="noConversion"/>
  </si>
  <si>
    <t>登峰理財會員(VVIP、POTENTIAL VVIP、VVIP關係戶)</t>
    <phoneticPr fontId="19" type="noConversion"/>
  </si>
  <si>
    <t>菁英理財會員(VIP+顧客)</t>
    <phoneticPr fontId="19" type="noConversion"/>
  </si>
  <si>
    <t>菁英理財會員(POTENTIAL VIP+顧客)</t>
    <phoneticPr fontId="19" type="noConversion"/>
  </si>
  <si>
    <t>新富理財會員(VIP顧客)</t>
    <phoneticPr fontId="19" type="noConversion"/>
  </si>
  <si>
    <t>Q</t>
  </si>
  <si>
    <t>新富理財會員(POTENTIAL VIP顧客)</t>
    <phoneticPr fontId="19" type="noConversion"/>
  </si>
  <si>
    <t>私銀關係戶(PB關係戶)</t>
    <phoneticPr fontId="19" type="noConversion"/>
  </si>
  <si>
    <t>S</t>
  </si>
  <si>
    <t>停用(PB親子帳戶)</t>
    <phoneticPr fontId="19" type="noConversion"/>
  </si>
  <si>
    <t>V</t>
  </si>
  <si>
    <t>W</t>
  </si>
  <si>
    <t>Z</t>
  </si>
  <si>
    <t>未加入會員、流失戶</t>
    <phoneticPr fontId="19" type="noConversion"/>
  </si>
  <si>
    <t>year_revenue_code</t>
  </si>
  <si>
    <t>3,000萬元(含)以下</t>
  </si>
  <si>
    <t>3,000萬元~1 0億元(含)</t>
  </si>
  <si>
    <t>10億元以上</t>
  </si>
  <si>
    <t>cross_selling_flag</t>
  </si>
  <si>
    <t>不同意金控共同行銷</t>
  </si>
  <si>
    <t>20210825&lt;RE11011212&gt;新增</t>
  </si>
  <si>
    <t>同意金控共同行銷</t>
  </si>
  <si>
    <t>aml_review_status_code</t>
  </si>
  <si>
    <t>AML持續審查狀態</t>
  </si>
  <si>
    <t>待審查（高）</t>
  </si>
  <si>
    <t>20220708&lt;RE11023786&gt;新增</t>
  </si>
  <si>
    <t>審查中（高）</t>
  </si>
  <si>
    <t>已完成（高）</t>
  </si>
  <si>
    <t>到期未完成（高）_控管</t>
  </si>
  <si>
    <t>到期未完成（高）</t>
  </si>
  <si>
    <t>待審查（中）</t>
  </si>
  <si>
    <t>審查中（中）</t>
  </si>
  <si>
    <t>已完成（中）</t>
  </si>
  <si>
    <t>到期未完成（中）</t>
  </si>
  <si>
    <t>待審查（低）</t>
  </si>
  <si>
    <t>審查中（低）</t>
  </si>
  <si>
    <t>已完成（低）</t>
  </si>
  <si>
    <t>到期未完成（低）</t>
  </si>
  <si>
    <t>aml_control_status_code</t>
  </si>
  <si>
    <t>AML管控狀態</t>
  </si>
  <si>
    <t>控管</t>
  </si>
  <si>
    <t>暫停新增業務（高）</t>
  </si>
  <si>
    <t>暫停新增業務（非高）</t>
  </si>
  <si>
    <t>PGMTRX/SERVICE 名稱</t>
    <phoneticPr fontId="19" type="noConversion"/>
  </si>
  <si>
    <t>功能描述</t>
    <phoneticPr fontId="19" type="noConversion"/>
  </si>
  <si>
    <t>轉核收錄</t>
    <phoneticPr fontId="19" type="noConversion"/>
  </si>
  <si>
    <t>20170920有調整FAÇADE及核心註記</t>
    <phoneticPr fontId="19" type="noConversion"/>
  </si>
  <si>
    <t>前端服務電文(METHOD)註記及歸屬專案分配</t>
    <phoneticPr fontId="19" type="noConversion"/>
  </si>
  <si>
    <t>前端服務系統
(201803清查)</t>
    <phoneticPr fontId="19" type="noConversion"/>
  </si>
  <si>
    <t>前端服務系統
(201709清查)</t>
    <phoneticPr fontId="19" type="noConversion"/>
  </si>
  <si>
    <r>
      <t xml:space="preserve">前端服務系統
</t>
    </r>
    <r>
      <rPr>
        <sz val="12"/>
        <color rgb="FF7030A0"/>
        <rFont val="新細明體"/>
        <family val="1"/>
        <charset val="136"/>
      </rPr>
      <t>&lt;重要:紫字為與前端確認結果&gt;</t>
    </r>
    <phoneticPr fontId="19" type="noConversion"/>
  </si>
  <si>
    <t>資訊資產代號(公式)</t>
    <phoneticPr fontId="19" type="noConversion"/>
  </si>
  <si>
    <t>交易代號+轉核收錄(公式)</t>
    <phoneticPr fontId="19" type="noConversion"/>
  </si>
  <si>
    <t>交易代號+轉核收錄 unique(=1) (公式)</t>
    <phoneticPr fontId="19" type="noConversion"/>
  </si>
  <si>
    <t>METHOD
AFM大類</t>
    <phoneticPr fontId="19" type="noConversion"/>
  </si>
  <si>
    <t>METHOD
AFM子項</t>
    <phoneticPr fontId="19" type="noConversion"/>
  </si>
  <si>
    <t>主程式代號</t>
    <phoneticPr fontId="19" type="noConversion"/>
  </si>
  <si>
    <t>AFM-核心歸屬</t>
    <phoneticPr fontId="19" type="noConversion"/>
  </si>
  <si>
    <t>AFM-大項1</t>
    <phoneticPr fontId="19" type="noConversion"/>
  </si>
  <si>
    <t>AFM-中項1</t>
    <phoneticPr fontId="19" type="noConversion"/>
  </si>
  <si>
    <t>AFM-大項2</t>
    <phoneticPr fontId="19" type="noConversion"/>
  </si>
  <si>
    <t>AFM-中項2</t>
    <phoneticPr fontId="19" type="noConversion"/>
  </si>
  <si>
    <t>AFM-大項3</t>
    <phoneticPr fontId="19" type="noConversion"/>
  </si>
  <si>
    <t>AFM-中項3</t>
    <phoneticPr fontId="19" type="noConversion"/>
  </si>
  <si>
    <t>系統</t>
    <phoneticPr fontId="19" type="noConversion"/>
  </si>
  <si>
    <t>未來合併至核心</t>
    <phoneticPr fontId="19" type="noConversion"/>
  </si>
  <si>
    <t>清查負責人</t>
    <phoneticPr fontId="19" type="noConversion"/>
  </si>
  <si>
    <t>是否COBOL文件化</t>
    <phoneticPr fontId="19" type="noConversion"/>
  </si>
  <si>
    <t>行數</t>
  </si>
  <si>
    <t>文件填寫人</t>
  </si>
  <si>
    <t>[文件填寫人]預計完成日</t>
  </si>
  <si>
    <t>覆核主管1</t>
  </si>
  <si>
    <t>[覆核主管1]預計完成日</t>
  </si>
  <si>
    <t>覆核主管2</t>
  </si>
  <si>
    <t>[覆核主管2]預計完成日</t>
  </si>
  <si>
    <t>Redmine</t>
    <phoneticPr fontId="19" type="noConversion"/>
  </si>
  <si>
    <t>ＯＮＬＩＮＥ交易啟動批次</t>
    <phoneticPr fontId="19" type="noConversion"/>
  </si>
  <si>
    <t xml:space="preserve">有會計帳註記
</t>
    <phoneticPr fontId="19" type="noConversion"/>
  </si>
  <si>
    <t>新核心SERVICE分類:第二層名稱</t>
    <phoneticPr fontId="19" type="noConversion"/>
  </si>
  <si>
    <t>新核心SERVICE第四層(介接外部系統)認定(20170920)</t>
    <phoneticPr fontId="19" type="noConversion"/>
  </si>
  <si>
    <t>不COBOL文件化原因</t>
  </si>
  <si>
    <t>影響的系統</t>
    <phoneticPr fontId="19" type="noConversion"/>
  </si>
  <si>
    <t>受影響的做法</t>
    <phoneticPr fontId="19" type="noConversion"/>
  </si>
  <si>
    <t>未來合併至核心2</t>
  </si>
  <si>
    <t>特殊業務統計</t>
  </si>
  <si>
    <t>redmine單標示不需處理</t>
    <phoneticPr fontId="19" type="noConversion"/>
  </si>
  <si>
    <t>客製化API註記</t>
    <phoneticPr fontId="19" type="noConversion"/>
  </si>
  <si>
    <t>前端使用REGION名稱</t>
    <phoneticPr fontId="19" type="noConversion"/>
  </si>
  <si>
    <t>前端送ECSG的交易代號</t>
    <phoneticPr fontId="19" type="noConversion"/>
  </si>
  <si>
    <t>資訊資產代號(公式)</t>
  </si>
  <si>
    <t>原系統申請REGION</t>
    <phoneticPr fontId="19" type="noConversion"/>
  </si>
  <si>
    <t>近期修改註記7</t>
    <phoneticPr fontId="19" type="noConversion"/>
  </si>
  <si>
    <t>已下架註記</t>
    <phoneticPr fontId="19" type="noConversion"/>
  </si>
  <si>
    <t>N/A</t>
  </si>
  <si>
    <t>李志文</t>
  </si>
  <si>
    <t>王茂勝</t>
  </si>
  <si>
    <t>張哲綸</t>
  </si>
  <si>
    <t>NA</t>
  </si>
  <si>
    <t>簡文助</t>
  </si>
  <si>
    <t>林復盛</t>
  </si>
  <si>
    <t>許信朗</t>
  </si>
  <si>
    <t>PIB</t>
  </si>
  <si>
    <t>林雅怡</t>
  </si>
  <si>
    <t>江振維</t>
  </si>
  <si>
    <t>期貨入金</t>
  </si>
  <si>
    <t>黃金存摺報價服務系統</t>
  </si>
  <si>
    <t>TS0073</t>
  </si>
  <si>
    <t>李卓蓉</t>
  </si>
  <si>
    <t>鍾金楓</t>
  </si>
  <si>
    <t>CIFX</t>
  </si>
  <si>
    <t>吳苑玲</t>
  </si>
  <si>
    <t>04變更作業</t>
  </si>
  <si>
    <t>03查詢作業</t>
  </si>
  <si>
    <t>楊函玲</t>
  </si>
  <si>
    <t>陳丘</t>
  </si>
  <si>
    <t>H CIF</t>
  </si>
  <si>
    <t>01基本資料-新增/變更/查詢</t>
  </si>
  <si>
    <t>未來歸屬CIF</t>
  </si>
  <si>
    <t>NBS</t>
  </si>
  <si>
    <t>鄭志宏</t>
  </si>
  <si>
    <t>劉祥銘</t>
  </si>
  <si>
    <t>許卉瑀</t>
  </si>
  <si>
    <t>吳挺宇</t>
  </si>
  <si>
    <t>胡珅</t>
  </si>
  <si>
    <t>阮盈凱</t>
  </si>
  <si>
    <t>洪幼伶</t>
  </si>
  <si>
    <t>櫃員簽退</t>
  </si>
  <si>
    <t>櫃員簽到</t>
  </si>
  <si>
    <t>Y</t>
    <phoneticPr fontId="19" type="noConversion"/>
  </si>
  <si>
    <t>已無使用</t>
  </si>
  <si>
    <t>AC-SERVER(NCR-ATM)</t>
  </si>
  <si>
    <t>0002</t>
  </si>
  <si>
    <t>CH0001</t>
  </si>
  <si>
    <t>已確認</t>
    <phoneticPr fontId="19" type="noConversion"/>
  </si>
  <si>
    <t>線上開戶</t>
  </si>
  <si>
    <t>玉證線上開戶</t>
  </si>
  <si>
    <t>0008</t>
  </si>
  <si>
    <t>TST002</t>
  </si>
  <si>
    <t>0009</t>
  </si>
  <si>
    <t>0010</t>
  </si>
  <si>
    <t>0011</t>
  </si>
  <si>
    <t>虛擬帳號白名單作業</t>
  </si>
  <si>
    <t>跨境代收轉付系統</t>
  </si>
  <si>
    <t>0019</t>
  </si>
  <si>
    <t>CH0046</t>
  </si>
  <si>
    <t>胡凱皓</t>
  </si>
  <si>
    <t>虛擬帳號存入</t>
  </si>
  <si>
    <t>虛擬證券戶存入</t>
  </si>
  <si>
    <t>虛擬證券戶支出</t>
  </si>
  <si>
    <t>補充保費退費</t>
  </si>
  <si>
    <t>換新存摺</t>
  </si>
  <si>
    <t>勞動保障卡銷戶</t>
  </si>
  <si>
    <t>徐曉柔</t>
  </si>
  <si>
    <t>勞動保障卡申請狀況查詢</t>
  </si>
  <si>
    <t>阮賢彧</t>
  </si>
  <si>
    <t>票據事故登錄</t>
  </si>
  <si>
    <t>票據事故解除</t>
  </si>
  <si>
    <t>支存無票支出</t>
  </si>
  <si>
    <t>聯行代付申請</t>
  </si>
  <si>
    <t>支存內容變更</t>
  </si>
  <si>
    <t>票據狀態更正</t>
  </si>
  <si>
    <t>作廢票據登錄</t>
  </si>
  <si>
    <t>帳務日期調整</t>
  </si>
  <si>
    <t>交票扣帳查詢</t>
  </si>
  <si>
    <t>票據事故查詢</t>
  </si>
  <si>
    <t>存單定期領息</t>
  </si>
  <si>
    <t>存單到期解約</t>
  </si>
  <si>
    <t>存單中途解約</t>
  </si>
  <si>
    <t>補發存單</t>
  </si>
  <si>
    <t>存單內容變更</t>
  </si>
  <si>
    <t>優利定存顧客額度作業</t>
  </si>
  <si>
    <t>優利定存類別設定作業</t>
  </si>
  <si>
    <t>沖正</t>
  </si>
  <si>
    <t>繳透支息</t>
  </si>
  <si>
    <t>扣押提存</t>
  </si>
  <si>
    <t>補發存摺</t>
  </si>
  <si>
    <t>銀行帳號移管查詢</t>
  </si>
  <si>
    <t>綜存銷戶約定查詢</t>
  </si>
  <si>
    <t>葉靖瑋</t>
  </si>
  <si>
    <t>黃文杰</t>
  </si>
  <si>
    <t>翁克柔</t>
  </si>
  <si>
    <t>陳冠廷</t>
  </si>
  <si>
    <t>授信資產分類查詢</t>
  </si>
  <si>
    <t>授信戶基本資料查詢</t>
  </si>
  <si>
    <t>卡處發查批覆書及擔保品資料</t>
  </si>
  <si>
    <t>林萬哲</t>
  </si>
  <si>
    <t>催收收回</t>
  </si>
  <si>
    <t>呆帳收回</t>
  </si>
  <si>
    <t>呆帳收回查詢</t>
  </si>
  <si>
    <t>外幣改貸台幣</t>
  </si>
  <si>
    <t>催收轉放款</t>
  </si>
  <si>
    <t>業管單位授權</t>
  </si>
  <si>
    <t>放款繳款虛擬帳號查詢</t>
  </si>
  <si>
    <t>授信戶年所得登錄</t>
  </si>
  <si>
    <t>保證人歸戶查詢</t>
  </si>
  <si>
    <t>債務協商資料查詢</t>
  </si>
  <si>
    <t>批覆書核轉人員查詢</t>
  </si>
  <si>
    <t>保證人查詢</t>
  </si>
  <si>
    <t>擔保品查詢</t>
  </si>
  <si>
    <t>催收收回查詢</t>
  </si>
  <si>
    <t>墊付股款動用明細查詢</t>
  </si>
  <si>
    <t>授信戶年所得查詢</t>
  </si>
  <si>
    <t>批覆書放行</t>
  </si>
  <si>
    <t>批覆書移管</t>
  </si>
  <si>
    <t>信用卡紅利兌換房貸利息登錄</t>
  </si>
  <si>
    <t>管理作業</t>
  </si>
  <si>
    <t>批覆書變更記錄查詢</t>
  </si>
  <si>
    <t>整批匯款收入</t>
  </si>
  <si>
    <t>張育綸</t>
  </si>
  <si>
    <t>存戶基本資料查詢</t>
  </si>
  <si>
    <t>微型企業資料查詢</t>
  </si>
  <si>
    <t>許卜</t>
  </si>
  <si>
    <t>轉帳支出</t>
  </si>
  <si>
    <t>分行再簽到</t>
  </si>
  <si>
    <t>櫃員現金查詢</t>
  </si>
  <si>
    <t>整批轉帳狀態查詢</t>
  </si>
  <si>
    <t>外匯存款轉帳</t>
  </si>
  <si>
    <t>存單補登</t>
  </si>
  <si>
    <t>領用空白票據</t>
  </si>
  <si>
    <t>外幣－客戶歸戶資料查詢</t>
  </si>
  <si>
    <t>外存質借利息查詢</t>
  </si>
  <si>
    <t>石瑜婷</t>
  </si>
  <si>
    <t>儲值卡銷戶</t>
  </si>
  <si>
    <t>儲值卡銷戶查詢</t>
  </si>
  <si>
    <t>闕暉銘</t>
  </si>
  <si>
    <t>通路整合</t>
  </si>
  <si>
    <t>GTS</t>
  </si>
  <si>
    <t>TFB0001</t>
  </si>
  <si>
    <t>應收帳款系統(AR)</t>
  </si>
  <si>
    <t>MPP0U</t>
  </si>
  <si>
    <t>TS0089</t>
  </si>
  <si>
    <t>TFB0002</t>
  </si>
  <si>
    <t>傳送FACTORING會計帳</t>
  </si>
  <si>
    <t>TFB0601</t>
  </si>
  <si>
    <t>TGT0001</t>
  </si>
  <si>
    <t>台灣全球財務金融系統（GTS）</t>
  </si>
  <si>
    <t>TS0030</t>
  </si>
  <si>
    <t>TGT0001R</t>
  </si>
  <si>
    <t>TGT0304</t>
  </si>
  <si>
    <t>財金業務支援系統(TSS)</t>
  </si>
  <si>
    <t>TS0096</t>
  </si>
  <si>
    <t>TGT0601</t>
  </si>
  <si>
    <t>H 顧客資料CIF</t>
  </si>
  <si>
    <t>01顧客資料基本資料</t>
  </si>
  <si>
    <t>歸戶管理</t>
  </si>
  <si>
    <t>TQF0001</t>
  </si>
  <si>
    <t>台灣外匯系統(EFS)</t>
  </si>
  <si>
    <t>TS0029</t>
  </si>
  <si>
    <t>TQF0001R</t>
  </si>
  <si>
    <t>TQF0002</t>
  </si>
  <si>
    <t>TQF0002R</t>
  </si>
  <si>
    <t>TQF0004</t>
  </si>
  <si>
    <t>TQF0004R</t>
  </si>
  <si>
    <t>TQF0005</t>
  </si>
  <si>
    <t>TQF0007</t>
  </si>
  <si>
    <t>台灣外幣融資系統(ELS)</t>
  </si>
  <si>
    <t>TS0094</t>
  </si>
  <si>
    <t>TQF0007R</t>
  </si>
  <si>
    <t>TQF0008</t>
  </si>
  <si>
    <t>TQF0008R</t>
  </si>
  <si>
    <t>TQF0009</t>
  </si>
  <si>
    <t>TQF0009R</t>
  </si>
  <si>
    <t>TQF0011</t>
  </si>
  <si>
    <t>TQF0011R</t>
  </si>
  <si>
    <t>TQF0012</t>
  </si>
  <si>
    <t>TQF0013</t>
  </si>
  <si>
    <t>TQF0013R</t>
  </si>
  <si>
    <t>TQF0014</t>
  </si>
  <si>
    <t>外幣改貸其它幣別</t>
  </si>
  <si>
    <t>TQF0014R</t>
  </si>
  <si>
    <t>TQF0015</t>
  </si>
  <si>
    <t>TQF0015R</t>
  </si>
  <si>
    <t>TQF0017</t>
  </si>
  <si>
    <t>TQF0017R</t>
  </si>
  <si>
    <t>TQF0018</t>
  </si>
  <si>
    <t>TQF0018R</t>
  </si>
  <si>
    <t>TQF0019</t>
  </si>
  <si>
    <t>TQF0019R</t>
  </si>
  <si>
    <t>TQF0020</t>
  </si>
  <si>
    <t>TQF0020R</t>
  </si>
  <si>
    <t>TQF0022</t>
  </si>
  <si>
    <t>TQF0022R</t>
  </si>
  <si>
    <t>TQF0305</t>
  </si>
  <si>
    <t>TQF0308</t>
  </si>
  <si>
    <t>TQF0309</t>
  </si>
  <si>
    <t>TQF0310</t>
  </si>
  <si>
    <t>TQF0312</t>
  </si>
  <si>
    <t>TQF0313</t>
  </si>
  <si>
    <t>TQF0314</t>
  </si>
  <si>
    <t>TQF0316</t>
  </si>
  <si>
    <t>TQF0317</t>
  </si>
  <si>
    <t>承兌後不佔額度</t>
  </si>
  <si>
    <t>TQF0318</t>
  </si>
  <si>
    <t>TQF0601</t>
  </si>
  <si>
    <t>TQF0602</t>
  </si>
  <si>
    <t>TQF0605</t>
  </si>
  <si>
    <t>TQF0606</t>
  </si>
  <si>
    <t>TQF0607</t>
  </si>
  <si>
    <t>TQF0608</t>
  </si>
  <si>
    <t>TQF0609</t>
  </si>
  <si>
    <t>案件未認列利息查詢</t>
  </si>
  <si>
    <t>TQF0610</t>
  </si>
  <si>
    <t>TQF0611</t>
  </si>
  <si>
    <t>預佔額度查詢</t>
  </si>
  <si>
    <t>TQF0616</t>
  </si>
  <si>
    <t>TQF0617</t>
  </si>
  <si>
    <t>TQF0618</t>
  </si>
  <si>
    <t>TQF0621</t>
  </si>
  <si>
    <t>TQF0622</t>
  </si>
  <si>
    <t>TQF0623</t>
  </si>
  <si>
    <t>存款帳號檢核</t>
  </si>
  <si>
    <t>TQF0624</t>
  </si>
  <si>
    <t>TQF0625</t>
  </si>
  <si>
    <t>TQF0628</t>
  </si>
  <si>
    <t>ACH外幣代收付授權核印查詢</t>
  </si>
  <si>
    <t>IFP0N</t>
  </si>
  <si>
    <t>TQF0799</t>
  </si>
  <si>
    <t>TQF0A62</t>
  </si>
  <si>
    <t>TQF0C01</t>
  </si>
  <si>
    <t>TQF0C01R</t>
  </si>
  <si>
    <t>TQF0HELO</t>
  </si>
  <si>
    <t>未完成交易查詢</t>
  </si>
  <si>
    <t>整批轉帳授權核印</t>
  </si>
  <si>
    <t>委託明細查詢</t>
  </si>
  <si>
    <t>跨行連線系統(FEP)</t>
  </si>
  <si>
    <t>TS0084</t>
  </si>
  <si>
    <t>申請簡訊 OTP</t>
  </si>
  <si>
    <t>04顧客註記/約定作業</t>
  </si>
  <si>
    <t>MPP0PESB</t>
  </si>
  <si>
    <t>前端</t>
  </si>
  <si>
    <t>本行勞動專戶明細查詢</t>
  </si>
  <si>
    <t>勞動卡發卡進度更新</t>
  </si>
  <si>
    <t>匯出結果通知</t>
  </si>
  <si>
    <t>匯入匯款通知</t>
  </si>
  <si>
    <t>匯款收款</t>
  </si>
  <si>
    <t>非臨櫃發動匯款</t>
  </si>
  <si>
    <t>中央登錄公債清算系統(CBC公債)</t>
  </si>
  <si>
    <t>ICBC110</t>
  </si>
  <si>
    <t>TS0023</t>
  </si>
  <si>
    <t>ICBC120</t>
  </si>
  <si>
    <t>登錄公債入券</t>
  </si>
  <si>
    <t>ICBC130</t>
  </si>
  <si>
    <t>登錄公債扣券</t>
  </si>
  <si>
    <t>ICBC140</t>
  </si>
  <si>
    <t>票券結算交割系統(清算銀行)(ICB)</t>
  </si>
  <si>
    <t>IICB000</t>
  </si>
  <si>
    <t>TS0070</t>
  </si>
  <si>
    <t>IICB010</t>
  </si>
  <si>
    <t>IICB020</t>
  </si>
  <si>
    <t>IICB050</t>
  </si>
  <si>
    <t>IICB060</t>
  </si>
  <si>
    <t>IICB070</t>
  </si>
  <si>
    <t>IICB080</t>
  </si>
  <si>
    <t>IICB100</t>
  </si>
  <si>
    <t>IICB110</t>
  </si>
  <si>
    <t>IICB130</t>
  </si>
  <si>
    <t>IICB140</t>
  </si>
  <si>
    <t>IICB150</t>
  </si>
  <si>
    <t>IICB160</t>
  </si>
  <si>
    <t>IICB170</t>
  </si>
  <si>
    <t>IICB600</t>
  </si>
  <si>
    <t>本行轉帳</t>
  </si>
  <si>
    <t>自行轉帳</t>
  </si>
  <si>
    <t>A60200</t>
  </si>
  <si>
    <t>TSC001</t>
  </si>
  <si>
    <t>A60300</t>
  </si>
  <si>
    <t>玉山本行自扣信用卡款，卡處發動</t>
  </si>
  <si>
    <t>A60400</t>
  </si>
  <si>
    <t>證券複委託圈存</t>
  </si>
  <si>
    <t>玉證複委託交易系統</t>
  </si>
  <si>
    <t>S001</t>
  </si>
  <si>
    <t>TST005</t>
  </si>
  <si>
    <t>玉證國際證券業務(OSU)</t>
  </si>
  <si>
    <t>TST006</t>
  </si>
  <si>
    <t>S002</t>
  </si>
  <si>
    <t>證券複委託解圈</t>
  </si>
  <si>
    <t>玉證經紀業務系統</t>
  </si>
  <si>
    <t>S003</t>
  </si>
  <si>
    <t>TST004</t>
  </si>
  <si>
    <t>S601</t>
  </si>
  <si>
    <t>證券複委託餘額查詢</t>
  </si>
  <si>
    <t>S602</t>
  </si>
  <si>
    <t>第三方支付系統</t>
  </si>
  <si>
    <t>CH0027</t>
  </si>
  <si>
    <t>查詢第三方支付交易結果(M2990)</t>
  </si>
  <si>
    <t>Account Link Gateway</t>
  </si>
  <si>
    <t>TS0103</t>
  </si>
  <si>
    <t>補摺機</t>
  </si>
  <si>
    <t>TQ33</t>
  </si>
  <si>
    <t>CH0066</t>
  </si>
  <si>
    <t>Call Center</t>
  </si>
  <si>
    <t>CALL CENTER</t>
  </si>
  <si>
    <t>企業網路銀行憑證手續費繳款</t>
  </si>
  <si>
    <t>國內信用狀系統</t>
    <phoneticPr fontId="19" type="noConversion"/>
  </si>
  <si>
    <t>MPP09</t>
  </si>
  <si>
    <t>V432</t>
  </si>
  <si>
    <t>V433</t>
  </si>
  <si>
    <t>V434</t>
  </si>
  <si>
    <t>VF13</t>
  </si>
  <si>
    <t>VF14</t>
  </si>
  <si>
    <t>VF15</t>
  </si>
  <si>
    <t>VF16</t>
  </si>
  <si>
    <t>VF18</t>
  </si>
  <si>
    <t>VF20</t>
  </si>
  <si>
    <t>VF21</t>
  </si>
  <si>
    <t>VF22</t>
  </si>
  <si>
    <t>VF23</t>
  </si>
  <si>
    <t>VF24</t>
  </si>
  <si>
    <t>VF25</t>
  </si>
  <si>
    <t>VF27</t>
  </si>
  <si>
    <t>VF28</t>
  </si>
  <si>
    <t>VF29</t>
  </si>
  <si>
    <t>VF44</t>
  </si>
  <si>
    <t>V001</t>
  </si>
  <si>
    <t>CH0018</t>
  </si>
  <si>
    <t>玉山全球網路銀行(GIB)</t>
  </si>
  <si>
    <t>CH0041</t>
  </si>
  <si>
    <t>TS0046</t>
  </si>
  <si>
    <t>TS0052</t>
  </si>
  <si>
    <t>TS0112</t>
  </si>
  <si>
    <t>V003</t>
  </si>
  <si>
    <t>V004</t>
  </si>
  <si>
    <t>V100</t>
  </si>
  <si>
    <t>國庫收支系統</t>
  </si>
  <si>
    <t>TS0027</t>
  </si>
  <si>
    <t>玉山信用卡-網路預借現金(ECS)</t>
    <phoneticPr fontId="19" type="noConversion"/>
  </si>
  <si>
    <t>N1100</t>
  </si>
  <si>
    <t>UPC016</t>
  </si>
  <si>
    <t>FXML系統(FXML)</t>
    <phoneticPr fontId="19" type="noConversion"/>
  </si>
  <si>
    <t>V103</t>
  </si>
  <si>
    <t>V111</t>
  </si>
  <si>
    <t>V116</t>
  </si>
  <si>
    <t xml:space="preserve">金融集中系統 </t>
  </si>
  <si>
    <t>V130</t>
  </si>
  <si>
    <t>CH0031</t>
  </si>
  <si>
    <t>社群金融平台(LINE BC)</t>
  </si>
  <si>
    <t>CH0054</t>
  </si>
  <si>
    <t>V152</t>
  </si>
  <si>
    <t>V153</t>
  </si>
  <si>
    <t>V157</t>
  </si>
  <si>
    <t>CH0025</t>
  </si>
  <si>
    <t>V175</t>
  </si>
  <si>
    <t>V176</t>
  </si>
  <si>
    <t>V180</t>
  </si>
  <si>
    <t>玉山官網系統</t>
  </si>
  <si>
    <t>V181</t>
  </si>
  <si>
    <t>CH0004</t>
  </si>
  <si>
    <t>V182</t>
  </si>
  <si>
    <t>TS0086</t>
  </si>
  <si>
    <t>跨境金流平台(CPP)</t>
  </si>
  <si>
    <t>V190</t>
  </si>
  <si>
    <t>CH0053</t>
  </si>
  <si>
    <t>外匯共用平台(FXCM)</t>
  </si>
  <si>
    <t>UP0046</t>
  </si>
  <si>
    <t>V201</t>
  </si>
  <si>
    <t>N(2017/09/25)</t>
  </si>
  <si>
    <t>繳信用卡款</t>
  </si>
  <si>
    <t>V402</t>
  </si>
  <si>
    <t>ACH扣帳</t>
  </si>
  <si>
    <t>V430</t>
  </si>
  <si>
    <t>V441</t>
  </si>
  <si>
    <t>V442</t>
  </si>
  <si>
    <t>V443</t>
  </si>
  <si>
    <t>V444</t>
  </si>
  <si>
    <t>V445</t>
  </si>
  <si>
    <t>V446</t>
  </si>
  <si>
    <t>V447</t>
  </si>
  <si>
    <t>大額外匯</t>
  </si>
  <si>
    <t>V450</t>
  </si>
  <si>
    <t>外匯匯入匯款解款</t>
  </si>
  <si>
    <t>V451</t>
  </si>
  <si>
    <t>V457</t>
  </si>
  <si>
    <t>V458</t>
  </si>
  <si>
    <t>整批轉帳（入帳）</t>
  </si>
  <si>
    <t>整批轉帳（回存）</t>
  </si>
  <si>
    <t>整批薪資轉帳（入帳）</t>
  </si>
  <si>
    <t>V468</t>
  </si>
  <si>
    <t>V475</t>
  </si>
  <si>
    <t>V476</t>
  </si>
  <si>
    <t>V477</t>
  </si>
  <si>
    <t>V484</t>
  </si>
  <si>
    <t>V485</t>
  </si>
  <si>
    <t>V486</t>
  </si>
  <si>
    <t>V487</t>
  </si>
  <si>
    <t>掃碼支付 (整合收款服務系統)</t>
  </si>
  <si>
    <t>CH0048</t>
  </si>
  <si>
    <t>TS0035</t>
  </si>
  <si>
    <t>玉山信用卡-網路預借現金(ECS)</t>
  </si>
  <si>
    <t>UP0003</t>
  </si>
  <si>
    <t>V491</t>
  </si>
  <si>
    <t>V540</t>
  </si>
  <si>
    <t>V541</t>
  </si>
  <si>
    <t>V556</t>
  </si>
  <si>
    <t>V557</t>
  </si>
  <si>
    <t>VT587</t>
  </si>
  <si>
    <t>V601</t>
  </si>
  <si>
    <t>V603</t>
  </si>
  <si>
    <t>V604</t>
  </si>
  <si>
    <t>V611</t>
  </si>
  <si>
    <t>V612</t>
  </si>
  <si>
    <t>WISE</t>
  </si>
  <si>
    <t>V801</t>
  </si>
  <si>
    <t>V802</t>
  </si>
  <si>
    <t>V803</t>
  </si>
  <si>
    <t>V804</t>
  </si>
  <si>
    <t>V810</t>
  </si>
  <si>
    <t>V811</t>
  </si>
  <si>
    <t>V812</t>
  </si>
  <si>
    <t>V813</t>
  </si>
  <si>
    <t>VT814</t>
  </si>
  <si>
    <t>V822</t>
  </si>
  <si>
    <t>全球智慧網(CIB)</t>
  </si>
  <si>
    <t>CH0013</t>
  </si>
  <si>
    <t>V824</t>
  </si>
  <si>
    <t>V825</t>
  </si>
  <si>
    <t>V826</t>
  </si>
  <si>
    <t>HR週邊-任用系統(HRSS)</t>
  </si>
  <si>
    <t>OA0086</t>
  </si>
  <si>
    <t>V827</t>
  </si>
  <si>
    <t>V828</t>
  </si>
  <si>
    <t>V829</t>
  </si>
  <si>
    <t>VT82A</t>
  </si>
  <si>
    <t>V82B</t>
  </si>
  <si>
    <t>V840</t>
  </si>
  <si>
    <t>V841</t>
  </si>
  <si>
    <t>V850</t>
  </si>
  <si>
    <t>V880</t>
  </si>
  <si>
    <t>V881</t>
  </si>
  <si>
    <t>V883</t>
  </si>
  <si>
    <t>V8F0</t>
  </si>
  <si>
    <t>VC01</t>
  </si>
  <si>
    <t>VTC05</t>
  </si>
  <si>
    <t>VC06</t>
  </si>
  <si>
    <t>VC08</t>
  </si>
  <si>
    <t>警示戶註記</t>
  </si>
  <si>
    <t>VC18</t>
  </si>
  <si>
    <t>VTC19</t>
  </si>
  <si>
    <t>VTC22</t>
  </si>
  <si>
    <t>承兌票款收入</t>
  </si>
  <si>
    <t>承兌轉融資</t>
  </si>
  <si>
    <t>信用狀轉融資</t>
  </si>
  <si>
    <t>CommonService</t>
  </si>
  <si>
    <t>玉山信用卡發卡系統(ECS)</t>
    <phoneticPr fontId="19" type="noConversion"/>
  </si>
  <si>
    <t>國外股票系統(FST)</t>
    <phoneticPr fontId="19" type="noConversion"/>
  </si>
  <si>
    <t>N1101</t>
  </si>
  <si>
    <t>CH0052</t>
  </si>
  <si>
    <t>帳戶餘額查詢</t>
  </si>
  <si>
    <t>N1102</t>
  </si>
  <si>
    <t>綜存質借狀態查詢</t>
  </si>
  <si>
    <t>N1104</t>
  </si>
  <si>
    <t>N1105</t>
  </si>
  <si>
    <t>N1106</t>
  </si>
  <si>
    <t>N1108</t>
  </si>
  <si>
    <t>N1109</t>
  </si>
  <si>
    <t>行動銀行系統</t>
    <phoneticPr fontId="19" type="noConversion"/>
  </si>
  <si>
    <t>N1113</t>
  </si>
  <si>
    <t>N1116</t>
  </si>
  <si>
    <t>N1120</t>
  </si>
  <si>
    <t>N1124</t>
  </si>
  <si>
    <t>N1125</t>
  </si>
  <si>
    <t>N1126</t>
  </si>
  <si>
    <t>N1128</t>
  </si>
  <si>
    <t>N1129</t>
  </si>
  <si>
    <t>N1131</t>
  </si>
  <si>
    <t>N1156</t>
  </si>
  <si>
    <t>線上服務應用系統(數金處)</t>
    <phoneticPr fontId="19" type="noConversion"/>
  </si>
  <si>
    <t>N1160</t>
  </si>
  <si>
    <t>N1161</t>
  </si>
  <si>
    <t>N1162</t>
  </si>
  <si>
    <t>N1163</t>
  </si>
  <si>
    <t>N1167</t>
  </si>
  <si>
    <t>N1170</t>
  </si>
  <si>
    <t>N1171</t>
  </si>
  <si>
    <t>N1172</t>
  </si>
  <si>
    <t>N1173</t>
  </si>
  <si>
    <t>N1174</t>
  </si>
  <si>
    <t>N1176</t>
  </si>
  <si>
    <t>個網外匯</t>
  </si>
  <si>
    <t>N1201</t>
  </si>
  <si>
    <t>N1203</t>
  </si>
  <si>
    <t>N1204</t>
  </si>
  <si>
    <t>N1205</t>
  </si>
  <si>
    <t>N1211</t>
  </si>
  <si>
    <t>N1302</t>
  </si>
  <si>
    <t>N1401</t>
  </si>
  <si>
    <t>N1402</t>
  </si>
  <si>
    <t>N1404</t>
  </si>
  <si>
    <t>N1405</t>
  </si>
  <si>
    <t>N1408</t>
  </si>
  <si>
    <t>N1409</t>
  </si>
  <si>
    <t>已下架</t>
  </si>
  <si>
    <t>V</t>
    <phoneticPr fontId="19" type="noConversion"/>
  </si>
  <si>
    <t>N1410</t>
  </si>
  <si>
    <t>N1411</t>
  </si>
  <si>
    <t>N1412</t>
  </si>
  <si>
    <t>N1413</t>
  </si>
  <si>
    <t>N1458</t>
  </si>
  <si>
    <t>N1502</t>
  </si>
  <si>
    <t>N1503</t>
  </si>
  <si>
    <t>新個網銀簡訊密碼啟用變更註銷停用</t>
  </si>
  <si>
    <t>CIFX</t>
    <phoneticPr fontId="19" type="noConversion"/>
  </si>
  <si>
    <t>玉山業務OTP平台(BOTP)</t>
    <phoneticPr fontId="19" type="noConversion"/>
  </si>
  <si>
    <t>UP0115</t>
  </si>
  <si>
    <t>N1511</t>
  </si>
  <si>
    <t>N1513</t>
  </si>
  <si>
    <t>N1514</t>
  </si>
  <si>
    <t>N1516</t>
  </si>
  <si>
    <t>本行同戶名轉入帳號約定</t>
  </si>
  <si>
    <t>N1518</t>
  </si>
  <si>
    <t>N1519</t>
  </si>
  <si>
    <t>N1525</t>
  </si>
  <si>
    <t>N1526</t>
  </si>
  <si>
    <t>N1527</t>
  </si>
  <si>
    <t>N1529</t>
  </si>
  <si>
    <t>Common Service共用服務系統</t>
    <phoneticPr fontId="19" type="noConversion"/>
  </si>
  <si>
    <t>N1533</t>
  </si>
  <si>
    <t>N1538</t>
  </si>
  <si>
    <t>N1539</t>
  </si>
  <si>
    <t>N1540</t>
  </si>
  <si>
    <t>N1541</t>
  </si>
  <si>
    <t>N1542</t>
  </si>
  <si>
    <t>N1543</t>
  </si>
  <si>
    <t>N1544</t>
  </si>
  <si>
    <t>新世代分行系統（NBS）</t>
  </si>
  <si>
    <t>IFP1QTWB</t>
  </si>
  <si>
    <t>OA0075</t>
  </si>
  <si>
    <t>TS0077</t>
  </si>
  <si>
    <t>A00102</t>
  </si>
  <si>
    <t>A00104</t>
  </si>
  <si>
    <t>A00108</t>
  </si>
  <si>
    <t>A00109</t>
  </si>
  <si>
    <t>A00110</t>
  </si>
  <si>
    <t>A00111</t>
  </si>
  <si>
    <t>A00501</t>
  </si>
  <si>
    <t>A00502</t>
  </si>
  <si>
    <t>TS0092</t>
  </si>
  <si>
    <t>A00503</t>
  </si>
  <si>
    <t>A00504</t>
  </si>
  <si>
    <t>A00505</t>
  </si>
  <si>
    <t>A00506</t>
  </si>
  <si>
    <t>A00507</t>
  </si>
  <si>
    <t>保證主檔查詢</t>
  </si>
  <si>
    <t>A00509</t>
  </si>
  <si>
    <t>A00510</t>
  </si>
  <si>
    <t>A00515</t>
  </si>
  <si>
    <t>A00518</t>
  </si>
  <si>
    <t>A00519</t>
  </si>
  <si>
    <t>A00520</t>
  </si>
  <si>
    <t>帳號屬性查詢</t>
  </si>
  <si>
    <t>A00521</t>
  </si>
  <si>
    <t>承兌主檔查詢</t>
  </si>
  <si>
    <t>A00522</t>
  </si>
  <si>
    <t>A00523</t>
  </si>
  <si>
    <t>貼現主檔查詢</t>
  </si>
  <si>
    <t>A00524</t>
  </si>
  <si>
    <t>A00526</t>
  </si>
  <si>
    <t>A00527</t>
  </si>
  <si>
    <t>帳號種類查詢</t>
  </si>
  <si>
    <t>A00528</t>
  </si>
  <si>
    <t>A00529</t>
  </si>
  <si>
    <t>A00530</t>
  </si>
  <si>
    <t>A00901</t>
  </si>
  <si>
    <t>A00902</t>
  </si>
  <si>
    <t>A00903</t>
  </si>
  <si>
    <t>A00904</t>
  </si>
  <si>
    <t xml:space="preserve">大消金系統(NCS) </t>
    <phoneticPr fontId="19" type="noConversion"/>
  </si>
  <si>
    <t>A00905</t>
  </si>
  <si>
    <t>帳號動用序號查詢</t>
  </si>
  <si>
    <t>A00906</t>
  </si>
  <si>
    <t>授信歸戶資料查詢</t>
  </si>
  <si>
    <t>A101012</t>
  </si>
  <si>
    <t>A101015</t>
  </si>
  <si>
    <t>A101021</t>
  </si>
  <si>
    <t>A101031</t>
  </si>
  <si>
    <t>台幣定存開戶</t>
  </si>
  <si>
    <t>A101032</t>
  </si>
  <si>
    <t>A101033</t>
  </si>
  <si>
    <t>A101034</t>
  </si>
  <si>
    <t>A101035</t>
  </si>
  <si>
    <t>A101036</t>
  </si>
  <si>
    <t>A10103A</t>
  </si>
  <si>
    <t>A10103B</t>
  </si>
  <si>
    <t>?</t>
  </si>
  <si>
    <t>A102011</t>
  </si>
  <si>
    <t>A102012</t>
  </si>
  <si>
    <t>A102013</t>
  </si>
  <si>
    <t>A102014</t>
  </si>
  <si>
    <t>A102015</t>
  </si>
  <si>
    <t>A10201A</t>
  </si>
  <si>
    <t>A10201B</t>
  </si>
  <si>
    <t>A102021</t>
  </si>
  <si>
    <t>A10202A</t>
  </si>
  <si>
    <t>A102031</t>
  </si>
  <si>
    <t>A102032</t>
  </si>
  <si>
    <t>A102033</t>
  </si>
  <si>
    <t>A102034</t>
  </si>
  <si>
    <t>A102035</t>
  </si>
  <si>
    <t>A102036</t>
  </si>
  <si>
    <t>A102037</t>
  </si>
  <si>
    <t>A102038</t>
  </si>
  <si>
    <t>A10203A</t>
  </si>
  <si>
    <t>A10203B</t>
  </si>
  <si>
    <t>A10203C</t>
  </si>
  <si>
    <t>A10203D</t>
  </si>
  <si>
    <t>ifp0qTWB</t>
    <phoneticPr fontId="19" type="noConversion"/>
  </si>
  <si>
    <t>刪除顧客基本資料</t>
  </si>
  <si>
    <t>A123011</t>
  </si>
  <si>
    <t>成年監護登錄作業</t>
  </si>
  <si>
    <t>A124011</t>
  </si>
  <si>
    <t>授信注意事項查詢</t>
  </si>
  <si>
    <t>A124012</t>
  </si>
  <si>
    <t>授信注意事項變更</t>
  </si>
  <si>
    <t>A141011</t>
  </si>
  <si>
    <t>A141012</t>
  </si>
  <si>
    <t>A141013</t>
  </si>
  <si>
    <t>A141014</t>
  </si>
  <si>
    <t>A141015</t>
  </si>
  <si>
    <t>A141016</t>
  </si>
  <si>
    <t>A14201</t>
  </si>
  <si>
    <t>A143011</t>
  </si>
  <si>
    <t>A143012</t>
  </si>
  <si>
    <t>A143013</t>
  </si>
  <si>
    <t>A143014</t>
  </si>
  <si>
    <t>A143021</t>
  </si>
  <si>
    <t>A144011</t>
  </si>
  <si>
    <t>A144012</t>
  </si>
  <si>
    <t>取款密碼作業</t>
  </si>
  <si>
    <t>A144021</t>
  </si>
  <si>
    <t>A144022</t>
  </si>
  <si>
    <t>A144023</t>
  </si>
  <si>
    <t>A144024</t>
  </si>
  <si>
    <t>A144025</t>
  </si>
  <si>
    <t>A144026</t>
  </si>
  <si>
    <t>A144071</t>
  </si>
  <si>
    <t>A144072</t>
  </si>
  <si>
    <t>A144081</t>
  </si>
  <si>
    <t>A144082</t>
  </si>
  <si>
    <t>A144101</t>
  </si>
  <si>
    <t>A144111</t>
  </si>
  <si>
    <t>A144112</t>
  </si>
  <si>
    <t>A14411A</t>
  </si>
  <si>
    <t>A14411B</t>
  </si>
  <si>
    <t>優利定存類別設定作業查詢</t>
  </si>
  <si>
    <t>A144122</t>
  </si>
  <si>
    <t>A144131</t>
  </si>
  <si>
    <t>A14413A</t>
  </si>
  <si>
    <t>A144141</t>
  </si>
  <si>
    <t>A144151</t>
  </si>
  <si>
    <t>A144152</t>
  </si>
  <si>
    <t>A144153</t>
  </si>
  <si>
    <t>A144154</t>
  </si>
  <si>
    <t>A144156</t>
  </si>
  <si>
    <t>A144157</t>
  </si>
  <si>
    <t>身心障礙者跨行提款手續費優惠</t>
  </si>
  <si>
    <t>A145013</t>
  </si>
  <si>
    <t>A145014</t>
  </si>
  <si>
    <t>A145015</t>
  </si>
  <si>
    <t>A145016</t>
  </si>
  <si>
    <t>A145017</t>
  </si>
  <si>
    <t>A145051</t>
  </si>
  <si>
    <t>A145052</t>
  </si>
  <si>
    <t>A145053</t>
  </si>
  <si>
    <t>A145054</t>
  </si>
  <si>
    <t>A146011</t>
  </si>
  <si>
    <t>A146013</t>
  </si>
  <si>
    <t>A147011</t>
  </si>
  <si>
    <t>勞動保障卡登錄/刪除.</t>
  </si>
  <si>
    <t>A147012</t>
  </si>
  <si>
    <t>A147014</t>
  </si>
  <si>
    <t>投保人資料查詢同意(勞動保障卡)</t>
  </si>
  <si>
    <t>A148011</t>
  </si>
  <si>
    <t>A148012</t>
  </si>
  <si>
    <t>A148013</t>
  </si>
  <si>
    <t>A148014</t>
  </si>
  <si>
    <t>A149021</t>
  </si>
  <si>
    <t>A149022</t>
  </si>
  <si>
    <t>A16301</t>
  </si>
  <si>
    <t>A16302</t>
  </si>
  <si>
    <t>A165011</t>
  </si>
  <si>
    <t>A167011</t>
  </si>
  <si>
    <t>A167012</t>
  </si>
  <si>
    <t>A167014</t>
  </si>
  <si>
    <t>A60801</t>
  </si>
  <si>
    <t>A201011</t>
  </si>
  <si>
    <t>A201012</t>
  </si>
  <si>
    <t>A201013</t>
  </si>
  <si>
    <t>A202011</t>
  </si>
  <si>
    <t>A202013</t>
  </si>
  <si>
    <t>A202014</t>
  </si>
  <si>
    <t>A202015</t>
  </si>
  <si>
    <t>A202016</t>
  </si>
  <si>
    <t>A202021</t>
  </si>
  <si>
    <t>A203011</t>
  </si>
  <si>
    <t>A203012</t>
  </si>
  <si>
    <t>06其他</t>
  </si>
  <si>
    <t>A204011</t>
  </si>
  <si>
    <t>A204012</t>
  </si>
  <si>
    <t>A204013</t>
  </si>
  <si>
    <t>A204014</t>
  </si>
  <si>
    <t>A204015</t>
  </si>
  <si>
    <t>A204016</t>
  </si>
  <si>
    <t>A204017</t>
  </si>
  <si>
    <t>A204021</t>
  </si>
  <si>
    <t>A204033</t>
  </si>
  <si>
    <t>A204034</t>
  </si>
  <si>
    <t>A204039</t>
  </si>
  <si>
    <t>A204041</t>
  </si>
  <si>
    <t>整批餘額及證交款扣款查詢</t>
  </si>
  <si>
    <t>A20406</t>
  </si>
  <si>
    <t>A20407</t>
  </si>
  <si>
    <t>A20408</t>
  </si>
  <si>
    <t>A204101</t>
  </si>
  <si>
    <t>A204102</t>
  </si>
  <si>
    <t>A204103</t>
  </si>
  <si>
    <t>A204104</t>
  </si>
  <si>
    <t>A204111</t>
  </si>
  <si>
    <t>A204121</t>
  </si>
  <si>
    <t>A205011</t>
  </si>
  <si>
    <t>A205021</t>
  </si>
  <si>
    <t>A205022</t>
  </si>
  <si>
    <t>A206011</t>
  </si>
  <si>
    <t>A206012</t>
  </si>
  <si>
    <t>A207011</t>
  </si>
  <si>
    <t>A207012</t>
  </si>
  <si>
    <t>A207013</t>
  </si>
  <si>
    <t>A207014</t>
  </si>
  <si>
    <t>A207015</t>
  </si>
  <si>
    <t>A207016</t>
  </si>
  <si>
    <t>A207017</t>
  </si>
  <si>
    <t>A207018</t>
  </si>
  <si>
    <t>A208012</t>
  </si>
  <si>
    <t>A208013</t>
  </si>
  <si>
    <t>A208014</t>
  </si>
  <si>
    <t>A208015</t>
  </si>
  <si>
    <t>A208016</t>
  </si>
  <si>
    <t>A208017</t>
  </si>
  <si>
    <t>A209011</t>
  </si>
  <si>
    <t>A210011</t>
  </si>
  <si>
    <t>A210012</t>
  </si>
  <si>
    <t>A210013</t>
  </si>
  <si>
    <t>A210021</t>
  </si>
  <si>
    <t>A210022</t>
  </si>
  <si>
    <t>代繳狀況查詢</t>
  </si>
  <si>
    <t>A210023</t>
  </si>
  <si>
    <t>代繳明細查詢</t>
  </si>
  <si>
    <t>A211011</t>
  </si>
  <si>
    <t>A211012</t>
  </si>
  <si>
    <t>A211013</t>
  </si>
  <si>
    <t>A212011</t>
  </si>
  <si>
    <t>A212013</t>
  </si>
  <si>
    <t>本營業日登錄明細查詢.(勞動保障卡)</t>
  </si>
  <si>
    <t>A212014</t>
  </si>
  <si>
    <t>A212016</t>
  </si>
  <si>
    <t>A221011</t>
  </si>
  <si>
    <t>A221012</t>
  </si>
  <si>
    <t>A221013</t>
  </si>
  <si>
    <t>A222011</t>
  </si>
  <si>
    <t>A223011</t>
  </si>
  <si>
    <t>現金收入</t>
  </si>
  <si>
    <t>A223012</t>
  </si>
  <si>
    <t>現金支出</t>
  </si>
  <si>
    <t>A224011</t>
  </si>
  <si>
    <t>A224012</t>
  </si>
  <si>
    <t>A224013</t>
  </si>
  <si>
    <t>A224014</t>
  </si>
  <si>
    <t>A224015</t>
  </si>
  <si>
    <t>A225011</t>
  </si>
  <si>
    <t>A225012</t>
  </si>
  <si>
    <t>A225013</t>
  </si>
  <si>
    <t>轉帳</t>
  </si>
  <si>
    <t>A226011</t>
  </si>
  <si>
    <t>A226012</t>
  </si>
  <si>
    <t>A226021</t>
  </si>
  <si>
    <t>掛失止付扣押提存轉出</t>
  </si>
  <si>
    <t>A226022</t>
  </si>
  <si>
    <t>A226041</t>
  </si>
  <si>
    <t>A226042</t>
  </si>
  <si>
    <t>A226061</t>
  </si>
  <si>
    <t>A226062</t>
  </si>
  <si>
    <t>A226071</t>
  </si>
  <si>
    <t>A226072</t>
  </si>
  <si>
    <t>A226073</t>
  </si>
  <si>
    <t>A226074</t>
  </si>
  <si>
    <t>A226081</t>
  </si>
  <si>
    <t>A226082</t>
  </si>
  <si>
    <t>A226083</t>
  </si>
  <si>
    <t>A226084</t>
  </si>
  <si>
    <t>A226085</t>
  </si>
  <si>
    <t>A226086</t>
  </si>
  <si>
    <t>活期存款退稅</t>
  </si>
  <si>
    <t>A226087</t>
  </si>
  <si>
    <t>A226088</t>
  </si>
  <si>
    <t>A226101</t>
  </si>
  <si>
    <t>A22611</t>
  </si>
  <si>
    <t>A226131</t>
  </si>
  <si>
    <t>存同帳務處理</t>
  </si>
  <si>
    <t>A227011</t>
  </si>
  <si>
    <t>單批轉帳查詢</t>
  </si>
  <si>
    <t>A227012</t>
  </si>
  <si>
    <t>單批轉帳</t>
  </si>
  <si>
    <t>A228011</t>
  </si>
  <si>
    <t>A228012</t>
  </si>
  <si>
    <t>A228013</t>
  </si>
  <si>
    <t>A228014</t>
  </si>
  <si>
    <t>A228015</t>
  </si>
  <si>
    <t>A228021</t>
  </si>
  <si>
    <t>A228022</t>
  </si>
  <si>
    <t>A228023</t>
  </si>
  <si>
    <t>A228031</t>
  </si>
  <si>
    <t>A22901</t>
  </si>
  <si>
    <t>A22902</t>
  </si>
  <si>
    <t>A361111</t>
  </si>
  <si>
    <t>A361112</t>
  </si>
  <si>
    <t>A361113</t>
  </si>
  <si>
    <t>A361211</t>
  </si>
  <si>
    <t>A361212</t>
  </si>
  <si>
    <t>A361213</t>
  </si>
  <si>
    <t>A361214</t>
  </si>
  <si>
    <t>A361311</t>
  </si>
  <si>
    <t>A361312</t>
  </si>
  <si>
    <t>A361313</t>
  </si>
  <si>
    <t>A361314</t>
  </si>
  <si>
    <t>A361315</t>
  </si>
  <si>
    <t>A361316</t>
  </si>
  <si>
    <t>A361317</t>
  </si>
  <si>
    <t>代印存摺封面</t>
  </si>
  <si>
    <t>A361411</t>
  </si>
  <si>
    <t>A361412</t>
  </si>
  <si>
    <t>A361413</t>
  </si>
  <si>
    <t>A361414</t>
  </si>
  <si>
    <t>A361511</t>
  </si>
  <si>
    <t>A362011</t>
  </si>
  <si>
    <t>A362012</t>
  </si>
  <si>
    <t>A36201A</t>
  </si>
  <si>
    <t>A363011</t>
  </si>
  <si>
    <t>A363031</t>
  </si>
  <si>
    <t>A363033</t>
  </si>
  <si>
    <t>A364011</t>
  </si>
  <si>
    <t>A381011</t>
  </si>
  <si>
    <t>A381022</t>
  </si>
  <si>
    <t>A38301</t>
  </si>
  <si>
    <t>A38302</t>
  </si>
  <si>
    <t>A384021</t>
  </si>
  <si>
    <t>A384061</t>
  </si>
  <si>
    <t>匯入通知行查詢</t>
  </si>
  <si>
    <t>A384062</t>
  </si>
  <si>
    <t>A38407</t>
  </si>
  <si>
    <t>A401011</t>
  </si>
  <si>
    <t>A401012</t>
  </si>
  <si>
    <t>A402111</t>
  </si>
  <si>
    <t>託收票帳務處理</t>
  </si>
  <si>
    <t>A402113</t>
  </si>
  <si>
    <t>代收本單位票據轉帳</t>
  </si>
  <si>
    <t>A402223</t>
  </si>
  <si>
    <t>A402412</t>
  </si>
  <si>
    <t>列印信封-分行</t>
  </si>
  <si>
    <t>A402514</t>
  </si>
  <si>
    <t>A402515</t>
  </si>
  <si>
    <t>A402519</t>
  </si>
  <si>
    <t>A402520</t>
  </si>
  <si>
    <t>A402711</t>
  </si>
  <si>
    <t>A403011</t>
  </si>
  <si>
    <t>A403021</t>
  </si>
  <si>
    <t>A403031</t>
  </si>
  <si>
    <t>A403032</t>
  </si>
  <si>
    <t>A40303A</t>
  </si>
  <si>
    <t>A403041</t>
  </si>
  <si>
    <t>A422021</t>
  </si>
  <si>
    <t>A422022</t>
  </si>
  <si>
    <t>A422023</t>
  </si>
  <si>
    <t>A42301</t>
  </si>
  <si>
    <t>A423021</t>
  </si>
  <si>
    <t>A423022</t>
  </si>
  <si>
    <t>ＷＩＳＥ轉帳狀態查詢</t>
  </si>
  <si>
    <t>A423023</t>
  </si>
  <si>
    <t>ＷＩＳＥ啟動轉帳作業</t>
  </si>
  <si>
    <t>A424021</t>
  </si>
  <si>
    <t>A424022</t>
  </si>
  <si>
    <t>A424023</t>
  </si>
  <si>
    <t>A431011</t>
  </si>
  <si>
    <t>A431021</t>
  </si>
  <si>
    <t>A431031</t>
  </si>
  <si>
    <t>A432011</t>
  </si>
  <si>
    <t>A432021</t>
  </si>
  <si>
    <t>A432031</t>
  </si>
  <si>
    <t>A432032</t>
  </si>
  <si>
    <t>A432041</t>
  </si>
  <si>
    <t>A432042</t>
  </si>
  <si>
    <t>A433011</t>
  </si>
  <si>
    <t>A433021</t>
  </si>
  <si>
    <t>A433031</t>
  </si>
  <si>
    <t>A433041</t>
  </si>
  <si>
    <t>A435011</t>
  </si>
  <si>
    <t>A435012</t>
  </si>
  <si>
    <t>A435013</t>
  </si>
  <si>
    <t>A435014</t>
  </si>
  <si>
    <t>A435015</t>
  </si>
  <si>
    <t>A435016</t>
  </si>
  <si>
    <t>A435017</t>
  </si>
  <si>
    <t>A46101</t>
  </si>
  <si>
    <t>A46103</t>
  </si>
  <si>
    <t>A461041</t>
  </si>
  <si>
    <t>A461042</t>
  </si>
  <si>
    <t>A461043</t>
  </si>
  <si>
    <t>A461051</t>
  </si>
  <si>
    <t>A461061</t>
  </si>
  <si>
    <t>A461071</t>
  </si>
  <si>
    <t>A461072</t>
  </si>
  <si>
    <t>A461081</t>
  </si>
  <si>
    <t>A46110</t>
  </si>
  <si>
    <t>A46111</t>
  </si>
  <si>
    <t>A46113</t>
  </si>
  <si>
    <t>A462011</t>
  </si>
  <si>
    <t>A462012</t>
  </si>
  <si>
    <t>A462013</t>
  </si>
  <si>
    <t>A462014</t>
  </si>
  <si>
    <t>A462021</t>
  </si>
  <si>
    <t>單位銷帳查詢.</t>
  </si>
  <si>
    <t>A462031</t>
  </si>
  <si>
    <t>列銷帳登錄</t>
  </si>
  <si>
    <t>A462032</t>
  </si>
  <si>
    <t>單位銷帳</t>
  </si>
  <si>
    <t>A462033</t>
  </si>
  <si>
    <t>多筆銷帳</t>
  </si>
  <si>
    <t>A462041</t>
  </si>
  <si>
    <t>A462042</t>
  </si>
  <si>
    <t>A462043</t>
  </si>
  <si>
    <t>A462061</t>
  </si>
  <si>
    <t>聯行資金運送</t>
  </si>
  <si>
    <t>A462071</t>
  </si>
  <si>
    <t>台銀帳務處理</t>
  </si>
  <si>
    <t>A462081</t>
  </si>
  <si>
    <t>台銀資料處理</t>
  </si>
  <si>
    <t>A462091</t>
  </si>
  <si>
    <t>A462101</t>
  </si>
  <si>
    <t>A462102</t>
  </si>
  <si>
    <t>存放同業彙計查詢</t>
  </si>
  <si>
    <t>A462103</t>
  </si>
  <si>
    <t>A463011</t>
  </si>
  <si>
    <t>A463012</t>
  </si>
  <si>
    <t>A463013</t>
  </si>
  <si>
    <t>A463014</t>
  </si>
  <si>
    <t>A463015</t>
  </si>
  <si>
    <t>A46302</t>
  </si>
  <si>
    <t>查詢多筆交易序號</t>
  </si>
  <si>
    <t>A46303</t>
  </si>
  <si>
    <t>櫃員４１４撥轉</t>
  </si>
  <si>
    <t>A463061</t>
  </si>
  <si>
    <t>A463062</t>
  </si>
  <si>
    <t>A463071</t>
  </si>
  <si>
    <t>A46311</t>
  </si>
  <si>
    <t>A464011</t>
  </si>
  <si>
    <t>A464021</t>
  </si>
  <si>
    <t>A464031</t>
  </si>
  <si>
    <t>A464032</t>
  </si>
  <si>
    <t>A464033</t>
  </si>
  <si>
    <t>A464034</t>
  </si>
  <si>
    <t>A464035</t>
  </si>
  <si>
    <t>A464041</t>
  </si>
  <si>
    <t>支存積數調整</t>
  </si>
  <si>
    <t>A464042</t>
  </si>
  <si>
    <t>A464043</t>
  </si>
  <si>
    <t>A464051</t>
  </si>
  <si>
    <t>A464061</t>
  </si>
  <si>
    <t>逾期退稅授權</t>
  </si>
  <si>
    <t>A464071</t>
  </si>
  <si>
    <t>A46501</t>
  </si>
  <si>
    <t>A465032</t>
  </si>
  <si>
    <t>A46515</t>
  </si>
  <si>
    <t>即時簡訊發送</t>
  </si>
  <si>
    <t>IFP1YTWB</t>
  </si>
  <si>
    <t>A46518</t>
  </si>
  <si>
    <t>A46528</t>
  </si>
  <si>
    <t>敏捷行銷顧客經營系統(MARS)</t>
    <phoneticPr fontId="19" type="noConversion"/>
  </si>
  <si>
    <t>理財快易通</t>
  </si>
  <si>
    <t>TS0083</t>
  </si>
  <si>
    <t>IWIS620</t>
  </si>
  <si>
    <t>GB422010</t>
  </si>
  <si>
    <t>GB422011</t>
  </si>
  <si>
    <t>GB422012</t>
  </si>
  <si>
    <t>A501041</t>
  </si>
  <si>
    <t>A501042</t>
  </si>
  <si>
    <t>A50104A</t>
  </si>
  <si>
    <t>A50111</t>
  </si>
  <si>
    <t>A50112</t>
  </si>
  <si>
    <t>A50112A</t>
  </si>
  <si>
    <t>A501161</t>
  </si>
  <si>
    <t>A501162</t>
  </si>
  <si>
    <t>A501163</t>
  </si>
  <si>
    <t>A501961</t>
  </si>
  <si>
    <t>A501962</t>
  </si>
  <si>
    <t>A501963</t>
  </si>
  <si>
    <t>A50361</t>
  </si>
  <si>
    <t>A50365</t>
  </si>
  <si>
    <t>A50367</t>
  </si>
  <si>
    <t>A50369</t>
  </si>
  <si>
    <t>A50370</t>
  </si>
  <si>
    <t>A503731</t>
  </si>
  <si>
    <t>A503732</t>
  </si>
  <si>
    <t>A503733</t>
  </si>
  <si>
    <t>A50374</t>
  </si>
  <si>
    <t>A50376</t>
  </si>
  <si>
    <t>A50384</t>
  </si>
  <si>
    <t>A503971</t>
  </si>
  <si>
    <t>A503972</t>
  </si>
  <si>
    <t>A503973</t>
  </si>
  <si>
    <t>A504731</t>
  </si>
  <si>
    <t>A504732</t>
  </si>
  <si>
    <t>A504733</t>
  </si>
  <si>
    <t>A504734</t>
  </si>
  <si>
    <t>A50476</t>
  </si>
  <si>
    <t>AQF0001</t>
  </si>
  <si>
    <t>大消金系統（NCS-SB）</t>
  </si>
  <si>
    <t>NCS</t>
  </si>
  <si>
    <t>AQF0002</t>
  </si>
  <si>
    <t>無摺轉帳支出</t>
  </si>
  <si>
    <t>AQF0002R</t>
  </si>
  <si>
    <t>AQF0003</t>
  </si>
  <si>
    <t>AQF0003R</t>
  </si>
  <si>
    <t>AQF0004</t>
  </si>
  <si>
    <t>AQF0004R</t>
  </si>
  <si>
    <t>AQF0006</t>
  </si>
  <si>
    <t>AQF0006R</t>
  </si>
  <si>
    <t>AQF0007</t>
  </si>
  <si>
    <t>虛擬帳號無摺轉帳</t>
  </si>
  <si>
    <t>AQF0007R</t>
  </si>
  <si>
    <t>AQF0008</t>
  </si>
  <si>
    <t>無摺轉帳</t>
  </si>
  <si>
    <t>AQF0008R</t>
  </si>
  <si>
    <t>AQF0301</t>
  </si>
  <si>
    <t>AQF0302</t>
  </si>
  <si>
    <t>AQF0303</t>
  </si>
  <si>
    <t>AQF0304</t>
  </si>
  <si>
    <t>AQF0305</t>
  </si>
  <si>
    <t>AQF0306</t>
  </si>
  <si>
    <t>AQF0307</t>
  </si>
  <si>
    <t xml:space="preserve"> IFP1RTWB</t>
    <phoneticPr fontId="19" type="noConversion"/>
  </si>
  <si>
    <t>AQF0310</t>
  </si>
  <si>
    <t>AQF0312</t>
  </si>
  <si>
    <t>AQF0313</t>
  </si>
  <si>
    <t>AQF0601</t>
  </si>
  <si>
    <t>網路進件平台(大消金系列)</t>
  </si>
  <si>
    <t>CH0056</t>
  </si>
  <si>
    <t>AQF0602</t>
  </si>
  <si>
    <t>AQF0603</t>
  </si>
  <si>
    <t>AQF0605</t>
  </si>
  <si>
    <t>AQF0606</t>
  </si>
  <si>
    <t>交易結果查詢</t>
  </si>
  <si>
    <t>AQF0609</t>
  </si>
  <si>
    <t>AQF0610</t>
  </si>
  <si>
    <t>AQF0611</t>
  </si>
  <si>
    <t>AQF0612</t>
  </si>
  <si>
    <t>AQF0613</t>
  </si>
  <si>
    <t>AQF0615</t>
  </si>
  <si>
    <t>AQF0616</t>
  </si>
  <si>
    <t>AQF0701</t>
  </si>
  <si>
    <t>A601011</t>
  </si>
  <si>
    <t>A601012</t>
  </si>
  <si>
    <t>A601021</t>
  </si>
  <si>
    <t>A601022</t>
  </si>
  <si>
    <t>A602011</t>
  </si>
  <si>
    <t>A602012</t>
  </si>
  <si>
    <t>A602013</t>
  </si>
  <si>
    <t>A602014</t>
  </si>
  <si>
    <t>A606011</t>
  </si>
  <si>
    <t>A606012</t>
  </si>
  <si>
    <t>A607011</t>
  </si>
  <si>
    <t>A607012</t>
  </si>
  <si>
    <t>A607013</t>
  </si>
  <si>
    <t>A607014</t>
  </si>
  <si>
    <t>A607015</t>
  </si>
  <si>
    <t>A607016</t>
  </si>
  <si>
    <t>A701011</t>
  </si>
  <si>
    <t>開立保證預檢核</t>
  </si>
  <si>
    <t>A701012</t>
  </si>
  <si>
    <t>A701013</t>
  </si>
  <si>
    <t>開立保證</t>
  </si>
  <si>
    <t>A701014</t>
  </si>
  <si>
    <t>預約開立保證</t>
  </si>
  <si>
    <t>A702012</t>
  </si>
  <si>
    <t>A702013</t>
  </si>
  <si>
    <t>保證內容變更</t>
  </si>
  <si>
    <t>A703011</t>
  </si>
  <si>
    <t>履行保證帳號查詢</t>
  </si>
  <si>
    <t>A703012</t>
  </si>
  <si>
    <t>履行保證預檢核</t>
  </si>
  <si>
    <t>A703013</t>
  </si>
  <si>
    <t>履行保證</t>
  </si>
  <si>
    <t>A703022</t>
  </si>
  <si>
    <t>解除保證預檢核</t>
  </si>
  <si>
    <t>A703023</t>
  </si>
  <si>
    <t>解除保證</t>
  </si>
  <si>
    <t>A703031</t>
  </si>
  <si>
    <t>保證逾期收回</t>
  </si>
  <si>
    <t>A703032</t>
  </si>
  <si>
    <t>保證逾期收回預檢核</t>
  </si>
  <si>
    <t>A703033</t>
  </si>
  <si>
    <t>A704012</t>
  </si>
  <si>
    <t>A704013</t>
  </si>
  <si>
    <t>A704022</t>
  </si>
  <si>
    <t>A704023</t>
  </si>
  <si>
    <t>保證手續費退還</t>
  </si>
  <si>
    <t>A705013</t>
  </si>
  <si>
    <t>安信建經保證查詢</t>
  </si>
  <si>
    <t>A705015</t>
  </si>
  <si>
    <t>A70601</t>
  </si>
  <si>
    <t>A711011</t>
  </si>
  <si>
    <t>A711012</t>
  </si>
  <si>
    <t>開立信用狀預檢核</t>
  </si>
  <si>
    <t>A711013</t>
  </si>
  <si>
    <t>開立信用狀</t>
  </si>
  <si>
    <t>A712012</t>
  </si>
  <si>
    <t>A712013</t>
  </si>
  <si>
    <t>A712022</t>
  </si>
  <si>
    <t>A712023</t>
  </si>
  <si>
    <t>A713012</t>
  </si>
  <si>
    <t>A713013</t>
  </si>
  <si>
    <t>A713021</t>
  </si>
  <si>
    <t>A713022</t>
  </si>
  <si>
    <t>A713033</t>
  </si>
  <si>
    <t>A714012</t>
  </si>
  <si>
    <t>A715013</t>
  </si>
  <si>
    <t>A716012</t>
  </si>
  <si>
    <t>信用狀手續費收入預檢核</t>
  </si>
  <si>
    <t>A716013</t>
  </si>
  <si>
    <t>信用狀手續費收入</t>
  </si>
  <si>
    <t>A716022</t>
  </si>
  <si>
    <t>信用狀手續費退費預檢核</t>
  </si>
  <si>
    <t>A716023</t>
  </si>
  <si>
    <t>A721011</t>
  </si>
  <si>
    <t>A721012</t>
  </si>
  <si>
    <t>A721014</t>
  </si>
  <si>
    <t>A722011</t>
  </si>
  <si>
    <t>承兌票款收入查詢</t>
  </si>
  <si>
    <t>A722012</t>
  </si>
  <si>
    <t>承兌票款收入預檢核</t>
  </si>
  <si>
    <t>A722013</t>
  </si>
  <si>
    <t>A722021</t>
  </si>
  <si>
    <t>承兌票款到期查詢</t>
  </si>
  <si>
    <t>A722022</t>
  </si>
  <si>
    <t>A722023</t>
  </si>
  <si>
    <t>A722031</t>
  </si>
  <si>
    <t>A722032</t>
  </si>
  <si>
    <t>A722033</t>
  </si>
  <si>
    <t>A723011</t>
  </si>
  <si>
    <t>承兌轉融資查詢</t>
  </si>
  <si>
    <t>A723012</t>
  </si>
  <si>
    <t>承兌轉融資預檢核</t>
  </si>
  <si>
    <t>A723013</t>
  </si>
  <si>
    <t>A801011</t>
  </si>
  <si>
    <t>A801012</t>
  </si>
  <si>
    <t>A801021</t>
  </si>
  <si>
    <t>A801022</t>
  </si>
  <si>
    <t>A801023</t>
  </si>
  <si>
    <t>A801024</t>
  </si>
  <si>
    <t>A801025</t>
  </si>
  <si>
    <t>A801026</t>
  </si>
  <si>
    <t>A801031</t>
  </si>
  <si>
    <t>A801032</t>
  </si>
  <si>
    <t>A802011</t>
  </si>
  <si>
    <t>A802012</t>
  </si>
  <si>
    <t>A802013</t>
  </si>
  <si>
    <t>A802014</t>
  </si>
  <si>
    <t>授信戶年所得檢核</t>
  </si>
  <si>
    <t>A802015</t>
  </si>
  <si>
    <t>複製批覆書</t>
  </si>
  <si>
    <t>A802016</t>
  </si>
  <si>
    <t>A802031</t>
  </si>
  <si>
    <t>A802032</t>
  </si>
  <si>
    <t>A802033</t>
  </si>
  <si>
    <t>A802041</t>
  </si>
  <si>
    <t>A802042</t>
  </si>
  <si>
    <t>A802043</t>
  </si>
  <si>
    <t>A802044</t>
  </si>
  <si>
    <t>A802051</t>
  </si>
  <si>
    <t>A802052</t>
  </si>
  <si>
    <t>A802053</t>
  </si>
  <si>
    <t>A80206</t>
  </si>
  <si>
    <t>批覆書停用/解除停用</t>
  </si>
  <si>
    <t>A802071</t>
  </si>
  <si>
    <t>A802072</t>
  </si>
  <si>
    <t>A802073</t>
  </si>
  <si>
    <t>A802081</t>
  </si>
  <si>
    <t>A802082</t>
  </si>
  <si>
    <t>A802091</t>
  </si>
  <si>
    <t>A802092</t>
  </si>
  <si>
    <t>聯貸案資訊登錄預檢核</t>
  </si>
  <si>
    <t>A802093</t>
  </si>
  <si>
    <t>聯貸案資訊登錄</t>
  </si>
  <si>
    <t>A802101</t>
  </si>
  <si>
    <t>A802102</t>
  </si>
  <si>
    <t>A802103</t>
  </si>
  <si>
    <t>A803011</t>
  </si>
  <si>
    <t>A803012</t>
  </si>
  <si>
    <t>A803013</t>
  </si>
  <si>
    <t>A804011</t>
  </si>
  <si>
    <t>A804012</t>
  </si>
  <si>
    <t>A804013</t>
  </si>
  <si>
    <t>A804014</t>
  </si>
  <si>
    <t>反面承諾登錄/變更/刪除</t>
  </si>
  <si>
    <t>A804015</t>
  </si>
  <si>
    <t>A804016</t>
  </si>
  <si>
    <t>A804017</t>
  </si>
  <si>
    <t>A805011</t>
  </si>
  <si>
    <t>A805012</t>
  </si>
  <si>
    <t>A805013</t>
  </si>
  <si>
    <t>A805021</t>
  </si>
  <si>
    <t>A805022</t>
  </si>
  <si>
    <t>A805023</t>
  </si>
  <si>
    <t>A811012</t>
  </si>
  <si>
    <t>A811013</t>
  </si>
  <si>
    <t>A811021</t>
  </si>
  <si>
    <t>A811022</t>
  </si>
  <si>
    <t>A811023</t>
  </si>
  <si>
    <t>A812011</t>
  </si>
  <si>
    <t>A812012</t>
  </si>
  <si>
    <t>A812013</t>
  </si>
  <si>
    <t>A812014</t>
  </si>
  <si>
    <t>預約動用</t>
  </si>
  <si>
    <t>A812021</t>
  </si>
  <si>
    <t>聯貸預估本金收回登錄查詢</t>
  </si>
  <si>
    <t>A812022</t>
  </si>
  <si>
    <t>A812023</t>
  </si>
  <si>
    <t>聯貸預估本金收回登錄</t>
  </si>
  <si>
    <t>A813011</t>
  </si>
  <si>
    <t>外幣改貸台幣查詢</t>
  </si>
  <si>
    <t>A813012</t>
  </si>
  <si>
    <t>外幣改貸台幣預檢核</t>
  </si>
  <si>
    <t>A813013</t>
  </si>
  <si>
    <t>A814010</t>
  </si>
  <si>
    <t>A814011</t>
  </si>
  <si>
    <t>A814012</t>
  </si>
  <si>
    <t>A814013</t>
  </si>
  <si>
    <t>A814021</t>
  </si>
  <si>
    <t>A814031</t>
  </si>
  <si>
    <t>A814040</t>
  </si>
  <si>
    <t>A814041</t>
  </si>
  <si>
    <t>A814042</t>
  </si>
  <si>
    <t>A814043</t>
  </si>
  <si>
    <t>A814051</t>
  </si>
  <si>
    <t>A814061</t>
  </si>
  <si>
    <t>A815011</t>
  </si>
  <si>
    <t>A815012</t>
  </si>
  <si>
    <t>A821011</t>
  </si>
  <si>
    <t>A821012</t>
  </si>
  <si>
    <t>放款繳息預檢核</t>
  </si>
  <si>
    <t>A821013</t>
  </si>
  <si>
    <t>放款繳息</t>
  </si>
  <si>
    <t>A821021</t>
  </si>
  <si>
    <t>A821022</t>
  </si>
  <si>
    <t>A821023</t>
  </si>
  <si>
    <t>A821031</t>
  </si>
  <si>
    <t>放款清償查詢</t>
  </si>
  <si>
    <t>A821032</t>
  </si>
  <si>
    <t>放款清償預檢核</t>
  </si>
  <si>
    <t>A821033</t>
  </si>
  <si>
    <t>放款清償</t>
  </si>
  <si>
    <t>A821041</t>
  </si>
  <si>
    <t>貼現償還查詢</t>
  </si>
  <si>
    <t>A821042</t>
  </si>
  <si>
    <t>貼現償還</t>
  </si>
  <si>
    <t>A822011</t>
  </si>
  <si>
    <t>A822012</t>
  </si>
  <si>
    <t>A822013</t>
  </si>
  <si>
    <t>A822014</t>
  </si>
  <si>
    <t>放款利息調整</t>
  </si>
  <si>
    <t>A822021</t>
  </si>
  <si>
    <t>放款利息掛帳查詢</t>
  </si>
  <si>
    <t>A822022</t>
  </si>
  <si>
    <t>A822023</t>
  </si>
  <si>
    <t>A831011</t>
  </si>
  <si>
    <t>A831012</t>
  </si>
  <si>
    <t>A831013</t>
  </si>
  <si>
    <t>A831014</t>
  </si>
  <si>
    <t>A831015</t>
  </si>
  <si>
    <t>A831016</t>
  </si>
  <si>
    <t>A831021</t>
  </si>
  <si>
    <t>條件變更查詢</t>
  </si>
  <si>
    <t>A831022</t>
  </si>
  <si>
    <t>條件變更預檢核</t>
  </si>
  <si>
    <t>A831023</t>
  </si>
  <si>
    <t>A83103</t>
  </si>
  <si>
    <t>A841011</t>
  </si>
  <si>
    <t>A841021</t>
  </si>
  <si>
    <t>A841022</t>
  </si>
  <si>
    <t>A841023</t>
  </si>
  <si>
    <t>A841031</t>
  </si>
  <si>
    <t>法金委外鑑估費登錄</t>
  </si>
  <si>
    <t>A841032</t>
  </si>
  <si>
    <t>A841033</t>
  </si>
  <si>
    <t>A841041</t>
  </si>
  <si>
    <t>墊付火險保費登錄</t>
  </si>
  <si>
    <t>A842011</t>
  </si>
  <si>
    <t>A842012</t>
  </si>
  <si>
    <t>A842013</t>
  </si>
  <si>
    <t>A842021</t>
  </si>
  <si>
    <t>A842022</t>
  </si>
  <si>
    <t>A842023</t>
  </si>
  <si>
    <t>A842031</t>
  </si>
  <si>
    <t>預收參貸手續費登錄查詢</t>
  </si>
  <si>
    <t>A842032</t>
  </si>
  <si>
    <t>A842033</t>
  </si>
  <si>
    <t>A861011</t>
  </si>
  <si>
    <t>A861012</t>
  </si>
  <si>
    <t>催收收回預檢核</t>
  </si>
  <si>
    <t>A861013</t>
  </si>
  <si>
    <t>A861021</t>
  </si>
  <si>
    <t>A861022</t>
  </si>
  <si>
    <t>呆帳收回預檢核</t>
  </si>
  <si>
    <t>A861023</t>
  </si>
  <si>
    <t>A861031</t>
  </si>
  <si>
    <t>外匯呆帳收回查詢</t>
  </si>
  <si>
    <t>A861032</t>
  </si>
  <si>
    <t>外匯呆帳收回預檢核</t>
  </si>
  <si>
    <t>A861033</t>
  </si>
  <si>
    <t>外匯呆帳收回</t>
  </si>
  <si>
    <t>A861051</t>
  </si>
  <si>
    <t>A861053</t>
  </si>
  <si>
    <t>A861055</t>
  </si>
  <si>
    <t>A861057</t>
  </si>
  <si>
    <t>A861058</t>
  </si>
  <si>
    <t>A862011</t>
  </si>
  <si>
    <t>A862012</t>
  </si>
  <si>
    <t>A862021</t>
  </si>
  <si>
    <t>A862022</t>
  </si>
  <si>
    <t>A862031</t>
  </si>
  <si>
    <t>催收轉放款查詢</t>
  </si>
  <si>
    <t>A862032</t>
  </si>
  <si>
    <t>催收轉放款預檢核</t>
  </si>
  <si>
    <t>A862033</t>
  </si>
  <si>
    <t>A863011</t>
  </si>
  <si>
    <t>A863012</t>
  </si>
  <si>
    <t>A863013</t>
  </si>
  <si>
    <t>A863021</t>
  </si>
  <si>
    <t>移送催理中心查詢</t>
  </si>
  <si>
    <t>A863023</t>
  </si>
  <si>
    <t>A863024</t>
  </si>
  <si>
    <t>A863025</t>
  </si>
  <si>
    <t>A863026</t>
  </si>
  <si>
    <t>A863031</t>
  </si>
  <si>
    <t>預估可收回金額查詢</t>
  </si>
  <si>
    <t>A863032</t>
  </si>
  <si>
    <t>預估可收回金額預檢核</t>
  </si>
  <si>
    <t>A863033</t>
  </si>
  <si>
    <t>預估可收回金額</t>
  </si>
  <si>
    <t>A863041</t>
  </si>
  <si>
    <t>A863042</t>
  </si>
  <si>
    <t>A863043</t>
  </si>
  <si>
    <t>A863053</t>
  </si>
  <si>
    <t>A863054</t>
  </si>
  <si>
    <t>A863063</t>
  </si>
  <si>
    <t>A863064</t>
  </si>
  <si>
    <t>A863070</t>
  </si>
  <si>
    <t>A863071</t>
  </si>
  <si>
    <t>A863073</t>
  </si>
  <si>
    <t>A864011</t>
  </si>
  <si>
    <t>A871010</t>
  </si>
  <si>
    <t>授信戶號查詢</t>
  </si>
  <si>
    <t>A871011</t>
  </si>
  <si>
    <t>顧客整合資料查詢</t>
  </si>
  <si>
    <t>A871012</t>
  </si>
  <si>
    <t>A871013</t>
  </si>
  <si>
    <t>A871014</t>
  </si>
  <si>
    <t>A87104</t>
  </si>
  <si>
    <t>A871051</t>
  </si>
  <si>
    <t>A871052</t>
  </si>
  <si>
    <t>股票擔保品歸戶查詢</t>
  </si>
  <si>
    <t>A871053</t>
  </si>
  <si>
    <t>A871061</t>
  </si>
  <si>
    <t>A871062</t>
  </si>
  <si>
    <t>A871071</t>
  </si>
  <si>
    <t>A871072</t>
  </si>
  <si>
    <t>A872041</t>
  </si>
  <si>
    <t>A873011</t>
  </si>
  <si>
    <t>A873031</t>
  </si>
  <si>
    <t>A873051</t>
  </si>
  <si>
    <t>A873052</t>
  </si>
  <si>
    <t>A873053</t>
  </si>
  <si>
    <t>A873054</t>
  </si>
  <si>
    <t>對外債權交易明細查詢</t>
  </si>
  <si>
    <t>A873055</t>
  </si>
  <si>
    <t>A87305B</t>
  </si>
  <si>
    <t>A873061</t>
  </si>
  <si>
    <t>A874011</t>
  </si>
  <si>
    <t>A874012</t>
  </si>
  <si>
    <t>A874021</t>
  </si>
  <si>
    <t>A874022</t>
  </si>
  <si>
    <t>訴訟代墊款交易明細查詢</t>
  </si>
  <si>
    <t>A874031</t>
  </si>
  <si>
    <t>A874041</t>
  </si>
  <si>
    <t>A874051</t>
  </si>
  <si>
    <t>A874052</t>
  </si>
  <si>
    <t>A877011</t>
  </si>
  <si>
    <t>A893011</t>
  </si>
  <si>
    <t>A893013</t>
  </si>
  <si>
    <t>預約交易取消</t>
  </si>
  <si>
    <t>A894013</t>
  </si>
  <si>
    <t>備償專戶轉帳</t>
  </si>
  <si>
    <t>批覆書移管預檢核</t>
  </si>
  <si>
    <t>A895013</t>
  </si>
  <si>
    <t>A895021</t>
  </si>
  <si>
    <t>A895031</t>
  </si>
  <si>
    <t>批覆書移管、帳號移管預約交易</t>
  </si>
  <si>
    <t>每日存同餘額查詢</t>
  </si>
  <si>
    <t>A898011</t>
  </si>
  <si>
    <t>業管單位授權查詢</t>
  </si>
  <si>
    <t>A898012</t>
  </si>
  <si>
    <t>放款繳息沖正</t>
  </si>
  <si>
    <t>A901011</t>
  </si>
  <si>
    <t>A901012</t>
  </si>
  <si>
    <t>A901013</t>
  </si>
  <si>
    <t>A901014</t>
  </si>
  <si>
    <t>A901015</t>
  </si>
  <si>
    <t>A901016</t>
  </si>
  <si>
    <t>A901017</t>
  </si>
  <si>
    <t>A901018</t>
  </si>
  <si>
    <t>A901019</t>
  </si>
  <si>
    <t>A90101A</t>
  </si>
  <si>
    <t>A90101B</t>
  </si>
  <si>
    <t>A90101C</t>
  </si>
  <si>
    <t>A90101D</t>
  </si>
  <si>
    <t>A90101E</t>
  </si>
  <si>
    <t>A90101F</t>
  </si>
  <si>
    <t>A90101G</t>
  </si>
  <si>
    <t>A90101H</t>
  </si>
  <si>
    <t>A902011</t>
  </si>
  <si>
    <t>A902021</t>
  </si>
  <si>
    <t>批覆書查詢</t>
  </si>
  <si>
    <t>A902022</t>
  </si>
  <si>
    <t>A902023</t>
  </si>
  <si>
    <t>A902031</t>
  </si>
  <si>
    <t>A902042</t>
  </si>
  <si>
    <t>A902051</t>
  </si>
  <si>
    <t>A902053</t>
  </si>
  <si>
    <t>A902061</t>
  </si>
  <si>
    <t>A902062</t>
  </si>
  <si>
    <t>A902063</t>
  </si>
  <si>
    <t>A902064</t>
  </si>
  <si>
    <t>A902065</t>
  </si>
  <si>
    <t>A902071</t>
  </si>
  <si>
    <t>A902072</t>
  </si>
  <si>
    <t>A902073</t>
  </si>
  <si>
    <t>A902082</t>
  </si>
  <si>
    <t>A902083</t>
  </si>
  <si>
    <t>A902084</t>
  </si>
  <si>
    <t>A902085</t>
  </si>
  <si>
    <t>A902086</t>
  </si>
  <si>
    <t>A902087</t>
  </si>
  <si>
    <t>A902088</t>
  </si>
  <si>
    <t>A902089</t>
  </si>
  <si>
    <t>A903011</t>
  </si>
  <si>
    <t>A903012</t>
  </si>
  <si>
    <t>A903013</t>
  </si>
  <si>
    <t>A903021</t>
  </si>
  <si>
    <t>A903022</t>
  </si>
  <si>
    <t>A903023</t>
  </si>
  <si>
    <t>A903024</t>
  </si>
  <si>
    <t>A903025</t>
  </si>
  <si>
    <t>A903026</t>
  </si>
  <si>
    <t>A905011</t>
  </si>
  <si>
    <t>A905012</t>
  </si>
  <si>
    <t>A905021</t>
  </si>
  <si>
    <t>A905022</t>
  </si>
  <si>
    <t>A911012</t>
  </si>
  <si>
    <t>A911013</t>
  </si>
  <si>
    <t>A911014</t>
  </si>
  <si>
    <t>A911015</t>
  </si>
  <si>
    <t>A911016</t>
  </si>
  <si>
    <t>A911017</t>
  </si>
  <si>
    <t>A911018</t>
  </si>
  <si>
    <t>A911019</t>
  </si>
  <si>
    <t>A91101A</t>
  </si>
  <si>
    <t>A911021</t>
  </si>
  <si>
    <t>A911022</t>
  </si>
  <si>
    <t>A911023</t>
  </si>
  <si>
    <t>A911031</t>
  </si>
  <si>
    <t>A912013</t>
  </si>
  <si>
    <t>A913011</t>
  </si>
  <si>
    <t>A913012</t>
  </si>
  <si>
    <t>A913013</t>
  </si>
  <si>
    <t>A913014</t>
  </si>
  <si>
    <t>A913015</t>
  </si>
  <si>
    <t>A913016</t>
  </si>
  <si>
    <t>A913017</t>
  </si>
  <si>
    <t>A913018</t>
  </si>
  <si>
    <t>A913019</t>
  </si>
  <si>
    <t>A921010</t>
  </si>
  <si>
    <t>A921011</t>
  </si>
  <si>
    <t>利率變更查詢</t>
  </si>
  <si>
    <t>A921012</t>
  </si>
  <si>
    <t>A921013</t>
  </si>
  <si>
    <t>A921014</t>
  </si>
  <si>
    <t>A921015</t>
  </si>
  <si>
    <t>A921016</t>
  </si>
  <si>
    <t>A921021</t>
  </si>
  <si>
    <t>A921022</t>
  </si>
  <si>
    <t>A921023</t>
  </si>
  <si>
    <t>A922011</t>
  </si>
  <si>
    <t>A922012</t>
  </si>
  <si>
    <t>A923011</t>
  </si>
  <si>
    <t>授信戶事故圈存/解圈查詢</t>
  </si>
  <si>
    <t>A923012</t>
  </si>
  <si>
    <t>A924011</t>
  </si>
  <si>
    <t>A924012</t>
  </si>
  <si>
    <t>A931011</t>
  </si>
  <si>
    <t>A931021</t>
  </si>
  <si>
    <t>A931022</t>
  </si>
  <si>
    <t>A931030</t>
  </si>
  <si>
    <t>A931031</t>
  </si>
  <si>
    <t>A931032</t>
  </si>
  <si>
    <t>墊付火險保費登錄預檢核</t>
  </si>
  <si>
    <t>A931033</t>
  </si>
  <si>
    <t>A932011</t>
  </si>
  <si>
    <t>A932012</t>
  </si>
  <si>
    <t>A932013</t>
  </si>
  <si>
    <t>A932021</t>
  </si>
  <si>
    <t>A932022</t>
  </si>
  <si>
    <t>A932023</t>
  </si>
  <si>
    <t>A941011</t>
  </si>
  <si>
    <t>A941012</t>
  </si>
  <si>
    <t>A941013</t>
  </si>
  <si>
    <t>A941021</t>
  </si>
  <si>
    <t>A941022</t>
  </si>
  <si>
    <t>A941023</t>
  </si>
  <si>
    <t>A941031</t>
  </si>
  <si>
    <t>A941032</t>
  </si>
  <si>
    <t>A941051</t>
  </si>
  <si>
    <t>A941052</t>
  </si>
  <si>
    <t>A941061</t>
  </si>
  <si>
    <t>A941062</t>
  </si>
  <si>
    <t>A942011</t>
  </si>
  <si>
    <t>A942021</t>
  </si>
  <si>
    <t>A942031</t>
  </si>
  <si>
    <t>組合額度查詢</t>
  </si>
  <si>
    <t>A942041</t>
  </si>
  <si>
    <t>A942051</t>
  </si>
  <si>
    <t>A942052</t>
  </si>
  <si>
    <t>A942061</t>
  </si>
  <si>
    <t>A942062</t>
  </si>
  <si>
    <t>A942063</t>
  </si>
  <si>
    <t>A942071</t>
  </si>
  <si>
    <t>A942072</t>
  </si>
  <si>
    <t>A942073</t>
  </si>
  <si>
    <t>A942074</t>
  </si>
  <si>
    <t>A942075</t>
  </si>
  <si>
    <t>A942076</t>
  </si>
  <si>
    <t>A942077</t>
  </si>
  <si>
    <t>A942078</t>
  </si>
  <si>
    <t>A942079</t>
  </si>
  <si>
    <t>A94207A</t>
  </si>
  <si>
    <t>A94207B</t>
  </si>
  <si>
    <t>A94207C</t>
  </si>
  <si>
    <t>A94207D</t>
  </si>
  <si>
    <t>A943011</t>
  </si>
  <si>
    <t>A943012</t>
  </si>
  <si>
    <t>A943013</t>
  </si>
  <si>
    <t>A943014</t>
  </si>
  <si>
    <t>A943015</t>
  </si>
  <si>
    <t>A943016</t>
  </si>
  <si>
    <t>A943017</t>
  </si>
  <si>
    <t>A943018</t>
  </si>
  <si>
    <t>A943019</t>
  </si>
  <si>
    <t>A943031</t>
  </si>
  <si>
    <t>A943040</t>
  </si>
  <si>
    <t>提前清償違約金帳號查詢</t>
  </si>
  <si>
    <t>A943041</t>
  </si>
  <si>
    <t>提前清償違約金查詢</t>
  </si>
  <si>
    <t>A943051</t>
  </si>
  <si>
    <t>A943061</t>
  </si>
  <si>
    <t>A944021</t>
  </si>
  <si>
    <t>A945011</t>
  </si>
  <si>
    <t>A946011</t>
  </si>
  <si>
    <t>A951011</t>
  </si>
  <si>
    <t>A951012</t>
  </si>
  <si>
    <t>A951013</t>
  </si>
  <si>
    <t>擔保品處分/領取塗銷作業</t>
  </si>
  <si>
    <t>A951014</t>
  </si>
  <si>
    <t>A962011</t>
  </si>
  <si>
    <t>A962012</t>
  </si>
  <si>
    <t>A962021</t>
  </si>
  <si>
    <t>A963012</t>
  </si>
  <si>
    <t>A971011</t>
  </si>
  <si>
    <t>A971021</t>
  </si>
  <si>
    <t>A971023</t>
  </si>
  <si>
    <t>電支驗證帳號</t>
  </si>
  <si>
    <t>電支專戶帳務交易</t>
  </si>
  <si>
    <t>身分認證系統(驗證平台)</t>
  </si>
  <si>
    <t>CH0032</t>
  </si>
  <si>
    <t>電支專戶餘額查詢</t>
  </si>
  <si>
    <t>IWIS110</t>
  </si>
  <si>
    <t>玉山財富智慧系統(WISE)</t>
  </si>
  <si>
    <t>TS0036</t>
  </si>
  <si>
    <t>IWIS799</t>
  </si>
  <si>
    <t>IWIS810</t>
  </si>
  <si>
    <t>???</t>
  </si>
  <si>
    <t>CIF同步異動CIP</t>
  </si>
  <si>
    <t>01 顧客資料基本資料</t>
  </si>
  <si>
    <t>CIP同步異動CIF</t>
  </si>
  <si>
    <t>SA對外服務文件名稱</t>
  </si>
  <si>
    <t>功能項目</t>
  </si>
  <si>
    <t>Service Name</t>
  </si>
  <si>
    <t>URN</t>
  </si>
  <si>
    <t>填寫人</t>
  </si>
  <si>
    <t>備註說明</t>
  </si>
  <si>
    <t>存款核心系統科</t>
  </si>
  <si>
    <t>TS0108-SA-010321-00006-分行管理_櫃員作業</t>
  </si>
  <si>
    <t>E09</t>
  </si>
  <si>
    <t>櫃員外幣各幣別現鈔折臺金額查詢</t>
  </si>
  <si>
    <t>/app/services/deposit/teller/queryFcyCashToNtd</t>
  </si>
  <si>
    <t>K04</t>
  </si>
  <si>
    <t>accountingDataTransfer</t>
  </si>
  <si>
    <t>TS0084 跨行連線系統</t>
  </si>
  <si>
    <t>/app/services/deposit/accountingtransfer/overcounteraccountingtransfer</t>
  </si>
  <si>
    <t>段麗安</t>
  </si>
  <si>
    <t>FEP直連交易</t>
  </si>
  <si>
    <t>TS0108-SA-010301-00136-活期性存款_FEP_會計科目轉會計科目</t>
  </si>
  <si>
    <t>A03</t>
  </si>
  <si>
    <t>會計科目轉會計科目</t>
  </si>
  <si>
    <t>accountingTrnsAccounting</t>
  </si>
  <si>
    <t>/app/services/deposit/fep/accountingTrnsAccounting</t>
  </si>
  <si>
    <t>王泰元</t>
  </si>
  <si>
    <t>TS0108-SA-010301-00140-活期性存款_FEP_會計科目轉會計科目沖正</t>
  </si>
  <si>
    <t>會計科目轉會計科目沖正</t>
  </si>
  <si>
    <t>/app/services/deposit/fep/accountingTrnsAccountingReverse</t>
  </si>
  <si>
    <t>A06</t>
  </si>
  <si>
    <t>多筆活存帳號狀態查詢</t>
  </si>
  <si>
    <t>/app/services/deposit/query/accountStatusQuery</t>
  </si>
  <si>
    <t>M01</t>
  </si>
  <si>
    <t>/app/services/deposit/interate/insertSingleRate</t>
  </si>
  <si>
    <t>紀力慧</t>
  </si>
  <si>
    <t>batchRemittanceWithdrawal</t>
  </si>
  <si>
    <t>/app/services/deposit/remittance/batchRemittanceWithdrawal</t>
  </si>
  <si>
    <t>/app/services/deposit/deposit/changeDepositDebitBlock</t>
  </si>
  <si>
    <t>TS0108-SA-010301-00137-活期性存款_FEP_現金或他行帳戶繳條碼</t>
  </si>
  <si>
    <t>現金或他行帳戶繳條碼</t>
  </si>
  <si>
    <t>/app/services/deposit/fep/cashOtherAccBarcode</t>
  </si>
  <si>
    <t>H03</t>
  </si>
  <si>
    <t>統編改號作業</t>
  </si>
  <si>
    <t>changeVerifiedId</t>
  </si>
  <si>
    <t>TS0116 顧客資料主檔(CIFX)</t>
  </si>
  <si>
    <t>/app/services/deposit/customer/changeVerifiedId</t>
  </si>
  <si>
    <t>柯依婷</t>
  </si>
  <si>
    <t>單筆活存帳號資料暨CIF資料查詢</t>
  </si>
  <si>
    <t>/app/services/deposit/accountquery/deptCifQuery</t>
  </si>
  <si>
    <t>TS0108-SA-010301-00079-活期性存款_E-COL警示戶圈存登錄／解除</t>
  </si>
  <si>
    <t>A15</t>
  </si>
  <si>
    <t>E-COL警示戶圈存登錄／解除</t>
  </si>
  <si>
    <t>eColWarrAccDeptBlock</t>
  </si>
  <si>
    <t>/app/services/deposit/eCol/eColWarrAccDeptBlock</t>
  </si>
  <si>
    <t>秦士閎</t>
  </si>
  <si>
    <t>TS0052 客服系統</t>
  </si>
  <si>
    <t>TS0108-SA-010301-00080-活期性存款_E-COL警示戶圈存查詢</t>
  </si>
  <si>
    <t>E-COL警示戶圈存查詢</t>
  </si>
  <si>
    <t>eColWarrAccDeptBlockQuery</t>
  </si>
  <si>
    <t>/app/services/deposit/eCol/eColWarrAccDeptBlockQuery</t>
  </si>
  <si>
    <t>玉山帳戶轉玉山帳戶</t>
  </si>
  <si>
    <t>/app/services/deposit/fep/esunTrnsEsun</t>
  </si>
  <si>
    <t>TS0108-SA-010301-00139-活期性存款_FEP_玉山帳戶轉玉山帳戶沖正</t>
  </si>
  <si>
    <t>玉山帳戶轉玉山帳戶沖正</t>
  </si>
  <si>
    <t>/app/services/deposit/fep/esunTrnsEsunReverse</t>
  </si>
  <si>
    <t>TS0108-SA-010301-00134-活期性存款_FEP_玉山帳戶轉科目</t>
  </si>
  <si>
    <t>玉山帳戶轉科目</t>
  </si>
  <si>
    <t>/app/services/deposit/fep/esunTrnsAccounting</t>
  </si>
  <si>
    <t>TS0108-SA-010301-00138-活期性存款_FEP_玉山帳戶轉科目沖正</t>
  </si>
  <si>
    <t>玉山帳戶轉科目沖正</t>
  </si>
  <si>
    <t>/app/services/deposit/fep/esunTrnsAccountingReverse</t>
  </si>
  <si>
    <t>TS0108-SA-010301-00070-活期性存款_歸戶及存戶事故整合作業</t>
  </si>
  <si>
    <t>歸戶及分戶事故作業</t>
  </si>
  <si>
    <t>Deposit</t>
  </si>
  <si>
    <t>eventIntergrationService</t>
  </si>
  <si>
    <t>/app/services/deposit/depositEvent/eventIntergrationService</t>
  </si>
  <si>
    <t>事故作業新增</t>
  </si>
  <si>
    <t>CH0078 綜合對帳單系統(BSM)</t>
  </si>
  <si>
    <t>楊子嫻</t>
  </si>
  <si>
    <t>TS0108-SA-010308-00008-加值型功能-勞保投保資料查詢</t>
  </si>
  <si>
    <t>N06</t>
  </si>
  <si>
    <t>勞保投保資料查詢</t>
  </si>
  <si>
    <t>getLabcarChgDetail</t>
  </si>
  <si>
    <t>/app/services/laborInsureCard/getLabcarChgDetail</t>
  </si>
  <si>
    <t>TS0108-SA-010308-00012-加值型功能-勞動保障卡-勞退資料查詢約定</t>
  </si>
  <si>
    <t>勞動保障卡-勞退資料查詢約定</t>
  </si>
  <si>
    <t>getLabcarConfirmQuery</t>
  </si>
  <si>
    <t>/app/services/laborInsureCard/getLabcarConfirmQuery</t>
  </si>
  <si>
    <t>TS0108-SA-010308-00003-加值型功能-本行勞動專戶明細查詢</t>
  </si>
  <si>
    <t>getLabcarCustDtl</t>
  </si>
  <si>
    <t>/app/services/laborInsureCard/getLabcarCustDtl</t>
  </si>
  <si>
    <t>A04</t>
  </si>
  <si>
    <t>優利產品查詢</t>
  </si>
  <si>
    <t>/app/services/deposit/depositregister/getPreferential</t>
  </si>
  <si>
    <t>TS0108-SA-010301-00187-活期性存款_查詢使用組合利率的優利產品</t>
  </si>
  <si>
    <t>查詢使用組合利率的優利產品</t>
  </si>
  <si>
    <t>inteCombQueryPreferential</t>
  </si>
  <si>
    <t>/app/services/deposit/depositregister/inteCombQueryPreferential</t>
  </si>
  <si>
    <t>TS0108-SA-010301-00144-活期性存款_FEP_匯入匯款通知</t>
  </si>
  <si>
    <t>inwardRemittanceNotice</t>
  </si>
  <si>
    <t>/app/services/deposit/remittance/inwardRemittanceNotice</t>
  </si>
  <si>
    <t>TS0108-SA-010301-00147-活期性存款_FEP_匯入解付</t>
  </si>
  <si>
    <t>匯入解付</t>
  </si>
  <si>
    <t>inwardRemittancePayment</t>
  </si>
  <si>
    <t>/app/services/deposit/remittance/inwardRemittancePayment</t>
  </si>
  <si>
    <t>TS0108-SA-010306-00031-貴金屬_黃金存摺牌價新增／修改／刪除</t>
  </si>
  <si>
    <t>M04</t>
  </si>
  <si>
    <t>黃金存摺牌價新增／修改／刪除</t>
  </si>
  <si>
    <t>modifyPreciousMetal</t>
  </si>
  <si>
    <t>/app/services/deposit/preciousmetal/modifyPreciousMetal</t>
  </si>
  <si>
    <t>TS0108-SA-010318-00003-金融資訊_單一利率修改</t>
  </si>
  <si>
    <t>/app/services/deposit/interate/updateSingleRate</t>
  </si>
  <si>
    <t>K03</t>
  </si>
  <si>
    <t>內部戶當日餘額明細查詢</t>
  </si>
  <si>
    <t>newQueryInnerBalanceDetail</t>
  </si>
  <si>
    <t>/app/services/deposit/inneraccountingnow/newqueryinnerbalancedetail</t>
  </si>
  <si>
    <t>TS0027 國庫收支系統</t>
  </si>
  <si>
    <t>TS0108-SA-010317-00031-存同帳號查詢</t>
  </si>
  <si>
    <t>存同帳號查詢</t>
  </si>
  <si>
    <t>nostroAccountSearch</t>
  </si>
  <si>
    <t>/app/services/deposit/nostroaccounting/nostroaccountsearch</t>
  </si>
  <si>
    <t>非直連</t>
  </si>
  <si>
    <t>TS0108-SA-010317-00003-內部戶概要查詢</t>
  </si>
  <si>
    <t>內部戶概要查詢</t>
  </si>
  <si>
    <t>queryInnerAccountSummary</t>
  </si>
  <si>
    <t>TS0125 外匯業務系統</t>
  </si>
  <si>
    <t>/app/services/deposit/inneraccount/queryInnerAccountSummary</t>
  </si>
  <si>
    <t>TS0108-SA-010301-00143-活期性存款_FEP_匯出結果通知</t>
  </si>
  <si>
    <t>outwardRemittanceNotice</t>
  </si>
  <si>
    <t>/app/services/deposit/remittance/outwardRemittanceNotice</t>
  </si>
  <si>
    <t>TS0108-SA-010306-00032-貴金屬_黃金存摺牌價暫停</t>
  </si>
  <si>
    <t>黃金存摺牌價暫停</t>
  </si>
  <si>
    <t>/app/services/deposit/preciousmetal/pause</t>
  </si>
  <si>
    <t>TS0108-SA-010303-00011-跨行_手續費使用中優惠身分查詢</t>
  </si>
  <si>
    <t>I02</t>
  </si>
  <si>
    <t>手續費使用中優惠身分查詢</t>
  </si>
  <si>
    <t>queryActivedFeeDisctIdentity</t>
  </si>
  <si>
    <t>/app/services/deposit/feediscount/queryActivedFeeDisctIdentity</t>
  </si>
  <si>
    <t>舊畫面但新增一個區塊顯示新電文的資料</t>
  </si>
  <si>
    <t>CH0018 行動銀行系統</t>
  </si>
  <si>
    <t>TS0108-SA-010318-00006-金融資訊_單一利率異動記錄查詢</t>
  </si>
  <si>
    <t>單一利率異動記錄查詢</t>
  </si>
  <si>
    <t>/app/services/deposit/interate/qryRangeSingleRate</t>
  </si>
  <si>
    <t>TS0108-SA-010318-00005-金融資訊_目前單一利率查詢</t>
  </si>
  <si>
    <t>/app/services/deposit/interate/qrypageSingleRate</t>
  </si>
  <si>
    <t>TS0108-SA-010301-00104-活期性存款_事故資料查詢</t>
  </si>
  <si>
    <t>歸戶及分戶事故查詢</t>
  </si>
  <si>
    <t>queryEventData</t>
  </si>
  <si>
    <t>/app/services/deposit/depositEvent/queryEventData</t>
  </si>
  <si>
    <t>TS0139 個人貸款整合系統</t>
  </si>
  <si>
    <t>TS0035 玉山保險便利通(NICE)</t>
  </si>
  <si>
    <t>TS0108-SA-010306-00008-貴金屬_產品銷售查詢</t>
  </si>
  <si>
    <t>C06</t>
  </si>
  <si>
    <t>貴金屬_產品銷售查詢</t>
  </si>
  <si>
    <t>querySales</t>
  </si>
  <si>
    <t>/app/services/deposit/pm/query/sales</t>
  </si>
  <si>
    <t>林雅青</t>
  </si>
  <si>
    <t>舊電文取消，改用全新電文</t>
  </si>
  <si>
    <t>TS0108-SA-010318-00004-金融資訊_指定單一利率查詢</t>
  </si>
  <si>
    <t>/app/services/deposit/qrySpecifySingleInteRate</t>
  </si>
  <si>
    <t>TS0108-SA-010301-00145-活期性存款_FEP_匯款收款</t>
  </si>
  <si>
    <t>receiptOutwardRemittance</t>
  </si>
  <si>
    <t>/app/services/deposit/remittance/receiptOutwardRemittance</t>
  </si>
  <si>
    <t>TS0108-SA-010301-00146-活期性存款_FEP_非臨櫃發動匯款</t>
  </si>
  <si>
    <t>remittanceWithoutCounter</t>
  </si>
  <si>
    <t>/app/services/deposit/remittance/remittanceWithoutCounter</t>
  </si>
  <si>
    <t>TS0108-SA-010324-00004-跨產品服務_未完成交易查詢</t>
  </si>
  <si>
    <t>F05</t>
  </si>
  <si>
    <t>resendToFindTxnLog</t>
  </si>
  <si>
    <t>/app/services/deposit/sys/resendToFindTxnLog</t>
  </si>
  <si>
    <t>王瓊誼</t>
  </si>
  <si>
    <t>林健富</t>
  </si>
  <si>
    <t>CH0027 第三方支付系統</t>
  </si>
  <si>
    <t>TS0103 Account Link Gateway</t>
  </si>
  <si>
    <t>CH0031 電子支付系統</t>
  </si>
  <si>
    <t>CH0041 玉山全球智匯網(E.SUN eBanking)</t>
  </si>
  <si>
    <t>CH0025 個網銀系統(PIB)</t>
  </si>
  <si>
    <t>TS0046 玉山智慧信託網EST</t>
  </si>
  <si>
    <t>/app/services/deposit/fep/resendToFindFepTxnLog</t>
  </si>
  <si>
    <t>TS0108-SA-010306-00034-貴金屬_黃金存摺牌價恢復</t>
  </si>
  <si>
    <t>黃金存摺牌價恢復</t>
  </si>
  <si>
    <t>/app/services/deposit/preciousmetal/restore</t>
  </si>
  <si>
    <t>NBS匯款沖正交易入口</t>
  </si>
  <si>
    <t>/app/services/deposit/edlsReverse</t>
  </si>
  <si>
    <t>TS0108-SA-010301-00026-活期性存款_利率組合設定</t>
  </si>
  <si>
    <t>A09</t>
  </si>
  <si>
    <t>runInterestCombo</t>
  </si>
  <si>
    <t>/app/services/deposit/interestcombination/runInterestCombo</t>
  </si>
  <si>
    <t>林奕如</t>
  </si>
  <si>
    <t>TS0108-SA-010301-00186-活期性存款_優利產品設定</t>
  </si>
  <si>
    <t>優利產品設定</t>
  </si>
  <si>
    <t>setPreferential</t>
  </si>
  <si>
    <t>/app/services/deposit/depositregister/setPreferential</t>
  </si>
  <si>
    <t>TS0108-SA-010301-00165-活期性存款_優利產品設定查詢</t>
  </si>
  <si>
    <t>優利產品設定查詢</t>
  </si>
  <si>
    <t>setPreferentialQuery</t>
  </si>
  <si>
    <t>/app/services/deposit/depositregister/setPreferentialQuery</t>
  </si>
  <si>
    <t>TS0108-SA-010301-00133-活期性存款_FEP_科目轉玉山帳戶</t>
  </si>
  <si>
    <t>科目轉玉山帳戶</t>
  </si>
  <si>
    <t>/app/services/deposit/fep/accountingTrnsEsun</t>
  </si>
  <si>
    <t>TS0108-SA-010301-00008-活期性存款_自動化通路服務與轉出轉入約定</t>
  </si>
  <si>
    <t>I03</t>
  </si>
  <si>
    <t>integratedTransferRegistered</t>
  </si>
  <si>
    <t>UP0003 Common Service共用服務系統</t>
  </si>
  <si>
    <t>/app/services/deposit/transferRegistered/integratedTransferRegistered</t>
  </si>
  <si>
    <t>NBS上，針對PIB轉出入約定申請/異動的流程已改為由PIB發送請求至EDLS。(2021/3補ECSG JIRA單)</t>
  </si>
  <si>
    <t>TS0077 新世代分行系統(NBS)</t>
  </si>
  <si>
    <t>2020/08啟用</t>
  </si>
  <si>
    <t>外匯電子銀行轉出轉入約定</t>
  </si>
  <si>
    <t>/app/services/deposit/transferRegistered/foreignTransactionRegistered</t>
  </si>
  <si>
    <t>TS0108-SA-010301-00011-活期性存款_自動化通路轉出轉入約定記錄查詢</t>
  </si>
  <si>
    <t>自動化通路轉出轉入約定記錄查詢</t>
  </si>
  <si>
    <t>queryTransferRegChgHis</t>
  </si>
  <si>
    <t>/app/services/deposit/transferRegistered/queryTransferRegChgHis</t>
  </si>
  <si>
    <t>queryPreferProdStory</t>
  </si>
  <si>
    <t>/app/services/deposit/depositregister/queryPreferProdStory</t>
  </si>
  <si>
    <t>TS0108-SA-010301-00124-活期性存款_存款產品查詢</t>
  </si>
  <si>
    <t>deptProdQuery</t>
  </si>
  <si>
    <t>/app/services/deposit/prod/deptProdQuery</t>
  </si>
  <si>
    <t>/app/services/deposit/interestcombination/queryInterestCombo</t>
  </si>
  <si>
    <t>/app/services/deposit/fepQuotaQuery</t>
  </si>
  <si>
    <t>applyUnionAgentPayment</t>
  </si>
  <si>
    <t>/app/services/deposit/depositregister/applyUnionAgentPayment</t>
  </si>
  <si>
    <t>活期性存款帳號主要資訊查詢</t>
  </si>
  <si>
    <t>deptAccountInfo</t>
  </si>
  <si>
    <t>/app/services/deposit/accountquery/deptAccountInfo</t>
  </si>
  <si>
    <t>UP0147 eFingo會員系統</t>
  </si>
  <si>
    <t>CH0052 線上服務應用系統</t>
  </si>
  <si>
    <t>TS0029 台灣外匯系統</t>
  </si>
  <si>
    <t>TS0094 台灣外幣融資系統(ELS)</t>
  </si>
  <si>
    <t>CH0053 跨境金流服務平台</t>
  </si>
  <si>
    <t>TS0092 大消金系統</t>
  </si>
  <si>
    <t>CH0048 整合收款服務系統</t>
  </si>
  <si>
    <t>UP0136 OpenAPI開放平台</t>
  </si>
  <si>
    <t>UPC016 交易GateWay</t>
  </si>
  <si>
    <t>CH0020 兩岸支付通系統</t>
  </si>
  <si>
    <t>CH0054 社群金融平台</t>
  </si>
  <si>
    <t>OA0017 Notes系統_表單管理</t>
  </si>
  <si>
    <t>OA0075 敏捷行銷顧客經營系統</t>
  </si>
  <si>
    <t>OA0086 HR共通服務系統</t>
  </si>
  <si>
    <t>UP0182 顧客盡職審查共用AML平台</t>
  </si>
  <si>
    <t>TS0108-SA-010301-00003-活期性存款_整合開戶</t>
  </si>
  <si>
    <t>整合開戶</t>
  </si>
  <si>
    <t>openingAccount</t>
  </si>
  <si>
    <t>/app/services/deposit/account/tx/openingAccount</t>
  </si>
  <si>
    <t>存戶約定_活期性存款優利產品資訊查詢</t>
  </si>
  <si>
    <t>/app/services/deposit/depositregister/getPreferentialProd</t>
  </si>
  <si>
    <t>/app/services/deposit/interbanksettlement/queryInterbankBalance</t>
  </si>
  <si>
    <t>/app/services/deposit/interbanksettlement/queryInterbankTxDetail</t>
  </si>
  <si>
    <t>twdTransfer</t>
  </si>
  <si>
    <t>/app/services/deposit/overCounter/twdTransfer</t>
  </si>
  <si>
    <t>addSingleBarcodeTax</t>
  </si>
  <si>
    <t>/app/services/puf/agcl/new/addSingleBarcodeTax</t>
  </si>
  <si>
    <t>無條碼稅款(第一類)代收_單筆</t>
  </si>
  <si>
    <t>addSingleNoBarcodeTax1</t>
  </si>
  <si>
    <t>/app/services/puf/agcl/new/addSingleNoBarcodeTax1</t>
  </si>
  <si>
    <t>無條碼稅款(第二類)代收_單筆</t>
  </si>
  <si>
    <t>addSingleNoBarcodeTax2</t>
  </si>
  <si>
    <t>/app/services/puf/agcl/new/addSingleNoBarcodeTax2</t>
  </si>
  <si>
    <t>/app/services/deposit/electronicBankChannel/esunInternetTwdTransfer</t>
  </si>
  <si>
    <t>/app/services/deposit/account/tx/digiAccOperate</t>
  </si>
  <si>
    <t>/app/services/deposit/account/tx/digiAccOpening</t>
  </si>
  <si>
    <t>/app/services/deposit/ecollection/modifyEcolComIdNo</t>
  </si>
  <si>
    <t>/app/services/deposit/ecollection/queryEcolComIdNoInfo</t>
  </si>
  <si>
    <t>授信核心系統科</t>
  </si>
  <si>
    <t>H01</t>
  </si>
  <si>
    <t>Loans</t>
  </si>
  <si>
    <t>TS0030 台灣全球財務金融系統(GTS)</t>
  </si>
  <si>
    <t>/app/services/loan/fiIntegrationAccounting/dispatch</t>
  </si>
  <si>
    <t>TS0108-SA-010324-00029-跨系統服務-財金系統交易結果查詢</t>
  </si>
  <si>
    <t>/app/services/loan/resendToFindTxnReturnCode</t>
  </si>
  <si>
    <t>TS0108-SA-010320-00024-授信戶基本資料查詢</t>
  </si>
  <si>
    <t>/app/services/directcredit/loan/customerloandispatch</t>
  </si>
  <si>
    <t>B22</t>
  </si>
  <si>
    <t>/app/services/loan/landConstructionFinancing/createLandConstFin</t>
  </si>
  <si>
    <t>/app/services/loan/landConstructionFinancing/updateLandConstFin</t>
  </si>
  <si>
    <t>/app/services/loan/landConstructionFinancing/deleteLandConstFin</t>
  </si>
  <si>
    <t>/app/services/loan/landConstructionFinancing/queryLandConstFin</t>
  </si>
  <si>
    <t>TS0108-SA-010301-00023-活期性存款_圈存扣押_財務部組合商品圈存金額變更</t>
  </si>
  <si>
    <t>/app/services/deposit/block/structuredBlock</t>
  </si>
  <si>
    <t>TS0108-SA-010301-00013-活期性存款_驗證活期性存款帳號資訊.docx</t>
  </si>
  <si>
    <t>驗證活期性存款帳號資訊</t>
  </si>
  <si>
    <t>verifyAccount</t>
  </si>
  <si>
    <t>/app/services/deposit/accountquery/verifyAccount</t>
  </si>
  <si>
    <t>TS0108-SA-010301-00174-活期性存款_電支系統帳務交易.docx</t>
  </si>
  <si>
    <t>電子支付進扣帳</t>
  </si>
  <si>
    <t>ePayTransfer</t>
  </si>
  <si>
    <t>/app/services/deposit/electronicBankChannel/ePayTransfer</t>
  </si>
  <si>
    <t>TS0108-SA-010301-00025-活期性存款_存戶約定_帳戶餘額異動通知暨貸款通知查詢與設定</t>
  </si>
  <si>
    <t>帳戶餘額異動通知查詢</t>
  </si>
  <si>
    <t>queryRtimeTransNotification</t>
  </si>
  <si>
    <t>/app/services/deposit/depositregister/queryRtimeTransNotification</t>
  </si>
  <si>
    <t>帳戶餘額異動通知設定</t>
  </si>
  <si>
    <t>setRtimeTransNotification</t>
  </si>
  <si>
    <t>/app/services/deposit/depositregister/setRtimeTransNotification</t>
  </si>
  <si>
    <t>TS0108-SA-010301-00180-支票存款_支存票據_支存信用查詢.docx</t>
  </si>
  <si>
    <t>B17</t>
  </si>
  <si>
    <t>支存信用查詢</t>
  </si>
  <si>
    <t>queryChequeCredit</t>
  </si>
  <si>
    <t>CH0004 玉山官網系統</t>
  </si>
  <si>
    <t>/app/services/deposit/cheque/event/queryChequeCredit</t>
  </si>
  <si>
    <t>TS0108-SA-010301-00111-活期性存款_進扣帳與會計帳.docx</t>
  </si>
  <si>
    <t>進扣帳與會計帳</t>
  </si>
  <si>
    <t>fundTransfer</t>
  </si>
  <si>
    <t>CH0046 跨境代收轉付系統</t>
  </si>
  <si>
    <t>/app/services/deposit/electronicBankChannel/fundTransfer</t>
  </si>
  <si>
    <t>CH0032 身分認證系統</t>
  </si>
  <si>
    <t>TS0108-SA-010301-00010-活期性存款_自動化通路轉入約定查詢.docx</t>
  </si>
  <si>
    <t>queryTransferInAccount</t>
  </si>
  <si>
    <t>/app/services/deposit/transferRegistered/queryTransferInAccount</t>
  </si>
  <si>
    <t>2021.03上sit/uat 05prod</t>
  </si>
  <si>
    <t>TS0108-SA-010309-00036-代收代付_各類格式_傳送轉帳資料_連線啟動批次作業.docx</t>
  </si>
  <si>
    <t>G03</t>
  </si>
  <si>
    <t>傳送轉帳資料－連線啟動批次作業</t>
  </si>
  <si>
    <t>batchUploadNotice</t>
  </si>
  <si>
    <t>/app/services/deposit/agcp/batchUploadNotice</t>
  </si>
  <si>
    <t>2021/02/02新增</t>
  </si>
  <si>
    <t>自動化通路交易已使用額度查詢</t>
  </si>
  <si>
    <t>queryUsedLimit</t>
  </si>
  <si>
    <t>個網銀非約定轉帳限額提升申請與註銷</t>
  </si>
  <si>
    <t>TS0108-SA-010305-00016-公共事業費_各類代扣繳約定_單筆.docx</t>
  </si>
  <si>
    <t>J02</t>
  </si>
  <si>
    <t>事業費代扣繳</t>
  </si>
  <si>
    <t>CH0001 ATM系統_台灣</t>
  </si>
  <si>
    <t>/app/services/deposit/puf/regwhld</t>
  </si>
  <si>
    <t>TS0108-SA-010304-00003-加值型功能_ESA主帳號或證券虛擬帳號相關資訊查詢.docx</t>
  </si>
  <si>
    <t>N03</t>
  </si>
  <si>
    <t>TST002 玉證線上開戶系統(onlineaccount)</t>
  </si>
  <si>
    <t>/app/services/deposit/securVtrl/queryLinkedSecuritiesVirtualAccount</t>
  </si>
  <si>
    <t>TS0108-SA-010304-00005-加值型功能_證券交割連結虛擬、實體帳號查詢作業.docx</t>
  </si>
  <si>
    <t>E04</t>
  </si>
  <si>
    <t>證券交割連結虛擬、實體帳號查詢作業＋查詢交割帳號前８碼</t>
  </si>
  <si>
    <t>/app/services/deposit/securVtrl/querySecuritiesCompanyControl</t>
  </si>
  <si>
    <t>TS0108-SA-010304-00002-加值型功能_證券理財戶異動作業.docx</t>
  </si>
  <si>
    <t>證券理財戶異動作業</t>
  </si>
  <si>
    <t>/app/services/deposit/securVtrl/securitiesInvestmentChangeAccount</t>
  </si>
  <si>
    <t>TS0108-SA-010301-00094-活期性存款_存戶約定_變更複委託註記.docx</t>
  </si>
  <si>
    <t>變更複委託註記</t>
  </si>
  <si>
    <t>/app/services/deposit/depositregister/modifySubBrokerFlag</t>
  </si>
  <si>
    <t>TS0108-SA-010304-00015-加值型功能_跨境淘寶業務E-Collection虛擬帳號繳款名單新增／變更／刪除／查詢.docx</t>
  </si>
  <si>
    <t>N01</t>
  </si>
  <si>
    <t>/app/services/deposit/ecollection/crossBorderTaobaoPaymentListProcess</t>
  </si>
  <si>
    <t>TS0108-SA-010324-00027-跨產品服務_FACTORING存款進扣帳.docx</t>
  </si>
  <si>
    <t>I01</t>
  </si>
  <si>
    <t>FACTORING存款進扣帳</t>
  </si>
  <si>
    <t>TS0089 應收帳款系統</t>
  </si>
  <si>
    <t>/app/services/loan/corporateFiAccounting/dispatch</t>
  </si>
  <si>
    <t>TS0108-SA-010324-00018-跨產品服務_傳送FACTORING會計帳.docx</t>
  </si>
  <si>
    <t>TS0108-SA-010322-00083-批覆書查詢-批覆書總額度資訊（單筆）.docx</t>
  </si>
  <si>
    <t>B02</t>
  </si>
  <si>
    <t>批覆書總額度資訊查詢-單筆</t>
  </si>
  <si>
    <t>/app/services/apprdoccasequery/apprdoccasequeryoperate</t>
  </si>
  <si>
    <t>TS0108-SA-010324-00019-跨產品服務_財金GTS進扣帳、會計處理.docx</t>
  </si>
  <si>
    <t>財金額度、進扣帳、會計交易</t>
  </si>
  <si>
    <t>TS0108-SA-010301-00081-活期性存款_圈存扣押_財務部組合商品圈存／解圈交易.docx</t>
  </si>
  <si>
    <t>圈存變更</t>
  </si>
  <si>
    <t>/app/services/deposit/block/changeDepositBlock</t>
  </si>
  <si>
    <t>TS0096 財金業務支援系統(TSS)</t>
  </si>
  <si>
    <t>TS0108-SA-010324-00029-跨系統服務-財金系統交易結果查詢.docx</t>
  </si>
  <si>
    <t>財金系統交易結果查詢(GTSSAYHELLOMQ連線測試)</t>
  </si>
  <si>
    <t>TS0108-SA-010324-00011-跨產品服務_外匯EFS額度、進扣帳、會計三合一交易.docx</t>
  </si>
  <si>
    <t>外匯額度、進扣帳、會計交易</t>
  </si>
  <si>
    <t>/app/services/loan/foreignintegrationaccountingdispatch/dispatch</t>
  </si>
  <si>
    <t>TS0108-SA-010324-00017-跨產品服務_自行轉帳.docx</t>
  </si>
  <si>
    <t>TS0108-SA-010316-00020-EFS應收外匯清算款(801)銷帳.docx</t>
  </si>
  <si>
    <t>I05</t>
  </si>
  <si>
    <t>EFS應收外匯清算款銷帳作業</t>
  </si>
  <si>
    <t>/app/services/loan/loanaccountingandsettlement/redirection</t>
  </si>
  <si>
    <t>TS0108-SA-010324-00010-跨產品服務_擔保提貨(S68)銷帳.docx</t>
  </si>
  <si>
    <t>擔保提貨(S68)銷帳</t>
  </si>
  <si>
    <t>TS0108-SA-010310-00069-放款轉催收.docx</t>
  </si>
  <si>
    <t>A10</t>
  </si>
  <si>
    <t>放款轉催收</t>
  </si>
  <si>
    <t>/app/services/loan/loan-overdue</t>
  </si>
  <si>
    <t>TS0108-SA-010310-00036-外幣放款動用.docx</t>
  </si>
  <si>
    <t>A02</t>
  </si>
  <si>
    <t>外幣放款動用</t>
  </si>
  <si>
    <t>/app/services/directcredit/loan/createfcyloan</t>
  </si>
  <si>
    <t>TS0108-SA-010310-00025-放款利息補收退.docx</t>
  </si>
  <si>
    <t>A07</t>
  </si>
  <si>
    <t>放款利息補收退</t>
  </si>
  <si>
    <t>/app/services/directcredit/loan/loanrepayment/dispatch</t>
  </si>
  <si>
    <t>TS0108-SA-010316-00004-ELS訴訟代墊款代墊／收回登錄.docx</t>
  </si>
  <si>
    <t>訴訟代墊款代墊／收回</t>
  </si>
  <si>
    <t>TS0108-SA-010316-00002-訴訟代墊款代墊／收回登錄.docx</t>
  </si>
  <si>
    <t>TS0108-SA-010310-00151-ELS 科目變更／帳號歸屬.docx</t>
  </si>
  <si>
    <t>A14</t>
  </si>
  <si>
    <t>ELS科目變更／帳號歸屬</t>
  </si>
  <si>
    <t>/app/services/directcredit/loan/loanamenddispatch</t>
  </si>
  <si>
    <t>TS0108-SA-010310-00139-存單質借動用、沖正.docx</t>
  </si>
  <si>
    <t>存單質借動用、沖正</t>
  </si>
  <si>
    <t>/app/services/directcredit/pledge</t>
  </si>
  <si>
    <t>TS0108-SA-010310-00129-外幣改貸其它幣別.docx</t>
  </si>
  <si>
    <t>TS0108-SA-010310-00071-放款轉呆帳.docx</t>
  </si>
  <si>
    <t>放款轉呆帳</t>
  </si>
  <si>
    <t>TS0108-SA-010324-00020-跨產品服務_外匯FI動用、還款作業.docx</t>
  </si>
  <si>
    <t>外匯FI動用、還款作業</t>
  </si>
  <si>
    <t>TS0108-SA-010310-00150-外幣放款還款作業.docx</t>
  </si>
  <si>
    <t>外幣放款還款</t>
  </si>
  <si>
    <t>/app/services/directcredit/fcyrepaymentinterestservice/dispatch</t>
  </si>
  <si>
    <t>TS0108-SA-010310-00122-放款外幣費用收入／退還與應收外匯清算款列銷帳登錄、沖正.docx</t>
  </si>
  <si>
    <t>L03</t>
  </si>
  <si>
    <t>費用收退與應收外匯清算款作業</t>
  </si>
  <si>
    <t>TS0108-SA-010310-00074-催收轉放款.docx</t>
  </si>
  <si>
    <t>TS0108-SA-010310-00130-融資遠匯交割帳務.docx</t>
  </si>
  <si>
    <t>融資遠匯交割帳務</t>
  </si>
  <si>
    <t>TS0108-SA-010317-00036-國外存同維護作業.docx</t>
  </si>
  <si>
    <t>/app/services/deposit/nostroaccounting/foreignnostromaintain</t>
  </si>
  <si>
    <t>TS0108-SA-010323-00003-預佔額度新增、異動、刪除.docx</t>
  </si>
  <si>
    <t>B06</t>
  </si>
  <si>
    <t>預佔額度作業</t>
  </si>
  <si>
    <t>/app/services/limit/limituse</t>
  </si>
  <si>
    <t>TS0108-SA-010310-00102-外幣放款利率變更／條件變更.docx</t>
  </si>
  <si>
    <t>A12</t>
  </si>
  <si>
    <t>外幣放款利率變更/條件變更</t>
  </si>
  <si>
    <t>TS0108-SA-010310-00062-放款帳號鎖定／解除.docx</t>
  </si>
  <si>
    <t>放款帳號鎖定/解除</t>
  </si>
  <si>
    <t>TS0108-SA-010310-00037-外幣預估可收回金額及逾期特殊註記登錄.docx</t>
  </si>
  <si>
    <t>預估可收回金額及逾期註記登錄</t>
  </si>
  <si>
    <t>TS0108-SA-010322-00019-額度調整（帳號歸屬、批覆書移轉）.docx</t>
  </si>
  <si>
    <t>B07</t>
  </si>
  <si>
    <t>額度調整（帳號歸屬、批覆書移轉）</t>
  </si>
  <si>
    <t>/app/services/ApprDocTransfer/dispatch</t>
  </si>
  <si>
    <t>TS0108-SA-010323-00021-同存透支契約登錄、變更、刪除、查詢.docx</t>
  </si>
  <si>
    <t>B19</t>
  </si>
  <si>
    <t>同存透支契約作業</t>
  </si>
  <si>
    <t>/app/services/vostro/vostroUse</t>
  </si>
  <si>
    <t>TS0108-SA-010310-00021-放款利息調整.docx</t>
  </si>
  <si>
    <t>TS0108-SA-010323-00002-承兌後不佔額度.docx</t>
  </si>
  <si>
    <t>TS0108-SA-010310-00111-放款帳號取號.docx</t>
  </si>
  <si>
    <t>A01</t>
  </si>
  <si>
    <t>放款帳號取號</t>
  </si>
  <si>
    <t>TS0108-SA-010324-00028-跨系統服務-外匯系統交易結果查詢.docx</t>
  </si>
  <si>
    <t>外匯系統交易結果查詢</t>
  </si>
  <si>
    <t>TS0108-SA-010324-00021-跨產品服務＿ELS申報ID、進扣款帳號、統編檢核.docx</t>
  </si>
  <si>
    <t>ELS帳號統編檢核</t>
  </si>
  <si>
    <t>/app/services/loan/juristicentityupdateandquery/dispatch</t>
  </si>
  <si>
    <t>TS0108-SA-010302-00002-定期性存款_開戶.docx</t>
  </si>
  <si>
    <t>D01</t>
  </si>
  <si>
    <t>轉定存檢核</t>
  </si>
  <si>
    <t>/app/services/deposit/td/acc/openacc</t>
  </si>
  <si>
    <t>TS0108-SA-010322-00082-批覆書查詢-批覆書資訊（多筆）.docx</t>
  </si>
  <si>
    <t>批覆書資訊查詢-多筆</t>
  </si>
  <si>
    <t>TS0108-SA-010322-00085-批覆書查詢-批覆書分項額度資訊（單筆）.docx</t>
  </si>
  <si>
    <t>批覆書分項額度資訊查詢-單筆</t>
  </si>
  <si>
    <t>TS0108-SA-010316-00016-應收外匯清算款(801)待銷明細查詢.docx</t>
  </si>
  <si>
    <t>應收外匯清算款待銷明細查詢</t>
  </si>
  <si>
    <t>TS0108-SA-010324-00015-跨產品服務_案件未認列利息查詢.docx</t>
  </si>
  <si>
    <t>TS0108-SA-010310-00120-融資餘額查詢.docx</t>
  </si>
  <si>
    <t>A13</t>
  </si>
  <si>
    <t>融資餘額查詢</t>
  </si>
  <si>
    <t>/app/services/loan/loanquery</t>
  </si>
  <si>
    <t>TS0108-SA-010310-00016-外幣放款還款查詢.docx</t>
  </si>
  <si>
    <t>外幣放款還款查詢</t>
  </si>
  <si>
    <t>TS0108-SA-010310-00061-放款動用資訊主檔查詢.docx</t>
  </si>
  <si>
    <t>放款動用資訊主檔查詢</t>
  </si>
  <si>
    <t>TS0108-SA-010310-00107-歸戶項下帳號查詢.docx</t>
  </si>
  <si>
    <t>歸戶項下帳號查詢</t>
  </si>
  <si>
    <t>TS0108-SA-010310-00075-放款轉催呆查詢.docx</t>
  </si>
  <si>
    <t>放款轉催呆查詢</t>
  </si>
  <si>
    <t>TS0108-SA-010323-00022-同存透支額度查詢.docx</t>
  </si>
  <si>
    <t>同存透支額度查詢</t>
  </si>
  <si>
    <t>TS0108-SA-010324-00003-跨產品服務_存款帳號檢核.docx</t>
  </si>
  <si>
    <t>F02</t>
  </si>
  <si>
    <t>/app/services/deposit/sysadmin</t>
  </si>
  <si>
    <t>TS0108-SA-010310-00078-放款計息明細查詢.docx</t>
  </si>
  <si>
    <t>放款計息明細查詢</t>
  </si>
  <si>
    <t>TS0108-SA-010309-00013-代收代付_約定代扣繳_ACH外幣代收付授權核印查詢.docx</t>
  </si>
  <si>
    <t>G01</t>
  </si>
  <si>
    <t>/app/services/deposit/agcp/ach</t>
  </si>
  <si>
    <t>TS0108-SA-010320-00024-授信戶基本資料查詢.docx</t>
  </si>
  <si>
    <t>TS0108-SA-010301-00120-活期性存款_活存帳號全部資料查詢.docx</t>
  </si>
  <si>
    <t>/app/services/deposit/queryAll</t>
  </si>
  <si>
    <t>轉定存交易</t>
  </si>
  <si>
    <t>TS0108-SA-010324-00016-跨產品服務_授權作業.docx</t>
  </si>
  <si>
    <t>授權作業</t>
  </si>
  <si>
    <t>TS0108-SA-010320-00039-歸戶管理_歸戶帳號清單查詢.docx</t>
  </si>
  <si>
    <t>歸戶帳號清單查詢</t>
  </si>
  <si>
    <t>/app/services/deposit/cust/queryCustAccountInfoList</t>
  </si>
  <si>
    <t>TS0108-SA-010308-00013-加值型功能_勞動保障卡發卡進度更新.docx</t>
  </si>
  <si>
    <t>/app/services/laborInsureCard/getLabcarIssSkdUp</t>
  </si>
  <si>
    <t>TS0108-SA-010321-00015-分行管理_FEP空白單據發出作業.docx</t>
  </si>
  <si>
    <t>E01</t>
  </si>
  <si>
    <t>空白單據管理</t>
  </si>
  <si>
    <t>/app/services/deposit/bm/applicationIssued</t>
  </si>
  <si>
    <t>TS0108-SA-010301-00181-活期性存款_登錄公債入扣款.docx</t>
  </si>
  <si>
    <t>登入公債入款</t>
  </si>
  <si>
    <t>TS0023 中央登錄公債清算系統</t>
  </si>
  <si>
    <t>/app/services/deposit/businesstransaction/debit/regPublicDebt</t>
  </si>
  <si>
    <t>登入公債扣款</t>
  </si>
  <si>
    <t>TS0108-SA-010317-00016-會計管理_登錄公債入券.docx</t>
  </si>
  <si>
    <t>K07</t>
  </si>
  <si>
    <t>/app/services/deposit/accountingOperation/registryPublicDebtIn</t>
  </si>
  <si>
    <t>TS0108-SA-010317-00017-會計管理_登錄公債扣券.docx</t>
  </si>
  <si>
    <t>/app/services/deposit/accountingOperation/registryPublicDebtOut</t>
  </si>
  <si>
    <t>TS0108-SA-010301-00184-活期性存款_票券交割系統帳務交易.docx</t>
  </si>
  <si>
    <t>票劵交割系統帳務交易</t>
  </si>
  <si>
    <t>TS0070 票券結算交割系統(清算銀行)</t>
  </si>
  <si>
    <t>/app/services/deposit/businesstransaction/ticketSettlement</t>
  </si>
  <si>
    <t>TS0108-SA-010317-00042-會計管理_入券通知.docx</t>
  </si>
  <si>
    <t>入券</t>
  </si>
  <si>
    <t>/app/services/deposit/accountingOperation/checkInNotification</t>
  </si>
  <si>
    <t>TS0108-SA-010317-00043-會計管理_入券扣券.docx</t>
  </si>
  <si>
    <t>入券扣券</t>
  </si>
  <si>
    <t>/app/services/deposit/accountingOperation/checkInOut</t>
  </si>
  <si>
    <t>TS0108-SA-010317-00044-會計管理_扣券.docx</t>
  </si>
  <si>
    <t>扣券</t>
  </si>
  <si>
    <t>/app/services/deposit/accountingOperation/checkOut</t>
  </si>
  <si>
    <t>TS0108-SA-010301-00167-活期性存款_ICB顧客資料查詢.docx</t>
  </si>
  <si>
    <t>主機資料查詢</t>
  </si>
  <si>
    <t>/app/services/deposit/accountquery/queryAccountName</t>
  </si>
  <si>
    <t>TS0108-SA-010320-00033-歸戶管理_信用卡處專用歸戶資料查詢.docx</t>
  </si>
  <si>
    <t>卡處帳號查詢</t>
  </si>
  <si>
    <t>TSC001 發卡系統</t>
  </si>
  <si>
    <t>/app/services/deposit/cust/queryCreditCardData</t>
  </si>
  <si>
    <t>TS0108-SA-010322-00020-卡處發查批覆書及擔保品資料.docx</t>
  </si>
  <si>
    <t>/app/service/apprdoc/collateral/redirection</t>
  </si>
  <si>
    <t>TS0108-SA-010301-00160-活期性存款_玉山本行自扣信用卡款.docx</t>
  </si>
  <si>
    <t>/app/services/deposit/businesstransaction/payment/esunDeductCreditCard</t>
  </si>
  <si>
    <t>TS0108-SA-010301-00077-活期性存款_圈存扣押_複委託圈存金額變更.docx</t>
  </si>
  <si>
    <t>TST005 玉證複委託交易系統(DSU)</t>
  </si>
  <si>
    <t>TST006 國際證券業務(OSU)</t>
  </si>
  <si>
    <t>TS0108-SA-010301-00141-活期性存款_玉證全額交割款即時入扣帳.docx</t>
  </si>
  <si>
    <t>玉證全額交割款即時入扣帳</t>
  </si>
  <si>
    <t>TST004 證券經紀業務系統</t>
  </si>
  <si>
    <t>/app/services/deposit/businesstransaction/debit/esunSecuritiesFd</t>
  </si>
  <si>
    <t>TS0108-SA-010301-00073-活期性存款_圈存扣押_理財業務圈存查詢.docx</t>
  </si>
  <si>
    <t>/app/services/deposit/block/queryBlockAmount</t>
  </si>
  <si>
    <t>TS0108-SA-010324-00004-跨產品服務_未完成交易查詢.docx</t>
  </si>
  <si>
    <t>/app/services/deposit/sys/resendToFindTxnLogForEsec</t>
  </si>
  <si>
    <t>TS0108-SA-010301-00060-活期性存款_存摺_補登重印查詢.docx</t>
  </si>
  <si>
    <t>A18</t>
  </si>
  <si>
    <t>存摺補登/重印/查詢</t>
  </si>
  <si>
    <t>CH0066 補摺機</t>
  </si>
  <si>
    <t>/app/services/deposit/depositPassbook/reprintPassbook</t>
  </si>
  <si>
    <t>TS0108-SA-010312-00028-信保費收取.docx</t>
  </si>
  <si>
    <t>C01</t>
  </si>
  <si>
    <t>信保費收取</t>
  </si>
  <si>
    <t>TS0115 國內信用狀系統</t>
  </si>
  <si>
    <t>/app/services/loan/lc-payment</t>
  </si>
  <si>
    <t>TS0108-SA-010312-00017-由S17轉入帳號.docx</t>
  </si>
  <si>
    <t>由S17轉入帳號</t>
  </si>
  <si>
    <t>TS0108-SA-010312-00019-帳戶轉入S17.docx</t>
  </si>
  <si>
    <t>帳戶轉入S17</t>
  </si>
  <si>
    <t>TS0108-SA-010313-00002-承兌開立.docx</t>
  </si>
  <si>
    <t>承兌開立</t>
  </si>
  <si>
    <t>/app/services/indirectcredit/accept/issue/redirection</t>
  </si>
  <si>
    <t>TS0108-SA-010313-00007-承兌票款收入.docx</t>
  </si>
  <si>
    <t>/app/services/indirectcredit/accept/paidcheque/redirection</t>
  </si>
  <si>
    <t>TS0108-SA-010313-00005-承兌到期兌付、墊付.docx</t>
  </si>
  <si>
    <t>承兌到期兌付、墊付</t>
  </si>
  <si>
    <t>TS0108-SA-010313-00018-承兌轉融資.docx</t>
  </si>
  <si>
    <t>E02</t>
  </si>
  <si>
    <t>TS0108-SA-010312-00003-開立信用狀.docx</t>
  </si>
  <si>
    <t>/app/services/loan/lc-issue</t>
  </si>
  <si>
    <t>TS0108-SA-010312-00009-信用狀修狀.docx</t>
  </si>
  <si>
    <t>信用狀修狀</t>
  </si>
  <si>
    <t>/app/services/loan/lc-amend</t>
  </si>
  <si>
    <t>TS0108-SA-010312-00011-信用狀註銷退還保證金.docx</t>
  </si>
  <si>
    <t>信用狀註銷退還保證金</t>
  </si>
  <si>
    <t>TS0108-SA-010312-00021-信用狀繳款備付.docx</t>
  </si>
  <si>
    <t>C02</t>
  </si>
  <si>
    <t>信用狀繳款備付</t>
  </si>
  <si>
    <t>TS0108-SA-010312-00022-信用狀到期付款.docx</t>
  </si>
  <si>
    <t>信用狀到期付款</t>
  </si>
  <si>
    <t>TS0108-SA-010312-00024-信用狀到期墊付.docx</t>
  </si>
  <si>
    <t>信用狀到期墊付</t>
  </si>
  <si>
    <t>TS0108-SA-010312-00027-信用狀轉融資.docx</t>
  </si>
  <si>
    <t>TS0108-SA-010312-00015-信用狀手續費退費.docx</t>
  </si>
  <si>
    <t>信用狀手續費退費</t>
  </si>
  <si>
    <t>語音餘額查詢</t>
  </si>
  <si>
    <t>已改接新API</t>
  </si>
  <si>
    <t>TS0112 客服系統_電話語音系統(IVR)</t>
  </si>
  <si>
    <t>TS0108-SA-010301-00106-活期性存款_電子銀行通路本行臺幣轉帳.docx</t>
  </si>
  <si>
    <t>/app/services/deposit/electronicBankChannel/esunTwdTransfer</t>
  </si>
  <si>
    <t>TS0108-SA-010324-00005-跨產品服務_企金網主機系統日期、時間及營業日查詢.docx</t>
  </si>
  <si>
    <t>主機系統日期、時間及營業日查詢</t>
  </si>
  <si>
    <t>/app/services/deposit/sys/resendToFindTxnLogOldSpec</t>
  </si>
  <si>
    <t>CH0010 FXML系統</t>
  </si>
  <si>
    <t>TS0108-SA-010301-00032-支票存款_支存票據_支存扣帳失敗全部資料查詢.docx</t>
  </si>
  <si>
    <t>扣帳失敗查詢</t>
  </si>
  <si>
    <t>/app/deposit/cheque/inquirychequedebitfailure/process</t>
  </si>
  <si>
    <t>TS0108-SA-010301-00082-活期性存款_網銀語音掛失登錄.docx</t>
  </si>
  <si>
    <t>A05</t>
  </si>
  <si>
    <t>掛失登錄作業</t>
  </si>
  <si>
    <t>/app/services/deposit/depositEvent/registeredLostCheckEvent</t>
  </si>
  <si>
    <t>TS0108-SA-010310-00060-放款應繳利息查詢.docx</t>
  </si>
  <si>
    <t>放款應繳利息查詢</t>
  </si>
  <si>
    <t>活期帳號查詢</t>
  </si>
  <si>
    <t>TS0108-SA-010301-00142-活期性存款_歸戶薪資雇主及ACH註記查詢.docx</t>
  </si>
  <si>
    <t>歸戶註記查詢</t>
  </si>
  <si>
    <t>/app/services/deposit/accountquery/employerAch</t>
  </si>
  <si>
    <t>/app/deposit/cheque/chequeaccountcreditinquiry/process</t>
  </si>
  <si>
    <t>TS0108-SA-010301-00114-活期性存款_FXML入帳.docx</t>
  </si>
  <si>
    <t>FXML入帳查詢</t>
  </si>
  <si>
    <t>/app/services/deposit/electronicBankChannel/fxmlTransferIn</t>
  </si>
  <si>
    <t>TS0108-SA-010301-00115-活期性存款_FXML扣帳.docx</t>
  </si>
  <si>
    <t>FXML扣帳查詢</t>
  </si>
  <si>
    <t>/app/services/deposit/electronicBankChannel/fxmlTransferOut</t>
  </si>
  <si>
    <t>TS0108-SA-010322-00092-批覆書查詢-企業網信用狀查詢-批覆書分項額度資訊（多筆）.docx</t>
  </si>
  <si>
    <t>企網批覆書額度資訊查詢-多筆</t>
  </si>
  <si>
    <t>TS0108-SA-010307-00003-禮券保證_所有商家資訊查詢.docx</t>
  </si>
  <si>
    <t>L01</t>
  </si>
  <si>
    <t>ＩＢＯＮ廠商</t>
  </si>
  <si>
    <t>/app/services/deposit/giftcard/guarantee/queryAllMerchants</t>
  </si>
  <si>
    <t>TS0108-SA-010307-00005-禮券保證_禮券資訊查詢.docx</t>
  </si>
  <si>
    <t>L02</t>
  </si>
  <si>
    <t>ＩＢＯＮ查詢</t>
  </si>
  <si>
    <t>/app/services/deposit/giftcard/guarantee/queryGifCard</t>
  </si>
  <si>
    <t>TS0108-SA-010320-00038-歸戶管理_顧客基本資料查詢.docx</t>
  </si>
  <si>
    <t>顧客資訊查詢</t>
  </si>
  <si>
    <t>/app/services/deposit/cust/queryCustBasicInfo</t>
  </si>
  <si>
    <t>UP0046 外匯共用平台</t>
  </si>
  <si>
    <t>/app/services/deposit/cust/queryCustomerAccount</t>
  </si>
  <si>
    <t>TS0108-SA-010301-00117-活期性存款_ACH扣帳.docx</t>
  </si>
  <si>
    <t>/app/services/deposit/electronicBankChannel/achTransferOut</t>
  </si>
  <si>
    <t>TS0108-SA-010301-00108-活期性存款_臺幣整批轉帳(扣帳).docx</t>
  </si>
  <si>
    <t>整批轉帳（扣帳</t>
  </si>
  <si>
    <t>/app/services/deposit/electronicBankChannel/twdBatchTransferDebit</t>
  </si>
  <si>
    <t>TS0108-SA-010301-00109-活期性存款_臺幣整批轉帳(入帳).docx</t>
  </si>
  <si>
    <t>/app/services/deposit/electronicBankChannel/twdBatchTransferIn</t>
  </si>
  <si>
    <t>TS0108-SA-010301-00110-活期性存款_臺幣整批轉帳(回存).docx</t>
  </si>
  <si>
    <t>/app/services/deposit/electronicBankChannel/twdBatchTransferRestore</t>
  </si>
  <si>
    <t>整批薪資轉帳（扣帳</t>
  </si>
  <si>
    <t>薪資整批轉帳（回存）</t>
  </si>
  <si>
    <t>整批薪資轉帳（入帳）–跨行</t>
  </si>
  <si>
    <t>TS0108-SA-010301-00107-活期性存款_電子銀行通路外幣交易.docx</t>
  </si>
  <si>
    <t>/app/services/deposit/electronicBankChannel/foreignCurrencyTransaction</t>
  </si>
  <si>
    <t>TS0108-SA-010301-00166-活期性存款_外匯匯入匯款解款.docx</t>
  </si>
  <si>
    <t>/app/services/deposit/businesstransaction/payment/foreExchgIwdRemit</t>
  </si>
  <si>
    <t>TS0108-SA-010305-00002-公共事業費_條碼化稅款代收_單筆.docx</t>
  </si>
  <si>
    <t>J01</t>
  </si>
  <si>
    <t>企網條碼繳稅</t>
  </si>
  <si>
    <t>/app/services/puf/agcl/addSingleBarcodeTax</t>
  </si>
  <si>
    <t>TS0108-SA-010305-00010-公共事業費_各類一般代收_單筆.docx</t>
  </si>
  <si>
    <t>企金網繳費</t>
  </si>
  <si>
    <t>/app/services/puf/agcl/addSingleGeneral</t>
  </si>
  <si>
    <t>TS0108-SA-010301-00112-活期性存款_企業網路銀行憑證手續費繳款.docx</t>
  </si>
  <si>
    <t>/app/services/deposit/electronicBankChannel/payFeeByVoucher</t>
  </si>
  <si>
    <t>FXML入帳</t>
  </si>
  <si>
    <t>FXML轉出</t>
  </si>
  <si>
    <t>FXML扣帳交易</t>
  </si>
  <si>
    <t>TS0108-SA-010301-00157-活期性存款_外幣整批轉帳(扣帳).docx</t>
  </si>
  <si>
    <t>外幣整批轉帳(扣帳</t>
  </si>
  <si>
    <t>/app/services/deposit/electronicBankChannel/foreignBatchTransferDebit</t>
  </si>
  <si>
    <t>TS0108-SA-010301-00158-活期性存款_外幣整批轉帳(入帳).docx</t>
  </si>
  <si>
    <t>外幣整批轉帳(入帳</t>
  </si>
  <si>
    <t>/app/services/deposit/electronicBankChannel/foreignBatchTransferIn</t>
  </si>
  <si>
    <t>TS0108-SA-010301-00159-活期性存款_外幣整批轉帳(回存).docx</t>
  </si>
  <si>
    <t>外幣整批轉帳(回存</t>
  </si>
  <si>
    <t>/app/services/deposit/electronicBankChannel/foreignBatchTransferRestore</t>
  </si>
  <si>
    <t>/app/services/deposit/electronicBankChannel/accountTransaction</t>
  </si>
  <si>
    <t>TS0108-SA-010301-00093-活期性存款_存戶約定_行動祕書通知項目設定.docx</t>
  </si>
  <si>
    <t>TRADING_SUMMARY</t>
  </si>
  <si>
    <t>/app/services/deposit/depositregister/notifySetting</t>
  </si>
  <si>
    <t>TS0108-SA-010301-00173-活期性存款_企網銀轉出帳號交易限額變更.docx</t>
  </si>
  <si>
    <t>企網銀轉出帳號交易限額變更</t>
  </si>
  <si>
    <t>/app/services/deposit/transactionLimit/updateGibAccountLimitSetting</t>
  </si>
  <si>
    <t>TS0108-SA-010321-00007-分行管理_企業網路銀行空白單據發出暨查詢作業.docx</t>
  </si>
  <si>
    <t>企網單據處理</t>
  </si>
  <si>
    <t>語音綜轉定存</t>
  </si>
  <si>
    <t>網路外綜轉定</t>
  </si>
  <si>
    <t>V602</t>
  </si>
  <si>
    <t>TS0108-SA-010302-00017-定期性存款_存戶事故作業.docx</t>
  </si>
  <si>
    <t>D05</t>
  </si>
  <si>
    <t>自動轉期約定／取消</t>
  </si>
  <si>
    <t>/app/services/deposit/td/event/changeAutoRenew</t>
  </si>
  <si>
    <t>TS0108-SA-010302-00018-定期性存款_定存銷戶作業.docx</t>
  </si>
  <si>
    <t>D07</t>
  </si>
  <si>
    <t>網路存單解約</t>
  </si>
  <si>
    <t>/app/services/deposit/td/terminate/doDepTerm</t>
  </si>
  <si>
    <t>外綜存單解約</t>
  </si>
  <si>
    <t>TS0108-SA-010320-00037-歸戶管理_帳號資訊查詢.docx</t>
  </si>
  <si>
    <t>帳號資訊查詢</t>
  </si>
  <si>
    <t>/app/services/deposit/cust/queryAccountInfo</t>
  </si>
  <si>
    <t>TS0108-SA-010322-00084-批覆書查詢-批覆書分項額度資訊（多筆）.docx</t>
  </si>
  <si>
    <t>B09</t>
  </si>
  <si>
    <t>批覆書分項額度資訊查詢-多筆</t>
  </si>
  <si>
    <t>TS0108-SA-010310-00149-授信歸戶明細資料查詢.docx</t>
  </si>
  <si>
    <t>授信歸戶明細資料查詢</t>
  </si>
  <si>
    <t>TS0108-SA-010310-00083-放款帳號動用序號明細查詢.docx</t>
  </si>
  <si>
    <t>存單解約查詢</t>
  </si>
  <si>
    <t>/app/services/deposit/td/terminate/queryDepTermBefore</t>
  </si>
  <si>
    <t>中途解約查詢</t>
  </si>
  <si>
    <t>TS0108-SA-010303-00004-跨行_身心障礙者跨行提款手續費優惠登錄及解除.docx</t>
  </si>
  <si>
    <t>/app/services/deposit/feediscount/registerDisabledPersonFeeInformation</t>
  </si>
  <si>
    <t>存戶資料查詢</t>
  </si>
  <si>
    <t>TS0108-SA-010301-00120-活期性存款_活存帳號全部資料查詢</t>
  </si>
  <si>
    <t>支存資料查詢</t>
  </si>
  <si>
    <t>TS0108-SA-010302-00009-定期性存款_存戶歸戶資料查詢.docx</t>
  </si>
  <si>
    <t>D06</t>
  </si>
  <si>
    <t>存戶歸戶資料查詢</t>
  </si>
  <si>
    <t>/app/services/deposit/td/query/queryCustAccs</t>
  </si>
  <si>
    <t>TS0108-SA-010303-00006-跨行_雇主資料變更記錄查詢.docx</t>
  </si>
  <si>
    <t>雇主資料變更紀錄查詢</t>
  </si>
  <si>
    <t>/app/services/deposit/feediscount/queryBossChangedData</t>
  </si>
  <si>
    <t>帳戶別名維護</t>
  </si>
  <si>
    <t>TS0108-SA-010302-00007-定期性存款_存戶領息明細資料查詢.docx</t>
  </si>
  <si>
    <t>/app/services/deposit/td/query/queryIntePmnt</t>
  </si>
  <si>
    <t>外幣全部資料查詢</t>
  </si>
  <si>
    <t>TS0108-SA-010303-00008-跨行_自動化手續費優惠身分查詢.docx</t>
  </si>
  <si>
    <t>自動化手續費優惠身分查詢</t>
  </si>
  <si>
    <t>/app/services/deposit/feediscount/queryFeeDiscountIdentity</t>
  </si>
  <si>
    <t>TS0108-SA-010301-00040-支票存款_支存票據_交票扣帳查詢.docx</t>
  </si>
  <si>
    <t>/app/deposit/cheque/displayswitchinfo/process</t>
  </si>
  <si>
    <t>TS0108-SA-010317-00035-櫃員現金查詢.docx</t>
  </si>
  <si>
    <t>櫃員現金查詢(  國庫收支系統</t>
  </si>
  <si>
    <t>/app/services/deposit/tellercashmanagement/cashquery</t>
  </si>
  <si>
    <t>TS0108-SA-010310-00049-存匯NBS利息收據列印.docx</t>
  </si>
  <si>
    <t>存匯NBS利息收據列印</t>
  </si>
  <si>
    <t>TS0108-SA-010320-00023-借保戶資訊查詢.docx</t>
  </si>
  <si>
    <t>借保戶資訊查詢</t>
  </si>
  <si>
    <t>TS0108-SA-010310-00038-一般交易明細查詢.docx</t>
  </si>
  <si>
    <t>一般交易明細查詢</t>
  </si>
  <si>
    <t>自動化通路轉入約定暨約定紀錄查詢</t>
  </si>
  <si>
    <t>/app/services/deposit/transferRegistered/queryTransferIn</t>
  </si>
  <si>
    <t>TS0108-SA-010301-00083-活期性存款_客服中心警示戶註記.docx</t>
  </si>
  <si>
    <t>/app/services/deposit/depositEvent/registeredWarningEvent</t>
  </si>
  <si>
    <t>TS0108-SA-010312-00005-信用狀保證金存入.docx</t>
  </si>
  <si>
    <t>信用狀保證金存入</t>
  </si>
  <si>
    <t>TS0108-SA-010312-00029-信用狀內容變更.docx</t>
  </si>
  <si>
    <t>信用狀內容變更</t>
  </si>
  <si>
    <t>已接新API</t>
  </si>
  <si>
    <t>TS0068 國外股票系統</t>
  </si>
  <si>
    <t>TS0108-SA-010301-00191-活期性存款_綜存質借狀態查詢.docx</t>
  </si>
  <si>
    <t>/app/services/deposit/comperhensive/queryComperhensive</t>
  </si>
  <si>
    <t>TS0108-SA-010302-00016-定期性存款_存單歸戶明細查詢.docx</t>
  </si>
  <si>
    <t>定存歸戶明細查詢</t>
  </si>
  <si>
    <t>/app/services/deposit/td/query/queryCustAccsDtl</t>
  </si>
  <si>
    <t>定存解約試算</t>
  </si>
  <si>
    <t>N1110</t>
  </si>
  <si>
    <t>TS0108-SA-010302-00012-定期性存款_存單適用利率查詢.docx</t>
  </si>
  <si>
    <t>適用利率查詢</t>
  </si>
  <si>
    <t>/app/services/deposit/td/query/queryApplicableInteRate</t>
  </si>
  <si>
    <t>TS0108-SA-010301-00012-活期性存款_自動化通路交易已使用額度查詢.docx</t>
  </si>
  <si>
    <t>/app/services/deposit/transactionLimit/queryAutoChannelUsedLimit</t>
  </si>
  <si>
    <t>TS0108-SA-010301-00190-活期性存款_ATM非約定轉帳功能查詢.docx</t>
  </si>
  <si>
    <t>歸戶非約定轉帳功能查詢</t>
  </si>
  <si>
    <t>N1117</t>
  </si>
  <si>
    <t>/app/services/deposit/transferRegistered/queryNpTransferInfo</t>
  </si>
  <si>
    <t>TS0108-SA-010301-00020-活期性存款_活期性存款帳號主要資訊查詢.docx</t>
  </si>
  <si>
    <t>N1123</t>
  </si>
  <si>
    <t>/app/services/deposit/accountquery/deptAccountInfoTx</t>
  </si>
  <si>
    <t>TS0108-SA-010302-00006-定期性存款_存戶計息明細資料查詢.docx</t>
  </si>
  <si>
    <t>存戶計息明細資料查詢</t>
  </si>
  <si>
    <t>/app/services/deposit/td/query/queryInteCalc</t>
  </si>
  <si>
    <t>TS0108-SA-010302-00020-定期性存款_零存整付扣款紀錄查詢.docx</t>
  </si>
  <si>
    <t>零存整付扣款紀錄查詢</t>
  </si>
  <si>
    <t>/app/services/deposit/td/query/queryInstallmentDebitHist</t>
  </si>
  <si>
    <t>TS0108-SA-010310-00116-放款帳號每期本息攤還查詢.docx</t>
  </si>
  <si>
    <t>個網銀放款帳號本息攤還查詢</t>
  </si>
  <si>
    <t>TS0108-SA-010305-00021-公共事業費_代扣繳約定項目查詢_依歸戶統編.docx</t>
  </si>
  <si>
    <t>代繳項目查詢</t>
  </si>
  <si>
    <t>TS0108-SA-010305-00022-公共事業費_代扣繳明細查詢_依歸戶統編.docx</t>
  </si>
  <si>
    <t>TS0108-SA-010301-00071-活期性存款_透支利息_透支繳息明細查詢</t>
  </si>
  <si>
    <t>透支繳息明細查詢-透支利息繳息</t>
  </si>
  <si>
    <t>/app/services/deposit/interest/overpaymentdetail</t>
  </si>
  <si>
    <t>TS0108-SA-010301-00103-活期性存款_透支利息查詢.docx</t>
  </si>
  <si>
    <t>透支利息查詢-</t>
  </si>
  <si>
    <t>/app/services/deposit/overinterest/getoverinterest</t>
  </si>
  <si>
    <t>TS0108-SA-010306-00009-貴金屬_交易明細查詢.docx</t>
  </si>
  <si>
    <t>個銀貴金屬交易明細查詢</t>
  </si>
  <si>
    <t>/app/services/deposit/pm/query/txdetail</t>
  </si>
  <si>
    <t>TS0108-SA-010306-00010-貴金屬_庫存損益查詢.docx</t>
  </si>
  <si>
    <t>個銀貴金屬庫存損益查詢</t>
  </si>
  <si>
    <t>/app/services/deposit/pm/query/spl</t>
  </si>
  <si>
    <t>TS0108-SA-010306-00003-貴金屬_買進回售試算.docx</t>
  </si>
  <si>
    <t>C03</t>
  </si>
  <si>
    <t>貴金屬買進試算</t>
  </si>
  <si>
    <t>/app/services/deposit/pm/preCalculate</t>
  </si>
  <si>
    <t>貴金屬賣出試算</t>
  </si>
  <si>
    <t>TS0108-SA-010306-00015-貴金屬_投資買進約定資料查詢.docx</t>
  </si>
  <si>
    <t>C09</t>
  </si>
  <si>
    <t>NBS 貴金屬定期定額</t>
  </si>
  <si>
    <t>/app/services/deposit/pm/register/buy/query</t>
  </si>
  <si>
    <t>TS0108-SA-010306-00016-貴金屬_投資買進約定變更記錄查詢.docx</t>
  </si>
  <si>
    <t>貴金屬約定變更查詢</t>
  </si>
  <si>
    <t>/app/services/deposit/pm/register/change/query</t>
  </si>
  <si>
    <t>NBS 貴金屬到價買進</t>
  </si>
  <si>
    <t>個網結購轉定</t>
  </si>
  <si>
    <t>TS0108-SA-010301-00161-活期性存款_個網銀線上申請手續費扣帳.docx</t>
  </si>
  <si>
    <t>個網銀-線上申請手續費扣帳</t>
  </si>
  <si>
    <t>/app/services/deposit/businesstransaction/personnetbank/netApplyFeeDebit</t>
  </si>
  <si>
    <t>外幣定存解約</t>
  </si>
  <si>
    <t>TS0108-SA-010301-00123-活期性存款_統編比對曁帳戶餘額查詢.docx</t>
  </si>
  <si>
    <t>查詢帳號與統編是否為同一人(票據託收查詢交易使用)</t>
  </si>
  <si>
    <t>/app/services/deposit/accountquery/idBalanceQuery</t>
  </si>
  <si>
    <t>台幣本行轉帳（含OTP轉帳</t>
  </si>
  <si>
    <t>新個網銀繳本行信用卡款</t>
  </si>
  <si>
    <t>網銀台綜轉定</t>
  </si>
  <si>
    <t>TS0108-SA-010301-00019-活期性存款_綜存質借結清利息繳納.docx</t>
  </si>
  <si>
    <t>台幣綜存質借結清利息繳納</t>
  </si>
  <si>
    <t>/app/services/deposit/remittance/payCompreDeptPledgeInterest</t>
  </si>
  <si>
    <t>TS0108-SA-010310-00028-放款部份還本.docx</t>
  </si>
  <si>
    <t>A08</t>
  </si>
  <si>
    <t>放款部份還本</t>
  </si>
  <si>
    <t>TS0108-SA-010301-00006-活期性存款_數位帳戶開戶前檢核與開戶.docx</t>
  </si>
  <si>
    <t>數位帳戶開戶前檢核與開戶</t>
  </si>
  <si>
    <t>/app/services/deposit/account/tx/digiAccountPreOpening</t>
  </si>
  <si>
    <t>TS0108-SA-010301-00175-活期性存款_個網銀撥薪作業.docx</t>
  </si>
  <si>
    <t>個網銀-撥薪作業</t>
  </si>
  <si>
    <t>/app/services/deposit/businesstransaction/personnetbank/salaryPayment</t>
  </si>
  <si>
    <t>TS0108-SA-010306-00002-貴金屬_買進回售轉帳.docx</t>
  </si>
  <si>
    <t>貴金屬買進個銀</t>
  </si>
  <si>
    <t>/app/services/deposit/pm/bst</t>
  </si>
  <si>
    <t>貴金屬賣出個銀</t>
  </si>
  <si>
    <t>網路銀行繳費</t>
  </si>
  <si>
    <t>TS0108-SA-010301-00189-活期性存款_個網銀非約定轉帳限額提升申請與註銷.docx</t>
  </si>
  <si>
    <t>個網銀非約定轉帳限額提升作業</t>
  </si>
  <si>
    <t>/app/services/deposit/transactionLimit/updatePibNpTransferLimit</t>
  </si>
  <si>
    <t>D04</t>
  </si>
  <si>
    <t>TS0108-SA-010301-00008-活期性存款_自動化通路服務與轉出轉入約定.docx</t>
  </si>
  <si>
    <t>自動化通路服務轉出入約定</t>
  </si>
  <si>
    <t>/app/services/deposit/transferRegistered/transferRegistered</t>
  </si>
  <si>
    <t>TS0108-SA-010301-00088-活期性存款_存戶約定_語音網銀取消綜存質借.docx</t>
  </si>
  <si>
    <t>/app/services/deposit/depositregister/cancelLendByVoiceNet</t>
  </si>
  <si>
    <t>TS0108-SA-010301-00015-活期性存款_本行同戶名轉入帳號約定.docx</t>
  </si>
  <si>
    <t>/app/services/deposit/transferRegistered/esunSameCustomerTransferIn</t>
  </si>
  <si>
    <t>TS0108-SA-010301-00007-活期性存款_數位帳戶未啟用狀態異動.docx</t>
  </si>
  <si>
    <t>網路線上開戶帳戶啟用／銷戶</t>
  </si>
  <si>
    <t>/app/services/deposit/account/tx/digiAccountOperate</t>
  </si>
  <si>
    <t>TS0108-SA-010301-00005-活期性存款_臺幣子帳戶開戶與註銷.docx</t>
  </si>
  <si>
    <t>活期性存款_臺幣子帳戶開戶與註銷</t>
  </si>
  <si>
    <t>/app/services/deposit/account/tx/childAccountOperate</t>
  </si>
  <si>
    <t>TS0108-SA-010310-00063-信用卡紅利兌換房貸利息登錄.docx</t>
  </si>
  <si>
    <t>代繳公共約定</t>
  </si>
  <si>
    <t>TS0108-SA-010306-00014-貴金屬_投資買進約定.docx</t>
  </si>
  <si>
    <t>個銀 貴金屬定期買進</t>
  </si>
  <si>
    <t>/app/services/deposit/pm/register/buy</t>
  </si>
  <si>
    <t>TS0108-SA-010306-00017-貴金屬_投資買進約定資料變更.docx</t>
  </si>
  <si>
    <t>個銀 貴金屬定期投資變更</t>
  </si>
  <si>
    <t>/app/services/deposit/pm/register/change</t>
  </si>
  <si>
    <t>TS0108-SA-010320-00034-授信戶約定事項查詢與變更.docx</t>
  </si>
  <si>
    <t>I04</t>
  </si>
  <si>
    <t>授信戶約定事項之查詢與變更</t>
  </si>
  <si>
    <t>TRADING_SUMMARY }</t>
  </si>
  <si>
    <t>個銀 貴金屬到價買進</t>
  </si>
  <si>
    <t>個銀 貴金屬到價買進變更</t>
  </si>
  <si>
    <t>TS0108-SA-010320-00044-歸戶管理_歸戶帳號清單查詢(依帳號類別).docx</t>
  </si>
  <si>
    <t>/app/services/deposit/cust/queryAccListInfo</t>
  </si>
  <si>
    <t>TS0108-SA-010304-00004-加值型功能_歸戶統編下所有未連結ESA帳號之證券虛擬戶帳號查詢.docx</t>
  </si>
  <si>
    <t>歸戶統編下所有未連結ESA帳號之證券虛擬戶帳號查詢</t>
  </si>
  <si>
    <t>/app/services/deposit/securVtrl/queryUnLinkedSecuritiesVirtualAccount</t>
  </si>
  <si>
    <t>TS0108-SA-010301-00058-活期性存款_存摺_磁條查詢／更正.docx</t>
  </si>
  <si>
    <t>磁條查詢／更正</t>
  </si>
  <si>
    <t>/app/services/deposit/depositPassbook/maintainPassbookMagneticStripe</t>
  </si>
  <si>
    <t>TS0108-SA-010305-00017-公共事業費_代扣繳約定狀況查詢_依用戶號碼.docx</t>
  </si>
  <si>
    <t>TS0108-SA-010320-00004-銀行歸戶統編／授信戶號查詢.docx</t>
  </si>
  <si>
    <t>銀行歸戶統編/授信戶號查詢</t>
  </si>
  <si>
    <t>TS0108-SA-010323-00005-預佔額度查詢.docx</t>
  </si>
  <si>
    <t>TS0108-SA-010323-00023-AR無追額度明細查詢.docx</t>
  </si>
  <si>
    <t>AR無追額度明細查詢</t>
  </si>
  <si>
    <t>/app/services/limitar/limitaroperate</t>
  </si>
  <si>
    <t>TS0108-SA-010310-00085-查詢扣款來源餘額.docx</t>
  </si>
  <si>
    <t>查詢扣款來源餘額</t>
  </si>
  <si>
    <t>TS0108-SA-010315-00024-保證主檔查詢.docx</t>
  </si>
  <si>
    <t>/app/services/indirectcredit/guarantee/query/redirection</t>
  </si>
  <si>
    <t>TS0108-SA-010310-00143-編號查帳號、或帳號查編號.docx</t>
  </si>
  <si>
    <t>G04</t>
  </si>
  <si>
    <t>編號查帳號、或帳號查編號</t>
  </si>
  <si>
    <t>/app/services/directcredit/loan/customerloandispatch/dispatch</t>
  </si>
  <si>
    <t>B05</t>
  </si>
  <si>
    <t>A00512</t>
  </si>
  <si>
    <t>TS0108-SA-010322-00090-批覆書查詢-批覆書總額度資訊 (多筆).docx</t>
  </si>
  <si>
    <t>批覆書總額度資訊查詢-多筆</t>
  </si>
  <si>
    <t>TS0108-SA-010310-00118-帳號屬性查詢.docx</t>
  </si>
  <si>
    <t>TS0108-SA-010313-00011-承兌主檔查詢.docx</t>
  </si>
  <si>
    <t>/app/services/indirectcredit/accept/query/redirection</t>
  </si>
  <si>
    <t>TS0108-SA-010312-00010-信用狀整合查詢.docx</t>
  </si>
  <si>
    <t>信用狀整合查詢</t>
  </si>
  <si>
    <t>TS0108-SA-010314-00006-貼現主檔查詢.docx</t>
  </si>
  <si>
    <t>F01</t>
  </si>
  <si>
    <t>/app/services/indirectcredit/discount/redirection</t>
  </si>
  <si>
    <t>TS0108-SA-010310-00044-共同交易明細查詢.docx</t>
  </si>
  <si>
    <t>共同交易明細查詢</t>
  </si>
  <si>
    <t>TS0108-SA-010322-00013-備償專戶可轉帳金額查詢.docx</t>
  </si>
  <si>
    <t>備償專戶可用餘額查詢</t>
  </si>
  <si>
    <t>/app/services/apprdoc/rrsacautotransfer</t>
  </si>
  <si>
    <t>TS0108-SA-010310-00119-帳號種類查詢.docx</t>
  </si>
  <si>
    <t>TS0108-SA-010310-00077-放款催呆收回交易明細查詢(單筆).docx</t>
  </si>
  <si>
    <t>放款催呆收回明細查詢(單筆)</t>
  </si>
  <si>
    <t>TS0108-SA-010310-00101-NBS授權.docx</t>
  </si>
  <si>
    <t>NBS授權</t>
  </si>
  <si>
    <t>A00532</t>
  </si>
  <si>
    <t>TS0108-SA-010320-00030-戶名查詢統編.docx</t>
  </si>
  <si>
    <t>戶名查詢統編</t>
  </si>
  <si>
    <t>批覆書總額度資訊查詢－多筆</t>
  </si>
  <si>
    <t>TS0108-SA-010320-00059-授信歸戶資料查詢.docx</t>
  </si>
  <si>
    <t>TS0108-SA-010301-00003-活期性存款_整合開戶.docx</t>
  </si>
  <si>
    <t>臺幣活期_外幣活期_貴金屬整合開戶</t>
  </si>
  <si>
    <t>/app/services/deposit/account/tx/integratedOpening</t>
  </si>
  <si>
    <t>TS0108-SA-010321-00017-分行管理_NBS密碼單發出作業.docx</t>
  </si>
  <si>
    <t>錄卡語音密碼</t>
  </si>
  <si>
    <t>B01</t>
  </si>
  <si>
    <t>臺幣支存開戶</t>
  </si>
  <si>
    <t>轉存單</t>
  </si>
  <si>
    <t>存單續轉開戶</t>
  </si>
  <si>
    <t>外匯存單開戶</t>
  </si>
  <si>
    <t>綜存轉存單</t>
  </si>
  <si>
    <t>續轉存查詢</t>
  </si>
  <si>
    <t>/app/services/deposit/td/acc/renewQuery</t>
  </si>
  <si>
    <t>TS0108-SA-010301-00171-活期性存款_活期性存款銷戶.docx</t>
  </si>
  <si>
    <t>活期性存款銷戶</t>
  </si>
  <si>
    <t>/app/services/deposit/closeaccount/closeAccount</t>
  </si>
  <si>
    <t>TS0108-SA-010317-00032-儲值卡銷戶.docx</t>
  </si>
  <si>
    <t>K02</t>
  </si>
  <si>
    <t>/app/services/deposit/refillcard/closedaccounts</t>
  </si>
  <si>
    <t>TS0108-SA-010301-00169-活期性存款_綜存銷戶約定查詢.docx</t>
  </si>
  <si>
    <t>/app/services/deposit/closeaccount/queryMarkerBeforeClose</t>
  </si>
  <si>
    <t>TS0108-SA-010301-00170-活期性存款_綜存銷戶／抵銷前查詢.docx</t>
  </si>
  <si>
    <t>綜存銷戶／抵銷前查詢</t>
  </si>
  <si>
    <t>/app/services/deposit/closeaccount/queryAndValidBeforeOffsetOrClose</t>
  </si>
  <si>
    <t>TS0108-SA-010306-00005-貴金屬_銷戶.docx</t>
  </si>
  <si>
    <t>C07</t>
  </si>
  <si>
    <t>貴金屬銷戶輸入</t>
  </si>
  <si>
    <t>/app/services/deposit/pm/close</t>
  </si>
  <si>
    <t>TS0108-SA-010306-00004-貴金屬_銷戶查詢.docx</t>
  </si>
  <si>
    <t>貴金屬銷戶查詢</t>
  </si>
  <si>
    <t>/app/services/deposit/pm/close/query</t>
  </si>
  <si>
    <t>中途解約　　</t>
  </si>
  <si>
    <t>續轉存解約　</t>
  </si>
  <si>
    <t>TS0108-SA-010320-00026-授信注意事項查詢.docx</t>
  </si>
  <si>
    <t>TS0108-SA-010320-00027-授信注意事項變更.docx</t>
  </si>
  <si>
    <t>TS0108-SA-010309-00006-代收代付_約定代扣繳_ACH約定登錄.docx</t>
  </si>
  <si>
    <t>ACH約定登錄</t>
  </si>
  <si>
    <t>TS0108-SA-010309-00007-代收代付_約定代扣繳_ACH約定變更.docx</t>
  </si>
  <si>
    <t>ACH約定變更</t>
  </si>
  <si>
    <t>TS0108-SA-010309-00010-代收代付_約定代扣繳_ACH核印資料查詢.docx</t>
  </si>
  <si>
    <t>ACH核印資料查詢</t>
  </si>
  <si>
    <t>TS0108-SA-010309-00008-代收代付_約定代扣繳_ACH授權核印.docx</t>
  </si>
  <si>
    <t>ACH授權核印</t>
  </si>
  <si>
    <t>TS0108-SA-010309-00022-代收代付_發動者約定_ACH發動者登錄.docx</t>
  </si>
  <si>
    <t>G02</t>
  </si>
  <si>
    <t>ACH發動者登錄</t>
  </si>
  <si>
    <t>TS0108-SA-010309-00023-代收代付_發動者約定_ACH發動者變更.docx</t>
  </si>
  <si>
    <t>ACH發動者變更</t>
  </si>
  <si>
    <t>TS0108-SA-010305-00013-公共事業費_各類代扣繳約定_多筆.docx</t>
  </si>
  <si>
    <t>公共事業約定</t>
  </si>
  <si>
    <t>TS0108-SA-010305-00014-公共事業費_國民年金代扣繳約定_單筆.docx</t>
  </si>
  <si>
    <t>代繳國民年金</t>
  </si>
  <si>
    <t>TS0108-SA-010305-00015-公共事業費_eTag代扣繳約定_多筆.docx</t>
  </si>
  <si>
    <t>ＥＴＡＧ約定</t>
  </si>
  <si>
    <t>TS0108-SA-010309-00009-代收代付_約定代扣繳_ACH瓦斯費登錄／終止.docx</t>
  </si>
  <si>
    <t>ACH瓦斯費登錄／終止</t>
  </si>
  <si>
    <t>TS0108-SA-010305-00023-公共事業費_免扣繳約定.docx</t>
  </si>
  <si>
    <t>J05</t>
  </si>
  <si>
    <t>公共事業費</t>
  </si>
  <si>
    <t>TS0108-SA-010301-00087-活期性存款_存戶約定_聯行代付申請.docx</t>
  </si>
  <si>
    <t>/app/services/deposit/depositregister/interAgentPayment</t>
  </si>
  <si>
    <t>TS0108-SA-010301-00101-活期性存款_存戶約定_取款密碼作業.docx</t>
  </si>
  <si>
    <t>/app/services/deposit/depositregister/passwordSetting</t>
  </si>
  <si>
    <t>TS0108-SA-010301-00084-活期性存款_存戶約定_支票存款內容變更.docx</t>
  </si>
  <si>
    <t>B04</t>
  </si>
  <si>
    <t>/app/services/deposit/depositregister/depositChange</t>
  </si>
  <si>
    <t>TS0108-SA-010302-00011-定期性存款_存戶約定作業.docx</t>
  </si>
  <si>
    <t>/app/services/deposit/td/cdadjust/changeCd</t>
  </si>
  <si>
    <t>TS0108-SA-010301-00085-活期性存款_存戶約定_活存內容變更.docx</t>
  </si>
  <si>
    <t>活存內容變更</t>
  </si>
  <si>
    <t>TS0108-SA-010301-00096-活期性存款_存戶約定_外幣綜存帳號內容變更.docx</t>
  </si>
  <si>
    <t>外幣綜存帳號內容變更(CY</t>
  </si>
  <si>
    <t>外幣綜存帳號內容變更(MY</t>
  </si>
  <si>
    <t>TS0108-SA-010301-00099-活期性存款_存戶約定_抵用額度變更.docx</t>
  </si>
  <si>
    <t>/app/services/deposit/depositregister/balanceChange</t>
  </si>
  <si>
    <t>綜存單轉一般</t>
  </si>
  <si>
    <t>/app/services/deposit/td/cdadjust/cmprhCdToPhysicalCd</t>
  </si>
  <si>
    <t>TS0108-SA-010301-00089-活期性存款_存戶約定_帳戶別名維護.docx</t>
  </si>
  <si>
    <t>/app/services/deposit/depositregister/aliasMaintain</t>
  </si>
  <si>
    <t>TS0108-SA-010308-00011-加值型功能_優利定存作業.docx</t>
  </si>
  <si>
    <t>N11</t>
  </si>
  <si>
    <t>/app/services/deposit/ptd/work</t>
  </si>
  <si>
    <t>優利定存顧客額度作業查詢</t>
  </si>
  <si>
    <t>TS0108-SA-010301-00092-活期性存款_存戶約定_啟鑰卓越專案登錄.docx</t>
  </si>
  <si>
    <t>N04</t>
  </si>
  <si>
    <t>/app/services/deposit/depositregister/excellentProjectApply</t>
  </si>
  <si>
    <t>TS0108-SA-010301-00090-活期性存款_存戶約定_今交票凍結金額查詢與變更.docx</t>
  </si>
  <si>
    <t>TRADING_SUMMARY_A144131 }</t>
  </si>
  <si>
    <t>/app/services/deposit/depositregister/lockedAmtDueCheck</t>
  </si>
  <si>
    <t>TRADING_SUMMARY_A14413A</t>
  </si>
  <si>
    <t>TS0108-SA-010301-00041-支票存款_支存票據_指定票據驗證整批登錄.docx</t>
  </si>
  <si>
    <t>指定票據登錄</t>
  </si>
  <si>
    <t>/app/deposit/cheque/processchequevalidation/process</t>
  </si>
  <si>
    <t>TS0108-SA-010303-00005-跨行_薪資雇主資格登錄與解除.docx</t>
  </si>
  <si>
    <t>雇主資格登錄與解除</t>
  </si>
  <si>
    <t>/app/services/deposit/feediscount/registerPayBossInformation</t>
  </si>
  <si>
    <t>TS0108-SA-010303-00002-跨行_自動化手續費優惠登錄及解除.docx</t>
  </si>
  <si>
    <t>自動化手續費優惠設定</t>
  </si>
  <si>
    <t>/app/services/deposit/feediscount/registerFeeDiscountInformation</t>
  </si>
  <si>
    <t>TS0108-SA-010303-00003-跨行_臨櫃手續費優惠登錄及解除.docx</t>
  </si>
  <si>
    <t>H05</t>
  </si>
  <si>
    <t>臨櫃手續費優惠登錄及解除</t>
  </si>
  <si>
    <t>/app/services/deposit/feediscount/registerCounterFeeDiscount</t>
  </si>
  <si>
    <t>於2021/09/29下架</t>
  </si>
  <si>
    <t>TS0108-SA-010301-00017-活期性存款_外匯電子銀行轉出轉入約定.docx</t>
  </si>
  <si>
    <t>/app/services/deposit/transferRegistered/foreignTransferRegistered</t>
  </si>
  <si>
    <t>TS0108-SA-010309-00018-代收代付_約定代扣繳_全國性繳費稅臨櫃受理約定授權.docx</t>
  </si>
  <si>
    <t>全國性繳費稅約定代扣授權</t>
  </si>
  <si>
    <t>/app/services/deposit/agcp/natlpmnttax</t>
  </si>
  <si>
    <t>TS0108-SA-010309-00019-代收代付_約定代扣繳_全國性繳費稅舊戶轉檔登錄.docx</t>
  </si>
  <si>
    <t>全國性繳費稅舊戶轉檔登錄</t>
  </si>
  <si>
    <t>TS0108-SA-010309-00020-代收代付_約定代扣繳_全國性繳費稅授權核印.docx</t>
  </si>
  <si>
    <t>全國性繳費稅授權核印</t>
  </si>
  <si>
    <t>TS0108-SA-010309-00021-代收代付_約定代扣繳_全國性繳費稅核印資料查詢.docx</t>
  </si>
  <si>
    <t>全國性繳費稅核印資料查詢</t>
  </si>
  <si>
    <t>TS0108-SA-010301-00052-支票存款_支存票據_領用空白票據.docx</t>
  </si>
  <si>
    <t>/app/deposit/cheque/applyblankcheque/process</t>
  </si>
  <si>
    <t>TS0108-SA-010301-00053-支票存款_支存票據_解除領用空白票據.docx</t>
  </si>
  <si>
    <t>解除領用票據</t>
  </si>
  <si>
    <t>/app/deposit/cheque/unapplyblankcheque/process</t>
  </si>
  <si>
    <t>TS0108-SA-010308-00002-加值型功能_勞動保障卡登錄及當日刪除.docx</t>
  </si>
  <si>
    <t>/app/services/addvalue/laborInsureCard</t>
  </si>
  <si>
    <t>TS0108-SA-010308-00004-加值型功能_勞動保障卡_銷戶.docx</t>
  </si>
  <si>
    <t>TS0108-SA-010308-00007-加值型功能_勞動保障卡_投保人資料查詢同意及補簽同意.docx</t>
  </si>
  <si>
    <t>TS0108-SA-010309-00014-代收代付_約定代扣繳_整批轉帳約定申請.docx</t>
  </si>
  <si>
    <t>整批轉帳約定代扣申請輸出資訊(個金NBS)</t>
  </si>
  <si>
    <t>/app/services/deposit/agcp/batchtransfer</t>
  </si>
  <si>
    <t>TS0108-SA-010309-00015-代收代付_約定代扣繳_整批轉帳約定變更.docx</t>
  </si>
  <si>
    <t>整批轉帳約定代扣變更</t>
  </si>
  <si>
    <t>TS0108-SA-010309-00017-代收代付_約定代扣繳_整批轉帳核印資料查詢.docx</t>
  </si>
  <si>
    <t>整批轉帳核印資料查詢</t>
  </si>
  <si>
    <t>TS0108-SA-010309-00016-代收代付_約定代扣繳_整批轉帳授權核印.docx</t>
  </si>
  <si>
    <t>TS0108-SA-010320-00036-歸戶管理_統編改號前查詢.docx</t>
  </si>
  <si>
    <t>H02</t>
  </si>
  <si>
    <t>統編改號查詢</t>
  </si>
  <si>
    <t>/app/services/deposit/customer/queryBeforeChangeAccountBelong</t>
  </si>
  <si>
    <t>TS0108-SA-010320-00035-歸戶管理_統編改號作業.docx</t>
  </si>
  <si>
    <t>/app/services/deposit/customer/doChangeVerifiedId</t>
  </si>
  <si>
    <t>TS0108-SA-010301-00070-活期性存款_歸戶及存戶事故整合作業.docx</t>
  </si>
  <si>
    <t>存戶事故整合</t>
  </si>
  <si>
    <t>/app/services/deposit/depositEvent/accountEventIntergration</t>
  </si>
  <si>
    <t>TS0108-SA-010304-00010-加值型功能_E-Collection虛擬帳號警示戶登錄／解除／查詢.docx</t>
  </si>
  <si>
    <t>E-Collection虛擬帳號警示戶登錄／解除／查詢</t>
  </si>
  <si>
    <t>/app/services/deposit/ecollection/alertProcess</t>
  </si>
  <si>
    <t>TS0108-SA-010301-00046-支票存款_支存票據_票據事故登錄.docx</t>
  </si>
  <si>
    <t>/app/deposit/cheque/registerevent/process</t>
  </si>
  <si>
    <t>TS0108-SA-010301-00047-支票存款_支存票據_票據事故解除.docx</t>
  </si>
  <si>
    <t>/app/deposit/cheque/unregisterevent/process</t>
  </si>
  <si>
    <t>TS0108-SA-010301-00048-支票存款_支存票據_作廢票據大批登錄.docx</t>
  </si>
  <si>
    <t>/app/deposit/cheque/discardcheque/process</t>
  </si>
  <si>
    <t>TS0108-SA-010324-00006-跨產品服務_NBS沖正交易入口.docx</t>
  </si>
  <si>
    <t>沖正服務</t>
  </si>
  <si>
    <t>/app/services/deposit/sys/reverseService</t>
  </si>
  <si>
    <t>NBS貴金屬交易明細查詢</t>
  </si>
  <si>
    <t>TS0108-SA-010302-00005-定期性存款_存戶交易明細資料查詢.docx</t>
  </si>
  <si>
    <t>存戶交易明細資料查詢</t>
  </si>
  <si>
    <t>/app/services/deposit/td/query/queryAccTx</t>
  </si>
  <si>
    <t>TS0108-SA-010306-00028-貴金屬_存戶事故作業_查詢.docx</t>
  </si>
  <si>
    <t>C05</t>
  </si>
  <si>
    <t>貴金屬存戶事故查詢</t>
  </si>
  <si>
    <t>/app/services/deposit/pm/event/query</t>
  </si>
  <si>
    <t>定存事故查詢</t>
  </si>
  <si>
    <t>/app/services/deposit/td/event/queryAccEvent</t>
  </si>
  <si>
    <t>事故資料查詢</t>
  </si>
  <si>
    <t>/app/services/deposit/depositEvent/queryDepositEventData</t>
  </si>
  <si>
    <t>TS0108-SA-010301-00043-支票存款_支存票據_票據事故查詢.docx</t>
  </si>
  <si>
    <t>/app/deposit/cheque/inquirysinglechequeevent/process</t>
  </si>
  <si>
    <t>存戶變更查詢</t>
  </si>
  <si>
    <t>/app/services/deposit/depositregister/getRegisterInfo</t>
  </si>
  <si>
    <t>TS0108-SA-010306-00006-貴金屬_存戶資訊查詢.docx</t>
  </si>
  <si>
    <t>NBS貴金屬存戶資訊查詢</t>
  </si>
  <si>
    <t>/app/services/deposit/pm/query/depositor</t>
  </si>
  <si>
    <t>TS0108-SA-010302-00004-定期性存款_存戶基本資料查詢.docx</t>
  </si>
  <si>
    <t>/app/services/deposit/td/query/queryAcc</t>
  </si>
  <si>
    <t>TS0108-SA-010320-00017-企金戶資料查詢.docx</t>
  </si>
  <si>
    <t>企金戶資料查詢</t>
  </si>
  <si>
    <t>TS0108-SA-010320-00002-微型企業資料查詢.docx</t>
  </si>
  <si>
    <t>querySbCorporate</t>
  </si>
  <si>
    <t>/app/services/loan/corporate/querySbCorporate</t>
  </si>
  <si>
    <t>蔡富翔</t>
  </si>
  <si>
    <t>https://esbtrackingp.testesunbank.com.tw/browse/ECSG-524</t>
  </si>
  <si>
    <t>TS0108-SA-010309-00031-代收代付_各類格式_整批餘額及證交款扣款查詢.docx</t>
  </si>
  <si>
    <t>/app/services/deposit/agcp/allformat</t>
  </si>
  <si>
    <t>TS0108-SA-010301-00105-活期性存款_扣押整合資料查詢.docx</t>
  </si>
  <si>
    <t>扣押整合查詢</t>
  </si>
  <si>
    <t>/app/services/deposit/depositSeizure/querySeizureInfo</t>
  </si>
  <si>
    <t>ESA主帳號或虛擬帳號相關資訊查詢 +玉證查詢作業</t>
  </si>
  <si>
    <t>TS0108-SA-010320-00040-歸戶管理_顧客開戶數與銷戶數查詢.docx</t>
  </si>
  <si>
    <t>歸戶往來查詢</t>
  </si>
  <si>
    <t>/app/services/deposit/cust/queryOpenCloseAccountCount</t>
  </si>
  <si>
    <t>TS0108-SA-010303-00007-跨行_臨櫃手續費優惠查詢.docx</t>
  </si>
  <si>
    <t>臨櫃手續費優惠查詢</t>
  </si>
  <si>
    <t>/app/services/deposit/feediscount/queryCounterFeeDiscount</t>
  </si>
  <si>
    <t>TS0108-SA-010303-00009-跨行_手續費優惠變更紀錄查詢.docx</t>
  </si>
  <si>
    <t>手續費優惠變更紀錄查詢</t>
  </si>
  <si>
    <t>/app/services/deposit/feediscount/queryFeeDiscountIdentityChangedHistory</t>
  </si>
  <si>
    <t>TS0108-SA-010301-00121-活期性存款_歸戶之帳號與幣別清單查詢.docx</t>
  </si>
  <si>
    <t>/app/services/deposit/accountquery/cifAccountQuery</t>
  </si>
  <si>
    <t>優利定存查詢輸出</t>
  </si>
  <si>
    <t>TS0108-SA-010301-00156-活期性存款_參考積數查詢.docx</t>
  </si>
  <si>
    <t>參考積數查詢</t>
  </si>
  <si>
    <t>/app/services/deposit/interest/queryReferredAccrualNumber</t>
  </si>
  <si>
    <t>TS0108-SA-010301-00045-支票存款_支存票據_票據使用狀態查詢.docx</t>
  </si>
  <si>
    <t>票據狀態查詢</t>
  </si>
  <si>
    <t>/app/deposit/cheque/displayinfo/process</t>
  </si>
  <si>
    <t>TS0108-SA-010301-00044-支票存款_支存票據_單張票據資料查詢.docx</t>
  </si>
  <si>
    <t>單張票據查詢</t>
  </si>
  <si>
    <t>/app/deposit/cheque/inquirychequeevents/process</t>
  </si>
  <si>
    <t>TS0108-SA-010302-00010-定期性存款_存單一般利息查詢.docx</t>
  </si>
  <si>
    <t>一般利息查詢</t>
  </si>
  <si>
    <t>/app/services/deposit/td/query/queryInte</t>
  </si>
  <si>
    <t>TS0108-SA-010301-00162-活期性存款_存款領息明細查詢.docx</t>
  </si>
  <si>
    <t>存款領息明細查詢－台幣</t>
  </si>
  <si>
    <t>/app/services/deposit/interest/queryInterestCollectDetail</t>
  </si>
  <si>
    <t>TS0108-SA-010301-00162-活期性存款_存款領息明細查詢</t>
  </si>
  <si>
    <t>存款領息明細查詢－外幣</t>
  </si>
  <si>
    <t>TS0108-SA-010301-00009-活期性存款_自動化通路服務與轉出約定查詢.docx</t>
  </si>
  <si>
    <t>自動化通路服務與轉出約定查詢</t>
  </si>
  <si>
    <t>/app/services/deposit/transferRegistered/queryTransferOut</t>
  </si>
  <si>
    <t>非約定轉帳功能查詢</t>
  </si>
  <si>
    <t>TS0108-SA-010309-00034-代收代付_晶片帳號約定全繳類別查詢.docx</t>
  </si>
  <si>
    <t>G05</t>
  </si>
  <si>
    <t>晶片帳號約定全繳費用類別查詢</t>
  </si>
  <si>
    <t>TS0108-SA-010320-00043-歸戶管理_歸戶暨存戶約定紀錄查詢.docx</t>
  </si>
  <si>
    <t>約定紀錄查詢</t>
  </si>
  <si>
    <t>/app/services/deposit/cust/queryDepositRegisterData</t>
  </si>
  <si>
    <t>TS0108-SA-010306-00033-貴金屬_黃金即時牌告查詢.docx</t>
  </si>
  <si>
    <t>010306-00033-貴金屬_黃金即時牌告查詢</t>
  </si>
  <si>
    <t>/app/services/deposit/preciousmetal/qryGoldMetal</t>
  </si>
  <si>
    <t>TS0108-SA-010305-00012-公共事業費_代收明細查詢.docx</t>
  </si>
  <si>
    <t>代收記錄查詢</t>
  </si>
  <si>
    <t>/app/services/puf/agcl/queryAgclTxDetail</t>
  </si>
  <si>
    <t>稅單代收查詢</t>
  </si>
  <si>
    <t>人工代收查詢</t>
  </si>
  <si>
    <t>TS0108-SA-010305-00018-公共事業費_委託事項明細查詢_依約定帳號.docx</t>
  </si>
  <si>
    <t>TS0108-SA-010305-00019-公共事業費_代扣繳約定異動明細查詢_依用戶號碼.docx</t>
  </si>
  <si>
    <t>TS0108-SA-010305-00020-公共事業費_代扣繳明細查詢_依用戶號碼.docx</t>
  </si>
  <si>
    <t>TS0108-SA-010309-00011-代收代付_約定代扣繳_ACH委託事項明細查詢.docx</t>
  </si>
  <si>
    <t>ACH委託事項明細查詢</t>
  </si>
  <si>
    <t>TS0108-SA-010309-00012-代收代付_約定代扣繳_ACH代繳狀況查詢.docx</t>
  </si>
  <si>
    <t>ACH代繳狀況查詢</t>
  </si>
  <si>
    <t>TS0108-SA-010309-00024-代收代付_發動者約定_ACH發動者狀況查詢.docx</t>
  </si>
  <si>
    <t>ACH發動者狀況查詢</t>
  </si>
  <si>
    <t>TS0108-SA-010308-00010-加值型功能_勞動保障卡_勞動保障卡本營業日登錄明細查詢.docx</t>
  </si>
  <si>
    <t>TS0108-SA-010308-00009-加值型功能_勞動保障卡_勞動保障卡申請狀況查詢.docx</t>
  </si>
  <si>
    <t>TS0108-SA-010301-00192-活期性存款_銀行帳號移管查詢.docx</t>
  </si>
  <si>
    <t>/app/services/deposit/accountquery/mergedAccount</t>
  </si>
  <si>
    <t>TS0108-SA-010301-00116-活期性存款_臨櫃本行臺幣轉帳.docx</t>
  </si>
  <si>
    <t>現金存入–帳戶</t>
  </si>
  <si>
    <t>/app/services/deposit/overCounter/esunTwdTransfer</t>
  </si>
  <si>
    <t>TS0108-SA-010304-00011-加值型功能_E-Collection虛擬帳號臨櫃存入作業.docx</t>
  </si>
  <si>
    <t>E-Collection虛擬帳號臨櫃存入作業</t>
  </si>
  <si>
    <t>/app/services/deposit/ecollection/depositProcess</t>
  </si>
  <si>
    <t>TS0108-SA-010304-00007-加值型功能_期貨保證金存入.docx</t>
  </si>
  <si>
    <t>N02</t>
  </si>
  <si>
    <t>/app/services/deposit/futuresvirtual/futureGuaranteeDeposit</t>
  </si>
  <si>
    <t>現金支出–帳戶</t>
  </si>
  <si>
    <t>TS0108-SA-010317-00006-會計管理_現金收入.docx</t>
  </si>
  <si>
    <t>/app/services/deposit/accountingOperation/cashIncome</t>
  </si>
  <si>
    <t>TS0108-SA-010317-00004-會計管理_現金支出.docx</t>
  </si>
  <si>
    <t>/app/services/deposit/accountingOperation/cashExpense</t>
  </si>
  <si>
    <t>轉帳–帳戶</t>
  </si>
  <si>
    <t>B03</t>
  </si>
  <si>
    <t>存摺轉帳支出</t>
  </si>
  <si>
    <t>TS0108-SA-010317-00010-會計管理_轉帳支出.docx</t>
  </si>
  <si>
    <t>/app/services/deposit/accountingOperation/transferExpense</t>
  </si>
  <si>
    <t>TS0108-SA-010317-00012-會計管理_轉帳收入.docx</t>
  </si>
  <si>
    <t>轉帳收入</t>
  </si>
  <si>
    <t>/app/services/deposit/accountingOperation/transferIncome</t>
  </si>
  <si>
    <t>TS0108-SA-010317-00008-會計管理_轉帳.docx</t>
  </si>
  <si>
    <t>/app/services/deposit/accountingOperation/accountTransfer</t>
  </si>
  <si>
    <t>TS0108-SA-010301-00049-支票存款_支存票據_支存止扣提存.docx</t>
  </si>
  <si>
    <t>止扣提存</t>
  </si>
  <si>
    <t>/app/services/deposit/depositSeizure/reservedLosChequeOrBlockAmount</t>
  </si>
  <si>
    <t>/app/services/deposit/depositSeizure/reservedBlockAmount</t>
  </si>
  <si>
    <t>TS0108-SA-010301-00062-支票存款_支存票據_掛失止付扣押提存轉出.docx</t>
  </si>
  <si>
    <t>B14</t>
  </si>
  <si>
    <t>/app/services/deposit/depositSeizure/unreservedBlockAmount</t>
  </si>
  <si>
    <t>TS0108-SA-010301-00172-活期性存款_存款抵銷作業.docx</t>
  </si>
  <si>
    <t>存款抵銷作業</t>
  </si>
  <si>
    <t>/app/services/deposit/closeaccount/depositOffset</t>
  </si>
  <si>
    <t>TS0108-SA-010302-00014-定期性存款_存單領息作業.docx</t>
  </si>
  <si>
    <t>存單領息前查詢</t>
  </si>
  <si>
    <t>/app/services/deposit/td/receiveinte/receiveInteQuery</t>
  </si>
  <si>
    <t>D09</t>
  </si>
  <si>
    <t>/app/services/deposit/td/receiveinte/receiveInte</t>
  </si>
  <si>
    <t>利息調整查詢</t>
  </si>
  <si>
    <t>/app/services/deposit/td/cdadjust/queryCdInteAdj</t>
  </si>
  <si>
    <t>轉帳利息調整</t>
  </si>
  <si>
    <t>/app/services/deposit/td/cdadjust/adjustCdInte</t>
  </si>
  <si>
    <t>TS0108-SA-010302-00003-定期性存款_利息所得稅及補充保費查詢與退款.docx</t>
  </si>
  <si>
    <t>D10</t>
  </si>
  <si>
    <t>存單退稅查詢</t>
  </si>
  <si>
    <t>/app/services/deposit/td/taxreturn/queryWithholdTax</t>
  </si>
  <si>
    <t>TS0108-SA-010301-00002-活期性存款_利息所得稅及補充保費_查詢.docx</t>
  </si>
  <si>
    <t>活存退稅查詢</t>
  </si>
  <si>
    <t>/app/services/account/refundTaxAndFee</t>
  </si>
  <si>
    <t>A11</t>
  </si>
  <si>
    <t>保費退費查詢</t>
  </si>
  <si>
    <t>存單退稅作業</t>
  </si>
  <si>
    <t>/app/services/deposit/td/taxreturn/returnWithholdTax</t>
  </si>
  <si>
    <t>TS0108-SA-010301-00028-活期性存款_利息所得稅及補充保費_退款.docx</t>
  </si>
  <si>
    <t>存摺轉帳存入</t>
  </si>
  <si>
    <t>TS0108-SA-010301-00178-活期性存款_臨櫃NBS手續費收入.docx</t>
  </si>
  <si>
    <t>臨櫃NBS手續費收入</t>
  </si>
  <si>
    <t>/app/services/deposit/businesstransaction/incomefee/overCounterNbs</t>
  </si>
  <si>
    <t>TS0108-SA-010317-00026-存同帳務處理.docx</t>
  </si>
  <si>
    <t>/app/services/deposit/nostroaccounting/nostroaccountingprocess</t>
  </si>
  <si>
    <t>TS0108-SA-010309-00033-代收代付_各類格式_單批轉帳查詢.docx</t>
  </si>
  <si>
    <t>TS0108-SA-010309-00032-代收代付_各類格式_單批轉帳.docx</t>
  </si>
  <si>
    <t>代收各類稅單</t>
  </si>
  <si>
    <t>TS0108-SA-010305-00003-公共事業費_無條碼稅款(第一類)代收_單筆.docx</t>
  </si>
  <si>
    <t>/app/services/puf/agcl/addSingleNoBarcodeTax1</t>
  </si>
  <si>
    <t>TS0108-SA-010305-00006-公共事業費_無條碼稅款(第一類)代收_多筆.docx</t>
  </si>
  <si>
    <t>/app/services/puf/agcl/addMultiNoBarcodeTax1</t>
  </si>
  <si>
    <t>TS0108-SA-010305-00004-公共事業費_無條碼稅款(第二類)代收_單筆.docx</t>
  </si>
  <si>
    <t>/app/services/puf/agcl/addSingleNoBarcodeTax2</t>
  </si>
  <si>
    <t>TS0108-SA-010305-00005-公共事業費_條碼化稅款代收_多筆.docx</t>
  </si>
  <si>
    <t>稅款多筆代收</t>
  </si>
  <si>
    <t>/app/services/puf/agcl/addMultiBarcodeTax</t>
  </si>
  <si>
    <t>TS0108-SA-010305-00011-公共事業費_各類一般代收_多筆.docx</t>
  </si>
  <si>
    <t>/app/services/puf/agcl/addMultiGeneral</t>
  </si>
  <si>
    <t>TS0108-SA-010305-00007-公共事業費_無條碼補充保險費代收_單筆.docx</t>
  </si>
  <si>
    <t>補充健保費</t>
  </si>
  <si>
    <t>/app/services/puf/agcl/addNhiSuplPremium</t>
  </si>
  <si>
    <t>TS0108-SA-010305-00008-公共事業費_無條碼勞健保費代收_單筆.docx</t>
  </si>
  <si>
    <t>/app/services/puf/agcl/addLahiPremium</t>
  </si>
  <si>
    <t>TS0108-SA-010305-00009-公共事業費_本行信用卡款代收_單筆.docx</t>
  </si>
  <si>
    <t>/app/services/puf/agcl/addCreditCardPayment</t>
  </si>
  <si>
    <t>TS0108-SA-010301-00130-活期性存款_臨櫃證券虛擬帳號存入與支出.docx</t>
  </si>
  <si>
    <t>/app/services/deposit/overCounter/securitiesVirtualDepositOrPayment</t>
  </si>
  <si>
    <t>TS0108-SA-010301-00061-活期性存款_存摺_列印外幣實質餘額.docx</t>
  </si>
  <si>
    <t>TS0108-SA-010301-00059-活期性存款_存摺_下次列印行次更正.docx</t>
  </si>
  <si>
    <t>下次列印行次更正</t>
  </si>
  <si>
    <t>/app/services/deposit/depositPassbook/changeNextPrintLine</t>
  </si>
  <si>
    <t>TS0108-SA-010302-00015-定期性存款_存單補登.docx</t>
  </si>
  <si>
    <t>D12</t>
  </si>
  <si>
    <t>/app/services/deposit/td/cdpassbk/printCdPassBk</t>
  </si>
  <si>
    <t>TS0108-SA-010302-00008-定期性存款_存單明細資料查詢.docx</t>
  </si>
  <si>
    <t>存單明細資料查詢</t>
  </si>
  <si>
    <t>/app/services/deposit/td/query/queryCompTd</t>
  </si>
  <si>
    <t>TS0108-SA-010301-00055-活期性存款_存摺_補發存摺.docx</t>
  </si>
  <si>
    <t>/app/services/deposit/depositPassbook/reissuePassbook</t>
  </si>
  <si>
    <t>TS0108-SA-010306-00020-貴金屬_存摺作業_補發存摺.docx</t>
  </si>
  <si>
    <t>C10</t>
  </si>
  <si>
    <t>貴金屬存摺作業 補發存摺</t>
  </si>
  <si>
    <t>/app/services/deposit/pm/passbook/reissue</t>
  </si>
  <si>
    <t>TS0108-SA-010301-00054-活期性存款_存摺_換新存摺.docx</t>
  </si>
  <si>
    <t>/app/services/deposit/depositPassbook/renewedPassbook</t>
  </si>
  <si>
    <t>TS0108-SA-010306-00021-貴金屬_存摺作業_換新存摺.docx</t>
  </si>
  <si>
    <t>貴金屬存摺作業 換新存摺</t>
  </si>
  <si>
    <t>/app/services/deposit/pm/passbook/renew</t>
  </si>
  <si>
    <t>TS0108-SA-010301-00057-活期性存款_存摺_代印存摺封面.docx</t>
  </si>
  <si>
    <t>/app/services/deposit/depositPassbook/printPassbookCover</t>
  </si>
  <si>
    <t>TS0108-SA-010306-00023-貴金屬_存摺作業_磁條變更.docx</t>
  </si>
  <si>
    <t>TS0108-SA-010301-00056-活期性存款_存摺_恢復一摺多幣.docx</t>
  </si>
  <si>
    <t>恢復一摺多幣</t>
  </si>
  <si>
    <t>/app/services/deposit/depositPassbook/restoreMulticurrency</t>
  </si>
  <si>
    <t>/app/services/deposit/td/cdadjust/reissueCd</t>
  </si>
  <si>
    <t>補發外匯存單</t>
  </si>
  <si>
    <t>/app/services/deposit/td/cdadjust/queryCd</t>
  </si>
  <si>
    <t>TS0108-SA-010301-00051-支票存款_支存票據_空白票據封面列印.docx</t>
  </si>
  <si>
    <t>空白票據列印</t>
  </si>
  <si>
    <t>/app/deposit/cheque/bookcoverprint/process</t>
  </si>
  <si>
    <t>TS0108-SA-010301-00038-支票存款_支存票據_列印退票理由單.docx</t>
  </si>
  <si>
    <t>列印退票理由</t>
  </si>
  <si>
    <t>/app/deposit/cheque/reasonofreturningchequeprint/process</t>
  </si>
  <si>
    <t>TS0108-SA-010301-00039-支票存款_支存票據_列印退票清償註記申請單.docx</t>
  </si>
  <si>
    <t>列印退補註記</t>
  </si>
  <si>
    <t>/app/deposit/cheque/inquiryreturnedchequeinfo/process</t>
  </si>
  <si>
    <t>TS0108-SA-010321-00002-分行管理_扣繳憑單查詢.docx</t>
  </si>
  <si>
    <t>E07</t>
  </si>
  <si>
    <t>扣繳憑單查詢</t>
  </si>
  <si>
    <t>/app/services/deposit/bm/queryTaxCertificate</t>
  </si>
  <si>
    <t>TS0108-SA-010301-00132-活期性存款_臨櫃本行外幣轉帳.docx</t>
  </si>
  <si>
    <t>/app/services/deposit/overCounter/esunOverCounterForeignTransfer</t>
  </si>
  <si>
    <t>TS0108-SA-010310-00155-外匯S14帳務.docx</t>
  </si>
  <si>
    <t>外匯S14帳務</t>
  </si>
  <si>
    <t>TS0108-SA-010304-00014-加值型功能_買賣外幣現鈔或旅支.docx</t>
  </si>
  <si>
    <t>N13</t>
  </si>
  <si>
    <t>顧客買外幣現鈔或旅支輸入</t>
  </si>
  <si>
    <t>/app/services/deposit/td/forecurrtravchk/doForeignCurrOrTravelChk</t>
  </si>
  <si>
    <t>顧客賣外幣現鈔或旅支輸入</t>
  </si>
  <si>
    <t>TS0108-SA-010301-00004-活期性存款_幣別新增作業.docx</t>
  </si>
  <si>
    <t>活期性存款_幣別新增</t>
  </si>
  <si>
    <t>/app/services/deposit/account/tx/currencyAdd</t>
  </si>
  <si>
    <t>TS0108-SA-010301-00164-活期性存款_匯入通知行查詢.docx</t>
  </si>
  <si>
    <t>/app/services/deposit/accountquery/importNotice</t>
  </si>
  <si>
    <t>TS0108-SA-010301-00098-活期性存款_存戶約定_匯入通知行查詢.docx</t>
  </si>
  <si>
    <t>/app/services/deposit/depositregister/register</t>
  </si>
  <si>
    <t>TS0108-SA-010324-00026-外匯系統帳務交易沖正.docx</t>
  </si>
  <si>
    <t>/app/services/deposit/sys/reverseSerivce/loanReverseProxy</t>
  </si>
  <si>
    <t>TS0108-SA-010301-00119-活期性存款_今次交票據存入.docx</t>
  </si>
  <si>
    <t>今次交票據存入</t>
  </si>
  <si>
    <t>/app/deposit/cheque/depositwithdrawal/process</t>
  </si>
  <si>
    <t>TS0108-SA-010301-00016-活期性存款_票據提示_託收票帳務處理.docx</t>
  </si>
  <si>
    <t>/app/deposit/cheque/reminder/process</t>
  </si>
  <si>
    <t>TS0108-SA-010301-00027-活期性存款_票據提示_委託同業入帳.docx</t>
  </si>
  <si>
    <t>代收（同）</t>
  </si>
  <si>
    <t>TS0108-SA-010301-00183-活期性存款_票據提示_代收本單位票據轉帳.docx</t>
  </si>
  <si>
    <t>/app/deposit/cheque/collectedbankchequetransfer/process</t>
  </si>
  <si>
    <t>TS0108-SA-010321-00005-分行管理_分行作業.docx</t>
  </si>
  <si>
    <t>/app/services/deposit/branchwork/print</t>
  </si>
  <si>
    <t>TS0108-SA-010301-00018-活期性存款_票據提示_退票、撤票.docx</t>
  </si>
  <si>
    <t>B13</t>
  </si>
  <si>
    <t>退票、撤票</t>
  </si>
  <si>
    <t>TS0108-SA-010301-00022-活期性存款_票據提示_聯行退票.docx</t>
  </si>
  <si>
    <t>代收聯退</t>
  </si>
  <si>
    <t>TS0108-SA-010301-00024-活期性存款_票據提示_代收主辦行退票.docx</t>
  </si>
  <si>
    <t>代收本退</t>
  </si>
  <si>
    <t>TS0108-SA-010301-00037-支票存款_支存票據_銀行檔查詢與維護.docx</t>
  </si>
  <si>
    <t>銀行檔查詢</t>
  </si>
  <si>
    <t>/app/deposit/cheque/maintainfinancialinstitution/process</t>
  </si>
  <si>
    <t>TS0108-SA-010301-00042-支票存款_支存票據_提回交換票整批登錄.docx</t>
  </si>
  <si>
    <t>提回票登錄</t>
  </si>
  <si>
    <t>/app/deposit/cheque/registerinwardcheque/process</t>
  </si>
  <si>
    <t>TS0108-SA-010301-00030-支票存款_支存票據_交換票付款.docx</t>
  </si>
  <si>
    <t>票據兌付</t>
  </si>
  <si>
    <t>/app/deposit/cheque/debitinwardcheque/process</t>
  </si>
  <si>
    <t>TS0108-SA-010301-00067-支票存款_支存票據_交換票扣帳沖轉.docx</t>
  </si>
  <si>
    <t>交票扣帳沖轉</t>
  </si>
  <si>
    <t>/app/deposit/cheque/debitinwardchequerevert/process</t>
  </si>
  <si>
    <t>TS0108-SA-010301-00029-支票存款_支存票據_單張票據資料查詢.docx</t>
  </si>
  <si>
    <t>/app/deposit/cheque/inquirychequeinfo/process</t>
  </si>
  <si>
    <t>TS0108-SA-010301-00066-支票存款_支存票據_提回交換票集中作業.docx</t>
  </si>
  <si>
    <t>扣帳退票傳檔</t>
  </si>
  <si>
    <t>/app/deposit/cheque/inwardcentralizedprocess/process</t>
  </si>
  <si>
    <t>TS0108-SA-010309-00030-代收代付_各類格式_整批轉帳狀態查詢.docx</t>
  </si>
  <si>
    <t>TS0108-SA-010309-00029-代收代付_各類格式_整批轉帳狀態變更.docx</t>
  </si>
  <si>
    <t>整批轉帳狀態變更</t>
  </si>
  <si>
    <t>TS0108-SA-010309-00028-代收代付_各類格式_啟動整批轉帳.docx</t>
  </si>
  <si>
    <t>啟動整批轉帳</t>
  </si>
  <si>
    <t>TS0108-SA-010309-00005-代收代付_臨櫃啟動批次作業.docx</t>
  </si>
  <si>
    <t>臨櫃啟動批次</t>
  </si>
  <si>
    <t>/app/services/deposit/agcp/startbatch</t>
  </si>
  <si>
    <t>TS0108-SA-010309-00002-代收代付_WISE格式_上傳轉帳資料.docx</t>
  </si>
  <si>
    <t>ＷＩＳＥ上傳轉帳資料</t>
  </si>
  <si>
    <t>/app/services/deposit/agcp/wise</t>
  </si>
  <si>
    <t>TS0108-SA-010309-00003-代收代付_WISE格式_轉帳狀態查詢.docx</t>
  </si>
  <si>
    <t>TS0108-SA-010309-00004-代收代付_WISE格式_啟動轉帳作業.docx</t>
  </si>
  <si>
    <t>TS0108-SA-010301-00065-活期性存款_扣押E化作業.docx</t>
  </si>
  <si>
    <t>扣押E化圈存作業</t>
  </si>
  <si>
    <t>/app/services/deposit/depositSeizure/electronicBlockService</t>
  </si>
  <si>
    <t>扣押E化撤銷作業</t>
  </si>
  <si>
    <t>/app/services/deposit/depositSeizure/electronicCancelService</t>
  </si>
  <si>
    <t>扣押E化解繳作業</t>
  </si>
  <si>
    <t>/app/services/deposit/depositSeizure/electronicSettlementService</t>
  </si>
  <si>
    <t>貴金屬買進臨櫃</t>
  </si>
  <si>
    <t>貴金屬賣出臨櫃</t>
  </si>
  <si>
    <t>貴金屬轉帳臨櫃</t>
  </si>
  <si>
    <t>NBS貴金屬定期買進</t>
  </si>
  <si>
    <t>NBS貴金屬到價買進</t>
  </si>
  <si>
    <t>NBS 貴金屬定期投資變更</t>
  </si>
  <si>
    <t>NBS 貴金屬到價買進變更</t>
  </si>
  <si>
    <t>TS0108-SA-010306-00011-貴金屬_現貨提領_申請.docx</t>
  </si>
  <si>
    <t>C08</t>
  </si>
  <si>
    <t>貴金屬提領申請</t>
  </si>
  <si>
    <t>/app/services/deposit/pm/withdraw/apply</t>
  </si>
  <si>
    <t>TS0108-SA-010306-00012-貴金屬_現貨提領_發貨到貨.docx</t>
  </si>
  <si>
    <t>NBS 貴金屬發貨</t>
  </si>
  <si>
    <t>/app/services/deposit/pm/withdraw/shiparrival</t>
  </si>
  <si>
    <t>NBS 貴金屬到貨</t>
  </si>
  <si>
    <t>TS0108-SA-010306-00013-貴金屬_現貨提領 _提領.docx</t>
  </si>
  <si>
    <t>貴金屬提領</t>
  </si>
  <si>
    <t>/app/services/deposit/pm/withdraw</t>
  </si>
  <si>
    <t>圈存查詢</t>
  </si>
  <si>
    <t>TS0108-SA-010301-00074-活期性存款_圈存扣押_理財業務圈存變更.docx</t>
  </si>
  <si>
    <t>TS0108-SA-010301-00072-活期性存款_圈存扣押_證交款暨複委託台幣圈存金額查詢.docx</t>
  </si>
  <si>
    <t>TS0108-SA-010301-00075-活期性存款_圈存扣押_證交款圈存金額變更.docx</t>
  </si>
  <si>
    <t>TS0108-SA-010301-00076-活期性存款_圈存扣押_複委託外幣圈存金額變更前查詢.docx</t>
  </si>
  <si>
    <t>/app/services/deposit/teller/tellerChuckIn</t>
  </si>
  <si>
    <t>分行簽到檢核作業檢核</t>
  </si>
  <si>
    <t>/app/services/deposit/branchwork/signoncheck</t>
  </si>
  <si>
    <t>櫃員開關帳</t>
  </si>
  <si>
    <t>TS0108-SA-010321-00006-分行管理_櫃員作業.docx</t>
  </si>
  <si>
    <t>櫃員開關帳－臺幣作業檢核</t>
  </si>
  <si>
    <t>/app/services/deposit/teller/tellerCloaseMoneyTwd</t>
  </si>
  <si>
    <t>櫃員開關帳－外幣、旅支</t>
  </si>
  <si>
    <t>/app/services/deposit/teller/tellerCloaseMoneyOther</t>
  </si>
  <si>
    <t>TS0108-SA-010317-00025-櫃員現金管理作業.docx</t>
  </si>
  <si>
    <t>櫃員現金提領（台外幣現金提領</t>
  </si>
  <si>
    <t>/app/services/deposit/tellercashmanagement/managementprocess</t>
  </si>
  <si>
    <t>櫃員現金繳回（台外幣現金繳回</t>
  </si>
  <si>
    <t>分行關行</t>
  </si>
  <si>
    <t>/app/services/deposit/branchwork/closebranchdo</t>
  </si>
  <si>
    <t>分行關行帳務檢核</t>
  </si>
  <si>
    <t>/app/services/deposit/branchwork/closebranchcheck</t>
  </si>
  <si>
    <t>/app/services/deposit/branchwork/resignon</t>
  </si>
  <si>
    <t>系統櫃員結轉作業檢核</t>
  </si>
  <si>
    <t>/app/services/deposit/teller/carriedDown</t>
  </si>
  <si>
    <t>/app/services/deposit/teller/tellerChuckOut</t>
  </si>
  <si>
    <t>TS0108-SA-010301-00033-支票存款_支存票據_本支開立票據資料登打.docx</t>
  </si>
  <si>
    <t>本支票據</t>
  </si>
  <si>
    <t>/app/deposit/cheque/processbankcheque/process</t>
  </si>
  <si>
    <t>TS0108-SA-010301-00034-支票存款_支存票據_本支開立票據資料變更.docx</t>
  </si>
  <si>
    <t>本支開立</t>
  </si>
  <si>
    <t>TS0108-SA-010301-00035-支票存款_支存票據_本支已開立票據查詢.docx</t>
  </si>
  <si>
    <t>本支查詢</t>
  </si>
  <si>
    <t>/app/deposit/cheque/displaybankchequeinfo/process</t>
  </si>
  <si>
    <t>TS0108-SA-010301-00036-支票存款_支存票據_單張本支票據資料查詢.docx</t>
  </si>
  <si>
    <t>單張本支查詢</t>
  </si>
  <si>
    <t>/app/deposit/cheque/getsinglebankchequeinfo/process</t>
  </si>
  <si>
    <t>TS0108-SA-010317-00018-會計管理_列銷帳_單位銷帳查詢.docx</t>
  </si>
  <si>
    <t>K01</t>
  </si>
  <si>
    <t>/app/services/deposit/bookingandreconciliation/unitreconciliationsearch</t>
  </si>
  <si>
    <t>TS0108-SA-010317-00019-會計管理_列銷帳_列銷帳登錄.docx</t>
  </si>
  <si>
    <t>/app/services/deposit/bookingandreconciliation/registeredbookingorreconciliation</t>
  </si>
  <si>
    <t>TS0108-SA-010317-00020-會計管理_列銷帳_單筆與多筆銷帳.docx</t>
  </si>
  <si>
    <t>/app/services/deposit/bookingandreconciliation/accountreconciliation</t>
  </si>
  <si>
    <t>TS0108-SA-010321-00004-分行管理_查核對帳單.docx</t>
  </si>
  <si>
    <t>印對帳單處理</t>
  </si>
  <si>
    <t>/app/services/deposit/as/work</t>
  </si>
  <si>
    <t>stmtRandomSelect</t>
  </si>
  <si>
    <t>/app/services/deposit/as/stmtRandomSelect</t>
  </si>
  <si>
    <t>TS0108-SA-010317-00040-聯行資金運送沖正.docx</t>
  </si>
  <si>
    <t>聯行資金運送沖正</t>
  </si>
  <si>
    <t>/app/services/deposit/interbranch/fundstransport</t>
  </si>
  <si>
    <t>TS0108-SA-010317-00033-聯行資金運送.docx</t>
  </si>
  <si>
    <t>TS0108-SA-010317-00029-臺銀帳務處理.docx</t>
  </si>
  <si>
    <t>/app/services/deposit/bankoftaiwan/botaccountingprocess</t>
  </si>
  <si>
    <t>TS0108-SA-010317-00023-內部戶對帳作業.docx</t>
  </si>
  <si>
    <t>內部戶對帳作業</t>
  </si>
  <si>
    <t>/app/services/deposit/inneraccountingstatement/checkAccounting</t>
  </si>
  <si>
    <t>TS0108-SA-010317-00028-臺銀明細查詢.docx</t>
  </si>
  <si>
    <t>臺銀明細查詢</t>
  </si>
  <si>
    <t>/app/services/deposit/bankoftaiwan/botquerydetail</t>
  </si>
  <si>
    <t>TS0108-SA-010317-00030-臺銀彙計查詢.docx</t>
  </si>
  <si>
    <t>/app/services/deposit/bankoftaiwan/botqueryaccounting</t>
  </si>
  <si>
    <t>TS0108-SA-010317-00024-內部戶對帳資料查詢.docx</t>
  </si>
  <si>
    <t>內部戶對帳資料查詢</t>
  </si>
  <si>
    <t>/app/services/deposit/inneraccountingstatement/querycheckaccountinginfo</t>
  </si>
  <si>
    <t>TS0108-SA-010321-00013-分行管理_大額申報作業.docx</t>
  </si>
  <si>
    <t>E05</t>
  </si>
  <si>
    <t>大額通貨申報資料-新增、變更</t>
  </si>
  <si>
    <t>/app/services/deposit/bm/work</t>
  </si>
  <si>
    <t>大額通貨申報資料-註記免申報、取消註記</t>
  </si>
  <si>
    <t>TS0108-SA-010321-00014-分行管理_大額申報資料查詢.docx</t>
  </si>
  <si>
    <t>大額通貨申報查詢- 大額通貨申報查詢</t>
  </si>
  <si>
    <t>/app/services/deposit/bm/inquire</t>
  </si>
  <si>
    <t>大額通貨申報查詢- 未登錄大額通貨申報查詢</t>
  </si>
  <si>
    <t>大額通貨申報查詢- 查詢交易人與交易帳號資料</t>
  </si>
  <si>
    <t>TS0108-SA-010317-00037-查詢多筆交易序號.docx</t>
  </si>
  <si>
    <t>/app/services/deposit/tellertransfer/temptransactionsearch</t>
  </si>
  <si>
    <t>TS0108-SA-010317-00034-櫃員414撥轉.docx</t>
  </si>
  <si>
    <t>/app/services/deposit/tellertransfer/tempcategorytransfer</t>
  </si>
  <si>
    <t>TS0108-SA-010321-00003-分行管理_空白單據管理.docx</t>
  </si>
  <si>
    <t>存摺存單領用</t>
  </si>
  <si>
    <t>/app/services/deposit/bm/chequeApplied</t>
  </si>
  <si>
    <t>空白單據變更</t>
  </si>
  <si>
    <t>空白單據查詢</t>
  </si>
  <si>
    <t>/app/services/deposit/bm/chequeSelect</t>
  </si>
  <si>
    <t>TS0108-SA-010324-00007-跨產品服務_最後一筆資料查詢.docx</t>
  </si>
  <si>
    <t>最後一筆資料查詢</t>
  </si>
  <si>
    <t>TS0108-SA-010301-00095-活期性存款_存戶約定_支存信用異常變更.docx</t>
  </si>
  <si>
    <t>/app/services/deposit/depositregister/abnormalMaker</t>
  </si>
  <si>
    <t>TS0108-SA-010301-00031-支票存款_支存票據_票據狀態更正.docx</t>
  </si>
  <si>
    <t>/app/deposit/cheque/switchchequestatus/process</t>
  </si>
  <si>
    <t>TS0108-SA-010301-00064-活期性存款_帳務日期調整.docx</t>
  </si>
  <si>
    <t>/app/services/deposit/depositEvent/modifyTransactionDate</t>
  </si>
  <si>
    <t>TS0108-SA-010301-00014-活期性存款_利息調整.docx</t>
  </si>
  <si>
    <t>/app/services/deposit/interest/interestCollectionAdjust</t>
  </si>
  <si>
    <t>台幣積數或最高借款額度調整</t>
  </si>
  <si>
    <t>外幣積數或最高借款額度調整</t>
  </si>
  <si>
    <t>TS0108-SA-010301-00086-活期性存款_存戶約定_公教戶存款日重設.docx</t>
  </si>
  <si>
    <t>/app/services/deposit/depositregister/resetDepositDate</t>
  </si>
  <si>
    <t>/app/services/deposit/td/taxreturn/authOverdueReturn</t>
  </si>
  <si>
    <t>TS0108-SA-010301-00118-活期性存款_現金卡利息減免.docx</t>
  </si>
  <si>
    <t>現卡利息減免</t>
  </si>
  <si>
    <t>/app/services/deposit/overdraft/interestRelief</t>
  </si>
  <si>
    <t>強迫櫃員簽退作業檢核</t>
  </si>
  <si>
    <t>/app/services/deposit/teller/tellerForceChuckOut</t>
  </si>
  <si>
    <t>使用者管理作業檢核</t>
  </si>
  <si>
    <t>/app/services/deposit/teller/tellerManagement</t>
  </si>
  <si>
    <t>TS0108-SA-010324-00002-跨產品服務_即時簡訊發送.docx</t>
  </si>
  <si>
    <t>F06</t>
  </si>
  <si>
    <t>VIP服務卡作業檢核</t>
  </si>
  <si>
    <t>/app/services/deposit/branchwork/vip</t>
  </si>
  <si>
    <t>TS0108-SA-010321-00016-分行管理_出納移交作業</t>
  </si>
  <si>
    <t>出納移交作業 1. 本作業提供有效解決分行出納角色臨時性休假移交《50卡號》及《庫存現金》 予接交人之功能</t>
  </si>
  <si>
    <t>/app/services/deposit/teller/cashierTransfer</t>
  </si>
  <si>
    <t>TS0108-SA-010301-00154-活期性存款_WISE存款歸戶查詢作業.docx</t>
  </si>
  <si>
    <t>WISE存款歸戶查詢作業</t>
  </si>
  <si>
    <t>TS0083 資產規劃報告書系統(WMS)</t>
  </si>
  <si>
    <t>/app/services/deposit/accountquery/wiseAccQuery</t>
  </si>
  <si>
    <t>TS0108-SA-010309-00025-代收代付_各類格式_傳送轉帳資料_新增控管資料.docx</t>
  </si>
  <si>
    <t>傳送轉帳資料－新增控管資料</t>
  </si>
  <si>
    <t>TS0108-SA-010309-00026-代收代付_各類格式_傳送轉帳資料_新增明細資料.docx</t>
  </si>
  <si>
    <t>傳送轉帳資料－新增明細資料</t>
  </si>
  <si>
    <t>TS0108-SA-010309-00027-代收代付_各類格式_傳送轉帳資料_刪除舊資料.docx</t>
  </si>
  <si>
    <t>傳送轉帳資料－刪除舊資料</t>
  </si>
  <si>
    <t>TS0108-SA-010310-00031-放款清償.docx</t>
  </si>
  <si>
    <t>TS0108-SA-010310-00026-放款部份還本查詢.docx</t>
  </si>
  <si>
    <t>放款部份還本查詢</t>
  </si>
  <si>
    <t>TS0108-SA-010316-00015-待整理授信款(Q63)列帳.docx</t>
  </si>
  <si>
    <t>Q63列帳與列帳沖正作業</t>
  </si>
  <si>
    <t>TS0108-SA-010310-00015-放款繳息查詢.docx</t>
  </si>
  <si>
    <t>放款繳息查詢</t>
  </si>
  <si>
    <t>TS0108-SA-010301-00063-活期性存款_透支利息_透支息繳息.docx</t>
  </si>
  <si>
    <t>借款息</t>
  </si>
  <si>
    <t>/app/services/deposit/overdraftinterestpayment/payoverinterest</t>
  </si>
  <si>
    <t>B12</t>
  </si>
  <si>
    <t>TS0108-SA-010322-00003-墊付股款額度查詢.docx</t>
  </si>
  <si>
    <t>B15</t>
  </si>
  <si>
    <t>墊付股款額度查詢</t>
  </si>
  <si>
    <t>/app/services/apprdoc/limitprepaystock</t>
  </si>
  <si>
    <t>TS0108-SA-010322-00006-墊付股款動用明細查詢.docx</t>
  </si>
  <si>
    <t>TS0108-SA-010322-00005-墊付股款動用與還款.docx</t>
  </si>
  <si>
    <t>墊付股款動用與還款</t>
  </si>
  <si>
    <t>TS0108-SA-010310-00089-存匯NBS應繳利息查詢.docx</t>
  </si>
  <si>
    <t>存匯NBS應繳利息查詢</t>
  </si>
  <si>
    <t>TS0108-SA-010310-00055-存匯NBS交易明細查詢.docx</t>
  </si>
  <si>
    <t>存匯NBS交易明細查詢</t>
  </si>
  <si>
    <t>TS0108-SA-010310-00113-放款帳號變更紀錄查詢.docx</t>
  </si>
  <si>
    <t>放款帳號變更紀錄查詢</t>
  </si>
  <si>
    <t>TS0108-SA-010301-00071-活期性存款_透支利息_透支繳息明細查詢.docx</t>
  </si>
  <si>
    <t>透支利息明細查詢－台幣</t>
  </si>
  <si>
    <t>/app/services/deposit/overinterestdetail/getoverinterestdetail</t>
  </si>
  <si>
    <t>透支利息明細查詢－支存</t>
  </si>
  <si>
    <t>透支利息明細查詢－外幣</t>
  </si>
  <si>
    <t>TS0108-SA-010310-00029-放款清償查詢.docx</t>
  </si>
  <si>
    <t>查存戶借款息</t>
  </si>
  <si>
    <t>透支息查詢</t>
  </si>
  <si>
    <t>TS0108-SA-010301-00150-活期性存款_透支利息明細查詢.docx</t>
  </si>
  <si>
    <t>TS0108-SA-010301-00068-活期性存款_透支利息_透支息收據列印.docx</t>
  </si>
  <si>
    <t>/app/services/deposit/overdraftinterestprint/overinterestprint</t>
  </si>
  <si>
    <t>TS0108-SA-010310-00054-房屋繳息清單查詢.docx</t>
  </si>
  <si>
    <t>房屋繳息清單查詢</t>
  </si>
  <si>
    <t>TS0108-SA-010310-00103-撥款案件作業(大消金).docx</t>
  </si>
  <si>
    <t>撥款案件作業(大消金)</t>
  </si>
  <si>
    <t>/app/services/directcredit/createtwdloandrawdown</t>
  </si>
  <si>
    <t>TS0108-SA-010301-00131-活期性存款_本行臺幣無摺轉帳與圈存作業.docx</t>
  </si>
  <si>
    <t>/app/services/deposit/overCounter/esunTwdNoPassbookTransferOrBlock</t>
  </si>
  <si>
    <t>科目轉帳</t>
  </si>
  <si>
    <t>TS0108-SA-010317-00009-會計管理_轉帳沖正.docx</t>
  </si>
  <si>
    <t>TS0108-SA-010310-00152-大消金放款清償.docx</t>
  </si>
  <si>
    <t>大消金放款清償</t>
  </si>
  <si>
    <t>TS0108-SA-010310-00121-放款手續費登錄、沖正.docx</t>
  </si>
  <si>
    <t>放款手續費登錄、沖正</t>
  </si>
  <si>
    <t>/app/services/loan/loanfee</t>
  </si>
  <si>
    <t>TS0108-SA-010322-00088-撥款取件-批覆書登錄與放行.docx</t>
  </si>
  <si>
    <t>撥款取件-批覆書登錄與放行</t>
  </si>
  <si>
    <t>/app/services/apprdoc/apprdocoperate</t>
  </si>
  <si>
    <t>TS0108-SA-010323-00015-台幣透支契約登錄、變更、刪除.docx</t>
  </si>
  <si>
    <t>台幣透支契約作業</t>
  </si>
  <si>
    <t>/app/services/overdraft/overdraftoperation</t>
  </si>
  <si>
    <t>TS0108-SA-010322-00031-一般擔保品登錄／變更／刪除／處分.docx</t>
  </si>
  <si>
    <t>一般擔保品登錄/變更/刪除</t>
  </si>
  <si>
    <t>TS0108-SA-010322-00034-股票擔保品登錄／維護.docx</t>
  </si>
  <si>
    <t>股票擔保品登錄維護</t>
  </si>
  <si>
    <t>TS0108-SA-010322-00014-保證人登錄／維護 .docx</t>
  </si>
  <si>
    <t>B18</t>
  </si>
  <si>
    <t>保證人登錄/維護</t>
  </si>
  <si>
    <t>TS0108-SA-010320-00009-授信戶年所得登錄.docx</t>
  </si>
  <si>
    <t>TS0108-SA-010320-00005-同一關係企業登錄、變更、刪除.docx</t>
  </si>
  <si>
    <t>同一關係企業作業</t>
  </si>
  <si>
    <t>帳號歸屬、批覆書移轉</t>
  </si>
  <si>
    <t>TS0108-SA-010322-00047-批覆書核轉人員登錄、變更、刪除.docx</t>
  </si>
  <si>
    <t>批覆書核轉人員作業</t>
  </si>
  <si>
    <t>TS0108-SA-010322-00089-刪除批覆書.docx</t>
  </si>
  <si>
    <t>刪除批覆書</t>
  </si>
  <si>
    <t>CH0056 網路進件平台</t>
  </si>
  <si>
    <t>TS0108-SA-010322-00035-股票擔保品登錄查詢.docx</t>
  </si>
  <si>
    <t>股票擔保品登錄查詢</t>
  </si>
  <si>
    <t>TS0108-SA-010320-00042-歸戶管理_歸戶帳號清單查詢(授信).docx</t>
  </si>
  <si>
    <t>歸戶帳號清單查詢(授信)</t>
  </si>
  <si>
    <t>/app/services/deposit/cust/queryCustAccList</t>
  </si>
  <si>
    <t>TS0108-SA-010322-00042-消金一般擔保品歸戶查詢.docx</t>
  </si>
  <si>
    <t>消金一般擔保品歸戶查詢</t>
  </si>
  <si>
    <t>TS0108-SA-010301-00104-活期性存款_事故資料查詢.docx</t>
  </si>
  <si>
    <t>TS0108-SA-010320-00007-同一關係企業查詢.docx</t>
  </si>
  <si>
    <t>同一關係企業查詢</t>
  </si>
  <si>
    <t>TS0108-SA-010304-00008-加值型功能_E-Collection企業識別碼新增／變更／查詢.docx</t>
  </si>
  <si>
    <t>虛擬帳號作業</t>
  </si>
  <si>
    <t>/app/services/deposit/ecollection/identification</t>
  </si>
  <si>
    <t>TS0108-SA-010304-00009-加值型功能_E-Collection虛擬帳號繳款名單新增／變更／查詢.docx</t>
  </si>
  <si>
    <t>E-Collection虛擬帳號繳款名單新增/變更/查詢</t>
  </si>
  <si>
    <t>/app/services/deposit/ecollection/ecolpayment</t>
  </si>
  <si>
    <t>TS0108-SA-010304-00012-加值型功能_整合帳戶管理明細登錄／異動.docx</t>
  </si>
  <si>
    <t>N05</t>
  </si>
  <si>
    <t>整合管理帳戶</t>
  </si>
  <si>
    <t>/app/services/deposit/csldacc/consolidatedAcc</t>
  </si>
  <si>
    <t>TS0108-SA-010304-00013-加值型功能_整合帳戶管理明細查詢.docx</t>
  </si>
  <si>
    <t>證券交割連結虛擬、實體帳號查詢作業+查詢交割帳號前8碼</t>
  </si>
  <si>
    <t>TS0108-SA-010304-00006-加值型功能_證券交割連結虛擬、實體帳號異動作業.docx</t>
  </si>
  <si>
    <t>證券交割連結虛擬、實體帳號體異動作業</t>
  </si>
  <si>
    <t>/app/services/deposit/securVtrl/modifySecuritiesCompanyControl</t>
  </si>
  <si>
    <t>TS0108-SA-010321-00008-分行管理_暫收短期票券憑單登錄及沖正.docx</t>
  </si>
  <si>
    <t>暫收短期票券憑單登錄</t>
  </si>
  <si>
    <t>/app/services/deposit/shortbill/booking</t>
  </si>
  <si>
    <t>TS0108-SA-010321-00009-分行管理_暫收短期票券憑單查詢.docx</t>
  </si>
  <si>
    <t>暫收短期票券憑單查詢</t>
  </si>
  <si>
    <t>/app/services/deposit/shortbill/inquire</t>
  </si>
  <si>
    <t>TS0108-SA-010321-00010-分行管理_暫收短期票券憑單補發.docx</t>
  </si>
  <si>
    <t>暫收短期票券憑單補發</t>
  </si>
  <si>
    <t>/app/services/deposit/shortbill/reissue</t>
  </si>
  <si>
    <t>TS0108-SA-010321-00011-分行管理_暫收短期票券憑單變更及沖正.docx</t>
  </si>
  <si>
    <t>暫收短期票券憑單變更</t>
  </si>
  <si>
    <t>/app/services/deposit/shortbill/change</t>
  </si>
  <si>
    <t>TS0108-SA-010321-00012-分行管理_暫收短期票券憑單退稅前查詢.docx</t>
  </si>
  <si>
    <t>暫收短期票券憑單退稅前查詢</t>
  </si>
  <si>
    <t>/app/services/deposit/shortbill/taxRefundBInquire</t>
  </si>
  <si>
    <t>TS0108-SA-010317-00014-會計管理_暫收短期票券所得稅收入.docx</t>
  </si>
  <si>
    <t>債券所稅收入</t>
  </si>
  <si>
    <t>/app/services/deposit/accountingOperation/temporaryShortTermCheckIncomeTax</t>
  </si>
  <si>
    <t>A60802</t>
  </si>
  <si>
    <t>TS0108-SA-010315-00002-開立保證預檢核.docx</t>
  </si>
  <si>
    <t>/app/services/indirectcredit/guarantee/issue/redirection</t>
  </si>
  <si>
    <t>TS0108-SA-010315-00019-開立保證試算.docx</t>
  </si>
  <si>
    <t>開立保證試算</t>
  </si>
  <si>
    <t>TS0108-SA-010315-00003-開立保證.docx</t>
  </si>
  <si>
    <t>TS0108-SA-010315-00004-預約開立保證.docx</t>
  </si>
  <si>
    <t>TS0108-SA-010315-00009-保證內容變更預檢核.docx</t>
  </si>
  <si>
    <t>保證內容變更預檢核</t>
  </si>
  <si>
    <t>/app/services/indirectcredit/guarantee/amend/redirection</t>
  </si>
  <si>
    <t>TS0108-SA-010315-00010-保證內容變更.docx</t>
  </si>
  <si>
    <t>TS0108-SA-010315-00025-履行保證帳號查詢.docx</t>
  </si>
  <si>
    <t>TS0108-SA-010315-00007-履行保證預檢核.docx</t>
  </si>
  <si>
    <t>/app/services/indirectcredit/guarantee/expire/redirection</t>
  </si>
  <si>
    <t>TS0108-SA-010315-00008-履行保證.docx</t>
  </si>
  <si>
    <t>TS0108-SA-010315-00005-解除保證預檢核.docx</t>
  </si>
  <si>
    <t>TS0108-SA-010315-00006-解除保證.docx</t>
  </si>
  <si>
    <t>TS0108-SA-010315-00026-保證逾期收回查詢.docx</t>
  </si>
  <si>
    <t>保證逾期收回查詢</t>
  </si>
  <si>
    <t>TS0108-SA-010315-00015-保證逾期收回預檢核.docx</t>
  </si>
  <si>
    <t>TS0108-SA-010315-00016-保證逾期收回.docx</t>
  </si>
  <si>
    <t>TS0108-SA-010315-00011-保證手續費收入預檢核.docx</t>
  </si>
  <si>
    <t>D02</t>
  </si>
  <si>
    <t>保證手續費收入預檢核</t>
  </si>
  <si>
    <t>TS0108-SA-010315-00012-保證手續費收入.docx</t>
  </si>
  <si>
    <t>保證手續費收入</t>
  </si>
  <si>
    <t>TS0108-SA-010315-00013-保證手續費退還預檢核.docx</t>
  </si>
  <si>
    <t>保證手續費退還預檢核</t>
  </si>
  <si>
    <t>TS0108-SA-010315-00014-保證手續費退還.docx</t>
  </si>
  <si>
    <t>TS0108-SA-010315-00017-安信建經保證查詢.docx</t>
  </si>
  <si>
    <t>D03</t>
  </si>
  <si>
    <t>TS0108-SA-010315-00023-安信建經保證金額異動.docx</t>
  </si>
  <si>
    <t>安信建經保證金額異動</t>
  </si>
  <si>
    <t>TS0108-SA-010315-00027-履約保證帳號移轉.docx</t>
  </si>
  <si>
    <t>履約保證帳號移轉</t>
  </si>
  <si>
    <t>TS0108-SA-010312-00006-開立信用狀試算.docx</t>
  </si>
  <si>
    <t>開立信用狀試算</t>
  </si>
  <si>
    <t>TS0108-SA-010312-00002-開立信用狀預檢核.docx</t>
  </si>
  <si>
    <t>TS0108-SA-010312-00008-信用狀修狀預檢核.docx</t>
  </si>
  <si>
    <t>信用狀修狀預檢核</t>
  </si>
  <si>
    <t>TS0108-SA-010312-00012-信用狀註銷退還保證金預檢核.docx</t>
  </si>
  <si>
    <t>信用狀註銷退還保證金預檢核</t>
  </si>
  <si>
    <t>TS0108-SA-010312-00030-信用狀繳款備付預檢核.docx</t>
  </si>
  <si>
    <t>信用狀繳款備付預檢核</t>
  </si>
  <si>
    <t>TS0108-SA-010312-00025-信用狀清償墊付.docx</t>
  </si>
  <si>
    <t>信用狀清償墊付</t>
  </si>
  <si>
    <t>TS0108-SA-010312-00014-信用狀手續費收入預檢核.docx</t>
  </si>
  <si>
    <t>TS0108-SA-010312-00013-信用狀手續費收入.docx</t>
  </si>
  <si>
    <t>TS0108-SA-010312-00016-信用狀手續費退費預檢核.docx</t>
  </si>
  <si>
    <t>TS0108-SA-010313-00003-承兌開立預檢核與試算手續費.docx</t>
  </si>
  <si>
    <t>承兌開立預檢核與試算手續費</t>
  </si>
  <si>
    <t>TS0108-SA-010313-00004-預約承兌開立.docx</t>
  </si>
  <si>
    <t>預約承兌開立</t>
  </si>
  <si>
    <t>TS0108-SA-010313-00012-承兌票款收入查詢.docx</t>
  </si>
  <si>
    <t>TS0108-SA-010313-00008-承兌票款收入預檢核.docx</t>
  </si>
  <si>
    <t>TS0108-SA-010313-00013-承兌票款到期查詢.docx</t>
  </si>
  <si>
    <t>TS0108-SA-010313-00006-承兌到期兌付、墊付預檢核.docx</t>
  </si>
  <si>
    <t>承兌到期兌付、墊付預檢核</t>
  </si>
  <si>
    <t>TS0108-SA-010313-00014-承兌匯票逾期收回查詢.docx</t>
  </si>
  <si>
    <t>承兌匯票逾期收回查詢</t>
  </si>
  <si>
    <t>TS0108-SA-010313-00010-承兌匯票逾期收回預檢核.docx</t>
  </si>
  <si>
    <t>承兌匯票逾期收回預檢核</t>
  </si>
  <si>
    <t>TS0108-SA-010313-00009-承兌匯票逾期收回.docx</t>
  </si>
  <si>
    <t>承兌匯票逾期收回</t>
  </si>
  <si>
    <t>TS0108-SA-010313-00020-承兌轉融資查詢.docx</t>
  </si>
  <si>
    <t>TS0108-SA-010313-00019-承兌轉融資預檢核.docx</t>
  </si>
  <si>
    <t>TS0108-SA-010320-00018-企金戶資料登錄／變更／刪除.docx</t>
  </si>
  <si>
    <t>企金戶資料登錄／變更／刪除</t>
  </si>
  <si>
    <t>TS0108-SA-010320-00006-同一關係企業登錄、變更、刪除預檢核.docx</t>
  </si>
  <si>
    <t>同一關係企業作業預檢核</t>
  </si>
  <si>
    <t>TS0108-SA-010320-00008-授信戶年所得查詢.docx</t>
  </si>
  <si>
    <t>TS0108-SA-010322-00009-批覆書查詢.docx</t>
  </si>
  <si>
    <t>TS0108-SA-010322-00007-批覆書登錄、變更、刪除預檢核.docx</t>
  </si>
  <si>
    <t>批覆書登錄、變更、刪除預檢核</t>
  </si>
  <si>
    <t>TS0108-SA-010322-00008-批覆書登錄、變更、刪除.docx</t>
  </si>
  <si>
    <t>批覆書登錄、變更、刪除</t>
  </si>
  <si>
    <t>TS0108-SA-010320-00010-授信戶年所得檢核.docx</t>
  </si>
  <si>
    <t>TS0108-SA-010322-00086-複製批覆書.docx</t>
  </si>
  <si>
    <t>TS0108-SA-010322-00087-批覆書放行.docx</t>
  </si>
  <si>
    <t>TS0108-SA-010323-00008-組合額度查詢.docx</t>
  </si>
  <si>
    <t>TS0108-SA-010323-00007-組合額度登錄、變更、刪除預檢核.docx</t>
  </si>
  <si>
    <t>組合額度作業預檢核</t>
  </si>
  <si>
    <t>TS0108-SA-010323-00006-組合額度登錄、變更、刪除.docx</t>
  </si>
  <si>
    <t>組合額度登錄、變更、刪除</t>
  </si>
  <si>
    <t>TS0108-SA-010323-00012-共用額度歸戶查詢.docx</t>
  </si>
  <si>
    <t>共用額度歸戶查詢</t>
  </si>
  <si>
    <t>TS0108-SA-010323-00011-共用額度編號查詢.docx</t>
  </si>
  <si>
    <t>共用額度編號查詢</t>
  </si>
  <si>
    <t>TS0108-SA-010323-00010-共用額度登錄、變更、刪除預檢核.docx</t>
  </si>
  <si>
    <t>共用額度作業預檢核</t>
  </si>
  <si>
    <t>TS0108-SA-010323-00009-共用額度登錄、變更、刪除.docx</t>
  </si>
  <si>
    <t>共用額度登錄、變更、刪除</t>
  </si>
  <si>
    <t>TS0108-SA-010322-00045-批覆書核轉人員查詢.docx</t>
  </si>
  <si>
    <t>TS0108-SA-010322-00046-批覆書核轉人員登錄、變更、刪除預檢核.docx</t>
  </si>
  <si>
    <t>批覆書核轉人員作業預檢核</t>
  </si>
  <si>
    <t>TS0108-SA-010322-00027-批覆書停用 ／解除停用.docx</t>
  </si>
  <si>
    <t>B21</t>
  </si>
  <si>
    <t>TS0108-SA-010322-00018-額度調整（帳號歸屬、批覆書移轉）預檢核.docx</t>
  </si>
  <si>
    <t>帳號歸屬、批覆書移轉預檢核</t>
  </si>
  <si>
    <t>TS0108-SA-010322-00011-備償專戶帳戶設定查詢.docx</t>
  </si>
  <si>
    <t>備償專戶帳戶設定查詢</t>
  </si>
  <si>
    <t>TS0108-SA-010322-00010-備償專戶自動轉帳設定登錄／變更／刪除.docx</t>
  </si>
  <si>
    <t>備償專戶自動轉帳設定作業</t>
  </si>
  <si>
    <t>TS0108-SA-010322-00055-聯貸案內容查詢.docx</t>
  </si>
  <si>
    <t>B20</t>
  </si>
  <si>
    <t>聯貸案內容查詢</t>
  </si>
  <si>
    <t>/app/services/apprdocproduct/operate</t>
  </si>
  <si>
    <t>TS0108-SA-010322-00054-聯貸案資訊登錄預檢核.docx</t>
  </si>
  <si>
    <t>TS0108-SA-010322-00053-聯貸案資訊登錄.docx</t>
  </si>
  <si>
    <t>TS0108-SA-010322-00002-墊付股款額度鍵檔作業.docx</t>
  </si>
  <si>
    <t>墊付股款額度鍵檔作業</t>
  </si>
  <si>
    <t>TS0108-SA-010322-00004-墊付股款額度鍵檔預檢核.docx</t>
  </si>
  <si>
    <t>墊付股款額度鍵檔預檢核</t>
  </si>
  <si>
    <t>TS0108-SA-010322-00016-保證人查詢.docx</t>
  </si>
  <si>
    <t>TS0108-SA-010322-00015-保證人登錄／維護預檢核.docx</t>
  </si>
  <si>
    <t>保證人登錄/維護預檢核</t>
  </si>
  <si>
    <t>TS0108-SA-010322-00033-擔保品查詢.docx</t>
  </si>
  <si>
    <t>TS0108-SA-010322-00036-反面承諾登錄／變更／刪除.docx</t>
  </si>
  <si>
    <t>TS0108-SA-010322-00032-一般擔保品登錄查詢.docx</t>
  </si>
  <si>
    <t>一般擔保品登錄查詢</t>
  </si>
  <si>
    <t>TS0108-SA-010322-00037-反面承諾登錄查詢.docx</t>
  </si>
  <si>
    <t>反面承諾登錄查詢</t>
  </si>
  <si>
    <t>TS0108-SA-010322-00021-買方額度查詢.docx</t>
  </si>
  <si>
    <t>B10</t>
  </si>
  <si>
    <t>買方額度查詢</t>
  </si>
  <si>
    <t>/app/services/limitbuyer/dispatch</t>
  </si>
  <si>
    <t>TS0108-SA-010322-00022-買方額度登錄、變更、刪除預檢核.docx</t>
  </si>
  <si>
    <t>買方額度作業預檢核</t>
  </si>
  <si>
    <t>TS0108-SA-010322-00023-買方額度登錄、變更、刪除.docx</t>
  </si>
  <si>
    <t>買方額度作業</t>
  </si>
  <si>
    <t>TS0108-SA-010322-00024-買方共用額度查詢.docx</t>
  </si>
  <si>
    <t>買方共用額度查詢</t>
  </si>
  <si>
    <t>TS0108-SA-010322-00025-買方共用額度登錄、變更、刪除預檢核.docx</t>
  </si>
  <si>
    <t>買方共用額度作業預檢核</t>
  </si>
  <si>
    <t>TS0108-SA-010322-00026-買方共用額度登錄、變更、刪除.docx</t>
  </si>
  <si>
    <t>買方共用額度作業</t>
  </si>
  <si>
    <t>TS0108-SA-010323-00004-預佔額度新增、異動、刪除預檢核.docx</t>
  </si>
  <si>
    <t>預佔額度作業預檢核</t>
  </si>
  <si>
    <t>預佔額度新增、異動、刪除</t>
  </si>
  <si>
    <t>TS0108-SA-010322-00028-買方預佔額度查詢.docx</t>
  </si>
  <si>
    <t>買方預佔額度查詢</t>
  </si>
  <si>
    <t>TS0108-SA-010322-00029-買方預佔額度登錄、修改、刪除預檢核.docx</t>
  </si>
  <si>
    <t>買方預佔額度作業預檢核</t>
  </si>
  <si>
    <t>TS0108-SA-010322-00030-買方預佔額度登錄、修改、刪除.docx</t>
  </si>
  <si>
    <t>買方預佔額度作業</t>
  </si>
  <si>
    <t>TS0108-SA-010310-00032-放款動用登錄查詢.docx</t>
  </si>
  <si>
    <t>放款動用登錄查詢</t>
  </si>
  <si>
    <t>TS0108-SA-010310-00045-台幣放款動用預檢核.docx</t>
  </si>
  <si>
    <t>台幣放款動用預檢核</t>
  </si>
  <si>
    <t>TS0108-SA-010310-00046-台幣放款動用.docx</t>
  </si>
  <si>
    <t>台幣放款動用</t>
  </si>
  <si>
    <t>TS0108-SA-010310-00135-預約動用.docx</t>
  </si>
  <si>
    <t>/app/services/directcredit/loan/loancreation</t>
  </si>
  <si>
    <t>TS0108-SA-010310-00056-聯貸預估本金收回登錄查詢.docx</t>
  </si>
  <si>
    <t>TS0108-SA-010310-00057-聯貸預估本金收回登錄預檢核.docx</t>
  </si>
  <si>
    <t>聯貸預估本金收回登錄預檢核</t>
  </si>
  <si>
    <t>TS0108-SA-010310-00058-聯貸預估本金收回登錄.docx</t>
  </si>
  <si>
    <t>TS0108-SA-010310-00110-外幣改貸台幣查詢.docx</t>
  </si>
  <si>
    <t>TS0108-SA-010310-00112-外幣改貸台幣預檢核.docx</t>
  </si>
  <si>
    <t>TS0108-SA-010310-00117-外幣改貸台幣.docx</t>
  </si>
  <si>
    <t>TS0108-SA-010323-00013-台幣透支契約查詢.docx</t>
  </si>
  <si>
    <t>台幣透支契約查詢</t>
  </si>
  <si>
    <t>TS0108-SA-010323-00014-台幣透支契約登錄、變更、刪除預檢核.docx</t>
  </si>
  <si>
    <t>台幣透支契約作業預檢核</t>
  </si>
  <si>
    <t>TS0108-SA-010323-00018-外幣透支契約查詢.docx</t>
  </si>
  <si>
    <t>外幣透支契約查詢</t>
  </si>
  <si>
    <t>TS0108-SA-010323-00019-外幣透支契約登錄、變更、刪除預檢核.docx</t>
  </si>
  <si>
    <t>外幣透支契約作業預檢核</t>
  </si>
  <si>
    <t>TS0108-SA-010323-00020-外幣透支契約登錄、變更、刪除.docx</t>
  </si>
  <si>
    <t>外幣透支契約作業</t>
  </si>
  <si>
    <t>TS0108-SA-010314-00008-貼現試算查詢.docx</t>
  </si>
  <si>
    <t>貼現試算查詢</t>
  </si>
  <si>
    <t>TS0108-SA-010314-00002-貼現撥款.docx</t>
  </si>
  <si>
    <t>貼現撥款</t>
  </si>
  <si>
    <t>TS0108-SA-010310-00017-放款繳息預檢核.docx</t>
  </si>
  <si>
    <t>TS0108-SA-010310-00018-放款繳息.docx</t>
  </si>
  <si>
    <t>TS0108-SA-010310-00027-放款部份還本預檢核.docx</t>
  </si>
  <si>
    <t>放款部份還本預檢核</t>
  </si>
  <si>
    <t>TS0108-SA-010310-00030-放款清償預檢核.docx</t>
  </si>
  <si>
    <t>TS0108-SA-010314-00007-貼現償還查詢.docx</t>
  </si>
  <si>
    <t>TS0108-SA-010314-00004-貼現償還.docx</t>
  </si>
  <si>
    <t>TS0108-SA-010310-00022-放款利息掛帳繳還減免.docx</t>
  </si>
  <si>
    <t>放款利息掛帳繳還減免</t>
  </si>
  <si>
    <t>TS0108-SA-010310-00023-放款利息掛帳繳還減免預檢核.docx</t>
  </si>
  <si>
    <t>放款利息掛帳繳還減免預檢核</t>
  </si>
  <si>
    <t>TS0108-SA-010310-00144-放款掛帳利息查詢.docx</t>
  </si>
  <si>
    <t>放款掛帳利息查詢</t>
  </si>
  <si>
    <t>TS0108-SA-010310-00104-利率變更、分段利率變更、循環動用利率變更查詢.docx</t>
  </si>
  <si>
    <t>TS0108-SA-010310-00105-利率變更、分段利率變更預檢核.docx</t>
  </si>
  <si>
    <t>利率／分段優惠利率變更預檢核</t>
  </si>
  <si>
    <t>TS0108-SA-010310-00106-利率變更、分段利率變更.docx</t>
  </si>
  <si>
    <t>利率／分段優惠利率變更</t>
  </si>
  <si>
    <t>TS0108-SA-010310-00108-循環動用利率變更預檢核.docx</t>
  </si>
  <si>
    <t>循環動用利率變更預檢核</t>
  </si>
  <si>
    <t>TS0108-SA-010310-00109-循環動用利率變更.docx</t>
  </si>
  <si>
    <t>循環動用利率變更</t>
  </si>
  <si>
    <t>TS0108-SA-010310-00065-放款條件變更查詢.docx</t>
  </si>
  <si>
    <t>TS0108-SA-010310-00066-放款條件變更預檢核.docx</t>
  </si>
  <si>
    <t>TS0108-SA-010310-00064-放款條件變更.docx</t>
  </si>
  <si>
    <t>TS0108-SA-010310-00147-科目變更／帳號歸屬.docx</t>
  </si>
  <si>
    <t>科目變更／帳號歸屬</t>
  </si>
  <si>
    <t>TS0108-SA-010310-00086-放款預收利息查詢.docx</t>
  </si>
  <si>
    <t>放款預收利息查詢</t>
  </si>
  <si>
    <t>/app/services/loan/loanadvanceinterest</t>
  </si>
  <si>
    <t>TS0108-SA-010310-00088-放款預收利息預檢核.docx</t>
  </si>
  <si>
    <t>放款預收利息預檢核</t>
  </si>
  <si>
    <t>TS0108-SA-010310-00087-放款預收利息登錄退費.docx</t>
  </si>
  <si>
    <t>放款預收利息登錄退費</t>
  </si>
  <si>
    <t>TS0108-SA-010316-00019-法金委外鑑估費交易明細查詢.docx</t>
  </si>
  <si>
    <t>法金委外鑑估費交易明細查詢</t>
  </si>
  <si>
    <t>TS0108-SA-010316-00018-法金委外鑑估費登錄預檢核.docx</t>
  </si>
  <si>
    <t>法金委外鑑估費登錄預檢核</t>
  </si>
  <si>
    <t>TS0108-SA-010316-00017-法金委外鑑估費登錄.docx</t>
  </si>
  <si>
    <t>TS0108-SA-010310-00136-墊付火險保費查詢.docx</t>
  </si>
  <si>
    <t>TS0108-SA-010316-00012-待整理授信款(430)查詢.docx</t>
  </si>
  <si>
    <t>430授信列銷帳主檔查詢</t>
  </si>
  <si>
    <t>TS0108-SA-010316-00011-待整理授信款(430)列銷帳預檢核.docx</t>
  </si>
  <si>
    <t>430列銷帳預檢核</t>
  </si>
  <si>
    <t>TS0108-SA-010316-00010-待整理授信款(430)列銷帳.docx</t>
  </si>
  <si>
    <t>430列銷帳與列銷帳沖正作業</t>
  </si>
  <si>
    <t>TS0108-SA-010316-00014-待整理授信款(Q63)列帳明細查詢.docx</t>
  </si>
  <si>
    <t>Q63列帳主檔查詢</t>
  </si>
  <si>
    <t>TS0108-SA-010316-00009-待整理授信款(Q63)銷帳預檢核.docx</t>
  </si>
  <si>
    <t>Q63銷帳預檢核</t>
  </si>
  <si>
    <t>TS0108-SA-010316-00008-待整理授信款(Q63)銷帳.docx</t>
  </si>
  <si>
    <t>Q63銷帳與銷帳沖正作業</t>
  </si>
  <si>
    <t>TS0108-SA-010310-00131-預收參貸手續費登錄查詢.docx</t>
  </si>
  <si>
    <t>/app/services/loan/loanadvanceparticipantfee</t>
  </si>
  <si>
    <t>TS0108-SA-010310-00132-預收參貸手續費登錄預檢核.docx</t>
  </si>
  <si>
    <t>預收參貸手續費登錄預檢核</t>
  </si>
  <si>
    <t>TS0108-SA-010310-00124-預收參貸手續費登錄、沖正.docx</t>
  </si>
  <si>
    <t>預收參貸手續費登錄、沖正</t>
  </si>
  <si>
    <t>TS0108-SA-010310-00134-催收收回查詢.docx</t>
  </si>
  <si>
    <t>TS0108-SA-010310-00153-催收收回預檢核.docx</t>
  </si>
  <si>
    <t>TS0108-SA-010310-00140-催收收回.docx</t>
  </si>
  <si>
    <t>TS0108-SA-010310-00141-呆帳收回查詢.docx</t>
  </si>
  <si>
    <t>TS0108-SA-010310-00154-呆帳收回預檢核.docx</t>
  </si>
  <si>
    <t>TS0108-SA-010310-00142-呆帳收回.docx</t>
  </si>
  <si>
    <t>TS0108-SA-010310-00079-外匯呆帳收回查詢.docx</t>
  </si>
  <si>
    <t>TS0108-SA-010310-00080-外匯呆帳收回預檢核.docx</t>
  </si>
  <si>
    <t>TS0108-SA-010310-00081-外匯呆帳收回.docx</t>
  </si>
  <si>
    <t>TS0108-SA-010310-00090-放款帳務沖轉查詢.docx</t>
  </si>
  <si>
    <t>放款帳務沖轉查詢</t>
  </si>
  <si>
    <t>/app/services/directcredit/repaymentservice/dispatch</t>
  </si>
  <si>
    <t>TS0108-SA-010310-00092-放款繳息沖轉.docx</t>
  </si>
  <si>
    <t>放款繳息沖轉</t>
  </si>
  <si>
    <t>TS0108-SA-010310-00094-放款部份還本沖轉.docx</t>
  </si>
  <si>
    <t>放款部份還本沖轉</t>
  </si>
  <si>
    <t>TS0108-SA-010310-00096-放款催收收回沖轉.docx</t>
  </si>
  <si>
    <t>放款催收收回沖轉</t>
  </si>
  <si>
    <t>TS0108-SA-010310-00098-放款呆帳收回沖轉.docx</t>
  </si>
  <si>
    <t>放款呆帳收回沖轉</t>
  </si>
  <si>
    <t>TS0108-SA-010310-00068-放款轉催收查詢.docx</t>
  </si>
  <si>
    <t>放款轉催收查詢</t>
  </si>
  <si>
    <t>TS0108-SA-010310-00070-放款轉呆帳查詢.docx</t>
  </si>
  <si>
    <t>放款轉呆帳查詢</t>
  </si>
  <si>
    <t>TS0108-SA-010310-00072-催收轉放款查詢.docx</t>
  </si>
  <si>
    <t>TS0108-SA-010310-00073-催收轉放款預檢核.docx</t>
  </si>
  <si>
    <t>TS0108-SA-010316-00005-訴訟代墊款餘額查詢.docx</t>
  </si>
  <si>
    <t>訴訟代墊款餘額查詢</t>
  </si>
  <si>
    <t>TS0108-SA-010316-00003-訴訟代墊款代墊／收回登錄預檢核.docx</t>
  </si>
  <si>
    <t>訴訟代墊款代墊／收回預檢核</t>
  </si>
  <si>
    <t>TS0108-SA-010320-00011-移送催理中心查詢.docx</t>
  </si>
  <si>
    <t>/app/services/loan/loanoverduemgmt/redirection</t>
  </si>
  <si>
    <t>TS0108-SA-010320-00015-移送催理中心(統編)登錄預檢核.docx</t>
  </si>
  <si>
    <t>移送催理中心－統編登錄預檢核</t>
  </si>
  <si>
    <t>TS0108-SA-010320-00013-移送催理中心(統編)登錄.docx</t>
  </si>
  <si>
    <t>移送催理中心－統編登錄</t>
  </si>
  <si>
    <t>TS0108-SA-010320-00016-移送催理中心(帳號)登錄預檢核.docx</t>
  </si>
  <si>
    <t>移送催理中心－帳號登錄預檢核</t>
  </si>
  <si>
    <t>TS0108-SA-010320-00014-移送催理中心(帳號)登錄.docx</t>
  </si>
  <si>
    <t>移送催理中心－帳號登錄</t>
  </si>
  <si>
    <t>TS0108-SA-010310-00034-預估可收回金額查詢.docx</t>
  </si>
  <si>
    <t>TS0108-SA-010310-00035-預估可收回金額預檢核.docx</t>
  </si>
  <si>
    <t>TS0108-SA-010310-00033-預估可收回金額登錄.docx</t>
  </si>
  <si>
    <t>TS0108-SA-010310-00047-逾期特殊註記查詢.docx</t>
  </si>
  <si>
    <t>TS0108-SA-010310-00050-逾期特殊註記預檢核.docx</t>
  </si>
  <si>
    <t>逾期特殊註記預檢核</t>
  </si>
  <si>
    <t>TS0108-SA-010310-00051-逾期特殊註記登錄.docx</t>
  </si>
  <si>
    <t>逾期特殊註記登錄</t>
  </si>
  <si>
    <t>TS0108-SA-010310-00011-債權移轉作業預檢核.docx</t>
  </si>
  <si>
    <t>債權移轉作業預檢核</t>
  </si>
  <si>
    <t>TS0108-SA-010310-00010-債權移轉作業.docx</t>
  </si>
  <si>
    <t>債權移轉作業</t>
  </si>
  <si>
    <t>TS0108-SA-010310-00013-債權註記登錄作業預檢核.docx</t>
  </si>
  <si>
    <t>債權註記登錄作業預檢核</t>
  </si>
  <si>
    <t>TS0108-SA-010310-00012-債權註記登錄作業.docx</t>
  </si>
  <si>
    <t>債權註記登錄作業</t>
  </si>
  <si>
    <t>TS0108-SA-010320-00022-綜存戶餘額查詢.docx</t>
  </si>
  <si>
    <t>綜存戶餘額查詢</t>
  </si>
  <si>
    <t>/app/services/loan/loanintegrationdispatch</t>
  </si>
  <si>
    <t>TS0108-SA-010310-00084-授信資產分類查詢.docx</t>
  </si>
  <si>
    <t>TS0108-SA-010320-00028-授信戶號查詢.docx</t>
  </si>
  <si>
    <t>TS0108-SA-010320-00031-顧客整合資料查詢.docx</t>
  </si>
  <si>
    <t>TS0108-SA-010301-00078-活期性存款_特定種類帳號清單暨餘額查詢.docx</t>
  </si>
  <si>
    <t>顧客整合資訊查詢</t>
  </si>
  <si>
    <t>/app/services/deposit/accountquery/accountBalanceQuery</t>
  </si>
  <si>
    <t>TS0108-SA-010322-00017-保證人歸戶查詢.docx</t>
  </si>
  <si>
    <t>TS0108-SA-010322-00038-一般擔保品歸戶查詢.docx</t>
  </si>
  <si>
    <t>一般擔保品歸戶查詢</t>
  </si>
  <si>
    <t>TS0108-SA-010322-00043-股票擔保品歸戶查詢.docx</t>
  </si>
  <si>
    <t>TS0108-SA-010322-00051-反面承諾歸戶查詢.docx</t>
  </si>
  <si>
    <t>反面承諾歸戶查詢</t>
  </si>
  <si>
    <t>TS0108-SA-010322-00077-批覆書變更記錄查詢.docx</t>
  </si>
  <si>
    <t>TS0108-SA-010310-00042-顧客交易明細查詢(對外債權查詢).docx</t>
  </si>
  <si>
    <t>TS0108-SA-010313-00015-承兌一般交易明細查詢.docx</t>
  </si>
  <si>
    <t>承兌一般交易明細查詢</t>
  </si>
  <si>
    <t>TS0108-SA-010316-00013-待整理授信款(430)交易明細查詢.docx</t>
  </si>
  <si>
    <t>430授信列銷帳交易明細查詢</t>
  </si>
  <si>
    <t>TS0108-SA-010316-00006-訴訟代墊款全行查詢.docx</t>
  </si>
  <si>
    <t>訴訟代墊款全行查詢</t>
  </si>
  <si>
    <t>TS0108-SA-010316-00007-訴訟代墊款交易明細查詢.docx</t>
  </si>
  <si>
    <t>TS0108-SA-010310-00123-放款手續費交易明細／收據列印查詢.docx</t>
  </si>
  <si>
    <t>手續費交易明細／收據列印查詢</t>
  </si>
  <si>
    <t>TS0108-SA-010313-00016-承兌手續費查詢.docx</t>
  </si>
  <si>
    <t>承兌手續費查詢</t>
  </si>
  <si>
    <t>/app/services/indirectcredit/accept/amend/redirection</t>
  </si>
  <si>
    <t>TS0108-SA-010310-00146-放款牌告利率查詢.docx</t>
  </si>
  <si>
    <t>放款牌告利率查詢</t>
  </si>
  <si>
    <t>TS0108-SA-010320-00019-預約交易查詢.docx</t>
  </si>
  <si>
    <t>預約交易查詢</t>
  </si>
  <si>
    <t>TS0108-SA-010320-00021-預約交易取消.docx</t>
  </si>
  <si>
    <t>TS0108-SA-010322-00078-備償專戶轉帳預檢核.docx</t>
  </si>
  <si>
    <t>個金批覆書產品總覽</t>
  </si>
  <si>
    <t>A894012</t>
  </si>
  <si>
    <t>TS0108-SA-010322-00012-備償專戶轉帳.docx</t>
  </si>
  <si>
    <t>TS0108-SA-010322-00079-批覆書移管.docx</t>
  </si>
  <si>
    <t>TS0108-SA-010310-00114-授信帳號移管.docx</t>
  </si>
  <si>
    <t>授信帳號移管</t>
  </si>
  <si>
    <t>TS0108-SA-010322-00080-批覆書移管、帳號移管預約交易.docx</t>
  </si>
  <si>
    <t>TS0108-SA-010324-00013-跨產品服務_業管單位授權查詢.docx</t>
  </si>
  <si>
    <t>TS0108-SA-010324-00012-跨產品服務_業管單位授權.docx</t>
  </si>
  <si>
    <t>TS0108-SA-010320-00025-取件區撥款後查詢.docx</t>
  </si>
  <si>
    <t>取件區撥款後查詢(消金NBS)</t>
  </si>
  <si>
    <t>TS0108-SA-010322-00041-一般擔保品歸戶查詢(取件區).docx</t>
  </si>
  <si>
    <t>一般擔保品歸戶查詢(取件區)</t>
  </si>
  <si>
    <t>TS0108-SA-010322-00044-股票擔保品歸戶查詢(取件區) .docx</t>
  </si>
  <si>
    <t>股票擔保品歸戶查詢(取件區)</t>
  </si>
  <si>
    <t>TS0108-SA-010322-00040-擔保品清單查詢.docx</t>
  </si>
  <si>
    <t>擔保品清單查詢</t>
  </si>
  <si>
    <t>TS0108-SA-010310-00067-台幣放款撥款案件預檢核.docx</t>
  </si>
  <si>
    <t>台幣放款撥款案件預檢核</t>
  </si>
  <si>
    <t>TS0108-SA-010310-00076-台幣放款撥款案件作業.docx</t>
  </si>
  <si>
    <t>台幣放款撥款案件作業</t>
  </si>
  <si>
    <t>TS0108-SA-010323-00016-台幣透支契約轉期預檢核.docx</t>
  </si>
  <si>
    <t>台幣透支契約轉期預檢核</t>
  </si>
  <si>
    <t>TS0108-SA-010323-00017-台幣透支契約轉期.docx</t>
  </si>
  <si>
    <t>台幣透支契約轉期</t>
  </si>
  <si>
    <t>TS0108-SA-010322-00052-批覆書停用 ／解除停用預檢核.docx</t>
  </si>
  <si>
    <t>批覆書停用/解除停用預檢核</t>
  </si>
  <si>
    <t>A902032</t>
  </si>
  <si>
    <t>A902041</t>
  </si>
  <si>
    <t>TS0108-SA-010322-00058-玉證資料同意書註記維護.docx</t>
  </si>
  <si>
    <t>玉證資料同意書註記維護</t>
  </si>
  <si>
    <t>TS0108-SA-010322-00060-個金產品-月繳月省維護作業.docx</t>
  </si>
  <si>
    <t>個金產品-月繳月省維護作業</t>
  </si>
  <si>
    <t>TS0108-SA-010322-00063-個金產品-E.SUN Care維護.docx</t>
  </si>
  <si>
    <t>E.SUNCare房貸維護</t>
  </si>
  <si>
    <t>TS0108-SA-010322-00061-個金產品-青年安心成家維護.docx</t>
  </si>
  <si>
    <t>個金產品-青年安心成家維護</t>
  </si>
  <si>
    <t>TS0108-SA-010322-00065-個金產品-修繕住宅貸款維護.docx</t>
  </si>
  <si>
    <t>個金產品-修繕住宅貸款維護</t>
  </si>
  <si>
    <t>TS0108-SA-010322-00067-個金產品-勞宅貸款維護.docx</t>
  </si>
  <si>
    <t>個金產品-勞宅貸款維護</t>
  </si>
  <si>
    <t>TS0108-SA-010322-00069-個金產品-輔助人民購屋貸款維護.docx</t>
  </si>
  <si>
    <t>個金產品-輔購貸款維護</t>
  </si>
  <si>
    <t>TS0108-SA-010322-00071-個金產品-留學生就學貸款維護.docx</t>
  </si>
  <si>
    <t>個金產品-輔購貸款查詢</t>
  </si>
  <si>
    <t>TS0108-SA-010310-00052-台幣放款動用預檢核(消金NBS).docx</t>
  </si>
  <si>
    <t>台幣放款動用預檢核(消金)</t>
  </si>
  <si>
    <t>TS0108-SA-010310-00053-台幣放款動用(消金NBS).docx</t>
  </si>
  <si>
    <t>台幣放款動用(消金)</t>
  </si>
  <si>
    <t>TS0108-SA-010320-00029-授信戶號登錄刪除.docx</t>
  </si>
  <si>
    <t>授信戶號查登錄刪除</t>
  </si>
  <si>
    <t>TS0108-SA-010320-00003-微型企業資料登錄.docx</t>
  </si>
  <si>
    <t>微型企業資料登錄</t>
  </si>
  <si>
    <t>TS0108-SA-010310-00093-放款部份還本沖轉預檢核.docx</t>
  </si>
  <si>
    <t>TS0108-SA-010310-00040-虛擬帳號產製-還款.docx</t>
  </si>
  <si>
    <t>虛擬帳號產製-還款</t>
  </si>
  <si>
    <t>A912012</t>
  </si>
  <si>
    <t>TS0108-SA-010310-00091-放款繳息沖轉預檢核.docx</t>
  </si>
  <si>
    <t>放款繳息沖轉預檢核</t>
  </si>
  <si>
    <t>放款部份還本沖轉預檢核</t>
  </si>
  <si>
    <t>TS0108-SA-010310-00095-放款催收收回沖轉預檢核.docx</t>
  </si>
  <si>
    <t>放款催收收回沖轉預檢核</t>
  </si>
  <si>
    <t>TS0108-SA-010310-00097-放款呆帳收回沖轉預檢核.docx</t>
  </si>
  <si>
    <t>放款呆帳收回沖轉預檢核</t>
  </si>
  <si>
    <t>TS0108-SA-010301-00155-活期性存款_擔保與無擔保透支科目調整.docx</t>
  </si>
  <si>
    <t>透支科目變更</t>
  </si>
  <si>
    <t>/app/services/deposit/guaranteeadjustment/guaranteeAdjust</t>
  </si>
  <si>
    <t>TS0108-SA-010324-00022-跨產品服務_授信戶事故圈存／解圈查詢.docx</t>
  </si>
  <si>
    <t>TS0108-SA-010324-00023-跨產品服務_授信戶事故圈存.docx</t>
  </si>
  <si>
    <t>授信戶事故圈存</t>
  </si>
  <si>
    <t>TS0108-SA-010324-00024-跨產品服務_授信戶事故解圈.docx</t>
  </si>
  <si>
    <t>授信事故圈存/解圈</t>
  </si>
  <si>
    <t>A923013</t>
  </si>
  <si>
    <t>TS0108-SA-010310-00006-ACH授權扣款資料查詢_全部.docx</t>
  </si>
  <si>
    <t>ACH授權扣款查詢</t>
  </si>
  <si>
    <t>TS0108-SA-010310-00005-ACH委扣授權查詢作業.docx</t>
  </si>
  <si>
    <t>ACH委扣授權查詢作業</t>
  </si>
  <si>
    <t>TS0108-SA-010310-00002-ACH委扣授權新增作業.docx</t>
  </si>
  <si>
    <t>ACH委扣授權新增作業</t>
  </si>
  <si>
    <t>A924013</t>
  </si>
  <si>
    <t>TS0108-SA-010310-00003-ACH委扣授權取消作業.docx</t>
  </si>
  <si>
    <t>A924014</t>
  </si>
  <si>
    <t>TS0108-SA-010310-00004-ACH委扣授權異動作業.docx</t>
  </si>
  <si>
    <t>ACH委扣授權異動作業</t>
  </si>
  <si>
    <t>A924015</t>
  </si>
  <si>
    <t>TS0108-SA-010310-00024-放款利息掛帳查詢.docx</t>
  </si>
  <si>
    <t>墊付火險保費查詢</t>
  </si>
  <si>
    <t>/app/services/directcredit/fireinsurance</t>
  </si>
  <si>
    <t>TS0108-SA-010310-00137-墊付火險保費登錄預檢核.docx</t>
  </si>
  <si>
    <t>TS0108-SA-010310-00138-墊付火險保費登錄.docx</t>
  </si>
  <si>
    <t>顧客存放款資訊查詢</t>
  </si>
  <si>
    <t>TS0108-SA-010310-00059-台幣放款歸戶查詢.docx</t>
  </si>
  <si>
    <t>台幣放款歸戶查詢</t>
  </si>
  <si>
    <t>TS0108-SA-010322-00091-批覆書查詢-批覆書分項批式條件資訊（單筆）.docx</t>
  </si>
  <si>
    <t>批覆書額度條件資訊查詢-單筆</t>
  </si>
  <si>
    <t>TS0108-SA-010310-00145-放款帳號／玉證註記變更紀錄查詢.docx</t>
  </si>
  <si>
    <t>依帳號查詢玉證註記變更紀錄</t>
  </si>
  <si>
    <t>TS0108-SA-010322-00056-個金批覆書產品總覽.docx</t>
  </si>
  <si>
    <t>TS0108-SA-010322-00059-玉證資料同意書註記查詢.docx</t>
  </si>
  <si>
    <t>玉證資料同意書註記查詢</t>
  </si>
  <si>
    <t>TS0108-SA-010322-00076-個金產品-月繳月省查詢.docx</t>
  </si>
  <si>
    <t>個金產品-月繳月省查詢</t>
  </si>
  <si>
    <t>TS0108-SA-010322-00062-個金產品-青年安心成家查詢.docx</t>
  </si>
  <si>
    <t>個金產品-青年安心成家查詢</t>
  </si>
  <si>
    <t>TS0108-SA-010322-00066-個金產品-修繕住宅貸款查詢.docx</t>
  </si>
  <si>
    <t>個金產品-修繕住宅貸款查詢</t>
  </si>
  <si>
    <t>TS0108-SA-010322-00068-個金產品-勞宅貸款查詢.docx</t>
  </si>
  <si>
    <t>個金產品-勞宅貸款查詢</t>
  </si>
  <si>
    <t>TS0108-SA-010322-00070-個金產品-輔助人民購屋貸款查詢.docx</t>
  </si>
  <si>
    <t>TS0108-SA-010322-00074-個金產品-政策性房貸轉貸資訊查詢.docx</t>
  </si>
  <si>
    <t>個金產品-政策性房貸轉貸查詢</t>
  </si>
  <si>
    <t>TS0108-SA-010322-00057-個金產品-其他個金產品查詢.docx</t>
  </si>
  <si>
    <t>其他個金產品查詢</t>
  </si>
  <si>
    <t>TS0108-SA-010322-00064-個金產品-E.SUN Care查詢.docx</t>
  </si>
  <si>
    <t>E.SUNCare房貸查詢</t>
  </si>
  <si>
    <t>TS0108-SA-010322-00075-個金產品-利率上限房貸查詢.docx</t>
  </si>
  <si>
    <t>個金產品-利率上限房貸查詢</t>
  </si>
  <si>
    <t>TS0108-SA-010322-00072-個金產品-留學生就學貸款查詢.docx</t>
  </si>
  <si>
    <t>個金產品-留學生就學貸款查詢</t>
  </si>
  <si>
    <t>TS0108-SA-010322-00073-個金產品-國立大學就學貸款查詢.docx</t>
  </si>
  <si>
    <t>個金產品-國立大學就貸查詢</t>
  </si>
  <si>
    <t>TS0108-SA-010310-00043-信用卡紅利折抵利息交易明細查詢.docx</t>
  </si>
  <si>
    <t>信用卡紅利折抵利息明細查詢</t>
  </si>
  <si>
    <t>TS0108-SA-010310-00148-消金授信交易明細查詢.docx</t>
  </si>
  <si>
    <t>消金授信交易明細查詢</t>
  </si>
  <si>
    <t>TS0108-SA-010310-00128-提前清償違約金帳號查詢.docx</t>
  </si>
  <si>
    <t>TS0108-SA-010310-00127-提前清償違約金查詢.docx</t>
  </si>
  <si>
    <t>TS0108-SA-010310-00007-ACH授權扣款資料查詢_核印類別.docx</t>
  </si>
  <si>
    <t>ACH授權扣款依核印類別查詢</t>
  </si>
  <si>
    <t>TS0108-SA-010322-00039-擔保品處分／領取塗銷.docx</t>
  </si>
  <si>
    <t>TS0108-SA-010322-00081-批覆書移管預檢核.docx</t>
  </si>
  <si>
    <t>TS0108-SA-010320-00032-債務協商資料查詢.docx</t>
  </si>
  <si>
    <t>TS0108-SA-010310-00008-法院裁定延緩繳息查詢.docx</t>
  </si>
  <si>
    <t>法院裁定延緩繳息查詢</t>
  </si>
  <si>
    <t>TS0108-SA-010310-00039-法院裁定延緩繳息預檢核.docx</t>
  </si>
  <si>
    <t>法院裁定延緩繳款預檢核</t>
  </si>
  <si>
    <t>A971022</t>
  </si>
  <si>
    <t>TS0108-SA-010310-00009-法院裁定延緩繳息作業.docx</t>
  </si>
  <si>
    <t>法院裁定延緩繳息登錄/變更</t>
  </si>
  <si>
    <t>TS0108-SA-010301-00153-活期性存款_電支專戶驗證帳號.docx</t>
  </si>
  <si>
    <t>J202</t>
  </si>
  <si>
    <t>J203</t>
  </si>
  <si>
    <t>/app/services/deposit/businesstransaction/electronicPmnt</t>
  </si>
  <si>
    <t>J204</t>
  </si>
  <si>
    <t>TS0108-SA-010301-00179-活期性存款_財富系統帳務交易.docx</t>
  </si>
  <si>
    <t>財富管理系統帳務交易</t>
  </si>
  <si>
    <t>/app/services/deposit/businesstransaction/wealthMgement</t>
  </si>
  <si>
    <t>TS0036 玉山財富智慧系統(WISE)</t>
  </si>
  <si>
    <t>整批轉帳約定代扣申請輸出資訊(玉山保險便利通NICE)</t>
  </si>
  <si>
    <t>顧客整合資訊科</t>
  </si>
  <si>
    <t>Customer</t>
  </si>
  <si>
    <t>createOrUpdateCustomerForObu</t>
  </si>
  <si>
    <t>TS0118 海外開戶系統(ABR)</t>
  </si>
  <si>
    <t>/cifx/createOrUpdateCustomerForObu</t>
  </si>
  <si>
    <t>劉季函</t>
  </si>
  <si>
    <t>BTCIOBU2</t>
  </si>
  <si>
    <t>TS0116-SA-010301-00063-顧客資料基本資料_基本資料查詢(OBU)</t>
  </si>
  <si>
    <t>OBU顧客資料查詢</t>
  </si>
  <si>
    <t>/cifx/queryCustomerForObu</t>
  </si>
  <si>
    <t>TS0116-SA-010318-00006-顧客註記/約定作業_電子銀行約定事項查詢</t>
  </si>
  <si>
    <t>/cifx/queryRegisteredEventCodeForEB</t>
  </si>
  <si>
    <t>/cifx/updateCustomerByDigitalDept</t>
  </si>
  <si>
    <t>TS0116-SA-010301-00062-顧客資料基本資料_開戶審核查詢</t>
  </si>
  <si>
    <t>queryDigAccAbnSta</t>
  </si>
  <si>
    <t>/cifx/queryDigAccAbnSta</t>
  </si>
  <si>
    <t>UP0125 機器學習即服務平台</t>
  </si>
  <si>
    <t>TS0108-SA-010301-00163-活期性存款_交易明細查詢</t>
  </si>
  <si>
    <t>交易明細查詢-2</t>
  </si>
  <si>
    <t xml:space="preserve">queryDeptTxDtl 
</t>
  </si>
  <si>
    <t>/app/services/deposit/deptTxDtl/queryDeptTxDtlData</t>
  </si>
  <si>
    <t>林怡均</t>
  </si>
  <si>
    <t>https://esbtrackingp.testesunbank.com.tw/browse/ECSG-279</t>
  </si>
  <si>
    <t>交易明細筆數與序號查詢</t>
  </si>
  <si>
    <t>queryDeptTxDtlCnt</t>
  </si>
  <si>
    <t>/app/services/deposit/deptTxDtl/queryDeptTxDtlCnt</t>
  </si>
  <si>
    <t>https://esbtrackingp.testesunbank.com.tw/browse/ECSG-293</t>
  </si>
  <si>
    <t>TS0108-SA-010310-00149-授信歸戶明細資料查詢</t>
  </si>
  <si>
    <t>queryLoanConsolidatedDetail</t>
  </si>
  <si>
    <t>/app/services/loan/loanquery/queryLoanConsolidatedDetail</t>
  </si>
  <si>
    <t>https://esbtrackingp.testesunbank.com.tw/browse/ECSG-296</t>
  </si>
  <si>
    <t>TS0108-SA-010313-00013-承兌票款到期查詢</t>
  </si>
  <si>
    <t>queryAcceptanceExpire</t>
  </si>
  <si>
    <t>/app/services/loan/indirectcredit/accept/queryAcceptanceExpire</t>
  </si>
  <si>
    <t>謝宇倫</t>
  </si>
  <si>
    <t>TS0108-SA-010310-00143-編號查帳號、或帳號查編號</t>
  </si>
  <si>
    <t>queryLoanNoAndLoanNumber</t>
  </si>
  <si>
    <t>/app/services/loan/loanquery/queryLoanNoAndLoanNumber</t>
  </si>
  <si>
    <t>https://esbtrackingp.testesunbank.com.tw/browse/ECSG-301</t>
  </si>
  <si>
    <t>TS0108-SA-010310-00028-放款部份還本</t>
  </si>
  <si>
    <t>repayPartialPrnp</t>
  </si>
  <si>
    <t>/app/services/loan/directcredit/repayPartialPrnp</t>
  </si>
  <si>
    <t>https://esbtrackingp.testesunbank.com.tw/browse/ECSG-302</t>
  </si>
  <si>
    <t>放款部份還本沖正</t>
  </si>
  <si>
    <t>repayPartialPrnpReverse</t>
  </si>
  <si>
    <t>/app/services/loan/directcredit/repayPartialPrnpReverse</t>
  </si>
  <si>
    <t>https://esbtrackingp.testesunbank.com.tw/browse/ECSG-490</t>
  </si>
  <si>
    <t>TS0108-SA-010310-00029-放款清償查詢</t>
  </si>
  <si>
    <t>payoffInquire</t>
  </si>
  <si>
    <t>/app/services/loan/directcredit/payoffInquire</t>
  </si>
  <si>
    <t>https://esbtrackingp.testesunbank.com.tw/browse/ECSG-303</t>
  </si>
  <si>
    <t>TS0108-SA-010310-00031-放款清償</t>
  </si>
  <si>
    <t>payoff</t>
  </si>
  <si>
    <t>/app/services/loan/directcredit/payoff</t>
  </si>
  <si>
    <t>https://esbtrackingp.testesunbank.com.tw/browse/ECSG-304</t>
  </si>
  <si>
    <t>放款清償沖正</t>
  </si>
  <si>
    <t>payoffReverse</t>
  </si>
  <si>
    <t>/app/services/loan/directcredit/payoffReverse</t>
  </si>
  <si>
    <t>https://esbtrackingp.testesunbank.com.tw/browse/ECSG-491</t>
  </si>
  <si>
    <t>TS0108-SA-010322-00084-批覆書查詢-批覆書分項額度資訊（多筆）</t>
  </si>
  <si>
    <t>queryApprDocLimitList</t>
  </si>
  <si>
    <t>/app/services/loan/apprdoc/queryApprDocLimitList</t>
  </si>
  <si>
    <t>https://esbtrackingp.testesunbank.com.tw/browse/ECSG-334</t>
  </si>
  <si>
    <t>TS0116-SA-010301-00009-顧客資料基本資料_顧客基本資料建檔&amp;變更(NBS)</t>
  </si>
  <si>
    <t>顧客基本資料建檔&amp;變更(NBS)</t>
  </si>
  <si>
    <t>/cifx/createOrUpdateCustomerForNBS</t>
  </si>
  <si>
    <t>A121011+A121012+A14903+A149041</t>
  </si>
  <si>
    <t>接觸通路註記查詢</t>
  </si>
  <si>
    <t>queryCustDataForDigit</t>
  </si>
  <si>
    <t>TS0108-SA-010301-00168-活期性存款_活存帳號餘額查詢</t>
  </si>
  <si>
    <t>活存帳號餘額查詢</t>
  </si>
  <si>
    <t>queryDeptBlnc</t>
  </si>
  <si>
    <t>/app/services/deposit/queryDeptBlnc</t>
  </si>
  <si>
    <t>TS0108-SA-010301-00194-活期性存款_活存帳號餘額查詢(授信行銷)</t>
  </si>
  <si>
    <t>活存帳號餘額查詢(授信行銷)</t>
  </si>
  <si>
    <t>queryDeptForMarketing</t>
  </si>
  <si>
    <t>/app/services/deposit/accountquery/queryDeptForMarketing</t>
  </si>
  <si>
    <t>TS0108-SA-010301-00097-活期性存款_存款與透支參考積數查詢</t>
  </si>
  <si>
    <t>存款與透支參考積數查詢</t>
  </si>
  <si>
    <t>queryRefAccrNo</t>
  </si>
  <si>
    <t>/app/services/deposit/interest/queryRefAccrNo</t>
  </si>
  <si>
    <t>TS0108-SA-010301-00193-活期性存款_活存帳號透支資訊查詢</t>
  </si>
  <si>
    <t>活存帳號透支資訊查詢</t>
  </si>
  <si>
    <t>queryDeptOver</t>
  </si>
  <si>
    <t>/app/services/deposit/accountquery/queryDeptOver</t>
  </si>
  <si>
    <t>交易明細筆數與序號查詢-對外</t>
  </si>
  <si>
    <t>queryDeptTxDtlCntExt</t>
  </si>
  <si>
    <t>/app/services/deposit/deptTxDtl/queryDeptTxDtlCntExt</t>
  </si>
  <si>
    <t>https://esbtrackingp.testesunbank.com.tw/browse/ECSG-405</t>
  </si>
  <si>
    <t>交易明細查詢-對外</t>
  </si>
  <si>
    <t>queryDeptTxDtlDataExt</t>
  </si>
  <si>
    <t>/app/services/deposit/deptTxDtl/queryDeptTxDtlDataExt</t>
  </si>
  <si>
    <t>https://esbtrackingp.testesunbank.com.tw/browse/ECSG-406</t>
  </si>
  <si>
    <t>TS0116-SA-010319-00002-顧客註記/約定作業_問題戶查詢</t>
  </si>
  <si>
    <t>顧客註記/約定作業_問題戶查詢</t>
  </si>
  <si>
    <t>/cifx/queryPrblmticFlag3</t>
  </si>
  <si>
    <t>TS0108-SA-010310-00014-點數折抵利息登錄</t>
  </si>
  <si>
    <t>點數折抵利息登錄</t>
  </si>
  <si>
    <t>registerBonus</t>
  </si>
  <si>
    <t>/app/services/directcredit/loan/registerBonus </t>
  </si>
  <si>
    <t>蔡佑晟</t>
  </si>
  <si>
    <t>TS0108-SA-010310-00060-放款應繳利息查詢</t>
  </si>
  <si>
    <t>queryLoanPayableInterest</t>
  </si>
  <si>
    <t xml:space="preserve">/app/services/loan/loanquery/queryLoanPayableInterest
</t>
  </si>
  <si>
    <t>TS0108-SA-010302-00004-定期性存款_存戶基本資料查詢</t>
  </si>
  <si>
    <t>定存存戶查詢作業</t>
  </si>
  <si>
    <t>queryTdAcc</t>
  </si>
  <si>
    <t>/app/services/deposit/td/query/queryTdAcc</t>
  </si>
  <si>
    <t>陳建華</t>
  </si>
  <si>
    <t>https://esbtrackingp.testesunbank.com.tw/browse/ECSG-328</t>
  </si>
  <si>
    <t>https://esbtrackingp.testesunbank.com.tw/browse/ECSG-266</t>
  </si>
  <si>
    <t>TS0108-SA-010310-00018-放款繳息</t>
  </si>
  <si>
    <t>paymentInterestProcessor</t>
  </si>
  <si>
    <t>/app/services/loan/directcredit/paymentInterestProcessor</t>
  </si>
  <si>
    <t>許宸禎</t>
  </si>
  <si>
    <t>https://esbtrackingp.testesunbank.com.tw/browse/ECSG-482</t>
  </si>
  <si>
    <t>paymentInterestProcessorReverse</t>
  </si>
  <si>
    <t>https://esbtrackingp.testesunbank.com.tw/browse/ECSG-484</t>
  </si>
  <si>
    <t>TS0108-SA-010310-00015-放款繳息查詢</t>
  </si>
  <si>
    <t>queryPaymentInterestInquire</t>
  </si>
  <si>
    <t>/app/services/loan/directcredit/queryPaymentInterestInquire</t>
  </si>
  <si>
    <t>https://esbtrackingp.testesunbank.com.tw/browse/ECSG-485</t>
  </si>
  <si>
    <t>TS0116-SA-010312-00002_顧客註記約定作業_玉山金控及其子公司之資料運用聲明維護(客服)</t>
  </si>
  <si>
    <t>玉山金控及其子公司之資料運用聲明維護</t>
  </si>
  <si>
    <t>/cifx/updateCrossSellingFlag</t>
  </si>
  <si>
    <t>TS0108-SA-010310-00038-一般交易明細查詢</t>
  </si>
  <si>
    <t>queryGeneralTxnDtl</t>
  </si>
  <si>
    <t>/app/services/loan/loanDetailQuery/queryGeneralTxnDtl</t>
  </si>
  <si>
    <t>https://esbtrackingp.testesunbank.com.tw/browse/ECSG-472</t>
  </si>
  <si>
    <t>TS0108-SA-010320-00009-授信戶年所得登錄</t>
  </si>
  <si>
    <t>createCustAnnualIncome</t>
  </si>
  <si>
    <t>/app/services/directcredit/loan/createCustAnnualIncome</t>
  </si>
  <si>
    <t>https://esbtrackingp.testesunbank.com.tw/browse/ECSG-513</t>
  </si>
  <si>
    <t>TS0108-SA-010310-00019-放款繳款虛擬帳號查詢</t>
  </si>
  <si>
    <t>queryLoanVirtualAccount</t>
  </si>
  <si>
    <t>/app/services/directcredit/loanVirtualAccount/queryLoanVirtualAccount</t>
  </si>
  <si>
    <t>https://esbtrackingp.testesunbank.com.tw/projects/ECSG/issues/ECSG-530?filter=allopenissues</t>
  </si>
  <si>
    <t>TS0108-SA-010310-00099-放款繳款虛擬帳號產製</t>
  </si>
  <si>
    <t>放款繳款虛擬帳號產製</t>
  </si>
  <si>
    <t>generateLoanVirtualAccount</t>
  </si>
  <si>
    <t>/app/services/directcredit/loanVirtualAccount/generateLoanVirtualAccount</t>
  </si>
  <si>
    <t>https://esbtrackingp.testesunbank.com.tw/projects/ECSG/issues/ECSG-531?filter=allopenissues</t>
  </si>
  <si>
    <t>TS0108-SA-010310-00100-放款繳款虛擬帳號刪除</t>
  </si>
  <si>
    <t>放款繳款虛擬帳號刪除</t>
  </si>
  <si>
    <t>cancelLoanVirtualAccount</t>
  </si>
  <si>
    <t>/app/services/directcredit/loanVirtualAccount/cancelLoanVirtualAccount</t>
  </si>
  <si>
    <t>https://esbtrackingp.testesunbank.com.tw/projects/ECSG/issues/ECSG-532?filter=allopenissues</t>
  </si>
  <si>
    <t>TS0108-SA-010310-00061-放款動用資訊主檔查詢</t>
  </si>
  <si>
    <t>queryLoanDrawdownInfo</t>
  </si>
  <si>
    <t>/app/services/loan/loanDetailQuery/queryLoanDrawdownInfo</t>
  </si>
  <si>
    <t>吳筠宜</t>
  </si>
  <si>
    <t>https://esbtrackingp.testesunbank.com.tw/browse/ECSG-516</t>
  </si>
  <si>
    <t>TS0108-SA-010316-00006-訴訟代墊款全行查詢</t>
  </si>
  <si>
    <t>queryAllBankLawAmount</t>
  </si>
  <si>
    <t>/app/services/loan/loanaccountingandsettlement/queryAllBankLawAmount</t>
  </si>
  <si>
    <t>https://esbtrackingp.testesunbank.com.tw/browse/ECSG-518</t>
  </si>
  <si>
    <t>TS0108-SA-010310-00121-放款手續費登錄、沖正</t>
  </si>
  <si>
    <t>放款手續費登錄</t>
  </si>
  <si>
    <t>registLoanFee</t>
  </si>
  <si>
    <t>/app/services/loan/fee/registLoanFee</t>
  </si>
  <si>
    <t>https://esbtrackingp.testesunbank.com.tw/browse/ECSG-522</t>
  </si>
  <si>
    <t>放款手續費沖正</t>
  </si>
  <si>
    <t>registLoanFeeReverse</t>
  </si>
  <si>
    <t>https://esbtrackingp.testesunbank.com.tw/browse/ECSG-615</t>
  </si>
  <si>
    <t>TS0108-SA-010320-00023-借保戶資訊查詢</t>
  </si>
  <si>
    <t>queryBorrowerGuarantor</t>
  </si>
  <si>
    <t>/app/services/apprdoccasequery/queryBorrowerGuarantor</t>
  </si>
  <si>
    <t>https://esbtrackingp.testesunbank.com.tw/browse/ECSG-549</t>
  </si>
  <si>
    <t>TS0108-SA-010322-00089-刪除批覆書</t>
  </si>
  <si>
    <t>delApprDoc</t>
  </si>
  <si>
    <t>/app/services/loan/apprDoc/delApprDoc</t>
  </si>
  <si>
    <t>https://esbtrackingp.testesunbank.com.tw/browse/ECSG-546</t>
  </si>
  <si>
    <t>TS0108-SA-010322-00008-批覆書登錄、變更、刪除</t>
  </si>
  <si>
    <t>批覆書登錄及變更</t>
  </si>
  <si>
    <t>operateApprDoc</t>
  </si>
  <si>
    <t>/app/services/loan/apprDoc/operateApprDoc</t>
  </si>
  <si>
    <t>詹宏茂</t>
  </si>
  <si>
    <t>https://esbtrackingp.testesunbank.com.tw/projects/ECSG/issues/ECSG-176</t>
  </si>
  <si>
    <t>TS0108-SA-010322-00014-保證人登錄／維護</t>
  </si>
  <si>
    <t>保證人登錄及變更</t>
  </si>
  <si>
    <t>registGuarantor</t>
  </si>
  <si>
    <t>/app/services/loan/guarantor/registGuarantor</t>
  </si>
  <si>
    <t>https://esbtrackingp.testesunbank.com.tw/projects/ECSG/issues/ECSG-177</t>
  </si>
  <si>
    <t>TS0108-SA-010322-00031-一般擔保品登錄／變更／刪除／處分</t>
  </si>
  <si>
    <t>擔保品登錄及變更</t>
  </si>
  <si>
    <t>manageCollGeneral</t>
  </si>
  <si>
    <t>/app/services/loan/collateral/collateralGeneral/manageCollGeneral</t>
  </si>
  <si>
    <t>https://esbtrackingp.testesunbank.com.tw/projects/ECSG/issues/ECSG-178</t>
  </si>
  <si>
    <t>TS0108-SA-010322-00047-批覆書核轉人員登錄、變更、刪除</t>
  </si>
  <si>
    <t>批覆書核轉人員登錄及變更</t>
  </si>
  <si>
    <t>updateApprDocAuthorizer</t>
  </si>
  <si>
    <t>/app/services/loan/apprDoc/updateApprDocAuthorizer</t>
  </si>
  <si>
    <t>https://esbtrackingp.testesunbank.com.tw/projects/ECSG/issues/ECSG-179</t>
  </si>
  <si>
    <t>TS0108-SA-010304-00016-加值型功能_E-Collection虛擬帳號入帳檢核</t>
  </si>
  <si>
    <t>加值型功能_E-Collection虛擬帳號入帳檢核</t>
  </si>
  <si>
    <t>checkEcolAccount</t>
  </si>
  <si>
    <t>/app/services/deposit/ecollection/checkEcolAccount</t>
  </si>
  <si>
    <t>TS0108-SA-010321-00005-分行管理_分行作業</t>
  </si>
  <si>
    <t>分行簽退狀態查詢</t>
  </si>
  <si>
    <t>queryBranchStatus</t>
  </si>
  <si>
    <t>/app/services/deposit/branchwork/queryBranchStatus</t>
  </si>
  <si>
    <t>https://esbtrackingp.testesunbank.com.tw/browse/EDLS-49</t>
  </si>
  <si>
    <t>l</t>
  </si>
  <si>
    <t>https://esbtrackingp.testesunbank.com.tw/browse/EDLS-89</t>
  </si>
  <si>
    <t>updtEmail</t>
  </si>
  <si>
    <t>/cifx/updtEmail</t>
  </si>
  <si>
    <t>/cifx/updateNotSendStatementFlag</t>
  </si>
  <si>
    <t>TS0116-SA-010301-00010-顧客資料基本資料_顧客基本資料建檔(NCS/PLUS)</t>
  </si>
  <si>
    <t>/cifx/createConsumerFinanceCust</t>
  </si>
  <si>
    <t>/cifx/updateProblematicCust</t>
  </si>
  <si>
    <t>顧客基本資料查詢(全欄位)</t>
  </si>
  <si>
    <t>/cifx/queryCustomer</t>
  </si>
  <si>
    <t>TS0108-SA-010310-00126-帳號待整理款項列銷帳</t>
  </si>
  <si>
    <t>帳號待整理款項列銷帳</t>
  </si>
  <si>
    <t>registAccAccounting</t>
  </si>
  <si>
    <t>/app/services/loan/directcredit/loanAccAccounting/registAccAccounting</t>
  </si>
  <si>
    <t>https://esbtrackingp.testesunbank.com.tw/browse/ECSG-624</t>
  </si>
  <si>
    <t>帳號待整理款項列銷帳沖正</t>
  </si>
  <si>
    <t>registAccAccountingReverse</t>
  </si>
  <si>
    <t>https://esbtrackingp.testesunbank.com.tw/browse/ECSG-625</t>
  </si>
  <si>
    <t>TS0108-SA-010310-00156-帳號待整理款項餘額查詢</t>
  </si>
  <si>
    <t>帳號待整理款項餘額查詢</t>
  </si>
  <si>
    <t>queryAccAccountingBal</t>
  </si>
  <si>
    <t>/app/services/loan/directcredit/loanAccAccounting/queryAccAccountingBal</t>
  </si>
  <si>
    <t>https://esbtrackingp.testesunbank.com.tw/browse/ECSG-626</t>
  </si>
  <si>
    <t>TS0108-SA-010310-00059-台幣放款歸戶查詢</t>
  </si>
  <si>
    <t>放款歸戶查詢</t>
  </si>
  <si>
    <t>queryLoanInfoCust</t>
  </si>
  <si>
    <t>/app/services/loan/loanquery/queryLoanInfoCust</t>
  </si>
  <si>
    <t>https://esbtrackingp.testesunbank.com.tw/browse/ECSG-657</t>
  </si>
  <si>
    <t>TS0108-SA-010310-00114-授信帳號移管</t>
  </si>
  <si>
    <t>transferAccount</t>
  </si>
  <si>
    <t>/app/services/directcredit/loan/transferAccount</t>
  </si>
  <si>
    <t>https://esbtrackingp.testesunbank.com.tw/browse/ECSG-654</t>
  </si>
  <si>
    <t>授信帳號移管 沖正</t>
  </si>
  <si>
    <t>transferAccountReverse</t>
  </si>
  <si>
    <t>https://esbtrackingp.testesunbank.com.tw/browse/ECSG-659</t>
  </si>
  <si>
    <t>TS0108-SA-010310-00026-放款部份還本查詢</t>
  </si>
  <si>
    <t>repayPartialPrnpInquire</t>
  </si>
  <si>
    <t>/app/services/loan/directcredit/repayPartialPrnpInquire</t>
  </si>
  <si>
    <t>https://esbtrackingp.testesunbank.com.tw/browse/ECSG-489</t>
  </si>
  <si>
    <t>TS0108-SA-010310-00041-放款分批動用</t>
  </si>
  <si>
    <t>放款分批動用</t>
  </si>
  <si>
    <t>loanBatchDrawdown</t>
  </si>
  <si>
    <t>/app/services/loan/directcredit/loanBatchDrawdown</t>
  </si>
  <si>
    <t>https://esbtrackingp.testesunbank.com.tw/browse/ECSG-526</t>
  </si>
  <si>
    <t>TS0108-SA-010310-00115-信貸放款動用</t>
  </si>
  <si>
    <t>信貸放款動用</t>
  </si>
  <si>
    <t>creditLoanDrawdown</t>
  </si>
  <si>
    <t>/app/services/loan/directcredit/creditLoanDrawdown</t>
  </si>
  <si>
    <t>https://esbtrackingp.testesunbank.com.tw/browse/ECSG-618</t>
  </si>
  <si>
    <t>TS0108-SA-010310-00083-放款帳號動用序號明細查詢</t>
  </si>
  <si>
    <t>放款帳號動用序號明細查詢</t>
  </si>
  <si>
    <t>queryLoanDrawdownDetail</t>
  </si>
  <si>
    <t>/app/services/loan/loanquery/queryLoanDrawdownDetail</t>
  </si>
  <si>
    <t>https://esbtrackingp.testesunbank.com.tw/browse/ECSG-661</t>
  </si>
  <si>
    <t>TS0108-SA-010313-00011-承兌主檔查詢</t>
  </si>
  <si>
    <t>queryAcceptMainFile</t>
  </si>
  <si>
    <t>/app/services/loan/indirectcredit/accept/queryAcceptMainFile</t>
  </si>
  <si>
    <t>https://esbtrackingp.testesunbank.com.tw/browse/ECSG-662</t>
  </si>
  <si>
    <t>TS0108-SA-010315-00024-保證主檔查詢</t>
  </si>
  <si>
    <t>queryGuaranteeMainFile</t>
  </si>
  <si>
    <t>/app/services/loan/indirectcredit/guarantee/queryGuaranteeMainFile</t>
  </si>
  <si>
    <t>https://esbtrackingp.testesunbank.com.tw/browse/ECSG-663</t>
  </si>
  <si>
    <t>TS0108-SA-010316-00015-待整理授信款(Q63)列帳</t>
  </si>
  <si>
    <t>待整理授信款(Q63)列帳</t>
  </si>
  <si>
    <t>q63AccountingProcess</t>
  </si>
  <si>
    <t>/app/services/loan/loanaccountingandsettlement/q63AccountingProcess</t>
  </si>
  <si>
    <t>https://esbtrackingp.testesunbank.com.tw/browse/ECSG-415</t>
  </si>
  <si>
    <t>待整理授信款(Q63)列帳_沖正</t>
  </si>
  <si>
    <t>q63AccountingProcessReverse</t>
  </si>
  <si>
    <t>https://esbtrackingp.testesunbank.com.tw/browse/ECSG-416</t>
  </si>
  <si>
    <t>TS0108-SA-010310-00144-放款掛帳利息查詢</t>
  </si>
  <si>
    <t>queryOnAccountInterest</t>
  </si>
  <si>
    <t>/app/services/directcredit/loan/adjustInterest/queryOnAccountInterest</t>
  </si>
  <si>
    <t>https://esbtrackingp.testesunbank.com.tw/browse/ECSG-555</t>
  </si>
  <si>
    <t>TS0108-SA-010320-00017-企金戶資料查詢</t>
  </si>
  <si>
    <t>queryLoanCorporate</t>
  </si>
  <si>
    <t>TS0120 法金_CPS系統</t>
  </si>
  <si>
    <t>/app/services/loan/corporate/queryLoanCorporate</t>
  </si>
  <si>
    <t>https://esbtrackingp.testesunbank.com.tw/browse/ECSG-619</t>
  </si>
  <si>
    <t>TS0108-SA-010320-00018-企金戶資料登錄／變更／刪除</t>
  </si>
  <si>
    <t>modifyLoanCorporate</t>
  </si>
  <si>
    <t>/app/services/loan/corporate/modifyLoanCorporate</t>
  </si>
  <si>
    <t>https://esbtrackingp.testesunbank.com.tw/browse/ECSG-620</t>
  </si>
  <si>
    <t>TS0108-SA-010310-00158-放款帳號停止扣款資訊查詢</t>
  </si>
  <si>
    <t>放款帳號停止扣款資訊查詢</t>
  </si>
  <si>
    <t>queryLoanSuspendRepaymentInfo</t>
  </si>
  <si>
    <t>/app/services/directcredit/loan/queryLoanSuspendRepaymentInfo</t>
  </si>
  <si>
    <t>https://esbtrackingp.testesunbank.com.tw/browse/ECSG-635</t>
  </si>
  <si>
    <t>TS0108-SA-010310-00157-放款帳號停止扣款資訊更新</t>
  </si>
  <si>
    <t>放款帳號停止扣款資訊更新</t>
  </si>
  <si>
    <t>modifyLoanSuspendRepayment</t>
  </si>
  <si>
    <t>/app/services/directcredit/loan/modifyLoanSuspendRepayment</t>
  </si>
  <si>
    <t>https://esbtrackingp.testesunbank.com.tw/browse/ECSG-634</t>
  </si>
  <si>
    <t>queryGeneralCollByCust</t>
  </si>
  <si>
    <t>/app/services/loan/apprDocLimit/Collateral/queryGeneralCollByCust</t>
  </si>
  <si>
    <t>https://esbtrackingp.testesunbank.com.tw/browse/ECSG-506</t>
  </si>
  <si>
    <t>TS0108-SA-010316-00022-待整理授信款(Q63)列帳明細查詢(不分頁)</t>
  </si>
  <si>
    <t>待整理授信款(Q63)列帳明細查詢(不分頁)</t>
  </si>
  <si>
    <t>searchQ63AccountingRecordsForAll</t>
  </si>
  <si>
    <t>/app/services/loan/loanaccountingandsettlement/searchQ63AccountingRecordsForAll</t>
  </si>
  <si>
    <t>https://esbtrackingp.testesunbank.com.tw/browse/ECSG-650</t>
  </si>
  <si>
    <t>queryLoanCustAccountInfoList</t>
  </si>
  <si>
    <t>/app/services/deposit/cust/queryLoanCustAccountInfoList</t>
  </si>
  <si>
    <t>蔣秉修</t>
  </si>
  <si>
    <t>https://esbtrackingp.testesunbank.com.tw/browse/ECSG-683</t>
  </si>
  <si>
    <t>存戶約定異動作業</t>
  </si>
  <si>
    <t>modifyDepositAgreement</t>
  </si>
  <si>
    <t>證券商帳號控管資訊查詢</t>
  </si>
  <si>
    <t>querySecuritiesCompanyAccountCtrlInfo</t>
  </si>
  <si>
    <t>證券虛擬帳號異動作業</t>
  </si>
  <si>
    <t>modifySecuritiesVirtualAccount</t>
  </si>
  <si>
    <t>TS0108-SA-010306-00035-貴金屬_開戶.docx</t>
  </si>
  <si>
    <t>貴金屬開戶輸入</t>
  </si>
  <si>
    <t>pmOpenAccount</t>
  </si>
  <si>
    <t>相依系統名稱</t>
    <phoneticPr fontId="19" type="noConversion"/>
  </si>
  <si>
    <t>資產代號(UK)</t>
    <phoneticPr fontId="19" type="noConversion"/>
  </si>
  <si>
    <t>會經BLUESTAR (資訊資產改CH0040)</t>
    <phoneticPr fontId="19" type="noConversion"/>
  </si>
  <si>
    <t>CH0010</t>
    <phoneticPr fontId="19" type="noConversion"/>
  </si>
  <si>
    <t>改為TS0115國內信用狀</t>
    <phoneticPr fontId="19" type="noConversion"/>
  </si>
  <si>
    <t>包含線上開戶、線上房信貸申請、線上對保</t>
    <phoneticPr fontId="19" type="noConversion"/>
  </si>
  <si>
    <t>HR中介資料服務(HRDS)</t>
    <phoneticPr fontId="19" type="noConversion"/>
  </si>
  <si>
    <t>OA0053</t>
    <phoneticPr fontId="19" type="noConversion"/>
  </si>
  <si>
    <t>信託業務應用系統</t>
    <phoneticPr fontId="19" type="noConversion"/>
  </si>
  <si>
    <t>TS0047</t>
    <phoneticPr fontId="19" type="noConversion"/>
  </si>
  <si>
    <t>TS0068</t>
    <phoneticPr fontId="19" type="noConversion"/>
  </si>
  <si>
    <t>含存匯NBS,法金NBS,消金NBS</t>
    <phoneticPr fontId="19" type="noConversion"/>
  </si>
  <si>
    <t>含ATM,匯款</t>
    <phoneticPr fontId="19" type="noConversion"/>
  </si>
  <si>
    <t>含SB,房, 信貸業務</t>
    <phoneticPr fontId="19" type="noConversion"/>
  </si>
  <si>
    <t>TS0115</t>
    <phoneticPr fontId="19" type="noConversion"/>
  </si>
  <si>
    <t>顧客資料主檔(CIFX)</t>
    <phoneticPr fontId="19" type="noConversion"/>
  </si>
  <si>
    <t>TS0116</t>
  </si>
  <si>
    <t>海外開戶系統(ABR)</t>
    <phoneticPr fontId="19" type="noConversion"/>
  </si>
  <si>
    <t>TS0118</t>
  </si>
  <si>
    <t>OBU開戶使用</t>
    <phoneticPr fontId="19" type="noConversion"/>
  </si>
  <si>
    <t>UPC016</t>
    <phoneticPr fontId="19" type="noConversion"/>
  </si>
  <si>
    <t>2019/11/27:TSC00X改為UPC016</t>
    <phoneticPr fontId="19" type="noConversion"/>
  </si>
  <si>
    <t>UP0115</t>
    <phoneticPr fontId="19" type="noConversion"/>
  </si>
  <si>
    <t>玉山財金資訊加值服務平台</t>
    <phoneticPr fontId="19" type="noConversion"/>
  </si>
  <si>
    <t>TS0131</t>
  </si>
  <si>
    <t>對外服務電文代號/PGMTRX</t>
    <phoneticPr fontId="19" type="noConversion"/>
  </si>
  <si>
    <t>VT814</t>
    <phoneticPr fontId="19" type="noConversion"/>
  </si>
  <si>
    <t xml:space="preserve">WA-CPA   </t>
  </si>
  <si>
    <t xml:space="preserve">WA-CHA   </t>
  </si>
  <si>
    <t>VT185</t>
    <phoneticPr fontId="19" type="noConversion"/>
  </si>
  <si>
    <t xml:space="preserve">WA-CPA    </t>
  </si>
  <si>
    <t>CIDADCPA</t>
    <phoneticPr fontId="19" type="noConversion"/>
  </si>
  <si>
    <t xml:space="preserve">WA-CHA    </t>
  </si>
  <si>
    <t>VTC02</t>
    <phoneticPr fontId="19" type="noConversion"/>
  </si>
  <si>
    <t>VT82A</t>
    <phoneticPr fontId="19" type="noConversion"/>
  </si>
  <si>
    <t>VT191</t>
    <phoneticPr fontId="19" type="noConversion"/>
  </si>
  <si>
    <t>NT1130</t>
    <phoneticPr fontId="19" type="noConversion"/>
  </si>
  <si>
    <t>VT587</t>
    <phoneticPr fontId="19" type="noConversion"/>
  </si>
  <si>
    <t>對外服務電文代號</t>
    <phoneticPr fontId="19" type="noConversion"/>
  </si>
  <si>
    <t>PARAMDESC</t>
    <phoneticPr fontId="19" type="noConversion"/>
  </si>
  <si>
    <t>介面服務參數</t>
    <phoneticPr fontId="19" type="noConversion"/>
  </si>
  <si>
    <t>NT1529</t>
    <phoneticPr fontId="19" type="noConversion"/>
  </si>
  <si>
    <t>NO</t>
    <phoneticPr fontId="19" type="noConversion"/>
  </si>
  <si>
    <t>PGMTRX</t>
  </si>
  <si>
    <t>帳號查詢</t>
    <phoneticPr fontId="19" type="noConversion"/>
  </si>
  <si>
    <t>同時輸入
"帳號"和"統編"</t>
    <phoneticPr fontId="19" type="noConversion"/>
  </si>
  <si>
    <t>生日≠00000000
視為以"原證+生日"查詢
遇相同原證+生日多筆時,以本號或最小的銀行歸戶統編輸出</t>
    <phoneticPr fontId="19" type="noConversion"/>
  </si>
  <si>
    <t>生日=00000000
視為以"銀行歸戶統編"查詢</t>
    <phoneticPr fontId="19" type="noConversion"/>
  </si>
  <si>
    <t>生日≠00000000
生日不符檢核
0821 -&gt; return</t>
    <phoneticPr fontId="19" type="noConversion"/>
  </si>
  <si>
    <t>停止個資利用
S075 -&gt; return</t>
    <phoneticPr fontId="19" type="noConversion"/>
  </si>
  <si>
    <t>n/a</t>
    <phoneticPr fontId="19" type="noConversion"/>
  </si>
  <si>
    <t>v</t>
    <phoneticPr fontId="19" type="noConversion"/>
  </si>
  <si>
    <t>生日為篩選條件之一</t>
    <phoneticPr fontId="19" type="noConversion"/>
  </si>
  <si>
    <t>輸入"統編"以"統編"查
未輸"統編"以"帳號"查</t>
    <phoneticPr fontId="19" type="noConversion"/>
  </si>
  <si>
    <t>不可同時輸入"統編"和"帳號"
0910 -&gt; return</t>
    <phoneticPr fontId="19" type="noConversion"/>
  </si>
  <si>
    <t>輸入"帳號"以"帳號"查
未輸"帳號"以"統編"查</t>
    <phoneticPr fontId="19" type="noConversion"/>
  </si>
  <si>
    <t>-</t>
    <phoneticPr fontId="19" type="noConversion"/>
  </si>
  <si>
    <t>不適用</t>
    <phoneticPr fontId="19" type="noConversion"/>
  </si>
  <si>
    <t>JOBID</t>
    <phoneticPr fontId="19" type="noConversion"/>
  </si>
  <si>
    <t>來源檔(I)/產出檔(O)/暫存表(M)/ODS</t>
    <phoneticPr fontId="19" type="noConversion"/>
  </si>
  <si>
    <t>FILE_NAME</t>
    <phoneticPr fontId="19" type="noConversion"/>
  </si>
  <si>
    <t>FILE_DESC</t>
    <phoneticPr fontId="19" type="noConversion"/>
  </si>
  <si>
    <t>欄位說明</t>
    <phoneticPr fontId="19" type="noConversion"/>
  </si>
  <si>
    <t>JOB_CIFX_BT_BUSINESS</t>
  </si>
  <si>
    <t>JOB_CIFX_BT_CALENDAR</t>
    <phoneticPr fontId="19" type="noConversion"/>
  </si>
  <si>
    <t>JOB_CIFX_BT_AA732M</t>
    <phoneticPr fontId="19" type="noConversion"/>
  </si>
  <si>
    <t>JOB_CIFX_BT_CINHI</t>
  </si>
  <si>
    <t>JOB_CIFX_BT_CICPSC</t>
    <phoneticPr fontId="19" type="noConversion"/>
  </si>
  <si>
    <t>JOB_CIFX_BT_HOUSE_KEEPING</t>
    <phoneticPr fontId="19" type="noConversion"/>
  </si>
  <si>
    <t>JOB_CIFX_BT_CIARS</t>
  </si>
  <si>
    <t>ART#CTD#.CSV</t>
  </si>
  <si>
    <t>未往來顧客取消共同行銷註記名單</t>
    <phoneticPr fontId="19" type="noConversion"/>
  </si>
  <si>
    <t>M</t>
    <phoneticPr fontId="19" type="noConversion"/>
  </si>
  <si>
    <t>暫存表格</t>
    <phoneticPr fontId="19" type="noConversion"/>
  </si>
  <si>
    <t>錯誤代碼</t>
  </si>
  <si>
    <t>JOB_CIFX_BT_CICK04</t>
  </si>
  <si>
    <t>GUGLIST@CTDDD@.TXT</t>
    <phoneticPr fontId="19" type="noConversion"/>
  </si>
  <si>
    <t>成年監護輔助名單檔</t>
    <phoneticPr fontId="19" type="noConversion"/>
  </si>
  <si>
    <t>資料日期</t>
  </si>
  <si>
    <t>暫存表格1</t>
    <phoneticPr fontId="19" type="noConversion"/>
  </si>
  <si>
    <t>暫存表格2</t>
    <phoneticPr fontId="19" type="noConversion"/>
  </si>
  <si>
    <t>檢核統編類型</t>
  </si>
  <si>
    <t>執行結果說明</t>
  </si>
  <si>
    <t>資料是否更新</t>
  </si>
  <si>
    <t>暫存表格3</t>
    <phoneticPr fontId="19" type="noConversion"/>
  </si>
  <si>
    <t>執行營業日日期</t>
  </si>
  <si>
    <t>GUG_FAIL.TXT</t>
    <phoneticPr fontId="19" type="noConversion"/>
  </si>
  <si>
    <t>監護輔助處理失敗名單</t>
    <phoneticPr fontId="19" type="noConversion"/>
  </si>
  <si>
    <t>輸入檔的資料序號</t>
  </si>
  <si>
    <t>GUGLIST_ERR.TXT</t>
    <phoneticPr fontId="19" type="noConversion"/>
  </si>
  <si>
    <t>監護輔助處理結果排序名單</t>
    <phoneticPr fontId="19" type="noConversion"/>
  </si>
  <si>
    <t>TERTECPS.TERTECPS</t>
    <phoneticPr fontId="19" type="noConversion"/>
  </si>
  <si>
    <t>給CPS之成年監護名單</t>
    <phoneticPr fontId="19" type="noConversion"/>
  </si>
  <si>
    <t>JOB_CIFX_BT_CICPS2_1~5</t>
    <phoneticPr fontId="19" type="noConversion"/>
  </si>
  <si>
    <t>LN1018P1.LN1018P1</t>
    <phoneticPr fontId="19" type="noConversion"/>
  </si>
  <si>
    <t>CPS顧客名單檔</t>
    <phoneticPr fontId="19" type="noConversion"/>
  </si>
  <si>
    <t>年固定所得</t>
  </si>
  <si>
    <r>
      <t>＜無此欄位＞</t>
    </r>
    <r>
      <rPr>
        <sz val="9"/>
        <color theme="1"/>
        <rFont val="標楷體"/>
        <family val="4"/>
        <charset val="136"/>
      </rPr>
      <t> </t>
    </r>
  </si>
  <si>
    <t>＜無此欄位＞</t>
  </si>
  <si>
    <t>年所得所屬年月</t>
  </si>
  <si>
    <t>來源註記</t>
  </si>
  <si>
    <t>執行結果檔</t>
    <phoneticPr fontId="19" type="noConversion"/>
  </si>
  <si>
    <t>＜無此欄位＞ </t>
  </si>
  <si>
    <t>錯誤程式</t>
  </si>
  <si>
    <t>執行結果代碼</t>
  </si>
  <si>
    <t>JOB_CIFX_BT_CICTP</t>
  </si>
  <si>
    <t>固定值</t>
  </si>
  <si>
    <t>檔案名稱</t>
  </si>
  <si>
    <t>資料內容</t>
  </si>
  <si>
    <t>JOB_CIFX_BT_CIDTB</t>
  </si>
  <si>
    <t>GM1071.TXT</t>
  </si>
  <si>
    <r>
      <t>原始身份證字號</t>
    </r>
    <r>
      <rPr>
        <sz val="12"/>
        <color theme="1"/>
        <rFont val="Times New Roman"/>
        <family val="1"/>
      </rPr>
      <t>/</t>
    </r>
    <r>
      <rPr>
        <sz val="12"/>
        <color theme="1"/>
        <rFont val="標楷體"/>
        <family val="4"/>
        <charset val="136"/>
      </rPr>
      <t>統編</t>
    </r>
    <phoneticPr fontId="19" type="noConversion"/>
  </si>
  <si>
    <r>
      <t>原始身份證字號</t>
    </r>
    <r>
      <rPr>
        <sz val="12"/>
        <color theme="1"/>
        <rFont val="Times New Roman"/>
        <family val="1"/>
      </rPr>
      <t>/</t>
    </r>
    <r>
      <rPr>
        <sz val="12"/>
        <color theme="1"/>
        <rFont val="標楷體"/>
        <family val="4"/>
        <charset val="136"/>
      </rPr>
      <t>統編</t>
    </r>
  </si>
  <si>
    <t>卡處歸戶統編</t>
  </si>
  <si>
    <t>卡處生日</t>
  </si>
  <si>
    <t>JOB_CIFX_BT_CS1000</t>
    <phoneticPr fontId="19" type="noConversion"/>
  </si>
  <si>
    <t>MSGLIST.PRN</t>
    <phoneticPr fontId="19" type="noConversion"/>
  </si>
  <si>
    <t>存匯中心上傳查詢開立帳戶名單</t>
    <phoneticPr fontId="19" type="noConversion"/>
  </si>
  <si>
    <t>資料日期</t>
    <phoneticPr fontId="19" type="noConversion"/>
  </si>
  <si>
    <t>案件編號</t>
  </si>
  <si>
    <t>手機</t>
  </si>
  <si>
    <t>MSGLISTDD.TXT</t>
    <phoneticPr fontId="19" type="noConversion"/>
  </si>
  <si>
    <t>查詢開立帳戶的簡訊發送結果</t>
    <phoneticPr fontId="19" type="noConversion"/>
  </si>
  <si>
    <t>輸入資料</t>
  </si>
  <si>
    <t>分隔符號</t>
  </si>
  <si>
    <t>是否是有往來的本行顧客</t>
  </si>
  <si>
    <t>處理結果</t>
  </si>
  <si>
    <t>JOB_CIFX_BT_DCI99</t>
  </si>
  <si>
    <t>顧客服務公司統編變更結果檔</t>
    <phoneticPr fontId="19" type="noConversion"/>
  </si>
  <si>
    <t>資料來源</t>
  </si>
  <si>
    <t>薪轉戶雇主統編</t>
  </si>
  <si>
    <t>失敗訊息</t>
  </si>
  <si>
    <t>GM1050B_ERR.TXT</t>
    <phoneticPr fontId="19" type="noConversion"/>
  </si>
  <si>
    <t>分格符號</t>
  </si>
  <si>
    <t>通路類別</t>
  </si>
  <si>
    <t>作業日期</t>
  </si>
  <si>
    <t>JOB_CIFX_BT_DCI9B_GM1042D</t>
  </si>
  <si>
    <t>BDHRPBS0</t>
    <phoneticPr fontId="19" type="noConversion"/>
  </si>
  <si>
    <t>金控員工檔</t>
    <phoneticPr fontId="19" type="noConversion"/>
  </si>
  <si>
    <t>員編</t>
  </si>
  <si>
    <t>單位名稱</t>
  </si>
  <si>
    <t>單位代號</t>
  </si>
  <si>
    <t>科別</t>
  </si>
  <si>
    <t>科別代號</t>
  </si>
  <si>
    <t>單位全名</t>
  </si>
  <si>
    <t>單位系統代碼</t>
  </si>
  <si>
    <t>單位別名</t>
  </si>
  <si>
    <t>資料異動日期</t>
  </si>
  <si>
    <t>在離職註記</t>
  </si>
  <si>
    <t>E-MAIL</t>
  </si>
  <si>
    <t>公司別代碼</t>
  </si>
  <si>
    <t>職稱代碼</t>
  </si>
  <si>
    <t>身份別代碼</t>
  </si>
  <si>
    <t>兼任單位代號一</t>
  </si>
  <si>
    <t>兼任單位名稱一</t>
  </si>
  <si>
    <t>兼任單位代號二</t>
  </si>
  <si>
    <t>兼任單位名稱二</t>
  </si>
  <si>
    <t>兼任單位代號三</t>
  </si>
  <si>
    <t>兼任單位名稱三</t>
  </si>
  <si>
    <t>離職日</t>
  </si>
  <si>
    <t>聯絡地址</t>
  </si>
  <si>
    <t>聯絡電話</t>
  </si>
  <si>
    <t>公司別</t>
  </si>
  <si>
    <t>原單位代號及名稱</t>
  </si>
  <si>
    <t>原單位代號</t>
  </si>
  <si>
    <t>法金起日</t>
  </si>
  <si>
    <t>職等</t>
  </si>
  <si>
    <t>新增母單位名稱</t>
  </si>
  <si>
    <t>母單位代號</t>
  </si>
  <si>
    <t>母單位名稱/單位名稱</t>
  </si>
  <si>
    <t>母單位代號/單位代號</t>
  </si>
  <si>
    <t>JOB_CIFX_BT_DCI9B_GM3020G</t>
  </si>
  <si>
    <t>居留證過期異動結果表</t>
    <phoneticPr fontId="19" type="noConversion"/>
  </si>
  <si>
    <t>JOB_CIFX_BT_GODN2</t>
  </si>
  <si>
    <t>DCF61COM.TXT</t>
    <phoneticPr fontId="19" type="noConversion"/>
  </si>
  <si>
    <t>親屬代償註記異動檔</t>
    <phoneticPr fontId="19" type="noConversion"/>
  </si>
  <si>
    <t>資料別</t>
  </si>
  <si>
    <t>交易代碼</t>
  </si>
  <si>
    <t>金融機構代號</t>
  </si>
  <si>
    <t>身分證字號</t>
  </si>
  <si>
    <t>註記訊息揭露期限</t>
  </si>
  <si>
    <t>代償業務種類</t>
  </si>
  <si>
    <t>資料更新日期</t>
  </si>
  <si>
    <t>親屬代償註記異動結果表</t>
    <phoneticPr fontId="19" type="noConversion"/>
  </si>
  <si>
    <t>JOB_CIFX_BT_LCITX</t>
  </si>
  <si>
    <t>稅別變更結果檔</t>
    <phoneticPr fontId="19" type="noConversion"/>
  </si>
  <si>
    <t>資料筆數</t>
  </si>
  <si>
    <t>變更成功筆數</t>
  </si>
  <si>
    <t>JOB_CIFX_BT_LI312</t>
  </si>
  <si>
    <t>KYC.txt</t>
    <phoneticPr fontId="19" type="noConversion"/>
  </si>
  <si>
    <t>KYC每月備選名單</t>
    <phoneticPr fontId="19" type="noConversion"/>
  </si>
  <si>
    <t>近三個月AUM大於一百萬之月份數</t>
  </si>
  <si>
    <t>資料日期－上月</t>
  </si>
  <si>
    <t>輸出表格</t>
    <phoneticPr fontId="19" type="noConversion"/>
  </si>
  <si>
    <t>JOB_CIFX_BT_MAL01~04</t>
    <phoneticPr fontId="19" type="noConversion"/>
  </si>
  <si>
    <t>MAILLOAN_T799_IN.TXT~MAILLOAN_T799_S3.TXT</t>
    <phoneticPr fontId="19" type="noConversion"/>
  </si>
  <si>
    <t>MAIL LOAN顧客名單檔</t>
    <phoneticPr fontId="19" type="noConversion"/>
  </si>
  <si>
    <t>MAILLOAN_T799_OUT.TXT~MAILLOAN_T799_R1.TXT、MAILLOAN_T799_OUT_E.TXT~MAILLOAN_T799_R1_E.TXT</t>
    <phoneticPr fontId="19" type="noConversion"/>
  </si>
  <si>
    <t>執行結果檔、執行錯誤結果檔</t>
    <phoneticPr fontId="19" type="noConversion"/>
  </si>
  <si>
    <t>JOB_CIFX_BT_NHI04</t>
  </si>
  <si>
    <t>EPR86517510@CM3@10671.OUT.ENC.DEC~EPR86517510@CM3@10679.OUT.ENC.DEC</t>
    <phoneticPr fontId="19" type="noConversion"/>
  </si>
  <si>
    <t>健保局回傳的補充保費查詢結果檔</t>
    <phoneticPr fontId="19" type="noConversion"/>
  </si>
  <si>
    <t>所得給付類別代號</t>
  </si>
  <si>
    <t>二代健保－免扣補充保費註記（僅適用自然人）</t>
  </si>
  <si>
    <t>查詢回覆日期－年月</t>
  </si>
  <si>
    <t>查詢回覆日期－日</t>
  </si>
  <si>
    <t>查詢結果－其他原因</t>
  </si>
  <si>
    <t>EPR86517510@CM3@10670.OUT.ENC.DEC</t>
    <phoneticPr fontId="19" type="noConversion"/>
  </si>
  <si>
    <t>健保局回饋資料</t>
  </si>
  <si>
    <t>檔案來源</t>
  </si>
  <si>
    <t>對應不到銀行歸戶統編註記</t>
  </si>
  <si>
    <t>資料第一部份</t>
  </si>
  <si>
    <t>資料第二部份</t>
  </si>
  <si>
    <t>TMPJ34WK.TMPJ34WK、TMPJ34WK.TMPJ34WK</t>
    <phoneticPr fontId="19" type="noConversion"/>
  </si>
  <si>
    <t>健保局回傳的補充保費查詢結果檔分檔</t>
    <phoneticPr fontId="19" type="noConversion"/>
  </si>
  <si>
    <t>JOB_CIFX_BT_SYNCCIP</t>
  </si>
  <si>
    <t>TS0116_00CUSTINFO1IMP.D、TS0116_00CUSTINFO2IMP.D、TS0116_00CUSTKYCIMP.D</t>
    <phoneticPr fontId="19" type="noConversion"/>
  </si>
  <si>
    <t>CIFX_顧客資訊匯入(1)、CIFX_顧客資訊匯入(2)、CIFX_顧客身分資訊匯入</t>
    <phoneticPr fontId="19" type="noConversion"/>
  </si>
  <si>
    <t>顧客生日</t>
    <phoneticPr fontId="19" type="noConversion"/>
  </si>
  <si>
    <t>原始統編</t>
    <phoneticPr fontId="19" type="noConversion"/>
  </si>
  <si>
    <t>顧客性質別代碼</t>
    <phoneticPr fontId="19" type="noConversion"/>
  </si>
  <si>
    <t>變更欄位名稱</t>
    <phoneticPr fontId="19" type="noConversion"/>
  </si>
  <si>
    <t>變更後內容</t>
    <phoneticPr fontId="19" type="noConversion"/>
  </si>
  <si>
    <t>資訊資產代號</t>
    <phoneticPr fontId="19" type="noConversion"/>
  </si>
  <si>
    <t>分行代號</t>
    <phoneticPr fontId="19" type="noConversion"/>
  </si>
  <si>
    <t>變更日期時間</t>
    <phoneticPr fontId="19" type="noConversion"/>
  </si>
  <si>
    <t>SP_NAME</t>
    <phoneticPr fontId="19" type="noConversion"/>
  </si>
  <si>
    <t>SP_DESC</t>
    <phoneticPr fontId="19" type="noConversion"/>
  </si>
  <si>
    <t>I/O</t>
    <phoneticPr fontId="19" type="noConversion"/>
  </si>
  <si>
    <t>SP_CHG_CUST_TYPE</t>
    <phoneticPr fontId="19" type="noConversion"/>
  </si>
  <si>
    <t>變更顧客類別功能</t>
  </si>
  <si>
    <t>交易序號</t>
  </si>
  <si>
    <t>文字</t>
  </si>
  <si>
    <t>I_MES_NUM</t>
  </si>
  <si>
    <t>I_TRA_SEQ</t>
  </si>
  <si>
    <t>交易日期及時間</t>
  </si>
  <si>
    <t>I_TRA_DAT_TIM</t>
  </si>
  <si>
    <t>交易系統代碼</t>
  </si>
  <si>
    <t>I_SEN_COD</t>
  </si>
  <si>
    <t>接收系統代碼</t>
  </si>
  <si>
    <t>I_REC_COD</t>
  </si>
  <si>
    <t>異動人員代碼(員編)</t>
    <phoneticPr fontId="19" type="noConversion"/>
  </si>
  <si>
    <t>I_TEL_EMP_NUM</t>
  </si>
  <si>
    <t>異動人員單位代碼</t>
  </si>
  <si>
    <t>I_PRO_UNI</t>
  </si>
  <si>
    <t>授權主管代碼(員編)</t>
    <phoneticPr fontId="19" type="noConversion"/>
  </si>
  <si>
    <t>I_SUP_EMP_NUM</t>
  </si>
  <si>
    <t>功能識別碼</t>
    <phoneticPr fontId="19" type="noConversion"/>
  </si>
  <si>
    <t>I_FUN_ID</t>
  </si>
  <si>
    <t>前端交易序號</t>
  </si>
  <si>
    <t>I_EDLS_ORI_TRADE_SEQ_NO</t>
  </si>
  <si>
    <t>前端交易資訊資產代號</t>
  </si>
  <si>
    <t>I_EDLS_SOURCE_CODE</t>
  </si>
  <si>
    <t>前端交易授權碼</t>
  </si>
  <si>
    <t>I_EDLS_SUPERVISOR_CARD_CODE</t>
  </si>
  <si>
    <t>I_CIR_KEY</t>
  </si>
  <si>
    <t>I_CUS_TYP_COD</t>
  </si>
  <si>
    <t>O_RES_COD</t>
    <phoneticPr fontId="19" type="noConversion"/>
  </si>
  <si>
    <t>處理結果描述</t>
  </si>
  <si>
    <t>O_RES_DES</t>
  </si>
  <si>
    <t>錯誤描述</t>
  </si>
  <si>
    <t>O_ERR_MES</t>
  </si>
  <si>
    <t>SP_CHG_CUST_STATUS</t>
  </si>
  <si>
    <t>變更顧客狀態功能</t>
  </si>
  <si>
    <t>異動人員代碼(員編)</t>
  </si>
  <si>
    <t>授權主管代碼(員編)</t>
  </si>
  <si>
    <t>功能識別碼</t>
  </si>
  <si>
    <t>I_EDLS_ORI_TRADE_SEQ_NO</t>
    <phoneticPr fontId="19" type="noConversion"/>
  </si>
  <si>
    <t>顧客狀態功能</t>
    <phoneticPr fontId="19" type="noConversion"/>
  </si>
  <si>
    <t>I_CUS_STA</t>
  </si>
  <si>
    <t>CUSTOMER_STATUS</t>
    <phoneticPr fontId="19" type="noConversion"/>
  </si>
  <si>
    <t>O_RES_COD</t>
  </si>
  <si>
    <t>SP_INS_ON_LINE_CUS</t>
  </si>
  <si>
    <t>顧客基本資料建檔及變更功能</t>
  </si>
  <si>
    <t>顧客原始證件號碼</t>
  </si>
  <si>
    <t>I_CUS_CER_NUM</t>
  </si>
  <si>
    <t>I_BIR</t>
  </si>
  <si>
    <t>建檔分行</t>
  </si>
  <si>
    <t>I_CRE_BRA_ID</t>
  </si>
  <si>
    <t>I_CUS_NAM</t>
  </si>
  <si>
    <t>I_NAM_IN_ENG</t>
  </si>
  <si>
    <t>I_CUS_PRO_TYP</t>
  </si>
  <si>
    <t>營利事業負責人統編</t>
  </si>
  <si>
    <t>I_PRI_CER_NUM</t>
  </si>
  <si>
    <t>營利事業負責人姓名</t>
  </si>
  <si>
    <t>I_PRI_NAM</t>
  </si>
  <si>
    <t>I_FUL_PER_ADD</t>
  </si>
  <si>
    <t>I_FUL_RES_ADD</t>
  </si>
  <si>
    <t>I_RES_ZIP_COD</t>
  </si>
  <si>
    <t>戶籍電話(不含分機)</t>
  </si>
  <si>
    <t>I_PER_PHO_NUM</t>
  </si>
  <si>
    <t>通訊電話(不含分機)</t>
  </si>
  <si>
    <t>I_RES_PHO_NUM</t>
  </si>
  <si>
    <t>I_RES_EXT_NUM</t>
  </si>
  <si>
    <t>聯繫用手機</t>
  </si>
  <si>
    <t>I_RES_MOB_PHO_NUM</t>
  </si>
  <si>
    <t>公司電話(不含分機)</t>
  </si>
  <si>
    <t>I_COR_PHO_NUM</t>
  </si>
  <si>
    <t>I_COR_EXT_NUM</t>
  </si>
  <si>
    <t>I_FAX</t>
  </si>
  <si>
    <t>I_EMA_ADD</t>
  </si>
  <si>
    <t>開戶用途</t>
  </si>
  <si>
    <t>I_ACC_PUR</t>
  </si>
  <si>
    <t>開戶用途為「其他」時儲存該輸入資料</t>
  </si>
  <si>
    <t>I_OTH_ACC_PUR</t>
  </si>
  <si>
    <t>行業類別代碼</t>
  </si>
  <si>
    <t>I_IND_PRO_TYP</t>
  </si>
  <si>
    <t>I_SER_COM_NAM</t>
  </si>
  <si>
    <t>I_SER_COM_CER_NUM</t>
  </si>
  <si>
    <t>I_JOB_POS_NAM</t>
  </si>
  <si>
    <t>I_EDLS_CREDIT_CARD_HOLDER</t>
  </si>
  <si>
    <t>是否持有公務人員國民旅遊卡註記</t>
  </si>
  <si>
    <t>I_EDLS_TRAVEL_CARD_FLAG</t>
  </si>
  <si>
    <t>顧客身分代碼</t>
  </si>
  <si>
    <t>I_EDLS_KYC_TYPE_CODE</t>
  </si>
  <si>
    <t>O_CIR_KEY</t>
  </si>
  <si>
    <t>SP_CHG_CUST_ID</t>
    <phoneticPr fontId="19" type="noConversion"/>
  </si>
  <si>
    <t>統編改號功能</t>
  </si>
  <si>
    <t>變更前銀行歸戶統編</t>
  </si>
  <si>
    <t>I_VER_ID_BEFORE</t>
  </si>
  <si>
    <t>變更前出生日期</t>
  </si>
  <si>
    <t>I_BIR_BEFORE</t>
  </si>
  <si>
    <t>變更後原始證件號碼</t>
  </si>
  <si>
    <t>I_VER_ID_AFTER</t>
  </si>
  <si>
    <t>變更後出生日期</t>
  </si>
  <si>
    <t>I_BIR_AFTER</t>
  </si>
  <si>
    <t>I_OP</t>
  </si>
  <si>
    <t>作業依據</t>
  </si>
  <si>
    <t>I_ACC</t>
  </si>
  <si>
    <t>變更後銀行歸戶統編</t>
  </si>
  <si>
    <t>O_CIRCI</t>
  </si>
  <si>
    <t>SP_REG_OTP_TEL_BANK</t>
  </si>
  <si>
    <t>電話銀行及OTP約定服務</t>
  </si>
  <si>
    <t>電話銀行服務</t>
  </si>
  <si>
    <t>I_TEL_BAN_SER</t>
  </si>
  <si>
    <t>I_OTP_SMS_PAS_SER_FLA</t>
  </si>
  <si>
    <t>I_MOB_PHO_NUM_SMS_TRA</t>
  </si>
  <si>
    <t>SP_CHG_DEBT_SETTLEMENT</t>
  </si>
  <si>
    <t>變更債務協商代碼</t>
  </si>
  <si>
    <t>債務協商代碼</t>
    <phoneticPr fontId="19" type="noConversion"/>
  </si>
  <si>
    <t>I_DEB_SET</t>
  </si>
  <si>
    <t>O_RES_DESOUT</t>
  </si>
  <si>
    <t>O_ERR_MESOUT</t>
  </si>
  <si>
    <t>SP_CHG_REHABILITATED_FLAG</t>
  </si>
  <si>
    <t>變更更生清算註記</t>
  </si>
  <si>
    <t>更生註記</t>
  </si>
  <si>
    <t>I_REH_FLA</t>
  </si>
  <si>
    <t>I_REH_CLO_STA</t>
  </si>
  <si>
    <t>變更更生清算註記</t>
    <phoneticPr fontId="19" type="noConversion"/>
  </si>
  <si>
    <t>清算註記</t>
  </si>
  <si>
    <t>I_CRE_CAR_LIQ_FLA</t>
  </si>
  <si>
    <t>I_LIQ_CLO_STA</t>
  </si>
  <si>
    <t>SP_CHG_CUST_DEBT_CLEAR</t>
  </si>
  <si>
    <t>變更前置協商調解註記</t>
    <phoneticPr fontId="19" type="noConversion"/>
  </si>
  <si>
    <t>變更前置協商調解註記</t>
  </si>
  <si>
    <t>I_CUS_DEB_CLE</t>
  </si>
  <si>
    <t>I_PRE_MED_FLA</t>
  </si>
  <si>
    <t>SP_CHG_CUS_REFUSE_LOAN_REASON</t>
  </si>
  <si>
    <t>變更變更拒絕貸放理由及授信注意事項</t>
  </si>
  <si>
    <t>拒絕貸放理由</t>
  </si>
  <si>
    <t>I_REF_LOA_REA</t>
  </si>
  <si>
    <t>I_LOAN_NOTE</t>
  </si>
  <si>
    <t>SP_CHG_CUS_DGBAS_INDUSTRY_CODE</t>
  </si>
  <si>
    <t>變更主計處行業編號</t>
  </si>
  <si>
    <t>主計處行業編號</t>
  </si>
  <si>
    <t>I_DGBAS_INDUSTRY_CODE</t>
  </si>
  <si>
    <t>SP_CHG_INDIVIDUAL_SETTLE_FLAG</t>
  </si>
  <si>
    <t>變更個別協商一致性方案註記</t>
  </si>
  <si>
    <t>接收系統代碼</t>
    <phoneticPr fontId="19" type="noConversion"/>
  </si>
  <si>
    <t>I_IND_SET_FLA</t>
  </si>
  <si>
    <t>INDIVIDUAL_CONSULTATION</t>
  </si>
  <si>
    <t>SP_CHG_FOREIGN_EXC_ROLE_TYPE</t>
  </si>
  <si>
    <t>變更外匯身份申報別</t>
  </si>
  <si>
    <t>外匯申份申報別</t>
  </si>
  <si>
    <t>O_FOREIGN_EXC_ROLE_TYPE</t>
  </si>
  <si>
    <t>變更最新支票拒往日期</t>
  </si>
  <si>
    <t>SP_FILE_JCIC_ALERT_ACCT</t>
  </si>
  <si>
    <t>登錄聯徵通報警示戶</t>
  </si>
  <si>
    <t>交易日期及時間</t>
    <phoneticPr fontId="19" type="noConversion"/>
  </si>
  <si>
    <t>I_CASE_REPORTED_DATE</t>
  </si>
  <si>
    <t>I_REPORT_UNIT</t>
  </si>
  <si>
    <t>I_CREATION_DEPARTMENT</t>
  </si>
  <si>
    <t>I_CASE_DESCRIPTION</t>
  </si>
  <si>
    <t>TB_COLUMN_CODE_OPT</t>
    <phoneticPr fontId="19" type="noConversion"/>
  </si>
  <si>
    <t>介接設定</t>
    <phoneticPr fontId="19" type="noConversion"/>
  </si>
  <si>
    <t>補充資訊</t>
    <phoneticPr fontId="19" type="noConversion"/>
  </si>
  <si>
    <t>表格名稱</t>
  </si>
  <si>
    <t>欄位名稱</t>
  </si>
  <si>
    <t>欄位說明(參考用)</t>
  </si>
  <si>
    <t>欄位群組</t>
  </si>
  <si>
    <t>欄位資料型態</t>
  </si>
  <si>
    <t>欄位資料長度</t>
  </si>
  <si>
    <t>欄位前端可提供長度</t>
  </si>
  <si>
    <t>是否為全形(F:全形;H:半形)</t>
  </si>
  <si>
    <t>特定規則檢核種類</t>
  </si>
  <si>
    <t>代碼表格種類</t>
  </si>
  <si>
    <t>代碼類型</t>
  </si>
  <si>
    <t>CIP編號</t>
  </si>
  <si>
    <t>CIFX提供給CIP</t>
  </si>
  <si>
    <t>CIP提供給CIFX</t>
  </si>
  <si>
    <r>
      <t>K</t>
    </r>
    <r>
      <rPr>
        <sz val="12"/>
        <color theme="1"/>
        <rFont val="新細明體"/>
        <family val="2"/>
        <charset val="136"/>
        <scheme val="minor"/>
      </rPr>
      <t>AFKA</t>
    </r>
    <phoneticPr fontId="19" type="noConversion"/>
  </si>
  <si>
    <t>PUSH代號</t>
    <phoneticPr fontId="19" type="noConversion"/>
  </si>
  <si>
    <t>欄位代碼</t>
  </si>
  <si>
    <t>欄位使用狀態</t>
    <phoneticPr fontId="19" type="noConversion"/>
  </si>
  <si>
    <t>自然人/法人專用欄位</t>
    <phoneticPr fontId="19" type="noConversion"/>
  </si>
  <si>
    <t>建議欄位中文</t>
    <phoneticPr fontId="19" type="noConversion"/>
  </si>
  <si>
    <t>COLUMN_GROUP</t>
  </si>
  <si>
    <t>DATA_TYPE</t>
  </si>
  <si>
    <t>DATA_LEN_TAR</t>
  </si>
  <si>
    <t>DATA_LEN_SRC</t>
  </si>
  <si>
    <t>SPECIFIC_RULE_TYPE</t>
  </si>
  <si>
    <t>CODE_TABLE_TYPE</t>
  </si>
  <si>
    <t>TO_CIP_JSON_NAME</t>
  </si>
  <si>
    <t>FROM_CIP_JSON_NAME</t>
  </si>
  <si>
    <t>顧客首次往來日期</t>
  </si>
  <si>
    <t>VARCHAR2</t>
  </si>
  <si>
    <t>使用中</t>
  </si>
  <si>
    <t>TB_BRANCH</t>
  </si>
  <si>
    <t>bh_code</t>
  </si>
  <si>
    <t>F021</t>
  </si>
  <si>
    <t>creationDptCode</t>
  </si>
  <si>
    <t>PRINCIPAL</t>
  </si>
  <si>
    <t>A037</t>
  </si>
  <si>
    <t>principalPartyCertNo</t>
  </si>
  <si>
    <t>舊核紀錄，不再更新</t>
  </si>
  <si>
    <t>行業屬性類別代碼</t>
  </si>
  <si>
    <t>TB_KEY_VALUE_CODE</t>
  </si>
  <si>
    <t>A036</t>
  </si>
  <si>
    <t>industryPropsTypeCode</t>
  </si>
  <si>
    <t>行業性質（企業規模代碼）</t>
  </si>
  <si>
    <t>tax_type</t>
  </si>
  <si>
    <t>A057</t>
  </si>
  <si>
    <t>incomeTaxTypeCode</t>
  </si>
  <si>
    <t>A038</t>
  </si>
  <si>
    <t>C</t>
    <phoneticPr fontId="19" type="noConversion"/>
  </si>
  <si>
    <t>A019</t>
  </si>
  <si>
    <t>customerBirthday</t>
  </si>
  <si>
    <t>071</t>
    <phoneticPr fontId="19" type="noConversion"/>
  </si>
  <si>
    <t>自然人顧客生日／法人代表人生日</t>
  </si>
  <si>
    <t>A023</t>
  </si>
  <si>
    <t>nationalityCode</t>
  </si>
  <si>
    <t>gender_code</t>
  </si>
  <si>
    <t>A029</t>
  </si>
  <si>
    <t>genderCode</t>
  </si>
  <si>
    <t>系統用</t>
  </si>
  <si>
    <t>TB_SYS_CODE</t>
  </si>
  <si>
    <t>A021</t>
  </si>
  <si>
    <t>regCountryCode</t>
  </si>
  <si>
    <t>EVER_CHANGED_CERT_NO</t>
  </si>
  <si>
    <t>是否更改過身份證／統編</t>
  </si>
  <si>
    <t>A056</t>
  </si>
  <si>
    <t>mergeBankCode</t>
  </si>
  <si>
    <t>F020</t>
  </si>
  <si>
    <t>performanceDptCode</t>
  </si>
  <si>
    <t>顧客性質代碼(符合票交所定義)</t>
  </si>
  <si>
    <t>property_type_code</t>
  </si>
  <si>
    <t>A063</t>
  </si>
  <si>
    <t>propertyTypeCode</t>
  </si>
  <si>
    <t>顧客性質代碼（符合票交所定義）</t>
  </si>
  <si>
    <t>CUSTOMER_TYPE_CODE</t>
    <phoneticPr fontId="19" type="noConversion"/>
  </si>
  <si>
    <t>INDUSTRY_CODE</t>
  </si>
  <si>
    <t>TB_INDUSTRY_CODE_MAP</t>
  </si>
  <si>
    <t>dgbas_industry_code</t>
  </si>
  <si>
    <t>A034</t>
  </si>
  <si>
    <t>dgbasIndustryCode</t>
  </si>
  <si>
    <t>行業編號（新央行代碼）</t>
    <phoneticPr fontId="19" type="noConversion"/>
  </si>
  <si>
    <t>ncb_industry_code</t>
  </si>
  <si>
    <t>A035</t>
  </si>
  <si>
    <t>ncbIndustryCode</t>
  </si>
  <si>
    <t>SERVE_COMPANY</t>
  </si>
  <si>
    <t>A033</t>
  </si>
  <si>
    <t>P</t>
    <phoneticPr fontId="19" type="noConversion"/>
  </si>
  <si>
    <t>A032</t>
  </si>
  <si>
    <t>serveCompanyCertNo</t>
  </si>
  <si>
    <t>顧客服務公司統編</t>
    <phoneticPr fontId="18" type="noConversion"/>
  </si>
  <si>
    <t>職位別代碼</t>
    <phoneticPr fontId="19" type="noConversion"/>
  </si>
  <si>
    <t>A030</t>
  </si>
  <si>
    <t>industryTypeCode</t>
  </si>
  <si>
    <t>母公司統編（行內歸戶變號）</t>
  </si>
  <si>
    <t>A042</t>
  </si>
  <si>
    <t>A048</t>
  </si>
  <si>
    <t>parentCompanyCountryCode</t>
  </si>
  <si>
    <t>CHINA_CODE</t>
  </si>
  <si>
    <t>A043</t>
  </si>
  <si>
    <t>A044</t>
  </si>
  <si>
    <t>原始身份證字號／統編</t>
  </si>
  <si>
    <t>重號時之原始檢查碼</t>
    <phoneticPr fontId="19" type="noConversion"/>
  </si>
  <si>
    <t>A016</t>
  </si>
  <si>
    <t>F06(2022/09上線)</t>
  </si>
  <si>
    <t>058,F06</t>
    <phoneticPr fontId="19" type="noConversion"/>
  </si>
  <si>
    <t>cps顧客來源代碼</t>
  </si>
  <si>
    <t>ｃｐｓ顧客來源代碼</t>
    <phoneticPr fontId="19" type="noConversion"/>
  </si>
  <si>
    <t>學歷代碼</t>
  </si>
  <si>
    <t>學歷代碼</t>
    <phoneticPr fontId="19" type="noConversion"/>
  </si>
  <si>
    <t>married_status_code</t>
  </si>
  <si>
    <t>婚姻狀況代碼</t>
    <phoneticPr fontId="19" type="noConversion"/>
  </si>
  <si>
    <t>NUMBER</t>
  </si>
  <si>
    <t>F01(2022/09上線)</t>
  </si>
  <si>
    <t>A058</t>
  </si>
  <si>
    <t>foreignExchangeRoleCode</t>
  </si>
  <si>
    <t>GOVERNMENT_OFFICIAL_NO</t>
    <phoneticPr fontId="19" type="noConversion"/>
  </si>
  <si>
    <t>當事者英文姓名</t>
  </si>
  <si>
    <t>80</t>
  </si>
  <si>
    <t>A017</t>
  </si>
  <si>
    <t>partyEnglishName</t>
  </si>
  <si>
    <t>RESIDENCE_PERMIT</t>
  </si>
  <si>
    <t>A025</t>
  </si>
  <si>
    <t>residencePermitCertEndDate</t>
  </si>
  <si>
    <t>A024</t>
  </si>
  <si>
    <t>residencePermitCertStartDate</t>
  </si>
  <si>
    <t>EXCHANGE_RESIDENCE_PERMIT_NO</t>
    <phoneticPr fontId="19" type="noConversion"/>
  </si>
  <si>
    <t>A011</t>
  </si>
  <si>
    <t>passportNo</t>
  </si>
  <si>
    <t>EXCHANGE_CONTACT_PERSON</t>
  </si>
  <si>
    <t>B033</t>
  </si>
  <si>
    <t>exchangeContactPersonName</t>
  </si>
  <si>
    <t>EXCHANGE_CONTACT_PERSON_PHONE</t>
    <phoneticPr fontId="19" type="noConversion"/>
  </si>
  <si>
    <t>T2</t>
  </si>
  <si>
    <t>B034</t>
  </si>
  <si>
    <t>exchangeContactPersonPhone</t>
  </si>
  <si>
    <t>F084</t>
  </si>
  <si>
    <t>lcOriginalHandleWayCode</t>
  </si>
  <si>
    <t>地址國別（簡碼）</t>
  </si>
  <si>
    <t>B012</t>
  </si>
  <si>
    <t>contactEnglishAddrCountryCode</t>
  </si>
  <si>
    <t>CONT_ADDRESS</t>
  </si>
  <si>
    <t>TB_CITY_AREA_ZIP</t>
  </si>
  <si>
    <t>city</t>
  </si>
  <si>
    <t>B008</t>
  </si>
  <si>
    <t>contactAddrLocality</t>
  </si>
  <si>
    <t>zip</t>
  </si>
  <si>
    <t>B006</t>
  </si>
  <si>
    <t>contactAddrPostalCode</t>
  </si>
  <si>
    <t>通訊地址(部分)</t>
  </si>
  <si>
    <t>B010</t>
  </si>
  <si>
    <t>contactAddr</t>
  </si>
  <si>
    <t>通訊地址（部分）</t>
  </si>
  <si>
    <t>area</t>
  </si>
  <si>
    <t>B009</t>
  </si>
  <si>
    <t>contactAddrAdminArea</t>
  </si>
  <si>
    <t>REGI_ADDRESS</t>
  </si>
  <si>
    <t>B003</t>
  </si>
  <si>
    <t>residenceAddrLocality</t>
  </si>
  <si>
    <t>1、3、7</t>
    <phoneticPr fontId="19" type="noConversion"/>
  </si>
  <si>
    <t>戶籍地址郵遞區號(circizip)</t>
  </si>
  <si>
    <t>B001</t>
  </si>
  <si>
    <t>residenceAddrPostalCode</t>
  </si>
  <si>
    <t>戶籍地址(部分)</t>
  </si>
  <si>
    <t>B005</t>
  </si>
  <si>
    <t>residenceAddr</t>
  </si>
  <si>
    <t>戶籍地址（部分）</t>
  </si>
  <si>
    <t>B004</t>
  </si>
  <si>
    <t>residenceAddrAdminArea</t>
  </si>
  <si>
    <t>B013</t>
  </si>
  <si>
    <t>contactEnglishAddrAdminArea</t>
  </si>
  <si>
    <t>B014</t>
  </si>
  <si>
    <t>contactEnglishAddr</t>
  </si>
  <si>
    <t>英文地址（部分）</t>
  </si>
  <si>
    <t xml:space="preserve">逾期授信戶註記 </t>
  </si>
  <si>
    <t xml:space="preserve">債務協商代碼 </t>
  </si>
  <si>
    <t xml:space="preserve">消費者債務清理代碼 </t>
  </si>
  <si>
    <t>consumer_debt_clean</t>
  </si>
  <si>
    <t xml:space="preserve">清算註記（來自卡處） </t>
  </si>
  <si>
    <t>credit_card_settlement</t>
  </si>
  <si>
    <t xml:space="preserve">特記對象（業管單位登錄） </t>
  </si>
  <si>
    <t>specific_member_flag</t>
  </si>
  <si>
    <t>C001</t>
  </si>
  <si>
    <t>specificMemberFlag</t>
  </si>
  <si>
    <t xml:space="preserve">特記對象（業管單位登錄） </t>
    <phoneticPr fontId="19" type="noConversion"/>
  </si>
  <si>
    <t xml:space="preserve">停止蒐集利用個人資料註記 </t>
  </si>
  <si>
    <t>stop_use_customer_data_flag</t>
  </si>
  <si>
    <t>C002</t>
  </si>
  <si>
    <t>stopUseCustomerDataFlag</t>
  </si>
  <si>
    <t xml:space="preserve">制裁名單註記 </t>
  </si>
  <si>
    <t xml:space="preserve">顧客狀態代碼 </t>
  </si>
  <si>
    <t>customer_status</t>
  </si>
  <si>
    <t>H001</t>
  </si>
  <si>
    <t>customerStatusCode</t>
  </si>
  <si>
    <t xml:space="preserve">更生註記（來自卡處） </t>
  </si>
  <si>
    <t xml:space="preserve">前置調解註記 </t>
  </si>
  <si>
    <t>pre_mediate_flag</t>
  </si>
  <si>
    <t xml:space="preserve">account review狀態註記 </t>
  </si>
  <si>
    <t>account_review_state</t>
  </si>
  <si>
    <t>A061</t>
  </si>
  <si>
    <t>預計廢棄(逐步移轉至CAML新欄位)</t>
    <phoneticPr fontId="19" type="noConversion"/>
  </si>
  <si>
    <t xml:space="preserve">ａｃｃｏｕｎｔ　ｒｅｖｉｅｗ狀態註記 </t>
    <phoneticPr fontId="19" type="noConversion"/>
  </si>
  <si>
    <t xml:space="preserve">account review暫停註記 </t>
  </si>
  <si>
    <t>account_review_pending</t>
  </si>
  <si>
    <t xml:space="preserve">ａｃｃｏｕｎｔ　ｒｅｖｉｅｗ暫停註記 </t>
    <phoneticPr fontId="19" type="noConversion"/>
  </si>
  <si>
    <t>bank_internal_common_sale</t>
  </si>
  <si>
    <t>已廢棄</t>
  </si>
  <si>
    <t>AGREE_CS</t>
  </si>
  <si>
    <t>C003</t>
  </si>
  <si>
    <t>agreeCrossSellingFlag</t>
  </si>
  <si>
    <t>AGREE_CS_WITH_CONSENT_FLAG</t>
  </si>
  <si>
    <t>是否同意運用顧客基本資料註記（已徵得同意書）</t>
  </si>
  <si>
    <t>實體ｄｍ行銷註記</t>
  </si>
  <si>
    <t>C004</t>
  </si>
  <si>
    <t>dmSaleFlag</t>
  </si>
  <si>
    <t>C005</t>
  </si>
  <si>
    <t>smsSaleFlag</t>
  </si>
  <si>
    <t>C007</t>
  </si>
  <si>
    <t>phoneSaleFlag</t>
  </si>
  <si>
    <t>C006</t>
  </si>
  <si>
    <t>emailSaleFlag</t>
  </si>
  <si>
    <t>T</t>
  </si>
  <si>
    <t>B028</t>
  </si>
  <si>
    <t>residenceTel</t>
  </si>
  <si>
    <t>RES_TEL</t>
  </si>
  <si>
    <t>B026</t>
  </si>
  <si>
    <t>contactTel</t>
  </si>
  <si>
    <t>053,071</t>
    <phoneticPr fontId="19" type="noConversion"/>
  </si>
  <si>
    <t>COMPANY_TEL</t>
  </si>
  <si>
    <t>B024</t>
  </si>
  <si>
    <t>companyTel</t>
  </si>
  <si>
    <t>顧客服務公司電話</t>
    <phoneticPr fontId="18" type="noConversion"/>
  </si>
  <si>
    <t>B025</t>
  </si>
  <si>
    <t>companyTelExtension</t>
  </si>
  <si>
    <t>顧客服務公司電話分機</t>
    <phoneticPr fontId="18" type="noConversion"/>
  </si>
  <si>
    <t>B022</t>
  </si>
  <si>
    <t>contactPhone</t>
  </si>
  <si>
    <t>053</t>
    <phoneticPr fontId="19" type="noConversion"/>
  </si>
  <si>
    <r>
      <t>2、3、6、</t>
    </r>
    <r>
      <rPr>
        <sz val="12"/>
        <color theme="1"/>
        <rFont val="新細明體"/>
        <family val="2"/>
        <charset val="136"/>
        <scheme val="minor"/>
      </rPr>
      <t>7</t>
    </r>
    <phoneticPr fontId="19" type="noConversion"/>
  </si>
  <si>
    <t>B023</t>
  </si>
  <si>
    <t>txnPhone</t>
  </si>
  <si>
    <t>080</t>
    <phoneticPr fontId="19" type="noConversion"/>
  </si>
  <si>
    <t>交易用行動電話／簡訊密碼專屬行動電話</t>
  </si>
  <si>
    <t>B029</t>
  </si>
  <si>
    <t>email</t>
  </si>
  <si>
    <t>073</t>
    <phoneticPr fontId="19" type="noConversion"/>
  </si>
  <si>
    <t>4、6、7</t>
    <phoneticPr fontId="19" type="noConversion"/>
  </si>
  <si>
    <t>H005</t>
  </si>
  <si>
    <t>refuseLoanReasonCode</t>
  </si>
  <si>
    <t>CREDIT_CARD_HOLDER</t>
    <phoneticPr fontId="18" type="noConversion"/>
  </si>
  <si>
    <t>F002</t>
  </si>
  <si>
    <t>cardStatusCode</t>
  </si>
  <si>
    <t>信用卡欄位</t>
  </si>
  <si>
    <t>A007</t>
  </si>
  <si>
    <t>jcicNo</t>
  </si>
  <si>
    <t>wealth_member_ranking</t>
  </si>
  <si>
    <t>G015</t>
  </si>
  <si>
    <t>wiseMemberRankCode</t>
  </si>
  <si>
    <t>WISE欄位</t>
  </si>
  <si>
    <t>財富客群－大項代碼</t>
  </si>
  <si>
    <t>理專註記</t>
  </si>
  <si>
    <t>gib全球網銀版本代碼</t>
  </si>
  <si>
    <t>gib_version_code</t>
  </si>
  <si>
    <t>F019</t>
  </si>
  <si>
    <t>gibVersionCode</t>
  </si>
  <si>
    <t>GIB欄位</t>
  </si>
  <si>
    <t>ｇｉｂ全球網銀版本代碼</t>
    <phoneticPr fontId="19" type="noConversion"/>
  </si>
  <si>
    <t>企網銀關係戶受託範圍（ｃｉｂ）</t>
  </si>
  <si>
    <t>gib_authtxn_code</t>
  </si>
  <si>
    <t>D074</t>
  </si>
  <si>
    <t>gibRelatedPartyFlag</t>
  </si>
  <si>
    <t>ivr_pwd_stat_flag</t>
  </si>
  <si>
    <t>ｉｖｒ語音密碼狀態</t>
    <phoneticPr fontId="19" type="noConversion"/>
  </si>
  <si>
    <t>082</t>
    <phoneticPr fontId="19" type="noConversion"/>
  </si>
  <si>
    <t>保密戶註記（不寄對帳單及通知註記）</t>
    <phoneticPr fontId="19" type="noConversion"/>
  </si>
  <si>
    <t>G009</t>
  </si>
  <si>
    <t>公司資本額（萬）</t>
  </si>
  <si>
    <t>O</t>
    <phoneticPr fontId="18" type="noConversion"/>
  </si>
  <si>
    <t>debt_refresh_closed</t>
  </si>
  <si>
    <t>pib_vesion</t>
  </si>
  <si>
    <t>F121</t>
  </si>
  <si>
    <t>pibVersionCode</t>
  </si>
  <si>
    <t>PIB欄位</t>
  </si>
  <si>
    <t>個網銀狀態</t>
  </si>
  <si>
    <t>pib_status</t>
  </si>
  <si>
    <t>F122</t>
  </si>
  <si>
    <t>pibStatusCode</t>
  </si>
  <si>
    <t>F123</t>
  </si>
  <si>
    <t>pibLatestApplyDate</t>
  </si>
  <si>
    <t>F124</t>
  </si>
  <si>
    <t>pibLatestCancelDate</t>
  </si>
  <si>
    <t>非蒞行交易(原:外收送業務)</t>
  </si>
  <si>
    <t>deliverable_service</t>
  </si>
  <si>
    <t>by_fax_service</t>
  </si>
  <si>
    <t>顧客等級</t>
    <phoneticPr fontId="19" type="noConversion"/>
  </si>
  <si>
    <t>櫃員代號（問題戶專用）</t>
    <phoneticPr fontId="18" type="noConversion"/>
  </si>
  <si>
    <t>登錄日期</t>
  </si>
  <si>
    <t>登錄日期（問題戶專用）</t>
  </si>
  <si>
    <t>案發日期（問題戶專用）</t>
  </si>
  <si>
    <t>通報單位（問題戶專用）</t>
    <phoneticPr fontId="18" type="noConversion"/>
  </si>
  <si>
    <t>建檔單位(問題戶專用)</t>
  </si>
  <si>
    <t>建檔單位（問題戶專用）</t>
  </si>
  <si>
    <t>案情摘要(問題戶專用)</t>
  </si>
  <si>
    <t>1024</t>
  </si>
  <si>
    <t>案情摘要（問題戶專用）</t>
  </si>
  <si>
    <t>GROWN_UP_GUARDIAN_SHIP</t>
    <phoneticPr fontId="18" type="noConversion"/>
  </si>
  <si>
    <t>grown_up_guardianship</t>
  </si>
  <si>
    <t>A060</t>
  </si>
  <si>
    <t>grownUpGuardianshipCode</t>
  </si>
  <si>
    <t>party_kind</t>
  </si>
  <si>
    <t>FIN_HOLD_CUS_STATE_FLAG</t>
  </si>
  <si>
    <t>金控及其子公司資料運用聲明註記</t>
  </si>
  <si>
    <t>NO_SEND_TO_CIP_FLAG</t>
  </si>
  <si>
    <t>不同步cip註記</t>
  </si>
  <si>
    <t>no_send_to_cip_flag</t>
  </si>
  <si>
    <t>X0560</t>
  </si>
  <si>
    <t>不同步ｃｉｐ註記</t>
    <phoneticPr fontId="19" type="noConversion"/>
  </si>
  <si>
    <t>共同行銷:往來交易及其他相關資料區</t>
  </si>
  <si>
    <t>共同行銷：往來交易及其他相關資料區</t>
  </si>
  <si>
    <t>branch_or_subsidiary_flag</t>
  </si>
  <si>
    <t>A031</t>
  </si>
  <si>
    <t>jobTitle</t>
  </si>
  <si>
    <t>H006</t>
  </si>
  <si>
    <t>EDLS授信</t>
    <phoneticPr fontId="19" type="noConversion"/>
  </si>
  <si>
    <t>H002</t>
  </si>
  <si>
    <t>MGNT_UNIT_CODE</t>
  </si>
  <si>
    <t>理專所屬分行</t>
  </si>
  <si>
    <t>F022</t>
  </si>
  <si>
    <t>fcBranchCode</t>
  </si>
  <si>
    <t>TB_CUST_KYC</t>
  </si>
  <si>
    <t>customerKycTypeCode</t>
  </si>
  <si>
    <t>使用中(KYC)</t>
    <phoneticPr fontId="19" type="noConversion"/>
  </si>
  <si>
    <t>顧客身份代碼（ｋｙｃ）</t>
    <phoneticPr fontId="19" type="noConversion"/>
  </si>
  <si>
    <t>otp簡訊密碼服務狀態註記</t>
  </si>
  <si>
    <r>
      <t>TB_KEY_VALUE_CODE</t>
    </r>
    <r>
      <rPr>
        <strike/>
        <sz val="12"/>
        <color theme="1"/>
        <rFont val="新細明體"/>
        <family val="1"/>
        <charset val="136"/>
        <scheme val="minor"/>
      </rPr>
      <t>CD_VALUE_LIST</t>
    </r>
    <phoneticPr fontId="18" type="noConversion"/>
  </si>
  <si>
    <r>
      <t>otp_service</t>
    </r>
    <r>
      <rPr>
        <strike/>
        <sz val="12"/>
        <color theme="1"/>
        <rFont val="新細明體"/>
        <family val="1"/>
        <charset val="136"/>
        <scheme val="minor"/>
      </rPr>
      <t>'0','1','2','3'</t>
    </r>
    <phoneticPr fontId="19" type="noConversion"/>
  </si>
  <si>
    <t>F007</t>
  </si>
  <si>
    <t>otpServiceFlag</t>
  </si>
  <si>
    <t>ｏｔｐ簡訊密碼服務狀態註記</t>
    <phoneticPr fontId="19" type="noConversion"/>
  </si>
  <si>
    <t>電子銀行特約服務項目（語音＆網銀）</t>
  </si>
  <si>
    <t>CD_VALUE_LIST</t>
  </si>
  <si>
    <t>'0','1','2'</t>
  </si>
  <si>
    <t>F017</t>
  </si>
  <si>
    <t>selfBankSpecialServiceFlag</t>
  </si>
  <si>
    <t>CROSS_SELLING_FLAG</t>
    <phoneticPr fontId="19" type="noConversion"/>
  </si>
  <si>
    <t>CROSS_SELLING</t>
  </si>
  <si>
    <t>C008</t>
  </si>
  <si>
    <t>20210825&lt;RE11011212&gt;新增</t>
    <phoneticPr fontId="19" type="noConversion"/>
  </si>
  <si>
    <t>C009</t>
  </si>
  <si>
    <t>crossSellingSignDatetime</t>
  </si>
  <si>
    <t>C010</t>
  </si>
  <si>
    <t>crossSellingSignVersion</t>
  </si>
  <si>
    <t>C011</t>
  </si>
  <si>
    <t>crossSellingSignIp</t>
  </si>
  <si>
    <t>共銷簽署ｉｐ</t>
    <phoneticPr fontId="19" type="noConversion"/>
  </si>
  <si>
    <t>C012</t>
  </si>
  <si>
    <t>crossSellingModifyChannel</t>
  </si>
  <si>
    <t>C013</t>
  </si>
  <si>
    <t>crossSellingModifyOperator</t>
  </si>
  <si>
    <t>顧客歸戶統編</t>
  </si>
  <si>
    <t>A076</t>
  </si>
  <si>
    <t>circiKey</t>
  </si>
  <si>
    <t>amlReviewStatusCode</t>
    <phoneticPr fontId="19" type="noConversion"/>
  </si>
  <si>
    <t>X0582</t>
  </si>
  <si>
    <t>ａｍｌ持續審查狀態</t>
    <phoneticPr fontId="19" type="noConversion"/>
  </si>
  <si>
    <t>20220708&lt;RE11023786&gt;新增</t>
    <phoneticPr fontId="19" type="noConversion"/>
  </si>
  <si>
    <t>VARCHAR2</t>
    <phoneticPr fontId="19" type="noConversion"/>
  </si>
  <si>
    <t>TB_KEY_VALUE_CODE</t>
    <phoneticPr fontId="19" type="noConversion"/>
  </si>
  <si>
    <t>amlControlStatusCode</t>
  </si>
  <si>
    <t>amlControlStatusCode</t>
    <phoneticPr fontId="19" type="noConversion"/>
  </si>
  <si>
    <t>X0583</t>
  </si>
  <si>
    <t>ａｍｌ管控狀態</t>
    <phoneticPr fontId="19" type="noConversion"/>
  </si>
  <si>
    <t>10</t>
    <phoneticPr fontId="19" type="noConversion"/>
  </si>
  <si>
    <t>1</t>
    <phoneticPr fontId="19" type="noConversion"/>
  </si>
  <si>
    <t>F</t>
    <phoneticPr fontId="19" type="noConversion"/>
  </si>
  <si>
    <t>G016</t>
  </si>
  <si>
    <t>efingoMemberCode</t>
  </si>
  <si>
    <t>ｅｆｉｎｇｏ會員註記</t>
    <phoneticPr fontId="19" type="noConversion"/>
  </si>
  <si>
    <t>顧客主檔pk</t>
  </si>
  <si>
    <t>N/A</t>
    <phoneticPr fontId="19" type="noConversion"/>
  </si>
  <si>
    <t>顧客主檔ｐｋ</t>
    <phoneticPr fontId="19" type="noConversion"/>
  </si>
  <si>
    <t>RESE_COMM_CONTENT</t>
    <phoneticPr fontId="19" type="noConversion"/>
  </si>
  <si>
    <t>戶籍電話分機</t>
  </si>
  <si>
    <t>未使用</t>
    <phoneticPr fontId="19" type="noConversion"/>
  </si>
  <si>
    <t>呼叫器</t>
  </si>
  <si>
    <t>戶籍電話二</t>
  </si>
  <si>
    <t>通訊電話二</t>
  </si>
  <si>
    <t>公司電話二</t>
  </si>
  <si>
    <t>戶籍電話分機二</t>
  </si>
  <si>
    <t>通訊電話分機二</t>
  </si>
  <si>
    <t>公司電話分機二</t>
  </si>
  <si>
    <t>通訊用行動電話二</t>
  </si>
  <si>
    <t>交易用行動電話/簡訊密碼專屬行動電話二</t>
  </si>
  <si>
    <t>交易用行動電話／簡訊密碼專屬行動電話二</t>
  </si>
  <si>
    <t>呼叫器二</t>
  </si>
  <si>
    <t>傳真電話二</t>
  </si>
  <si>
    <t>電子郵件信箱二</t>
  </si>
  <si>
    <t>戶籍電話三</t>
  </si>
  <si>
    <t>通訊電話三</t>
  </si>
  <si>
    <t>公司電話三</t>
  </si>
  <si>
    <t>戶籍電話分機三</t>
  </si>
  <si>
    <t>通訊電話分機三</t>
  </si>
  <si>
    <t>公司電話分機三</t>
  </si>
  <si>
    <t>通訊用行動電話三</t>
  </si>
  <si>
    <t>交易用行動電話/簡訊密碼專屬行動電話三</t>
  </si>
  <si>
    <t>交易用行動電話／簡訊密碼專屬行動電話三</t>
  </si>
  <si>
    <t>呼叫器三</t>
  </si>
  <si>
    <t>傳真電話三</t>
  </si>
  <si>
    <t>電子郵件信箱三</t>
  </si>
  <si>
    <t>存匯注意事項(CFRCFVIT)</t>
  </si>
  <si>
    <t>H</t>
    <phoneticPr fontId="19" type="noConversion"/>
  </si>
  <si>
    <t>X0537</t>
  </si>
  <si>
    <t>存匯注意事項（ＣＦＲＣＦＶＩＴ）</t>
    <phoneticPr fontId="19" type="noConversion"/>
  </si>
  <si>
    <t>授信注意事項(YIDBCVIT)</t>
    <phoneticPr fontId="19" type="noConversion"/>
  </si>
  <si>
    <t>X0538</t>
  </si>
  <si>
    <t>授信注意事項（ＹＩＤＢＣＶＩＴ）</t>
    <phoneticPr fontId="19" type="noConversion"/>
  </si>
  <si>
    <t>TB_COL_BUSINESS_RULE</t>
  </si>
  <si>
    <t>檢核規則</t>
  </si>
  <si>
    <t>流水號</t>
  </si>
  <si>
    <t>交易限定</t>
    <phoneticPr fontId="18" type="noConversion"/>
  </si>
  <si>
    <t>資訊資產限定</t>
    <phoneticPr fontId="18" type="noConversion"/>
  </si>
  <si>
    <t>證號類型限定(詳(八) 證號類型)</t>
  </si>
  <si>
    <t>建檔/維護限定</t>
    <phoneticPr fontId="18" type="noConversion"/>
  </si>
  <si>
    <t>規則內容</t>
  </si>
  <si>
    <t>客製化錯誤代碼</t>
    <phoneticPr fontId="19" type="noConversion"/>
  </si>
  <si>
    <t>關聯欄位</t>
    <phoneticPr fontId="18" type="noConversion"/>
  </si>
  <si>
    <t>關聯介接程式</t>
  </si>
  <si>
    <t>備註說明</t>
    <phoneticPr fontId="19" type="noConversion"/>
  </si>
  <si>
    <t>輸入欄位</t>
  </si>
  <si>
    <t>分工</t>
  </si>
  <si>
    <t>COL_ID</t>
  </si>
  <si>
    <t>TX_ID</t>
  </si>
  <si>
    <t>CERT_TYPE</t>
  </si>
  <si>
    <t>RULE_ID</t>
  </si>
  <si>
    <t>RULE_PROCESS</t>
  </si>
  <si>
    <t>V_001</t>
  </si>
  <si>
    <t>5008</t>
  </si>
  <si>
    <t>詳(一)﹝銀行歸戶統編﹞檢核</t>
    <phoneticPr fontId="19" type="noConversion"/>
  </si>
  <si>
    <t>V_003</t>
  </si>
  <si>
    <t>大於系統日期</t>
  </si>
  <si>
    <t>7045</t>
  </si>
  <si>
    <t>$150</t>
  </si>
  <si>
    <t>V_004</t>
  </si>
  <si>
    <t>﹝行業編號(主計處代碼)﹞輸入下列行業大項:
&gt;「030000 : (三)政府機關」
&gt;「070000 : (七)金融機構」
&gt;「060000 : (六)私人」</t>
  </si>
  <si>
    <t>7029</t>
    <phoneticPr fontId="19" type="noConversion"/>
  </si>
  <si>
    <t>$143</t>
  </si>
  <si>
    <t>V_005</t>
  </si>
  <si>
    <t>﹝行業編號(主計處代碼)﹞=「061500」且﹝顧客姓名﹞未包含「籌備處」或「籌備會」</t>
    <phoneticPr fontId="19" type="noConversion"/>
  </si>
  <si>
    <t>$144</t>
  </si>
  <si>
    <t>顧客姓名</t>
    <phoneticPr fontId="18" type="noConversion"/>
  </si>
  <si>
    <t>行業編號061500限籌備處(會)使用</t>
    <phoneticPr fontId="19" type="noConversion"/>
  </si>
  <si>
    <t>V_006</t>
  </si>
  <si>
    <t>﹝行業編號(主計處代碼)﹞前兩碼 ≠ 「13 : 國外」且 ﹝國籍分類代碼﹞是下列選項：
&gt;「2 : 居留證有效期間低於一年之自然人及未取得我國證照之法人」
&gt;「3 : 未於我國設立登記取得證照之外國金融機構」</t>
    <phoneticPr fontId="19" type="noConversion"/>
  </si>
  <si>
    <t>$141</t>
  </si>
  <si>
    <t>V_007</t>
  </si>
  <si>
    <t>﹝行業編號(主計處代碼)﹞前兩碼 = 「13 : 國外」時
﹝國籍分類代碼﹞是「1 : 居留證有效期間大於一年之自然人及取得我國證照之法人」</t>
    <phoneticPr fontId="19" type="noConversion"/>
  </si>
  <si>
    <t>$142</t>
  </si>
  <si>
    <t>A,E,F,G,H</t>
  </si>
  <si>
    <t>V_008</t>
  </si>
  <si>
    <t>『證號類型』為下列選項且﹝行業編號(主計處代碼)﹞不符合『自然人行業編號定義』_非OBU
&gt;「A :國內自然人」
&gt;「E :外國自然人（統一證號,新) 」
&gt;「F :外國自然人（統一證號,舊) 」
&gt;「G:外國自然人(稅籍編號,新)」
&gt;「 H:外國自然人(稅籍編號,舊)」</t>
  </si>
  <si>
    <t>$145</t>
  </si>
  <si>
    <t>詳(三)『自然人行業編號定義』</t>
    <phoneticPr fontId="19" type="noConversion"/>
  </si>
  <si>
    <t>V_009</t>
  </si>
  <si>
    <t>『證號類型』＝「B :營利事業」且﹝國籍分類代碼﹞≠「0 : 本國－行業編號請查明」且﹝行業編號(主計處代碼)﹞符合下列選項：
&gt;「130300 : 國際證券業務分公司OSU」
&gt;「130400 : 國際保險業務分公司 OIU」</t>
    <phoneticPr fontId="19" type="noConversion"/>
  </si>
  <si>
    <t>0942</t>
    <phoneticPr fontId="19" type="noConversion"/>
  </si>
  <si>
    <t>$160</t>
  </si>
  <si>
    <t>選擇下列行業編號國籍需為「0:本國」
「130300 : 國際證券業務分公司OSU」
「130400 : 國際保險業務分公司 OIU」</t>
    <phoneticPr fontId="19" type="noConversion"/>
  </si>
  <si>
    <t>B,OB</t>
  </si>
  <si>
    <t>V_010</t>
  </si>
  <si>
    <t>『證號類型』＝「B :營利事業」且﹝行業編號(主計處代碼)﹞符合『自然人行業編號定義』_非OBU</t>
    <phoneticPr fontId="19" type="noConversion"/>
  </si>
  <si>
    <t>$146</t>
  </si>
  <si>
    <t>V_011</t>
  </si>
  <si>
    <t>﹝居留證迄日﹞＜﹝header.系統日期﹞且﹝行業編號（主計處代碼）﹞≠「130200：ＯＢＵ外國自然人」</t>
    <phoneticPr fontId="19" type="noConversion"/>
  </si>
  <si>
    <t>$180</t>
    <phoneticPr fontId="19" type="noConversion"/>
  </si>
  <si>
    <t>居留證迄日
header.系統日期</t>
    <phoneticPr fontId="19" type="noConversion"/>
  </si>
  <si>
    <t>V_012</t>
  </si>
  <si>
    <t>『居留證期限』＞＝1年且﹝行業編號（主計處代碼）﹞第1-2碼≠「06」</t>
    <phoneticPr fontId="19" type="noConversion"/>
  </si>
  <si>
    <t>F912</t>
    <phoneticPr fontId="19" type="noConversion"/>
  </si>
  <si>
    <t>$181</t>
    <phoneticPr fontId="19" type="noConversion"/>
  </si>
  <si>
    <t>居留證起日
居留證迄日</t>
  </si>
  <si>
    <t>V_013</t>
  </si>
  <si>
    <t>DBU法人
﹝顧客類別代碼﹞＝「08 : ＱＦＩＩ合格外國機構投資人」或「09 :ＦＩＮＩ外國機構投資人」時，若﹝國籍分類代碼﹞、﹝利息所得稅別﹞、﹝行業編號(主計處代碼)﹞與『PT0992136交叉檢核』不符時，設定﹝執行結果﹞為「$107」(回傳前端: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</si>
  <si>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0918</t>
    <phoneticPr fontId="19" type="noConversion"/>
  </si>
  <si>
    <t>$107</t>
    <phoneticPr fontId="19" type="noConversion"/>
  </si>
  <si>
    <t>銀行歸戶統編
顧客類別代碼
利息所得稅別
國籍分類代碼</t>
    <phoneticPr fontId="19" type="noConversion"/>
  </si>
  <si>
    <t>V_014</t>
  </si>
  <si>
    <t>﹝國籍分類代碼﹞ = 「1 : 居留證有效期間大於一年之自然人及取得我國證照之法人」時，﹝行業編號(主計處代碼)﹞前兩碼必須為「06」，否則設定﹝執行結果﹞為「7029」</t>
    <phoneticPr fontId="19" type="noConversion"/>
  </si>
  <si>
    <t>銀行歸戶統編
國籍分類代碼</t>
    <phoneticPr fontId="19" type="noConversion"/>
  </si>
  <si>
    <t>V_015</t>
  </si>
  <si>
    <t>﹝國籍分類代碼﹞ = 「2 : 居留證有效期間低於一年之自然人及未取得我國證照之法人」，﹝行業編號(主計處代碼)﹞必須為「130200 : 國外非金融機構」，否則設定﹝執行結果﹞為「$147」(回傳前端: 7029)</t>
    <phoneticPr fontId="19" type="noConversion"/>
  </si>
  <si>
    <t>$147</t>
    <phoneticPr fontId="19" type="noConversion"/>
  </si>
  <si>
    <t>E,F,G,H</t>
  </si>
  <si>
    <t>V_016</t>
  </si>
  <si>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</si>
  <si>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銀行歸戶統編
國籍分類代碼
顧客類別代碼
利息所得稅別</t>
    <phoneticPr fontId="19" type="noConversion"/>
  </si>
  <si>
    <t>OB</t>
  </si>
  <si>
    <t>V_017</t>
  </si>
  <si>
    <t>﹝註冊國別代碼﹞是「TW : 台灣」時，若﹝行業編號(主計處代碼)﹞需符合下列任一選項，否則設定﹝執行結果﹞為為「$155」(回傳前端: 7301)
A. ﹝行業編號(主計處代碼)﹞前兩碼 = 「07」
B. ﹝行業編號(主計處代碼)﹞ = 「130300 : 國際證券業務分公司OSU」
C. ﹝行業編號(主計處代碼)﹞ = 「130400 : 國際保險業務分公司 OIU」</t>
    <phoneticPr fontId="19" type="noConversion"/>
  </si>
  <si>
    <t>7301</t>
    <phoneticPr fontId="19" type="noConversion"/>
  </si>
  <si>
    <t>$155</t>
    <phoneticPr fontId="19" type="noConversion"/>
  </si>
  <si>
    <t>銀行歸戶統編
註冊國別代碼</t>
    <phoneticPr fontId="19" type="noConversion"/>
  </si>
  <si>
    <t>OA</t>
  </si>
  <si>
    <t>V_018</t>
  </si>
  <si>
    <t xml:space="preserve"> ﹝行業編號(主計處代碼)﹞≠「130200 : 國外非金融機構」，否則設定﹝執行結果﹞為「$139」(回傳前端: 7029)</t>
    <phoneticPr fontId="19" type="noConversion"/>
  </si>
  <si>
    <t>$139</t>
    <phoneticPr fontId="19" type="noConversion"/>
  </si>
  <si>
    <t>OA,OB</t>
  </si>
  <si>
    <t>V_019</t>
  </si>
  <si>
    <t>OBU建檔單位需為0200</t>
    <phoneticPr fontId="19" type="noConversion"/>
  </si>
  <si>
    <t>7201</t>
    <phoneticPr fontId="19" type="noConversion"/>
  </si>
  <si>
    <t>header.分行代號</t>
    <phoneticPr fontId="19" type="noConversion"/>
  </si>
  <si>
    <t>A,B,E,F,G,H</t>
  </si>
  <si>
    <t>V_020</t>
  </si>
  <si>
    <t>非OBU不得使用0200建檔</t>
    <phoneticPr fontId="19" type="noConversion"/>
  </si>
  <si>
    <t>7203</t>
    <phoneticPr fontId="19" type="noConversion"/>
  </si>
  <si>
    <t>PRINCIPAL_CERT_NO</t>
    <phoneticPr fontId="19" type="noConversion"/>
  </si>
  <si>
    <t>V_021</t>
  </si>
  <si>
    <t>變更此欄位僅能使用NBS 12101</t>
    <phoneticPr fontId="19" type="noConversion"/>
  </si>
  <si>
    <t>5847</t>
    <phoneticPr fontId="19" type="noConversion"/>
  </si>
  <si>
    <t>$173</t>
    <phoneticPr fontId="19" type="noConversion"/>
  </si>
  <si>
    <t>現行沒有其它前端可以異動這個欄位，待確認是否需保留控管
RE0991411Notes Link
未正確變更此三欄位，後續可能因支存退票，提供票交所錯誤訊息，反增加更多補救措施。</t>
    <phoneticPr fontId="18" type="noConversion"/>
  </si>
  <si>
    <t>V_022</t>
  </si>
  <si>
    <t>『證號類型』＝「H:外國自然人(稅籍編號,舊)」</t>
    <phoneticPr fontId="19" type="noConversion"/>
  </si>
  <si>
    <t>7708</t>
    <phoneticPr fontId="19" type="noConversion"/>
  </si>
  <si>
    <t>$156</t>
    <phoneticPr fontId="19" type="noConversion"/>
  </si>
  <si>
    <t>現行已不可使用稅籍編號
變更後代表人統編不可使用稅籍編號</t>
  </si>
  <si>
    <t>『證號類型』＝「G:外國自然人(稅籍編號,新)」且﹝代表人統編﹞第1-8碼≠〔顧客生日〕</t>
    <phoneticPr fontId="19" type="noConversion"/>
  </si>
  <si>
    <t>E152</t>
    <phoneticPr fontId="19" type="noConversion"/>
  </si>
  <si>
    <t>$157</t>
    <phoneticPr fontId="19" type="noConversion"/>
  </si>
  <si>
    <t>M</t>
    <phoneticPr fontId="18" type="noConversion"/>
  </si>
  <si>
    <t>V_024</t>
  </si>
  <si>
    <t>當cert_type=B 進入以下邏輯，需檢核代表人統編(I_PRINCIPAL_CERTIFICATION_NUMBER)］,是否建檔(請以I_PRINCIPAL_CERTIFICATION_NUMBER查詢customer.CIF_VERIFIED_ID，有筆數就是有建檔)，未建檔則拋出07A5</t>
    <phoneticPr fontId="19" type="noConversion"/>
  </si>
  <si>
    <t>07A5</t>
    <phoneticPr fontId="19" type="noConversion"/>
  </si>
  <si>
    <t>V_025</t>
  </si>
  <si>
    <t>﹝顧客性質別代碼﹞＝「4:獨資戶」或「5:合夥戶」，且〔代表人統編〕的『證號類型』＝「B :營利事業」或「X :無法識別」</t>
    <phoneticPr fontId="19" type="noConversion"/>
  </si>
  <si>
    <t>5008</t>
    <phoneticPr fontId="18" type="noConversion"/>
  </si>
  <si>
    <t>$131</t>
    <phoneticPr fontId="19" type="noConversion"/>
  </si>
  <si>
    <t>顧客性質別代碼</t>
  </si>
  <si>
    <t>法人為獨資或合夥時，代表人統編不可是法人</t>
    <phoneticPr fontId="18" type="noConversion"/>
  </si>
  <si>
    <t>V_026</t>
  </si>
  <si>
    <t>﹝銀行歸戶統編﹞＝﹝代表人統編﹞時設定〔執行結果〕為「7709」</t>
  </si>
  <si>
    <t>7709</t>
    <phoneticPr fontId="19" type="noConversion"/>
  </si>
  <si>
    <t>V_027</t>
  </si>
  <si>
    <t>﹝代表人統編(I_PRINCIPAL_CERTIFICATION_NUMBER)﹞為必填</t>
  </si>
  <si>
    <t>0910</t>
    <phoneticPr fontId="19" type="noConversion"/>
  </si>
  <si>
    <t>V_028</t>
  </si>
  <si>
    <t>行業性質(I_INDUSTRIAL_PROPERTY_TYPE)﹞是「01」或「03」
且【顧客性質別代碼】＝「0或6」</t>
    <phoneticPr fontId="18" type="noConversion"/>
  </si>
  <si>
    <t>7030</t>
    <phoneticPr fontId="19" type="noConversion"/>
  </si>
  <si>
    <t>$149</t>
    <phoneticPr fontId="19" type="noConversion"/>
  </si>
  <si>
    <t>INCOME_TAX_TYPE</t>
    <phoneticPr fontId="19" type="noConversion"/>
  </si>
  <si>
    <t>V_029</t>
  </si>
  <si>
    <t>﹝稅別(I_TAX_TYPE)﹞是「3」時</t>
    <phoneticPr fontId="19" type="noConversion"/>
  </si>
  <si>
    <t>1401</t>
    <phoneticPr fontId="19" type="noConversion"/>
  </si>
  <si>
    <t>$124</t>
    <phoneticPr fontId="19" type="noConversion"/>
  </si>
  <si>
    <t>銀行歸戶統編
國籍分類代碼
顧客類別代碼
行業編號(主計處代碼)</t>
    <phoneticPr fontId="19" type="noConversion"/>
  </si>
  <si>
    <t>V_032</t>
  </si>
  <si>
    <t>7200</t>
    <phoneticPr fontId="19" type="noConversion"/>
  </si>
  <si>
    <t>V_033</t>
  </si>
  <si>
    <t>當﹝利息所得稅別﹞異動為「0：0% 不計息」時，若﹝HEADER.集中作業﹞≠「Y:是」且『證號類型』≠ 「O」</t>
    <phoneticPr fontId="19" type="noConversion"/>
  </si>
  <si>
    <t>1257</t>
    <phoneticPr fontId="19" type="noConversion"/>
  </si>
  <si>
    <t>header.集中作業</t>
    <phoneticPr fontId="19" type="noConversion"/>
  </si>
  <si>
    <t>V_034</t>
  </si>
  <si>
    <t>當﹝利息所得稅別﹞異動為「2：20%」時，若﹝HEADER.集中作業﹞≠「Y:是」</t>
    <phoneticPr fontId="19" type="noConversion"/>
  </si>
  <si>
    <t>1914</t>
    <phoneticPr fontId="19" type="noConversion"/>
  </si>
  <si>
    <t>非NBS</t>
    <phoneticPr fontId="19" type="noConversion"/>
  </si>
  <si>
    <t>V_035</t>
  </si>
  <si>
    <t>非(﹝HEADER.集中作業﹞＝「Y:是」且﹝利息所得稅別﹞＝「0：0% 不計息」)
且非(【顧客主檔】.【建檔單位】＝﹝HEADER.分行代碼﹞)
且非(﹝HEADER.資訊資產代號﹞＝「TS0077: 新世代分行系統」
且【顧客主檔】.【建檔單位】≠﹝HEADER.分行代碼﹞
且﹝利息所得稅別﹞≠「0：0% 不計息」)</t>
    <phoneticPr fontId="19" type="noConversion"/>
  </si>
  <si>
    <t>0911</t>
    <phoneticPr fontId="19" type="noConversion"/>
  </si>
  <si>
    <t>header.集中作業
建檔單位
header.資訊資產代號</t>
    <phoneticPr fontId="19" type="noConversion"/>
  </si>
  <si>
    <t>1. 集中作業部才可更改稅別為0(SP_V_033)
2. 簽到行才可以改稅別
3. NBS非自行可調整稅別0→其他
待重新梳理</t>
  </si>
  <si>
    <t>V_036</t>
  </si>
  <si>
    <t>和V_035.3衝突</t>
  </si>
  <si>
    <t>V_037</t>
  </si>
  <si>
    <t>﹝利息所得稅別﹞＝「0：0% 不計息」時，檢核若是定存往來歸戶不得進行稅率變更
參閱EDLS文件查詢存放款帳號資訊
若存在一筆紀錄『帳號類別』＝「2 : 定存」且『帳戶狀態』＝「0 : 正常戶」</t>
    <phoneticPr fontId="19" type="noConversion"/>
  </si>
  <si>
    <t>7533</t>
    <phoneticPr fontId="19" type="noConversion"/>
  </si>
  <si>
    <t>SP_GET_CUST_ACC_INFO</t>
    <phoneticPr fontId="18" type="noConversion"/>
  </si>
  <si>
    <t>詳(四)查詢存放款帳號資訊</t>
    <phoneticPr fontId="19" type="noConversion"/>
  </si>
  <si>
    <t>V_038</t>
  </si>
  <si>
    <t>稅別(I_TAX_TYPE)﹞必須符合1或4</t>
    <phoneticPr fontId="19" type="noConversion"/>
  </si>
  <si>
    <t>$127</t>
    <phoneticPr fontId="19" type="noConversion"/>
  </si>
  <si>
    <t>V_039</t>
  </si>
  <si>
    <t>﹝原始身份證字號/統編﹞前2碼≠「NI」且﹝國籍分類代碼﹞是「1 : 居留證有效期間大於一年之自然人及取得我國證照之法人」，﹝利息所得稅別﹞必須符合下列任一選項
A. 「1 : 本國人 10%」
B. 「2 : 外國人20%」</t>
    <phoneticPr fontId="19" type="noConversion"/>
  </si>
  <si>
    <t>$126</t>
    <phoneticPr fontId="19" type="noConversion"/>
  </si>
  <si>
    <t>原始證號
國籍分類代碼</t>
    <phoneticPr fontId="19" type="noConversion"/>
  </si>
  <si>
    <t>V_040</t>
  </si>
  <si>
    <t>〔註冊國別代碼〕= 「TW:台灣」時，﹝利息所得稅別﹞不符合下列任一選項，設定﹝執行結果﹞為「$128」(回傳前端: 1401)
A. 「1 : 本國人 10%」
B. 「4 : 不課稅」</t>
    <phoneticPr fontId="19" type="noConversion"/>
  </si>
  <si>
    <t>$128</t>
    <phoneticPr fontId="19" type="noConversion"/>
  </si>
  <si>
    <t>V_041</t>
  </si>
  <si>
    <t>非12101交易不可變更生日</t>
    <phoneticPr fontId="19" type="noConversion"/>
  </si>
  <si>
    <t>$174</t>
    <phoneticPr fontId="19" type="noConversion"/>
  </si>
  <si>
    <t>待確認是否調整為控管僅NBS可改</t>
    <phoneticPr fontId="18" type="noConversion"/>
  </si>
  <si>
    <t>A,B,E,F,G,H,OA,OB</t>
  </si>
  <si>
    <t>V_042</t>
  </si>
  <si>
    <t>有異動且原始證號+生日筆數大於0</t>
    <phoneticPr fontId="19" type="noConversion"/>
  </si>
  <si>
    <t>7604</t>
    <phoneticPr fontId="19" type="noConversion"/>
  </si>
  <si>
    <t>原始證號</t>
    <phoneticPr fontId="19" type="noConversion"/>
  </si>
  <si>
    <t>NATIONALITY</t>
    <phoneticPr fontId="19" type="noConversion"/>
  </si>
  <si>
    <t>V_043</t>
  </si>
  <si>
    <t>﹝國籍分類代碼﹞是「0 : 本國－行業編號請查明」且﹝註冊國別代碼﹞不是「TW : 台灣」</t>
    <phoneticPr fontId="19" type="noConversion"/>
  </si>
  <si>
    <t>0942</t>
  </si>
  <si>
    <t>$103</t>
  </si>
  <si>
    <t>V_044</t>
  </si>
  <si>
    <t>﹝國籍分類代碼﹞＝「4: ＯＢＵ自然人及ＯＢＵ法人」且『證號類型』≠「O :ＯＢＵ顧客」</t>
    <phoneticPr fontId="19" type="noConversion"/>
  </si>
  <si>
    <t>$114</t>
  </si>
  <si>
    <t>V_045</t>
  </si>
  <si>
    <t>﹝國籍分類代碼﹞是「2 : 居留證有效期間低於一年之自然人及未取得我國證照之法人」，且﹝註冊國別代碼﹞是「TW : 台灣」</t>
    <phoneticPr fontId="19" type="noConversion"/>
  </si>
  <si>
    <t>$118</t>
  </si>
  <si>
    <t>行業編號(主計處)</t>
    <phoneticPr fontId="18" type="noConversion"/>
  </si>
  <si>
    <t>HUS</t>
  </si>
  <si>
    <t>銀行歸戶統編
行業編號(主計處代碼)
顧客類別代碼
利息所得稅別</t>
    <phoneticPr fontId="19" type="noConversion"/>
  </si>
  <si>
    <t>7029</t>
  </si>
  <si>
    <t>銀行歸戶統編
行業編號(主計處代碼)</t>
    <phoneticPr fontId="19" type="noConversion"/>
  </si>
  <si>
    <t>$147</t>
  </si>
  <si>
    <t>﹝國籍分類代碼﹞必須是「0 : 本國－行業編號請查明」</t>
    <phoneticPr fontId="19" type="noConversion"/>
  </si>
  <si>
    <t>$120</t>
  </si>
  <si>
    <t>﹝原始身份證字號/統編﹞前2碼不是「NI:竹南信」且﹝國籍分類代碼﹞是「0 : 本國」
設定﹝執行結果﹞為「$119」</t>
    <phoneticPr fontId="19" type="noConversion"/>
  </si>
  <si>
    <t>$119</t>
  </si>
  <si>
    <t>﹝國籍分類代碼﹞ =「3 : 未於我國設立登記取得證照之外國金融機構」設定﹝執行結果﹞為「$147」(回傳前端: 7029)</t>
    <phoneticPr fontId="19" type="noConversion"/>
  </si>
  <si>
    <t>﹝國籍分類代碼﹞!=「4 : ＯＢＵ自然人及ＯＢＵ法人」設定﹝執行結果﹞「0942」</t>
    <phoneticPr fontId="19" type="noConversion"/>
  </si>
  <si>
    <t>NATIONALITY</t>
    <phoneticPr fontId="18" type="noConversion"/>
  </si>
  <si>
    <t>原始證號
利息所得稅別</t>
    <phoneticPr fontId="19" type="noConversion"/>
  </si>
  <si>
    <t>﹝國籍分類代碼﹞是「0 : 本國－行業編號請查明」且﹝註冊國別代碼﹞不是「TW : 台灣」時，設定﹝執行結果﹞為「$103」(回傳前端: 0942)</t>
    <phoneticPr fontId="19" type="noConversion"/>
  </si>
  <si>
    <t>﹝國籍分類代碼﹞是「2 : 居留證有效期間低於一年之自然人及未取得我國證照之法人」，且﹝註冊國別代碼﹞是「TW : 台灣」時，設定﹝執行結果﹞為「$118」(回傳前端: 0942)</t>
    <phoneticPr fontId="19" type="noConversion"/>
  </si>
  <si>
    <t>﹝註冊國別代碼﹞不是「TW」時，設定﹝執行結果﹞為為「$113」(回傳前端: 0918)</t>
    <phoneticPr fontId="19" type="noConversion"/>
  </si>
  <si>
    <t>0918</t>
  </si>
  <si>
    <t>$113</t>
  </si>
  <si>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</si>
  <si>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7136</t>
  </si>
  <si>
    <t>$122</t>
  </si>
  <si>
    <t>﹝註冊國別代碼﹞是「TW : 台灣」且﹝原始身份證字號/統編﹞前2碼不是「NI」時，設定﹝執行結果﹞為為「$155」(回傳前端: 7301)</t>
    <phoneticPr fontId="19" type="noConversion"/>
  </si>
  <si>
    <t>7301</t>
  </si>
  <si>
    <t>$155</t>
  </si>
  <si>
    <t>﹝註冊國別代碼﹞是「TW : 台灣」時，若﹝原始身份證字號/統編﹞第2碼≠「F」，則設定﹝執行結果﹞為為「$155」(回傳前端: 7301)</t>
    <phoneticPr fontId="19" type="noConversion"/>
  </si>
  <si>
    <t>﹝外匯申報身分別﹞＝「43：持護照之外國人」且﹝入出境證號﹞＝Null且﹝註冊國別代碼﹞＝「CN：大陸」或「HK：香港」或「MO：澳門」且﹝顧客性質代碼﹞＝「0：自然人」或「6 聯名戶－自然人」</t>
    <phoneticPr fontId="19" type="noConversion"/>
  </si>
  <si>
    <t>外匯申報身分別
註冊國別代碼
國籍分類代碼
顧客性質代碼</t>
    <phoneticPr fontId="19" type="noConversion"/>
  </si>
  <si>
    <t>﹝入出境許可證起日﹞＞﹝入出境許可證迄日﹞時，設定［執行結果］為「F018」</t>
    <phoneticPr fontId="19" type="noConversion"/>
  </si>
  <si>
    <t>入出境許可證迄日</t>
    <phoneticPr fontId="19" type="noConversion"/>
  </si>
  <si>
    <t>待重定錯誤代碼</t>
    <phoneticPr fontId="18" type="noConversion"/>
  </si>
  <si>
    <t xml:space="preserve">﹝入出境許可證起日﹞晚於﹝header.交易日期﹞時，設定［執行結果］為「F018」 </t>
    <phoneticPr fontId="19" type="noConversion"/>
  </si>
  <si>
    <t>header.交易日期</t>
  </si>
  <si>
    <t>﹝外匯申報身分別代碼﹞≠「02:團體」時，﹝辦事處註記說明﹞＝「Y : 是」時，設定﹝執行結果﹞為「$204」(回傳前端:0918)</t>
    <phoneticPr fontId="19" type="noConversion"/>
  </si>
  <si>
    <t>$204</t>
    <phoneticPr fontId="19" type="noConversion"/>
  </si>
  <si>
    <t>﹝外匯申報身分別代碼﹞＝「04：持外僑居留證之外國人」且﹝居留證編號﹞＝Null時，設定﹝執行結果﹞為「7715」</t>
    <phoneticPr fontId="19" type="noConversion"/>
  </si>
  <si>
    <t>﹝外匯申報身分別﹞＝「43：持護照之外國人」且﹝入出境證號﹞＝Null且﹝註冊國別代碼﹞＝「CN：大陸」或「HK：香港」或「MO：澳門」時，設定﹝執行結果﹞為「7716」</t>
    <phoneticPr fontId="19" type="noConversion"/>
  </si>
  <si>
    <t>入出境證號
註冊國別代碼</t>
    <phoneticPr fontId="19" type="noConversion"/>
  </si>
  <si>
    <t>﹝外匯申報身分別﹞＝「42：持官員護照之外國人」且﹝官員證編號﹞＝Null時，設定﹝執行結果﹞為「7710」</t>
    <phoneticPr fontId="19" type="noConversion"/>
  </si>
  <si>
    <t>﹝居留證核發日期﹞＞﹝居留證迄日﹞時，設定［執行結果］為「F018」</t>
    <phoneticPr fontId="19" type="noConversion"/>
  </si>
  <si>
    <t>F018</t>
    <phoneticPr fontId="19" type="noConversion"/>
  </si>
  <si>
    <t xml:space="preserve">﹝居留證核發日期﹞晚於﹝header.交易日期﹞時，設定［執行結果］為「F018」 </t>
    <phoneticPr fontId="19" type="noConversion"/>
  </si>
  <si>
    <t>header.交易日期</t>
    <phoneticPr fontId="19" type="noConversion"/>
  </si>
  <si>
    <t>﹝居留證迄日﹞＜﹝header.系統日期﹞且﹝行業編號（主計處代碼）﹞≠「130200：國際組織及外國機構」時，設定﹝執行結果﹞為「$180」(回傳前端:7029)</t>
    <phoneticPr fontId="19" type="noConversion"/>
  </si>
  <si>
    <t>header.交易日期
行業編號（主計處代碼）</t>
    <phoneticPr fontId="19" type="noConversion"/>
  </si>
  <si>
    <t>國際組織及外國機構居留證才可以過期</t>
    <phoneticPr fontId="18" type="noConversion"/>
  </si>
  <si>
    <t>『居留證期限』＜ 1年且﹝行業編號（主計處代碼）﹞≠「130200：ＯＢＵ外國自然人」時，設定﹝執行結果﹞為「$180」(回傳前端:7029)</t>
    <phoneticPr fontId="19" type="noConversion"/>
  </si>
  <si>
    <t>行業編號（主計處代碼）
居留證起日
居留證迄日</t>
    <phoneticPr fontId="19" type="noConversion"/>
  </si>
  <si>
    <t>B. 『居留證期限』＜ 1年且﹝行業編號（主計處代碼）﹞≠「130200：ＯＢＵ外國自然人」時，設定﹝執行結果﹞為「$180」(回傳前端:7029)</t>
    <phoneticPr fontId="19" type="noConversion"/>
  </si>
  <si>
    <t>行業編號（主計處代碼）
居留證起日</t>
    <phoneticPr fontId="19" type="noConversion"/>
  </si>
  <si>
    <t>C. 『居留證期限』＞＝1年且﹝行業編號（主計處代碼）﹞第1-2碼≠「06」時，設定﹝執行結果﹞為「$181」(回傳前端:F912)</t>
    <phoneticPr fontId="19" type="noConversion"/>
  </si>
  <si>
    <t>行業編號（主計處代碼）
居留證迄日</t>
    <phoneticPr fontId="19" type="noConversion"/>
  </si>
  <si>
    <t>81</t>
  </si>
  <si>
    <t>PASSPORT_NO</t>
    <phoneticPr fontId="19" type="noConversion"/>
  </si>
  <si>
    <t xml:space="preserve"> ﹝護照號碼﹞＝Null
且﹝外匯申報身分別﹞≠「04：持外僑居留證之外國人」或「42：持官員護照之外國人」或「43：持護照之外國人」
且﹝顧客性質代碼﹞＝「0：自然人」或「6 聯名戶－自然人」
且﹝外匯申報身分別﹞不為空值
且﹝國籍分類代碼﹞≠「0：本國」
且﹝註冊國別代碼﹞≠「CN：大陸」或「HK：香港」或「MO：澳門」</t>
    <phoneticPr fontId="19" type="noConversion"/>
  </si>
  <si>
    <t>7024</t>
    <phoneticPr fontId="19" type="noConversion"/>
  </si>
  <si>
    <t>外匯申報身分別
顧客性質代碼
國籍分類代碼
註冊國別代碼</t>
    <phoneticPr fontId="19" type="noConversion"/>
  </si>
  <si>
    <t>﹝外匯聯絡人電話﹞≠Null且﹝外匯聯絡人姓名﹞＝Null時，設定﹝執行結果﹞為「0910」</t>
    <phoneticPr fontId="19" type="noConversion"/>
  </si>
  <si>
    <t>﹝官員證編號﹞≠Null且﹝官員證編號﹞不符合下列編碼規則時，設定﹝執行結果﹞為「7710」
A. ﹝官員證編號﹞第1碼為「C」、「D」、「F」
B. ﹝官員證編號﹞第2-9碼為數字</t>
    <phoneticPr fontId="19" type="noConversion"/>
  </si>
  <si>
    <t>不為空值或「RJ」、「KP」時，需檢查﹝信用狀正本處理方式﹞是否為「Y：是企金中心」：查詢【放款分行代號轉換參數檔】.【企金中心註記】（【分行代號】等於﹝信用狀正本處理方式﹞</t>
    <phoneticPr fontId="19" type="noConversion"/>
  </si>
  <si>
    <t>07A1</t>
    <phoneticPr fontId="19" type="noConversion"/>
  </si>
  <si>
    <t>查詢【縣市鄉鎮區與郵遞區號檔】，〔戶籍地址郵遞區號〕有誤</t>
    <phoneticPr fontId="18" type="noConversion"/>
  </si>
  <si>
    <t>0950</t>
    <phoneticPr fontId="19" type="noConversion"/>
  </si>
  <si>
    <t>$162</t>
  </si>
  <si>
    <t>查詢【縣市鄉鎮區與郵遞區號檔】，〔戶籍地址城市〕有誤</t>
    <phoneticPr fontId="18" type="noConversion"/>
  </si>
  <si>
    <t>查詢【縣市鄉鎮區與郵遞區號檔】，〔戶籍地址鄉鎮市區〕有誤</t>
    <phoneticPr fontId="18" type="noConversion"/>
  </si>
  <si>
    <t>查詢【縣市鄉鎮區與郵遞區號檔】，〔通訊地址郵遞區號〕有誤</t>
    <phoneticPr fontId="18" type="noConversion"/>
  </si>
  <si>
    <t>特記對象僅資訊處、個金處、國際事務部、國際金融業務可變更。﹝特記對象］≠【顧客主檔】.【特記對象】時，若〔header.交易分行〕≠「9004、9008、0107、0200」時，設定﹝執行結果﹞為「5317」</t>
    <phoneticPr fontId="19" type="noConversion"/>
  </si>
  <si>
    <t>header.交易分行</t>
  </si>
  <si>
    <t>STOP_USE_CUSTOMER_DATA_FLAG</t>
    <phoneticPr fontId="19" type="noConversion"/>
  </si>
  <si>
    <t>若【顧客主檔】.【停止蒐集利用個人資料註記】等於空值或空白且〔停止蒐集利用個人資料註記〕等於「N」判斷為錯誤</t>
    <phoneticPr fontId="19" type="noConversion"/>
  </si>
  <si>
    <t>$211</t>
    <phoneticPr fontId="19" type="noConversion"/>
  </si>
  <si>
    <t>若【顧客主檔】.【停止蒐集利用個人資料註記】不等於〔停止蒐集利用個人資料註記〕且〔停止蒐集利用個人資料註記〕等於空白判斷為錯誤</t>
    <phoneticPr fontId="19" type="noConversion"/>
  </si>
  <si>
    <t>$212</t>
    <phoneticPr fontId="19" type="noConversion"/>
  </si>
  <si>
    <t>制裁名單僅AML部可變更。﹝制裁名單］≠【顧客主檔】.【制裁名單】時，若〔header.交易分行〕≠「C180」時，設定﹝執行結果﹞為「5317」</t>
    <phoneticPr fontId="19" type="noConversion"/>
  </si>
  <si>
    <t>警示帳戶不可變更基本資料。【顧客主檔】.【顧客狀態代碼】為下列代碼時，設定﹝執行結果﹞為「E024」
「34：警示帳戶－非屬電話詐財」
「44：警示帳戶－電話詐財」
「54：警示衍生戶」</t>
    <phoneticPr fontId="19" type="noConversion"/>
  </si>
  <si>
    <t>E024</t>
  </si>
  <si>
    <t>當〔OTP簡訊密碼服務狀態註記〕等於「1」時此欄位需有值</t>
    <phoneticPr fontId="19" type="noConversion"/>
  </si>
  <si>
    <t>非空值時前兩碼應為「09」</t>
    <phoneticPr fontId="19" type="noConversion"/>
  </si>
  <si>
    <t>111</t>
  </si>
  <si>
    <t>1. OPT行動電話不同不能提出申請
符合〔交易序碼〕＝「TQP03002」的條件下才需執行此項目的檢核。
若【顧客主檔】.【交易用行動電話/簡訊密碼專屬行動電話】≠「NULL」且〔簡訊密碼專屬行動電話〕≠【顧客主檔】.【交易用行動電話/簡訊密碼專屬行動電話】</t>
    <phoneticPr fontId="19" type="noConversion"/>
  </si>
  <si>
    <t>2. OPT行動電話相同不能提出申請。
符合〔交易序碼〕＝「NT1504」的條件下才需執行此項目的檢核。
若〔簡訊密碼服務〕＝「2」且【顧客主檔】.【交易用行動電話/簡訊密碼專屬行動電話】≠「NULL」且〔簡訊密碼專屬行動電話〕＝【顧客主檔】.【交易用行動電話/簡訊密碼專屬行動電話】</t>
    <phoneticPr fontId="19" type="noConversion"/>
  </si>
  <si>
    <t>113</t>
  </si>
  <si>
    <t>1. OTP服務狀態使用中則不能再提出申請。
 判別〔簡訊密碼專屬行動電話〕與【顧客主檔】.【交易用行動電話/簡訊密碼專屬行動電話】是否相同</t>
    <phoneticPr fontId="19" type="noConversion"/>
  </si>
  <si>
    <t>$070</t>
  </si>
  <si>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</si>
  <si>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【顧客主檔】.【顧客類別代碼】≠﹝顧客類別代碼﹞時，需進行下列檢核：
【顧客主檔】.【顧客類別代碼】＝「04:員工」且﹝顧客類別代碼﹞≠「03:董監事」則需檢核員工存款帳戶是否已銷戶
參閱EDLS文件查詢存放款帳號資訊
A. 資料庫發生錯誤時，設定﹝執行結果﹞為「0901」
B. 若存在一筆紀錄『產品特性識別註記』＝「04: 行儲戶」且『帳戶狀態』≠「2 :結清戶」則設定﹝執行結果﹞為「3030」</t>
    <phoneticPr fontId="19" type="noConversion"/>
  </si>
  <si>
    <t>自然人統編不可與服務公司統編相等。﹝服務公司統編﹞＝﹝原始身份證字號/統編﹞時，設定﹝執行結果﹞為「0918」</t>
    <phoneticPr fontId="19" type="noConversion"/>
  </si>
  <si>
    <t>﹝母公司統編﹞檢核
母統編不可與子公司統編相等。﹝母公司統編﹞＝﹝銀行歸戶統編﹞時，設定﹝執行結果﹞為「7144」</t>
    <phoneticPr fontId="19" type="noConversion"/>
  </si>
  <si>
    <t>﹝原始身份證字號/統編﹞前2碼不是「NI:竹南信」且﹝國籍分類代碼﹞是「0 : 本國」時，設定﹝執行結果﹞為為「$119」(回傳前端: 0942)</t>
    <phoneticPr fontId="19" type="noConversion"/>
  </si>
  <si>
    <t>已停止使用聯徵虛擬統編建檔，﹝原始身份證字號/統編﹞前兩碼=「&amp;&amp;」則設定﹝執行結果﹞為「$178」(回傳前端: 5008)</t>
    <phoneticPr fontId="19" type="noConversion"/>
  </si>
  <si>
    <t>『新歸戶統編』最後1碼是數字且〔顧客姓名〕包含「籌備處」或「籌備會」則設定〔執行結果〕為「7041」</t>
    <phoneticPr fontId="19" type="noConversion"/>
  </si>
  <si>
    <t>若上送小寫欄位，回傳錯誤代碼</t>
    <phoneticPr fontId="19" type="noConversion"/>
  </si>
  <si>
    <t>催理戶不可變更基本資料，參閱EDLS文件查詢存放款帳號資訊，並檢核是否為催理戶</t>
    <phoneticPr fontId="19" type="noConversion"/>
  </si>
  <si>
    <t>聯動欄位</t>
  </si>
  <si>
    <t>異動前</t>
  </si>
  <si>
    <t>異動後</t>
  </si>
  <si>
    <t>KYC操作</t>
  </si>
  <si>
    <t>【顧客主檔】.【顧客狀態代碼】</t>
    <phoneticPr fontId="18" type="noConversion"/>
  </si>
  <si>
    <r>
      <t>≠Null且≠「</t>
    </r>
    <r>
      <rPr>
        <sz val="12"/>
        <color theme="1"/>
        <rFont val="標楷體"/>
        <family val="4"/>
        <charset val="136"/>
      </rPr>
      <t>55 :無產品往來，請勿行銷」</t>
    </r>
  </si>
  <si>
    <r>
      <t>Null或「</t>
    </r>
    <r>
      <rPr>
        <sz val="12"/>
        <color theme="1"/>
        <rFont val="標楷體"/>
        <family val="4"/>
        <charset val="136"/>
      </rPr>
      <t>55 :無產品往來，請勿行銷」</t>
    </r>
  </si>
  <si>
    <r>
      <t>刪除</t>
    </r>
    <r>
      <rPr>
        <sz val="12"/>
        <color rgb="FF000000"/>
        <rFont val="標楷體"/>
        <family val="4"/>
        <charset val="136"/>
      </rPr>
      <t>「F2</t>
    </r>
    <r>
      <rPr>
        <sz val="12"/>
        <color theme="1"/>
        <rFont val="標楷體"/>
        <family val="4"/>
        <charset val="136"/>
      </rPr>
      <t>」顧客身分</t>
    </r>
  </si>
  <si>
    <t>F2:顧客狀態異常</t>
  </si>
  <si>
    <t>【顧客主檔】.【顧客狀態代碼】</t>
  </si>
  <si>
    <r>
      <t>新增</t>
    </r>
    <r>
      <rPr>
        <sz val="12"/>
        <color rgb="FF000000"/>
        <rFont val="標楷體"/>
        <family val="4"/>
        <charset val="136"/>
      </rPr>
      <t>「F2</t>
    </r>
    <r>
      <rPr>
        <sz val="12"/>
        <color theme="1"/>
        <rFont val="標楷體"/>
        <family val="4"/>
        <charset val="136"/>
      </rPr>
      <t>」顧客身分</t>
    </r>
  </si>
  <si>
    <t>【顧客主檔】.【顧客類別代碼】</t>
  </si>
  <si>
    <t>任何值</t>
  </si>
  <si>
    <r>
      <t>≠「</t>
    </r>
    <r>
      <rPr>
        <sz val="12"/>
        <color theme="1"/>
        <rFont val="標楷體"/>
        <family val="4"/>
        <charset val="136"/>
      </rPr>
      <t>04 :員工」</t>
    </r>
  </si>
  <si>
    <r>
      <t>刪除</t>
    </r>
    <r>
      <rPr>
        <sz val="12"/>
        <color rgb="FF000000"/>
        <rFont val="標楷體"/>
        <family val="4"/>
        <charset val="136"/>
      </rPr>
      <t>「A4</t>
    </r>
    <r>
      <rPr>
        <sz val="12"/>
        <color theme="1"/>
        <rFont val="標楷體"/>
        <family val="4"/>
        <charset val="136"/>
      </rPr>
      <t>」顧客身分</t>
    </r>
  </si>
  <si>
    <t>A4:本行行員</t>
  </si>
  <si>
    <r>
      <t>「</t>
    </r>
    <r>
      <rPr>
        <sz val="12"/>
        <color theme="1"/>
        <rFont val="標楷體"/>
        <family val="4"/>
        <charset val="136"/>
      </rPr>
      <t>04 :員工」</t>
    </r>
  </si>
  <si>
    <r>
      <t>新增</t>
    </r>
    <r>
      <rPr>
        <sz val="12"/>
        <color rgb="FF000000"/>
        <rFont val="標楷體"/>
        <family val="4"/>
        <charset val="136"/>
      </rPr>
      <t>「A4</t>
    </r>
    <r>
      <rPr>
        <sz val="12"/>
        <color theme="1"/>
        <rFont val="標楷體"/>
        <family val="4"/>
        <charset val="136"/>
      </rPr>
      <t>」顧客身分</t>
    </r>
  </si>
  <si>
    <t>【顧客主檔】.【消金拒絕貸放理由代碼】</t>
  </si>
  <si>
    <r>
      <t>Null或「</t>
    </r>
    <r>
      <rPr>
        <sz val="12"/>
        <color theme="1"/>
        <rFont val="標楷體"/>
        <family val="4"/>
        <charset val="136"/>
      </rPr>
      <t>0 :正常」</t>
    </r>
  </si>
  <si>
    <r>
      <t>刪除</t>
    </r>
    <r>
      <rPr>
        <sz val="12"/>
        <color rgb="FF000000"/>
        <rFont val="標楷體"/>
        <family val="4"/>
        <charset val="136"/>
      </rPr>
      <t>「F3</t>
    </r>
    <r>
      <rPr>
        <sz val="12"/>
        <color theme="1"/>
        <rFont val="標楷體"/>
        <family val="4"/>
        <charset val="136"/>
      </rPr>
      <t>」顧客身分</t>
    </r>
  </si>
  <si>
    <t>F3:曾婉拒貸放顧客</t>
  </si>
  <si>
    <r>
      <t>≠Null且≠「</t>
    </r>
    <r>
      <rPr>
        <sz val="12"/>
        <color theme="1"/>
        <rFont val="標楷體"/>
        <family val="4"/>
        <charset val="136"/>
      </rPr>
      <t>0 :正常」</t>
    </r>
  </si>
  <si>
    <r>
      <t>新增</t>
    </r>
    <r>
      <rPr>
        <sz val="12"/>
        <color rgb="FF000000"/>
        <rFont val="標楷體"/>
        <family val="4"/>
        <charset val="136"/>
      </rPr>
      <t>「F3</t>
    </r>
    <r>
      <rPr>
        <sz val="12"/>
        <color theme="1"/>
        <rFont val="標楷體"/>
        <family val="4"/>
        <charset val="136"/>
      </rPr>
      <t>」顧客身分</t>
    </r>
  </si>
  <si>
    <t>【顧客主檔】.【財富客群-大項代碼】</t>
  </si>
  <si>
    <r>
      <t>≠「</t>
    </r>
    <r>
      <rPr>
        <sz val="12"/>
        <color theme="1"/>
        <rFont val="標楷體"/>
        <family val="4"/>
        <charset val="136"/>
      </rPr>
      <t>M:VVIP、POTENTIALVVIP、VVIP關係戶」</t>
    </r>
  </si>
  <si>
    <r>
      <t>刪除</t>
    </r>
    <r>
      <rPr>
        <sz val="12"/>
        <color rgb="FF000000"/>
        <rFont val="標楷體"/>
        <family val="4"/>
        <charset val="136"/>
      </rPr>
      <t>「A9</t>
    </r>
    <r>
      <rPr>
        <sz val="12"/>
        <color theme="1"/>
        <rFont val="標楷體"/>
        <family val="4"/>
        <charset val="136"/>
      </rPr>
      <t>」顧客身分</t>
    </r>
  </si>
  <si>
    <t>A9:登峰理財會員</t>
  </si>
  <si>
    <r>
      <t>「</t>
    </r>
    <r>
      <rPr>
        <sz val="12"/>
        <color theme="1"/>
        <rFont val="標楷體"/>
        <family val="4"/>
        <charset val="136"/>
      </rPr>
      <t>M:VVIP、POTENTIALVVIP、VVIP關係戶」</t>
    </r>
  </si>
  <si>
    <r>
      <t>新增</t>
    </r>
    <r>
      <rPr>
        <sz val="12"/>
        <color rgb="FF000000"/>
        <rFont val="標楷體"/>
        <family val="4"/>
        <charset val="136"/>
      </rPr>
      <t>「A9</t>
    </r>
    <r>
      <rPr>
        <sz val="12"/>
        <color theme="1"/>
        <rFont val="標楷體"/>
        <family val="4"/>
        <charset val="136"/>
      </rPr>
      <t>」顧客身分</t>
    </r>
  </si>
  <si>
    <r>
      <t>≠「N:VIP+顧客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</si>
  <si>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B8」顧客身分</t>
    </r>
  </si>
  <si>
    <t>B8:菁英理財會員</t>
  </si>
  <si>
    <r>
      <t>「N:VIP+顧客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</si>
  <si>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B8」顧客身分</t>
    </r>
  </si>
  <si>
    <r>
      <t>≠「P:VIP顧客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</si>
  <si>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B9」顧客身分</t>
    </r>
  </si>
  <si>
    <t>B9:新富理財會員</t>
  </si>
  <si>
    <r>
      <t>「P:VIP顧客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</si>
  <si>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B9」顧客身分</t>
    </r>
  </si>
  <si>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</si>
  <si>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刪除</t>
    </r>
    <r>
      <rPr>
        <sz val="12"/>
        <color rgb="FF000000"/>
        <rFont val="標楷體"/>
        <family val="4"/>
        <charset val="136"/>
      </rPr>
      <t>「G1</t>
    </r>
    <r>
      <rPr>
        <sz val="12"/>
        <color theme="1"/>
        <rFont val="標楷體"/>
        <family val="4"/>
        <charset val="136"/>
      </rPr>
      <t>」顧客身分</t>
    </r>
  </si>
  <si>
    <t>G1:私人銀行會員</t>
  </si>
  <si>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</si>
  <si>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新增</t>
    </r>
    <r>
      <rPr>
        <sz val="12"/>
        <color rgb="FF000000"/>
        <rFont val="標楷體"/>
        <family val="4"/>
        <charset val="136"/>
      </rPr>
      <t>「G1</t>
    </r>
    <r>
      <rPr>
        <sz val="12"/>
        <color theme="1"/>
        <rFont val="標楷體"/>
        <family val="4"/>
        <charset val="136"/>
      </rPr>
      <t>」顧客身分</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</si>
  <si>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</si>
  <si>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刪除</t>
    </r>
    <r>
      <rPr>
        <sz val="12"/>
        <color rgb="FF000000"/>
        <rFont val="標楷體"/>
        <family val="4"/>
        <charset val="136"/>
      </rPr>
      <t>「G2</t>
    </r>
    <r>
      <rPr>
        <sz val="12"/>
        <color theme="1"/>
        <rFont val="標楷體"/>
        <family val="4"/>
        <charset val="136"/>
      </rPr>
      <t>」顧客身分</t>
    </r>
  </si>
  <si>
    <r>
      <t>G2:</t>
    </r>
    <r>
      <rPr>
        <sz val="12"/>
        <color rgb="FF000000"/>
        <rFont val="標楷體"/>
        <family val="4"/>
        <charset val="136"/>
      </rPr>
      <t>私銀關係戶</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</si>
  <si>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</si>
  <si>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新增</t>
    </r>
    <r>
      <rPr>
        <sz val="12"/>
        <color rgb="FF000000"/>
        <rFont val="標楷體"/>
        <family val="4"/>
        <charset val="136"/>
      </rPr>
      <t>「G2</t>
    </r>
    <r>
      <rPr>
        <sz val="12"/>
        <color theme="1"/>
        <rFont val="標楷體"/>
        <family val="4"/>
        <charset val="136"/>
      </rPr>
      <t>」顧客身分</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</si>
  <si>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</si>
  <si>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刪除</t>
    </r>
    <r>
      <rPr>
        <sz val="12"/>
        <color rgb="FF000000"/>
        <rFont val="標楷體"/>
        <family val="4"/>
        <charset val="136"/>
      </rPr>
      <t>「G3</t>
    </r>
    <r>
      <rPr>
        <sz val="12"/>
        <color theme="1"/>
        <rFont val="標楷體"/>
        <family val="4"/>
        <charset val="136"/>
      </rPr>
      <t>」顧客身分</t>
    </r>
  </si>
  <si>
    <r>
      <t>G3:</t>
    </r>
    <r>
      <rPr>
        <sz val="12"/>
        <color rgb="FF000000"/>
        <rFont val="標楷體"/>
        <family val="4"/>
        <charset val="136"/>
      </rPr>
      <t>極致理財會員</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</si>
  <si>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</si>
  <si>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新增</t>
    </r>
    <r>
      <rPr>
        <sz val="12"/>
        <color rgb="FF000000"/>
        <rFont val="標楷體"/>
        <family val="4"/>
        <charset val="136"/>
      </rPr>
      <t>「G3</t>
    </r>
    <r>
      <rPr>
        <sz val="12"/>
        <color theme="1"/>
        <rFont val="標楷體"/>
        <family val="4"/>
        <charset val="136"/>
      </rPr>
      <t>」顧客身分</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</si>
  <si>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</si>
  <si>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刪除</t>
    </r>
    <r>
      <rPr>
        <sz val="12"/>
        <color rgb="FF000000"/>
        <rFont val="標楷體"/>
        <family val="4"/>
        <charset val="136"/>
      </rPr>
      <t>「G4</t>
    </r>
    <r>
      <rPr>
        <sz val="12"/>
        <color theme="1"/>
        <rFont val="標楷體"/>
        <family val="4"/>
        <charset val="136"/>
      </rPr>
      <t>」顧客身分</t>
    </r>
  </si>
  <si>
    <r>
      <t>G4:</t>
    </r>
    <r>
      <rPr>
        <sz val="12"/>
        <color rgb="FF000000"/>
        <rFont val="標楷體"/>
        <family val="4"/>
        <charset val="136"/>
      </rPr>
      <t>極致家庭成員</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</si>
  <si>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</si>
  <si>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新增</t>
    </r>
    <r>
      <rPr>
        <sz val="12"/>
        <color rgb="FF000000"/>
        <rFont val="標楷體"/>
        <family val="4"/>
        <charset val="136"/>
      </rPr>
      <t>「G4</t>
    </r>
    <r>
      <rPr>
        <sz val="12"/>
        <color theme="1"/>
        <rFont val="標楷體"/>
        <family val="4"/>
        <charset val="136"/>
      </rPr>
      <t>」顧客身分</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</si>
  <si>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</si>
  <si>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刪除</t>
    </r>
    <r>
      <rPr>
        <sz val="12"/>
        <color rgb="FF000000"/>
        <rFont val="標楷體"/>
        <family val="4"/>
        <charset val="136"/>
      </rPr>
      <t>「G5</t>
    </r>
    <r>
      <rPr>
        <sz val="12"/>
        <color theme="1"/>
        <rFont val="標楷體"/>
        <family val="4"/>
        <charset val="136"/>
      </rPr>
      <t>」顧客身分</t>
    </r>
  </si>
  <si>
    <r>
      <t>G5:</t>
    </r>
    <r>
      <rPr>
        <sz val="12"/>
        <color rgb="FF000000"/>
        <rFont val="標楷體"/>
        <family val="4"/>
        <charset val="136"/>
      </rPr>
      <t>登峰關係戶</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</si>
  <si>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</si>
  <si>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新增</t>
    </r>
    <r>
      <rPr>
        <sz val="12"/>
        <color rgb="FF000000"/>
        <rFont val="標楷體"/>
        <family val="4"/>
        <charset val="136"/>
      </rPr>
      <t>「G5</t>
    </r>
    <r>
      <rPr>
        <sz val="12"/>
        <color theme="1"/>
        <rFont val="標楷體"/>
        <family val="4"/>
        <charset val="136"/>
      </rPr>
      <t>」顧客身分</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</si>
  <si>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</si>
  <si>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刪除</t>
    </r>
    <r>
      <rPr>
        <sz val="12"/>
        <color rgb="FF000000"/>
        <rFont val="標楷體"/>
        <family val="4"/>
        <charset val="136"/>
      </rPr>
      <t>「G6</t>
    </r>
    <r>
      <rPr>
        <sz val="12"/>
        <color theme="1"/>
        <rFont val="標楷體"/>
        <family val="4"/>
        <charset val="136"/>
      </rPr>
      <t>」顧客身分</t>
    </r>
  </si>
  <si>
    <r>
      <t>G6:</t>
    </r>
    <r>
      <rPr>
        <sz val="12"/>
        <color rgb="FF000000"/>
        <rFont val="標楷體"/>
        <family val="4"/>
        <charset val="136"/>
      </rPr>
      <t>登峰親子帳戶</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</si>
  <si>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</si>
  <si>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新增</t>
    </r>
    <r>
      <rPr>
        <sz val="12"/>
        <color rgb="FF000000"/>
        <rFont val="標楷體"/>
        <family val="4"/>
        <charset val="136"/>
      </rPr>
      <t>「G6</t>
    </r>
    <r>
      <rPr>
        <sz val="12"/>
        <color theme="1"/>
        <rFont val="標楷體"/>
        <family val="4"/>
        <charset val="136"/>
      </rPr>
      <t>」顧客身分</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</si>
  <si>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</si>
  <si>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刪除</t>
    </r>
    <r>
      <rPr>
        <sz val="12"/>
        <color rgb="FF000000"/>
        <rFont val="標楷體"/>
        <family val="4"/>
        <charset val="136"/>
      </rPr>
      <t>「G7</t>
    </r>
    <r>
      <rPr>
        <sz val="12"/>
        <color theme="1"/>
        <rFont val="標楷體"/>
        <family val="4"/>
        <charset val="136"/>
      </rPr>
      <t>」顧客身分</t>
    </r>
  </si>
  <si>
    <r>
      <t>G7:</t>
    </r>
    <r>
      <rPr>
        <sz val="12"/>
        <color rgb="FF000000"/>
        <rFont val="標楷體"/>
        <family val="4"/>
        <charset val="136"/>
      </rPr>
      <t>菁英關係戶</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</si>
  <si>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</si>
  <si>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新增</t>
    </r>
    <r>
      <rPr>
        <sz val="12"/>
        <color rgb="FF000000"/>
        <rFont val="標楷體"/>
        <family val="4"/>
        <charset val="136"/>
      </rPr>
      <t>「G7</t>
    </r>
    <r>
      <rPr>
        <sz val="12"/>
        <color theme="1"/>
        <rFont val="標楷體"/>
        <family val="4"/>
        <charset val="136"/>
      </rPr>
      <t>」顧客身分</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</si>
  <si>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</si>
  <si>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刪除</t>
    </r>
    <r>
      <rPr>
        <sz val="12"/>
        <color rgb="FF000000"/>
        <rFont val="標楷體"/>
        <family val="4"/>
        <charset val="136"/>
      </rPr>
      <t>「G8</t>
    </r>
    <r>
      <rPr>
        <sz val="12"/>
        <color theme="1"/>
        <rFont val="標楷體"/>
        <family val="4"/>
        <charset val="136"/>
      </rPr>
      <t>」顧客身分</t>
    </r>
  </si>
  <si>
    <r>
      <t>G8:</t>
    </r>
    <r>
      <rPr>
        <sz val="12"/>
        <color rgb="FF000000"/>
        <rFont val="標楷體"/>
        <family val="4"/>
        <charset val="136"/>
      </rPr>
      <t>菁英親子帳戶</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</si>
  <si>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</si>
  <si>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新增</t>
    </r>
    <r>
      <rPr>
        <sz val="12"/>
        <color rgb="FF000000"/>
        <rFont val="標楷體"/>
        <family val="4"/>
        <charset val="136"/>
      </rPr>
      <t>「G8</t>
    </r>
    <r>
      <rPr>
        <sz val="12"/>
        <color theme="1"/>
        <rFont val="標楷體"/>
        <family val="4"/>
        <charset val="136"/>
      </rPr>
      <t>」顧客身分</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</si>
  <si>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</si>
  <si>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刪除</t>
    </r>
    <r>
      <rPr>
        <sz val="12"/>
        <color rgb="FF000000"/>
        <rFont val="標楷體"/>
        <family val="4"/>
        <charset val="136"/>
      </rPr>
      <t>「G9</t>
    </r>
    <r>
      <rPr>
        <sz val="12"/>
        <color theme="1"/>
        <rFont val="標楷體"/>
        <family val="4"/>
        <charset val="136"/>
      </rPr>
      <t>」顧客身分</t>
    </r>
  </si>
  <si>
    <r>
      <t>G9:</t>
    </r>
    <r>
      <rPr>
        <sz val="12"/>
        <color rgb="FF000000"/>
        <rFont val="標楷體"/>
        <family val="4"/>
        <charset val="136"/>
      </rPr>
      <t>新富親子帳戶</t>
    </r>
    <r>
      <rPr>
        <sz val="12"/>
        <color rgb="FF000000"/>
        <rFont val="Times New Roman"/>
        <family val="1"/>
      </rPr>
      <t xml:space="preserve"> </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</si>
  <si>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</si>
  <si>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新增</t>
    </r>
    <r>
      <rPr>
        <sz val="12"/>
        <color rgb="FF000000"/>
        <rFont val="標楷體"/>
        <family val="4"/>
        <charset val="136"/>
      </rPr>
      <t>「G9</t>
    </r>
    <r>
      <rPr>
        <sz val="12"/>
        <color theme="1"/>
        <rFont val="標楷體"/>
        <family val="4"/>
        <charset val="136"/>
      </rPr>
      <t>」顧客身分</t>
    </r>
  </si>
  <si>
    <t>(一)﹝銀行歸戶統編﹞檢核</t>
  </si>
  <si>
    <t>參閱以下文件進行﹝銀行歸戶統編﹞檢核</t>
  </si>
  <si>
    <t>參閱文件《TS0116-SA-010101-00004_顧客資料基本資料_顧客證號識別及合理性檢核.docx》輸入欄位對應</t>
  </si>
  <si>
    <t>輸出內容</t>
  </si>
  <si>
    <t>參閱文件輸出欄位</t>
  </si>
  <si>
    <t>功能</t>
  </si>
  <si>
    <t>「 1: 顧客證號識別」</t>
  </si>
  <si>
    <t>未分類統編</t>
  </si>
  <si>
    <t>﹝銀行歸戶統編﹞</t>
  </si>
  <si>
    <t>參閱文件《TS0116-SA-010101-00004_顧客資料基本資料_顧客證號識別及合理性檢核.docx》輸出欄位對應</t>
  </si>
  <si>
    <t>無須處理</t>
  </si>
  <si>
    <t>『執行結果』</t>
  </si>
  <si>
    <t>『證號類型』</t>
  </si>
  <si>
    <t>『檢查碼』</t>
  </si>
  <si>
    <r>
      <t>Ø</t>
    </r>
    <r>
      <rPr>
        <sz val="7"/>
        <color theme="1"/>
        <rFont val="Times New Roman"/>
        <family val="1"/>
      </rPr>
      <t xml:space="preserve">   </t>
    </r>
    <r>
      <rPr>
        <sz val="12"/>
        <color theme="1"/>
        <rFont val="標楷體"/>
        <family val="4"/>
        <charset val="136"/>
      </rPr>
      <t>若『執行結果』≠「0000」，則設定〔執行結果〕為「5008」</t>
    </r>
  </si>
  <si>
    <t>(二)『統編類別及顧客性質代碼定義』</t>
  </si>
  <si>
    <t>『統編類別及顧客性質代碼定義』合法值</t>
  </si>
  <si>
    <t>﹝顧客性質代碼﹞</t>
  </si>
  <si>
    <t>「A :國內自然人」</t>
  </si>
  <si>
    <t>「0 : 自然人」</t>
  </si>
  <si>
    <t>「6 : 聯名戶－自然人」</t>
  </si>
  <si>
    <t>「B :營利事業」</t>
    <phoneticPr fontId="19" type="noConversion"/>
  </si>
  <si>
    <t>「1 : 公法人」</t>
  </si>
  <si>
    <t>「2 : 營利事業」</t>
  </si>
  <si>
    <t>「3 : 非營利事業」</t>
  </si>
  <si>
    <t>「4 : 獨資戶」</t>
  </si>
  <si>
    <t>「5 : 合夥戶」</t>
  </si>
  <si>
    <t>「E :外國自然人（統一證號,新) 」</t>
  </si>
  <si>
    <t>「F :外國自然人（統一證號,舊) 」</t>
  </si>
  <si>
    <t>「G :外國自然人（稅籍編號,新) 」</t>
  </si>
  <si>
    <t>「H :外國自然人（稅籍編號,舊) 」</t>
  </si>
  <si>
    <t>「O :ＯＢＵ顧客」</t>
  </si>
  <si>
    <t>「X :無法辦識」</t>
  </si>
  <si>
    <t>無</t>
  </si>
  <si>
    <t>(三)『自然人行業編號定義』</t>
  </si>
  <si>
    <t>『自然人行業編號定義』合法值</t>
  </si>
  <si>
    <t>OBU</t>
  </si>
  <si>
    <t>「130200」</t>
  </si>
  <si>
    <t>非OBU</t>
  </si>
  <si>
    <t>「061100」、「061200」、「061300」、「061400」、「061410」、「061500」、「0615A0」、「0615B0」、「0615C0」、「0615D0」、「0615E0」、「0615F0」、「0615G0」、「0615H0」、「0615I0」、「0615J0」、「061610」、「061620」、「061700」、「050000」、「130200」</t>
    <phoneticPr fontId="19" type="noConversion"/>
  </si>
  <si>
    <t>(四)查詢存放款帳號資訊</t>
    <phoneticPr fontId="18" type="noConversion"/>
  </si>
  <si>
    <r>
      <t>參閱</t>
    </r>
    <r>
      <rPr>
        <b/>
        <sz val="12"/>
        <color rgb="FFFF0000"/>
        <rFont val="標楷體"/>
        <family val="4"/>
        <charset val="136"/>
      </rPr>
      <t>EDLS</t>
    </r>
    <r>
      <rPr>
        <sz val="12"/>
        <color theme="1"/>
        <rFont val="標楷體"/>
        <family val="4"/>
        <charset val="136"/>
      </rPr>
      <t>文件查詢存放款帳號資訊</t>
    </r>
    <phoneticPr fontId="18" type="noConversion"/>
  </si>
  <si>
    <t>參閱文件《查詢顧客存放款帳號資訊_介接規格說明文件.docx》輸入欄位對應</t>
  </si>
  <si>
    <t>輸入內容</t>
  </si>
  <si>
    <t>參閱文件輸入欄位</t>
  </si>
  <si>
    <r>
      <t>『</t>
    </r>
    <r>
      <rPr>
        <sz val="12"/>
        <color rgb="FF000000"/>
        <rFont val="標楷體"/>
        <family val="4"/>
        <charset val="136"/>
      </rPr>
      <t>銀行歸戶統編</t>
    </r>
    <r>
      <rPr>
        <sz val="12"/>
        <color theme="1"/>
        <rFont val="標楷體"/>
        <family val="4"/>
        <charset val="136"/>
      </rPr>
      <t>』</t>
    </r>
  </si>
  <si>
    <t>參閱文件《查詢顧客存放款帳號資訊_介接規格說明文件.docx》輸出欄位對應</t>
  </si>
  <si>
    <t>以下輸出為列表</t>
  </si>
  <si>
    <t>『帳號類別』</t>
  </si>
  <si>
    <t>『帳號』</t>
  </si>
  <si>
    <t>『產品代號』</t>
  </si>
  <si>
    <t>『帳戶狀態』</t>
  </si>
  <si>
    <t>『ESA帳號註記』</t>
  </si>
  <si>
    <r>
      <t>l</t>
    </r>
    <r>
      <rPr>
        <sz val="7"/>
        <color theme="1"/>
        <rFont val="Times New Roman"/>
        <family val="1"/>
      </rPr>
      <t xml:space="preserve">   </t>
    </r>
    <r>
      <rPr>
        <sz val="12"/>
        <color theme="1"/>
        <rFont val="標楷體"/>
        <family val="4"/>
        <charset val="136"/>
      </rPr>
      <t>資料庫發生錯誤時，設定﹝執行結果﹞為「0901」</t>
    </r>
  </si>
  <si>
    <r>
      <t>l</t>
    </r>
    <r>
      <rPr>
        <sz val="7"/>
        <color theme="1"/>
        <rFont val="Times New Roman"/>
        <family val="1"/>
      </rPr>
      <t xml:space="preserve">   </t>
    </r>
    <r>
      <rPr>
        <sz val="12"/>
        <color theme="1"/>
        <rFont val="標楷體"/>
        <family val="4"/>
        <charset val="136"/>
      </rPr>
      <t>若存在一筆紀錄『帳號類別』＝「2 : 定存」且『帳戶狀態』＝「0 : 正常戶」則設定﹝執行結果﹞為「7533」</t>
    </r>
  </si>
  <si>
    <r>
      <t>(五)</t>
    </r>
    <r>
      <rPr>
        <sz val="7"/>
        <color theme="1"/>
        <rFont val="Times New Roman"/>
        <family val="1"/>
      </rPr>
      <t xml:space="preserve">  </t>
    </r>
    <r>
      <rPr>
        <sz val="12"/>
        <color theme="1"/>
        <rFont val="標楷體"/>
        <family val="4"/>
        <charset val="136"/>
      </rPr>
      <t>理財會員手續費優惠更新</t>
    </r>
    <phoneticPr fontId="18" type="noConversion"/>
  </si>
  <si>
    <r>
      <t>Ø</t>
    </r>
    <r>
      <rPr>
        <sz val="7"/>
        <color theme="1"/>
        <rFont val="Times New Roman"/>
        <family val="1"/>
      </rPr>
      <t xml:space="preserve">   </t>
    </r>
    <r>
      <rPr>
        <b/>
        <sz val="12"/>
        <color theme="1"/>
        <rFont val="標楷體"/>
        <family val="4"/>
        <charset val="136"/>
      </rPr>
      <t>【顧客主檔】.【顧客類別代碼】</t>
    </r>
    <r>
      <rPr>
        <sz val="12"/>
        <color theme="1"/>
        <rFont val="標楷體"/>
        <family val="4"/>
        <charset val="136"/>
      </rPr>
      <t>≠﹝顧客類別代碼﹞且﹝顧客類別代碼﹞＝「04:員工」或「05: 事業群職工」時，需取消理財優惠註記</t>
    </r>
    <r>
      <rPr>
        <sz val="9"/>
        <color theme="1"/>
        <rFont val="標楷體"/>
        <family val="4"/>
        <charset val="136"/>
      </rPr>
      <t> </t>
    </r>
  </si>
  <si>
    <r>
      <t>參閱</t>
    </r>
    <r>
      <rPr>
        <b/>
        <sz val="12"/>
        <color rgb="FFFF0000"/>
        <rFont val="標楷體"/>
        <family val="4"/>
        <charset val="136"/>
      </rPr>
      <t>EDLS</t>
    </r>
    <r>
      <rPr>
        <sz val="12"/>
        <color theme="1"/>
        <rFont val="標楷體"/>
        <family val="4"/>
        <charset val="136"/>
      </rPr>
      <t>文件進行手續費優惠設定</t>
    </r>
  </si>
  <si>
    <t>參閱文件《手續費優惠變更_介接規格說明文件.docx》輸入欄位對應</t>
  </si>
  <si>
    <t>「D-刪除」</t>
  </si>
  <si>
    <t>優惠身分</t>
  </si>
  <si>
    <t>「CLB : 理財會員戶」</t>
  </si>
  <si>
    <t>優惠種類</t>
  </si>
  <si>
    <r>
      <t>「</t>
    </r>
    <r>
      <rPr>
        <b/>
        <sz val="12"/>
        <color rgb="FFFF0000"/>
        <rFont val="Times New Roman"/>
        <family val="1"/>
      </rPr>
      <t>C-</t>
    </r>
    <r>
      <rPr>
        <b/>
        <sz val="12"/>
        <color rgb="FFFF0000"/>
        <rFont val="標楷體"/>
        <family val="4"/>
        <charset val="136"/>
      </rPr>
      <t>提款」</t>
    </r>
  </si>
  <si>
    <t>活期性存款帳號</t>
  </si>
  <si>
    <t>不須輸入</t>
  </si>
  <si>
    <t>優惠起始日期</t>
  </si>
  <si>
    <t>優惠截止日期</t>
  </si>
  <si>
    <t>理財會員等級</t>
  </si>
  <si>
    <t>備註</t>
  </si>
  <si>
    <t>檢核統編存在註記</t>
  </si>
  <si>
    <t>「N:不檢核」</t>
  </si>
  <si>
    <t>檢核手續費存在註記</t>
  </si>
  <si>
    <t>【顧客主檔】.【顧客姓名】</t>
  </si>
  <si>
    <t>參閱文件《手續費優惠變更_介接規格說明文件.docx》輸出欄位對應</t>
  </si>
  <si>
    <t>『執行結果代號』</t>
  </si>
  <si>
    <t>『執行結果中文』</t>
  </si>
  <si>
    <r>
      <t>A.</t>
    </r>
    <r>
      <rPr>
        <sz val="7"/>
        <color theme="1"/>
        <rFont val="Times New Roman"/>
        <family val="1"/>
      </rPr>
      <t xml:space="preserve">    </t>
    </r>
    <r>
      <rPr>
        <sz val="12"/>
        <color theme="1"/>
        <rFont val="標楷體"/>
        <family val="4"/>
        <charset val="136"/>
      </rPr>
      <t>若『執行結果』≠「0000」，則設定﹝執行結果﹞為『執行結果代號』</t>
    </r>
  </si>
  <si>
    <r>
      <t>「</t>
    </r>
    <r>
      <rPr>
        <b/>
        <sz val="12"/>
        <color rgb="FFFF0000"/>
        <rFont val="Times New Roman"/>
        <family val="1"/>
      </rPr>
      <t>T-</t>
    </r>
    <r>
      <rPr>
        <b/>
        <sz val="12"/>
        <color rgb="FFFF0000"/>
        <rFont val="標楷體"/>
        <family val="4"/>
        <charset val="136"/>
      </rPr>
      <t>轉帳」</t>
    </r>
  </si>
  <si>
    <r>
      <t>B.</t>
    </r>
    <r>
      <rPr>
        <sz val="7"/>
        <color theme="1"/>
        <rFont val="Times New Roman"/>
        <family val="1"/>
      </rPr>
      <t xml:space="preserve">    </t>
    </r>
    <r>
      <rPr>
        <sz val="12"/>
        <color theme="1"/>
        <rFont val="標楷體"/>
        <family val="4"/>
        <charset val="136"/>
      </rPr>
      <t>若『執行結果』≠「0000」，則設定﹝執行結果﹞為『執行結果代號』</t>
    </r>
  </si>
  <si>
    <r>
      <t>Ø</t>
    </r>
    <r>
      <rPr>
        <sz val="7"/>
        <color theme="1"/>
        <rFont val="Times New Roman"/>
        <family val="1"/>
      </rPr>
      <t xml:space="preserve">   </t>
    </r>
    <r>
      <rPr>
        <b/>
        <sz val="12"/>
        <color rgb="FF000000"/>
        <rFont val="標楷體"/>
        <family val="4"/>
        <charset val="136"/>
      </rPr>
      <t>【顧客主檔】.【財富客群-大項代碼】</t>
    </r>
    <r>
      <rPr>
        <sz val="12"/>
        <color theme="1"/>
        <rFont val="標楷體"/>
        <family val="4"/>
        <charset val="136"/>
      </rPr>
      <t>≠﹝</t>
    </r>
    <r>
      <rPr>
        <sz val="12"/>
        <color rgb="FF000000"/>
        <rFont val="標楷體"/>
        <family val="4"/>
        <charset val="136"/>
      </rPr>
      <t>財富客群-大項代碼</t>
    </r>
    <r>
      <rPr>
        <sz val="12"/>
        <color theme="1"/>
        <rFont val="標楷體"/>
        <family val="4"/>
        <charset val="136"/>
      </rPr>
      <t>﹞且﹝</t>
    </r>
    <r>
      <rPr>
        <sz val="12"/>
        <color rgb="FF000000"/>
        <rFont val="標楷體"/>
        <family val="4"/>
        <charset val="136"/>
      </rPr>
      <t>財富客群-大項代碼</t>
    </r>
    <r>
      <rPr>
        <sz val="12"/>
        <color theme="1"/>
        <rFont val="標楷體"/>
        <family val="4"/>
        <charset val="136"/>
      </rPr>
      <t>﹞≠</t>
    </r>
    <r>
      <rPr>
        <sz val="12"/>
        <color theme="1"/>
        <rFont val="Times New Roman"/>
        <family val="1"/>
      </rPr>
      <t>Null</t>
    </r>
    <r>
      <rPr>
        <sz val="12"/>
        <color theme="1"/>
        <rFont val="標楷體"/>
        <family val="4"/>
        <charset val="136"/>
      </rPr>
      <t>才需處理</t>
    </r>
  </si>
  <si>
    <t>「C-新增」</t>
  </si>
  <si>
    <r>
      <t>﹝</t>
    </r>
    <r>
      <rPr>
        <sz val="12"/>
        <color theme="1"/>
        <rFont val="Times New Roman"/>
        <family val="1"/>
      </rPr>
      <t>header.</t>
    </r>
    <r>
      <rPr>
        <sz val="12"/>
        <color theme="1"/>
        <rFont val="標楷體"/>
        <family val="4"/>
        <charset val="136"/>
      </rPr>
      <t>交易日期﹞</t>
    </r>
  </si>
  <si>
    <t>「99991231」</t>
  </si>
  <si>
    <r>
      <t>﹝</t>
    </r>
    <r>
      <rPr>
        <sz val="12"/>
        <color rgb="FF000000"/>
        <rFont val="標楷體"/>
        <family val="4"/>
        <charset val="136"/>
      </rPr>
      <t>財富客群-大項代碼</t>
    </r>
    <r>
      <rPr>
        <sz val="12"/>
        <color theme="1"/>
        <rFont val="標楷體"/>
        <family val="4"/>
        <charset val="136"/>
      </rPr>
      <t>﹞</t>
    </r>
  </si>
  <si>
    <r>
      <t>(六)</t>
    </r>
    <r>
      <rPr>
        <sz val="7"/>
        <color theme="1"/>
        <rFont val="Times New Roman"/>
        <family val="1"/>
      </rPr>
      <t xml:space="preserve">  </t>
    </r>
    <r>
      <rPr>
        <sz val="12"/>
        <color theme="1"/>
        <rFont val="標楷體"/>
        <family val="4"/>
        <charset val="136"/>
      </rPr>
      <t>持有國民旅遊卡顧客享有手續費優惠</t>
    </r>
    <phoneticPr fontId="18" type="noConversion"/>
  </si>
  <si>
    <r>
      <t>Ø</t>
    </r>
    <r>
      <rPr>
        <sz val="7"/>
        <color theme="1"/>
        <rFont val="Times New Roman"/>
        <family val="1"/>
      </rPr>
      <t xml:space="preserve">   </t>
    </r>
    <r>
      <rPr>
        <sz val="12"/>
        <color theme="1"/>
        <rFont val="標楷體"/>
        <family val="4"/>
        <charset val="136"/>
      </rPr>
      <t>［是否持有國民旅遊卡註記］＝「1」時才須執行</t>
    </r>
  </si>
  <si>
    <t>「TRV: 國民旅遊卡」</t>
  </si>
  <si>
    <r>
      <t>［</t>
    </r>
    <r>
      <rPr>
        <sz val="12"/>
        <color theme="1"/>
        <rFont val="Times New Roman"/>
        <family val="1"/>
      </rPr>
      <t>header.</t>
    </r>
    <r>
      <rPr>
        <sz val="12"/>
        <color theme="1"/>
        <rFont val="標楷體"/>
        <family val="4"/>
        <charset val="136"/>
      </rPr>
      <t>交易日期］</t>
    </r>
  </si>
  <si>
    <r>
      <t>Ø</t>
    </r>
    <r>
      <rPr>
        <sz val="7"/>
        <color theme="1"/>
        <rFont val="Times New Roman"/>
        <family val="1"/>
      </rPr>
      <t xml:space="preserve">   </t>
    </r>
    <r>
      <rPr>
        <sz val="12"/>
        <color theme="1"/>
        <rFont val="標楷體"/>
        <family val="4"/>
        <charset val="136"/>
      </rPr>
      <t>若『執行結果』≠「0000」，則設定﹝執行結果﹞為『執行結果代號』</t>
    </r>
  </si>
  <si>
    <r>
      <t>催理戶不可變更基本資料，參閱</t>
    </r>
    <r>
      <rPr>
        <b/>
        <sz val="12"/>
        <color rgb="FFFF0000"/>
        <rFont val="標楷體"/>
        <family val="4"/>
        <charset val="136"/>
      </rPr>
      <t>EDLS</t>
    </r>
    <r>
      <rPr>
        <sz val="12"/>
        <color theme="1"/>
        <rFont val="標楷體"/>
        <family val="4"/>
        <charset val="136"/>
      </rPr>
      <t>文件查詢存放款帳號資訊，並檢核是否為催理戶</t>
    </r>
  </si>
  <si>
    <r>
      <t>參閱文件《查詢顧客存放款帳號資訊_介接規格說明文件.docx</t>
    </r>
    <r>
      <rPr>
        <sz val="9"/>
        <color theme="1"/>
        <rFont val="標楷體"/>
        <family val="4"/>
        <charset val="136"/>
      </rPr>
      <t> </t>
    </r>
    <r>
      <rPr>
        <b/>
        <sz val="12"/>
        <color theme="1"/>
        <rFont val="標楷體"/>
        <family val="4"/>
        <charset val="136"/>
      </rPr>
      <t>》輸入欄位對應</t>
    </r>
  </si>
  <si>
    <t>(八) 證號類型</t>
  </si>
  <si>
    <t>A:國內自然人</t>
  </si>
  <si>
    <t>B:營利事業</t>
  </si>
  <si>
    <t>E: 新制外國自然人(統一證號)</t>
  </si>
  <si>
    <t>F:舊制外國自然人(統一證號)</t>
  </si>
  <si>
    <t>G:外國自然人(稅籍編號,新)</t>
  </si>
  <si>
    <t>H:外國自然人(稅籍編號,舊)</t>
  </si>
  <si>
    <t>OA:ＯＢＵ自然人顧客</t>
  </si>
  <si>
    <t>OB:ＯＢＵ法人顧客</t>
  </si>
  <si>
    <t>X:無法辦識</t>
  </si>
  <si>
    <t>是否為全形</t>
    <phoneticPr fontId="19" type="noConversion"/>
  </si>
  <si>
    <t>全形</t>
  </si>
  <si>
    <t>檢核日期型態格式(YYYYMMDD)</t>
    <phoneticPr fontId="19" type="noConversion"/>
  </si>
  <si>
    <t>半形</t>
  </si>
  <si>
    <t>檢核值域</t>
    <phoneticPr fontId="19" type="noConversion"/>
  </si>
  <si>
    <t>檢核數值型態格式</t>
    <phoneticPr fontId="19" type="noConversion"/>
  </si>
  <si>
    <t>檢核合理性字元，合理性字元包含「.」「,」「:」「'」「(」「)」「/」「-」「0」~「9」「a」~「z」「A」~「Z」「 」(半形空白)</t>
    <phoneticPr fontId="19" type="noConversion"/>
  </si>
  <si>
    <t>檢核合理性字元，合理性字元包含「0」~「9」「a」~「z」「A」~「Z」「 」(半形空白)</t>
    <phoneticPr fontId="19" type="noConversion"/>
  </si>
  <si>
    <t>檢核合理性字元，合理性字元包含「0」~「9」</t>
    <phoneticPr fontId="19" type="noConversion"/>
  </si>
  <si>
    <t>檢核EMAIL</t>
    <phoneticPr fontId="19" type="noConversion"/>
  </si>
  <si>
    <t>檢核KYC</t>
    <phoneticPr fontId="19" type="noConversion"/>
  </si>
  <si>
    <r>
      <t>T</t>
    </r>
    <r>
      <rPr>
        <sz val="12"/>
        <color theme="1"/>
        <rFont val="新細明體"/>
        <family val="2"/>
        <charset val="136"/>
        <scheme val="minor"/>
      </rPr>
      <t>2</t>
    </r>
    <phoneticPr fontId="18" type="noConversion"/>
  </si>
  <si>
    <t>檢核合理性字元，合理性字元包含「0」~「9」、「,」、「 」(半形空白)</t>
    <phoneticPr fontId="19" type="noConversion"/>
  </si>
  <si>
    <t>CIFX欄位中文名稱</t>
    <phoneticPr fontId="19" type="noConversion"/>
  </si>
  <si>
    <t>CIFX英文欄位名稱</t>
  </si>
  <si>
    <t>otp簡訊密碼服務狀態註記</t>
    <phoneticPr fontId="19" type="noConversion"/>
  </si>
  <si>
    <t>當事者英文姓名</t>
    <phoneticPr fontId="19" type="noConversion"/>
  </si>
  <si>
    <t>資料來源為EDLS</t>
    <phoneticPr fontId="19" type="noConversion"/>
  </si>
  <si>
    <t xml:space="preserve">account review狀態註記 </t>
    <phoneticPr fontId="19" type="noConversion"/>
  </si>
  <si>
    <t>ACCOUNT_REVIEW_STATE</t>
    <phoneticPr fontId="19" type="noConversion"/>
  </si>
  <si>
    <t>會連動顧客身份Q3</t>
    <phoneticPr fontId="19" type="noConversion"/>
  </si>
  <si>
    <t>欄位名稱</t>
    <phoneticPr fontId="19" type="noConversion"/>
  </si>
  <si>
    <t>新個網</t>
    <phoneticPr fontId="19" type="noConversion"/>
  </si>
  <si>
    <t>058</t>
    <phoneticPr fontId="19" type="noConversion"/>
  </si>
  <si>
    <t>080</t>
  </si>
  <si>
    <t>不寄對帳單通知註記</t>
    <phoneticPr fontId="19" type="noConversion"/>
  </si>
  <si>
    <t>F01</t>
    <phoneticPr fontId="19" type="noConversion"/>
  </si>
  <si>
    <t>外匯共用平台</t>
  </si>
  <si>
    <t>待確認錯誤訊息資訊</t>
    <phoneticPr fontId="19" type="noConversion"/>
  </si>
  <si>
    <t>現行錯誤中文</t>
    <phoneticPr fontId="19" type="noConversion"/>
  </si>
  <si>
    <t>現行客製化錯誤中文</t>
    <phoneticPr fontId="19" type="noConversion"/>
  </si>
  <si>
    <t>待確認調整代號</t>
    <phoneticPr fontId="19" type="noConversion"/>
  </si>
  <si>
    <t>待確認調整錯誤中文</t>
    <phoneticPr fontId="19" type="noConversion"/>
  </si>
  <si>
    <t>待確認調整客製化錯誤中文</t>
    <phoneticPr fontId="19" type="noConversion"/>
  </si>
  <si>
    <t>輸入銀行歸戶統編錯誤</t>
  </si>
  <si>
    <t>出生日期不合理（出生日期大於今天，不合理）</t>
  </si>
  <si>
    <t>行業編號錯誤（禁止輸入的行業編號）</t>
  </si>
  <si>
    <t>行業編號錯誤（行編０６１５００控管戶名籌備處、籌備會）</t>
  </si>
  <si>
    <t>行業編號錯誤（國籍為外國人，行編應為１３開頭）</t>
  </si>
  <si>
    <t>行業編號錯誤（行編１３開頭，國籍應為外國籍）</t>
  </si>
  <si>
    <t>行業編號錯誤（自然人的行編超過範圍）</t>
  </si>
  <si>
    <t>國籍錯誤（國籍應為０）</t>
  </si>
  <si>
    <t>行業編號錯誤（非自然人的行編超過範圍）</t>
  </si>
  <si>
    <t>行業編號錯誤（居留證過期或期限小於１年，行編應為１３０２００）</t>
  </si>
  <si>
    <t>居留證有效日期檢核錯誤（央行）（居留證期限大於等於１年，行業編號頭二碼應為０６）</t>
  </si>
  <si>
    <t>輸入資料之範圍錯誤（顧客類別與其他欄位交叉檢核錯誤）</t>
  </si>
  <si>
    <t>行業編號錯誤　　　　　　　　　　　　　　　　　　　</t>
  </si>
  <si>
    <t>行業編號錯誤（國籍與行業編號不符，請檢核）</t>
  </si>
  <si>
    <t>國別代碼有誤（此類ＩＤ，國別不可為ＴＷ）</t>
  </si>
  <si>
    <t>行業編號錯誤（ＯＢＵ自然人行編為１３０２００）</t>
  </si>
  <si>
    <t>ＯＢＵ顧客ＩＤ有誤，請檢核！　　　　　　　　　　　</t>
    <phoneticPr fontId="19" type="noConversion"/>
  </si>
  <si>
    <t>0911</t>
    <phoneticPr fontId="19" type="noConversion"/>
  </si>
  <si>
    <t>分行代號錯誤（非ＯＢＵ顧客不得使用０２００建檔）</t>
    <phoneticPr fontId="19" type="noConversion"/>
  </si>
  <si>
    <t>資料有誤（修改公司代表人統編請使用１２１０１）</t>
    <phoneticPr fontId="19" type="noConversion"/>
  </si>
  <si>
    <t>修改公司代表人統編僅能使用ＮＢＳ基本資料變更</t>
    <phoneticPr fontId="19" type="noConversion"/>
  </si>
  <si>
    <t>法人之負責人統編請輸入正確稅籍編號（英文在後）！（負責人請改用新制稅籍編號！）</t>
    <phoneticPr fontId="19" type="noConversion"/>
  </si>
  <si>
    <t>公司代表人統編請輸入新制稅籍編號（英文在後）</t>
    <phoneticPr fontId="19" type="noConversion"/>
  </si>
  <si>
    <t>出生日期與客戶基本資料檔不符（出生日期與顧客基本資料檔不符　）</t>
  </si>
  <si>
    <t>公司戶請先進行公司負責人之建檔作業！　　　　　　　</t>
  </si>
  <si>
    <t>輸入統一編號錯誤（獨資或合夥ＩＤ錯誤）</t>
  </si>
  <si>
    <t>公司為獨資或合夥時，代表人統編不可為公司統編</t>
    <phoneticPr fontId="19" type="noConversion"/>
  </si>
  <si>
    <t>負責人統編有誤，請檢查輸入或合理性！　　　　　　　</t>
  </si>
  <si>
    <t>輸入要項不全　　　　　　　　　　　　　　　　　　　</t>
    <phoneticPr fontId="19" type="noConversion"/>
  </si>
  <si>
    <t>0910</t>
    <phoneticPr fontId="19" type="noConversion"/>
  </si>
  <si>
    <t>輸入要項不全（代表人統編）</t>
    <phoneticPr fontId="19" type="noConversion"/>
  </si>
  <si>
    <t>行業類別錯誤（行業類別錯誤）</t>
  </si>
  <si>
    <t>稅別錯誤，不可選擇稅別３</t>
  </si>
  <si>
    <t>外國投資人國籍、稅別、行業編號有誤</t>
    <phoneticPr fontId="19" type="noConversion"/>
  </si>
  <si>
    <t>ＯＢＵ顧客稅別應為不課稅，請檢核！　　　　　　　　</t>
    <phoneticPr fontId="19" type="noConversion"/>
  </si>
  <si>
    <t>ＯＢＵ顧客稅別應為不計息或不課稅，請檢核！</t>
    <phoneticPr fontId="19" type="noConversion"/>
  </si>
  <si>
    <t>需填寫需求速報單，由集中部統一更改稅別為０</t>
    <phoneticPr fontId="19" type="noConversion"/>
  </si>
  <si>
    <t>需填寫需求單，由集中部統一更改稅別為０</t>
    <phoneticPr fontId="19" type="noConversion"/>
  </si>
  <si>
    <t>本交易(種類)需填需求單送主管部處核准　　　　　</t>
  </si>
  <si>
    <t>分行代號錯誤</t>
  </si>
  <si>
    <t>本歸戶設有定期存款戶不得變更為不計息！　　　　　　</t>
  </si>
  <si>
    <t>新建檔稅別只能是１或４，其他稅別請改維護</t>
  </si>
  <si>
    <t>此類ＩＤ，稅別應該為１或２</t>
  </si>
  <si>
    <t>國別與稅別不符</t>
  </si>
  <si>
    <t>出生日期不可與其他重號統編相同，請確認！　　　　　</t>
  </si>
  <si>
    <t>國籍錯誤（國籍為本國人，國別應為ＴＷ）</t>
  </si>
  <si>
    <t>國籍錯誤（國籍為４，ＩＤ應屬ＯＢＵ）</t>
  </si>
  <si>
    <t>國籍錯誤（國籍與國別不符，ＴＷ？）</t>
  </si>
  <si>
    <t>【顧客主檔】.【主經營行】≠﹝主經營行﹞時，需進行下列檢核：
【顧客主檔】.【主經營行】≠Null且【顧客主檔】.【主經營行】≠﹝HEADER.分行代碼﹞，則設定﹝執行結果﹞為「7139」</t>
    <phoneticPr fontId="19" type="noConversion"/>
  </si>
  <si>
    <r>
      <t>Ø</t>
    </r>
    <r>
      <rPr>
        <sz val="7"/>
        <color theme="1"/>
        <rFont val="Times New Roman"/>
        <family val="1"/>
      </rPr>
      <t xml:space="preserve">   </t>
    </r>
    <r>
      <rPr>
        <sz val="12"/>
        <color theme="1"/>
        <rFont val="標楷體"/>
        <family val="4"/>
        <charset val="136"/>
      </rPr>
      <t>若(『帳號類別』＝「5: 授信帳號」或「6: 間接授信」)且(『帳戶狀態』＝「7: 催收」或「8:呆帳」)時，設定﹝執行結果﹞為「E024」</t>
    </r>
    <phoneticPr fontId="18" type="noConversion"/>
  </si>
  <si>
    <r>
      <t> </t>
    </r>
    <r>
      <rPr>
        <sz val="12"/>
        <color theme="1"/>
        <rFont val="Times New Roman"/>
        <family val="1"/>
      </rPr>
      <t>PG_EDLS_TO_CIF. SP_GET_CUST_ACC_INFO</t>
    </r>
    <phoneticPr fontId="18" type="noConversion"/>
  </si>
  <si>
    <t>詳(七) 催理戶檢核</t>
    <phoneticPr fontId="18" type="noConversion"/>
  </si>
  <si>
    <t>﹝顧客狀態代碼］＝Null時，下列任一欄位有值時，設定﹝執行結果﹞為「0918」
A. ［案發日期］
B. ［通報單位］
C. ［案情摘要］</t>
    <phoneticPr fontId="19" type="noConversion"/>
  </si>
  <si>
    <t xml:space="preserve"> ﹝顧客狀態代碼］為下列任一種代碼且［案情摘要］］＝Null時，設定﹝執行結果﹞為「5735」
A. 「00：疑似不正常」
B. 「11：偽造」
C. 「22：詐欺」
D. 「33：證件曾遺失」 
E. 「40：曾有信用瑕疵」 
F. 「41：不宜接觸客群」
G. 「64：異常交易預警」
H. 「74：異常交易帳戶」
I. 「91：疑遭詐騙開戶」
J. 「99：其他」</t>
    <phoneticPr fontId="19" type="noConversion"/>
  </si>
  <si>
    <t>交易</t>
    <phoneticPr fontId="18" type="noConversion"/>
  </si>
  <si>
    <t>系統</t>
    <phoneticPr fontId="18" type="noConversion"/>
  </si>
  <si>
    <t>AA</t>
    <phoneticPr fontId="18" type="noConversion"/>
  </si>
  <si>
    <t>BB</t>
    <phoneticPr fontId="18" type="noConversion"/>
  </si>
  <si>
    <t>CC</t>
    <phoneticPr fontId="18" type="noConversion"/>
  </si>
  <si>
    <t>AA</t>
    <phoneticPr fontId="18" type="noConversion"/>
  </si>
  <si>
    <t>輔助欄</t>
    <phoneticPr fontId="18" type="noConversion"/>
  </si>
  <si>
    <t>前端系統</t>
    <phoneticPr fontId="18" type="noConversion"/>
  </si>
  <si>
    <t>N1504</t>
    <phoneticPr fontId="19" type="noConversion"/>
  </si>
  <si>
    <t>V185</t>
    <phoneticPr fontId="19" type="noConversion"/>
  </si>
  <si>
    <t>VT814</t>
    <phoneticPr fontId="18" type="noConversion"/>
  </si>
  <si>
    <t>TWIS799</t>
    <phoneticPr fontId="18" type="noConversion"/>
  </si>
  <si>
    <t>NT1120</t>
    <phoneticPr fontId="18" type="noConversion"/>
  </si>
  <si>
    <t>VTC02</t>
    <phoneticPr fontId="18" type="noConversion"/>
  </si>
  <si>
    <t>VT82A</t>
    <phoneticPr fontId="18" type="noConversion"/>
  </si>
  <si>
    <t>VT191</t>
    <phoneticPr fontId="18" type="noConversion"/>
  </si>
  <si>
    <t>NT1130</t>
    <phoneticPr fontId="18" type="noConversion"/>
  </si>
  <si>
    <t>NT1156</t>
    <phoneticPr fontId="18" type="noConversion"/>
  </si>
  <si>
    <t>VT587</t>
    <phoneticPr fontId="18" type="noConversion"/>
  </si>
  <si>
    <t>VTC05</t>
    <phoneticPr fontId="18" type="noConversion"/>
  </si>
  <si>
    <t>VTC19</t>
    <phoneticPr fontId="18" type="noConversion"/>
  </si>
  <si>
    <t>VTC22</t>
    <phoneticPr fontId="18" type="noConversion"/>
  </si>
  <si>
    <t>NT1529</t>
    <phoneticPr fontId="18" type="noConversion"/>
  </si>
  <si>
    <t>NT1504</t>
    <phoneticPr fontId="18" type="noConversion"/>
  </si>
  <si>
    <t>NT1536</t>
    <phoneticPr fontId="18" type="noConversion"/>
  </si>
  <si>
    <t>原始交易名稱</t>
    <phoneticPr fontId="18" type="noConversion"/>
  </si>
  <si>
    <t>新核交易名稱</t>
    <phoneticPr fontId="18" type="noConversion"/>
  </si>
  <si>
    <t>noMapping</t>
    <phoneticPr fontId="18" type="noConversion"/>
  </si>
  <si>
    <t>createCorporateCust</t>
    <phoneticPr fontId="19" type="noConversion"/>
  </si>
  <si>
    <t>V814</t>
    <phoneticPr fontId="19" type="noConversion"/>
  </si>
  <si>
    <t>VT185</t>
    <phoneticPr fontId="18" type="noConversion"/>
  </si>
  <si>
    <t>V185</t>
    <phoneticPr fontId="19" type="noConversion"/>
  </si>
  <si>
    <t>VT185</t>
    <phoneticPr fontId="18" type="noConversion"/>
  </si>
  <si>
    <t>queryCustContact</t>
    <phoneticPr fontId="19" type="noConversion"/>
  </si>
  <si>
    <t>checkGrownUpGuardianship</t>
    <phoneticPr fontId="19" type="noConversion"/>
  </si>
  <si>
    <t>queryCustContact</t>
    <phoneticPr fontId="19" type="noConversion"/>
  </si>
  <si>
    <t>link</t>
    <phoneticPr fontId="18" type="noConversion"/>
  </si>
  <si>
    <t>queryCustData3</t>
    <phoneticPr fontId="19" type="noConversion"/>
  </si>
  <si>
    <t>queryCustData3</t>
    <phoneticPr fontId="19" type="noConversion"/>
  </si>
  <si>
    <t>前端使用系統</t>
    <phoneticPr fontId="19" type="noConversion"/>
  </si>
  <si>
    <t>3002</t>
    <phoneticPr fontId="18" type="noConversion"/>
  </si>
  <si>
    <t>TQP03002</t>
    <phoneticPr fontId="18" type="noConversion"/>
  </si>
  <si>
    <t>TQP03002</t>
    <phoneticPr fontId="18" type="noConversion"/>
  </si>
  <si>
    <t>記得更新EIP</t>
    <phoneticPr fontId="18" type="noConversion"/>
  </si>
  <si>
    <t xml:space="preserve">顧客基本資料查詢（外匯）,大消金系統(NCS) </t>
  </si>
  <si>
    <t xml:space="preserve">問題戶及顧客註記查詢,大消金系統(NCS) </t>
  </si>
  <si>
    <t>統編查戶名,新世代分行系統(NBS)</t>
  </si>
  <si>
    <t>投資人基本資料查詢,玉山財富智慧系統(WISE)</t>
  </si>
  <si>
    <t xml:space="preserve">顧客身份查詢,大消金系統(NCS) </t>
  </si>
  <si>
    <t>顧客資料查詢(外幣轉帳匯款前),跨境金流平台(CPP)</t>
  </si>
  <si>
    <t>顧客基本資料查詢,玉證線上開戶</t>
  </si>
  <si>
    <t>ＥＭＡＩＬ變更＆電子對帳單查詢／設定,Common Service共用服務系統</t>
  </si>
  <si>
    <t>新個網銀簡訊密碼啟用變更註銷停用,玉山業務OTP平台(BOTP)</t>
  </si>
  <si>
    <t>ISRT-CIRCI介接交易(授信作業),玉山信用卡-網路預借現金(ECS)</t>
  </si>
  <si>
    <t>顧客基本資料變更,線上服務應用系統(數金處)</t>
  </si>
  <si>
    <t>UAT</t>
  </si>
  <si>
    <t>TGT0799Y</t>
  </si>
  <si>
    <t>TQP03002Y</t>
  </si>
  <si>
    <t>VT185Y</t>
  </si>
  <si>
    <t>VT191Y</t>
  </si>
  <si>
    <t>VT587Y</t>
  </si>
  <si>
    <t>VT814Y</t>
  </si>
  <si>
    <t>VT82AY</t>
  </si>
  <si>
    <t>VTC02Y</t>
  </si>
  <si>
    <t>VTC05Y</t>
  </si>
  <si>
    <t>VTC19Y</t>
  </si>
  <si>
    <t>VTC22Y</t>
  </si>
  <si>
    <t>NT1120Y</t>
  </si>
  <si>
    <t>NT1130Y</t>
  </si>
  <si>
    <t>NT1156Y</t>
  </si>
  <si>
    <t>NT1504Y</t>
  </si>
  <si>
    <t>NT1529Y</t>
  </si>
  <si>
    <t>NT1536Y</t>
  </si>
  <si>
    <t>A00101Y</t>
  </si>
  <si>
    <t>A101011Y</t>
  </si>
  <si>
    <t>A10101AY</t>
  </si>
  <si>
    <t>A121011Y</t>
  </si>
  <si>
    <t>A121012Y</t>
  </si>
  <si>
    <t>A121021Y</t>
  </si>
  <si>
    <t>A12103Y</t>
  </si>
  <si>
    <t>A121041Y</t>
  </si>
  <si>
    <t>A12105Y</t>
  </si>
  <si>
    <t>A122011Y</t>
  </si>
  <si>
    <t>A12202Y</t>
  </si>
  <si>
    <t>A12204Y</t>
  </si>
  <si>
    <t>A123011Y</t>
  </si>
  <si>
    <t>A123012Y</t>
  </si>
  <si>
    <t>A123022Y</t>
  </si>
  <si>
    <t>A12402Y</t>
  </si>
  <si>
    <t>A14903Y</t>
  </si>
  <si>
    <t>A149041Y</t>
  </si>
  <si>
    <t>A203012Y</t>
  </si>
  <si>
    <t>A204031Y</t>
  </si>
  <si>
    <t>A204032Y</t>
  </si>
  <si>
    <t>A204035Y</t>
  </si>
  <si>
    <t>A204036Y</t>
  </si>
  <si>
    <t>A204037Y</t>
  </si>
  <si>
    <t>A204038Y</t>
  </si>
  <si>
    <t>A20403AY</t>
  </si>
  <si>
    <t>A20403DY</t>
  </si>
  <si>
    <t>A20403EY</t>
  </si>
  <si>
    <t>A20403FY</t>
  </si>
  <si>
    <t>A212015Y</t>
  </si>
  <si>
    <t>A21203Y</t>
  </si>
  <si>
    <t>A46516Y</t>
  </si>
  <si>
    <t>AQF0308Y</t>
  </si>
  <si>
    <t>TWIS799Y</t>
  </si>
  <si>
    <t>???Y</t>
  </si>
  <si>
    <t>輔助欄(公式)</t>
    <phoneticPr fontId="18" type="noConversion"/>
  </si>
  <si>
    <t>V_046</t>
  </si>
  <si>
    <t>PG_DYNC_VALI.SP_V_046</t>
  </si>
  <si>
    <t>V_047</t>
  </si>
  <si>
    <t>PG_DYNC_VALI.SP_V_047</t>
  </si>
  <si>
    <t>$151</t>
  </si>
  <si>
    <t>V_048</t>
  </si>
  <si>
    <t>PG_DYNC_VALI.SP_V_048</t>
  </si>
  <si>
    <t>V_049</t>
  </si>
  <si>
    <t>PG_DYNC_VALI.SP_V_049</t>
  </si>
  <si>
    <t>$178</t>
  </si>
  <si>
    <t>1401</t>
  </si>
  <si>
    <t>$126</t>
  </si>
  <si>
    <t>國籍分類代碼
利息所得稅別</t>
  </si>
  <si>
    <t>V_051</t>
  </si>
  <si>
    <t>PG_DYNC_VALI.SP_V_051</t>
  </si>
  <si>
    <t>V_052</t>
  </si>
  <si>
    <t>PG_DYNC_VALI.SP_V_052</t>
  </si>
  <si>
    <t>詳(七) 催理戶檢核</t>
  </si>
  <si>
    <t>V_055</t>
  </si>
  <si>
    <t>PG_DYNC_VALI.SP_V_055</t>
  </si>
  <si>
    <t>A12301</t>
  </si>
  <si>
    <t>V_056</t>
  </si>
  <si>
    <t>PG_DYNC_VALI.SP_V_056</t>
  </si>
  <si>
    <t>5735</t>
  </si>
  <si>
    <t>待確認為何僅這些狀態需要控管</t>
  </si>
  <si>
    <t>V_057</t>
  </si>
  <si>
    <t>PG_DYNC_VALI.SP_V_057</t>
  </si>
  <si>
    <t>A,B,OA,OB</t>
  </si>
  <si>
    <t>V_058</t>
  </si>
  <si>
    <t>PG_DYNC_VALI.SP_V_058</t>
  </si>
  <si>
    <t>$186</t>
  </si>
  <si>
    <t>$107</t>
  </si>
  <si>
    <t>銀行歸戶統編
行業編號(主計處代碼)
國籍分類代碼
利息所得稅別</t>
  </si>
  <si>
    <t>V_060</t>
  </si>
  <si>
    <t>PG_DYNC_VALI.SP_V_060</t>
  </si>
  <si>
    <t>V_061</t>
  </si>
  <si>
    <t>PG_DYNC_VALI.SP_V_061</t>
  </si>
  <si>
    <t>3030</t>
  </si>
  <si>
    <t>SP_GET_CUST_ACC_INFO</t>
  </si>
  <si>
    <t>詳(四)查詢存放款帳號資訊</t>
  </si>
  <si>
    <t>行業編號061500限籌備處(會)使用</t>
  </si>
  <si>
    <t>V_063</t>
  </si>
  <si>
    <t>PG_DYNC_VALI.SP_V_063</t>
  </si>
  <si>
    <t>7041</t>
  </si>
  <si>
    <t>V_064</t>
  </si>
  <si>
    <t>PG_DYNC_VALI.SP_V_064</t>
  </si>
  <si>
    <t>0910</t>
  </si>
  <si>
    <t>V_065</t>
  </si>
  <si>
    <t>PG_DYNC_VALI.SP_V_065</t>
  </si>
  <si>
    <t>7144</t>
  </si>
  <si>
    <t>V_066</t>
  </si>
  <si>
    <t>PG_DYNC_VALI.SP_V_066</t>
  </si>
  <si>
    <t>7139</t>
  </si>
  <si>
    <t>主經營行只可移出，不可移入</t>
  </si>
  <si>
    <t>V_067</t>
  </si>
  <si>
    <t>PG_DYNC_VALI.SP_V_067</t>
  </si>
  <si>
    <t>7159</t>
  </si>
  <si>
    <t>V_068</t>
  </si>
  <si>
    <t>PG_DYNC_VALI.SP_V_068</t>
  </si>
  <si>
    <t>詳(一)﹝銀行歸戶統編﹞檢核</t>
  </si>
  <si>
    <t>$131</t>
  </si>
  <si>
    <t>V_070</t>
  </si>
  <si>
    <t>PG_DYNC_VALI.SP_V_070</t>
  </si>
  <si>
    <t>V_071</t>
  </si>
  <si>
    <t>PG_DYNC_VALI.SP_V_071</t>
  </si>
  <si>
    <t>07A7</t>
  </si>
  <si>
    <t>V_072</t>
  </si>
  <si>
    <t>PG_DYNC_VALI.SP_V_072</t>
  </si>
  <si>
    <t>V_073</t>
  </si>
  <si>
    <t>PG_DYNC_VALI.SP_V_073</t>
  </si>
  <si>
    <t>TQP03002只能申請</t>
  </si>
  <si>
    <t>V_074</t>
  </si>
  <si>
    <t>PG_DYNC_VALI.SP_V_074</t>
  </si>
  <si>
    <t>V_075</t>
  </si>
  <si>
    <t>PG_DYNC_VALI.SP_V_075</t>
  </si>
  <si>
    <t>E059</t>
  </si>
  <si>
    <t>〔顧客性質別〕＝「0或6」，﹝大陸商註記子代碼﹞不可輸入，否則設定﹝執行結果﹞為﹝執行結果﹞為為「$151」(回傳前端: 7136)</t>
    <phoneticPr fontId="19" type="noConversion"/>
  </si>
  <si>
    <t>催理戶不可變更基本資料，參閱EDLS文件查詢存放款帳號資訊，並檢核是否為催理戶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</si>
  <si>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</si>
  <si>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</si>
  <si>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當﹝顧客類別代碼﹞符合下列任一選項時，設定﹝執行結果﹞為「0918」
A. 「08 : QFII合格外國機構投資人」
B. 「09 : FINI外國機構投資人」
C. 「12 : 退休戶」</t>
    <phoneticPr fontId="19" type="noConversion"/>
  </si>
  <si>
    <t>﹝顧客類別代碼﹞是「10 : ＦＩＤＩ境外華僑及外國自然人投資人」且不是外國自然人，則設定﹝執行結果﹞為「$186」(回傳前端: 0918)</t>
    <phoneticPr fontId="19" type="noConversion"/>
  </si>
  <si>
    <t>〔顧客性質別〕＝「0或6」時，﹝自然人行業類別﹞為必填，未輸入則設定﹝執行結果﹞為「0910」</t>
    <phoneticPr fontId="19" type="noConversion"/>
  </si>
  <si>
    <t>【顧客主檔】.【理專所屬分行】≠Null且【顧客主檔】.【理專所屬分行】≠﹝主經營行﹞，則設定﹝執行結果﹞為「7159」</t>
    <phoneticPr fontId="19" type="noConversion"/>
  </si>
  <si>
    <t>(1)	﹝顧客性質代碼﹞檢核
	『證號類型』與﹝顧客性質代碼﹞需符合『統編類別及顧客性質代碼定義』，否則設定［執行結果］為「$070」(回傳前端:0918)</t>
    <phoneticPr fontId="19" type="noConversion"/>
  </si>
  <si>
    <t>A</t>
    <phoneticPr fontId="19" type="noConversion"/>
  </si>
  <si>
    <t>PG_DYNC_VALI.SP_V_076</t>
    <phoneticPr fontId="19" type="noConversion"/>
  </si>
  <si>
    <t>2</t>
    <phoneticPr fontId="19" type="noConversion"/>
  </si>
  <si>
    <t>3</t>
    <phoneticPr fontId="19" type="noConversion"/>
  </si>
  <si>
    <t>4</t>
    <phoneticPr fontId="19" type="noConversion"/>
  </si>
  <si>
    <t>國內自然人註冊國別代碼僅能為TW，國籍僅能為0</t>
    <phoneticPr fontId="19" type="noConversion"/>
  </si>
  <si>
    <r>
      <t>1</t>
    </r>
    <r>
      <rPr>
        <sz val="12"/>
        <color theme="1"/>
        <rFont val="新細明體"/>
        <family val="2"/>
        <charset val="136"/>
        <scheme val="minor"/>
      </rPr>
      <t>49</t>
    </r>
    <phoneticPr fontId="19" type="noConversion"/>
  </si>
  <si>
    <t>季函</t>
    <phoneticPr fontId="19" type="noConversion"/>
  </si>
  <si>
    <t>0918</t>
    <phoneticPr fontId="19" type="noConversion"/>
  </si>
  <si>
    <t>$113</t>
    <phoneticPr fontId="19" type="noConversion"/>
  </si>
  <si>
    <t>季函</t>
    <phoneticPr fontId="19" type="noConversion"/>
  </si>
  <si>
    <t>A</t>
    <phoneticPr fontId="19" type="noConversion"/>
  </si>
  <si>
    <t>PG_DYNC_VALI.SP_V_077</t>
    <phoneticPr fontId="19" type="noConversion"/>
  </si>
  <si>
    <t>0942</t>
    <phoneticPr fontId="19" type="noConversion"/>
  </si>
  <si>
    <t>國內自然人註冊國別代碼國籍僅能為0</t>
    <phoneticPr fontId="19" type="noConversion"/>
  </si>
  <si>
    <t>X0192</t>
    <phoneticPr fontId="19" type="noConversion"/>
  </si>
  <si>
    <t>NATIONALITY</t>
    <phoneticPr fontId="19" type="noConversion"/>
  </si>
  <si>
    <t>$120</t>
    <phoneticPr fontId="19" type="noConversion"/>
  </si>
  <si>
    <t>檢核(V)/處理規則(P)編號</t>
    <phoneticPr fontId="19" type="noConversion"/>
  </si>
  <si>
    <t>檢核/處理規則流程</t>
    <phoneticPr fontId="19" type="noConversion"/>
  </si>
  <si>
    <t>V_076</t>
    <phoneticPr fontId="19" type="noConversion"/>
  </si>
  <si>
    <t>V_077</t>
    <phoneticPr fontId="19" type="noConversion"/>
  </si>
  <si>
    <t>OBU顧客﹝利息所得稅別﹞必須是「0 : 不計息」或「4 : 不課稅」，否則設定﹝執行結果﹞為「7200」</t>
    <phoneticPr fontId="19" type="noConversion"/>
  </si>
  <si>
    <t>OA,OB</t>
    <phoneticPr fontId="19" type="noConversion"/>
  </si>
  <si>
    <t>queryCustContact</t>
  </si>
  <si>
    <t>/cifx/queryCustContact</t>
  </si>
  <si>
    <t>顧客資料基本資料_聯絡方式查詢</t>
  </si>
  <si>
    <t>陳仁傑</t>
  </si>
  <si>
    <t>原主機VT185交易之新服務</t>
  </si>
  <si>
    <r>
      <t>S</t>
    </r>
    <r>
      <rPr>
        <sz val="12"/>
        <color theme="1"/>
        <rFont val="新細明體"/>
        <family val="2"/>
        <charset val="136"/>
        <scheme val="minor"/>
      </rPr>
      <t>IT</t>
    </r>
    <phoneticPr fontId="19" type="noConversion"/>
  </si>
  <si>
    <r>
      <t>P</t>
    </r>
    <r>
      <rPr>
        <sz val="12"/>
        <color theme="1"/>
        <rFont val="新細明體"/>
        <family val="2"/>
        <charset val="136"/>
        <scheme val="minor"/>
      </rPr>
      <t>ROD</t>
    </r>
    <phoneticPr fontId="19" type="noConversion"/>
  </si>
  <si>
    <r>
      <t>P</t>
    </r>
    <r>
      <rPr>
        <sz val="12"/>
        <color theme="1"/>
        <rFont val="新細明體"/>
        <family val="2"/>
        <charset val="136"/>
        <scheme val="minor"/>
      </rPr>
      <t>ROD</t>
    </r>
    <phoneticPr fontId="19" type="noConversion"/>
  </si>
  <si>
    <t>updateCustContact</t>
    <phoneticPr fontId="19" type="noConversion"/>
  </si>
  <si>
    <t>updateNotSendStatementFlag</t>
    <phoneticPr fontId="19" type="noConversion"/>
  </si>
  <si>
    <r>
      <t>P</t>
    </r>
    <r>
      <rPr>
        <sz val="12"/>
        <color theme="1"/>
        <rFont val="新細明體"/>
        <family val="2"/>
        <charset val="136"/>
        <scheme val="minor"/>
      </rPr>
      <t>ROD</t>
    </r>
    <phoneticPr fontId="19" type="noConversion"/>
  </si>
  <si>
    <t>負責科別</t>
  </si>
  <si>
    <t>直連/非直連</t>
  </si>
  <si>
    <t>已下架註記</t>
  </si>
  <si>
    <t>使用服務業務別</t>
  </si>
  <si>
    <t>使用系統</t>
  </si>
  <si>
    <t>Branch</t>
  </si>
  <si>
    <t>queryFcyCashToNtd</t>
  </si>
  <si>
    <t>直連</t>
  </si>
  <si>
    <t>TS0108-SA-010317-00041-臨櫃會計科目轉會計科目</t>
  </si>
  <si>
    <t>臨櫃會計科目轉會計科目</t>
  </si>
  <si>
    <t>accountingTrnsAccountingReverse</t>
  </si>
  <si>
    <t>TS0108-SA-010301-00122-活期性存款_多筆活存帳號狀態查詢</t>
  </si>
  <si>
    <t>accountStatusQuery</t>
  </si>
  <si>
    <t>TS0108-SA-010318-00002-金融資訊_單一利率新增</t>
  </si>
  <si>
    <t>單一利率新增</t>
  </si>
  <si>
    <t>InterestRate</t>
  </si>
  <si>
    <t>insertSingleRate</t>
  </si>
  <si>
    <t>TS0108-SA-010301-00148-活期性存款_FEP_整批匯款收入</t>
  </si>
  <si>
    <t>TS0108-SA-010301-00176-活期性存款_FEP_Debit卡圈存解圈</t>
  </si>
  <si>
    <t>Debit卡圈存解圈</t>
  </si>
  <si>
    <t>changeDepositDebitBlock</t>
  </si>
  <si>
    <t>cashOtherAccBarcode</t>
  </si>
  <si>
    <t>TS0108-SA-010320-00035-歸戶管理_統編改號作業</t>
  </si>
  <si>
    <t>TS0108-SA-010301-00182-活期性存款_單筆活存帳號資料暨CIF資料查詢</t>
  </si>
  <si>
    <t>deptCifQuery</t>
  </si>
  <si>
    <t>Collection</t>
  </si>
  <si>
    <t>TS0108-SA-010301-00135-活期性存款_FEP_玉山帳戶轉玉山帳戶</t>
  </si>
  <si>
    <t>esunTrnsEsun</t>
  </si>
  <si>
    <t>esunTrnsEsunReverse</t>
  </si>
  <si>
    <t>esunTrnsAccounting</t>
  </si>
  <si>
    <t>esunTrnsAccountingReverse</t>
  </si>
  <si>
    <t>TS0108-SA-010301-00102-活期性存款_優利產品查詢(查產品代號及優利產品)</t>
  </si>
  <si>
    <t>getPreferential</t>
  </si>
  <si>
    <t>GoldPrice</t>
  </si>
  <si>
    <t>TS0073 黃金存摺報價服務系統</t>
  </si>
  <si>
    <t>單一利率修改</t>
  </si>
  <si>
    <t>updateSingleRate</t>
  </si>
  <si>
    <t>TS0108-SA-010317-00022-活期性存款_內部戶當日餘額明細查詢</t>
  </si>
  <si>
    <t>pause</t>
  </si>
  <si>
    <t>qryRangeSingleRate</t>
  </si>
  <si>
    <t>目前單一利率查詢</t>
  </si>
  <si>
    <t>qrypageSingleRate</t>
  </si>
  <si>
    <t>指定單一利率查詢</t>
  </si>
  <si>
    <t>qrySpecifySingleInteRate</t>
  </si>
  <si>
    <t>財富系統會使用新服務NT1100而直接使用Json格式,故需提供</t>
  </si>
  <si>
    <t>resendToFindFepTxnLog</t>
  </si>
  <si>
    <t>restore</t>
  </si>
  <si>
    <t>TS0108-SA-010301-00149-活期性存款_FEP_NBS匯款沖正交易入口</t>
  </si>
  <si>
    <t>edlsReverse</t>
  </si>
  <si>
    <t>利率組合新增修刪</t>
  </si>
  <si>
    <t>accountingTrnsEsun</t>
  </si>
  <si>
    <t>自動化通路服務與轉出轉入約定</t>
  </si>
  <si>
    <t>TS0108-SA-010301-00017-活期性存款_外匯電子銀行轉出轉入約定</t>
  </si>
  <si>
    <t>foreignTransactionRegistered</t>
  </si>
  <si>
    <t>TS0108-SA-010301-00188-活期性存款_優利產品變更歷史查詢</t>
  </si>
  <si>
    <t>優利產品變更歷史查詢</t>
  </si>
  <si>
    <t>存款產品查詢</t>
  </si>
  <si>
    <t>TS0108-SA-010301-00151-活期性存款_利率組合查詢</t>
  </si>
  <si>
    <t>利率組合查詢</t>
  </si>
  <si>
    <t>queryInterestCombo</t>
  </si>
  <si>
    <t>TS0108-SA-010301-00120-活期性存款_FEP額度查詢(活存帳號全部資料查詢)</t>
  </si>
  <si>
    <t>FEP額度查詢</t>
  </si>
  <si>
    <t>fepQuotaQuery</t>
  </si>
  <si>
    <t>TS0108-SA-010301-00087-活期性存款_存戶約定_聯行代付申請</t>
  </si>
  <si>
    <t xml:space="preserve">TS0118 海外開戶系統(ABR) </t>
  </si>
  <si>
    <t>TS0108-SA-010301-00020-活期性存款_活期性存款帳號主要資訊查詢</t>
  </si>
  <si>
    <t>TS0131 玉山財金資訊加值服務平台</t>
  </si>
  <si>
    <t>CHC015_AMM收單管理平台</t>
  </si>
  <si>
    <t>UP0197 機器學習即服務平台2.0(容器化)</t>
  </si>
  <si>
    <t>透過ESIP</t>
  </si>
  <si>
    <t>getPreferentialProd</t>
  </si>
  <si>
    <t>活期性存款_跨行通匯清算戶餘額查詢</t>
  </si>
  <si>
    <t>queryInterbankBalance</t>
  </si>
  <si>
    <t>活期性存款_跨行通匯清算戶交易明細查詢</t>
  </si>
  <si>
    <t>queryInterbankTxDetail</t>
  </si>
  <si>
    <t>TS0108-SA-010301-00116-活期性存款_臨櫃本行臺幣轉帳</t>
  </si>
  <si>
    <t>臨櫃本行臺幣轉帳</t>
  </si>
  <si>
    <t>TS0108-SA-010305-00002-公共事業費_條碼化稅款代收_單筆</t>
  </si>
  <si>
    <t>條碼化稅款代收_單筆</t>
  </si>
  <si>
    <t>TS0108-SA-010305-00003-公共事業費_無條碼稅款(第一類)代收_單筆</t>
  </si>
  <si>
    <t>TS0108-SA-010305-00004-公共事業費_無條碼稅款(第二類)代收_單筆</t>
  </si>
  <si>
    <t>TS0108-SA-010301-00106-活期性存款_電子銀行通路本行臺幣轉帳</t>
  </si>
  <si>
    <t>電子銀行通路本行臺幣轉帳</t>
  </si>
  <si>
    <t>esunInternetTwdTransfer</t>
  </si>
  <si>
    <t>TS0108-SA-010301-00007-活期性存款_數位帳戶未啟用狀態異動</t>
  </si>
  <si>
    <t>數位帳戶未啟用狀態異動</t>
  </si>
  <si>
    <t>digiAccOperate</t>
  </si>
  <si>
    <t>TS0108-SA-010301-00006-活期性存款_數位帳戶開戶前檢核與開戶</t>
  </si>
  <si>
    <t>digiAccOpening</t>
  </si>
  <si>
    <t>TS0108-SA-010304-00008-加值型功能_E-Collection企業識別碼新增／變更／查詢</t>
  </si>
  <si>
    <t>E-Collection企業識別碼異動</t>
  </si>
  <si>
    <t>modifyEcolComIdNo</t>
  </si>
  <si>
    <t>E-Collection企業識別碼查詢</t>
  </si>
  <si>
    <t>queryEcolComIdNoInfo</t>
  </si>
  <si>
    <t>TS0108-SA-010324-00019-跨產品服務_財金GTS進扣帳、會計處理</t>
  </si>
  <si>
    <t>財金整合帳務</t>
  </si>
  <si>
    <t>fiIntegrationAccounting</t>
  </si>
  <si>
    <t>潘建安</t>
  </si>
  <si>
    <t>EFS/GTS系統重新發查</t>
  </si>
  <si>
    <t>resendToFindReturnCode</t>
  </si>
  <si>
    <t>loanCustomer</t>
  </si>
  <si>
    <t>TS0108-SA-010322-00093-土建融登錄／變更／刪除／查詢</t>
  </si>
  <si>
    <t>土建融登錄</t>
  </si>
  <si>
    <t>landConstructionFinancing</t>
  </si>
  <si>
    <t>土建融變更</t>
  </si>
  <si>
    <t>土建融刪除</t>
  </si>
  <si>
    <t>土建融查詢</t>
  </si>
  <si>
    <t>財金組合商品圈存解圈</t>
  </si>
  <si>
    <t>structuredBlock</t>
  </si>
  <si>
    <t>自動化通路轉入約定查詢</t>
  </si>
  <si>
    <t>/app/services/deposit/transactionLimit/queryUsedLimit</t>
  </si>
  <si>
    <t>processPibNpTransferLimit</t>
  </si>
  <si>
    <t>/app/services/deposit/transactionLimit/processPibNpTransferLimit</t>
  </si>
  <si>
    <t>ＥＳＡ主帳號或虛擬帳號相關資訊查詢＋玉證查詢作業</t>
  </si>
  <si>
    <t>TSS007 玉證交易資訊系統</t>
  </si>
  <si>
    <t>/cifx/updateCustContact</t>
  </si>
  <si>
    <t>TS0108-SA-010304-00017-加值型功能_證券業務_證券商帳號控管資訊查詢</t>
  </si>
  <si>
    <t>/app/services/deposit/securVtrl/querySecuritiesCompanyAccountCtrlInfo</t>
  </si>
  <si>
    <t>3月底上線(口袋證券)</t>
  </si>
  <si>
    <t>TS0146 新世代分行系統2.0</t>
  </si>
  <si>
    <t>5月底上線(NBS2.0)</t>
  </si>
  <si>
    <t>TS0108-SA-010304-00018-加值型功能_證券業務_證券虛擬帳號異動作業</t>
  </si>
  <si>
    <t>/app/services/deposit/securVtrl/modifySecuritiesVirtualAccount</t>
  </si>
  <si>
    <t>TS0108-SA-010301-00185-活期性存款_存戶約定_優利約定作業</t>
  </si>
  <si>
    <t>優利約定</t>
  </si>
  <si>
    <t>modifyPreferencialAgreement</t>
  </si>
  <si>
    <t>TS0108-SA-010301-00196-活期性存款_存戶約定_複委託約定作業</t>
  </si>
  <si>
    <t>複委託約定</t>
  </si>
  <si>
    <t>modifySubBrokerageAgreement</t>
  </si>
  <si>
    <t>2022/11/16上線</t>
  </si>
  <si>
    <t>TS0108-SA-010309-00035-代收代付_約定代扣繳_eDDA授權</t>
  </si>
  <si>
    <t>IACG授權</t>
  </si>
  <si>
    <t>iacgAuthorization</t>
  </si>
  <si>
    <t>/app/services/deposit/agcp/iacg/authorization</t>
  </si>
  <si>
    <t>許子謙</t>
  </si>
  <si>
    <t>https://esbtrackingp.testesunbank.com.tw/browse/ECSG-570</t>
  </si>
  <si>
    <t>IACG異常通知</t>
  </si>
  <si>
    <t>iacgErrorNotice</t>
  </si>
  <si>
    <t>/app/services/deposit/agcp/iacg/errorNotice</t>
  </si>
  <si>
    <t>https://esbtrackingp.testesunbank.com.tw/browse/ECSG-571</t>
  </si>
  <si>
    <t>輔助欄位</t>
    <phoneticPr fontId="18" type="noConversion"/>
  </si>
  <si>
    <t>updateCustContact</t>
    <phoneticPr fontId="18" type="noConversion"/>
  </si>
  <si>
    <t>COLUMN_NAME</t>
    <phoneticPr fontId="18" type="noConversion"/>
  </si>
  <si>
    <t>COLUMN_CODE</t>
    <phoneticPr fontId="18" type="noConversion"/>
  </si>
  <si>
    <t>forceUpdate</t>
    <phoneticPr fontId="18" type="noConversion"/>
  </si>
  <si>
    <t>列標籤</t>
  </si>
  <si>
    <t>Y</t>
    <phoneticPr fontId="18" type="noConversion"/>
  </si>
  <si>
    <t>TS0077@01</t>
  </si>
  <si>
    <t>TS0077@03</t>
  </si>
  <si>
    <t>TS0077@02</t>
  </si>
  <si>
    <t>TS0120</t>
  </si>
  <si>
    <t>TS0120@01</t>
  </si>
  <si>
    <t>TS0077@04</t>
  </si>
  <si>
    <t>TS0116@01</t>
  </si>
  <si>
    <t>TS0077</t>
    <phoneticPr fontId="18" type="noConversion"/>
  </si>
  <si>
    <t>Q</t>
    <phoneticPr fontId="18" type="noConversion"/>
  </si>
  <si>
    <t>O</t>
    <phoneticPr fontId="18" type="noConversion"/>
  </si>
  <si>
    <t>TS0077</t>
    <phoneticPr fontId="18" type="noConversion"/>
  </si>
  <si>
    <t>TS0077</t>
    <phoneticPr fontId="18" type="noConversion"/>
  </si>
  <si>
    <t>Q</t>
    <phoneticPr fontId="18" type="noConversion"/>
  </si>
  <si>
    <t>O</t>
    <phoneticPr fontId="18" type="noConversion"/>
  </si>
  <si>
    <t>SYS_COL_ID(流水號)</t>
    <phoneticPr fontId="18" type="noConversion"/>
  </si>
  <si>
    <t>系統代碼</t>
    <phoneticPr fontId="18" type="noConversion"/>
  </si>
  <si>
    <t>SENDER_CODE(系統代碼)</t>
    <phoneticPr fontId="18" type="noConversion"/>
  </si>
  <si>
    <t>行為種類_x000D_
(Q:查詢_x000D_
U:異動)</t>
    <phoneticPr fontId="18" type="noConversion"/>
  </si>
  <si>
    <t>輸入/輸出</t>
    <phoneticPr fontId="18" type="noConversion"/>
  </si>
  <si>
    <t>虛擬欄位</t>
    <phoneticPr fontId="18" type="noConversion"/>
  </si>
  <si>
    <t>PSEUDO_COLUMN(虛擬欄位)</t>
    <phoneticPr fontId="18" type="noConversion"/>
  </si>
  <si>
    <t>查詢回傳JSON欄位名稱</t>
    <phoneticPr fontId="18" type="noConversion"/>
  </si>
  <si>
    <t>QUERY_OUTPUT_JSON_NAME(查詢回傳JSON欄位名稱)</t>
    <phoneticPr fontId="18" type="noConversion"/>
  </si>
  <si>
    <t xml:space="preserve">識別條件組合_x000D_
</t>
    <phoneticPr fontId="18" type="noConversion"/>
  </si>
  <si>
    <t>IDENTIFIER_CODE(識別條件組合
)</t>
    <phoneticPr fontId="18" type="noConversion"/>
  </si>
  <si>
    <t>IO_TYPE(輸入/輸出)</t>
    <phoneticPr fontId="18" type="noConversion"/>
  </si>
  <si>
    <t>ACT_TYPE行為種類(Q:查詢U:異動)</t>
    <phoneticPr fontId="18" type="noConversion"/>
  </si>
  <si>
    <t>E,F,G,H</t>
    <phoneticPr fontId="19" type="noConversion"/>
  </si>
  <si>
    <t>E,F,G,H</t>
    <phoneticPr fontId="19" type="noConversion"/>
  </si>
  <si>
    <t>編碼規則檢核有誤或『統編類別』非下列選項：
&gt;「A :國內自然人」
&gt;「B :營利事業」
&gt;「E :外國自然人（統一證號,新) 」
&gt;「F :外國自然人（統一證號,舊) 」</t>
    <phoneticPr fontId="19" type="noConversion"/>
  </si>
  <si>
    <t>﹝行業編號(主計處代碼)﹞前兩碼 = 「13 : 國外」時
﹝國籍分類代碼﹞是「1 : 居留證有效期間大於一年之自然人及取得我國證照之法人」</t>
    <phoneticPr fontId="19" type="noConversion"/>
  </si>
  <si>
    <t>﹝行業編號(主計處代碼)﹞=「061500」且﹝顧客姓名﹞未包含「籌備處」或「籌備會」</t>
    <phoneticPr fontId="19" type="noConversion"/>
  </si>
  <si>
    <t>﹝國籍分類代碼﹞ = 「1 : 居留證有效期間大於一年之自然人及取得我國證照之法人」時，﹝行業編號(主計處代碼)﹞前兩碼必須為「06」，否則設定﹝執行結果﹞為「7029」</t>
    <phoneticPr fontId="19" type="noConversion"/>
  </si>
  <si>
    <t>﹝國籍分類代碼﹞ = 「2 : 居留證有效期間低於一年之自然人及未取得我國證照之法人」，﹝行業編號(主計處代碼)﹞必須為「130200 : 國外非金融機構」，否則設定﹝執行結果﹞為「$147」(回傳前端: 7029)</t>
    <phoneticPr fontId="19" type="noConversion"/>
  </si>
  <si>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</si>
  <si>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﹝顧客性質別代碼﹞＝「4:獨資戶」或「5:合夥戶」，且〔代表人統編〕的『證號類型』＝「B :營利事業」或「X :無法識別」</t>
    <phoneticPr fontId="19" type="noConversion"/>
  </si>
  <si>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</si>
  <si>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PG_DYNC_VALI.SP_V_009</t>
  </si>
  <si>
    <t>PG_DYNC_VALI.SP_V_013</t>
  </si>
  <si>
    <t>PG_DYNC_VALI.SP_V_016</t>
  </si>
  <si>
    <t>PG_DYNC_VALI.SP_V_014</t>
  </si>
  <si>
    <t>PG_DYNC_VALI.SP_V_015</t>
  </si>
  <si>
    <t>PG_DYNC_VALI.SP_V_039</t>
  </si>
  <si>
    <t>PG_DYNC_VALI.SP_V_017</t>
  </si>
  <si>
    <t>PG_DYNC_VALI.SP_V_040</t>
  </si>
  <si>
    <t>PG_DYNC_VALI.SP_V_005</t>
  </si>
  <si>
    <t>PG_DYNC_VALI.SP_V_025</t>
  </si>
  <si>
    <t>V_078</t>
  </si>
  <si>
    <t>V_079</t>
  </si>
  <si>
    <t>V_080</t>
  </si>
  <si>
    <t>V_081</t>
  </si>
  <si>
    <t>V_082</t>
  </si>
  <si>
    <t>V_083</t>
  </si>
  <si>
    <t>V_084</t>
  </si>
  <si>
    <t>V_085</t>
  </si>
  <si>
    <t>V_086</t>
  </si>
  <si>
    <t>V_087</t>
  </si>
  <si>
    <t>V_088</t>
  </si>
  <si>
    <t>V_089</t>
  </si>
  <si>
    <t>V_090</t>
  </si>
  <si>
    <t>V_091</t>
  </si>
  <si>
    <t>insert dml</t>
    <phoneticPr fontId="19" type="noConversion"/>
  </si>
  <si>
    <t>PG_DYNC_VALI.SP_V_091</t>
  </si>
  <si>
    <t>V_009</t>
    <phoneticPr fontId="19" type="noConversion"/>
  </si>
  <si>
    <t>V_013</t>
    <phoneticPr fontId="19" type="noConversion"/>
  </si>
  <si>
    <t>V_016</t>
    <phoneticPr fontId="19" type="noConversion"/>
  </si>
  <si>
    <t>V_014</t>
    <phoneticPr fontId="19" type="noConversion"/>
  </si>
  <si>
    <t>V_015</t>
    <phoneticPr fontId="19" type="noConversion"/>
  </si>
  <si>
    <t>V_039</t>
    <phoneticPr fontId="19" type="noConversion"/>
  </si>
  <si>
    <t>V_046</t>
    <phoneticPr fontId="19" type="noConversion"/>
  </si>
  <si>
    <t>V_017</t>
    <phoneticPr fontId="19" type="noConversion"/>
  </si>
  <si>
    <t>V_040</t>
    <phoneticPr fontId="19" type="noConversion"/>
  </si>
  <si>
    <t>V_091</t>
    <phoneticPr fontId="19" type="noConversion"/>
  </si>
  <si>
    <t>V_091</t>
    <phoneticPr fontId="19" type="noConversion"/>
  </si>
  <si>
    <t>V_005</t>
    <phoneticPr fontId="19" type="noConversion"/>
  </si>
  <si>
    <t>V_025</t>
    <phoneticPr fontId="19" type="noConversion"/>
  </si>
  <si>
    <t>季函</t>
    <phoneticPr fontId="19" type="noConversion"/>
  </si>
  <si>
    <t>C</t>
    <phoneticPr fontId="19" type="noConversion"/>
  </si>
  <si>
    <t>V_091</t>
    <phoneticPr fontId="19" type="noConversion"/>
  </si>
  <si>
    <t>V_100</t>
    <phoneticPr fontId="19" type="noConversion"/>
  </si>
  <si>
    <t>若﹝證號類型﹞≠ 'A' 'B' 'E' 'F' 'O' 拋出「5008」</t>
    <phoneticPr fontId="19" type="noConversion"/>
  </si>
  <si>
    <t>5847($V03)</t>
    <phoneticPr fontId="19" type="noConversion"/>
  </si>
  <si>
    <t>7708($V04)</t>
    <phoneticPr fontId="19" type="noConversion"/>
  </si>
  <si>
    <t>7708($V05)</t>
    <phoneticPr fontId="19" type="noConversion"/>
  </si>
  <si>
    <t>1401($V01)</t>
    <phoneticPr fontId="19" type="noConversion"/>
  </si>
  <si>
    <t>1257($V02)</t>
    <phoneticPr fontId="19" type="noConversion"/>
  </si>
  <si>
    <t>5847($V07)</t>
    <phoneticPr fontId="19" type="noConversion"/>
  </si>
  <si>
    <t>外國投資人國籍、稅別、行業編號有誤</t>
    <phoneticPr fontId="19" type="noConversion"/>
  </si>
  <si>
    <t>資料有誤（修改生日請使用１２１０１）</t>
    <phoneticPr fontId="19" type="noConversion"/>
  </si>
  <si>
    <t>資料有誤（修改顧客生日僅能使用ＮＢＳ基本資料變更）</t>
    <phoneticPr fontId="19" type="noConversion"/>
  </si>
  <si>
    <t>ＯＢＵ顧客之建檔單位有誤，應為０２００，請檢核！　</t>
    <phoneticPr fontId="19" type="noConversion"/>
  </si>
  <si>
    <t>分行代號錯誤（ＯＢＵ顧客之建檔單位有誤，應為０２００，請檢核！　）</t>
    <phoneticPr fontId="19" type="noConversion"/>
  </si>
  <si>
    <t>alienResidenceExpiredDate</t>
    <phoneticPr fontId="18" type="noConversion"/>
  </si>
  <si>
    <t>alienResidenceIdentificationNumber</t>
    <phoneticPr fontId="18" type="noConversion"/>
  </si>
  <si>
    <t>alienResidenceIssueDate</t>
    <phoneticPr fontId="18" type="noConversion"/>
  </si>
  <si>
    <t>/cifx/updateCustomerCommunication</t>
    <phoneticPr fontId="19" type="noConversion"/>
  </si>
  <si>
    <t>/cifx/updateEmail</t>
    <phoneticPr fontId="19" type="noConversion"/>
  </si>
  <si>
    <t>/cifx/queryDigitalAccountAbnormalStatus</t>
    <phoneticPr fontId="19" type="noConversion"/>
  </si>
  <si>
    <t>/cifx/updateCustomerByDigitalSaving</t>
    <phoneticPr fontId="19" type="noConversion"/>
  </si>
  <si>
    <t>queryPrblmticFlag3</t>
    <phoneticPr fontId="19" type="noConversion"/>
  </si>
  <si>
    <t>/cifx/queryProblematicFlag3</t>
    <phoneticPr fontId="19" type="noConversion"/>
  </si>
  <si>
    <t>updateCustomerContactInfo</t>
    <phoneticPr fontId="19" type="noConversion"/>
  </si>
  <si>
    <t>﹝HEADER.集中作業﹞≠「Y:是」且﹝建檔單位﹞≠﹝HEADER.分行代碼﹞</t>
    <phoneticPr fontId="19" type="noConversion"/>
  </si>
  <si>
    <t>C</t>
    <phoneticPr fontId="19" type="noConversion"/>
  </si>
  <si>
    <t>統編</t>
    <phoneticPr fontId="19" type="noConversion"/>
  </si>
  <si>
    <t>column_code</t>
    <phoneticPr fontId="18" type="noConversion"/>
  </si>
  <si>
    <t>RULE_ID</t>
    <phoneticPr fontId="19" type="noConversion"/>
  </si>
  <si>
    <t>規則內容</t>
    <phoneticPr fontId="18" type="noConversion"/>
  </si>
  <si>
    <t>上行電文</t>
    <phoneticPr fontId="19" type="noConversion"/>
  </si>
  <si>
    <t>下行電文</t>
    <phoneticPr fontId="19" type="noConversion"/>
  </si>
  <si>
    <t>建檔/維護</t>
    <phoneticPr fontId="18" type="noConversion"/>
  </si>
  <si>
    <t>情境</t>
    <phoneticPr fontId="19" type="noConversion"/>
  </si>
  <si>
    <t>預期結果</t>
    <phoneticPr fontId="19" type="noConversion"/>
  </si>
  <si>
    <t>實際結果</t>
    <phoneticPr fontId="19" type="noConversion"/>
  </si>
  <si>
    <t>25547409</t>
  </si>
  <si>
    <t>V_022</t>
    <phoneticPr fontId="18" type="noConversion"/>
  </si>
  <si>
    <t>『證號類型』＝「H:外國自然人(稅籍編號,舊)」</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</si>
  <si>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</si>
  <si>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"TS0120_20220214203543_868",
            "txnCode": "updateCustomer",
            "txnTime": "2022-02-14 20:35:43",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"TS0120_20220214203543_868",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"TS0120_20220214203543_868",
            "oriInData": null,
            "oriTradeSeqNo": "TS0120_20220214203543_868",
            "password": null,
            "pCode": null,
            "processType": null,
            "referenceNumber": null,
            "region": null,
            "repeatFlag": null,
            "reverseTradeSeqNo": null,
            "rsv": null,
            "signatureData": null,
            "syncData": null,
            "systemDate": "20220214",
            "systemDateROC": "01110214",
            "systemTime": "203543",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</si>
  <si>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</si>
  <si>
    <t xml:space="preserve">證號判斷為certType:B
returnCerType為A
</t>
    <phoneticPr fontId="18" type="noConversion"/>
  </si>
  <si>
    <r>
      <t>0</t>
    </r>
    <r>
      <rPr>
        <sz val="12"/>
        <color theme="1"/>
        <rFont val="新細明體"/>
        <family val="2"/>
        <charset val="136"/>
        <scheme val="minor"/>
      </rPr>
      <t>000</t>
    </r>
    <phoneticPr fontId="18" type="noConversion"/>
  </si>
  <si>
    <t>當cert_type=B 進入以下邏輯，需檢核代表人統編(I_PRINCIPAL_CERTIFICATION_NUMBER)］,是否建檔(請以I_PRINCIPAL_CERTIFICATION_NUMBER查詢customer.CIF_VERIFIED_ID，有筆數就是有建檔)，未建檔則拋出07A5</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</si>
  <si>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"M123456789",
            "principalName": "代表人是陳阿傑"
        },
        "optional": {
            "forceUpdate": ""
        }
    }
}
</t>
    <phoneticPr fontId="18" type="noConversion"/>
  </si>
  <si>
    <t>{
    "requestModel": {
        "header": {
            "msgNo": "TS0120_20220214203718_867",
            "txnCode": "updateCustomer",
            "txnTime": "2022-02-14 20:37:18",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"TS0120_20220214203718_867",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"M123456789",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"TS0120_20220214203718_867",
            "oriInData": null,
            "oriTradeSeqNo": "TS0120_20220214203718_867",
            "password": null,
            "pCode": null,
            "processType": null,
            "referenceNumber": null,
            "region": null,
            "repeatFlag": null,
            "reverseTradeSeqNo": null,
            "rsv": null,
            "signatureData": null,
            "syncData": null,
            "systemDate": "20220214",
            "systemDateROC": "01110214",
            "systemTime": "203718",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"07A5",
            "errorMessage": "公司戶請先進行公司負責人之建檔作業！",
            "msgCode": null,
            "sys": null,
            "msgType": null,
            "dateTime": null,
            "localDate": null,
            "localTime": null,
            "EAITradeSeqNo": null,
            "EJVLD": null,
            "EAITxId": null
        },
        "model": null
    },
    "resultCode": "07A5",
    "resultDescription": "公司戶請先進行公司負責人之建檔作業！　　　　　　　",
    "errorMessages": []
}</t>
    <phoneticPr fontId="18" type="noConversion"/>
  </si>
  <si>
    <t>當cert_type=B 
電文代入principalCertificationNumber": "M123456789" (未建檔)</t>
    <phoneticPr fontId="18" type="noConversion"/>
  </si>
  <si>
    <t>07A5</t>
    <phoneticPr fontId="18" type="noConversion"/>
  </si>
  <si>
    <t>93135921</t>
  </si>
  <si>
    <t>{
    "requestModel": {
        "header": {
            "msgNo": "TS0120_20220214204337_439",
            "txnCode": "updateCustomer",
            "txnTime": "2022-02-14 20:43:37",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"TS0120_20220214204337_439",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"TS0120_20220214204337_439",
            "oriInData": null,
            "oriTradeSeqNo": "TS0120_20220214204337_439",
            "password": null,
            "pCode": null,
            "processType": null,
            "referenceNumber": null,
            "region": null,
            "repeatFlag": null,
            "reverseTradeSeqNo": null,
            "rsv": null,
            "signatureData": null,
            "syncData": null,
            "systemDate": "20220214",
            "systemDateROC": "01110214",
            "systemTime": "204337",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</si>
  <si>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當cert_type=B 
電文代入principalCertificationNumber": "A123456789" (已建檔)</t>
    <phoneticPr fontId="18" type="noConversion"/>
  </si>
  <si>
    <t>0000</t>
    <phoneticPr fontId="18" type="noConversion"/>
  </si>
  <si>
    <t>﹝顧客性質別代碼﹞＝「4:獨資戶」或「5:合夥戶」，且〔代表人統編〕的『證號類型』＝「B :營利事業」或「X :無法識別」</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</si>
  <si>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"25547409",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</si>
  <si>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"TS0120_20220214205117_621",
            "txnCode": "updateCustomer",
            "txnTime": "2022-02-14 20:51:17",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"TS0120_20220214205117_621",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"4",
                "customerType": "01",
                "industrialCodeForDgbas": "130200",
                "chinaMasterCode": "1",
                "customerCertificationNumber": "25547409",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"TS0120_20220214205117_621",
            "oriInData": null,
            "oriTradeSeqNo": "TS0120_20220214205117_621",
            "password": null,
            "pCode": null,
            "processType": null,
            "referenceNumber": null,
            "region": null,
            "repeatFlag": null,
            "reverseTradeSeqNo": null,
            "rsv": null,
            "signatureData": null,
            "syncData": null,
            "systemDate": "20220214",
            "systemDateROC": "01110214",
            "systemTime": "205117",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</si>
  <si>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當cert_type=B
"customerPropertyType": "4"
</t>
    <phoneticPr fontId="18" type="noConversion"/>
  </si>
  <si>
    <t>02087523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</si>
  <si>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"02087523",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"00985303A",
            "principalName": "代表人是陳阿傑"
        },
        "optional": {
            "forceUpdate": ""
        }
    }
}
</t>
    <phoneticPr fontId="18" type="noConversion"/>
  </si>
  <si>
    <t>{
    "requestModel": {
        "header": {
            "msgNo": "TS0120_20220214210335_452",
            "txnCode": "updateCustomer",
            "txnTime": "2022-02-14 21:03:35",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"TS0120_20220214210335_452",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"00985303A",
                "industrialPropertyType": "02",
                "taxType": "2",
                "principalName": "代表人是陳阿傑",
                "birthday": "19881111",
                "nationality": "2",
                "registeredCountry": "CC",
                "customerPropertyType": "4",
                "customerType": "01",
                "industrialCodeForDgbas": "130200",
                "chinaMasterCode": "1",
                "customerCertificationNumber": "02087523",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"TS0120_20220214210335_452",
            "oriInData": null,
            "oriTradeSeqNo": "TS0120_20220214210335_452",
            "password": null,
            "pCode": null,
            "processType": null,
            "referenceNumber": null,
            "region": null,
            "repeatFlag": null,
            "reverseTradeSeqNo": null,
            "rsv": null,
            "signatureData": null,
            "syncData": null,
            "systemDate": "20220214",
            "systemDateROC": "01110214",
            "systemTime": "210335",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"7708",
            "errorMessage": "公司為獨資或合夥時，代表人統編不可為公司統編",
            "msgCode": null,
            "sys": null,
            "msgType": null,
            "dateTime": null,
            "localDate": null,
            "localTime": null,
            "EAITradeSeqNo": null,
            "EJVLD": null,
            "EAITxId": null
        },
        "model": null
    },
    "resultCode": "7708",
    "resultDescription": "公司為獨資或合夥時，代表人統編不可為公司統編",
    "errorMessages": []
}</t>
    <phoneticPr fontId="18" type="noConversion"/>
  </si>
  <si>
    <t>v_cert_type_return:B
PRINCIPAL_CERT_NO 為九碼
，前八碼數字，第九碼英文，且為已建檔顧客</t>
    <phoneticPr fontId="18" type="noConversion"/>
  </si>
  <si>
    <t>7708</t>
    <phoneticPr fontId="18" type="noConversion"/>
  </si>
  <si>
    <t>12228163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</si>
  <si>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"12228163",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"03574000",
            "principalName": "代表人是陳阿傑"
        },
        "optional": {
            "forceUpdate": ""
        }
    }
}
</t>
    <phoneticPr fontId="18" type="noConversion"/>
  </si>
  <si>
    <t>{
    "requestModel": {
        "header": {
            "msgNo": "TS0120_20220214213353_957",
            "txnCode": "updateCustomer",
            "txnTime": "2022-02-14 21:33:53",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"TS0120_20220214213353_957",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"03574000",
                "industrialPropertyType": "02",
                "taxType": "2",
                "principalName": "代表人是陳阿傑",
                "birthday": "19881111",
                "nationality": "2",
                "registeredCountry": "CC",
                "customerPropertyType": "1",
                "customerType": "01",
                "industrialCodeForDgbas": "130200",
                "chinaMasterCode": "1",
                "customerCertificationNumber": "12228163",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"TS0120_20220214213353_957",
            "oriInData": null,
            "oriTradeSeqNo": "TS0120_20220214213353_957",
            "password": null,
            "pCode": null,
            "processType": null,
            "referenceNumber": null,
            "region": null,
            "repeatFlag": null,
            "reverseTradeSeqNo": null,
            "rsv": null,
            "signatureData": null,
            "syncData": null,
            "systemDate": "20220214",
            "systemDateROC": "01110214",
            "systemTime": "213353",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</si>
  <si>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v_cert_type_return:B
"customerPropertyType": "1",
principalCertificationNumber為已存在主檔之法人統編</t>
    </r>
    <r>
      <rPr>
        <sz val="12"/>
        <color theme="1"/>
        <rFont val="新細明體"/>
        <family val="2"/>
        <charset val="136"/>
        <scheme val="minor"/>
      </rPr>
      <t xml:space="preserve">
</t>
    </r>
    <phoneticPr fontId="18" type="noConversion"/>
  </si>
  <si>
    <t>93085236</t>
    <phoneticPr fontId="18" type="noConversion"/>
  </si>
  <si>
    <t>principalCertificationNumber</t>
    <phoneticPr fontId="18" type="noConversion"/>
  </si>
  <si>
    <t>PRINCIPAL_CERT_NO</t>
    <phoneticPr fontId="18" type="noConversion"/>
  </si>
  <si>
    <r>
      <t>V_02</t>
    </r>
    <r>
      <rPr>
        <sz val="12"/>
        <color theme="1"/>
        <rFont val="新細明體"/>
        <family val="2"/>
        <charset val="136"/>
        <scheme val="minor"/>
      </rPr>
      <t>6</t>
    </r>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</si>
  <si>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"64279212",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"93085236",
            "customerCirciKey":"93085236",
            "principalName": "代表人是陳阿傑"
        },
        "optional": {
            "forceUpdate": ""
        }
    }
}
</t>
    <phoneticPr fontId="18" type="noConversion"/>
  </si>
  <si>
    <t>{
    "requestModel": {
        "header": {
            "msgNo": "TS0120_20220214213920_589",
            "txnCode": "updateCustomer",
            "txnTime": "2022-02-14 21:39:20",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"TS0120_20220214213920_589",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"93085236",
                "creationDepartment": "9915",
                "principalCertificationNumber": "93085236",
                "industrialPropertyType": "02",
                "taxType": "2",
                "principalName": "代表人是陳阿傑",
                "birthday": "19881111",
                "nationality": "2",
                "registeredCountry": "CC",
                "customerPropertyType": "1",
                "customerType": "01",
                "industrialCodeForDgbas": "130200",
                "chinaMasterCode": "1",
                "customerCertificationNumber": "64279212",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"TS0120_20220214213920_589",
            "oriInData": null,
            "oriTradeSeqNo": "TS0120_20220214213920_589",
            "password": null,
            "pCode": null,
            "processType": null,
            "referenceNumber": null,
            "region": null,
            "repeatFlag": null,
            "reverseTradeSeqNo": null,
            "rsv": null,
            "signatureData": null,
            "syncData": null,
            "systemDate": "20220214",
            "systemDateROC": "01110214",
            "systemTime": "213921",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"7709",
            "errorMessage": "負責人統編有誤，請檢查輸入或合理性！",
            "msgCode": null,
            "sys": null,
            "msgType": null,
            "dateTime": null,
            "localDate": null,
            "localTime": null,
            "EAITradeSeqNo": null,
            "EJVLD": null,
            "EAITxId": null
        },
        "model": null
    },
    "resultCode": "7709",
    "resultDescription": "負責人統編有誤，請檢查輸入或合理性！　　　　　　　",
    "errorMessages": []
}</t>
    <phoneticPr fontId="18" type="noConversion"/>
  </si>
  <si>
    <t>v_cert_type_return:B
輸入銀行歸戶統編與法人負責人統編相同</t>
    <phoneticPr fontId="18" type="noConversion"/>
  </si>
  <si>
    <r>
      <t>7</t>
    </r>
    <r>
      <rPr>
        <sz val="12"/>
        <color theme="1"/>
        <rFont val="新細明體"/>
        <family val="2"/>
        <charset val="136"/>
        <scheme val="minor"/>
      </rPr>
      <t>709</t>
    </r>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</si>
  <si>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</si>
  <si>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</si>
  <si>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</si>
  <si>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"TS0120_20220215104506_991",
            "txnCode": "updateCustomer",
            "txnTime": "2022-02-15 10:45:06",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"TS0120_20220215104506_991",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null,
                "customerFirstTransactionDate": null,
                "creationDepartment": "9915",
                "principalCertificationNumber": null,
                "taxIdentificationNumber": null,
                "industrialPropertyType": "02",
                "taxType": "2",
                "principalName": "代表人是陳阿傑",
                "birthday": "19881111",
                "nationality": "2",
                "gender": null,
                "registeredCountry": "CC",
                "everChangedCertificationNumber": null,
                "mergeBank": null,
                "batchCreationFlag": null,
                "mainBusinessUnit": null,
                "customerPropertyType": "1",
                "customerType": "01",
                "industrialCodeForDgbas": "130200",
                "priorCertificationNumber": null,
                "industrialCodeForCbc": null,
                "serveCompanyName": null,
                "serveCompanyCertificationNumber": null,
                "jobPositionType": null,
                "industryType": null,
                "parentCompanyCertificationNumber": null,
                "foreignBranchFlag": null,
                "parentCompanyCountry": null,
                "chinaMasterCode": "1",
                "chinaSubCode": null,
                "customerCertificationNumber": "72956398",
                "originalCheckNumber": null,
                "customerName": "ｃｉｆｘ測試公司戶",
                "accountPurpose": null,
                "otherAccountPurpose": null,
                "personalAnnualIncome": null,
                "customerSource": null,
                "educationLevel": null,
                "marriedStatus": null,
                "numberOfChildren": null,
                "referrerIdentificationNumber": null,
                "spouseIdentificationNumber": null,
                "entryAndExitPermitStartDate": null,
                "entryAndExitPermitEndDate": null,
                "entryAndExitPermitNumber": null,
                "foreignExchangeRoleType": null,
                "officeFlag": null,
                "diplomaticIdentificationNumber": null,
                "nameInEnglish": null,
                "alienResidenceExpiredDate": null,
                "alienResidenceIssueDate": null,
                "alienResidenceIdentificationNumber": null,
                "passportIdentificationNumber": null,
                "foreignExchangeContactName": null,
                "foreignExchangeContactPhoneNumber": null,
                "originalIcProcessingMethod": null,
                "countryInEnglish": null,
                "residentialCity": "臺北市",
                "residentialZip": "104",
                "residentialAddressDetail": "天祥路８６巷１號",
                "residentialArea": "中山區",
                "permanentCity": "臺北市",
                "permanentZip": "100",
                "permanentAddressDetail": "天祥路８６巷１號",
                "permanentArea": "中正區",
                "cityInEnglish": null,
                "detailAddressInEnglish": null,
                "overdueCreditFlag": null,
                "debtSettlement": null,
                "customerDebtClearance": null,
                "creditCardLiquidationFlag": null,
                "specialAccountFlag": null,
                "stopUsingCustomerDataFlag": null,
                "terroristsFlag": null,
                "customerStatus": null,
                "rehabilitatedFlag": null,
                "preMediationFlag": null,
                "accountReviewStateFlag": null,
                "accountReviewPendingFlag": null,
                "personalInformationAgreeFlag": null,
                "personalInformationConsentFlag": null,
                "dmSellingFlag": null,
                "smsSellingFlag": null,
                "phoneSellingFlag": null,
                "emailSellingFlag": null,
                "sellingNotificationType": null,
                "permanentPhoneNumber": null,
                "residentialPhoneNumber": null,
                "companyPhoneNumber": null,
                "permanentExtensionNumber": null,
                "residentialNumberExtension": null,
                "companyExtensionNumber": null,
                "mobilePhoneNumber": null,
                "mobilePhoneNumberForSmsTrade": null,
                "bbcall": null,
                "fax": null,
                "emailAddress": null,
                "permanentPhoneNumber2": null,
                "residentialPhoneNumber2": null,
                "corporationPhoneNumber2": null,
                "permanentExtensionNumber2": null,
                "residentialNumberExtension2": null,
                "corporationExtensionNumber2": null,
                "residentialMobilePhoneNumber2": null,
                "mobilePhoneNumberForSmsTrade2": null,
                "bbCall2": null,
                "fax2": null,
                "emailAddress2": null,
                "permanentPhoneNumber3": null,
                "residentialPhoneNumber3": null,
                "corporationPhoneNumber3": null,
                "permanentExtensionNumber3": null,
                "residentialExtensionNumber3": null,
                "corporationExtensionNumber3": null,
                "residentialMobilePhoneNumber3": null,
                "mobilePhoneNumberForSmsTrade3": null,
                "bbCall3": null,
                "fax3": null,
                "emailAddress3": null,
                "reasonToRejectLoan": null,
                "creditCardHolder": null,
                "individualSettlementFlag": null,
                "jcicNumber": null,
                "wiseCustomer": null,
                "financialCommissionerFlag": null,
                "versionOfGib": null,
                "gibTrusteeScope": null,
                "voicePasswordStatus": null,
                "electronicBankingSpecialServices": null,
                "doNotSendStatementFlag": null,
                "travelCardFlag": null,
                "capital": null,
                "annualRevenue": null,
                "taiwanFundedEnterpriseFlag": null,
                "unsecuredLoanExtensionFlag": null,
                "rehabilitationClosingStatus": null,
                "liquidationClosingStatus": null,
                "pibVersion": null,
                "pibStatus": null,
                "pibApplicationDate": null,
                "pibCancellationDate": null,
                "smsPasswordServiceFlag": null,
                "supplementaryPremiumFlag": null,
                "outsidePickupServiceFlag": null,
                "faxTransactionFlag": null,
                "customerRanking": null,
                "tellerNumber": null,
                "caseCreatedDate": null,
                "caseReportedDate": null,
                "reportUnit": null,
                "caseCreatedDepartment": null,
                "caseDescription": null,
                "grownUpGuardianship": null,
                "partyKind": null,
                "financialHoldingsCustomerStatement": null,
                "noteOnCredit": null,
                "noteOnSaveTrasfer": null,
                "noticeForDepositAndRemittance": null,
                "branchOrSubsidiaryFlag": null,
                "jobPositionName": null,
                "loanNote": null,
                "rejectedCheckDate": null,
                "mgntUnitCode": null,
                "efgFlag": null,
                "crossSellingFlag": null,
                "crossSellingDate": null,
                "crossSellingTime": null,
                "crossSellingVersion": null,
                "crossSellingIp": null,
                "crossSellingChannel": null,
                "crossSellingUpdPerson": null,
                "amlControlStatusCode": null,
                "amlReviewStatusCode": null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"TS0120_20220215104506_991",
            "oriInData": null,
            "oriTradeSeqNo": "TS0120_20220215104506_991",
            "password": null,
            "pCode": null,
            "processType": null,
            "referenceNumber": null,
            "region": null,
            "repeatFlag": null,
            "reverseTradeSeqNo": null,
            "rsv": null,
            "signatureData": null,
            "syncData": null,
            "systemDate": "20220215",
            "systemDateROC": "01110215",
            "systemTime": "104506",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"0910",
            "errorMessage": "輸入要項不全（PRINCIPAL_CERT_NO）",
            "msgCode": null,
            "sys": null,
            "msgType": null,
            "dateTime": null,
            "localDate": null,
            "localTime": null,
            "EAITradeSeqNo": null,
            "EJVLD": null,
            "EAITxId": null
        },
        "model": null
    },
    "resultCode": "0910",
    "resultDescription": "輸入要項不全（PRINCIPAL_CERT_NO）",
    "errorMessages": []
}</t>
    <phoneticPr fontId="18" type="noConversion"/>
  </si>
  <si>
    <t>v_cert_type_return:B
且輸入負責人統編欄位但值為空
測試時需有以下調整:
1.Include.ALWAYS(不然空值進不去)
2.此調整至大異動流程主體</t>
    <phoneticPr fontId="18" type="noConversion"/>
  </si>
  <si>
    <t>0910</t>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</si>
  <si>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</si>
  <si>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</si>
  <si>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</si>
  <si>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"TS0120_20220215105503_972",
            "txnCode": "updateCustomer",
            "txnTime": "2022-02-15 10:55:03",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"TS0120_20220215105503_972",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"TS0120_20220215105503_972",
            "oriInData": null,
            "oriTradeSeqNo": "TS0120_20220215105503_972",
            "password": null,
            "pCode": null,
            "processType": null,
            "referenceNumber": null,
            "region": null,
            "repeatFlag": null,
            "reverseTradeSeqNo": null,
            "rsv": null,
            "signatureData": null,
            "syncData": null,
            "systemDate": "20220215",
            "systemDateROC": "01110215",
            "systemTime": "105504",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</si>
  <si>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</si>
  <si>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v_cert_type_return:B
且輸入負責人統編欄位且有值</t>
    <phoneticPr fontId="18" type="noConversion"/>
  </si>
  <si>
    <t>0000</t>
    <phoneticPr fontId="18" type="noConversion"/>
  </si>
  <si>
    <t>industrialPropertyType</t>
    <phoneticPr fontId="18" type="noConversion"/>
  </si>
  <si>
    <t>V_028</t>
    <phoneticPr fontId="18" type="noConversion"/>
  </si>
  <si>
    <t>行業性質(I_INDUSTRIAL_PROPERTY_TYPE)﹞是「01」或「03」
且【顧客性質別代碼】＝「0或6」</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</si>
  <si>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"81135921",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"2",
            "nationality": "2",
            "registeredCountry": "CC",
            "industrialPropertyType": "01",
            "chinaMasterCode": "1",
            "chinaSubCode": "",
            "principalCertificationNumber": "",            
            "principalName": "代表人是陳阿傑"
        },
        "optional": {
            "forceUpdate": ""
        }
    }
}
</t>
    <phoneticPr fontId="18" type="noConversion"/>
  </si>
  <si>
    <t>{
    "requestModel": {
        "header": {
            "msgNo": "TS0120_20220215110242_258",
            "txnCode": "updateCustomer",
            "txnTime": "2022-02-15 11:02:42",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"TS0120_20220215110242_258",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"industrialPropertyType": "01",
                "taxType": "2",
                "principalName": "代表人是陳阿傑",
                "birthday": "19881111",
                "nationality": "2",
                "registeredCountry": "CC",
                "customerPropertyType": "0",
                "customerType": "01",
                "industrialCodeForDgbas": "130200",
                "chinaMasterCode": "1",
                "customerCertificationNumber": "81135921",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"TS0120_20220215110242_258",
            "oriInData": null,
            "oriTradeSeqNo": "TS0120_20220215110242_258",
            "password": null,
            "pCode": null,
            "processType": null,
            "referenceNumber": null,
            "region": null,
            "repeatFlag": null,
            "reverseTradeSeqNo": null,
            "rsv": null,
            "signatureData": null,
            "syncData": null,
            "systemDate": "20220215",
            "systemDateROC": "01110215",
            "systemTime": "110242",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"7030",
            "errorMessage": "行業類別錯誤（行業類別錯誤）",
            "msgCode": null,
            "sys": null,
            "msgType": null,
            "dateTime": null,
            "localDate": null,
            "localTime": null,
            "EAITradeSeqNo": null,
            "EJVLD": null,
            "EAITxId": null
        },
        "model": null
    },
    "resultCode": "7030",
    "resultDescription": "行業類別錯誤（行業類別錯誤）",
    "errorMessages": []
}</t>
    <phoneticPr fontId="18" type="noConversion"/>
  </si>
  <si>
    <t>顧客性質代碼(customerPropertyType) = 0
行業性質(industrialPropertyType)﹞= 「01」</t>
    <phoneticPr fontId="18" type="noConversion"/>
  </si>
  <si>
    <r>
      <t>7</t>
    </r>
    <r>
      <rPr>
        <sz val="12"/>
        <color theme="1"/>
        <rFont val="新細明體"/>
        <family val="2"/>
        <charset val="136"/>
        <scheme val="minor"/>
      </rPr>
      <t>030</t>
    </r>
    <phoneticPr fontId="18" type="noConversion"/>
  </si>
  <si>
    <t>industrialPropertyType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</si>
  <si>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</si>
  <si>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"TS0120_20220215110435_54",
            "txnCode": "updateCustomer",
            "txnTime": "2022-02-15 11:04:35",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"TS0120_20220215110435_54",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"TS0120_20220215110435_54",
            "oriInData": null,
            "oriTradeSeqNo": "TS0120_20220215110435_54",
            "password": null,
            "pCode": null,
            "processType": null,
            "referenceNumber": null,
            "region": null,
            "repeatFlag": null,
            "reverseTradeSeqNo": null,
            "rsv": null,
            "signatureData": null,
            "syncData": null,
            "systemDate": "20220215",
            "systemDateROC": "01110215",
            "systemTime": "110435",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</si>
  <si>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顧客性質代碼(customerPropertyType) = 1</t>
    </r>
    <r>
      <rPr>
        <sz val="12"/>
        <color theme="1"/>
        <rFont val="新細明體"/>
        <family val="2"/>
        <charset val="136"/>
        <scheme val="minor"/>
      </rPr>
      <t xml:space="preserve">
行業性質(</t>
    </r>
    <r>
      <rPr>
        <sz val="12"/>
        <color theme="1"/>
        <rFont val="新細明體"/>
        <family val="2"/>
        <charset val="136"/>
        <scheme val="minor"/>
      </rPr>
      <t>industrialPropertyType</t>
    </r>
    <r>
      <rPr>
        <sz val="12"/>
        <color theme="1"/>
        <rFont val="新細明體"/>
        <family val="2"/>
        <charset val="136"/>
        <scheme val="minor"/>
      </rPr>
      <t>﹞= 「</t>
    </r>
    <r>
      <rPr>
        <sz val="12"/>
        <color theme="1"/>
        <rFont val="新細明體"/>
        <family val="2"/>
        <charset val="136"/>
        <scheme val="minor"/>
      </rPr>
      <t>02</t>
    </r>
    <r>
      <rPr>
        <sz val="12"/>
        <color theme="1"/>
        <rFont val="新細明體"/>
        <family val="2"/>
        <charset val="136"/>
        <scheme val="minor"/>
      </rPr>
      <t>」</t>
    </r>
    <phoneticPr fontId="18" type="noConversion"/>
  </si>
  <si>
    <t>taxType</t>
    <phoneticPr fontId="18" type="noConversion"/>
  </si>
  <si>
    <t>﹝稅別(I_TAX_TYPE)﹞是「3」時</t>
  </si>
  <si>
    <t>{
    "requestModel": {
        "header": {
            "msgNo": "TS0120_20220215111522_163",
            "txnCode": "updateCustomer",
            "txnTime": "2022-02-15 11:15:22",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"TS0120_20220215111522_163",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"TS0120_20220215111522_163",
            "oriInData": null,
            "oriTradeSeqNo": "TS0120_20220215111522_163",
            "password": null,
            "pCode": null,
            "processType": null,
            "referenceNumber": null,
            "region": null,
            "repeatFlag": null,
            "reverseTradeSeqNo": null,
            "rsv": null,
            "signatureData": null,
            "syncData": null,
            "systemDate": "20220215",
            "systemDateROC": "01110215",
            "systemTime": "111522",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</si>
  <si>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﹝稅別(I_TAX_TYPE)﹞代入「2」，正常寫入</t>
    <phoneticPr fontId="18" type="noConversion"/>
  </si>
  <si>
    <t>taxType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</si>
  <si>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"3",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</si>
  <si>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"TS0120_20220215111916_465",
            "txnCode": "updateCustomer",
            "txnTime": "2022-02-15 11:19:16",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"TS0120_20220215111916_465",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"3",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"TS0120_20220215111916_465",
            "oriInData": null,
            "oriTradeSeqNo": "TS0120_20220215111916_465",
            "password": null,
            "pCode": null,
            "processType": null,
            "referenceNumber": null,
            "region": null,
            "repeatFlag": null,
            "reverseTradeSeqNo": null,
            "rsv": null,
            "signatureData": null,
            "syncData": null,
            "systemDate": "20220215",
            "systemDateROC": "01110215",
            "systemTime": "111917",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"1401",
            "errorMessage": "稅別錯誤，不可選擇稅別３",
            "msgCode": null,
            "sys": null,
            "msgType": null,
            "dateTime": null,
            "localDate": null,
            "localTime": null,
            "EAITradeSeqNo": null,
            "EJVLD": null,
            "EAITxId": null
        },
        "model": null
    },
    "resultCode": "1401",
    "resultDescription": "稅別錯誤，不可選擇稅別３",
    "errorMessages": []
}</t>
    <phoneticPr fontId="18" type="noConversion"/>
  </si>
  <si>
    <t>﹝稅別(I_TAX_TYPE)﹞代入「3」拋錯</t>
    <phoneticPr fontId="18" type="noConversion"/>
  </si>
  <si>
    <t>1401</t>
    <phoneticPr fontId="18" type="noConversion"/>
  </si>
  <si>
    <r>
      <t>1</t>
    </r>
    <r>
      <rPr>
        <sz val="12"/>
        <color theme="1"/>
        <rFont val="新細明體"/>
        <family val="2"/>
        <charset val="136"/>
        <scheme val="minor"/>
      </rPr>
      <t>401</t>
    </r>
    <phoneticPr fontId="18" type="noConversion"/>
  </si>
  <si>
    <t>&amp;I99525499</t>
    <phoneticPr fontId="18" type="noConversion"/>
  </si>
  <si>
    <t>OBU顧客﹝利息所得稅別﹞必須是「0 : 不計息」或「4 : 不課稅」，否則設定﹝執行結果﹞為「7200」</t>
  </si>
  <si>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"0",
            "nationality": "4",
            "registeredCountry": "TW",
            "industrialPropertyType": "02",
            "chinaMasterCode": "",
            "chinaSubCode": "",
            "principalCertificationNumber": "",
            "principalName": "代表人是陳阿傑"
        },
        "optional": {
            "forceUpdate": ""
        }
    }
}
</t>
    <phoneticPr fontId="18" type="noConversion"/>
  </si>
  <si>
    <t>{
    "requestModel": {
        "header": {
            "msgNo": "TS0120_20220215112355_1000",
            "txnCode": "updateCustomer",
            "txnTime": "2022-02-15 11:23:55",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"TS0120_20220215112355_1000",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"0",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"TS0120_20220215112355_1000",
            "oriInData": null,
            "oriTradeSeqNo": "TS0120_20220215112355_1000",
            "password": null,
            "pCode": null,
            "processType": null,
            "referenceNumber": null,
            "region": null,
            "repeatFlag": null,
            "reverseTradeSeqNo": null,
            "rsv": null,
            "signatureData": null,
            "syncData": null,
            "systemDate": "20220215",
            "systemDateROC": "01110215",
            "systemTime": "112355",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</si>
  <si>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phoneticPr fontId="18" type="noConversion"/>
  </si>
  <si>
    <t>OBU顧客﹝利息所得稅別﹞= 「0」</t>
    <phoneticPr fontId="18" type="noConversion"/>
  </si>
  <si>
    <t>&amp;I99525499</t>
    <phoneticPr fontId="18" type="noConversion"/>
  </si>
  <si>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"4",
            "registeredCountry": "TW",
            "industrialPropertyType": "02",
            "chinaMasterCode": "",
            "chinaSubCode": "",
            "principalCertificationNumber": "",
            "principalName": "代表人是陳阿傑"
        },
        "optional": {
            "forceUpdate": ""
        }
    }
}
</t>
    <phoneticPr fontId="18" type="noConversion"/>
  </si>
  <si>
    <t>{
    "requestModel": {
        "header": {
            "msgNo": "TS0120_20220215112712_275",
            "txnCode": "updateCustomer",
            "txnTime": "2022-02-15 11:27:12",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"TS0120_20220215112712_275",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"1",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"TS0120_20220215112712_275",
            "oriInData": null,
            "oriTradeSeqNo": "TS0120_20220215112712_275",
            "password": null,
            "pCode": null,
            "processType": null,
            "referenceNumber": null,
            "region": null,
            "repeatFlag": null,
            "reverseTradeSeqNo": null,
            "rsv": null,
            "signatureData": null,
            "syncData": null,
            "systemDate": "20220215",
            "systemDateROC": "01110215",
            "systemTime": "112712",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"1401",
            "errorMessage": "ＯＢＵ顧客稅別應為不計息或不課稅，請檢核！",
            "msgCode": null,
            "sys": null,
            "msgType": null,
            "dateTime": null,
            "localDate": null,
            "localTime": null,
            "EAITradeSeqNo": null,
            "EJVLD": null,
            "EAITxId": null
        },
        "model": null
    },
    "resultCode": "1401",
    "resultDescription": "ＯＢＵ顧客稅別應為不計息或不課稅，請檢核！",
    "errorMessages": []
}</t>
    <phoneticPr fontId="18" type="noConversion"/>
  </si>
  <si>
    <t>OBU顧客﹝利息所得稅別﹞= 「1」</t>
    <phoneticPr fontId="18" type="noConversion"/>
  </si>
  <si>
    <r>
      <t>1</t>
    </r>
    <r>
      <rPr>
        <sz val="12"/>
        <color theme="1"/>
        <rFont val="新細明體"/>
        <family val="2"/>
        <charset val="136"/>
        <scheme val="minor"/>
      </rPr>
      <t>401</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</si>
  <si>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</si>
  <si>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</si>
  <si>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"TS0120_20220215130342_645",
            "txnCode": "updateCustomer",
            "txnTime": "2022-02-15 13:03:42",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"TS0120_20220215130342_645",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"TS0120_20220215130342_645",
            "oriInData": null,
            "oriTradeSeqNo": "TS0120_20220215130342_645",
            "password": null,
            "pCode": null,
            "processType": null,
            "referenceNumber": null,
            "region": null,
            "repeatFlag": null,
            "reverseTradeSeqNo": null,
            "rsv": null,
            "signatureData": null,
            "syncData": null,
            "systemDate": "20220215",
            "systemDateROC": "01110215",
            "systemTime": "130343",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"1257",
            "errorMessage": "需填寫需求單，由集中部統一更改稅別為０",
            "msgCode": null,
            "sys": null,
            "msgType": null,
            "dateTime": null,
            "localDate": null,
            "localTime": null,
            "EAITradeSeqNo": null,
            "EJVLD": null,
            "EAITxId": null
        },
        "model": null
    },
    "resultCode": "1257",
    "resultDescription": "需填寫需求單，由集中部統一更改稅別為０",
    "errorMessages": []
}</t>
    <phoneticPr fontId="18" type="noConversion"/>
  </si>
  <si>
    <t>建檔</t>
    <phoneticPr fontId="18" type="noConversion"/>
  </si>
  <si>
    <r>
      <t>1</t>
    </r>
    <r>
      <rPr>
        <sz val="12"/>
        <color theme="1"/>
        <rFont val="新細明體"/>
        <family val="2"/>
        <charset val="136"/>
        <scheme val="minor"/>
      </rPr>
      <t>257</t>
    </r>
    <phoneticPr fontId="18" type="noConversion"/>
  </si>
  <si>
    <r>
      <t>1</t>
    </r>
    <r>
      <rPr>
        <sz val="12"/>
        <color theme="1"/>
        <rFont val="新細明體"/>
        <family val="2"/>
        <charset val="136"/>
        <scheme val="minor"/>
      </rPr>
      <t>257</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</si>
  <si>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</si>
  <si>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</si>
  <si>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"TS0120_20220215130812_387",
            "txnCode": "updateCustomer",
            "txnTime": "2022-02-15 13:08:12",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"TS0120_20220215130812_387",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"TS0120_20220215130812_387",
            "oriInData": null,
            "oriTradeSeqNo": "TS0120_20220215130812_387",
            "password": null,
            "pCode": null,
            "processType": null,
            "referenceNumber": null,
            "region": null,
            "repeatFlag": null,
            "reverseTradeSeqNo": null,
            "rsv": null,
            "signatureData": null,
            "syncData": null,
            "systemDate": "20220215",
            "systemDateROC": "01110215",
            "systemTime": "130812",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</si>
  <si>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OBU顧客﹝利息所得稅別﹞= 「2」</t>
    <phoneticPr fontId="18" type="noConversion"/>
  </si>
  <si>
    <t>0000</t>
    <phoneticPr fontId="18" type="noConversion"/>
  </si>
  <si>
    <t>當﹝利息所得稅別﹞異動為「2：20%」時，若﹝HEADER.集中作業﹞≠「Y:是」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</si>
  <si>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</si>
  <si>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"TS0120_20220215131928_882",
            "txnCode": "updateCustomer",
            "txnTime": "2022-02-15 13:19:28",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"TS0120_20220215131928_882",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"TS0120_20220215131928_882",
            "oriInData": null,
            "oriTradeSeqNo": "TS0120_20220215131928_882",
            "password": null,
            "pCode": null,
            "processType": null,
            "referenceNumber": null,
            "region": null,
            "repeatFlag": null,
            "reverseTradeSeqNo": null,
            "rsv": null,
            "signatureData": null,
            "syncData": null,
            "systemDate": "20220215",
            "systemDateROC": "01110215",
            "systemTime": "131928",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"1914",
            "errorMessage": "本交易(種類)需填需求單送主管部處核准",
            "msgCode": null,
            "sys": null,
            "msgType": null,
            "dateTime": null,
            "localDate": null,
            "localTime": null,
            "EAITradeSeqNo": null,
            "EJVLD": null,
            "EAITxId": null
        },
        "model": null
    },
    "resultCode": "1914",
    "resultDescription": "本交易(種類)需填需求單送主管部處核准　　　　　",
    "errorMessages": []
}</t>
    <phoneticPr fontId="18" type="noConversion"/>
  </si>
  <si>
    <t>當﹝利息所得稅別﹞異動為「2：20%」時，﹝HEADER.集中作業﹞= 「N」</t>
    <phoneticPr fontId="18" type="noConversion"/>
  </si>
  <si>
    <r>
      <t>1</t>
    </r>
    <r>
      <rPr>
        <sz val="12"/>
        <color theme="1"/>
        <rFont val="新細明體"/>
        <family val="2"/>
        <charset val="136"/>
        <scheme val="minor"/>
      </rPr>
      <t>914</t>
    </r>
    <phoneticPr fontId="18" type="noConversion"/>
  </si>
  <si>
    <r>
      <t>1</t>
    </r>
    <r>
      <rPr>
        <sz val="12"/>
        <color theme="1"/>
        <rFont val="新細明體"/>
        <family val="2"/>
        <charset val="136"/>
        <scheme val="minor"/>
      </rPr>
      <t>914</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</si>
  <si>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</si>
  <si>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"TS0120_20220215132453_571",
            "txnCode": "updateCustomer",
            "txnTime": "2022-02-15 13:24:53",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"TS0120_20220215132453_571",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"TS0120_20220215132453_571",
            "oriInData": null,
            "oriTradeSeqNo": "TS0120_20220215132453_571",
            "password": null,
            "pCode": null,
            "processType": null,
            "referenceNumber": null,
            "region": null,
            "repeatFlag": null,
            "reverseTradeSeqNo": null,
            "rsv": null,
            "signatureData": null,
            "syncData": null,
            "systemDate": "20220215",
            "systemDateROC": "01110215",
            "systemTime": "132453",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</si>
  <si>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</si>
  <si>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當﹝利息所得稅別﹞異動為「0」時，﹝HEADER.集中作業﹞= 「Y」</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</si>
  <si>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</si>
  <si>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</si>
  <si>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"TS0120_20220215154649_638",
            "txnCode": "updateCustomer",
            "txnTime": "2022-02-15 15:46:49",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"TS0120_20220215154649_638",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"TS0120_20220215154649_638",
            "oriInData": null,
            "oriTradeSeqNo": "TS0120_20220215154649_638",
            "password": null,
            "pCode": null,
            "processType": null,
            "referenceNumber": null,
            "region": null,
            "repeatFlag": null,
            "reverseTradeSeqNo": null,
            "rsv": null,
            "signatureData": null,
            "syncData": null,
            "systemDate": "20220215",
            "systemDateROC": "01110215",
            "systemTime": "154649",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</si>
  <si>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(【顧客主檔】.【建檔單位】&lt;&gt;﹝HEADER.分行代碼﹞)
﹝利息所得稅別﹞= 「1」
手動設定【顧客主檔】.[ 利息所得稅別]  = 「2」
集中作業部(centralizeMark) = "Y"
</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</si>
  <si>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</si>
  <si>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</si>
  <si>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"TS0120_20220215154435_351",
            "txnCode": "updateCustomer",
            "txnTime": "2022-02-15 15:44:35",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"TS0120_20220215154435_351",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"TS0120_20220215154435_351",
            "oriInData": null,
            "oriTradeSeqNo": "TS0120_20220215154435_351",
            "password": null,
            "pCode": null,
            "processType": null,
            "referenceNumber": null,
            "region": null,
            "repeatFlag": null,
            "reverseTradeSeqNo": null,
            "rsv": null,
            "signatureData": null,
            "syncData": null,
            "systemDate": "20220215",
            "systemDateROC": "01110215",
            "systemTime": "154436",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"returnCode": "0911",
            "errorMessage": "分行代號錯誤",
            "msgCode": null,
            "sys": null,
            "msgType": null,
            "dateTime": null,
            "localDate": null,
            "localTime": null,
            "EAITradeSeqNo": null,
            "EJVLD": null,
            "EAITxId": null
        },
        "model": null
    },
    "resultCode": "0911",
    "resultDescription": "分行代號錯誤　　　　　　　　　　　　　　　　　　　",
    "errorMessages": []
}</t>
    <phoneticPr fontId="18" type="noConversion"/>
  </si>
  <si>
    <t xml:space="preserve">(【顧客主檔】.【建檔單位】&lt;&gt;﹝HEADER.分行代碼﹞)
﹝利息所得稅別﹞= 「1」
手動設定【顧客主檔】.[ 利息所得稅別]  = 「2」
集中作業部(centralizeMark) = "N"
</t>
    <phoneticPr fontId="18" type="noConversion"/>
  </si>
  <si>
    <r>
      <t>0</t>
    </r>
    <r>
      <rPr>
        <sz val="12"/>
        <color theme="1"/>
        <rFont val="新細明體"/>
        <family val="2"/>
        <charset val="136"/>
        <scheme val="minor"/>
      </rPr>
      <t>911</t>
    </r>
    <phoneticPr fontId="18" type="noConversion"/>
  </si>
  <si>
    <t>C299000179</t>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</si>
  <si>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</si>
  <si>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"0",
      "principalName" : "代表人是陳阿傑",
      "birthday" : "19810101",
      "customerCirciKey":"C299000179",
      "nationality" : "4",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</si>
  <si>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"TS0120_20220215171452_506",
            "txnCode": "updateCustomer",
            "txnTime": "2022-02-15 17:14:52",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"TS0120_20220215171452_506",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"0",
                "principalName": "代表人是陳阿傑",
                "birthday": "19810101",
                "nationality": "4",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"TS0120_20220215171452_506",
            "oriInData": null,
            "oriTradeSeqNo": "TS0120_20220215171452_506",
            "password": null,
            "pCode": null,
            "processType": null,
            "referenceNumber": null,
            "region": null,
            "repeatFlag": null,
            "reverseTradeSeqNo": null,
            "rsv": null,
            "signatureData": null,
            "syncData": null,
            "systemDate": "20220215",
            "systemDateROC": "01110215",
            "systemTime": "171452",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"7533",
            "errorMessage": "本歸戶設有定期存款戶不得變更為不計息！",
            "msgCode": null,
            "sys": null,
            "msgType": null,
            "dateTime": null,
            "localDate": null,
            "localTime": null,
            "EAITradeSeqNo": null,
            "EJVLD": null,
            "EAITxId": null
        },
        "model": null
    },
    "resultCode": "7533",
    "resultDescription": "本歸戶設有定期存款戶不得變更為不計息！　　　　　　",
    "errorMessages": []
}</t>
    <phoneticPr fontId="18" type="noConversion"/>
  </si>
  <si>
    <t>[ 輸入利息所得稅別 ]  = 「 0 」，已存在顧客C299000179符合『帳號類別』＝「2 : 定存」且『帳戶狀態』＝「0 : 正常戶」</t>
    <phoneticPr fontId="18" type="noConversion"/>
  </si>
  <si>
    <r>
      <t>7</t>
    </r>
    <r>
      <rPr>
        <sz val="12"/>
        <color theme="1"/>
        <rFont val="新細明體"/>
        <family val="2"/>
        <charset val="136"/>
        <scheme val="minor"/>
      </rPr>
      <t>533</t>
    </r>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</si>
  <si>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</si>
  <si>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"1",
      "principalName" : "代表人是陳阿傑",
      "birthday" : "19810101",
      "customerCirciKey":"C299000179",
      "nationality" : "0",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</si>
  <si>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"TS0120_20220215171947_402",
            "txnCode": "updateCustomer",
            "txnTime": "2022-02-15 17:19:47",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"TS0120_20220215171947_402",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"1",
                "principalName": "代表人是陳阿傑",
                "birthday": "19810101",
                "nationality": "0",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"TS0120_20220215171947_402",
            "oriInData": null,
            "oriTradeSeqNo": "TS0120_20220215171947_402",
            "password": null,
            "pCode": null,
            "processType": null,
            "referenceNumber": null,
            "region": null,
            "repeatFlag": null,
            "reverseTradeSeqNo": null,
            "rsv": null,
            "signatureData": null,
            "syncData": null,
            "systemDate": "20220215",
            "systemDateROC": "01110215",
            "systemTime": "171947",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</si>
  <si>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輸入利息所得稅別 ]  = 「 1 」，已存在顧客C299000179符合『帳號類別』＝「2 : 定存」且『帳戶狀態』＝「0 : 正常戶」</t>
    <phoneticPr fontId="18" type="noConversion"/>
  </si>
  <si>
    <t>稅別(I_TAX_TYPE)﹞必須符合1或4</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</si>
  <si>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</si>
  <si>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"TS0120_20220215172355_480",
            "txnCode": "updateCustomer",
            "txnTime": "2022-02-15 17:23:55",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"TS0120_20220215172355_480",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"TS0120_20220215172355_480",
            "oriInData": null,
            "oriTradeSeqNo": "TS0120_20220215172355_480",
            "password": null,
            "pCode": null,
            "processType": null,
            "referenceNumber": null,
            "region": null,
            "repeatFlag": null,
            "reverseTradeSeqNo": null,
            "rsv": null,
            "signatureData": null,
            "syncData": null,
            "systemDate": "20220215",
            "systemDateROC": "01110215",
            "systemTime": "172355",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"新建檔稅別只能是１或４，其他稅別請改維護",
            "msgCode": null,
            "sys": null,
            "msgType": null,
            "dateTime": null,
            "localDate": null,
            "localTime": null,
            "EAITradeSeqNo": null,
            "EJVLD": null,
            "EAITxId": null
        },
        "model": null
    },
    "resultCode": "1401",
    "resultDescription": "新建檔稅別只能是１或４，其他稅別請改維護",
    "errorMessages": []
}</t>
    <phoneticPr fontId="18" type="noConversion"/>
  </si>
  <si>
    <t>建檔</t>
    <phoneticPr fontId="18" type="noConversion"/>
  </si>
  <si>
    <r>
      <t>稅別(I_TAX_TYPE)</t>
    </r>
    <r>
      <rPr>
        <sz val="12"/>
        <color theme="1"/>
        <rFont val="新細明體"/>
        <family val="2"/>
        <charset val="136"/>
        <scheme val="minor"/>
      </rPr>
      <t xml:space="preserve"> = 「0」</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</si>
  <si>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</si>
  <si>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"TS0120_20220215173838_907",
            "txnCode": "updateCustomer",
            "txnTime": "2022-02-15 17:38:38",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"TS0120_20220215173838_907",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"0",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"TS0120_20220215173838_907",
            "oriInData": null,
            "oriTradeSeqNo": "TS0120_20220215173838_907",
            "password": null,
            "pCode": null,
            "processType": null,
            "referenceNumber": null,
            "region": null,
            "repeatFlag": null,
            "reverseTradeSeqNo": null,
            "rsv": null,
            "signatureData": null,
            "syncData": null,
            "systemDate": "20220215",
            "systemDateROC": "01110215",
            "systemTime": "173838",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</si>
  <si>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</si>
  <si>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AA46988022</t>
    <phoneticPr fontId="18" type="noConversion"/>
  </si>
  <si>
    <t>﹝原始身份證字號/統編﹞前2碼≠「NI」且﹝國籍分類代碼﹞是「1 : 居留證有效期間大於一年之自然人及取得我國證照之法人」，﹝利息所得稅別﹞必須符合下列任一選項
A. 「1 : 本國人 10%」
B. 「2 : 外國人20%」</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</si>
  <si>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"0",
            "principalName": "代表人是陳阿傑",
            "birthday": "19810101",
            "customerCertificationNumber": "AA46988022",
            "nationality": "1",
            "registeredCountry": "CC",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</si>
  <si>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"TS0120_20220215190817_294",
            "txnCode": "updateCustomer",
            "txnTime": "2022-02-15 19:08:17",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"TS0120_20220215190817_294",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"0",
                "principalName": "代表人是陳阿傑",
                "birthday": "19810101",
                "nationality": "1",
                "registeredCountry": "CC",
                "customerPropertyType": "0",
                "customerType": "01",
                "industrialCodeForDgbas": "061400",
                "customerCertificationNumber": "AA46988022",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"TS0120_20220215190817_294",
            "oriInData": null,
            "oriTradeSeqNo": "TS0120_20220215190817_294",
            "password": null,
            "pCode": null,
            "processType": null,
            "referenceNumber": null,
            "region": null,
            "repeatFlag": null,
            "reverseTradeSeqNo": null,
            "rsv": null,
            "signatureData": null,
            "syncData": null,
            "systemDate": "20220215",
            "systemDateROC": "01110215",
            "systemTime": "190817",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"此類ＩＤ，稅別應該為１或２",
            "msgCode": null,
            "sys": null,
            "msgType": null,
            "dateTime": null,
            "localDate": null,
            "localTime": null,
            "EAITradeSeqNo": null,
            "EJVLD": null,
            "EAITxId": null
        },
        "model": null
    },
    "resultCode": "1401",
    "resultDescription": "此類ＩＤ，稅別應該為１或２",
    "errorMessages": []
}</t>
    <phoneticPr fontId="18" type="noConversion"/>
  </si>
  <si>
    <t>維護</t>
    <phoneticPr fontId="18" type="noConversion"/>
  </si>
  <si>
    <t>D100824442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</si>
  <si>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"1",
            "principalName": "代表人是陳阿傑",
            "birthday": "19810101",
            "customerCertificationNumber": "D100824442",
            "nationality": "0",
            "registeredCountry": "TW",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</si>
  <si>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"TS0120_20220215191642_107",
            "txnCode": "updateCustomer",
            "txnTime": "2022-02-15 19:16:42",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"TS0120_20220215191642_107",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"1",
                "principalName": "代表人是陳阿傑",
                "birthday": "19810101",
                "nationality": "0",
                "registeredCountry": "TW",
                "customerPropertyType": "0",
                "customerType": "01",
                "industrialCodeForDgbas": "061400",
                "customerCertificationNumber": "D100824442",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"TS0120_20220215191642_107",
            "oriInData": null,
            "oriTradeSeqNo": "TS0120_20220215191642_107",
            "password": null,
            "pCode": null,
            "processType": null,
            "referenceNumber": null,
            "region": null,
            "repeatFlag": null,
            "reverseTradeSeqNo": null,
            "rsv": null,
            "signatureData": null,
            "syncData": null,
            "systemDate": "20220215",
            "systemDateROC": "01110215",
            "systemTime": "191642",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</si>
  <si>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</si>
  <si>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〔註冊國別代碼〕= 「TW:台灣」時，﹝利息所得稅別﹞不符合下列任一選項，設定﹝執行結果﹞為「$128」(回傳前端: 1401)
A. 「1 : 本國人 10%」
B. 「4 : 不課稅」</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</si>
  <si>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"TW",
            "industrialPropertyType": "02",
            "chinaMasterCode": "1",
            "chinaSubCode": "",            
            "principalName": "代表人是陳阿傑"
        },
        "optional": {
            "forceUpdate": ""
        }
    }
}</t>
    <phoneticPr fontId="18" type="noConversion"/>
  </si>
  <si>
    <t>{
    "requestModel": {
        "header": {
            "msgNo": "TS0120_20220215192236_391",
            "txnCode": "updateCustomer",
            "txnTime": "2022-02-15 19:22:36",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"TS0120_20220215192236_391",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"TS0120_20220215192236_391",
            "oriInData": null,
            "oriTradeSeqNo": "TS0120_20220215192236_391",
            "password": null,
            "pCode": null,
            "processType": null,
            "referenceNumber": null,
            "region": null,
            "repeatFlag": null,
            "reverseTradeSeqNo": null,
            "rsv": null,
            "signatureData": null,
            "syncData": null,
            "systemDate": "20220215",
            "systemDateROC": "01110215",
            "systemTime": "192236",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"國別與稅別不符",
            "msgCode": null,
            "sys": null,
            "msgType": null,
            "dateTime": null,
            "localDate": null,
            "localTime": null,
            "EAITradeSeqNo": null,
            "EJVLD": null,
            "EAITxId": null
        },
        "model": null
    },
    "resultCode": "1401",
    "resultDescription": "國別與稅別不符",
    "errorMessages": []
}</t>
    <phoneticPr fontId="18" type="noConversion"/>
  </si>
  <si>
    <t>稅別(I_TAX_TYPE) = 「2」</t>
    <phoneticPr fontId="18" type="noConversion"/>
  </si>
  <si>
    <t>04174592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</si>
  <si>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"3",
            "registeredCountry": "TW",
            "industrialPropertyType": "02",
            "chinaMasterCode": "1",
            "chinaSubCode": "",            
            "principalName": "代表人是陳阿傑"
        },
        "optional": {
            "forceUpdate": ""
        }
    }
}</t>
    <phoneticPr fontId="18" type="noConversion"/>
  </si>
  <si>
    <t>{
    "requestModel": {
        "header": {
            "msgNo": "TS0120_20220215202008_411",
            "txnCode": "updateCustomer",
            "txnTime": "2022-02-15 20:20:08",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"TS0120_20220215202008_411",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"3",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"TS0120_20220215202008_411",
            "oriInData": null,
            "oriTradeSeqNo": "TS0120_20220215202008_411",
            "password": null,
            "pCode": null,
            "processType": null,
            "referenceNumber": null,
            "region": null,
            "repeatFlag": null,
            "reverseTradeSeqNo": null,
            "rsv": null,
            "signatureData": null,
            "syncData": null,
            "systemDate": "20220215",
            "systemDateROC": "01110215",
            "systemTime": "202008",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</si>
  <si>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X0285</t>
  </si>
  <si>
    <t>非12101交易不可變更生日</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</si>
  <si>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"customerCirciKey": "A123456789",
            "creationDepartment": "9915",
            "customerName": "ｃｉｆｘ測試公司戶",
            "birthday": "19880102",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</si>
  <si>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"TS0120_20220215212353_46",
            "txnCode": "updateCustomer",
            "txnTime": "2022-02-15 21:23:53",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"TS0120_20220215212353_46",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"A123456789",
                "creationDepartment": "9915",
                "industrialPropertyType": "02",
                "taxType": "1",
                "principalName": "代表人是陳阿傑",
                "birthday": "19880102",
                "nationality": "0",
                "registeredCountry": "TW",
                "customerPropertyType": "1",
                "customerType": "01",
                "industrialCodeForDgbas": "130200",
                "chinaMasterCode": "1",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"TS0120_20220215212353_46",
            "oriInData": null,
            "oriTradeSeqNo": "TS0120_20220215212353_46",
            "password": null,
            "pCode": null,
            "processType": null,
            "referenceNumber": null,
            "region": null,
            "repeatFlag": null,
            "reverseTradeSeqNo": null,
            "rsv": null,
            "signatureData": null,
            "syncData": null,
            "systemDate": "20220215",
            "systemDateROC": "01110215",
            "systemTime": "212353",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"5847",
            "errorMessage": "修改顧客生日僅能使用ＮＢＳ基本資料變更",
            "msgCode": null,
            "sys": null,
            "msgType": null,
            "dateTime": null,
            "localDate": null,
            "localTime": null,
            "EAITradeSeqNo": null,
            "EJVLD": null,
            "EAITxId": null
        },
        "model": null
    },
    "resultCode": "5847",
    "resultDescription": "修改顧客生日僅能使用ＮＢＳ基本資料變更",
    "errorMessages": []
}</t>
    <phoneticPr fontId="18" type="noConversion"/>
  </si>
  <si>
    <t>【顧客主檔】.【生日】=19880101
[生日] = 19880102</t>
    <phoneticPr fontId="18" type="noConversion"/>
  </si>
  <si>
    <r>
      <t>5</t>
    </r>
    <r>
      <rPr>
        <sz val="12"/>
        <color theme="1"/>
        <rFont val="新細明體"/>
        <family val="2"/>
        <charset val="136"/>
        <scheme val="minor"/>
      </rPr>
      <t>847</t>
    </r>
    <phoneticPr fontId="18" type="noConversion"/>
  </si>
  <si>
    <t>﹝國籍分類代碼﹞是「0 : 本國－行業編號請查明」且﹝註冊國別代碼﹞不是「TW : 台灣」</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</si>
  <si>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"0",
            "registeredCountry": "CC",
            "industrialPropertyType": "02",
            "chinaMasterCode": "1",
            "chinaSubCode": "",            
            "principalName": "代表人是陳阿傑"
        },
        "optional": {
            "forceUpdate": ""
        }
    }
}</t>
    <phoneticPr fontId="18" type="noConversion"/>
  </si>
  <si>
    <t>{
    "requestModel": {
        "header": {
            "msgNo": "TS0120_20220215204745_329",
            "txnCode": "updateCustomer",
            "txnTime": "2022-02-15 20:47:45",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"TS0120_20220215204745_329",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"0",
                "registeredCountry": "CC",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"TS0120_20220215204745_329",
            "oriInData": null,
            "oriTradeSeqNo": "TS0120_20220215204745_329",
            "password": null,
            "pCode": null,
            "processType": null,
            "referenceNumber": null,
            "region": null,
            "repeatFlag": null,
            "reverseTradeSeqNo": null,
            "rsv": null,
            "signatureData": null,
            "syncData": null,
            "systemDate": "20220215",
            "systemDateROC": "01110215",
            "systemTime": "204745",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"國籍錯誤（國籍為本國人，國別應為ＴＷ）",
            "msgCode": null,
            "sys": null,
            "msgType": null,
            "dateTime": null,
            "localDate": null,
            "localTime": null,
            "EAITradeSeqNo": null,
            "EJVLD": null,
            "EAITxId": null
        },
        "model": null
    },
    "resultCode": "0942",
    "resultDescription": "國籍錯誤（國籍為本國人，國別應為ＴＷ）",
    "errorMessages": []
}</t>
    <phoneticPr fontId="18" type="noConversion"/>
  </si>
  <si>
    <t>﹝註冊國別代碼﹞= 「CC」
 ﹝國籍分類代碼﹞是「0 : 本國－行業編號請查明」</t>
    <phoneticPr fontId="18" type="noConversion"/>
  </si>
  <si>
    <r>
      <rPr>
        <sz val="12"/>
        <color theme="1"/>
        <rFont val="新細明體"/>
        <family val="2"/>
        <charset val="136"/>
        <scheme val="minor"/>
      </rPr>
      <t>0942</t>
    </r>
    <phoneticPr fontId="18" type="noConversion"/>
  </si>
  <si>
    <r>
      <t>0</t>
    </r>
    <r>
      <rPr>
        <sz val="12"/>
        <color theme="1"/>
        <rFont val="新細明體"/>
        <family val="2"/>
        <charset val="136"/>
        <scheme val="minor"/>
      </rPr>
      <t>942</t>
    </r>
    <phoneticPr fontId="18" type="noConversion"/>
  </si>
  <si>
    <t>﹝國籍分類代碼﹞是「0 : 本國－行業編號請查明」且﹝註冊國別代碼﹞不是「TW : 台灣」</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</si>
  <si>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</si>
  <si>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"TS0120_20220215205234_244",
            "txnCode": "updateCustomer",
            "txnTime": "2022-02-15 20:52:34",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"TS0120_20220215205234_244",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"TS0120_20220215205234_244",
            "oriInData": null,
            "oriTradeSeqNo": "TS0120_20220215205234_244",
            "password": null,
            "pCode": null,
            "processType": null,
            "referenceNumber": null,
            "region": null,
            "repeatFlag": null,
            "reverseTradeSeqNo": null,
            "rsv": null,
            "signatureData": null,
            "syncData": null,
            "systemDate": "20220215",
            "systemDateROC": "01110215",
            "systemTime": "205234",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</si>
  <si>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﹝註冊國別代碼﹞= 「TW」
 ﹝國籍分類代碼﹞是「0 : 本國－行業編號請查明」</t>
    <phoneticPr fontId="18" type="noConversion"/>
  </si>
  <si>
    <t>﹝國籍分類代碼﹞＝「4: ＯＢＵ自然人及ＯＢＵ法人」且『證號類型』≠「O :ＯＢＵ顧客」</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</si>
  <si>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</si>
  <si>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"TS0120_20220215210123_296",
            "txnCode": "updateCustomer",
            "txnTime": "2022-02-15 21:01:23",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"TS0120_20220215210123_296",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"TS0120_20220215210123_296",
            "oriInData": null,
            "oriTradeSeqNo": "TS0120_20220215210123_296",
            "password": null,
            "pCode": null,
            "processType": null,
            "referenceNumber": null,
            "region": null,
            "repeatFlag": null,
            "reverseTradeSeqNo": null,
            "rsv": null,
            "signatureData": null,
            "syncData": null,
            "systemDate": "20220215",
            "systemDateROC": "01110215",
            "systemTime": "210123",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</si>
  <si>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國籍分類代碼﹞＝「0: </t>
    <phoneticPr fontId="18" type="noConversion"/>
  </si>
  <si>
    <t>﹝國籍分類代碼﹞＝「4: ＯＢＵ自然人及ＯＢＵ法人」且『證號類型』≠「O :ＯＢＵ顧客」</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</si>
  <si>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"4",
            "registeredCountry": "TW",
            "industrialPropertyType": "02",
            "chinaMasterCode": "1",
            "chinaSubCode": "",            
            "principalName": "代表人是陳阿傑"
        },
        "optional": {
            "forceUpdate": ""
        }
    }
}</t>
    <phoneticPr fontId="18" type="noConversion"/>
  </si>
  <si>
    <t>{
    "requestModel": {
        "header": {
            "msgNo": "TS0120_20220215205751_6",
            "txnCode": "updateCustomer",
            "txnTime": "2022-02-15 20:57:51",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"TS0120_20220215205751_6",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"4",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"TS0120_20220215205751_6",
            "oriInData": null,
            "oriTradeSeqNo": "TS0120_20220215205751_6",
            "password": null,
            "pCode": null,
            "processType": null,
            "referenceNumber": null,
            "region": null,
            "repeatFlag": null,
            "reverseTradeSeqNo": null,
            "rsv": null,
            "signatureData": null,
            "syncData": null,
            "systemDate": "20220215",
            "systemDateROC": "01110215",
            "systemTime": "205752",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"國籍錯誤（國籍為４，ＩＤ應屬ＯＢＵ）",
            "msgCode": null,
            "sys": null,
            "msgType": null,
            "dateTime": null,
            "localDate": null,
            "localTime": null,
            "EAITradeSeqNo": null,
            "EJVLD": null,
            "EAITxId": null
        },
        "model": null
    },
    "resultCode": "0942",
    "resultDescription": "國籍錯誤（國籍為４，ＩＤ應屬ＯＢＵ）",
    "errorMessages": []
}</t>
    <phoneticPr fontId="18" type="noConversion"/>
  </si>
  <si>
    <t xml:space="preserve">國籍分類代碼﹞＝「4: </t>
    <phoneticPr fontId="18" type="noConversion"/>
  </si>
  <si>
    <t>V_076</t>
  </si>
  <si>
    <t>V_077</t>
  </si>
  <si>
    <t>原始序號</t>
    <phoneticPr fontId="18" type="noConversion"/>
  </si>
  <si>
    <t>資料中文名稱</t>
    <phoneticPr fontId="18" type="noConversion"/>
  </si>
  <si>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</si>
  <si>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</si>
  <si>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</si>
  <si>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</si>
  <si>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JSON節點名稱</t>
  </si>
  <si>
    <t>資料庫欄位型別</t>
    <phoneticPr fontId="18" type="noConversion"/>
  </si>
  <si>
    <t>資料說明</t>
    <phoneticPr fontId="18" type="noConversion"/>
  </si>
  <si>
    <t>顧客主檔PK</t>
    <phoneticPr fontId="18" type="noConversion"/>
  </si>
  <si>
    <t>Customer ID</t>
    <phoneticPr fontId="18" type="noConversion"/>
  </si>
  <si>
    <t>顧客主檔</t>
    <phoneticPr fontId="18" type="noConversion"/>
  </si>
  <si>
    <t>TB_CUSTOMER</t>
    <phoneticPr fontId="18" type="noConversion"/>
  </si>
  <si>
    <t>自製UUID</t>
    <phoneticPr fontId="18" type="noConversion"/>
  </si>
  <si>
    <t>銀行歸戶統編</t>
    <phoneticPr fontId="18" type="noConversion"/>
  </si>
  <si>
    <t>customerCirciKey</t>
    <phoneticPr fontId="18" type="noConversion"/>
  </si>
  <si>
    <t xml:space="preserve">即主機的host_key_value，同其他table的circi_key  </t>
    <phoneticPr fontId="18" type="noConversion"/>
  </si>
  <si>
    <t>顧客首次往來日期(YYYYMMDDHH24MISS)</t>
    <phoneticPr fontId="18" type="noConversion"/>
  </si>
  <si>
    <t>建檔單位/建檔代號</t>
    <phoneticPr fontId="18" type="noConversion"/>
  </si>
  <si>
    <t>Creation Department</t>
    <phoneticPr fontId="18" type="noConversion"/>
  </si>
  <si>
    <t>CREATION_DPT_CODE</t>
    <phoneticPr fontId="18" type="noConversion"/>
  </si>
  <si>
    <t>代表人統編/負責人統編</t>
    <phoneticPr fontId="18" type="noConversion"/>
  </si>
  <si>
    <t>Principal Certification Number</t>
    <phoneticPr fontId="18" type="noConversion"/>
  </si>
  <si>
    <t>Tax Idification Number</t>
    <phoneticPr fontId="18" type="noConversion"/>
  </si>
  <si>
    <t>行業屬性類別代碼/行業性質/行業類別</t>
    <phoneticPr fontId="18" type="noConversion"/>
  </si>
  <si>
    <t>Industry Property Type</t>
    <phoneticPr fontId="18" type="noConversion"/>
  </si>
  <si>
    <t>Income Tax Type</t>
    <phoneticPr fontId="18" type="noConversion"/>
  </si>
  <si>
    <t>代表人姓名/負責人姓名</t>
    <phoneticPr fontId="18" type="noConversion"/>
  </si>
  <si>
    <t>Principal Name</t>
    <phoneticPr fontId="18" type="noConversion"/>
  </si>
  <si>
    <t>PRINCIPAL_NAME</t>
    <phoneticPr fontId="18" type="noConversion"/>
  </si>
  <si>
    <t>Customer Birthday</t>
    <phoneticPr fontId="18" type="noConversion"/>
  </si>
  <si>
    <t>Nationality</t>
    <phoneticPr fontId="18" type="noConversion"/>
  </si>
  <si>
    <t>nationality</t>
    <phoneticPr fontId="18" type="noConversion"/>
  </si>
  <si>
    <t>性別代碼</t>
    <phoneticPr fontId="18" type="noConversion"/>
  </si>
  <si>
    <t>Gender</t>
    <phoneticPr fontId="18" type="noConversion"/>
  </si>
  <si>
    <t>Register Country</t>
    <phoneticPr fontId="18" type="noConversion"/>
  </si>
  <si>
    <t>registeredCountry</t>
    <phoneticPr fontId="18" type="noConversion"/>
  </si>
  <si>
    <t>registeredCountry</t>
    <phoneticPr fontId="18" type="noConversion"/>
  </si>
  <si>
    <t>是否更改過身份證／統編</t>
    <phoneticPr fontId="18" type="noConversion"/>
  </si>
  <si>
    <t>Ever Changed Certification Number</t>
    <phoneticPr fontId="18" type="noConversion"/>
  </si>
  <si>
    <t>EVER_CHANGED_CERT_NO</t>
    <phoneticPr fontId="18" type="noConversion"/>
  </si>
  <si>
    <t>Merge Bank</t>
    <phoneticPr fontId="18" type="noConversion"/>
  </si>
  <si>
    <t>中心批次建檔註記</t>
    <phoneticPr fontId="18" type="noConversion"/>
  </si>
  <si>
    <t>顧客主檔</t>
    <phoneticPr fontId="18" type="noConversion"/>
  </si>
  <si>
    <t>batchCreationFlag</t>
    <phoneticPr fontId="18" type="noConversion"/>
  </si>
  <si>
    <t>batchCreationFlag</t>
  </si>
  <si>
    <t>Main Business Unit</t>
    <phoneticPr fontId="18" type="noConversion"/>
  </si>
  <si>
    <t>顧客性質代碼(符合票交所定義)_x000D_</t>
    <phoneticPr fontId="18" type="noConversion"/>
  </si>
  <si>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</si>
  <si>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</si>
  <si>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</si>
  <si>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Customer Type</t>
    <phoneticPr fontId="18" type="noConversion"/>
  </si>
  <si>
    <t>CUSTOMER_TYPE_CODE</t>
    <phoneticPr fontId="18" type="noConversion"/>
  </si>
  <si>
    <t>行業編號（主計處代碼）</t>
    <phoneticPr fontId="18" type="noConversion"/>
  </si>
  <si>
    <t>Industrial Classification for DGBAS</t>
    <phoneticPr fontId="18" type="noConversion"/>
  </si>
  <si>
    <t>DGBAS_INDUSTRY_CODE</t>
    <phoneticPr fontId="18" type="noConversion"/>
  </si>
  <si>
    <t>Prior Person Identification Number</t>
    <phoneticPr fontId="18" type="noConversion"/>
  </si>
  <si>
    <t>Industrial Classification for CBC</t>
    <phoneticPr fontId="18" type="noConversion"/>
  </si>
  <si>
    <t>Serve Company Certification Number</t>
    <phoneticPr fontId="18" type="noConversion"/>
  </si>
  <si>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</si>
  <si>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</si>
  <si>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</si>
  <si>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</si>
  <si>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</si>
  <si>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</si>
  <si>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</si>
  <si>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</si>
  <si>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</si>
  <si>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</si>
  <si>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Parent Company Certification Number</t>
    <phoneticPr fontId="18" type="noConversion"/>
  </si>
  <si>
    <t xml:space="preserve">外商分公司註記
</t>
    <phoneticPr fontId="18" type="noConversion"/>
  </si>
  <si>
    <t>大陸商子代碼</t>
    <phoneticPr fontId="18" type="noConversion"/>
  </si>
  <si>
    <t>China Sub Code</t>
    <phoneticPr fontId="18" type="noConversion"/>
  </si>
  <si>
    <t>CHINA_SUB_CODE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</si>
  <si>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</si>
  <si>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原始身份證字號/統編</t>
    <phoneticPr fontId="19" type="noConversion"/>
  </si>
  <si>
    <t>Customer Certification Number</t>
    <phoneticPr fontId="18" type="noConversion"/>
  </si>
  <si>
    <t>顧客主檔</t>
    <phoneticPr fontId="19" type="noConversion"/>
  </si>
  <si>
    <t>CIF_ORIGINAL_ID</t>
    <phoneticPr fontId="18" type="noConversion"/>
  </si>
  <si>
    <t>Original Check Number</t>
    <phoneticPr fontId="18" type="noConversion"/>
  </si>
  <si>
    <t>顧客姓名</t>
    <phoneticPr fontId="19" type="noConversion"/>
  </si>
  <si>
    <t>Customer Name</t>
    <phoneticPr fontId="18" type="noConversion"/>
  </si>
  <si>
    <t>Account Purpose</t>
    <phoneticPr fontId="18" type="noConversion"/>
  </si>
  <si>
    <t>accountPurpose</t>
    <phoneticPr fontId="18" type="noConversion"/>
  </si>
  <si>
    <t>Account Purpose (Others)</t>
    <phoneticPr fontId="18" type="noConversion"/>
  </si>
  <si>
    <t>otherAccountPurpose</t>
    <phoneticPr fontId="18" type="noConversion"/>
  </si>
  <si>
    <t>個人年收入所得</t>
    <phoneticPr fontId="18" type="noConversion"/>
  </si>
  <si>
    <t>Annual Income</t>
    <phoneticPr fontId="18" type="noConversion"/>
  </si>
  <si>
    <t>CPS顧客來源代碼</t>
    <phoneticPr fontId="18" type="noConversion"/>
  </si>
  <si>
    <t>Customer Source of CPS</t>
    <phoneticPr fontId="18" type="noConversion"/>
  </si>
  <si>
    <t>學歷代碼//教育程度</t>
    <phoneticPr fontId="18" type="noConversion"/>
  </si>
  <si>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</si>
  <si>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</si>
  <si>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</si>
  <si>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Married Status</t>
    <phoneticPr fontId="18" type="noConversion"/>
  </si>
  <si>
    <t>Number of children</t>
    <phoneticPr fontId="18" type="noConversion"/>
  </si>
  <si>
    <t>介紹人統編</t>
    <phoneticPr fontId="19" type="noConversion"/>
  </si>
  <si>
    <t>Referrer Identification Number</t>
    <phoneticPr fontId="18" type="noConversion"/>
  </si>
  <si>
    <t>介紹人統編</t>
    <phoneticPr fontId="19" type="noConversion"/>
  </si>
  <si>
    <t>Spouse Identification Number</t>
    <phoneticPr fontId="18" type="noConversion"/>
  </si>
  <si>
    <t>入出境證起日(YYYYMMDDHH24MISS)</t>
    <phoneticPr fontId="18" type="noConversion"/>
  </si>
  <si>
    <t>Entry/Exit Permit Start Date</t>
    <phoneticPr fontId="18" type="noConversion"/>
  </si>
  <si>
    <t>入出境證迄日(YYYYMMDDHH24MISS)</t>
    <phoneticPr fontId="18" type="noConversion"/>
  </si>
  <si>
    <t>Entry/Exit Permit End Date</t>
    <phoneticPr fontId="18" type="noConversion"/>
  </si>
  <si>
    <t>entryAndExitPermitEndDate</t>
    <phoneticPr fontId="18" type="noConversion"/>
  </si>
  <si>
    <t>Entry/Exit Permit Number</t>
    <phoneticPr fontId="18" type="noConversion"/>
  </si>
  <si>
    <t>Foreign Exchange Role Type</t>
    <phoneticPr fontId="18" type="noConversion"/>
  </si>
  <si>
    <t>Diplomatic Identification Number</t>
    <phoneticPr fontId="18" type="noConversion"/>
  </si>
  <si>
    <t>當事者英文姓名/外匯英文姓名</t>
    <phoneticPr fontId="18" type="noConversion"/>
  </si>
  <si>
    <t>Foreign Exchange Customer English Name</t>
    <phoneticPr fontId="18" type="noConversion"/>
  </si>
  <si>
    <t>PARTY_ENGLISH_NAME</t>
    <phoneticPr fontId="18" type="noConversion"/>
  </si>
  <si>
    <t>nameInEnglish</t>
    <phoneticPr fontId="18" type="noConversion"/>
  </si>
  <si>
    <t>居留證迄日(YYYYMMDDHH24MISS)</t>
    <phoneticPr fontId="19" type="noConversion"/>
  </si>
  <si>
    <t>Alien Residence Expired Date</t>
    <phoneticPr fontId="18" type="noConversion"/>
  </si>
  <si>
    <t>居留證核發日期(YYYYMMDDHH24MISS)</t>
    <phoneticPr fontId="19" type="noConversion"/>
  </si>
  <si>
    <t>Alien Residence Issue Date</t>
    <phoneticPr fontId="18" type="noConversion"/>
  </si>
  <si>
    <t>居留證統編</t>
    <phoneticPr fontId="19" type="noConversion"/>
  </si>
  <si>
    <t>Alien Residence Identification Number</t>
    <phoneticPr fontId="18" type="noConversion"/>
  </si>
  <si>
    <t>Passport Identification Number</t>
    <phoneticPr fontId="18" type="noConversion"/>
  </si>
  <si>
    <t>Foreign Exchange Contact Name</t>
    <phoneticPr fontId="18" type="noConversion"/>
  </si>
  <si>
    <t>Foreign Exchange Contact Phone Number</t>
    <phoneticPr fontId="18" type="noConversion"/>
  </si>
  <si>
    <t>Original LC Processing Method</t>
    <phoneticPr fontId="18" type="noConversion"/>
  </si>
  <si>
    <t>英文地址國別</t>
    <phoneticPr fontId="18" type="noConversion"/>
  </si>
  <si>
    <t>Country In English</t>
    <phoneticPr fontId="18" type="noConversion"/>
  </si>
  <si>
    <t>英文地址國別</t>
    <phoneticPr fontId="18" type="noConversion"/>
  </si>
  <si>
    <t>Residential City</t>
    <phoneticPr fontId="18" type="noConversion"/>
  </si>
  <si>
    <t>通訊地址郵遞區號(CIRCIZIP)</t>
    <phoneticPr fontId="18" type="noConversion"/>
  </si>
  <si>
    <t>Residential Zip Code</t>
    <phoneticPr fontId="18" type="noConversion"/>
  </si>
  <si>
    <t>CUST_ZIP_CODE</t>
    <phoneticPr fontId="18" type="noConversion"/>
  </si>
  <si>
    <t>通訊地址郵遞區號(CIRCIZIP)</t>
    <phoneticPr fontId="18" type="noConversion"/>
  </si>
  <si>
    <t>通訊地址(部分)</t>
    <phoneticPr fontId="18" type="noConversion"/>
  </si>
  <si>
    <t>Residential Address(Partial)</t>
    <phoneticPr fontId="18" type="noConversion"/>
  </si>
  <si>
    <t>通訊地址鄉鎮市區</t>
    <phoneticPr fontId="18" type="noConversion"/>
  </si>
  <si>
    <t>Residential Area</t>
    <phoneticPr fontId="18" type="noConversion"/>
  </si>
  <si>
    <t>戶籍地址城市</t>
    <phoneticPr fontId="18" type="noConversion"/>
  </si>
  <si>
    <t>Permanent City</t>
    <phoneticPr fontId="18" type="noConversion"/>
  </si>
  <si>
    <t>戶籍地址郵遞區號(CIRCIZIP)</t>
    <phoneticPr fontId="18" type="noConversion"/>
  </si>
  <si>
    <t>Permanent Zip Code</t>
    <phoneticPr fontId="18" type="noConversion"/>
  </si>
  <si>
    <t>戶籍地址(部分)</t>
    <phoneticPr fontId="18" type="noConversion"/>
  </si>
  <si>
    <t>Permanent Address(Partial)</t>
    <phoneticPr fontId="18" type="noConversion"/>
  </si>
  <si>
    <t>戶籍地址鄉鎮市區</t>
    <phoneticPr fontId="18" type="noConversion"/>
  </si>
  <si>
    <t>Permanent Area</t>
    <phoneticPr fontId="18" type="noConversion"/>
  </si>
  <si>
    <t>英文地址城市</t>
    <phoneticPr fontId="18" type="noConversion"/>
  </si>
  <si>
    <t>City in English</t>
    <phoneticPr fontId="18" type="noConversion"/>
  </si>
  <si>
    <t>英文地址(部分)</t>
    <phoneticPr fontId="18" type="noConversion"/>
  </si>
  <si>
    <t>Address in English(Partial)</t>
    <phoneticPr fontId="18" type="noConversion"/>
  </si>
  <si>
    <t>逾期授信戶註記</t>
    <phoneticPr fontId="18" type="noConversion"/>
  </si>
  <si>
    <t>債務協商代碼</t>
    <phoneticPr fontId="18" type="noConversion"/>
  </si>
  <si>
    <t>Debt Settlement</t>
    <phoneticPr fontId="18" type="noConversion"/>
  </si>
  <si>
    <t>消費者債務清理代碼</t>
    <phoneticPr fontId="19" type="noConversion"/>
  </si>
  <si>
    <t>Customer Debt Clearance</t>
    <phoneticPr fontId="18" type="noConversion"/>
  </si>
  <si>
    <t>清算註記（來自卡處）</t>
    <phoneticPr fontId="19" type="noConversion"/>
  </si>
  <si>
    <t>特記對象（業管單位登錄）</t>
    <phoneticPr fontId="18" type="noConversion"/>
  </si>
  <si>
    <t>specialAccountFlag</t>
    <phoneticPr fontId="18" type="noConversion"/>
  </si>
  <si>
    <t>特記對象（業管單位登錄）</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</si>
  <si>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</si>
  <si>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</si>
  <si>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Personal Information Prohibition Flag</t>
    <phoneticPr fontId="18" type="noConversion"/>
  </si>
  <si>
    <t>停止蒐集利用個人資料註記</t>
    <phoneticPr fontId="18" type="noConversion"/>
  </si>
  <si>
    <t>恐怖份子註記</t>
    <phoneticPr fontId="18" type="noConversion"/>
  </si>
  <si>
    <t>Customer Status</t>
    <phoneticPr fontId="18" type="noConversion"/>
  </si>
  <si>
    <t>ACCOUNT REVIEW狀態註記</t>
    <phoneticPr fontId="18" type="noConversion"/>
  </si>
  <si>
    <t>ACCOUNT REVIEW暫停註記</t>
    <phoneticPr fontId="18" type="noConversion"/>
  </si>
  <si>
    <t>Account Review Pending Flag</t>
    <phoneticPr fontId="18" type="noConversion"/>
  </si>
  <si>
    <t>銀行內部共同行銷註記</t>
    <phoneticPr fontId="18" type="noConversion"/>
  </si>
  <si>
    <t>X0098</t>
    <phoneticPr fontId="18" type="noConversion"/>
  </si>
  <si>
    <t>personalInformationConsentFlag</t>
    <phoneticPr fontId="18" type="noConversion"/>
  </si>
  <si>
    <t>TB_CUSTOMER</t>
    <phoneticPr fontId="18" type="noConversion"/>
  </si>
  <si>
    <t>AGREE_CS_WITH_CONSENT_FLAG</t>
    <phoneticPr fontId="18" type="noConversion"/>
  </si>
  <si>
    <t>電話行銷註記</t>
    <phoneticPr fontId="18" type="noConversion"/>
  </si>
  <si>
    <t>Selling Notification Type</t>
    <phoneticPr fontId="18" type="noConversion"/>
  </si>
  <si>
    <t>Selling Note</t>
    <phoneticPr fontId="18" type="noConversion"/>
  </si>
  <si>
    <t>戶籍電話</t>
    <phoneticPr fontId="19" type="noConversion"/>
  </si>
  <si>
    <t>Permanent Phone Number</t>
    <phoneticPr fontId="18" type="noConversion"/>
  </si>
  <si>
    <t>通訊電話</t>
    <phoneticPr fontId="18" type="noConversion"/>
  </si>
  <si>
    <t>Residential Phone Number</t>
    <phoneticPr fontId="18" type="noConversion"/>
  </si>
  <si>
    <t>公司電話</t>
    <phoneticPr fontId="18" type="noConversion"/>
  </si>
  <si>
    <t>Corporation Phone Number</t>
    <phoneticPr fontId="18" type="noConversion"/>
  </si>
  <si>
    <t>戶籍電話分機</t>
    <phoneticPr fontId="19" type="noConversion"/>
  </si>
  <si>
    <t>Permanent Extension Number</t>
    <phoneticPr fontId="18" type="noConversion"/>
  </si>
  <si>
    <t>通訊電話分機</t>
    <phoneticPr fontId="18" type="noConversion"/>
  </si>
  <si>
    <t>Residential Extension Number</t>
    <phoneticPr fontId="18" type="noConversion"/>
  </si>
  <si>
    <t>公司電話分機</t>
    <phoneticPr fontId="18" type="noConversion"/>
  </si>
  <si>
    <t>Corporation Extension Number</t>
    <phoneticPr fontId="18" type="noConversion"/>
  </si>
  <si>
    <t>通訊用行動電話</t>
    <phoneticPr fontId="18" type="noConversion"/>
  </si>
  <si>
    <t>Residential Mobile Phone Number</t>
    <phoneticPr fontId="18" type="noConversion"/>
  </si>
  <si>
    <t>Mobile Phone Number for SMS Trade</t>
    <phoneticPr fontId="18" type="noConversion"/>
  </si>
  <si>
    <t>呼叫器</t>
    <phoneticPr fontId="18" type="noConversion"/>
  </si>
  <si>
    <t>BBCall</t>
    <phoneticPr fontId="18" type="noConversion"/>
  </si>
  <si>
    <t>Fax</t>
    <phoneticPr fontId="18" type="noConversion"/>
  </si>
  <si>
    <t>Email Address</t>
    <phoneticPr fontId="18" type="noConversion"/>
  </si>
  <si>
    <t>電子郵件信箱</t>
    <phoneticPr fontId="18" type="noConversion"/>
  </si>
  <si>
    <t>原email_address</t>
    <phoneticPr fontId="18" type="noConversion"/>
  </si>
  <si>
    <t>戶籍電話二</t>
    <phoneticPr fontId="19" type="noConversion"/>
  </si>
  <si>
    <t>Permanent Phone Number 2</t>
    <phoneticPr fontId="18" type="noConversion"/>
  </si>
  <si>
    <t>通訊電話二</t>
    <phoneticPr fontId="18" type="noConversion"/>
  </si>
  <si>
    <t>Residential Phone Number 2</t>
    <phoneticPr fontId="18" type="noConversion"/>
  </si>
  <si>
    <t>Corporation Phone Number 2</t>
    <phoneticPr fontId="18" type="noConversion"/>
  </si>
  <si>
    <t>公司電話二</t>
    <phoneticPr fontId="18" type="noConversion"/>
  </si>
  <si>
    <t>戶籍電話分機二</t>
    <phoneticPr fontId="19" type="noConversion"/>
  </si>
  <si>
    <t>Permanent Extension Number 2</t>
    <phoneticPr fontId="18" type="noConversion"/>
  </si>
  <si>
    <t>通訊電話分機二</t>
    <phoneticPr fontId="18" type="noConversion"/>
  </si>
  <si>
    <t>Residential Extension Number 2</t>
    <phoneticPr fontId="18" type="noConversion"/>
  </si>
  <si>
    <t>公司電話分機二</t>
    <phoneticPr fontId="18" type="noConversion"/>
  </si>
  <si>
    <t>Corporation Extension Number 2</t>
    <phoneticPr fontId="18" type="noConversion"/>
  </si>
  <si>
    <t>通訊用行動電話二</t>
    <phoneticPr fontId="18" type="noConversion"/>
  </si>
  <si>
    <t>Residential Mobile Phone Number 2</t>
    <phoneticPr fontId="18" type="noConversion"/>
  </si>
  <si>
    <t>交易用行動電話/簡訊密碼專屬行動電話二</t>
    <phoneticPr fontId="18" type="noConversion"/>
  </si>
  <si>
    <t>Mobile Phone Number for SMS Trade 2</t>
    <phoneticPr fontId="18" type="noConversion"/>
  </si>
  <si>
    <t>呼叫器二</t>
    <phoneticPr fontId="18" type="noConversion"/>
  </si>
  <si>
    <t>BBCall 2</t>
    <phoneticPr fontId="18" type="noConversion"/>
  </si>
  <si>
    <t>傳真電話二</t>
    <phoneticPr fontId="18" type="noConversion"/>
  </si>
  <si>
    <t>Fax 2</t>
    <phoneticPr fontId="18" type="noConversion"/>
  </si>
  <si>
    <t>電子郵件信箱二</t>
    <phoneticPr fontId="18" type="noConversion"/>
  </si>
  <si>
    <t>Email Address 2</t>
    <phoneticPr fontId="18" type="noConversion"/>
  </si>
  <si>
    <t>原email_address</t>
    <phoneticPr fontId="18" type="noConversion"/>
  </si>
  <si>
    <t>戶籍電話三</t>
    <phoneticPr fontId="19" type="noConversion"/>
  </si>
  <si>
    <t>Permanent Phone Number 3</t>
    <phoneticPr fontId="18" type="noConversion"/>
  </si>
  <si>
    <t>通訊電話三</t>
    <phoneticPr fontId="18" type="noConversion"/>
  </si>
  <si>
    <t>Residential Phone Number 3</t>
    <phoneticPr fontId="18" type="noConversion"/>
  </si>
  <si>
    <t>公司電話三</t>
    <phoneticPr fontId="18" type="noConversion"/>
  </si>
  <si>
    <t>Corporation Phone Number 3</t>
    <phoneticPr fontId="18" type="noConversion"/>
  </si>
  <si>
    <t>戶籍電話分機三</t>
    <phoneticPr fontId="19" type="noConversion"/>
  </si>
  <si>
    <t>Permanent Extension Number 3</t>
    <phoneticPr fontId="18" type="noConversion"/>
  </si>
  <si>
    <t>通訊電話分機三</t>
    <phoneticPr fontId="18" type="noConversion"/>
  </si>
  <si>
    <t>Residential Extension Number 3</t>
    <phoneticPr fontId="18" type="noConversion"/>
  </si>
  <si>
    <t>Corporation Extension Number 3</t>
    <phoneticPr fontId="18" type="noConversion"/>
  </si>
  <si>
    <t>公司電話分機三</t>
    <phoneticPr fontId="18" type="noConversion"/>
  </si>
  <si>
    <t>通訊用行動電話三</t>
    <phoneticPr fontId="18" type="noConversion"/>
  </si>
  <si>
    <t>Residential Mobile Phone Number 3</t>
    <phoneticPr fontId="18" type="noConversion"/>
  </si>
  <si>
    <t>交易用行動電話/簡訊密碼專屬行動電話三</t>
    <phoneticPr fontId="18" type="noConversion"/>
  </si>
  <si>
    <t>Mobile Phone Number for SMS Trade 3</t>
    <phoneticPr fontId="18" type="noConversion"/>
  </si>
  <si>
    <t>呼叫器三</t>
    <phoneticPr fontId="18" type="noConversion"/>
  </si>
  <si>
    <t>BBCall 3</t>
    <phoneticPr fontId="18" type="noConversion"/>
  </si>
  <si>
    <t>呼叫器三</t>
    <phoneticPr fontId="18" type="noConversion"/>
  </si>
  <si>
    <t>傳真電話三</t>
    <phoneticPr fontId="18" type="noConversion"/>
  </si>
  <si>
    <t>Fax 3</t>
    <phoneticPr fontId="18" type="noConversion"/>
  </si>
  <si>
    <t>電子郵件信箱三</t>
    <phoneticPr fontId="18" type="noConversion"/>
  </si>
  <si>
    <t>Email Address 3</t>
    <phoneticPr fontId="18" type="noConversion"/>
  </si>
  <si>
    <t>Reason to Reject Loan</t>
    <phoneticPr fontId="18" type="noConversion"/>
  </si>
  <si>
    <t>REFUSE_LOAN_REASON</t>
    <phoneticPr fontId="18" type="noConversion"/>
  </si>
  <si>
    <t>Credit Card Holder</t>
    <phoneticPr fontId="18" type="noConversion"/>
  </si>
  <si>
    <t>individualSettlementFlag</t>
    <phoneticPr fontId="18" type="noConversion"/>
  </si>
  <si>
    <t>INDIVIDUAL_CONSULTATION</t>
    <phoneticPr fontId="18" type="noConversion"/>
  </si>
  <si>
    <t>individualSettlementFlag</t>
  </si>
  <si>
    <t>JCIC Number</t>
    <phoneticPr fontId="18" type="noConversion"/>
  </si>
  <si>
    <t>Wise Customer Main Item</t>
    <phoneticPr fontId="18" type="noConversion"/>
  </si>
  <si>
    <t>理專註記/理專等級</t>
    <phoneticPr fontId="18" type="noConversion"/>
  </si>
  <si>
    <t>Financial Commissioner Flag</t>
    <phoneticPr fontId="18" type="noConversion"/>
  </si>
  <si>
    <t>GIB全球網銀版本代碼</t>
    <phoneticPr fontId="18" type="noConversion"/>
  </si>
  <si>
    <t>Version of GIB</t>
    <phoneticPr fontId="18" type="noConversion"/>
  </si>
  <si>
    <t>versionOfGib</t>
    <phoneticPr fontId="18" type="noConversion"/>
  </si>
  <si>
    <t>Scope of GIB Trustee</t>
    <phoneticPr fontId="18" type="noConversion"/>
  </si>
  <si>
    <t>GIB_AUTHTXN_CODE</t>
    <phoneticPr fontId="18" type="noConversion"/>
  </si>
  <si>
    <t>Voice Password Status</t>
    <phoneticPr fontId="18" type="noConversion"/>
  </si>
  <si>
    <t>原voice_pwd_status</t>
    <phoneticPr fontId="18" type="noConversion"/>
  </si>
  <si>
    <t>電子銀行特約服務項目（語音＆網銀）</t>
    <phoneticPr fontId="18" type="noConversion"/>
  </si>
  <si>
    <t>Electronic Banking Special Services</t>
    <phoneticPr fontId="18" type="noConversion"/>
  </si>
  <si>
    <t>electronicBankingSpecialServices</t>
    <phoneticPr fontId="18" type="noConversion"/>
  </si>
  <si>
    <t>原self_bank_special_service_flag</t>
    <phoneticPr fontId="18" type="noConversion"/>
  </si>
  <si>
    <t>不寄對帳單及通知註記</t>
    <phoneticPr fontId="18" type="noConversion"/>
  </si>
  <si>
    <t>資料內容可能為「其他」，因此長度設為2</t>
    <phoneticPr fontId="18" type="noConversion"/>
  </si>
  <si>
    <t>Capital</t>
    <phoneticPr fontId="18" type="noConversion"/>
  </si>
  <si>
    <t>Annual Revenue</t>
    <phoneticPr fontId="18" type="noConversion"/>
  </si>
  <si>
    <t>台資註記</t>
    <phoneticPr fontId="18" type="noConversion"/>
  </si>
  <si>
    <t>unsecuredLoanExtensionFlag</t>
  </si>
  <si>
    <t>Rehabilitation Closing Status</t>
    <phoneticPr fontId="18" type="noConversion"/>
  </si>
  <si>
    <t>Liquidation Closing Status</t>
    <phoneticPr fontId="18" type="noConversion"/>
  </si>
  <si>
    <t>Version of PIB</t>
    <phoneticPr fontId="18" type="noConversion"/>
  </si>
  <si>
    <t>pibVersion</t>
    <phoneticPr fontId="18" type="noConversion"/>
  </si>
  <si>
    <t>Status of PIB</t>
    <phoneticPr fontId="18" type="noConversion"/>
  </si>
  <si>
    <t>pibStatus</t>
    <phoneticPr fontId="18" type="noConversion"/>
  </si>
  <si>
    <t>個網銀狀態</t>
    <phoneticPr fontId="18" type="noConversion"/>
  </si>
  <si>
    <t>配合EDLS介接需求,增加此欄位以補pib_version不足
由於合法值包含負值，Ex. -1，因此欄位長度由1改2</t>
    <phoneticPr fontId="18" type="noConversion"/>
  </si>
  <si>
    <t>PIB Application Date</t>
    <phoneticPr fontId="18" type="noConversion"/>
  </si>
  <si>
    <t>顧客主檔</t>
    <phoneticPr fontId="18" type="noConversion"/>
  </si>
  <si>
    <t>pibApplicationDate</t>
    <phoneticPr fontId="18" type="noConversion"/>
  </si>
  <si>
    <t>pibApplicationDate</t>
  </si>
  <si>
    <t>PIB Cancellation Date</t>
    <phoneticPr fontId="18" type="noConversion"/>
  </si>
  <si>
    <t>pibCancellationDate</t>
    <phoneticPr fontId="18" type="noConversion"/>
  </si>
  <si>
    <t>pibCancellationDate</t>
  </si>
  <si>
    <t>smsPasswordServiceFlag</t>
    <phoneticPr fontId="18" type="noConversion"/>
  </si>
  <si>
    <t>OTP_SERVICE</t>
    <phoneticPr fontId="18" type="noConversion"/>
  </si>
  <si>
    <t>二代健保－免扣補充保費註記（僅適用自然人）</t>
    <phoneticPr fontId="18" type="noConversion"/>
  </si>
  <si>
    <t>NHI Supplementary Premium Exemption Flag</t>
    <phoneticPr fontId="18" type="noConversion"/>
  </si>
  <si>
    <t>supplementaryPremiumFlag</t>
    <phoneticPr fontId="18" type="noConversion"/>
  </si>
  <si>
    <t>非蒞行交易(原:外收送業務)</t>
    <phoneticPr fontId="18" type="noConversion"/>
  </si>
  <si>
    <t>Outside Pickup Service Flag</t>
    <phoneticPr fontId="18" type="noConversion"/>
  </si>
  <si>
    <t>傳真交易</t>
    <phoneticPr fontId="18" type="noConversion"/>
  </si>
  <si>
    <t>Fax Transaction Flag</t>
    <phoneticPr fontId="18" type="noConversion"/>
  </si>
  <si>
    <t>Customer Ranking</t>
    <phoneticPr fontId="18" type="noConversion"/>
  </si>
  <si>
    <t>櫃員代號</t>
    <phoneticPr fontId="18" type="noConversion"/>
  </si>
  <si>
    <t>Teller Number</t>
    <phoneticPr fontId="18" type="noConversion"/>
  </si>
  <si>
    <t>櫃員代號</t>
    <phoneticPr fontId="18" type="noConversion"/>
  </si>
  <si>
    <t>即JSON: IOHeader.Teller.operateId的值，目前資料進來這個資料要寫service interchange與change log主檔的teller_no，而不要寫在這裡。</t>
    <phoneticPr fontId="18" type="noConversion"/>
  </si>
  <si>
    <t>登錄日期(YYYYMMDD,問題戶專用)</t>
    <phoneticPr fontId="18" type="noConversion"/>
  </si>
  <si>
    <t>Problematic Case Created Date</t>
    <phoneticPr fontId="18" type="noConversion"/>
  </si>
  <si>
    <t>案發日期(YYYYMMDD,問題戶專用)</t>
    <phoneticPr fontId="18" type="noConversion"/>
  </si>
  <si>
    <t>Problematic Case Reported Date</t>
    <phoneticPr fontId="18" type="noConversion"/>
  </si>
  <si>
    <t>Problematic Case Reported Organization</t>
    <phoneticPr fontId="18" type="noConversion"/>
  </si>
  <si>
    <t>建檔單位(問題戶專用)</t>
    <phoneticPr fontId="18" type="noConversion"/>
  </si>
  <si>
    <t>Problematic Case Created Department</t>
    <phoneticPr fontId="18" type="noConversion"/>
  </si>
  <si>
    <t>案情摘要(問題戶專用)</t>
    <phoneticPr fontId="18" type="noConversion"/>
  </si>
  <si>
    <t>Problematic Case Description</t>
    <phoneticPr fontId="18" type="noConversion"/>
  </si>
  <si>
    <t>成年監護</t>
    <phoneticPr fontId="18" type="noConversion"/>
  </si>
  <si>
    <t>GROWN-UP GUARDIANSHIP</t>
    <phoneticPr fontId="18" type="noConversion"/>
  </si>
  <si>
    <t>顧客種類</t>
    <phoneticPr fontId="18" type="noConversion"/>
  </si>
  <si>
    <t>X0535</t>
    <phoneticPr fontId="18" type="noConversion"/>
  </si>
  <si>
    <t>Party Kind</t>
    <phoneticPr fontId="18" type="noConversion"/>
  </si>
  <si>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</si>
  <si>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</si>
  <si>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</si>
  <si>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</si>
  <si>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</si>
  <si>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</si>
  <si>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</si>
  <si>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</si>
  <si>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NO_SEND_TO_CIP_FLAG</t>
    <phoneticPr fontId="18" type="noConversion"/>
  </si>
  <si>
    <t>不同步cip註記</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</si>
  <si>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</si>
  <si>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</si>
  <si>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原始主機欄位為11碼，配合法務增加留存資訊並未有其他異動介接需求</t>
    <phoneticPr fontId="18" type="noConversion"/>
  </si>
  <si>
    <t>海外分子行註記</t>
    <phoneticPr fontId="18" type="noConversion"/>
  </si>
  <si>
    <t>branchOrSubsidiaryFlag</t>
    <phoneticPr fontId="18" type="noConversion"/>
  </si>
  <si>
    <t>代碼如下:1(海外子行(中國子行))、2(海外子行(ucb))、3(海外分行)</t>
    <phoneticPr fontId="18" type="noConversion"/>
  </si>
  <si>
    <t>顧客身份檔PK</t>
    <phoneticPr fontId="19" type="noConversion"/>
  </si>
  <si>
    <t>Customer KYC ID</t>
    <phoneticPr fontId="18" type="noConversion"/>
  </si>
  <si>
    <t>顧客身份檔</t>
    <phoneticPr fontId="19" type="noConversion"/>
  </si>
  <si>
    <t>TB_CUST_KYC</t>
    <phoneticPr fontId="18" type="noConversion"/>
  </si>
  <si>
    <t>即主機的host_key_value</t>
    <phoneticPr fontId="18" type="noConversion"/>
  </si>
  <si>
    <t>Customer KYC Type</t>
    <phoneticPr fontId="18" type="noConversion"/>
  </si>
  <si>
    <t>customerKycType</t>
    <phoneticPr fontId="18" type="noConversion"/>
  </si>
  <si>
    <t>恐怖份子名單檔PK</t>
    <phoneticPr fontId="18" type="noConversion"/>
  </si>
  <si>
    <t>Terrorist ID</t>
    <phoneticPr fontId="18" type="noConversion"/>
  </si>
  <si>
    <t>恐怖份子名單檔</t>
    <phoneticPr fontId="18" type="noConversion"/>
  </si>
  <si>
    <t>TB_TERRORIST</t>
    <phoneticPr fontId="18" type="noConversion"/>
  </si>
  <si>
    <t>Terrorist Status</t>
    <phoneticPr fontId="18" type="noConversion"/>
  </si>
  <si>
    <t>恐怖份子名單檔</t>
    <phoneticPr fontId="19" type="noConversion"/>
  </si>
  <si>
    <t>TB_TERRORIST</t>
    <phoneticPr fontId="19" type="noConversion"/>
  </si>
  <si>
    <t>Modification Date</t>
    <phoneticPr fontId="18" type="noConversion"/>
  </si>
  <si>
    <t>恐怖份子英文姓名－交易原先輸入者</t>
    <phoneticPr fontId="18" type="noConversion"/>
  </si>
  <si>
    <t>Terrorist English Name</t>
    <phoneticPr fontId="18" type="noConversion"/>
  </si>
  <si>
    <t>VARCHAR2(200 CHAR)</t>
    <phoneticPr fontId="18" type="noConversion"/>
  </si>
  <si>
    <t>Number of Changes</t>
    <phoneticPr fontId="18" type="noConversion"/>
  </si>
  <si>
    <t>NUMBER(3,0)</t>
    <phoneticPr fontId="18" type="noConversion"/>
  </si>
  <si>
    <t>變更紀錄主檔PK</t>
    <phoneticPr fontId="19" type="noConversion"/>
  </si>
  <si>
    <t>Change Log ID</t>
    <phoneticPr fontId="18" type="noConversion"/>
  </si>
  <si>
    <t>變更紀錄主檔</t>
    <phoneticPr fontId="19" type="noConversion"/>
  </si>
  <si>
    <t>TB_CHANGE_LOG</t>
    <phoneticPr fontId="19" type="noConversion"/>
  </si>
  <si>
    <t>資料交換檔PK</t>
    <phoneticPr fontId="18" type="noConversion"/>
  </si>
  <si>
    <t>Service Interchange ID</t>
    <phoneticPr fontId="18" type="noConversion"/>
  </si>
  <si>
    <t>自製UUID</t>
    <phoneticPr fontId="18" type="noConversion"/>
  </si>
  <si>
    <t>資料來源類型</t>
    <phoneticPr fontId="18" type="noConversion"/>
  </si>
  <si>
    <t>Message Source Type</t>
    <phoneticPr fontId="18" type="noConversion"/>
  </si>
  <si>
    <t>變更紀錄主檔</t>
    <phoneticPr fontId="19" type="noConversion"/>
  </si>
  <si>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</si>
  <si>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</si>
  <si>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交易序號</t>
    <phoneticPr fontId="18" type="noConversion"/>
  </si>
  <si>
    <t>Message Number</t>
    <phoneticPr fontId="18" type="noConversion"/>
  </si>
  <si>
    <t>requestBody.header.oriTradeSeqNo
or 
header.msgNo</t>
    <phoneticPr fontId="18" type="noConversion"/>
  </si>
  <si>
    <t>ORI_TRADE_SEQ_NO</t>
    <phoneticPr fontId="18" type="noConversion"/>
  </si>
  <si>
    <t>requestBody.header.oriTradeSeqNo
or 
header.msgNo</t>
  </si>
  <si>
    <t>交易序號</t>
    <phoneticPr fontId="18" type="noConversion"/>
  </si>
  <si>
    <t>7碼交易序號，包含
保留1碼+ 櫃員代碼2碼+ 櫃員當日交易序號4碼
=requestBody.header.oriTradeSeqNo
=header.msgNo</t>
    <phoneticPr fontId="18" type="noConversion"/>
  </si>
  <si>
    <t>前端交易日期</t>
    <phoneticPr fontId="19" type="noConversion"/>
  </si>
  <si>
    <t>Transaction Date</t>
    <phoneticPr fontId="18" type="noConversion"/>
  </si>
  <si>
    <t>資料新增當下日期</t>
    <phoneticPr fontId="18" type="noConversion"/>
  </si>
  <si>
    <t>交易序號 (分行代號+交易序號)</t>
    <phoneticPr fontId="18" type="noConversion"/>
  </si>
  <si>
    <t>Transaction Sequence</t>
    <phoneticPr fontId="18" type="noConversion"/>
  </si>
  <si>
    <t>值=resultBody.header.branch.branchCode+requestBody.header.oriTradeSeqNo</t>
    <phoneticPr fontId="18" type="noConversion"/>
  </si>
  <si>
    <t>前端交易時間</t>
    <phoneticPr fontId="19" type="noConversion"/>
  </si>
  <si>
    <t>Transaction Time</t>
    <phoneticPr fontId="18" type="noConversion"/>
  </si>
  <si>
    <t>資料新增當下時間</t>
    <phoneticPr fontId="18" type="noConversion"/>
  </si>
  <si>
    <t>授權人員代碼</t>
    <phoneticPr fontId="18" type="noConversion"/>
  </si>
  <si>
    <t>Authorizer</t>
    <phoneticPr fontId="18" type="noConversion"/>
  </si>
  <si>
    <t>=requestBody.header.teller.supervisorCardCode第5~6碼
非header.authorizerCode的2碼授權主管代號</t>
    <phoneticPr fontId="18" type="noConversion"/>
  </si>
  <si>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</si>
  <si>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</si>
  <si>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</si>
  <si>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</si>
  <si>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or
header.txnCode</t>
  </si>
  <si>
    <t>=requestBody.header.txId
=header.txnCode</t>
    <phoneticPr fontId="18" type="noConversion"/>
  </si>
  <si>
    <t>分行代號/經辦人員部門</t>
    <phoneticPr fontId="18" type="noConversion"/>
  </si>
  <si>
    <t>requestBody.header.branch.branchId
or
header.unitCode</t>
    <phoneticPr fontId="18" type="noConversion"/>
  </si>
  <si>
    <t>BRANCH_ID</t>
    <phoneticPr fontId="18" type="noConversion"/>
  </si>
  <si>
    <t>requestBody.header.branch.branchId
or
header.unitCode</t>
  </si>
  <si>
    <t>自動化通路請放9999
=requestBody.header.branch.branchId
=header.unitCode</t>
    <phoneticPr fontId="18" type="noConversion"/>
  </si>
  <si>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</si>
  <si>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</si>
  <si>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</si>
  <si>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</si>
  <si>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requestBody.header.teller.tellerId
or 
header.operatorCode</t>
  </si>
  <si>
    <t>內容為5碼員編
=requestBody.header.teller.tellerId
=header.operatorCode</t>
    <phoneticPr fontId="18" type="noConversion"/>
  </si>
  <si>
    <t>requestBody.header.teller.operateId</t>
    <phoneticPr fontId="18" type="noConversion"/>
  </si>
  <si>
    <t>requestBody.header.teller.operateId</t>
  </si>
  <si>
    <t>值=requestBody.header.teller.operateId</t>
    <phoneticPr fontId="18" type="noConversion"/>
  </si>
  <si>
    <t>主管員編</t>
    <phoneticPr fontId="18" type="noConversion"/>
  </si>
  <si>
    <t>Supervisor Employee Number</t>
    <phoneticPr fontId="18" type="noConversion"/>
  </si>
  <si>
    <t>SUPERVISOR_ID</t>
    <phoneticPr fontId="18" type="noConversion"/>
  </si>
  <si>
    <t>主管員編</t>
    <phoneticPr fontId="18" type="noConversion"/>
  </si>
  <si>
    <t>從TB_SERVICE_INTERCHANGE.supervisor_code取值。源頭即JSON: IOHeader.Teller.supervisorId的值, 內容為5碼員編</t>
    <phoneticPr fontId="18" type="noConversion"/>
  </si>
  <si>
    <t>主管授權卡號</t>
    <phoneticPr fontId="18" type="noConversion"/>
  </si>
  <si>
    <t>Supervisor Card Number</t>
    <phoneticPr fontId="18" type="noConversion"/>
  </si>
  <si>
    <t>requestBody.header.teller.supervisorCardCode</t>
    <phoneticPr fontId="18" type="noConversion"/>
  </si>
  <si>
    <t>requestBody.header.teller.supervisorCardCode</t>
  </si>
  <si>
    <t>值=requestBody.header.teller.supervisorCardCode</t>
    <phoneticPr fontId="18" type="noConversion"/>
  </si>
  <si>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</si>
  <si>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</si>
  <si>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合法值為:0~7,Y,N或者null值</t>
    <phoneticPr fontId="18" type="noConversion"/>
  </si>
  <si>
    <t>建立時間</t>
    <phoneticPr fontId="18" type="noConversion"/>
  </si>
  <si>
    <t>Create Timestamp</t>
    <phoneticPr fontId="18" type="noConversion"/>
  </si>
  <si>
    <t>CREATE_TIMESTAMP</t>
    <phoneticPr fontId="18" type="noConversion"/>
  </si>
  <si>
    <t>TIMESTAMP</t>
    <phoneticPr fontId="18" type="noConversion"/>
  </si>
  <si>
    <t>包含日期與時間 YYYYMMDD H24:mm:ss</t>
    <phoneticPr fontId="18" type="noConversion"/>
  </si>
  <si>
    <t>僅initial load匯入及由使用提出要取消block之需求，不會有其他異動介接需求，代碼如下:y(ba提供block名單)、1(生日非日期格式)。此欄位值來自於TB_CUSTOMER欄位no_send_to_cip_flag</t>
    <phoneticPr fontId="18" type="noConversion"/>
  </si>
  <si>
    <t>前端系統發送給ecsg交易的當下日期時間</t>
    <phoneticPr fontId="18" type="noConversion"/>
  </si>
  <si>
    <t>header.txnTime</t>
    <phoneticPr fontId="18" type="noConversion"/>
  </si>
  <si>
    <t>TXN_TIME</t>
    <phoneticPr fontId="18" type="noConversion"/>
  </si>
  <si>
    <t>header.txnTime</t>
  </si>
  <si>
    <t>資料來源格式「YYYY-MM-DD H24:mm:ss」，例如:「2018-06-22 08:08:08」日期與時間中間有一個半形空白。此值內容來自於TB_SERVICE_INTERCHANE欄位TXN_TIME</t>
    <phoneticPr fontId="18" type="noConversion"/>
  </si>
  <si>
    <t>前端系統提供交易日期</t>
    <phoneticPr fontId="18" type="noConversion"/>
  </si>
  <si>
    <t>TRADE_DATE_IN_AP</t>
    <phoneticPr fontId="18" type="noConversion"/>
  </si>
  <si>
    <t>requestBody.header.tradeDateInAP</t>
  </si>
  <si>
    <t>值=requestBody.header.tradeDateInAP</t>
    <phoneticPr fontId="18" type="noConversion"/>
  </si>
  <si>
    <t>EDLS前端交易序號</t>
    <phoneticPr fontId="18" type="noConversion"/>
  </si>
  <si>
    <t>VARCHAR2(10 CHAR)</t>
    <phoneticPr fontId="18" type="noConversion"/>
  </si>
  <si>
    <t>EDLS介接SP新增欄位</t>
    <phoneticPr fontId="18" type="noConversion"/>
  </si>
  <si>
    <t>EDLS前端交易資訊資產代號</t>
    <phoneticPr fontId="18" type="noConversion"/>
  </si>
  <si>
    <t>VARCHAR2(6 CHAR)</t>
    <phoneticPr fontId="18" type="noConversion"/>
  </si>
  <si>
    <t>前端系統提供交易時間</t>
    <phoneticPr fontId="18" type="noConversion"/>
  </si>
  <si>
    <t>requestBody.header.tradeTimeInAP</t>
    <phoneticPr fontId="18" type="noConversion"/>
  </si>
  <si>
    <t>TRADE_TIME_IN_AP</t>
    <phoneticPr fontId="18" type="noConversion"/>
  </si>
  <si>
    <t>requestBody.header.tradeTimeInAP</t>
  </si>
  <si>
    <t>值=requestBody.header.tradeTimeInAP</t>
    <phoneticPr fontId="18" type="noConversion"/>
  </si>
  <si>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</si>
  <si>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</si>
  <si>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</si>
  <si>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</si>
  <si>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TB_CHANGE_LOG_LINEITEM</t>
    <phoneticPr fontId="19" type="noConversion"/>
  </si>
  <si>
    <t>自製UUID，不可為NULL</t>
    <phoneticPr fontId="18" type="noConversion"/>
  </si>
  <si>
    <t>屬性所屬欄位的pk值</t>
    <phoneticPr fontId="19" type="noConversion"/>
  </si>
  <si>
    <t>Table PK</t>
    <phoneticPr fontId="18" type="noConversion"/>
  </si>
  <si>
    <t>Priority</t>
    <phoneticPr fontId="18" type="noConversion"/>
  </si>
  <si>
    <t>Function ID</t>
    <phoneticPr fontId="18" type="noConversion"/>
  </si>
  <si>
    <t>異動類型(增改刪)</t>
    <phoneticPr fontId="18" type="noConversion"/>
  </si>
  <si>
    <t>Change Type</t>
    <phoneticPr fontId="18" type="noConversion"/>
  </si>
  <si>
    <t>異動類型: 
C(CREATION)
M(MODIFICATION)
R(REMOVAL)</t>
    <phoneticPr fontId="18" type="noConversion"/>
  </si>
  <si>
    <t>表格欄位代碼表PK</t>
    <phoneticPr fontId="18" type="noConversion"/>
  </si>
  <si>
    <t>Changed Column</t>
    <phoneticPr fontId="18" type="noConversion"/>
  </si>
  <si>
    <t>changedColumnCodeId</t>
    <phoneticPr fontId="18" type="noConversion"/>
  </si>
  <si>
    <t>CHANGED_COLUMN_CODE_ID</t>
    <phoneticPr fontId="18" type="noConversion"/>
  </si>
  <si>
    <t>changedColumnCodeId</t>
  </si>
  <si>
    <t>表格TB_COLUMN_CODE的pk</t>
    <phoneticPr fontId="18" type="noConversion"/>
  </si>
  <si>
    <t>Property Value before Changed</t>
    <phoneticPr fontId="18" type="noConversion"/>
  </si>
  <si>
    <t>TB_CHANGE_LOG_LINEITEM</t>
    <phoneticPr fontId="19" type="noConversion"/>
  </si>
  <si>
    <t>Property Value after Changed</t>
    <phoneticPr fontId="18" type="noConversion"/>
  </si>
  <si>
    <t>成功發送給CIP的時間</t>
    <phoneticPr fontId="18" type="noConversion"/>
  </si>
  <si>
    <t>Sent Timestamp</t>
    <phoneticPr fontId="18" type="noConversion"/>
  </si>
  <si>
    <t>包含日期與時間 YYYYMMDD H24:mm:ss。用來分辨群組sent_priority)發送時部分失敗重發送的項目</t>
    <phoneticPr fontId="18" type="noConversion"/>
  </si>
  <si>
    <t>即TB_CUSTOMER.cif_verified_id，對應CIP JSON節點: circiKey</t>
    <phoneticPr fontId="18" type="noConversion"/>
  </si>
  <si>
    <t>變更紀錄明細檔</t>
    <phoneticPr fontId="19" type="noConversion"/>
  </si>
  <si>
    <t>即TB_CUSTOMER.property_type_code，對應CIP JSON節點: propertyTypeCode</t>
    <phoneticPr fontId="18" type="noConversion"/>
  </si>
  <si>
    <t xml:space="preserve">即TB_CUSTOMER.cif_original_id，對應CIP JSON節點: partyCertNo </t>
    <phoneticPr fontId="18" type="noConversion"/>
  </si>
  <si>
    <t>Customer Birthday</t>
    <phoneticPr fontId="18" type="noConversion"/>
  </si>
  <si>
    <t>即TB_CUSTOMER.birthday，對應CIP JSON節點: partyCertDate</t>
    <phoneticPr fontId="18" type="noConversion"/>
  </si>
  <si>
    <t>表格欄位代碼表PK</t>
    <phoneticPr fontId="19" type="noConversion"/>
  </si>
  <si>
    <t>Column Code ID</t>
    <phoneticPr fontId="18" type="noConversion"/>
  </si>
  <si>
    <t>表格欄位代碼表</t>
    <phoneticPr fontId="18" type="noConversion"/>
  </si>
  <si>
    <t>TB_COLUMN_CODE</t>
    <phoneticPr fontId="18" type="noConversion"/>
  </si>
  <si>
    <t>欄位代碼</t>
    <phoneticPr fontId="18" type="noConversion"/>
  </si>
  <si>
    <t>Column ID</t>
    <phoneticPr fontId="18" type="noConversion"/>
  </si>
  <si>
    <t>共五碼，前兩碼為Table代碼，相同Table此2位相同，後3碼數字流水號，不同欄位不同值。例如: A0001, Z0001</t>
    <phoneticPr fontId="18" type="noConversion"/>
  </si>
  <si>
    <t>資料表名稱</t>
    <phoneticPr fontId="18" type="noConversion"/>
  </si>
  <si>
    <t>Table Name</t>
    <phoneticPr fontId="18" type="noConversion"/>
  </si>
  <si>
    <t>TB_COLUMN_CODE</t>
    <phoneticPr fontId="18" type="noConversion"/>
  </si>
  <si>
    <t>欄位名稱</t>
    <phoneticPr fontId="18" type="noConversion"/>
  </si>
  <si>
    <t>Column Name</t>
    <phoneticPr fontId="18" type="noConversion"/>
  </si>
  <si>
    <t>表格欄位代碼表</t>
    <phoneticPr fontId="18" type="noConversion"/>
  </si>
  <si>
    <t>欄位說明</t>
    <phoneticPr fontId="18" type="noConversion"/>
  </si>
  <si>
    <t>Column Description</t>
    <phoneticPr fontId="18" type="noConversion"/>
  </si>
  <si>
    <t>對應CIP的JSON欄位名稱</t>
    <phoneticPr fontId="18" type="noConversion"/>
  </si>
  <si>
    <t>CIP JSON Node Name</t>
    <phoneticPr fontId="18" type="noConversion"/>
  </si>
  <si>
    <t>TB_COLUMN_CODE</t>
    <phoneticPr fontId="18" type="noConversion"/>
  </si>
  <si>
    <t xml:space="preserve"> NBS是否會查詢此欄位</t>
    <phoneticPr fontId="18" type="noConversion"/>
  </si>
  <si>
    <t>Is Queried By NBS</t>
    <phoneticPr fontId="18" type="noConversion"/>
  </si>
  <si>
    <t xml:space="preserve"> NBS是否會查詢此欄位</t>
    <phoneticPr fontId="18" type="noConversion"/>
  </si>
  <si>
    <t>1:NBS會使用到的欄位</t>
    <phoneticPr fontId="18" type="noConversion"/>
  </si>
  <si>
    <t>此欄位內容是否為全型</t>
    <phoneticPr fontId="18" type="noConversion"/>
  </si>
  <si>
    <t>Is Full Width</t>
    <phoneticPr fontId="18" type="noConversion"/>
  </si>
  <si>
    <t>Y:內容為全型</t>
    <phoneticPr fontId="18" type="noConversion"/>
  </si>
  <si>
    <t>第一層顯示順序</t>
    <phoneticPr fontId="18" type="noConversion"/>
  </si>
  <si>
    <t>Display Order Level 1</t>
    <phoneticPr fontId="18" type="noConversion"/>
  </si>
  <si>
    <t>前端顯示順序(第一層)</t>
    <phoneticPr fontId="18" type="noConversion"/>
  </si>
  <si>
    <t>第二層顯示順序</t>
    <phoneticPr fontId="18" type="noConversion"/>
  </si>
  <si>
    <t>Display Order Level 2</t>
    <phoneticPr fontId="18" type="noConversion"/>
  </si>
  <si>
    <t>前端顯示順序(第二層)</t>
    <phoneticPr fontId="18" type="noConversion"/>
  </si>
  <si>
    <t>通用代碼表PK</t>
    <phoneticPr fontId="19" type="noConversion"/>
  </si>
  <si>
    <t>Key Value Code ID</t>
    <phoneticPr fontId="18" type="noConversion"/>
  </si>
  <si>
    <t>通用代碼表</t>
    <phoneticPr fontId="18" type="noConversion"/>
  </si>
  <si>
    <t>TB_KEY_VALUE_CODE</t>
    <phoneticPr fontId="18" type="noConversion"/>
  </si>
  <si>
    <t>代碼類型</t>
    <phoneticPr fontId="18" type="noConversion"/>
  </si>
  <si>
    <t>Code Category</t>
    <phoneticPr fontId="18" type="noConversion"/>
  </si>
  <si>
    <t>codeCategory</t>
    <phoneticPr fontId="18" type="noConversion"/>
  </si>
  <si>
    <t>codeCategory</t>
  </si>
  <si>
    <t>代碼類型</t>
    <phoneticPr fontId="18" type="noConversion"/>
  </si>
  <si>
    <t>代碼類型說明</t>
    <phoneticPr fontId="18" type="noConversion"/>
  </si>
  <si>
    <t>Code Category Description</t>
    <phoneticPr fontId="18" type="noConversion"/>
  </si>
  <si>
    <t>通用代碼表</t>
    <phoneticPr fontId="18" type="noConversion"/>
  </si>
  <si>
    <t>codeCategoryDescription</t>
    <phoneticPr fontId="18" type="noConversion"/>
  </si>
  <si>
    <t>codeCategoryDescription</t>
  </si>
  <si>
    <t>代碼值</t>
    <phoneticPr fontId="18" type="noConversion"/>
  </si>
  <si>
    <t>Code Value</t>
    <phoneticPr fontId="18" type="noConversion"/>
  </si>
  <si>
    <t>codeValue</t>
    <phoneticPr fontId="18" type="noConversion"/>
  </si>
  <si>
    <t>codeValue</t>
  </si>
  <si>
    <t>代碼值</t>
    <phoneticPr fontId="18" type="noConversion"/>
  </si>
  <si>
    <t>代碼說明</t>
    <phoneticPr fontId="18" type="noConversion"/>
  </si>
  <si>
    <t>Code Description</t>
    <phoneticPr fontId="18" type="noConversion"/>
  </si>
  <si>
    <t>codeDescription</t>
    <phoneticPr fontId="18" type="noConversion"/>
  </si>
  <si>
    <t>codeDescription</t>
  </si>
  <si>
    <t>代碼說明</t>
    <phoneticPr fontId="18" type="noConversion"/>
  </si>
  <si>
    <t>是否為有效值</t>
    <phoneticPr fontId="18" type="noConversion"/>
  </si>
  <si>
    <t>Active</t>
    <phoneticPr fontId="18" type="noConversion"/>
  </si>
  <si>
    <t>isActiveCode</t>
    <phoneticPr fontId="18" type="noConversion"/>
  </si>
  <si>
    <t>isActiveCode</t>
  </si>
  <si>
    <t>是否為有效值。1:有效；0:無效。預設為1</t>
    <phoneticPr fontId="18" type="noConversion"/>
  </si>
  <si>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</si>
  <si>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</si>
  <si>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</si>
  <si>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</si>
  <si>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Industrial Classification ID for DGBAS</t>
    <phoneticPr fontId="18" type="noConversion"/>
  </si>
  <si>
    <t>TB_INDUSTRY_CODE_MAP</t>
    <phoneticPr fontId="18" type="noConversion"/>
  </si>
  <si>
    <t>DGBAS_INDUSTRY_CODE</t>
    <phoneticPr fontId="18" type="noConversion"/>
  </si>
  <si>
    <t>Industrial Classification ID for CBC</t>
    <phoneticPr fontId="18" type="noConversion"/>
  </si>
  <si>
    <t>Industrial Classification Primary ID for CBC</t>
    <phoneticPr fontId="18" type="noConversion"/>
  </si>
  <si>
    <t>industrialPrimaryCodeForCbc</t>
    <phoneticPr fontId="18" type="noConversion"/>
  </si>
  <si>
    <t>NCB_INDUSTRY_PRIMARY_CODE</t>
    <phoneticPr fontId="18" type="noConversion"/>
  </si>
  <si>
    <t>industrialPrimaryCodeForCbc</t>
  </si>
  <si>
    <t>Industrial Classification Name for DGBAS</t>
    <phoneticPr fontId="18" type="noConversion"/>
  </si>
  <si>
    <t>industrialNameForDgbas</t>
    <phoneticPr fontId="18" type="noConversion"/>
  </si>
  <si>
    <t>industrialNameForDgbas</t>
  </si>
  <si>
    <t>Industrial Classification Name for CBC</t>
    <phoneticPr fontId="18" type="noConversion"/>
  </si>
  <si>
    <t>industrialNameForCbc</t>
    <phoneticPr fontId="18" type="noConversion"/>
  </si>
  <si>
    <t>industrialNameForCbc</t>
  </si>
  <si>
    <t>Industrial Classification Primary Name for CBC</t>
    <phoneticPr fontId="18" type="noConversion"/>
  </si>
  <si>
    <t>industrialPrimaryNameForCbc</t>
    <phoneticPr fontId="18" type="noConversion"/>
  </si>
  <si>
    <t>industrialPrimaryNameForCbc</t>
  </si>
  <si>
    <t>資料交換檔</t>
    <phoneticPr fontId="18" type="noConversion"/>
  </si>
  <si>
    <t>TB_SERVICE_INTERCHANGE</t>
    <phoneticPr fontId="18" type="noConversion"/>
  </si>
  <si>
    <t>messageNumber</t>
    <phoneticPr fontId="18" type="noConversion"/>
  </si>
  <si>
    <t>資料交換網址</t>
    <phoneticPr fontId="18" type="noConversion"/>
  </si>
  <si>
    <t>Service Interchange URL</t>
    <phoneticPr fontId="18" type="noConversion"/>
  </si>
  <si>
    <t>serviceInterchangeUrl</t>
    <phoneticPr fontId="18" type="noConversion"/>
  </si>
  <si>
    <t>serviceInterchangeUrl</t>
  </si>
  <si>
    <t>處理此資料的AP Server IP、Port與Hostname</t>
    <phoneticPr fontId="18" type="noConversion"/>
  </si>
  <si>
    <t>IP, Port and Hostname of AP Server to Process This Row</t>
    <phoneticPr fontId="18" type="noConversion"/>
  </si>
  <si>
    <t>apServerToProcess</t>
    <phoneticPr fontId="18" type="noConversion"/>
  </si>
  <si>
    <t>apServerToProcess</t>
  </si>
  <si>
    <t>格式為"&lt;ip&gt;,&lt;port&gt;&lt;hostname&gt;"</t>
    <phoneticPr fontId="18" type="noConversion"/>
  </si>
  <si>
    <t>前端系統代碼/前端資訊資產代碼</t>
    <phoneticPr fontId="18" type="noConversion"/>
  </si>
  <si>
    <t>System/Sender</t>
    <phoneticPr fontId="18" type="noConversion"/>
  </si>
  <si>
    <t>=header.senderCode</t>
    <phoneticPr fontId="18" type="noConversion"/>
  </si>
  <si>
    <t>Transaction</t>
    <phoneticPr fontId="18" type="noConversion"/>
  </si>
  <si>
    <t>transactionCode</t>
    <phoneticPr fontId="18" type="noConversion"/>
  </si>
  <si>
    <t>transactionCode</t>
  </si>
  <si>
    <t>operatorId</t>
    <phoneticPr fontId="18" type="noConversion"/>
  </si>
  <si>
    <t>前端交易日期時間</t>
    <phoneticPr fontId="18" type="noConversion"/>
  </si>
  <si>
    <t>Transaction Timestamp</t>
    <phoneticPr fontId="18" type="noConversion"/>
  </si>
  <si>
    <t>txnTime</t>
    <phoneticPr fontId="18" type="noConversion"/>
  </si>
  <si>
    <t>txnTime</t>
  </si>
  <si>
    <t>資料來源格式「YYYY-MM-DD H24:mm:ss」，例如:「2018-06-22 08:08:08」日期與時間中間有一個半形空白。
=header.txnTime</t>
    <phoneticPr fontId="18" type="noConversion"/>
  </si>
  <si>
    <t>後端系統代碼</t>
    <phoneticPr fontId="18" type="noConversion"/>
  </si>
  <si>
    <t>Receiver Code</t>
    <phoneticPr fontId="18" type="noConversion"/>
  </si>
  <si>
    <t>receiverCode</t>
    <phoneticPr fontId="18" type="noConversion"/>
  </si>
  <si>
    <t>receiverCode</t>
  </si>
  <si>
    <t>=header.receiverCode</t>
    <phoneticPr fontId="18" type="noConversion"/>
  </si>
  <si>
    <t>Processing Unit</t>
    <phoneticPr fontId="18" type="noConversion"/>
  </si>
  <si>
    <t>授權人員代碼</t>
    <phoneticPr fontId="18" type="noConversion"/>
  </si>
  <si>
    <t>資料交換檔</t>
    <phoneticPr fontId="18" type="noConversion"/>
  </si>
  <si>
    <t>=header.authorizerCode
目前ECSG帶空值
未來有可能帶主管員編(5)或主管授權卡號(36)</t>
    <phoneticPr fontId="18" type="noConversion"/>
  </si>
  <si>
    <t>請求時間</t>
    <phoneticPr fontId="18" type="noConversion"/>
  </si>
  <si>
    <t>Request Timestamp</t>
    <phoneticPr fontId="18" type="noConversion"/>
  </si>
  <si>
    <t>requestTimestamp</t>
    <phoneticPr fontId="18" type="noConversion"/>
  </si>
  <si>
    <t>requestTimestamp</t>
  </si>
  <si>
    <t>請求內容</t>
    <phoneticPr fontId="18" type="noConversion"/>
  </si>
  <si>
    <t>Request Content</t>
    <phoneticPr fontId="18" type="noConversion"/>
  </si>
  <si>
    <t>資料交換檔</t>
    <phoneticPr fontId="18" type="noConversion"/>
  </si>
  <si>
    <t>requestContent</t>
    <phoneticPr fontId="18" type="noConversion"/>
  </si>
  <si>
    <t>requestContent</t>
  </si>
  <si>
    <t>CLOB</t>
    <phoneticPr fontId="18" type="noConversion"/>
  </si>
  <si>
    <t>欄位支援JSON</t>
    <phoneticPr fontId="18" type="noConversion"/>
  </si>
  <si>
    <t>回應時間</t>
    <phoneticPr fontId="18" type="noConversion"/>
  </si>
  <si>
    <t>Response Timestamp</t>
    <phoneticPr fontId="18" type="noConversion"/>
  </si>
  <si>
    <t>responseTimestamp</t>
    <phoneticPr fontId="18" type="noConversion"/>
  </si>
  <si>
    <t>responseTimestamp</t>
  </si>
  <si>
    <t>回應時間</t>
    <phoneticPr fontId="18" type="noConversion"/>
  </si>
  <si>
    <t>回應內容</t>
    <phoneticPr fontId="18" type="noConversion"/>
  </si>
  <si>
    <t>Response Content</t>
    <phoneticPr fontId="18" type="noConversion"/>
  </si>
  <si>
    <t>responseContent</t>
    <phoneticPr fontId="18" type="noConversion"/>
  </si>
  <si>
    <t>responseContent</t>
  </si>
  <si>
    <t>傳送異動記錄的資料交換檔pk</t>
    <phoneticPr fontId="18" type="noConversion"/>
  </si>
  <si>
    <t>serviceInterchangeId</t>
    <phoneticPr fontId="18" type="noConversion"/>
  </si>
  <si>
    <t>TB_CHANGE_LOG_INTERCHANGE</t>
    <phoneticPr fontId="18" type="noConversion"/>
  </si>
  <si>
    <t>serviceInterchangeId</t>
  </si>
  <si>
    <t>From Service Interchange ID</t>
    <phoneticPr fontId="18" type="noConversion"/>
  </si>
  <si>
    <t>fromServiceInterchangeId</t>
    <phoneticPr fontId="18" type="noConversion"/>
  </si>
  <si>
    <t>fromServiceInterchangeId</t>
  </si>
  <si>
    <t>資料交換對象</t>
    <phoneticPr fontId="18" type="noConversion"/>
  </si>
  <si>
    <t>Service Target</t>
    <phoneticPr fontId="18" type="noConversion"/>
  </si>
  <si>
    <t>serviceTarget</t>
    <phoneticPr fontId="18" type="noConversion"/>
  </si>
  <si>
    <t>serviceTarget</t>
  </si>
  <si>
    <t>例如:cip</t>
    <phoneticPr fontId="18" type="noConversion"/>
  </si>
  <si>
    <t>從TB_CHANGE_LOG.operator_code取值。源頭即JSON: IOHeader.Teller.tellerId的值, 內容為5碼員編</t>
    <phoneticPr fontId="18" type="noConversion"/>
  </si>
  <si>
    <t>經辦人員部門</t>
    <phoneticPr fontId="18" type="noConversion"/>
  </si>
  <si>
    <t>自動化通路請放9999</t>
    <phoneticPr fontId="18" type="noConversion"/>
  </si>
  <si>
    <t>TB_CHANGE_LOG_INTERCHANGE</t>
    <phoneticPr fontId="18" type="noConversion"/>
  </si>
  <si>
    <t>TIMESTAMP</t>
    <phoneticPr fontId="18" type="noConversion"/>
  </si>
  <si>
    <t>CLOB</t>
    <phoneticPr fontId="18" type="noConversion"/>
  </si>
  <si>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</si>
  <si>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</si>
  <si>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</si>
  <si>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</si>
  <si>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customerCirciKey</t>
    <phoneticPr fontId="18" type="noConversion"/>
  </si>
  <si>
    <t>程式執行類型</t>
    <phoneticPr fontId="18" type="noConversion"/>
  </si>
  <si>
    <t>Execution Type</t>
    <phoneticPr fontId="18" type="noConversion"/>
  </si>
  <si>
    <t>executionType</t>
    <phoneticPr fontId="18" type="noConversion"/>
  </si>
  <si>
    <t>executionType</t>
  </si>
  <si>
    <t>執行狀態</t>
    <phoneticPr fontId="18" type="noConversion"/>
  </si>
  <si>
    <t>Execution State</t>
    <phoneticPr fontId="18" type="noConversion"/>
  </si>
  <si>
    <t>executionState</t>
    <phoneticPr fontId="18" type="noConversion"/>
  </si>
  <si>
    <t>executionState</t>
  </si>
  <si>
    <t>執行結果</t>
    <phoneticPr fontId="18" type="noConversion"/>
  </si>
  <si>
    <t>Result Code</t>
    <phoneticPr fontId="18" type="noConversion"/>
  </si>
  <si>
    <t>resultCode</t>
    <phoneticPr fontId="18" type="noConversion"/>
  </si>
  <si>
    <t>resultCode</t>
  </si>
  <si>
    <t>成功:0；失敗:1</t>
    <phoneticPr fontId="18" type="noConversion"/>
  </si>
  <si>
    <t>建立此資料的AP Server IP、Port與Hostname</t>
    <phoneticPr fontId="18" type="noConversion"/>
  </si>
  <si>
    <t>IP, Port and Hostname of AP Server to Create This Row</t>
    <phoneticPr fontId="18" type="noConversion"/>
  </si>
  <si>
    <t>apServerToExecute</t>
    <phoneticPr fontId="18" type="noConversion"/>
  </si>
  <si>
    <t>apServerToExecute</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</si>
  <si>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</si>
  <si>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</si>
  <si>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</si>
  <si>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apServerExecuting</t>
  </si>
  <si>
    <t>執行此資料相應服務程式的執行緒</t>
    <phoneticPr fontId="18" type="noConversion"/>
  </si>
  <si>
    <t>Thead of the AP to Execute the Service</t>
    <phoneticPr fontId="18" type="noConversion"/>
  </si>
  <si>
    <t>apServerExecutingThread</t>
    <phoneticPr fontId="18" type="noConversion"/>
  </si>
  <si>
    <t>apServerExecutingThread</t>
  </si>
  <si>
    <t>此筆資料建立時間</t>
    <phoneticPr fontId="18" type="noConversion"/>
  </si>
  <si>
    <t>Timestamp to create this Row</t>
    <phoneticPr fontId="18" type="noConversion"/>
  </si>
  <si>
    <t>toExecuteTimestamp</t>
    <phoneticPr fontId="18" type="noConversion"/>
  </si>
  <si>
    <t>toExecuteTimestamp</t>
  </si>
  <si>
    <t>執行狀態改為Executing的時間</t>
    <phoneticPr fontId="18" type="noConversion"/>
  </si>
  <si>
    <t>Timestamp to Change State to Executing</t>
    <phoneticPr fontId="18" type="noConversion"/>
  </si>
  <si>
    <t>executingTimestamp</t>
    <phoneticPr fontId="18" type="noConversion"/>
  </si>
  <si>
    <t>executingTimestamp</t>
  </si>
  <si>
    <t>執行狀態改為Executing的時間</t>
    <phoneticPr fontId="18" type="noConversion"/>
  </si>
  <si>
    <t>執行狀態改為Executed的時間</t>
    <phoneticPr fontId="18" type="noConversion"/>
  </si>
  <si>
    <t>Timestamp to Change State to Executed</t>
    <phoneticPr fontId="18" type="noConversion"/>
  </si>
  <si>
    <t>executedTimestamp</t>
    <phoneticPr fontId="18" type="noConversion"/>
  </si>
  <si>
    <t>executedTimestamp</t>
  </si>
  <si>
    <t>執行狀態改為Executed的時間</t>
    <phoneticPr fontId="18" type="noConversion"/>
  </si>
  <si>
    <t>執行狀態改為Broken的時間</t>
    <phoneticPr fontId="18" type="noConversion"/>
  </si>
  <si>
    <t>Timestamp to Change State to Broken</t>
    <phoneticPr fontId="18" type="noConversion"/>
  </si>
  <si>
    <t>brokenTimestamp</t>
    <phoneticPr fontId="18" type="noConversion"/>
  </si>
  <si>
    <t>brokenTimestamp</t>
  </si>
  <si>
    <t>OMS訊息發送狀態檔PK</t>
    <phoneticPr fontId="18" type="noConversion"/>
  </si>
  <si>
    <t>UUID</t>
    <phoneticPr fontId="18" type="noConversion"/>
  </si>
  <si>
    <t>OMS訊息發送狀態檔</t>
    <phoneticPr fontId="18" type="noConversion"/>
  </si>
  <si>
    <t>OMS錯誤碼</t>
    <phoneticPr fontId="18" type="noConversion"/>
  </si>
  <si>
    <t>OMS ID</t>
    <phoneticPr fontId="18" type="noConversion"/>
  </si>
  <si>
    <t>OMS訊息發送狀態檔</t>
    <phoneticPr fontId="18" type="noConversion"/>
  </si>
  <si>
    <t>omsId</t>
    <phoneticPr fontId="18" type="noConversion"/>
  </si>
  <si>
    <t>omsId</t>
  </si>
  <si>
    <t>OMS內容</t>
    <phoneticPr fontId="18" type="noConversion"/>
  </si>
  <si>
    <t>OMS Message</t>
    <phoneticPr fontId="18" type="noConversion"/>
  </si>
  <si>
    <t>omsMessage</t>
    <phoneticPr fontId="18" type="noConversion"/>
  </si>
  <si>
    <t>omsMessage</t>
  </si>
  <si>
    <t>IP, Port and Hostname of AP Server to Execute the Service</t>
    <phoneticPr fontId="18" type="noConversion"/>
  </si>
  <si>
    <t>執行狀態</t>
    <phoneticPr fontId="18" type="noConversion"/>
  </si>
  <si>
    <t>執行狀態改為Broken的時間</t>
    <phoneticPr fontId="18" type="noConversion"/>
  </si>
  <si>
    <t>Timestamp to Change State to Broken</t>
    <phoneticPr fontId="18" type="noConversion"/>
  </si>
  <si>
    <t>Retry Count</t>
    <phoneticPr fontId="18" type="noConversion"/>
  </si>
  <si>
    <t>retryCount</t>
    <phoneticPr fontId="18" type="noConversion"/>
  </si>
  <si>
    <t>retryCount</t>
  </si>
  <si>
    <t>NUMBER(2,0)</t>
    <phoneticPr fontId="18" type="noConversion"/>
  </si>
  <si>
    <t>Retry Exception Message</t>
    <phoneticPr fontId="18" type="noConversion"/>
  </si>
  <si>
    <t>retryExceptionMessage</t>
    <phoneticPr fontId="18" type="noConversion"/>
  </si>
  <si>
    <t>retryExceptionMessage</t>
  </si>
  <si>
    <t>Grown Up Guardianship ID</t>
    <phoneticPr fontId="18" type="noConversion"/>
  </si>
  <si>
    <t>TB_GROWN_UP_GUARDIANSHIP</t>
    <phoneticPr fontId="18" type="noConversion"/>
  </si>
  <si>
    <t>TB_GROWN_UP_GUARDIANSHIP</t>
    <phoneticPr fontId="18" type="noConversion"/>
  </si>
  <si>
    <t>Customer Name for the First 5 Characters</t>
    <phoneticPr fontId="18" type="noConversion"/>
  </si>
  <si>
    <t>first5CharactersOfCustomerName</t>
    <phoneticPr fontId="18" type="noConversion"/>
  </si>
  <si>
    <t>first5CharactersOfCustomerName</t>
  </si>
  <si>
    <t>modificationDate</t>
    <phoneticPr fontId="18" type="noConversion"/>
  </si>
  <si>
    <t>Grown Up Guardianship Flag</t>
    <phoneticPr fontId="18" type="noConversion"/>
  </si>
  <si>
    <t>grownUpGuardianship</t>
    <phoneticPr fontId="18" type="noConversion"/>
  </si>
  <si>
    <t>Name Mask Flag</t>
    <phoneticPr fontId="18" type="noConversion"/>
  </si>
  <si>
    <t>nameMaskFlag</t>
    <phoneticPr fontId="18" type="noConversion"/>
  </si>
  <si>
    <t>nameMaskFlag</t>
  </si>
  <si>
    <t>Name Mask Index</t>
    <phoneticPr fontId="18" type="noConversion"/>
  </si>
  <si>
    <t>nameMaskIndex</t>
    <phoneticPr fontId="18" type="noConversion"/>
  </si>
  <si>
    <t>nameMaskIndex</t>
  </si>
  <si>
    <t>EX.王Ｏ山
EX1.單字遮罩位置 = 2 
        =&gt;王Ｏ山
EX2.單字遮罩位置 = 3 
        =&gt;王玉Ｏ</t>
    <phoneticPr fontId="18" type="noConversion"/>
  </si>
  <si>
    <t>Non-Standard Check Type of Certification Numer</t>
    <phoneticPr fontId="18" type="noConversion"/>
  </si>
  <si>
    <t>nonStandardCheckTypeOfCertificationNumer</t>
    <phoneticPr fontId="18" type="noConversion"/>
  </si>
  <si>
    <t>nonStandardCheckTypeOfCertificationNumer</t>
  </si>
  <si>
    <t>1 : 明碼前四位、後二位
     EX：A123****45
2 : 明碼前二位、後三位
     EX：A1*****234
3 : 明碼前兩位、後一位
     EX：A1*******2
4 : 明碼前六位
     EX：A12345****</t>
    <phoneticPr fontId="18" type="noConversion"/>
  </si>
  <si>
    <t>銀行歸戶統編原始號</t>
    <phoneticPr fontId="18" type="noConversion"/>
  </si>
  <si>
    <t>銀行歸戶統編取號檔</t>
    <phoneticPr fontId="18" type="noConversion"/>
  </si>
  <si>
    <t>TB_VERIFIED_ID_SEQUENCE</t>
    <phoneticPr fontId="18" type="noConversion"/>
  </si>
  <si>
    <t>VERIFIED_ID</t>
    <phoneticPr fontId="18" type="noConversion"/>
  </si>
  <si>
    <t>VARCHAR2(20 CHAR)</t>
    <phoneticPr fontId="18" type="noConversion"/>
  </si>
  <si>
    <t>銀行歸戶統編已重複取號次數</t>
    <phoneticPr fontId="18" type="noConversion"/>
  </si>
  <si>
    <t>SEQUENCE</t>
    <phoneticPr fontId="18" type="noConversion"/>
  </si>
  <si>
    <t>存匯注意事項(CFRCFVIT)</t>
    <phoneticPr fontId="18" type="noConversion"/>
  </si>
  <si>
    <t>X0537</t>
    <phoneticPr fontId="18" type="noConversion"/>
  </si>
  <si>
    <t>X0538</t>
    <phoneticPr fontId="18" type="noConversion"/>
  </si>
  <si>
    <t>理專所屬分行</t>
    <phoneticPr fontId="18" type="noConversion"/>
  </si>
  <si>
    <t>MGNT_UNIT_CODE</t>
    <phoneticPr fontId="18" type="noConversion"/>
  </si>
  <si>
    <t>efgFlag</t>
    <phoneticPr fontId="18" type="noConversion"/>
  </si>
  <si>
    <t>efgFlag</t>
  </si>
  <si>
    <t>crossSellingVersion</t>
    <phoneticPr fontId="18" type="noConversion"/>
  </si>
  <si>
    <t>AML 管控狀態</t>
    <phoneticPr fontId="18" type="noConversion"/>
  </si>
  <si>
    <t>X0582</t>
    <phoneticPr fontId="18" type="noConversion"/>
  </si>
  <si>
    <t>amlControlStatusCode</t>
    <phoneticPr fontId="18" type="noConversion"/>
  </si>
  <si>
    <t>VARCHAR2(2 CHAR)</t>
    <phoneticPr fontId="18" type="noConversion"/>
  </si>
  <si>
    <t>AML 持續審查狀態</t>
    <phoneticPr fontId="18" type="noConversion"/>
  </si>
  <si>
    <t>X0583</t>
    <phoneticPr fontId="18" type="noConversion"/>
  </si>
  <si>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</si>
  <si>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</si>
  <si>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</si>
  <si>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</si>
  <si>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</si>
  <si>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</si>
  <si>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備註</t>
    <phoneticPr fontId="19" type="noConversion"/>
  </si>
  <si>
    <t>季函</t>
    <phoneticPr fontId="19" type="noConversion"/>
  </si>
  <si>
    <t>季函</t>
    <phoneticPr fontId="19" type="noConversion"/>
  </si>
  <si>
    <t>季函</t>
    <phoneticPr fontId="19" type="noConversion"/>
  </si>
  <si>
    <t>account_review_pending</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</si>
  <si>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</si>
  <si>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</si>
  <si>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</si>
  <si>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</si>
  <si>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</si>
  <si>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</si>
  <si>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agree_cs_with_consent_flag</t>
    <phoneticPr fontId="19" type="noConversion"/>
  </si>
  <si>
    <t>bank_internal_common_sale</t>
    <phoneticPr fontId="19" type="noConversion"/>
  </si>
  <si>
    <t>銀行內部共同行銷註記</t>
    <phoneticPr fontId="19" type="noConversion"/>
  </si>
  <si>
    <t>branch_or_subsidiary_flag</t>
    <phoneticPr fontId="19" type="noConversion"/>
  </si>
  <si>
    <t>海外子行(中國子行)</t>
    <phoneticPr fontId="19" type="noConversion"/>
  </si>
  <si>
    <t>branch_or_subsidiary_flag</t>
    <phoneticPr fontId="19" type="noConversion"/>
  </si>
  <si>
    <t>海外子行(UCB)</t>
    <phoneticPr fontId="19" type="noConversion"/>
  </si>
  <si>
    <t>branch_or_subsidiary_flag</t>
    <phoneticPr fontId="19" type="noConversion"/>
  </si>
  <si>
    <t>海外分行</t>
    <phoneticPr fontId="19" type="noConversion"/>
  </si>
  <si>
    <t>by_fax_service</t>
    <phoneticPr fontId="19" type="noConversion"/>
  </si>
  <si>
    <t>無</t>
    <phoneticPr fontId="19" type="noConversion"/>
  </si>
  <si>
    <t>by_fax_service</t>
    <phoneticPr fontId="19" type="noConversion"/>
  </si>
  <si>
    <t>change_type</t>
    <phoneticPr fontId="18" type="noConversion"/>
  </si>
  <si>
    <t>新增</t>
    <phoneticPr fontId="18" type="noConversion"/>
  </si>
  <si>
    <t>change_type</t>
    <phoneticPr fontId="18" type="noConversion"/>
  </si>
  <si>
    <t>異動</t>
    <phoneticPr fontId="18" type="noConversion"/>
  </si>
  <si>
    <t>刪除</t>
    <phoneticPr fontId="18" type="noConversion"/>
  </si>
  <si>
    <t>大陸商主代碼+子代碼</t>
    <phoneticPr fontId="19" type="noConversion"/>
  </si>
  <si>
    <t>單子代碼無意義，故加入主代碼+子代碼</t>
    <phoneticPr fontId="19" type="noConversion"/>
  </si>
  <si>
    <t>單子代碼無意義，故加入主代碼+子代碼</t>
    <phoneticPr fontId="19" type="noConversion"/>
  </si>
  <si>
    <t>單子代碼無意義，故加入主代碼+子代碼</t>
    <phoneticPr fontId="19" type="noConversion"/>
  </si>
  <si>
    <t>大陸商主代碼</t>
    <phoneticPr fontId="19" type="noConversion"/>
  </si>
  <si>
    <t>consumer_debt_clean</t>
    <phoneticPr fontId="19" type="noConversion"/>
  </si>
  <si>
    <t>消費者債務清理代碼</t>
    <phoneticPr fontId="19" type="noConversion"/>
  </si>
  <si>
    <t>consumer_debt_clean</t>
    <phoneticPr fontId="19" type="noConversion"/>
  </si>
  <si>
    <t>消費者債務清理代碼</t>
    <phoneticPr fontId="19" type="noConversion"/>
  </si>
  <si>
    <t>consumer_debt_clean</t>
    <phoneticPr fontId="19" type="noConversion"/>
  </si>
  <si>
    <t>Grace</t>
    <phoneticPr fontId="19" type="noConversion"/>
  </si>
  <si>
    <t>credit_card_settlement</t>
    <phoneticPr fontId="19" type="noConversion"/>
  </si>
  <si>
    <t>credit_card_settlement</t>
    <phoneticPr fontId="19" type="noConversion"/>
  </si>
  <si>
    <t>credit_card_settlement</t>
    <phoneticPr fontId="19" type="noConversion"/>
  </si>
  <si>
    <t>customer_status</t>
    <phoneticPr fontId="18" type="noConversion"/>
  </si>
  <si>
    <t>customer_status</t>
    <phoneticPr fontId="18" type="noConversion"/>
  </si>
  <si>
    <t>customer_status</t>
    <phoneticPr fontId="18" type="noConversion"/>
  </si>
  <si>
    <t>customer_status</t>
    <phoneticPr fontId="18" type="noConversion"/>
  </si>
  <si>
    <t>QFII合格外國機構投資人</t>
    <phoneticPr fontId="19" type="noConversion"/>
  </si>
  <si>
    <t>FINI外國機構投資人</t>
    <phoneticPr fontId="19" type="noConversion"/>
  </si>
  <si>
    <t>FIDI境外華僑及外國自然人投資人</t>
    <phoneticPr fontId="19" type="noConversion"/>
  </si>
  <si>
    <t>季函</t>
    <phoneticPr fontId="19" type="noConversion"/>
  </si>
  <si>
    <t>債務協商代碼</t>
    <phoneticPr fontId="18" type="noConversion"/>
  </si>
  <si>
    <t>debt_refresh_closed</t>
    <phoneticPr fontId="19" type="noConversion"/>
  </si>
  <si>
    <t>更生結案狀態代碼</t>
    <phoneticPr fontId="19" type="noConversion"/>
  </si>
  <si>
    <t>更生結束</t>
    <phoneticPr fontId="19" type="noConversion"/>
  </si>
  <si>
    <t>debt_refresh_closed</t>
    <phoneticPr fontId="19" type="noConversion"/>
  </si>
  <si>
    <t>更生結案狀態代碼</t>
    <phoneticPr fontId="19" type="noConversion"/>
  </si>
  <si>
    <t>更生結案狀態代碼</t>
    <phoneticPr fontId="19" type="noConversion"/>
  </si>
  <si>
    <t>deliverable_service</t>
    <phoneticPr fontId="19" type="noConversion"/>
  </si>
  <si>
    <t>非蒞行交易</t>
    <phoneticPr fontId="19" type="noConversion"/>
  </si>
  <si>
    <t>deliverable_service</t>
    <phoneticPr fontId="19" type="noConversion"/>
  </si>
  <si>
    <t>非蒞行交易</t>
    <phoneticPr fontId="19" type="noConversion"/>
  </si>
  <si>
    <t>無</t>
    <phoneticPr fontId="19" type="noConversion"/>
  </si>
  <si>
    <t>20210822&lt;RE10807303&gt;欄位改名，原:外收送業務</t>
    <phoneticPr fontId="19" type="noConversion"/>
  </si>
  <si>
    <t>非蒞行交易</t>
    <phoneticPr fontId="19" type="noConversion"/>
  </si>
  <si>
    <t>有</t>
    <phoneticPr fontId="19" type="noConversion"/>
  </si>
  <si>
    <t>20210822&lt;RE10807303&gt;欄位改名，原:外收送業務</t>
    <phoneticPr fontId="19" type="noConversion"/>
  </si>
  <si>
    <t>20210324&lt;RE11004551&gt;新增</t>
    <phoneticPr fontId="19" type="noConversion"/>
  </si>
  <si>
    <t>esun_industry_type_code</t>
    <phoneticPr fontId="18" type="noConversion"/>
  </si>
  <si>
    <t>自然人行業類別代碼</t>
    <phoneticPr fontId="18" type="noConversion"/>
  </si>
  <si>
    <t>esun_industry_type_code</t>
    <phoneticPr fontId="18" type="noConversion"/>
  </si>
  <si>
    <t>電力燃氣業</t>
    <phoneticPr fontId="18" type="noConversion"/>
  </si>
  <si>
    <t>20210324&lt;RE11000590&gt;改名</t>
    <phoneticPr fontId="19" type="noConversion"/>
  </si>
  <si>
    <t>esun_industry_type_code</t>
    <phoneticPr fontId="18" type="noConversion"/>
  </si>
  <si>
    <t>20210324&lt;RE11000590&gt;改名</t>
    <phoneticPr fontId="19" type="noConversion"/>
  </si>
  <si>
    <t>esun_industry_type_code</t>
    <phoneticPr fontId="18" type="noConversion"/>
  </si>
  <si>
    <t>自然人行業類別代碼</t>
    <phoneticPr fontId="18" type="noConversion"/>
  </si>
  <si>
    <t>20210324&lt;RE11000590&gt;改名</t>
    <phoneticPr fontId="19" type="noConversion"/>
  </si>
  <si>
    <t>20210324&lt;RE11000590&gt;新增</t>
    <phoneticPr fontId="19" type="noConversion"/>
  </si>
  <si>
    <t>20210324&lt;RE11000590&gt;新增</t>
    <phoneticPr fontId="19" type="noConversion"/>
  </si>
  <si>
    <t>20210324&lt;RE11000590&gt;新增</t>
    <phoneticPr fontId="19" type="noConversion"/>
  </si>
  <si>
    <t>是否更改過身份證／統編</t>
    <phoneticPr fontId="19" type="noConversion"/>
  </si>
  <si>
    <t>gender_code</t>
    <phoneticPr fontId="18" type="noConversion"/>
  </si>
  <si>
    <t>性別代碼</t>
    <phoneticPr fontId="19" type="noConversion"/>
  </si>
  <si>
    <t>gib_version_code</t>
    <phoneticPr fontId="19" type="noConversion"/>
  </si>
  <si>
    <t>GIB全球網銀版本代碼</t>
    <phoneticPr fontId="19" type="noConversion"/>
  </si>
  <si>
    <t>無安控版本</t>
    <phoneticPr fontId="19" type="noConversion"/>
  </si>
  <si>
    <t>GIB全球網銀版本代碼</t>
    <phoneticPr fontId="19" type="noConversion"/>
  </si>
  <si>
    <t>OTP</t>
    <phoneticPr fontId="19" type="noConversion"/>
  </si>
  <si>
    <t>FXML</t>
    <phoneticPr fontId="19" type="noConversion"/>
  </si>
  <si>
    <t>註銷</t>
    <phoneticPr fontId="19" type="noConversion"/>
  </si>
  <si>
    <t>grown_up_guardianship</t>
    <phoneticPr fontId="19" type="noConversion"/>
  </si>
  <si>
    <t>成年監護</t>
    <phoneticPr fontId="19" type="noConversion"/>
  </si>
  <si>
    <t>grown_up_guardianship</t>
    <phoneticPr fontId="19" type="noConversion"/>
  </si>
  <si>
    <t>成年監護</t>
    <phoneticPr fontId="19" type="noConversion"/>
  </si>
  <si>
    <t>受監護宣告未徵得同意書</t>
    <phoneticPr fontId="19" type="noConversion"/>
  </si>
  <si>
    <t>成年監護</t>
    <phoneticPr fontId="19" type="noConversion"/>
  </si>
  <si>
    <t>grown_up_guardianship</t>
    <phoneticPr fontId="19" type="noConversion"/>
  </si>
  <si>
    <t>個別協商一致性方案註記</t>
    <phoneticPr fontId="19" type="noConversion"/>
  </si>
  <si>
    <t>中小企業</t>
    <phoneticPr fontId="19" type="noConversion"/>
  </si>
  <si>
    <t>視同中小企業</t>
    <phoneticPr fontId="19" type="noConversion"/>
  </si>
  <si>
    <t>ivr_pwd_state_flag</t>
    <phoneticPr fontId="18" type="noConversion"/>
  </si>
  <si>
    <t>語音密碼狀態</t>
    <phoneticPr fontId="19" type="noConversion"/>
  </si>
  <si>
    <t>ivr_pwd_state_flag</t>
    <phoneticPr fontId="18" type="noConversion"/>
  </si>
  <si>
    <t>世界卡顧客</t>
    <phoneticPr fontId="19" type="noConversion"/>
  </si>
  <si>
    <t>金融事業群經理人親屬</t>
    <phoneticPr fontId="19" type="noConversion"/>
  </si>
  <si>
    <t>金融事業群同仁親屬</t>
    <phoneticPr fontId="19" type="noConversion"/>
  </si>
  <si>
    <t>20210324&lt;RE11003553&gt;新增</t>
    <phoneticPr fontId="19" type="noConversion"/>
  </si>
  <si>
    <t>顧客狀態異常</t>
    <phoneticPr fontId="19" type="noConversion"/>
  </si>
  <si>
    <t>曾婉拒貸放顧客，請留意Ｔ７９９</t>
    <phoneticPr fontId="19" type="noConversion"/>
  </si>
  <si>
    <t>登峰關係戶</t>
    <phoneticPr fontId="19" type="noConversion"/>
  </si>
  <si>
    <t>登峰親子帳戶</t>
    <phoneticPr fontId="19" type="noConversion"/>
  </si>
  <si>
    <t>菁英親子帳戶</t>
    <phoneticPr fontId="19" type="noConversion"/>
  </si>
  <si>
    <t>新富親子帳戶</t>
    <phoneticPr fontId="19" type="noConversion"/>
  </si>
  <si>
    <t>醫師客群 - 醫師本人</t>
    <phoneticPr fontId="19" type="noConversion"/>
  </si>
  <si>
    <t>醫師客群 - 醫師配偶/子女</t>
    <phoneticPr fontId="19" type="noConversion"/>
  </si>
  <si>
    <t>請加強臨櫃關懷並填寫提問單</t>
    <phoneticPr fontId="19" type="noConversion"/>
  </si>
  <si>
    <t>特殊顧客</t>
    <phoneticPr fontId="19" type="noConversion"/>
  </si>
  <si>
    <t>A/C REVIEW</t>
    <phoneticPr fontId="19" type="noConversion"/>
  </si>
  <si>
    <t>留存國際事務部</t>
    <phoneticPr fontId="19" type="noConversion"/>
  </si>
  <si>
    <t>退還顧客</t>
    <phoneticPr fontId="19" type="noConversion"/>
  </si>
  <si>
    <t>married_status_code</t>
    <phoneticPr fontId="19" type="noConversion"/>
  </si>
  <si>
    <t>married_status_code</t>
    <phoneticPr fontId="19" type="noConversion"/>
  </si>
  <si>
    <t>married_status_code</t>
    <phoneticPr fontId="19" type="noConversion"/>
  </si>
  <si>
    <t>nationality</t>
    <phoneticPr fontId="19" type="noConversion"/>
  </si>
  <si>
    <t>居留證有效期間大於一年之自然人及取得我國證照之法人</t>
    <phoneticPr fontId="19" type="noConversion"/>
  </si>
  <si>
    <t>nationality</t>
    <phoneticPr fontId="19" type="noConversion"/>
  </si>
  <si>
    <t>未於我國設立登記取得證照之外國金融機構</t>
    <phoneticPr fontId="19" type="noConversion"/>
  </si>
  <si>
    <t>nationality</t>
    <phoneticPr fontId="19" type="noConversion"/>
  </si>
  <si>
    <t>不寄</t>
    <phoneticPr fontId="19" type="noConversion"/>
  </si>
  <si>
    <t>同保密戶意義</t>
    <phoneticPr fontId="19" type="noConversion"/>
  </si>
  <si>
    <t>no_send_to_cip_flag</t>
    <phoneticPr fontId="19" type="noConversion"/>
  </si>
  <si>
    <t>生日非日期格式</t>
    <phoneticPr fontId="19" type="noConversion"/>
  </si>
  <si>
    <t>BA提供BLOCK名單</t>
    <phoneticPr fontId="19" type="noConversion"/>
  </si>
  <si>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</si>
  <si>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</si>
  <si>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</si>
  <si>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</si>
  <si>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otp_service</t>
    <phoneticPr fontId="19" type="noConversion"/>
  </si>
  <si>
    <t>停用中</t>
    <phoneticPr fontId="19" type="noConversion"/>
  </si>
  <si>
    <t>調整欄位中文名稱(原: 簡訊密碼服務)
代碼說明修改(原停用中)</t>
    <phoneticPr fontId="19" type="noConversion"/>
  </si>
  <si>
    <t>逾期授信戶註記</t>
    <phoneticPr fontId="18" type="noConversion"/>
  </si>
  <si>
    <t>party_kind</t>
    <phoneticPr fontId="19" type="noConversion"/>
  </si>
  <si>
    <t>法人</t>
    <phoneticPr fontId="19" type="noConversion"/>
  </si>
  <si>
    <t>自然人</t>
    <phoneticPr fontId="19" type="noConversion"/>
  </si>
  <si>
    <t>40萬元(含)以下</t>
    <phoneticPr fontId="19" type="noConversion"/>
  </si>
  <si>
    <t>pib_status</t>
    <phoneticPr fontId="19" type="noConversion"/>
  </si>
  <si>
    <t>個網銀狀態代碼</t>
    <phoneticPr fontId="19" type="noConversion"/>
  </si>
  <si>
    <t>已申請待審核(數存申請)</t>
    <phoneticPr fontId="19" type="noConversion"/>
  </si>
  <si>
    <t>pib_status</t>
    <phoneticPr fontId="19" type="noConversion"/>
  </si>
  <si>
    <t>個網銀狀態代碼</t>
    <phoneticPr fontId="19" type="noConversion"/>
  </si>
  <si>
    <t>已申請未驗證</t>
    <phoneticPr fontId="19" type="noConversion"/>
  </si>
  <si>
    <t>個網銀狀態代碼</t>
    <phoneticPr fontId="19" type="noConversion"/>
  </si>
  <si>
    <t>新申請待啟用(臨櫃新申請)</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</si>
  <si>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</si>
  <si>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</si>
  <si>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</si>
  <si>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</si>
  <si>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</si>
  <si>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個網銀版本代碼</t>
    <phoneticPr fontId="19" type="noConversion"/>
  </si>
  <si>
    <t>信用卡版</t>
    <phoneticPr fontId="19" type="noConversion"/>
  </si>
  <si>
    <t>X0215</t>
    <phoneticPr fontId="19" type="noConversion"/>
  </si>
  <si>
    <t>pre_mediate_flag</t>
    <phoneticPr fontId="19" type="noConversion"/>
  </si>
  <si>
    <t>前置調解註記</t>
    <phoneticPr fontId="19" type="noConversion"/>
  </si>
  <si>
    <t>留言含缺件</t>
    <phoneticPr fontId="19" type="noConversion"/>
  </si>
  <si>
    <t>pre_mediate_flag</t>
    <phoneticPr fontId="19" type="noConversion"/>
  </si>
  <si>
    <t>前置調解註記</t>
    <phoneticPr fontId="19" type="noConversion"/>
  </si>
  <si>
    <t>已取得申請書</t>
    <phoneticPr fontId="19" type="noConversion"/>
  </si>
  <si>
    <t>已取得債權人清冊</t>
    <phoneticPr fontId="19" type="noConversion"/>
  </si>
  <si>
    <t>前置調解註記</t>
    <phoneticPr fontId="19" type="noConversion"/>
  </si>
  <si>
    <t>符合受理條件</t>
    <phoneticPr fontId="19" type="noConversion"/>
  </si>
  <si>
    <t>pre_mediate_flag</t>
    <phoneticPr fontId="19" type="noConversion"/>
  </si>
  <si>
    <t>前置調解註記</t>
    <phoneticPr fontId="19" type="noConversion"/>
  </si>
  <si>
    <t>含知民間債務人</t>
    <phoneticPr fontId="19" type="noConversion"/>
  </si>
  <si>
    <t>pre_mediate_flag</t>
    <phoneticPr fontId="19" type="noConversion"/>
  </si>
  <si>
    <t>已回報債權</t>
    <phoneticPr fontId="19" type="noConversion"/>
  </si>
  <si>
    <t>完成協商覆核中</t>
    <phoneticPr fontId="19" type="noConversion"/>
  </si>
  <si>
    <t>完成協商</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</si>
  <si>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</si>
  <si>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</si>
  <si>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</si>
  <si>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</si>
  <si>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</si>
  <si>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</si>
  <si>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</si>
  <si>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</si>
  <si>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</si>
  <si>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</si>
  <si>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</si>
  <si>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</si>
  <si>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協商未開始－其他</t>
    <phoneticPr fontId="19" type="noConversion"/>
  </si>
  <si>
    <t>ＫＥＹ值錯誤</t>
    <phoneticPr fontId="19" type="noConversion"/>
  </si>
  <si>
    <t>轉他行承辦</t>
    <phoneticPr fontId="19" type="noConversion"/>
  </si>
  <si>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</si>
  <si>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</si>
  <si>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</si>
  <si>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</si>
  <si>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</si>
  <si>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</si>
  <si>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</si>
  <si>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</si>
  <si>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</si>
  <si>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</si>
  <si>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</si>
  <si>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轉換協商管道</t>
    <phoneticPr fontId="19" type="noConversion"/>
  </si>
  <si>
    <t>毀諾後清償</t>
    <phoneticPr fontId="19" type="noConversion"/>
  </si>
  <si>
    <t>property_type_code</t>
    <phoneticPr fontId="19" type="noConversion"/>
  </si>
  <si>
    <t>property_type_code</t>
    <phoneticPr fontId="19" type="noConversion"/>
  </si>
  <si>
    <t>6</t>
    <phoneticPr fontId="19" type="noConversion"/>
  </si>
  <si>
    <t>更生註記（來自卡處）</t>
    <phoneticPr fontId="19" type="noConversion"/>
  </si>
  <si>
    <t>specific_member_flag</t>
    <phoneticPr fontId="19" type="noConversion"/>
  </si>
  <si>
    <t>specific_member_flag</t>
    <phoneticPr fontId="19" type="noConversion"/>
  </si>
  <si>
    <t>特記對象（業管單位登錄）</t>
    <phoneticPr fontId="19" type="noConversion"/>
  </si>
  <si>
    <t>沒有註記(半形空白*1)</t>
    <phoneticPr fontId="19" type="noConversion"/>
  </si>
  <si>
    <t>取消註記</t>
    <phoneticPr fontId="19" type="noConversion"/>
  </si>
  <si>
    <t>停止蒐集、處理、利用個人資料</t>
    <phoneticPr fontId="19" type="noConversion"/>
  </si>
  <si>
    <t>tax_type</t>
    <phoneticPr fontId="19" type="noConversion"/>
  </si>
  <si>
    <t>利息所得稅別</t>
    <phoneticPr fontId="19" type="noConversion"/>
  </si>
  <si>
    <t>不計息</t>
    <phoneticPr fontId="19" type="noConversion"/>
  </si>
  <si>
    <t>tax_type</t>
    <phoneticPr fontId="19" type="noConversion"/>
  </si>
  <si>
    <t>利息所得稅別</t>
    <phoneticPr fontId="19" type="noConversion"/>
  </si>
  <si>
    <t>利息所得稅別</t>
    <phoneticPr fontId="19" type="noConversion"/>
  </si>
  <si>
    <t>外國人20%</t>
    <phoneticPr fontId="19" type="noConversion"/>
  </si>
  <si>
    <t>利息所得稅別</t>
    <phoneticPr fontId="19" type="noConversion"/>
  </si>
  <si>
    <t>不課稅</t>
    <phoneticPr fontId="19" type="noConversion"/>
  </si>
  <si>
    <t>非制裁名單</t>
    <phoneticPr fontId="19" type="noConversion"/>
  </si>
  <si>
    <t>terrorists_flag</t>
    <phoneticPr fontId="19" type="noConversion"/>
  </si>
  <si>
    <t>20191226&lt;RE10815003&gt;更名，原:恐怖份子註記</t>
    <phoneticPr fontId="19" type="noConversion"/>
  </si>
  <si>
    <t>terrorists_status</t>
    <phoneticPr fontId="19" type="noConversion"/>
  </si>
  <si>
    <t>terrorists_status</t>
    <phoneticPr fontId="19" type="noConversion"/>
  </si>
  <si>
    <t>有</t>
    <phoneticPr fontId="19" type="noConversion"/>
  </si>
  <si>
    <t>wealth_executive_flag</t>
    <phoneticPr fontId="19" type="noConversion"/>
  </si>
  <si>
    <t>理財專員註記</t>
    <phoneticPr fontId="19" type="noConversion"/>
  </si>
  <si>
    <t>wealth_member_ranking</t>
    <phoneticPr fontId="19" type="noConversion"/>
  </si>
  <si>
    <t>wealth_member_ranking</t>
    <phoneticPr fontId="19" type="noConversion"/>
  </si>
  <si>
    <t>菁英關係戶</t>
    <phoneticPr fontId="19" type="noConversion"/>
  </si>
  <si>
    <t>菁英親子帳戶</t>
    <phoneticPr fontId="19" type="noConversion"/>
  </si>
  <si>
    <t>新富親子帳戶</t>
    <phoneticPr fontId="19" type="noConversion"/>
  </si>
  <si>
    <t>私人銀行會員(PB會員)</t>
    <phoneticPr fontId="19" type="noConversion"/>
  </si>
  <si>
    <t>登峰理財會員(VVIP、POTENTIAL VVIP、VVIP關係戶)</t>
    <phoneticPr fontId="19" type="noConversion"/>
  </si>
  <si>
    <t>菁英理財會員(VIP+顧客)</t>
    <phoneticPr fontId="19" type="noConversion"/>
  </si>
  <si>
    <t>wealth_member_ranking</t>
    <phoneticPr fontId="19" type="noConversion"/>
  </si>
  <si>
    <t>菁英理財會員(POTENTIAL VIP+顧客)</t>
    <phoneticPr fontId="19" type="noConversion"/>
  </si>
  <si>
    <t>新富理財會員(VIP顧客)</t>
    <phoneticPr fontId="19" type="noConversion"/>
  </si>
  <si>
    <t>新富理財會員(POTENTIAL VIP顧客)</t>
    <phoneticPr fontId="19" type="noConversion"/>
  </si>
  <si>
    <t>私銀關係戶(PB關係戶)</t>
    <phoneticPr fontId="19" type="noConversion"/>
  </si>
  <si>
    <t>CM1080934</t>
    <phoneticPr fontId="19" type="noConversion"/>
  </si>
  <si>
    <t>未加入會員、流失戶</t>
    <phoneticPr fontId="19" type="noConversion"/>
  </si>
  <si>
    <t>欄位驗證分工</t>
    <phoneticPr fontId="18" type="noConversion"/>
  </si>
  <si>
    <t>資料庫欄位名稱</t>
    <phoneticPr fontId="18" type="noConversion"/>
  </si>
  <si>
    <t>json變數名稱</t>
    <phoneticPr fontId="18" type="noConversion"/>
  </si>
  <si>
    <t>是否完成</t>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</si>
  <si>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</si>
  <si>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8" type="noConversion"/>
  </si>
  <si>
    <t>催理戶不可變更基本資料，參閱EDLS文件查詢存放款帳號資訊，並檢核是否為催理戶</t>
  </si>
  <si>
    <t>當﹝顧客類別代碼﹞符合下列任一選項時，設定﹝執行結果﹞為「0918」
A. 「08 : QFII合格外國機構投資人」
B. 「09 : FINI外國機構投資人」
C. 「12 : 退休戶」</t>
  </si>
  <si>
    <t>『新歸戶統編』最後1碼是數字且〔顧客姓名〕包含「籌備處」或「籌備會」則設定〔執行結果〕為「7041」</t>
  </si>
  <si>
    <t>〔顧客性質別〕＝「0或6」時，﹝自然人行業類別﹞為必填，未輸入則設定﹝執行結果﹞為「0910」</t>
  </si>
  <si>
    <t>﹝母公司統編﹞檢核
母統編不可與子公司統編相等。﹝母公司統編﹞＝﹝銀行歸戶統編﹞時，設定﹝執行結果﹞為「7144」</t>
  </si>
  <si>
    <t>【顧客主檔】.【主經營行】≠﹝主經營行﹞時，需進行下列檢核：
【顧客主檔】.【主經營行】≠Null且【顧客主檔】.【主經營行】≠﹝HEADER.分行代碼﹞，則設定﹝執行結果﹞為「7139」</t>
  </si>
  <si>
    <t>(1)	﹝顧客性質代碼﹞檢核
	『證號類型』與﹝顧客性質代碼﹞需符合『統編類別及顧客性質代碼定義』，否則設定［執行結果］為「$070」(回傳前端:0918)</t>
  </si>
  <si>
    <t>自然人統編不可與服務公司統編相等。﹝服務公司統編﹞＝﹝原始身份證字號/統編﹞時，設定﹝執行結果﹞為「0918」</t>
  </si>
  <si>
    <t>當〔OTP簡訊密碼服務狀態註記〕等於「1」時此欄位需有值</t>
  </si>
  <si>
    <t>國內自然人註冊國別代碼僅能為TW，國籍僅能為0</t>
  </si>
  <si>
    <t>國內自然人註冊國別代碼國籍僅能為0</t>
  </si>
  <si>
    <t>欄位(資料庫)</t>
    <phoneticPr fontId="18" type="noConversion"/>
  </si>
  <si>
    <t>json欄位名稱</t>
    <phoneticPr fontId="18" type="noConversion"/>
  </si>
  <si>
    <t>中文欄位</t>
    <phoneticPr fontId="19" type="noConversion"/>
  </si>
  <si>
    <t>通訊地址郵遞區號(CIRCIZIP)</t>
  </si>
  <si>
    <t>母公司統編（銀行歸戶統編）</t>
  </si>
  <si>
    <t>companyExtensionNumber</t>
    <phoneticPr fontId="19" type="noConversion"/>
  </si>
  <si>
    <t>industrialCodeForDgbas</t>
    <phoneticPr fontId="18" type="noConversion"/>
  </si>
  <si>
    <t>催理戶不可變更基本資料，參閱EDLS文件查詢存放款帳號資訊，並檢核是否為催理戶</t>
    <phoneticPr fontId="19" type="noConversion"/>
  </si>
  <si>
    <t>updateCustContact</t>
    <phoneticPr fontId="18" type="noConversion"/>
  </si>
  <si>
    <t>updateCustContact</t>
    <phoneticPr fontId="18" type="noConversion"/>
  </si>
  <si>
    <t>維護</t>
  </si>
  <si>
    <t>維護</t>
    <phoneticPr fontId="19" type="noConversion"/>
  </si>
  <si>
    <t>Y196224127</t>
  </si>
  <si>
    <t>Y196224127</t>
    <phoneticPr fontId="19" type="noConversion"/>
  </si>
  <si>
    <t xml:space="preserve">催理戶條件
v_acc_type = '5'
v_acc_status = '7'
</t>
  </si>
  <si>
    <t xml:space="preserve">催理戶條件
v_acc_type = '5'
v_acc_status = '7'
</t>
    <phoneticPr fontId="19" type="noConversion"/>
  </si>
  <si>
    <r>
      <t>E</t>
    </r>
    <r>
      <rPr>
        <sz val="12"/>
        <color theme="1"/>
        <rFont val="新細明體"/>
        <family val="2"/>
        <charset val="136"/>
        <scheme val="minor"/>
      </rPr>
      <t>024</t>
    </r>
    <phoneticPr fontId="19" type="noConversion"/>
  </si>
  <si>
    <r>
      <t>D</t>
    </r>
    <r>
      <rPr>
        <sz val="12"/>
        <color theme="1"/>
        <rFont val="新細明體"/>
        <family val="2"/>
        <charset val="136"/>
        <scheme val="minor"/>
      </rPr>
      <t>ONE</t>
    </r>
    <phoneticPr fontId="19" type="noConversion"/>
  </si>
  <si>
    <t>A123456798</t>
  </si>
  <si>
    <t xml:space="preserve">v_acc_type = '3' 且 v_acc_status 不為'7' 或 '8'
</t>
  </si>
  <si>
    <t xml:space="preserve">v_acc_type = '3' 且 v_acc_status 不為'7' 或 '8'
</t>
    <phoneticPr fontId="19" type="noConversion"/>
  </si>
  <si>
    <r>
      <t>0</t>
    </r>
    <r>
      <rPr>
        <sz val="12"/>
        <color theme="1"/>
        <rFont val="新細明體"/>
        <family val="2"/>
        <charset val="136"/>
        <scheme val="minor"/>
      </rPr>
      <t>000</t>
    </r>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</si>
  <si>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</si>
  <si>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9" type="noConversion"/>
  </si>
  <si>
    <t>CNTP_COMM_CONTENT</t>
    <phoneticPr fontId="19" type="noConversion"/>
  </si>
  <si>
    <t>X0111</t>
    <phoneticPr fontId="19" type="noConversion"/>
  </si>
  <si>
    <t>X0114</t>
    <phoneticPr fontId="19" type="noConversion"/>
  </si>
  <si>
    <t>mobilePhoneNumber</t>
    <phoneticPr fontId="19" type="noConversion"/>
  </si>
  <si>
    <t>Y196224127</t>
    <phoneticPr fontId="19" type="noConversion"/>
  </si>
  <si>
    <t>A123456798</t>
    <phoneticPr fontId="19" type="noConversion"/>
  </si>
  <si>
    <t>A123456798</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</si>
  <si>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</si>
  <si>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Y196224127</t>
    <phoneticPr fontId="19" type="noConversion"/>
  </si>
  <si>
    <t>{
    "requestModel": {
        "header": {
            "msgNo": "TS0120_20220217153651_926",
            "txnCode": "updateCustContact",
            "txnTime": "2022-02-17 15:36:51",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"TS0120_20220217153651_926",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"TS0120_20220217153651_926",
            "oriInData": null,
            "oriTradeSeqNo": "TS0120_20220217153651_926",
            "password": null,
            "pCode": null,
            "processType": null,
            "referenceNumber": null,
            "region": null,
            "repeatFlag": null,
            "reverseTradeSeqNo": null,
            "rsv": null,
            "signatureData": null,
            "syncData": null,
            "systemDate": "20220217",
            "systemDateROC": "01110217",
            "systemTime": "153651",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</si>
  <si>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</si>
  <si>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
    "requestModel": {
        "header": {
            "msgNo": "TS0120_20220217153659_571",
            "txnCode": "updateCustContact",
            "txnTime": "2022-02-17 15:36:59",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"TS0120_20220217153659_571",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"TS0120_20220217153659_571",
            "oriInData": null,
            "oriTradeSeqNo": "TS0120_20220217153659_571",
            "password": null,
            "pCode": null,
            "processType": null,
            "referenceNumber": null,
            "region": null,
            "repeatFlag": null,
            "reverseTradeSeqNo": null,
            "rsv": null,
            "signatureData": null,
            "syncData": null,
            "systemDate": "20220217",
            "systemDateROC": "01110217",
            "systemTime": "153700",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</si>
  <si>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mobilePhoneNumber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</si>
  <si>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</si>
  <si>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"TS0120_20220217153739_402",
            "txnCode": "updateCustContact",
            "txnTime": "2022-02-17 15:37:39",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"TS0120_20220217153739_402",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"TS0120_20220217153739_402",
            "oriInData": null,
            "oriTradeSeqNo": "TS0120_20220217153739_402",
            "password": null,
            "pCode": null,
            "processType": null,
            "referenceNumber": null,
            "region": null,
            "repeatFlag": null,
            "reverseTradeSeqNo": null,
            "rsv": null,
            "signatureData": null,
            "syncData": null,
            "systemDate": "20220217",
            "systemDateROC": "01110217",
            "systemTime": "153739",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</si>
  <si>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</si>
  <si>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"TS0120_20220217153751_150",
            "txnCode": "updateCustContact",
            "txnTime": "2022-02-17 15:37:51",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"TS0120_20220217153751_150",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"TS0120_20220217153751_150",
            "oriInData": null,
            "oriTradeSeqNo": "TS0120_20220217153751_150",
            "password": null,
            "pCode": null,
            "processType": null,
            "referenceNumber": null,
            "region": null,
            "repeatFlag": null,
            "reverseTradeSeqNo": null,
            "rsv": null,
            "signatureData": null,
            "syncData": null,
            "systemDate": "20220217",
            "systemDateROC": "01110217",
            "systemTime": "153752",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</si>
  <si>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r>
      <t>d</t>
    </r>
    <r>
      <rPr>
        <sz val="12"/>
        <color theme="1"/>
        <rFont val="新細明體"/>
        <family val="2"/>
        <charset val="136"/>
        <scheme val="minor"/>
      </rPr>
      <t>one</t>
    </r>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</si>
  <si>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</si>
  <si>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"TS0120_20220217153957_495",
            "txnCode": "updateCustContact",
            "txnTime": "2022-02-17 15:39:57",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"TS0120_20220217153957_495",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"TS0120_20220217153957_495",
            "oriInData": null,
            "oriTradeSeqNo": "TS0120_20220217153957_495",
            "password": null,
            "pCode": null,
            "processType": null,
            "referenceNumber": null,
            "region": null,
            "repeatFlag": null,
            "reverseTradeSeqNo": null,
            "rsv": null,
            "signatureData": null,
            "syncData": null,
            "systemDate": "20220217",
            "systemDateROC": "01110217",
            "systemTime": "153957",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</si>
  <si>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</si>
  <si>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"TS0120_20220217154016_268",
            "txnCode": "updateCustContact",
            "txnTime": "2022-02-17 15:40:16",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"TS0120_20220217154016_268",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"TS0120_20220217154016_268",
            "oriInData": null,
            "oriTradeSeqNo": "TS0120_20220217154016_268",
            "password": null,
            "pCode": null,
            "processType": null,
            "referenceNumber": null,
            "region": null,
            "repeatFlag": null,
            "reverseTradeSeqNo": null,
            "rsv": null,
            "signatureData": null,
            "syncData": null,
            "systemDate": "20220217",
            "systemDateROC": "01110217",
            "systemTime": "154016",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</si>
  <si>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r>
      <t>d</t>
    </r>
    <r>
      <rPr>
        <sz val="12"/>
        <color theme="1"/>
        <rFont val="新細明體"/>
        <family val="2"/>
        <charset val="136"/>
        <scheme val="minor"/>
      </rPr>
      <t>one</t>
    </r>
    <phoneticPr fontId="19" type="noConversion"/>
  </si>
  <si>
    <t>residentialNumberExtension</t>
    <phoneticPr fontId="19" type="noConversion"/>
  </si>
  <si>
    <t>Y196224127</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</si>
  <si>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</si>
  <si>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"TS0120_20220217154301_941",
            "txnCode": "updateCustContact",
            "txnTime": "2022-02-17 15:43:01",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"TS0120_20220217154301_941",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"TS0120_20220217154301_941",
            "oriInData": null,
            "oriTradeSeqNo": "TS0120_20220217154301_941",
            "password": null,
            "pCode": null,
            "processType": null,
            "referenceNumber": null,
            "region": null,
            "repeatFlag": null,
            "reverseTradeSeqNo": null,
            "rsv": null,
            "signatureData": null,
            "syncData": null,
            "systemDate": "20220217",
            "systemDateROC": "01110217",
            "systemTime": "154301",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</si>
  <si>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</si>
  <si>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"TS0120_20220217154316_794",
            "txnCode": "updateCustContact",
            "txnTime": "2022-02-17 15:43:16",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"TS0120_20220217154316_794",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"TS0120_20220217154316_794",
            "oriInData": null,
            "oriTradeSeqNo": "TS0120_20220217154316_794",
            "password": null,
            "pCode": null,
            "processType": null,
            "referenceNumber": null,
            "region": null,
            "repeatFlag": null,
            "reverseTradeSeqNo": null,
            "rsv": null,
            "signatureData": null,
            "syncData": null,
            "systemDate": "20220217",
            "systemDateROC": "01110217",
            "systemTime": "154316",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</si>
  <si>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companyPhoneNumber</t>
    <phoneticPr fontId="19" type="noConversion"/>
  </si>
  <si>
    <t>Y196224127</t>
    <phoneticPr fontId="19" type="noConversion"/>
  </si>
  <si>
    <t>residentialAddressDetail</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</si>
  <si>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</si>
  <si>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"TS0120_20220217154452_528",
            "txnCode": "updateCustContact",
            "txnTime": "2022-02-17 15:44:52",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"TS0120_20220217154452_528",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"TS0120_20220217154452_528",
            "oriInData": null,
            "oriTradeSeqNo": "TS0120_20220217154452_528",
            "password": null,
            "pCode": null,
            "processType": null,
            "referenceNumber": null,
            "region": null,
            "repeatFlag": null,
            "reverseTradeSeqNo": null,
            "rsv": null,
            "signatureData": null,
            "syncData": null,
            "systemDate": "20220217",
            "systemDateROC": "01110217",
            "systemTime": "154452",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</si>
  <si>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</si>
  <si>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"TS0120_20220217154513_714",
            "txnCode": "updateCustContact",
            "txnTime": "2022-02-17 15:45:13",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"TS0120_20220217154513_714",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"TS0120_20220217154513_714",
            "oriInData": null,
            "oriTradeSeqNo": "TS0120_20220217154513_714",
            "password": null,
            "pCode": null,
            "processType": null,
            "referenceNumber": null,
            "region": null,
            "repeatFlag": null,
            "reverseTradeSeqNo": null,
            "rsv": null,
            "signatureData": null,
            "syncData": null,
            "systemDate": "20220217",
            "systemDateROC": "01110217",
            "systemTime": "154513",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</si>
  <si>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residentialArea</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</si>
  <si>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</si>
  <si>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"TS0120_20220217154656_822",
            "txnCode": "updateCustContact",
            "txnTime": "2022-02-17 15:46:56",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"TS0120_20220217154656_822",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"TS0120_20220217154656_822",
            "oriInData": null,
            "oriTradeSeqNo": "TS0120_20220217154656_822",
            "password": null,
            "pCode": null,
            "processType": null,
            "referenceNumber": null,
            "region": null,
            "repeatFlag": null,
            "reverseTradeSeqNo": null,
            "rsv": null,
            "signatureData": null,
            "syncData": null,
            "systemDate": "20220217",
            "systemDateROC": "01110217",
            "systemTime": "154657",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</si>
  <si>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A123456798</t>
    <phoneticPr fontId="19" type="noConversion"/>
  </si>
  <si>
    <t>{
    "requestModel": {
        "header": {
            "msgNo": "TS0120_20220217154719_781",
            "txnCode": "updateCustContact",
            "txnTime": "2022-02-17 15:47:19",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"TS0120_20220217154719_781",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"TS0120_20220217154719_781",
            "oriInData": null,
            "oriTradeSeqNo": "TS0120_20220217154719_781",
            "password": null,
            "pCode": null,
            "processType": null,
            "referenceNumber": null,
            "region": null,
            "repeatFlag": null,
            "reverseTradeSeqNo": null,
            "rsv": null,
            "signatureData": null,
            "syncData": null,
            "systemDate": "20220217",
            "systemDateROC": "01110217",
            "systemTime": "154719",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</si>
  <si>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residentialPhoneNumber</t>
    <phoneticPr fontId="19" type="noConversion"/>
  </si>
  <si>
    <t>residentialPhoneNumber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</si>
  <si>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</si>
  <si>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</si>
  <si>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</si>
  <si>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</si>
  <si>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</si>
  <si>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</si>
  <si>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</si>
  <si>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</si>
  <si>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done</t>
  </si>
  <si>
    <t>0000</t>
  </si>
  <si>
    <t>residentialZip</t>
    <phoneticPr fontId="19" type="noConversion"/>
  </si>
  <si>
    <t>fax</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</si>
  <si>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</si>
  <si>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</si>
  <si>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</si>
  <si>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</si>
  <si>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</si>
  <si>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</si>
  <si>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</si>
  <si>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</si>
  <si>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permanentCity</t>
    <phoneticPr fontId="19" type="noConversion"/>
  </si>
  <si>
    <t>permanentPhoneNumber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</si>
  <si>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</si>
  <si>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"TS0120_20220217155429_975",
            "txnCode": "updateCustContact",
            "txnTime": "2022-02-17 15:54:29",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"TS0120_20220217155429_975",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"TS0120_20220217155429_975",
            "oriInData": null,
            "oriTradeSeqNo": "TS0120_20220217155429_975",
            "password": null,
            "pCode": null,
            "processType": null,
            "referenceNumber": null,
            "region": null,
            "repeatFlag": null,
            "reverseTradeSeqNo": null,
            "rsv": null,
            "signatureData": null,
            "syncData": null,
            "systemDate": "20220217",
            "systemDateROC": "01110217",
            "systemTime": "155429",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</si>
  <si>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</si>
  <si>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"TS0120_20220217155447_337",
            "txnCode": "updateCustContact",
            "txnTime": "2022-02-17 15:54:47",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"TS0120_20220217155447_337",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"TS0120_20220217155447_337",
            "oriInData": null,
            "oriTradeSeqNo": "TS0120_20220217155447_337",
            "password": null,
            "pCode": null,
            "processType": null,
            "referenceNumber": null,
            "region": null,
            "repeatFlag": null,
            "reverseTradeSeqNo": null,
            "rsv": null,
            "signatureData": null,
            "syncData": null,
            "systemDate": "20220217",
            "systemDateROC": "01110217",
            "systemTime": "155447",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</si>
  <si>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﹝顧客狀態代碼］＝Null時，下列任一欄位有值時，設定﹝執行結果﹞為「0918」
A. ［案發日期］
B. ［通報單位］
C. ［案情摘要］</t>
    <phoneticPr fontId="19" type="noConversion"/>
  </si>
  <si>
    <t>V_071</t>
    <phoneticPr fontId="18" type="noConversion"/>
  </si>
  <si>
    <t>﹝顧客狀態代碼］＝Null時，下列任一欄位有值時，設定﹝執行結果﹞為「0918」
A. ［案發日期］
B. ［通報單位］
C. ［案情摘要］</t>
    <phoneticPr fontId="19" type="noConversion"/>
  </si>
  <si>
    <t>customerStatus</t>
    <phoneticPr fontId="19" type="noConversion"/>
  </si>
  <si>
    <t>REPORT_DATE</t>
    <phoneticPr fontId="18" type="noConversion"/>
  </si>
  <si>
    <t>caseReportedDate</t>
    <phoneticPr fontId="18" type="noConversion"/>
  </si>
  <si>
    <t>顧客狀態代碼］＝Null
［案發日期］= 20220216</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</si>
  <si>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 "A123456798",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 "0988555222",
            "customerStatus": "",
            "caseReportedDate": "20220316"
        },
        "optional": {
            "forceUpdate": ""
        }
    }
}</t>
    <phoneticPr fontId="19" type="noConversion"/>
  </si>
  <si>
    <t>{
    "requestModel": {
        "header": {
            "msgNo": "TS0120_20220217161002_252",
            "txnCode": "updateCustomer",
            "txnTime": "2022-02-17 16:10:02",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"TS0120_20220217161002_252",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"caseReportedDate": "20220316"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"TS0120_20220217161002_252",
            "oriInData": null,
            "oriTradeSeqNo": "TS0120_20220217161002_252",
            "password": null,
            "pCode": null,
            "processType": null,
            "referenceNumber": null,
            "region": null,
            "repeatFlag": null,
            "reverseTradeSeqNo": null,
            "rsv": null,
            "signatureData": null,
            "syncData": null,
            "systemDate": "20220217",
            "systemDateROC": "01110217",
            "systemTime": "161002",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</si>
  <si>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nameInEnglish</t>
    <phoneticPr fontId="18" type="noConversion"/>
  </si>
  <si>
    <t>customerType</t>
    <phoneticPr fontId="18" type="noConversion"/>
  </si>
  <si>
    <t>顧客類別代碼</t>
    <phoneticPr fontId="19" type="noConversion"/>
  </si>
  <si>
    <t>當﹝顧客類別代碼﹞符合下列任一選項時，設定﹝執行結果﹞為「0918」
A. 「08 : QFII合格外國機構投資人」
B. 「09 : FINI外國機構投資人」
C. 「12 : 退休戶」</t>
    <phoneticPr fontId="19" type="noConversion"/>
  </si>
  <si>
    <t>顧客類別代碼 = 「01」</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</si>
  <si>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</si>
  <si>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"TS0120_20220217164437_929",
            "txnCode": "updateCustomer",
            "txnTime": "2022-02-17 16:44:37",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"TS0120_20220217164437_929",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"TS0120_20220217164437_929",
            "oriInData": null,
            "oriTradeSeqNo": "TS0120_20220217164437_929",
            "password": null,
            "pCode": null,
            "processType": null,
            "referenceNumber": null,
            "region": null,
            "repeatFlag": null,
            "reverseTradeSeqNo": null,
            "rsv": null,
            "signatureData": null,
            "syncData": null,
            "systemDate": "20220217",
            "systemDateROC": "01110217",
            "systemTime": "164438",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</si>
  <si>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維護</t>
    <phoneticPr fontId="19" type="noConversion"/>
  </si>
  <si>
    <r>
      <t>0</t>
    </r>
    <r>
      <rPr>
        <sz val="12"/>
        <color theme="1"/>
        <rFont val="新細明體"/>
        <family val="2"/>
        <charset val="136"/>
        <scheme val="minor"/>
      </rPr>
      <t>000</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</si>
  <si>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"customerType":"08"      
        },
        "optional": {
            "forceUpdate": ""
        }
    }
}</t>
    <phoneticPr fontId="19" type="noConversion"/>
  </si>
  <si>
    <t>{
    "requestModel": {
        "header": {
            "msgNo": "TS0120_20220217164548_381",
            "txnCode": "updateCustomer",
            "txnTime": "2022-02-17 16:45:48",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"TS0120_20220217164548_381",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"08",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"TS0120_20220217164548_381",
            "oriInData": null,
            "oriTradeSeqNo": "TS0120_20220217164548_381",
            "password": null,
            "pCode": null,
            "processType": null,
            "referenceNumber": null,
            "region": null,
            "repeatFlag": null,
            "reverseTradeSeqNo": null,
            "rsv": null,
            "signatureData": null,
            "syncData": null,
            "systemDate": "20220217",
            "systemDateROC": "01110217",
            "systemTime": "164548",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"輸入資料之範圍錯誤",
            "msgCode": null,
            "sys": null,
            "msgType": null,
            "dateTime": null,
            "localDate": null,
            "localTime": null,
            "EAITradeSeqNo": null,
            "EJVLD": null,
            "EAITxId": null
        },
        "model": null
    },
    "resultCode": "0918",
    "resultDescription": "輸入資料之範圍錯誤　　　　　　　　　　　　　　　　",
    "errorMessages": []
}</t>
    <phoneticPr fontId="19" type="noConversion"/>
  </si>
  <si>
    <r>
      <t>0</t>
    </r>
    <r>
      <rPr>
        <sz val="12"/>
        <color theme="1"/>
        <rFont val="新細明體"/>
        <family val="2"/>
        <charset val="136"/>
        <scheme val="minor"/>
      </rPr>
      <t>918</t>
    </r>
    <phoneticPr fontId="19" type="noConversion"/>
  </si>
  <si>
    <t>顧客類別代碼 = 「08」</t>
    <phoneticPr fontId="19" type="noConversion"/>
  </si>
  <si>
    <r>
      <t>顧客類別代碼 = 「</t>
    </r>
    <r>
      <rPr>
        <sz val="12"/>
        <color theme="1"/>
        <rFont val="新細明體"/>
        <family val="2"/>
        <charset val="136"/>
        <scheme val="minor"/>
      </rPr>
      <t>10</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</si>
  <si>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"customerType":"10"      
        },
        "optional": {
            "forceUpdate": ""
        }
    }
}</t>
    <phoneticPr fontId="19" type="noConversion"/>
  </si>
  <si>
    <t>{
    "requestModel": {
        "header": {
            "msgNo": "TS0120_20220217165222_823",
            "txnCode": "updateCustomer",
            "txnTime": "2022-02-17 16:52:22",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"TS0120_20220217165222_823",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"10",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"TS0120_20220217165222_823",
            "oriInData": null,
            "oriTradeSeqNo": "TS0120_20220217165222_823",
            "password": null,
            "pCode": null,
            "processType": null,
            "referenceNumber": null,
            "region": null,
            "repeatFlag": null,
            "reverseTradeSeqNo": null,
            "rsv": null,
            "signatureData": null,
            "syncData": null,
            "systemDate": "20220217",
            "systemDateROC": "01110217",
            "systemTime": "165222",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"此顧客非ＦＩＤＩ境外華僑及外國自然人投資人",
            "msgCode": null,
            "sys": null,
            "msgType": null,
            "dateTime": null,
            "localDate": null,
            "localTime": null,
            "EAITradeSeqNo": null,
            "EJVLD": null,
            "EAITxId": null
        },
        "model": null
    },
    "resultCode": "0918",
    "resultDescription": "此顧客非ＦＩＤＩ境外華僑及外國自然人投資人",
    "errorMessages": []
}</t>
    <phoneticPr fontId="19" type="noConversion"/>
  </si>
  <si>
    <r>
      <t>0</t>
    </r>
    <r>
      <rPr>
        <sz val="12"/>
        <color theme="1"/>
        <rFont val="新細明體"/>
        <family val="2"/>
        <charset val="136"/>
        <scheme val="minor"/>
      </rPr>
      <t>918</t>
    </r>
    <phoneticPr fontId="19" type="noConversion"/>
  </si>
  <si>
    <r>
      <t>顧客類別代碼 = 「01</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</si>
  <si>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</si>
  <si>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"TS0120_20220217165312_610",
            "txnCode": "updateCustomer",
            "txnTime": "2022-02-17 16:53:12",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"TS0120_20220217165312_610",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"TS0120_20220217165312_610",
            "oriInData": null,
            "oriTradeSeqNo": "TS0120_20220217165312_610",
            "password": null,
            "pCode": null,
            "processType": null,
            "referenceNumber": null,
            "region": null,
            "repeatFlag": null,
            "reverseTradeSeqNo": null,
            "rsv": null,
            "signatureData": null,
            "syncData": null,
            "systemDate": "20220217",
            "systemDateROC": "01110217",
            "systemTime": "165313",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</si>
  <si>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</si>
  <si>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ACCOUNT REVIEW狀態註記</t>
    <phoneticPr fontId="18" type="noConversion"/>
  </si>
  <si>
    <t>恐怖份子註記</t>
    <phoneticPr fontId="18" type="noConversion"/>
  </si>
  <si>
    <t>特記對象（業管單位登錄）</t>
    <phoneticPr fontId="18" type="noConversion"/>
  </si>
  <si>
    <t>恐怖份子名單檔PK</t>
    <phoneticPr fontId="18" type="noConversion"/>
  </si>
  <si>
    <t>CUSTOMER_STATUS</t>
    <phoneticPr fontId="18" type="noConversion"/>
  </si>
  <si>
    <t>PER_AREA</t>
    <phoneticPr fontId="18" type="noConversion"/>
  </si>
  <si>
    <t>開戶用途－其他</t>
    <phoneticPr fontId="18" type="noConversion"/>
  </si>
  <si>
    <t>CREATION_UNIT</t>
    <phoneticPr fontId="18" type="noConversion"/>
  </si>
  <si>
    <t>X0110</t>
    <phoneticPr fontId="18" type="noConversion"/>
  </si>
  <si>
    <t>X0143</t>
    <phoneticPr fontId="18" type="noConversion"/>
  </si>
  <si>
    <t>TXNP_COMM_CONTENT</t>
    <phoneticPr fontId="18" type="noConversion"/>
  </si>
  <si>
    <t>是否有中文欄位</t>
    <phoneticPr fontId="18" type="noConversion"/>
  </si>
  <si>
    <t>v</t>
    <phoneticPr fontId="18" type="noConversion"/>
  </si>
  <si>
    <t>v</t>
    <phoneticPr fontId="18" type="noConversion"/>
  </si>
  <si>
    <t>NOTE</t>
    <phoneticPr fontId="18" type="noConversion"/>
  </si>
  <si>
    <t>v</t>
    <phoneticPr fontId="18" type="noConversion"/>
  </si>
  <si>
    <t>NOTIFICATION_TYPE</t>
    <phoneticPr fontId="18" type="noConversion"/>
  </si>
  <si>
    <t>CREDIT_CARD_HOLDER</t>
    <phoneticPr fontId="18" type="noConversion"/>
  </si>
  <si>
    <t>REPORT_DESCRIPTION</t>
    <phoneticPr fontId="18" type="noConversion"/>
  </si>
  <si>
    <t>REFUSE_TXN_DATE</t>
    <phoneticPr fontId="18" type="noConversion"/>
  </si>
  <si>
    <t>LOAN_NOTE</t>
    <phoneticPr fontId="18" type="noConversion"/>
  </si>
  <si>
    <t>NOTE_ON_SAVE_TRASFER</t>
    <phoneticPr fontId="18" type="noConversion"/>
  </si>
  <si>
    <t>CROSS_SELLING_UPD_PERSON</t>
    <phoneticPr fontId="18" type="noConversion"/>
  </si>
  <si>
    <t>NOTE_ON_CREDIT</t>
    <phoneticPr fontId="18" type="noConversion"/>
  </si>
  <si>
    <t>PRINCIPAL_NAME</t>
    <phoneticPr fontId="18" type="noConversion"/>
  </si>
  <si>
    <t>CNTP_COMM_CONTENT</t>
    <phoneticPr fontId="18" type="noConversion"/>
  </si>
  <si>
    <t>crossSellingFlag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</si>
</sst>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Red]\-&quot;$&quot;#,##0"/>
    <numFmt numFmtId="176" formatCode="m&quot;月&quot;d&quot;日&quot;"/>
    <numFmt numFmtId="177" formatCode="0;\-0;;@"/>
    <numFmt numFmtId="178" formatCode="000"/>
  </numFmts>
  <fonts count="87">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rgb="FFFF0000"/>
      <name val="新細明體"/>
      <family val="2"/>
      <charset val="136"/>
      <scheme val="minor"/>
    </font>
    <font>
      <sz val="9"/>
      <name val="新細明體"/>
      <family val="3"/>
      <charset val="136"/>
      <scheme val="minor"/>
    </font>
    <font>
      <sz val="9"/>
      <name val="新細明體"/>
      <family val="2"/>
      <charset val="136"/>
      <scheme val="minor"/>
    </font>
    <font>
      <sz val="12"/>
      <color theme="1"/>
      <name val="新細明體"/>
      <family val="1"/>
      <charset val="136"/>
      <scheme val="minor"/>
    </font>
    <font>
      <sz val="10"/>
      <color theme="1"/>
      <name val="微軟正黑體"/>
      <family val="2"/>
      <charset val="136"/>
    </font>
    <font>
      <sz val="10"/>
      <name val="微軟正黑體"/>
      <family val="2"/>
      <charset val="136"/>
    </font>
    <font>
      <sz val="10"/>
      <color rgb="FFFF0000"/>
      <name val="微軟正黑體"/>
      <family val="2"/>
      <charset val="136"/>
    </font>
    <font>
      <sz val="10"/>
      <color rgb="FF0000FF"/>
      <name val="微軟正黑體"/>
      <family val="2"/>
      <charset val="136"/>
    </font>
    <font>
      <sz val="10"/>
      <color rgb="FFFF0066"/>
      <name val="微軟正黑體"/>
      <family val="2"/>
      <charset val="136"/>
    </font>
    <font>
      <sz val="10"/>
      <color rgb="FF000000"/>
      <name val="微軟正黑體"/>
      <family val="2"/>
      <charset val="136"/>
    </font>
    <font>
      <sz val="10"/>
      <color rgb="FF0000CC"/>
      <name val="微軟正黑體"/>
      <family val="2"/>
      <charset val="136"/>
    </font>
    <font>
      <sz val="12"/>
      <color rgb="FF0000CC"/>
      <name val="新細明體"/>
      <family val="2"/>
      <charset val="136"/>
      <scheme val="minor"/>
    </font>
    <font>
      <sz val="12"/>
      <name val="新細明體"/>
      <family val="2"/>
      <charset val="136"/>
      <scheme val="minor"/>
    </font>
    <font>
      <sz val="8"/>
      <color rgb="FF000000"/>
      <name val="Tahoma"/>
      <family val="2"/>
    </font>
    <font>
      <sz val="12"/>
      <color rgb="FF0000FF"/>
      <name val="新細明體"/>
      <family val="2"/>
      <charset val="136"/>
      <scheme val="minor"/>
    </font>
    <font>
      <strike/>
      <sz val="10"/>
      <color theme="1"/>
      <name val="微軟正黑體"/>
      <family val="2"/>
      <charset val="136"/>
    </font>
    <font>
      <strike/>
      <sz val="10"/>
      <name val="微軟正黑體"/>
      <family val="2"/>
      <charset val="136"/>
    </font>
    <font>
      <strike/>
      <sz val="10"/>
      <color rgb="FF0000FF"/>
      <name val="微軟正黑體"/>
      <family val="2"/>
      <charset val="136"/>
    </font>
    <font>
      <sz val="10"/>
      <color rgb="FFFF6699"/>
      <name val="微軟正黑體"/>
      <family val="2"/>
      <charset val="136"/>
    </font>
    <font>
      <b/>
      <sz val="10"/>
      <color rgb="FF0000CC"/>
      <name val="微軟正黑體"/>
      <family val="2"/>
      <charset val="136"/>
    </font>
    <font>
      <sz val="10"/>
      <color theme="1"/>
      <name val="Courier New"/>
      <family val="3"/>
    </font>
    <font>
      <sz val="12"/>
      <name val="新細明體"/>
      <family val="1"/>
      <charset val="136"/>
      <scheme val="minor"/>
    </font>
    <font>
      <sz val="12"/>
      <color rgb="FFFF0000"/>
      <name val="新細明體"/>
      <family val="1"/>
      <charset val="136"/>
      <scheme val="minor"/>
    </font>
    <font>
      <sz val="12"/>
      <color rgb="FF000000"/>
      <name val="新細明體"/>
      <family val="1"/>
      <charset val="136"/>
      <scheme val="minor"/>
    </font>
    <font>
      <b/>
      <sz val="10"/>
      <color rgb="FF000000"/>
      <name val="微軟正黑體"/>
      <family val="2"/>
      <charset val="136"/>
    </font>
    <font>
      <sz val="10"/>
      <color rgb="FF0070C0"/>
      <name val="微軟正黑體"/>
      <family val="2"/>
      <charset val="136"/>
    </font>
    <font>
      <strike/>
      <sz val="10"/>
      <color rgb="FF000000"/>
      <name val="微軟正黑體"/>
      <family val="2"/>
      <charset val="136"/>
    </font>
    <font>
      <sz val="9"/>
      <color theme="1"/>
      <name val="標楷體"/>
      <family val="4"/>
      <charset val="136"/>
    </font>
    <font>
      <sz val="12"/>
      <color theme="1"/>
      <name val="Times New Roman"/>
      <family val="1"/>
    </font>
    <font>
      <sz val="12"/>
      <color theme="1"/>
      <name val="標楷體"/>
      <family val="4"/>
      <charset val="136"/>
    </font>
    <font>
      <sz val="10"/>
      <name val="Microsoft JhengHei UI"/>
      <family val="2"/>
      <charset val="136"/>
    </font>
    <font>
      <u/>
      <sz val="12"/>
      <color theme="10"/>
      <name val="新細明體"/>
      <family val="2"/>
      <charset val="136"/>
      <scheme val="minor"/>
    </font>
    <font>
      <b/>
      <sz val="12"/>
      <color theme="1"/>
      <name val="新細明體"/>
      <family val="1"/>
      <charset val="136"/>
    </font>
    <font>
      <sz val="12"/>
      <color rgb="FF7030A0"/>
      <name val="新細明體"/>
      <family val="1"/>
      <charset val="136"/>
    </font>
    <font>
      <b/>
      <sz val="12"/>
      <color rgb="FFFF0000"/>
      <name val="新細明體"/>
      <family val="1"/>
      <charset val="136"/>
    </font>
    <font>
      <b/>
      <sz val="12"/>
      <name val="新細明體"/>
      <family val="1"/>
      <charset val="136"/>
    </font>
    <font>
      <sz val="12"/>
      <color theme="1"/>
      <name val="新細明體"/>
      <family val="2"/>
      <charset val="136"/>
    </font>
    <font>
      <sz val="12"/>
      <color theme="2"/>
      <name val="新細明體"/>
      <family val="2"/>
      <charset val="136"/>
      <scheme val="minor"/>
    </font>
    <font>
      <sz val="12"/>
      <color theme="1"/>
      <name val="新細明體"/>
      <family val="2"/>
      <scheme val="minor"/>
    </font>
    <font>
      <sz val="12"/>
      <color theme="1"/>
      <name val="微軟正黑體"/>
      <family val="2"/>
      <charset val="136"/>
    </font>
    <font>
      <sz val="12"/>
      <name val="微軟正黑體"/>
      <family val="2"/>
      <charset val="136"/>
    </font>
    <font>
      <sz val="12"/>
      <color rgb="FFC00000"/>
      <name val="微軟正黑體"/>
      <family val="2"/>
      <charset val="136"/>
    </font>
    <font>
      <strike/>
      <sz val="12"/>
      <name val="微軟正黑體"/>
      <family val="2"/>
      <charset val="136"/>
    </font>
    <font>
      <sz val="12"/>
      <color rgb="FF373737"/>
      <name val="微軟正黑體"/>
      <family val="2"/>
      <charset val="136"/>
    </font>
    <font>
      <b/>
      <sz val="12"/>
      <name val="細明體"/>
      <family val="3"/>
      <charset val="136"/>
    </font>
    <font>
      <sz val="12"/>
      <name val="細明體"/>
      <family val="3"/>
      <charset val="136"/>
    </font>
    <font>
      <sz val="12"/>
      <color rgb="FFC00000"/>
      <name val="細明體"/>
      <family val="3"/>
      <charset val="136"/>
    </font>
    <font>
      <strike/>
      <sz val="12"/>
      <name val="細明體"/>
      <family val="3"/>
      <charset val="136"/>
    </font>
    <font>
      <sz val="12"/>
      <color theme="1"/>
      <name val="細明體"/>
      <family val="3"/>
      <charset val="136"/>
    </font>
    <font>
      <strike/>
      <sz val="12"/>
      <color theme="1"/>
      <name val="新細明體"/>
      <family val="2"/>
      <charset val="136"/>
      <scheme val="minor"/>
    </font>
    <font>
      <strike/>
      <sz val="12"/>
      <color theme="1"/>
      <name val="新細明體"/>
      <family val="1"/>
      <charset val="136"/>
      <scheme val="minor"/>
    </font>
    <font>
      <b/>
      <sz val="12"/>
      <color theme="1"/>
      <name val="標楷體"/>
      <family val="4"/>
      <charset val="136"/>
    </font>
    <font>
      <sz val="12"/>
      <color rgb="FF000000"/>
      <name val="標楷體"/>
      <family val="4"/>
      <charset val="136"/>
    </font>
    <font>
      <sz val="12"/>
      <color theme="1"/>
      <name val="Wingdings"/>
      <charset val="2"/>
    </font>
    <font>
      <sz val="7"/>
      <color theme="1"/>
      <name val="Times New Roman"/>
      <family val="1"/>
    </font>
    <font>
      <sz val="12"/>
      <color theme="1"/>
      <name val="新細明體"/>
      <family val="1"/>
      <charset val="136"/>
    </font>
    <font>
      <b/>
      <sz val="12"/>
      <color rgb="FFFF0000"/>
      <name val="標楷體"/>
      <family val="4"/>
      <charset val="136"/>
    </font>
    <font>
      <sz val="12"/>
      <color rgb="FFFF0000"/>
      <name val="標楷體"/>
      <family val="4"/>
      <charset val="136"/>
    </font>
    <font>
      <b/>
      <sz val="12"/>
      <color rgb="FF000000"/>
      <name val="標楷體"/>
      <family val="4"/>
      <charset val="136"/>
    </font>
    <font>
      <sz val="11"/>
      <color rgb="FF000000"/>
      <name val="標楷體"/>
      <family val="4"/>
      <charset val="136"/>
    </font>
    <font>
      <sz val="12"/>
      <color rgb="FF000000"/>
      <name val="Times New Roman"/>
      <family val="1"/>
    </font>
    <font>
      <b/>
      <sz val="12"/>
      <color rgb="FFFF0000"/>
      <name val="Times New Roman"/>
      <family val="1"/>
    </font>
    <font>
      <sz val="9"/>
      <color theme="1"/>
      <name val="Times New Roman"/>
      <family val="1"/>
    </font>
    <font>
      <sz val="11"/>
      <color theme="1"/>
      <name val="新細明體"/>
      <family val="1"/>
      <charset val="136"/>
      <scheme val="minor"/>
    </font>
    <font>
      <u/>
      <sz val="11"/>
      <color theme="10"/>
      <name val="新細明體"/>
      <family val="2"/>
      <scheme val="minor"/>
    </font>
    <font>
      <b/>
      <sz val="10"/>
      <color theme="1"/>
      <name val="微軟正黑體"/>
      <family val="2"/>
      <charset val="136"/>
    </font>
    <font>
      <sz val="11"/>
      <name val="Dialog"/>
    </font>
    <font>
      <b/>
      <sz val="12"/>
      <color theme="1"/>
      <name val="新細明體"/>
      <family val="1"/>
      <charset val="136"/>
      <scheme val="minor"/>
    </font>
    <font>
      <b/>
      <sz val="12"/>
      <name val="新細明體"/>
      <family val="1"/>
      <charset val="136"/>
      <scheme val="minor"/>
    </font>
    <font>
      <sz val="11"/>
      <color rgb="FF000000"/>
      <name val="新細明體"/>
      <family val="1"/>
      <charset val="136"/>
    </font>
  </fonts>
  <fills count="27">
    <fill>
      <patternFill patternType="none"/>
    </fill>
    <fill>
      <patternFill patternType="gray125"/>
    </fill>
    <fill>
      <patternFill patternType="solid">
        <fgColor rgb="FF00B0F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CC"/>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BF1DD"/>
        <bgColor indexed="64"/>
      </patternFill>
    </fill>
    <fill>
      <patternFill patternType="solid">
        <fgColor rgb="FFFFC0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rgb="FF00B050"/>
        <bgColor indexed="64"/>
      </patternFill>
    </fill>
    <fill>
      <patternFill patternType="solid">
        <fgColor rgb="FFD0CECE"/>
        <bgColor indexed="64"/>
      </patternFill>
    </fill>
    <fill>
      <patternFill patternType="solid">
        <fgColor rgb="FFE2EFD9"/>
        <bgColor indexed="64"/>
      </patternFill>
    </fill>
    <fill>
      <patternFill patternType="solid">
        <fgColor rgb="FFBFBFBF"/>
        <bgColor indexed="64"/>
      </patternFill>
    </fill>
    <fill>
      <patternFill patternType="solid">
        <fgColor rgb="FF808080"/>
        <bgColor indexed="64"/>
      </patternFill>
    </fill>
    <fill>
      <patternFill patternType="solid">
        <fgColor theme="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left>
      <right style="thin">
        <color indexed="64"/>
      </right>
      <top style="thin">
        <color indexed="64"/>
      </top>
      <bottom style="thin">
        <color indexed="64"/>
      </bottom>
      <diagonal/>
    </border>
    <border>
      <left style="thin">
        <color indexed="64"/>
      </left>
      <right style="thin">
        <color theme="9"/>
      </right>
      <top style="thin">
        <color indexed="64"/>
      </top>
      <bottom style="thin">
        <color indexed="64"/>
      </bottom>
      <diagonal/>
    </border>
    <border>
      <left style="thin">
        <color theme="9"/>
      </left>
      <right style="thin">
        <color theme="9"/>
      </right>
      <top style="thin">
        <color theme="9"/>
      </top>
      <bottom style="medium">
        <color theme="9"/>
      </bottom>
      <diagonal/>
    </border>
    <border>
      <left style="thin">
        <color indexed="64"/>
      </left>
      <right style="thin">
        <color indexed="64"/>
      </right>
      <top style="thin">
        <color theme="9"/>
      </top>
      <bottom style="medium">
        <color theme="9"/>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16" fillId="0" borderId="0">
      <alignment vertical="center"/>
    </xf>
    <xf numFmtId="0" fontId="48" fillId="0" borderId="0" applyNumberFormat="0" applyFill="0" applyBorder="0" applyAlignment="0" applyProtection="0">
      <alignment vertical="center"/>
    </xf>
    <xf numFmtId="0" fontId="55" fillId="0" borderId="0"/>
    <xf numFmtId="0" fontId="15" fillId="0" borderId="0">
      <alignment vertical="center"/>
    </xf>
    <xf numFmtId="0" fontId="55" fillId="0" borderId="0"/>
    <xf numFmtId="0" fontId="14" fillId="0" borderId="0">
      <alignment vertical="center"/>
    </xf>
    <xf numFmtId="0" fontId="13" fillId="0" borderId="0">
      <alignment vertical="center"/>
    </xf>
    <xf numFmtId="0" fontId="81" fillId="0" borderId="0" applyNumberFormat="0" applyFill="0" applyBorder="0" applyAlignment="0" applyProtection="0"/>
    <xf numFmtId="0" fontId="4" fillId="0" borderId="0">
      <alignment vertical="center"/>
    </xf>
    <xf numFmtId="0" fontId="4" fillId="0" borderId="0">
      <alignment vertical="center"/>
    </xf>
    <xf numFmtId="0" fontId="2" fillId="0" borderId="0">
      <alignment vertical="center"/>
    </xf>
  </cellStyleXfs>
  <cellXfs count="430">
    <xf numFmtId="0" fontId="0" fillId="0" borderId="0" xfId="0"/>
    <xf numFmtId="49" fontId="0" fillId="0" borderId="0" xfId="0" applyNumberFormat="1"/>
    <xf numFmtId="0" fontId="16" fillId="2" borderId="1" xfId="1" applyFill="1" applyBorder="1">
      <alignment vertical="center"/>
    </xf>
    <xf numFmtId="49" fontId="16" fillId="2" borderId="1" xfId="1" applyNumberFormat="1" applyFill="1" applyBorder="1">
      <alignment vertical="center"/>
    </xf>
    <xf numFmtId="49" fontId="16" fillId="2" borderId="1" xfId="1" applyNumberFormat="1" applyFill="1" applyBorder="1" applyAlignment="1">
      <alignment vertical="center" wrapText="1"/>
    </xf>
    <xf numFmtId="0" fontId="20" fillId="2" borderId="1" xfId="1" applyFont="1" applyFill="1" applyBorder="1" applyAlignment="1">
      <alignment vertical="center" wrapText="1"/>
    </xf>
    <xf numFmtId="0" fontId="16" fillId="0" borderId="0" xfId="1">
      <alignment vertical="center"/>
    </xf>
    <xf numFmtId="0" fontId="16" fillId="0" borderId="1" xfId="1" applyBorder="1">
      <alignment vertical="center"/>
    </xf>
    <xf numFmtId="49" fontId="16" fillId="0" borderId="1" xfId="1" applyNumberFormat="1" applyBorder="1">
      <alignment vertical="center"/>
    </xf>
    <xf numFmtId="9" fontId="16" fillId="0" borderId="1" xfId="1" applyNumberFormat="1" applyBorder="1">
      <alignment vertical="center"/>
    </xf>
    <xf numFmtId="176" fontId="16" fillId="0" borderId="1" xfId="1" applyNumberFormat="1" applyBorder="1">
      <alignment vertical="center"/>
    </xf>
    <xf numFmtId="0" fontId="16" fillId="0" borderId="1" xfId="1" quotePrefix="1" applyBorder="1">
      <alignment vertical="center"/>
    </xf>
    <xf numFmtId="0" fontId="16" fillId="3" borderId="1" xfId="1" applyFill="1" applyBorder="1">
      <alignment vertical="center"/>
    </xf>
    <xf numFmtId="49" fontId="16" fillId="3" borderId="1" xfId="1" applyNumberFormat="1" applyFill="1" applyBorder="1">
      <alignment vertical="center"/>
    </xf>
    <xf numFmtId="49" fontId="16" fillId="4" borderId="1" xfId="1" applyNumberFormat="1" applyFill="1" applyBorder="1">
      <alignment vertical="center"/>
    </xf>
    <xf numFmtId="0" fontId="16" fillId="4" borderId="1" xfId="1" applyFill="1" applyBorder="1">
      <alignment vertical="center"/>
    </xf>
    <xf numFmtId="9" fontId="16" fillId="4" borderId="1" xfId="1" applyNumberFormat="1" applyFill="1" applyBorder="1">
      <alignment vertical="center"/>
    </xf>
    <xf numFmtId="49" fontId="16" fillId="0" borderId="0" xfId="1" applyNumberFormat="1">
      <alignment vertical="center"/>
    </xf>
    <xf numFmtId="0" fontId="21" fillId="5" borderId="0" xfId="1" applyFont="1" applyFill="1" applyAlignment="1">
      <alignment horizontal="left" vertical="center"/>
    </xf>
    <xf numFmtId="0" fontId="21" fillId="6" borderId="0" xfId="1" applyFont="1" applyFill="1" applyAlignment="1">
      <alignment horizontal="left" vertical="center"/>
    </xf>
    <xf numFmtId="0" fontId="22" fillId="6" borderId="0" xfId="1" applyFont="1" applyFill="1" applyAlignment="1">
      <alignment horizontal="center" vertical="center" wrapText="1"/>
    </xf>
    <xf numFmtId="0" fontId="22" fillId="6" borderId="0" xfId="1" applyFont="1" applyFill="1" applyAlignment="1">
      <alignment horizontal="left" vertical="center"/>
    </xf>
    <xf numFmtId="0" fontId="21" fillId="6" borderId="0" xfId="1" applyFont="1" applyFill="1" applyAlignment="1">
      <alignment horizontal="left" vertical="center" wrapText="1"/>
    </xf>
    <xf numFmtId="0" fontId="21" fillId="7" borderId="0" xfId="1" applyFont="1" applyFill="1" applyAlignment="1">
      <alignment horizontal="left" vertical="center" wrapText="1"/>
    </xf>
    <xf numFmtId="0" fontId="21" fillId="8" borderId="0" xfId="1" applyFont="1" applyFill="1" applyAlignment="1">
      <alignment horizontal="left" vertical="center"/>
    </xf>
    <xf numFmtId="0" fontId="21" fillId="9" borderId="0" xfId="1" applyFont="1" applyFill="1" applyAlignment="1">
      <alignment horizontal="left" vertical="center" wrapText="1"/>
    </xf>
    <xf numFmtId="0" fontId="21" fillId="2" borderId="0" xfId="1" applyFont="1" applyFill="1" applyAlignment="1">
      <alignment horizontal="left" vertical="center" wrapText="1"/>
    </xf>
    <xf numFmtId="0" fontId="21" fillId="0" borderId="0" xfId="1" applyFont="1">
      <alignment vertical="center"/>
    </xf>
    <xf numFmtId="0" fontId="22" fillId="0" borderId="0" xfId="1" applyFont="1" applyAlignment="1">
      <alignment horizontal="center" vertical="center"/>
    </xf>
    <xf numFmtId="0" fontId="21" fillId="0" borderId="0" xfId="1" applyFont="1" applyAlignment="1">
      <alignment horizontal="center" vertical="center"/>
    </xf>
    <xf numFmtId="0" fontId="22" fillId="0" borderId="0" xfId="1" applyFont="1">
      <alignment vertical="center"/>
    </xf>
    <xf numFmtId="0" fontId="22" fillId="0" borderId="0" xfId="1" applyFont="1" applyAlignment="1">
      <alignment vertical="center" wrapText="1"/>
    </xf>
    <xf numFmtId="0" fontId="21" fillId="0" borderId="0" xfId="1" applyFont="1" applyAlignment="1">
      <alignment vertical="center" wrapText="1"/>
    </xf>
    <xf numFmtId="0" fontId="23" fillId="0" borderId="0" xfId="1" applyFont="1">
      <alignment vertical="center"/>
    </xf>
    <xf numFmtId="0" fontId="23" fillId="0" borderId="0" xfId="1" applyFont="1" applyAlignment="1">
      <alignment vertical="center" wrapText="1"/>
    </xf>
    <xf numFmtId="0" fontId="24" fillId="0" borderId="0" xfId="1" applyFont="1">
      <alignment vertical="center"/>
    </xf>
    <xf numFmtId="0" fontId="25" fillId="0" borderId="0" xfId="1" applyFont="1">
      <alignment vertical="center"/>
    </xf>
    <xf numFmtId="0" fontId="26" fillId="0" borderId="0" xfId="1" applyFont="1">
      <alignment vertical="center"/>
    </xf>
    <xf numFmtId="0" fontId="24" fillId="0" borderId="0" xfId="1" applyFont="1" applyAlignment="1">
      <alignment vertical="center" wrapText="1"/>
    </xf>
    <xf numFmtId="0" fontId="27" fillId="0" borderId="0" xfId="1" applyFont="1">
      <alignment vertical="center"/>
    </xf>
    <xf numFmtId="0" fontId="28" fillId="0" borderId="0" xfId="1" applyFont="1">
      <alignment vertical="center"/>
    </xf>
    <xf numFmtId="0" fontId="22" fillId="0" borderId="0" xfId="1" applyFont="1" applyAlignment="1">
      <alignment vertical="top"/>
    </xf>
    <xf numFmtId="0" fontId="23" fillId="0" borderId="0" xfId="1" applyFont="1" applyAlignment="1">
      <alignment horizontal="center" vertical="center"/>
    </xf>
    <xf numFmtId="0" fontId="22" fillId="0" borderId="0" xfId="1" applyFont="1" applyAlignment="1">
      <alignment vertical="top" wrapText="1"/>
    </xf>
    <xf numFmtId="0" fontId="29" fillId="0" borderId="0" xfId="1" applyFont="1">
      <alignment vertical="center"/>
    </xf>
    <xf numFmtId="0" fontId="22" fillId="0" borderId="0" xfId="1" applyFont="1" applyAlignment="1">
      <alignment horizontal="left" vertical="center" wrapText="1"/>
    </xf>
    <xf numFmtId="0" fontId="30" fillId="0" borderId="0" xfId="1" applyFont="1">
      <alignment vertical="center"/>
    </xf>
    <xf numFmtId="49" fontId="22" fillId="0" borderId="0" xfId="1" applyNumberFormat="1" applyFont="1">
      <alignment vertical="center"/>
    </xf>
    <xf numFmtId="0" fontId="21" fillId="10" borderId="0" xfId="1" applyFont="1" applyFill="1">
      <alignment vertical="center"/>
    </xf>
    <xf numFmtId="49" fontId="22" fillId="0" borderId="0" xfId="1" applyNumberFormat="1" applyFont="1" applyAlignment="1">
      <alignment horizontal="left" vertical="center"/>
    </xf>
    <xf numFmtId="49" fontId="23" fillId="0" borderId="0" xfId="1" applyNumberFormat="1" applyFont="1">
      <alignment vertical="center"/>
    </xf>
    <xf numFmtId="0" fontId="22" fillId="0" borderId="0" xfId="1" applyFont="1" applyAlignment="1">
      <alignment horizontal="left" vertical="center"/>
    </xf>
    <xf numFmtId="0" fontId="25" fillId="0" borderId="0" xfId="1" applyFont="1" applyAlignment="1">
      <alignment vertical="center" wrapText="1"/>
    </xf>
    <xf numFmtId="0" fontId="24" fillId="0" borderId="0" xfId="1" applyFont="1" applyAlignment="1">
      <alignment horizontal="center" vertical="center"/>
    </xf>
    <xf numFmtId="0" fontId="31" fillId="0" borderId="0" xfId="1" applyFont="1">
      <alignment vertical="center"/>
    </xf>
    <xf numFmtId="0" fontId="27" fillId="0" borderId="0" xfId="1" applyFont="1" applyAlignment="1">
      <alignment horizontal="center" vertical="center"/>
    </xf>
    <xf numFmtId="0" fontId="32" fillId="3" borderId="0" xfId="1" applyFont="1" applyFill="1">
      <alignment vertical="center"/>
    </xf>
    <xf numFmtId="0" fontId="33" fillId="3" borderId="0" xfId="1" applyFont="1" applyFill="1" applyAlignment="1">
      <alignment horizontal="center" vertical="center"/>
    </xf>
    <xf numFmtId="0" fontId="32" fillId="3" borderId="0" xfId="1" applyFont="1" applyFill="1" applyAlignment="1">
      <alignment horizontal="center" vertical="center"/>
    </xf>
    <xf numFmtId="0" fontId="32" fillId="3" borderId="0" xfId="1" applyFont="1" applyFill="1" applyAlignment="1">
      <alignment vertical="center" wrapText="1"/>
    </xf>
    <xf numFmtId="0" fontId="34" fillId="3" borderId="0" xfId="1" applyFont="1" applyFill="1">
      <alignment vertical="center"/>
    </xf>
    <xf numFmtId="49" fontId="21" fillId="0" borderId="0" xfId="1" applyNumberFormat="1" applyFont="1" applyAlignment="1">
      <alignment horizontal="left" vertical="center" wrapText="1"/>
    </xf>
    <xf numFmtId="0" fontId="35" fillId="0" borderId="0" xfId="1" applyFont="1" applyAlignment="1">
      <alignment vertical="center" wrapText="1"/>
    </xf>
    <xf numFmtId="0" fontId="36" fillId="0" borderId="0" xfId="1" applyFont="1">
      <alignment vertical="center"/>
    </xf>
    <xf numFmtId="0" fontId="22" fillId="0" borderId="0" xfId="1" applyFont="1" applyAlignment="1">
      <alignment horizontal="right" vertical="center"/>
    </xf>
    <xf numFmtId="0" fontId="20" fillId="0" borderId="0" xfId="1" applyFont="1">
      <alignment vertical="center"/>
    </xf>
    <xf numFmtId="0" fontId="21" fillId="4" borderId="0" xfId="1" applyFont="1" applyFill="1">
      <alignment vertical="center"/>
    </xf>
    <xf numFmtId="0" fontId="22" fillId="4" borderId="0" xfId="1" applyFont="1" applyFill="1" applyAlignment="1">
      <alignment vertical="center" wrapText="1"/>
    </xf>
    <xf numFmtId="0" fontId="22" fillId="4" borderId="0" xfId="1" applyFont="1" applyFill="1" applyAlignment="1">
      <alignment horizontal="left" vertical="center"/>
    </xf>
    <xf numFmtId="0" fontId="22" fillId="4" borderId="0" xfId="1" applyFont="1" applyFill="1" applyAlignment="1">
      <alignment horizontal="center" vertical="center"/>
    </xf>
    <xf numFmtId="0" fontId="21" fillId="4" borderId="0" xfId="1" applyFont="1" applyFill="1" applyAlignment="1">
      <alignment horizontal="center" vertical="center"/>
    </xf>
    <xf numFmtId="0" fontId="22" fillId="4" borderId="0" xfId="1" applyFont="1" applyFill="1" applyAlignment="1">
      <alignment horizontal="right" vertical="center"/>
    </xf>
    <xf numFmtId="0" fontId="22" fillId="4" borderId="0" xfId="1" applyFont="1" applyFill="1">
      <alignment vertical="center"/>
    </xf>
    <xf numFmtId="0" fontId="26" fillId="4" borderId="0" xfId="1" applyFont="1" applyFill="1">
      <alignment vertical="center"/>
    </xf>
    <xf numFmtId="0" fontId="37" fillId="0" borderId="0" xfId="1" applyFont="1">
      <alignment vertical="center"/>
    </xf>
    <xf numFmtId="0" fontId="20" fillId="5" borderId="0" xfId="1" applyFont="1" applyFill="1" applyAlignment="1">
      <alignment horizontal="left" vertical="center"/>
    </xf>
    <xf numFmtId="0" fontId="20" fillId="6" borderId="0" xfId="1" applyFont="1" applyFill="1" applyAlignment="1">
      <alignment horizontal="left" vertical="center"/>
    </xf>
    <xf numFmtId="0" fontId="38" fillId="6" borderId="0" xfId="1" applyFont="1" applyFill="1" applyAlignment="1">
      <alignment horizontal="center" vertical="center" wrapText="1"/>
    </xf>
    <xf numFmtId="0" fontId="38" fillId="6" borderId="0" xfId="1" applyFont="1" applyFill="1" applyAlignment="1">
      <alignment horizontal="left" vertical="center"/>
    </xf>
    <xf numFmtId="0" fontId="20" fillId="6" borderId="0" xfId="1" applyFont="1" applyFill="1" applyAlignment="1">
      <alignment horizontal="left" vertical="center" wrapText="1"/>
    </xf>
    <xf numFmtId="0" fontId="20" fillId="8" borderId="0" xfId="1" applyFont="1" applyFill="1" applyAlignment="1">
      <alignment horizontal="left" vertical="center"/>
    </xf>
    <xf numFmtId="0" fontId="20" fillId="9" borderId="0" xfId="1" applyFont="1" applyFill="1" applyAlignment="1">
      <alignment horizontal="left" vertical="center" wrapText="1"/>
    </xf>
    <xf numFmtId="0" fontId="20" fillId="2" borderId="0" xfId="1" applyFont="1" applyFill="1" applyAlignment="1">
      <alignment horizontal="left" vertical="center" wrapText="1"/>
    </xf>
    <xf numFmtId="0" fontId="39" fillId="0" borderId="0" xfId="1" applyFont="1">
      <alignment vertical="center"/>
    </xf>
    <xf numFmtId="0" fontId="20" fillId="3" borderId="0" xfId="1" applyFont="1" applyFill="1">
      <alignment vertical="center"/>
    </xf>
    <xf numFmtId="0" fontId="20" fillId="0" borderId="0" xfId="1" applyFont="1" applyAlignment="1">
      <alignment vertical="center" wrapText="1"/>
    </xf>
    <xf numFmtId="0" fontId="38" fillId="0" borderId="0" xfId="1" applyFont="1">
      <alignment vertical="center"/>
    </xf>
    <xf numFmtId="0" fontId="40" fillId="0" borderId="0" xfId="1" applyFont="1">
      <alignment vertical="center"/>
    </xf>
    <xf numFmtId="0" fontId="41" fillId="5" borderId="1" xfId="1" applyFont="1" applyFill="1" applyBorder="1" applyAlignment="1">
      <alignment horizontal="center" vertical="center"/>
    </xf>
    <xf numFmtId="0" fontId="41" fillId="11" borderId="1" xfId="1" applyFont="1" applyFill="1" applyBorder="1" applyAlignment="1">
      <alignment horizontal="center" vertical="center"/>
    </xf>
    <xf numFmtId="14" fontId="41" fillId="12" borderId="1" xfId="1" applyNumberFormat="1" applyFont="1" applyFill="1" applyBorder="1" applyAlignment="1">
      <alignment horizontal="center" vertical="center" wrapText="1"/>
    </xf>
    <xf numFmtId="14" fontId="41" fillId="8" borderId="1" xfId="1" applyNumberFormat="1" applyFont="1" applyFill="1" applyBorder="1" applyAlignment="1">
      <alignment horizontal="center" vertical="center" wrapText="1"/>
    </xf>
    <xf numFmtId="0" fontId="41" fillId="8" borderId="1" xfId="1" applyFont="1" applyFill="1" applyBorder="1" applyAlignment="1">
      <alignment horizontal="center" vertical="center" wrapText="1"/>
    </xf>
    <xf numFmtId="0" fontId="26" fillId="13" borderId="1" xfId="1" applyFont="1" applyFill="1" applyBorder="1" applyAlignment="1">
      <alignment horizontal="center" vertical="center"/>
    </xf>
    <xf numFmtId="0" fontId="26" fillId="0" borderId="1" xfId="1" applyFont="1" applyBorder="1">
      <alignment vertical="center"/>
    </xf>
    <xf numFmtId="49" fontId="26" fillId="13" borderId="1" xfId="1" applyNumberFormat="1" applyFont="1" applyFill="1" applyBorder="1">
      <alignment vertical="center"/>
    </xf>
    <xf numFmtId="49" fontId="26" fillId="13" borderId="1" xfId="1" applyNumberFormat="1" applyFont="1" applyFill="1" applyBorder="1" applyAlignment="1">
      <alignment horizontal="center" vertical="center"/>
    </xf>
    <xf numFmtId="49" fontId="22" fillId="13" borderId="1" xfId="1" applyNumberFormat="1" applyFont="1" applyFill="1" applyBorder="1" applyAlignment="1">
      <alignment horizontal="center" vertical="center" wrapText="1"/>
    </xf>
    <xf numFmtId="0" fontId="42" fillId="0" borderId="1" xfId="1" applyFont="1" applyBorder="1">
      <alignment vertical="center"/>
    </xf>
    <xf numFmtId="0" fontId="26" fillId="13" borderId="1" xfId="1" applyFont="1" applyFill="1" applyBorder="1" applyAlignment="1">
      <alignment horizontal="center" vertical="center" wrapText="1"/>
    </xf>
    <xf numFmtId="49" fontId="26" fillId="13" borderId="1" xfId="1" applyNumberFormat="1" applyFont="1" applyFill="1" applyBorder="1" applyAlignment="1">
      <alignment vertical="center" wrapText="1"/>
    </xf>
    <xf numFmtId="49" fontId="22" fillId="13" borderId="1" xfId="1" applyNumberFormat="1" applyFont="1" applyFill="1" applyBorder="1" applyAlignment="1">
      <alignment vertical="center" wrapText="1"/>
    </xf>
    <xf numFmtId="0" fontId="43" fillId="3" borderId="1" xfId="1" applyFont="1" applyFill="1" applyBorder="1" applyAlignment="1">
      <alignment horizontal="center" vertical="center"/>
    </xf>
    <xf numFmtId="0" fontId="43" fillId="3" borderId="1" xfId="1" applyFont="1" applyFill="1" applyBorder="1">
      <alignment vertical="center"/>
    </xf>
    <xf numFmtId="49" fontId="43" fillId="3" borderId="1" xfId="1" applyNumberFormat="1" applyFont="1" applyFill="1" applyBorder="1">
      <alignment vertical="center"/>
    </xf>
    <xf numFmtId="49" fontId="43" fillId="3" borderId="1" xfId="1" applyNumberFormat="1" applyFont="1" applyFill="1" applyBorder="1" applyAlignment="1">
      <alignment horizontal="center" vertical="center"/>
    </xf>
    <xf numFmtId="0" fontId="26" fillId="0" borderId="1" xfId="1" applyFont="1" applyBorder="1" applyAlignment="1">
      <alignment vertical="center" wrapText="1"/>
    </xf>
    <xf numFmtId="0" fontId="26" fillId="4" borderId="1" xfId="1" applyFont="1" applyFill="1" applyBorder="1" applyAlignment="1">
      <alignment vertical="center" wrapText="1"/>
    </xf>
    <xf numFmtId="0" fontId="26" fillId="4" borderId="1" xfId="1" applyFont="1" applyFill="1" applyBorder="1" applyAlignment="1">
      <alignment horizontal="center" vertical="center"/>
    </xf>
    <xf numFmtId="49" fontId="26" fillId="4" borderId="1" xfId="1" applyNumberFormat="1" applyFont="1" applyFill="1" applyBorder="1" applyAlignment="1">
      <alignment vertical="center" wrapText="1"/>
    </xf>
    <xf numFmtId="49" fontId="26" fillId="4" borderId="1" xfId="1" applyNumberFormat="1" applyFont="1" applyFill="1" applyBorder="1" applyAlignment="1">
      <alignment horizontal="center" vertical="center"/>
    </xf>
    <xf numFmtId="0" fontId="26" fillId="0" borderId="1" xfId="1" quotePrefix="1" applyFont="1" applyBorder="1" applyAlignment="1">
      <alignment vertical="center" wrapText="1"/>
    </xf>
    <xf numFmtId="0" fontId="26" fillId="0" borderId="2" xfId="1" applyFont="1" applyBorder="1" applyAlignment="1">
      <alignment vertical="center" wrapText="1"/>
    </xf>
    <xf numFmtId="0" fontId="26" fillId="4" borderId="1" xfId="1" applyFont="1" applyFill="1" applyBorder="1">
      <alignment vertical="center"/>
    </xf>
    <xf numFmtId="0" fontId="20" fillId="6" borderId="0" xfId="1" applyFont="1" applyFill="1" applyAlignment="1">
      <alignment horizontal="left" vertical="top" wrapText="1"/>
    </xf>
    <xf numFmtId="0" fontId="40" fillId="0" borderId="0" xfId="1" applyFont="1" applyAlignment="1">
      <alignment vertical="top" wrapText="1"/>
    </xf>
    <xf numFmtId="0" fontId="22" fillId="14" borderId="0" xfId="1" applyFont="1" applyFill="1" applyAlignment="1">
      <alignment horizontal="left" vertical="center"/>
    </xf>
    <xf numFmtId="0" fontId="22" fillId="14" borderId="0" xfId="1" applyFont="1" applyFill="1" applyAlignment="1">
      <alignment horizontal="center" vertical="center"/>
    </xf>
    <xf numFmtId="0" fontId="26" fillId="14" borderId="0" xfId="1" applyFont="1" applyFill="1" applyAlignment="1">
      <alignment horizontal="center" vertical="center"/>
    </xf>
    <xf numFmtId="49" fontId="22" fillId="14" borderId="0" xfId="1" applyNumberFormat="1" applyFont="1" applyFill="1" applyAlignment="1">
      <alignment horizontal="center" vertical="center"/>
    </xf>
    <xf numFmtId="0" fontId="22" fillId="0" borderId="0" xfId="1" applyFont="1" applyAlignment="1">
      <alignment horizontal="center" vertical="top"/>
    </xf>
    <xf numFmtId="0" fontId="32" fillId="0" borderId="0" xfId="1" applyFont="1">
      <alignment vertical="center"/>
    </xf>
    <xf numFmtId="0" fontId="47" fillId="0" borderId="0" xfId="1" applyFont="1">
      <alignment vertical="center"/>
    </xf>
    <xf numFmtId="49" fontId="21" fillId="0" borderId="0" xfId="1" applyNumberFormat="1" applyFont="1">
      <alignment vertical="center"/>
    </xf>
    <xf numFmtId="0" fontId="48" fillId="0" borderId="0" xfId="2">
      <alignment vertical="center"/>
    </xf>
    <xf numFmtId="49" fontId="21" fillId="0" borderId="0" xfId="1" applyNumberFormat="1" applyFont="1" applyAlignment="1">
      <alignment vertical="center" wrapText="1"/>
    </xf>
    <xf numFmtId="0" fontId="21" fillId="0" borderId="0" xfId="1" applyFont="1" applyAlignment="1">
      <alignment horizontal="left" vertical="center"/>
    </xf>
    <xf numFmtId="14" fontId="16" fillId="0" borderId="0" xfId="1" applyNumberFormat="1">
      <alignment vertical="center"/>
    </xf>
    <xf numFmtId="177" fontId="49" fillId="9" borderId="1" xfId="1" applyNumberFormat="1" applyFont="1" applyFill="1" applyBorder="1" applyAlignment="1">
      <alignment vertical="center" wrapText="1"/>
    </xf>
    <xf numFmtId="177" fontId="49" fillId="9" borderId="1" xfId="1" applyNumberFormat="1" applyFont="1" applyFill="1" applyBorder="1" applyAlignment="1">
      <alignment horizontal="left" vertical="center" wrapText="1"/>
    </xf>
    <xf numFmtId="177" fontId="49" fillId="15" borderId="1" xfId="1" applyNumberFormat="1" applyFont="1" applyFill="1" applyBorder="1" applyAlignment="1">
      <alignment vertical="center" wrapText="1"/>
    </xf>
    <xf numFmtId="177" fontId="49" fillId="6" borderId="3" xfId="1" applyNumberFormat="1" applyFont="1" applyFill="1" applyBorder="1" applyAlignment="1">
      <alignment vertical="center" wrapText="1"/>
    </xf>
    <xf numFmtId="177" fontId="49" fillId="16" borderId="4" xfId="1" applyNumberFormat="1" applyFont="1" applyFill="1" applyBorder="1" applyAlignment="1">
      <alignment vertical="center" wrapText="1"/>
    </xf>
    <xf numFmtId="177" fontId="49" fillId="16" borderId="1" xfId="1" applyNumberFormat="1" applyFont="1" applyFill="1" applyBorder="1" applyAlignment="1">
      <alignment vertical="center" wrapText="1"/>
    </xf>
    <xf numFmtId="177" fontId="49" fillId="16" borderId="3" xfId="1" applyNumberFormat="1" applyFont="1" applyFill="1" applyBorder="1" applyAlignment="1">
      <alignment vertical="center" wrapText="1"/>
    </xf>
    <xf numFmtId="177" fontId="49" fillId="16" borderId="1" xfId="1" applyNumberFormat="1" applyFont="1" applyFill="1" applyBorder="1">
      <alignment vertical="center"/>
    </xf>
    <xf numFmtId="177" fontId="49" fillId="12" borderId="1" xfId="1" applyNumberFormat="1" applyFont="1" applyFill="1" applyBorder="1" applyAlignment="1">
      <alignment vertical="center" wrapText="1"/>
    </xf>
    <xf numFmtId="177" fontId="51" fillId="12" borderId="1" xfId="1" applyNumberFormat="1" applyFont="1" applyFill="1" applyBorder="1" applyAlignment="1">
      <alignment vertical="center" wrapText="1"/>
    </xf>
    <xf numFmtId="177" fontId="52" fillId="16" borderId="1" xfId="1" applyNumberFormat="1" applyFont="1" applyFill="1" applyBorder="1" applyAlignment="1">
      <alignment vertical="center" wrapText="1"/>
    </xf>
    <xf numFmtId="177" fontId="49" fillId="4" borderId="1" xfId="1" applyNumberFormat="1" applyFont="1" applyFill="1" applyBorder="1" applyAlignment="1">
      <alignment vertical="center" wrapText="1"/>
    </xf>
    <xf numFmtId="14" fontId="49" fillId="9" borderId="1" xfId="1" applyNumberFormat="1" applyFont="1" applyFill="1" applyBorder="1" applyAlignment="1">
      <alignment vertical="center" wrapText="1"/>
    </xf>
    <xf numFmtId="177" fontId="51" fillId="9" borderId="1" xfId="1" applyNumberFormat="1" applyFont="1" applyFill="1" applyBorder="1" applyAlignment="1">
      <alignment horizontal="center" vertical="center" wrapText="1"/>
    </xf>
    <xf numFmtId="177" fontId="51" fillId="12" borderId="1" xfId="1" applyNumberFormat="1" applyFont="1" applyFill="1" applyBorder="1" applyAlignment="1">
      <alignment horizontal="center" vertical="center" wrapText="1"/>
    </xf>
    <xf numFmtId="177" fontId="49" fillId="17" borderId="1" xfId="1" applyNumberFormat="1" applyFont="1" applyFill="1" applyBorder="1" applyAlignment="1">
      <alignment vertical="center" wrapText="1"/>
    </xf>
    <xf numFmtId="177" fontId="49" fillId="6" borderId="1" xfId="1" applyNumberFormat="1" applyFont="1" applyFill="1" applyBorder="1" applyAlignment="1">
      <alignment vertical="center" wrapText="1"/>
    </xf>
    <xf numFmtId="177" fontId="49" fillId="6" borderId="4" xfId="1" applyNumberFormat="1" applyFont="1" applyFill="1" applyBorder="1" applyAlignment="1">
      <alignment vertical="center" wrapText="1"/>
    </xf>
    <xf numFmtId="177" fontId="49" fillId="9" borderId="5" xfId="1" applyNumberFormat="1" applyFont="1" applyFill="1" applyBorder="1">
      <alignment vertical="center"/>
    </xf>
    <xf numFmtId="177" fontId="49" fillId="18" borderId="6" xfId="1" applyNumberFormat="1" applyFont="1" applyFill="1" applyBorder="1" applyAlignment="1">
      <alignment vertical="center" wrapText="1"/>
    </xf>
    <xf numFmtId="0" fontId="49" fillId="4" borderId="2" xfId="1" applyFont="1" applyFill="1" applyBorder="1" applyAlignment="1">
      <alignment vertical="center" wrapText="1"/>
    </xf>
    <xf numFmtId="177" fontId="16" fillId="0" borderId="0" xfId="1" applyNumberFormat="1">
      <alignment vertical="center"/>
    </xf>
    <xf numFmtId="0" fontId="16" fillId="0" borderId="0" xfId="1" applyProtection="1">
      <alignment vertical="center"/>
      <protection locked="0"/>
    </xf>
    <xf numFmtId="0" fontId="16" fillId="17" borderId="0" xfId="1" applyFill="1">
      <alignment vertical="center"/>
    </xf>
    <xf numFmtId="0" fontId="16" fillId="20" borderId="0" xfId="1" applyFill="1">
      <alignment vertical="center"/>
    </xf>
    <xf numFmtId="0" fontId="53" fillId="0" borderId="0" xfId="1" applyFont="1">
      <alignment vertical="center"/>
    </xf>
    <xf numFmtId="0" fontId="54" fillId="0" borderId="0" xfId="1" applyFont="1">
      <alignment vertical="center"/>
    </xf>
    <xf numFmtId="0" fontId="17" fillId="0" borderId="0" xfId="1" applyFont="1">
      <alignment vertical="center"/>
    </xf>
    <xf numFmtId="0" fontId="17" fillId="0" borderId="0" xfId="1" applyFont="1" applyAlignment="1">
      <alignment horizontal="left" vertical="center"/>
    </xf>
    <xf numFmtId="0" fontId="16" fillId="0" borderId="0" xfId="1" applyAlignment="1">
      <alignment horizontal="left" vertical="center"/>
    </xf>
    <xf numFmtId="0" fontId="22" fillId="6" borderId="0" xfId="1" applyFont="1" applyFill="1" applyAlignment="1">
      <alignment horizontal="center" vertical="center"/>
    </xf>
    <xf numFmtId="0" fontId="21" fillId="7" borderId="0" xfId="1" applyFont="1" applyFill="1" applyAlignment="1">
      <alignment horizontal="left" vertical="center"/>
    </xf>
    <xf numFmtId="0" fontId="21" fillId="9" borderId="0" xfId="1" applyFont="1" applyFill="1" applyAlignment="1">
      <alignment horizontal="left" vertical="center"/>
    </xf>
    <xf numFmtId="0" fontId="21" fillId="2" borderId="0" xfId="1" applyFont="1" applyFill="1" applyAlignment="1">
      <alignment horizontal="left" vertical="center"/>
    </xf>
    <xf numFmtId="178" fontId="21" fillId="0" borderId="0" xfId="3" applyNumberFormat="1" applyFont="1" applyAlignment="1">
      <alignment horizontal="center" vertical="center"/>
    </xf>
    <xf numFmtId="49" fontId="22" fillId="20" borderId="0" xfId="3" applyNumberFormat="1" applyFont="1" applyFill="1" applyAlignment="1">
      <alignment horizontal="center" vertical="center" wrapText="1"/>
    </xf>
    <xf numFmtId="0" fontId="22" fillId="20" borderId="0" xfId="3" applyFont="1" applyFill="1" applyAlignment="1">
      <alignment vertical="center"/>
    </xf>
    <xf numFmtId="49" fontId="22" fillId="20" borderId="0" xfId="3" applyNumberFormat="1" applyFont="1" applyFill="1" applyAlignment="1">
      <alignment horizontal="center" vertical="center"/>
    </xf>
    <xf numFmtId="0" fontId="22" fillId="20" borderId="0" xfId="3" applyFont="1" applyFill="1" applyAlignment="1">
      <alignment horizontal="center" vertical="center" wrapText="1"/>
    </xf>
    <xf numFmtId="0" fontId="22" fillId="20" borderId="0" xfId="3" applyFont="1" applyFill="1" applyAlignment="1">
      <alignment horizontal="left" vertical="center"/>
    </xf>
    <xf numFmtId="178" fontId="56" fillId="0" borderId="0" xfId="3" applyNumberFormat="1" applyFont="1" applyAlignment="1">
      <alignment horizontal="center" vertical="center"/>
    </xf>
    <xf numFmtId="49" fontId="57" fillId="0" borderId="0" xfId="3" applyNumberFormat="1" applyFont="1" applyAlignment="1">
      <alignment vertical="center" wrapText="1"/>
    </xf>
    <xf numFmtId="0" fontId="57" fillId="0" borderId="0" xfId="3" applyFont="1" applyAlignment="1">
      <alignment vertical="center"/>
    </xf>
    <xf numFmtId="49" fontId="57" fillId="0" borderId="0" xfId="3" applyNumberFormat="1" applyFont="1" applyAlignment="1">
      <alignment vertical="center"/>
    </xf>
    <xf numFmtId="0" fontId="57" fillId="0" borderId="0" xfId="3" applyFont="1" applyAlignment="1">
      <alignment vertical="center" wrapText="1"/>
    </xf>
    <xf numFmtId="0" fontId="57" fillId="0" borderId="0" xfId="3" applyFont="1" applyAlignment="1">
      <alignment horizontal="left" vertical="center"/>
    </xf>
    <xf numFmtId="178" fontId="58" fillId="0" borderId="0" xfId="3" applyNumberFormat="1" applyFont="1" applyAlignment="1">
      <alignment horizontal="center" vertical="center"/>
    </xf>
    <xf numFmtId="0" fontId="58" fillId="0" borderId="0" xfId="3" applyFont="1" applyAlignment="1">
      <alignment vertical="center" wrapText="1"/>
    </xf>
    <xf numFmtId="0" fontId="58" fillId="0" borderId="0" xfId="3" applyFont="1" applyAlignment="1">
      <alignment vertical="center"/>
    </xf>
    <xf numFmtId="49" fontId="58" fillId="0" borderId="0" xfId="3" applyNumberFormat="1" applyFont="1" applyAlignment="1">
      <alignment vertical="center"/>
    </xf>
    <xf numFmtId="0" fontId="58" fillId="0" borderId="0" xfId="3" applyFont="1" applyAlignment="1">
      <alignment horizontal="left" vertical="center"/>
    </xf>
    <xf numFmtId="49" fontId="58" fillId="0" borderId="0" xfId="3" applyNumberFormat="1" applyFont="1" applyAlignment="1">
      <alignment vertical="center" wrapText="1"/>
    </xf>
    <xf numFmtId="0" fontId="57" fillId="0" borderId="0" xfId="3" applyFont="1" applyAlignment="1">
      <alignment horizontal="left" vertical="center" wrapText="1"/>
    </xf>
    <xf numFmtId="0" fontId="56" fillId="0" borderId="0" xfId="3" applyFont="1" applyAlignment="1">
      <alignment horizontal="center" vertical="center"/>
    </xf>
    <xf numFmtId="0" fontId="58" fillId="0" borderId="0" xfId="3" applyFont="1" applyAlignment="1">
      <alignment horizontal="left" vertical="center" wrapText="1"/>
    </xf>
    <xf numFmtId="0" fontId="56" fillId="0" borderId="0" xfId="3" applyFont="1"/>
    <xf numFmtId="0" fontId="60" fillId="0" borderId="0" xfId="3" applyFont="1"/>
    <xf numFmtId="0" fontId="0" fillId="0" borderId="0" xfId="0" pivotButton="1"/>
    <xf numFmtId="0" fontId="61" fillId="20" borderId="0" xfId="4" applyFont="1" applyFill="1">
      <alignment vertical="center"/>
    </xf>
    <xf numFmtId="49" fontId="61" fillId="20" borderId="0" xfId="4" applyNumberFormat="1" applyFont="1" applyFill="1">
      <alignment vertical="center"/>
    </xf>
    <xf numFmtId="0" fontId="61" fillId="20" borderId="0" xfId="4" applyFont="1" applyFill="1" applyAlignment="1">
      <alignment horizontal="center" vertical="center" wrapText="1"/>
    </xf>
    <xf numFmtId="0" fontId="57" fillId="0" borderId="0" xfId="4" applyFont="1">
      <alignment vertical="center"/>
    </xf>
    <xf numFmtId="0" fontId="62" fillId="0" borderId="0" xfId="4" applyFont="1" applyAlignment="1">
      <alignment vertical="center" wrapText="1"/>
    </xf>
    <xf numFmtId="0" fontId="62" fillId="0" borderId="0" xfId="4" applyFont="1">
      <alignment vertical="center"/>
    </xf>
    <xf numFmtId="49" fontId="62" fillId="0" borderId="0" xfId="4" applyNumberFormat="1" applyFont="1">
      <alignment vertical="center"/>
    </xf>
    <xf numFmtId="0" fontId="62" fillId="3" borderId="0" xfId="4" applyFont="1" applyFill="1" applyAlignment="1">
      <alignment vertical="center" wrapText="1"/>
    </xf>
    <xf numFmtId="0" fontId="62" fillId="3" borderId="0" xfId="4" applyFont="1" applyFill="1">
      <alignment vertical="center"/>
    </xf>
    <xf numFmtId="49" fontId="62" fillId="3" borderId="0" xfId="4" applyNumberFormat="1" applyFont="1" applyFill="1">
      <alignment vertical="center"/>
    </xf>
    <xf numFmtId="0" fontId="62" fillId="3" borderId="0" xfId="4" applyFont="1" applyFill="1" applyAlignment="1">
      <alignment horizontal="left" vertical="center"/>
    </xf>
    <xf numFmtId="0" fontId="63" fillId="0" borderId="0" xfId="4" applyFont="1">
      <alignment vertical="center"/>
    </xf>
    <xf numFmtId="49" fontId="63" fillId="0" borderId="0" xfId="4" applyNumberFormat="1" applyFont="1" applyAlignment="1">
      <alignment horizontal="left" vertical="center"/>
    </xf>
    <xf numFmtId="0" fontId="62" fillId="0" borderId="0" xfId="4" applyFont="1" applyAlignment="1"/>
    <xf numFmtId="49" fontId="62" fillId="0" borderId="0" xfId="4" applyNumberFormat="1" applyFont="1" applyAlignment="1"/>
    <xf numFmtId="0" fontId="64" fillId="0" borderId="0" xfId="4" applyFont="1">
      <alignment vertical="center"/>
    </xf>
    <xf numFmtId="176" fontId="62" fillId="0" borderId="0" xfId="4" quotePrefix="1" applyNumberFormat="1" applyFont="1">
      <alignment vertical="center"/>
    </xf>
    <xf numFmtId="49" fontId="62" fillId="0" borderId="0" xfId="4" applyNumberFormat="1" applyFont="1" applyAlignment="1">
      <alignment vertical="center" wrapText="1"/>
    </xf>
    <xf numFmtId="0" fontId="62" fillId="0" borderId="0" xfId="4" applyFont="1" applyAlignment="1">
      <alignment horizontal="left" vertical="center"/>
    </xf>
    <xf numFmtId="0" fontId="65" fillId="0" borderId="0" xfId="4" applyFont="1">
      <alignment vertical="center"/>
    </xf>
    <xf numFmtId="0" fontId="15" fillId="0" borderId="0" xfId="4">
      <alignment vertical="center"/>
    </xf>
    <xf numFmtId="49" fontId="62" fillId="0" borderId="0" xfId="4" applyNumberFormat="1" applyFont="1" applyAlignment="1">
      <alignment horizontal="left" vertical="center"/>
    </xf>
    <xf numFmtId="0" fontId="59" fillId="0" borderId="0" xfId="4" applyFont="1">
      <alignment vertical="center"/>
    </xf>
    <xf numFmtId="0" fontId="63" fillId="0" borderId="0" xfId="4" applyFont="1" applyAlignment="1">
      <alignment horizontal="left" vertical="center"/>
    </xf>
    <xf numFmtId="0" fontId="62" fillId="0" borderId="0" xfId="5" applyFont="1" applyAlignment="1">
      <alignment horizontal="left" vertical="center"/>
    </xf>
    <xf numFmtId="0" fontId="58" fillId="0" borderId="0" xfId="4" applyFont="1">
      <alignment vertical="center"/>
    </xf>
    <xf numFmtId="49" fontId="62" fillId="4" borderId="0" xfId="4" applyNumberFormat="1" applyFont="1" applyFill="1" applyAlignment="1">
      <alignment vertical="center" wrapText="1"/>
    </xf>
    <xf numFmtId="0" fontId="62" fillId="4" borderId="0" xfId="4" applyFont="1" applyFill="1">
      <alignment vertical="center"/>
    </xf>
    <xf numFmtId="49" fontId="62" fillId="4" borderId="0" xfId="4" applyNumberFormat="1" applyFont="1" applyFill="1">
      <alignment vertical="center"/>
    </xf>
    <xf numFmtId="49" fontId="57" fillId="0" borderId="0" xfId="4" applyNumberFormat="1" applyFont="1">
      <alignment vertical="center"/>
    </xf>
    <xf numFmtId="0" fontId="14" fillId="0" borderId="1" xfId="6" applyBorder="1" applyAlignment="1">
      <alignment horizontal="center" vertical="center"/>
    </xf>
    <xf numFmtId="0" fontId="14" fillId="0" borderId="0" xfId="6">
      <alignment vertical="center"/>
    </xf>
    <xf numFmtId="0" fontId="14" fillId="0" borderId="1" xfId="6" applyBorder="1">
      <alignment vertical="center"/>
    </xf>
    <xf numFmtId="0" fontId="14" fillId="4" borderId="1" xfId="6" applyFill="1" applyBorder="1">
      <alignment vertical="center"/>
    </xf>
    <xf numFmtId="0" fontId="14" fillId="4" borderId="1" xfId="6" applyFill="1" applyBorder="1" applyAlignment="1">
      <alignment horizontal="center" vertical="center"/>
    </xf>
    <xf numFmtId="0" fontId="14" fillId="5" borderId="1" xfId="6" applyFill="1" applyBorder="1">
      <alignment vertical="center"/>
    </xf>
    <xf numFmtId="0" fontId="14" fillId="5" borderId="1" xfId="6" applyFill="1" applyBorder="1" applyAlignment="1">
      <alignment horizontal="center" vertical="center"/>
    </xf>
    <xf numFmtId="49" fontId="14" fillId="0" borderId="1" xfId="6" applyNumberFormat="1" applyBorder="1">
      <alignment vertical="center"/>
    </xf>
    <xf numFmtId="49" fontId="14" fillId="0" borderId="1" xfId="6" quotePrefix="1" applyNumberFormat="1" applyBorder="1">
      <alignment vertical="center"/>
    </xf>
    <xf numFmtId="49" fontId="14" fillId="0" borderId="0" xfId="6" applyNumberFormat="1">
      <alignment vertical="center"/>
    </xf>
    <xf numFmtId="0" fontId="66" fillId="3" borderId="0" xfId="1" applyFont="1" applyFill="1">
      <alignment vertical="center"/>
    </xf>
    <xf numFmtId="0" fontId="16" fillId="0" borderId="7" xfId="1" applyBorder="1">
      <alignment vertical="center"/>
    </xf>
    <xf numFmtId="49" fontId="16" fillId="0" borderId="7" xfId="1" applyNumberFormat="1" applyBorder="1">
      <alignment vertical="center"/>
    </xf>
    <xf numFmtId="9" fontId="16" fillId="0" borderId="7" xfId="1" applyNumberFormat="1" applyBorder="1">
      <alignment vertical="center"/>
    </xf>
    <xf numFmtId="49" fontId="13" fillId="3" borderId="0" xfId="7" applyNumberFormat="1" applyFill="1">
      <alignment vertical="center"/>
    </xf>
    <xf numFmtId="49" fontId="13" fillId="0" borderId="0" xfId="7" applyNumberFormat="1">
      <alignment vertical="center"/>
    </xf>
    <xf numFmtId="0" fontId="13" fillId="0" borderId="0" xfId="7">
      <alignment vertical="center"/>
    </xf>
    <xf numFmtId="49" fontId="13" fillId="0" borderId="0" xfId="7" quotePrefix="1" applyNumberFormat="1">
      <alignment vertical="center"/>
    </xf>
    <xf numFmtId="49" fontId="13" fillId="3" borderId="0" xfId="7" quotePrefix="1" applyNumberFormat="1" applyFill="1">
      <alignment vertical="center"/>
    </xf>
    <xf numFmtId="49" fontId="13" fillId="19" borderId="0" xfId="7" applyNumberFormat="1" applyFill="1">
      <alignment vertical="center"/>
    </xf>
    <xf numFmtId="0" fontId="13" fillId="19" borderId="0" xfId="7" applyFill="1">
      <alignment vertical="center"/>
    </xf>
    <xf numFmtId="0" fontId="46" fillId="0" borderId="0" xfId="7" applyFont="1" applyAlignment="1">
      <alignment vertical="top"/>
    </xf>
    <xf numFmtId="0" fontId="46" fillId="0" borderId="0" xfId="7" applyFont="1">
      <alignment vertical="center"/>
    </xf>
    <xf numFmtId="0" fontId="46" fillId="22" borderId="10" xfId="7" applyFont="1" applyFill="1" applyBorder="1" applyAlignment="1">
      <alignment horizontal="left" vertical="center" wrapText="1" indent="2"/>
    </xf>
    <xf numFmtId="0" fontId="46" fillId="22" borderId="11" xfId="7" applyFont="1" applyFill="1" applyBorder="1" applyAlignment="1">
      <alignment horizontal="left" vertical="center" wrapText="1" indent="2"/>
    </xf>
    <xf numFmtId="0" fontId="69" fillId="23" borderId="10" xfId="7" applyFont="1" applyFill="1" applyBorder="1" applyAlignment="1">
      <alignment vertical="center" wrapText="1"/>
    </xf>
    <xf numFmtId="0" fontId="46" fillId="0" borderId="11" xfId="7" applyFont="1" applyBorder="1" applyAlignment="1">
      <alignment horizontal="justify" vertical="center" wrapText="1"/>
    </xf>
    <xf numFmtId="0" fontId="46" fillId="0" borderId="11" xfId="7" applyFont="1" applyBorder="1" applyAlignment="1">
      <alignment vertical="center" wrapText="1"/>
    </xf>
    <xf numFmtId="0" fontId="46" fillId="0" borderId="0" xfId="7" applyFont="1" applyAlignment="1">
      <alignment horizontal="left" vertical="center" indent="1"/>
    </xf>
    <xf numFmtId="0" fontId="46" fillId="0" borderId="10" xfId="7" applyFont="1" applyBorder="1" applyAlignment="1">
      <alignment horizontal="justify" vertical="center" wrapText="1"/>
    </xf>
    <xf numFmtId="0" fontId="46" fillId="23" borderId="11" xfId="7" applyFont="1" applyFill="1" applyBorder="1" applyAlignment="1">
      <alignment vertical="center" wrapText="1"/>
    </xf>
    <xf numFmtId="0" fontId="70" fillId="0" borderId="0" xfId="7" applyFont="1">
      <alignment vertical="center"/>
    </xf>
    <xf numFmtId="0" fontId="45" fillId="0" borderId="0" xfId="7" applyFont="1" applyAlignment="1">
      <alignment horizontal="left" vertical="center" indent="2"/>
    </xf>
    <xf numFmtId="0" fontId="46" fillId="24" borderId="10" xfId="7" applyFont="1" applyFill="1" applyBorder="1" applyAlignment="1">
      <alignment vertical="center" wrapText="1"/>
    </xf>
    <xf numFmtId="0" fontId="46" fillId="24" borderId="11" xfId="7" applyFont="1" applyFill="1" applyBorder="1" applyAlignment="1">
      <alignment vertical="center" wrapText="1"/>
    </xf>
    <xf numFmtId="0" fontId="46" fillId="0" borderId="13" xfId="7" applyFont="1" applyBorder="1" applyAlignment="1">
      <alignment vertical="center" wrapText="1"/>
    </xf>
    <xf numFmtId="0" fontId="46" fillId="0" borderId="10" xfId="7"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49" fontId="20" fillId="0" borderId="1" xfId="0" applyNumberFormat="1" applyFont="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wrapText="1"/>
    </xf>
    <xf numFmtId="49" fontId="13" fillId="0" borderId="1" xfId="7" applyNumberFormat="1" applyBorder="1">
      <alignment vertical="center"/>
    </xf>
    <xf numFmtId="0" fontId="0" fillId="0" borderId="0" xfId="0" applyAlignment="1">
      <alignment vertical="center" wrapText="1"/>
    </xf>
    <xf numFmtId="0" fontId="46" fillId="0" borderId="0" xfId="0" applyFont="1" applyAlignment="1">
      <alignment horizontal="left" vertical="center" indent="5"/>
    </xf>
    <xf numFmtId="0" fontId="46" fillId="22" borderId="10" xfId="0" applyFont="1" applyFill="1" applyBorder="1" applyAlignment="1">
      <alignment vertical="center" wrapText="1"/>
    </xf>
    <xf numFmtId="0" fontId="46" fillId="22" borderId="11" xfId="0" applyFont="1" applyFill="1" applyBorder="1" applyAlignment="1">
      <alignment vertical="center" wrapText="1"/>
    </xf>
    <xf numFmtId="0" fontId="46" fillId="23" borderId="10" xfId="0" applyFont="1" applyFill="1" applyBorder="1" applyAlignment="1">
      <alignment vertical="center" wrapText="1"/>
    </xf>
    <xf numFmtId="0" fontId="46" fillId="0" borderId="11" xfId="0" applyFont="1" applyBorder="1" applyAlignment="1">
      <alignment vertical="center" wrapText="1"/>
    </xf>
    <xf numFmtId="0" fontId="46" fillId="0" borderId="0" xfId="0" applyFont="1" applyAlignment="1">
      <alignment horizontal="left" vertical="center" indent="3"/>
    </xf>
    <xf numFmtId="0" fontId="46" fillId="0" borderId="10" xfId="0" applyFont="1" applyBorder="1" applyAlignment="1">
      <alignment vertical="center" wrapText="1"/>
    </xf>
    <xf numFmtId="0" fontId="46" fillId="23" borderId="11" xfId="0" applyFont="1" applyFill="1" applyBorder="1" applyAlignment="1">
      <alignment vertical="center" wrapText="1"/>
    </xf>
    <xf numFmtId="0" fontId="70" fillId="0" borderId="0" xfId="0" applyFont="1" applyAlignment="1">
      <alignment horizontal="left" vertical="center" indent="15"/>
    </xf>
    <xf numFmtId="0" fontId="0" fillId="4" borderId="0" xfId="0" applyFill="1"/>
    <xf numFmtId="0" fontId="70" fillId="0" borderId="0" xfId="0" applyFont="1" applyAlignment="1">
      <alignment horizontal="left" vertical="center" indent="10"/>
    </xf>
    <xf numFmtId="0" fontId="73" fillId="0" borderId="11" xfId="0" applyFont="1" applyBorder="1" applyAlignment="1">
      <alignment vertical="center" wrapText="1"/>
    </xf>
    <xf numFmtId="0" fontId="68" fillId="0" borderId="11" xfId="0" applyFont="1" applyBorder="1" applyAlignment="1">
      <alignment vertical="center" wrapText="1"/>
    </xf>
    <xf numFmtId="0" fontId="45" fillId="0" borderId="0" xfId="0" applyFont="1" applyAlignment="1">
      <alignment horizontal="left" vertical="center" indent="3"/>
    </xf>
    <xf numFmtId="0" fontId="46" fillId="0" borderId="0" xfId="0" applyFont="1" applyAlignment="1">
      <alignment horizontal="left" vertical="center" indent="13"/>
    </xf>
    <xf numFmtId="0" fontId="79" fillId="0" borderId="0" xfId="0" applyFont="1" applyAlignment="1">
      <alignment horizontal="left" vertical="center" indent="3"/>
    </xf>
    <xf numFmtId="0" fontId="46" fillId="0" borderId="0" xfId="0" applyFont="1" applyAlignment="1">
      <alignment horizontal="left" vertical="center"/>
    </xf>
    <xf numFmtId="0" fontId="46" fillId="0" borderId="1" xfId="0" applyFont="1" applyBorder="1" applyAlignment="1">
      <alignment vertical="center" wrapText="1"/>
    </xf>
    <xf numFmtId="0" fontId="75" fillId="0" borderId="1" xfId="0" applyFont="1" applyBorder="1" applyAlignment="1">
      <alignment vertical="center" wrapText="1"/>
    </xf>
    <xf numFmtId="0" fontId="69" fillId="0" borderId="1" xfId="0" applyFont="1" applyBorder="1" applyAlignment="1">
      <alignment vertical="center" wrapText="1"/>
    </xf>
    <xf numFmtId="0" fontId="76" fillId="0" borderId="1" xfId="0" applyFont="1" applyBorder="1" applyAlignment="1">
      <alignment vertical="center" wrapText="1"/>
    </xf>
    <xf numFmtId="0" fontId="77" fillId="0" borderId="1" xfId="0" applyFont="1" applyBorder="1" applyAlignment="1">
      <alignment vertical="center" wrapText="1"/>
    </xf>
    <xf numFmtId="0" fontId="80" fillId="0" borderId="0" xfId="0" applyFont="1"/>
    <xf numFmtId="0" fontId="17" fillId="0" borderId="0" xfId="7" applyFont="1">
      <alignment vertical="center"/>
    </xf>
    <xf numFmtId="49" fontId="17" fillId="0" borderId="0" xfId="7" applyNumberFormat="1" applyFont="1">
      <alignment vertical="center"/>
    </xf>
    <xf numFmtId="0" fontId="0" fillId="25" borderId="0" xfId="0" applyFill="1" applyAlignment="1">
      <alignment vertical="center"/>
    </xf>
    <xf numFmtId="0" fontId="80" fillId="25" borderId="0" xfId="0" applyFont="1" applyFill="1"/>
    <xf numFmtId="0" fontId="13" fillId="0" borderId="1" xfId="7" applyBorder="1">
      <alignment vertical="center"/>
    </xf>
    <xf numFmtId="49" fontId="0" fillId="0" borderId="1" xfId="0" applyNumberFormat="1" applyBorder="1" applyAlignment="1">
      <alignment vertical="center"/>
    </xf>
    <xf numFmtId="49" fontId="0" fillId="0" borderId="1" xfId="0" applyNumberFormat="1" applyBorder="1" applyAlignment="1">
      <alignment vertical="center" wrapText="1"/>
    </xf>
    <xf numFmtId="0" fontId="0" fillId="4" borderId="1" xfId="0" applyFill="1" applyBorder="1" applyAlignment="1">
      <alignment vertical="center"/>
    </xf>
    <xf numFmtId="0" fontId="0" fillId="4" borderId="1" xfId="0" applyFill="1" applyBorder="1" applyAlignment="1">
      <alignment vertical="center" wrapText="1"/>
    </xf>
    <xf numFmtId="49" fontId="0" fillId="4" borderId="1" xfId="0" applyNumberFormat="1" applyFill="1" applyBorder="1" applyAlignment="1">
      <alignment vertical="center"/>
    </xf>
    <xf numFmtId="0" fontId="0" fillId="0" borderId="1" xfId="0" quotePrefix="1" applyBorder="1" applyAlignment="1">
      <alignment vertical="center"/>
    </xf>
    <xf numFmtId="0" fontId="72" fillId="0" borderId="1" xfId="0" applyFont="1" applyBorder="1" applyAlignment="1">
      <alignment vertical="center"/>
    </xf>
    <xf numFmtId="49" fontId="0" fillId="4" borderId="1" xfId="0" applyNumberFormat="1" applyFill="1" applyBorder="1" applyAlignment="1">
      <alignment vertical="center" wrapText="1"/>
    </xf>
    <xf numFmtId="0" fontId="72" fillId="0" borderId="1" xfId="0" applyFont="1" applyBorder="1" applyAlignment="1">
      <alignment vertical="top" wrapText="1"/>
    </xf>
    <xf numFmtId="49" fontId="0" fillId="0" borderId="1" xfId="0" quotePrefix="1" applyNumberFormat="1" applyBorder="1" applyAlignment="1">
      <alignment vertical="center"/>
    </xf>
    <xf numFmtId="0" fontId="20" fillId="15" borderId="7" xfId="0" applyFont="1" applyFill="1" applyBorder="1" applyAlignment="1">
      <alignment vertical="center"/>
    </xf>
    <xf numFmtId="49" fontId="20" fillId="0" borderId="7" xfId="0" applyNumberFormat="1" applyFont="1" applyBorder="1" applyAlignment="1">
      <alignment vertical="center"/>
    </xf>
    <xf numFmtId="0" fontId="0" fillId="0" borderId="7" xfId="0" applyBorder="1" applyAlignment="1">
      <alignment vertical="center"/>
    </xf>
    <xf numFmtId="0" fontId="13" fillId="4" borderId="1" xfId="7" applyFill="1" applyBorder="1">
      <alignment vertical="center"/>
    </xf>
    <xf numFmtId="49" fontId="13" fillId="4" borderId="1" xfId="7" applyNumberFormat="1" applyFill="1" applyBorder="1">
      <alignment vertical="center"/>
    </xf>
    <xf numFmtId="0" fontId="12" fillId="0" borderId="1" xfId="1" applyFont="1" applyBorder="1">
      <alignment vertical="center"/>
    </xf>
    <xf numFmtId="0" fontId="12" fillId="4" borderId="1" xfId="1" applyFont="1" applyFill="1" applyBorder="1">
      <alignment vertical="center"/>
    </xf>
    <xf numFmtId="0" fontId="12" fillId="0" borderId="0" xfId="1" applyFont="1">
      <alignment vertical="center"/>
    </xf>
    <xf numFmtId="49" fontId="12" fillId="0" borderId="0" xfId="7" applyNumberFormat="1" applyFont="1">
      <alignment vertical="center"/>
    </xf>
    <xf numFmtId="49" fontId="12" fillId="19" borderId="0" xfId="7" applyNumberFormat="1" applyFont="1" applyFill="1">
      <alignment vertical="center"/>
    </xf>
    <xf numFmtId="0" fontId="12" fillId="19" borderId="0" xfId="7" applyFont="1" applyFill="1">
      <alignment vertical="center"/>
    </xf>
    <xf numFmtId="0" fontId="12" fillId="0" borderId="0" xfId="7" applyFont="1">
      <alignment vertical="center"/>
    </xf>
    <xf numFmtId="0" fontId="0" fillId="0" borderId="7" xfId="0" applyBorder="1" applyAlignment="1">
      <alignment vertical="center" wrapText="1"/>
    </xf>
    <xf numFmtId="0" fontId="20" fillId="0" borderId="1" xfId="0" applyNumberFormat="1" applyFont="1" applyBorder="1" applyAlignment="1">
      <alignment vertical="center"/>
    </xf>
    <xf numFmtId="0" fontId="20" fillId="4" borderId="1" xfId="0" applyNumberFormat="1" applyFont="1" applyFill="1" applyBorder="1" applyAlignment="1">
      <alignment vertical="center"/>
    </xf>
    <xf numFmtId="0" fontId="72" fillId="4" borderId="1" xfId="0" applyFont="1" applyFill="1" applyBorder="1" applyAlignment="1">
      <alignment vertical="center"/>
    </xf>
    <xf numFmtId="0" fontId="20" fillId="4" borderId="1" xfId="0" applyFont="1" applyFill="1" applyBorder="1" applyAlignment="1">
      <alignment vertical="center"/>
    </xf>
    <xf numFmtId="49" fontId="20" fillId="0" borderId="7" xfId="0" applyNumberFormat="1" applyFont="1" applyBorder="1" applyAlignment="1">
      <alignment vertical="center" wrapText="1"/>
    </xf>
    <xf numFmtId="0" fontId="20" fillId="0" borderId="1" xfId="0" applyNumberFormat="1" applyFont="1" applyBorder="1" applyAlignment="1">
      <alignment vertical="center" wrapText="1"/>
    </xf>
    <xf numFmtId="0" fontId="20" fillId="0" borderId="1" xfId="0" applyNumberFormat="1" applyFont="1" applyFill="1" applyBorder="1" applyAlignment="1">
      <alignment vertical="center" wrapText="1"/>
    </xf>
    <xf numFmtId="0" fontId="20" fillId="4" borderId="1" xfId="0" applyNumberFormat="1" applyFont="1" applyFill="1" applyBorder="1" applyAlignment="1">
      <alignment vertical="center" wrapText="1"/>
    </xf>
    <xf numFmtId="0" fontId="0" fillId="0" borderId="0" xfId="0" applyAlignment="1"/>
    <xf numFmtId="0" fontId="20" fillId="0" borderId="1" xfId="0" quotePrefix="1" applyNumberFormat="1" applyFont="1" applyBorder="1" applyAlignment="1">
      <alignment vertical="center" wrapText="1"/>
    </xf>
    <xf numFmtId="0" fontId="11" fillId="0" borderId="0" xfId="1" applyFont="1">
      <alignment vertical="center"/>
    </xf>
    <xf numFmtId="0" fontId="10" fillId="0" borderId="0" xfId="1" applyFont="1">
      <alignment vertical="center"/>
    </xf>
    <xf numFmtId="0" fontId="81" fillId="0" borderId="0" xfId="8" applyAlignment="1">
      <alignment vertical="center"/>
    </xf>
    <xf numFmtId="0" fontId="0" fillId="0" borderId="0" xfId="0" quotePrefix="1"/>
    <xf numFmtId="0" fontId="82" fillId="0" borderId="0" xfId="1" applyFont="1">
      <alignment vertical="center"/>
    </xf>
    <xf numFmtId="0" fontId="0" fillId="0" borderId="0" xfId="0" applyNumberFormat="1"/>
    <xf numFmtId="49" fontId="9" fillId="0" borderId="1" xfId="7" applyNumberFormat="1" applyFont="1" applyBorder="1">
      <alignment vertical="center"/>
    </xf>
    <xf numFmtId="49" fontId="9" fillId="4" borderId="1" xfId="7" applyNumberFormat="1" applyFont="1" applyFill="1" applyBorder="1">
      <alignment vertical="center"/>
    </xf>
    <xf numFmtId="6" fontId="0" fillId="0" borderId="1" xfId="0" quotePrefix="1" applyNumberFormat="1" applyBorder="1" applyAlignment="1">
      <alignment vertical="center"/>
    </xf>
    <xf numFmtId="0" fontId="8" fillId="0" borderId="1" xfId="7" applyFont="1" applyBorder="1">
      <alignment vertical="center"/>
    </xf>
    <xf numFmtId="49" fontId="8" fillId="0" borderId="0" xfId="7" applyNumberFormat="1" applyFont="1">
      <alignment vertical="center"/>
    </xf>
    <xf numFmtId="0" fontId="8" fillId="0" borderId="0" xfId="7" applyNumberFormat="1" applyFont="1">
      <alignment vertical="center"/>
    </xf>
    <xf numFmtId="0" fontId="7" fillId="0" borderId="1" xfId="1" applyFont="1" applyBorder="1">
      <alignment vertical="center"/>
    </xf>
    <xf numFmtId="0" fontId="6" fillId="0" borderId="1" xfId="1" applyFont="1" applyBorder="1">
      <alignment vertical="center"/>
    </xf>
    <xf numFmtId="0" fontId="6" fillId="0" borderId="0" xfId="1" applyFont="1">
      <alignment vertical="center"/>
    </xf>
    <xf numFmtId="0" fontId="0" fillId="0" borderId="0" xfId="0" applyAlignment="1">
      <alignment horizontal="left"/>
    </xf>
    <xf numFmtId="0" fontId="0" fillId="0" borderId="0" xfId="0" applyAlignment="1">
      <alignment horizontal="left" indent="1"/>
    </xf>
    <xf numFmtId="0" fontId="0" fillId="0" borderId="0" xfId="0" applyNumberFormat="1" applyAlignment="1">
      <alignment vertical="center"/>
    </xf>
    <xf numFmtId="0" fontId="83" fillId="0" borderId="0" xfId="0" applyNumberFormat="1" applyFont="1" applyAlignment="1">
      <alignment horizontal="right"/>
    </xf>
    <xf numFmtId="0" fontId="0" fillId="0" borderId="1" xfId="0" applyBorder="1"/>
    <xf numFmtId="0" fontId="5" fillId="0" borderId="1" xfId="1" applyFont="1" applyBorder="1">
      <alignment vertical="center"/>
    </xf>
    <xf numFmtId="0" fontId="5" fillId="3" borderId="1" xfId="1" applyFont="1" applyFill="1" applyBorder="1">
      <alignment vertical="center"/>
    </xf>
    <xf numFmtId="0" fontId="84" fillId="2" borderId="1" xfId="9" applyFont="1" applyFill="1" applyBorder="1">
      <alignment vertical="center"/>
    </xf>
    <xf numFmtId="49" fontId="84" fillId="2" borderId="16" xfId="9" applyNumberFormat="1" applyFont="1" applyFill="1" applyBorder="1">
      <alignment vertical="center"/>
    </xf>
    <xf numFmtId="0" fontId="84" fillId="2" borderId="18" xfId="9" applyFont="1" applyFill="1" applyBorder="1">
      <alignment vertical="center"/>
    </xf>
    <xf numFmtId="0" fontId="85" fillId="2" borderId="1" xfId="9" applyFont="1" applyFill="1" applyBorder="1">
      <alignment vertical="center"/>
    </xf>
    <xf numFmtId="49" fontId="84" fillId="2" borderId="1" xfId="9" applyNumberFormat="1" applyFont="1" applyFill="1" applyBorder="1">
      <alignment vertical="center"/>
    </xf>
    <xf numFmtId="49" fontId="84" fillId="26" borderId="1" xfId="9" applyNumberFormat="1" applyFont="1" applyFill="1" applyBorder="1">
      <alignment vertical="center"/>
    </xf>
    <xf numFmtId="0" fontId="84" fillId="26" borderId="1" xfId="9" applyFont="1" applyFill="1" applyBorder="1">
      <alignment vertical="center"/>
    </xf>
    <xf numFmtId="0" fontId="4" fillId="0" borderId="0" xfId="9">
      <alignment vertical="center"/>
    </xf>
    <xf numFmtId="49" fontId="4" fillId="0" borderId="1" xfId="9" applyNumberFormat="1" applyFont="1" applyBorder="1">
      <alignment vertical="center"/>
    </xf>
    <xf numFmtId="0" fontId="4" fillId="0" borderId="1" xfId="9" applyFont="1" applyBorder="1">
      <alignment vertical="center"/>
    </xf>
    <xf numFmtId="0" fontId="4" fillId="0" borderId="1" xfId="9" applyFont="1" applyBorder="1" applyAlignment="1">
      <alignment vertical="center" wrapText="1"/>
    </xf>
    <xf numFmtId="49" fontId="4" fillId="0" borderId="1" xfId="9" quotePrefix="1" applyNumberFormat="1" applyFont="1" applyBorder="1">
      <alignment vertical="center"/>
    </xf>
    <xf numFmtId="0" fontId="4" fillId="0" borderId="1" xfId="9" applyBorder="1">
      <alignment vertical="center"/>
    </xf>
    <xf numFmtId="0" fontId="4" fillId="0" borderId="18" xfId="9" applyFont="1" applyBorder="1">
      <alignment vertical="center"/>
    </xf>
    <xf numFmtId="0" fontId="4" fillId="0" borderId="1" xfId="9" applyFont="1" applyBorder="1" applyAlignment="1">
      <alignment vertical="center"/>
    </xf>
    <xf numFmtId="49" fontId="4" fillId="0" borderId="16" xfId="9" applyNumberFormat="1" applyFont="1" applyBorder="1">
      <alignment vertical="center"/>
    </xf>
    <xf numFmtId="0" fontId="4" fillId="0" borderId="18" xfId="9" applyBorder="1">
      <alignment vertical="center"/>
    </xf>
    <xf numFmtId="49" fontId="4" fillId="0" borderId="16" xfId="9" applyNumberFormat="1" applyBorder="1">
      <alignment vertical="center"/>
    </xf>
    <xf numFmtId="0" fontId="4" fillId="0" borderId="1" xfId="9" quotePrefix="1" applyFont="1" applyBorder="1">
      <alignment vertical="center"/>
    </xf>
    <xf numFmtId="49" fontId="4" fillId="0" borderId="0" xfId="9" applyNumberFormat="1">
      <alignment vertical="center"/>
    </xf>
    <xf numFmtId="0" fontId="86" fillId="0" borderId="0" xfId="0" applyFont="1" applyAlignment="1">
      <alignment vertical="center"/>
    </xf>
    <xf numFmtId="0" fontId="86" fillId="0" borderId="10" xfId="0" applyFont="1" applyBorder="1" applyAlignment="1">
      <alignment vertical="center"/>
    </xf>
    <xf numFmtId="0" fontId="61" fillId="20" borderId="0" xfId="10" applyFont="1" applyFill="1">
      <alignment vertical="center"/>
    </xf>
    <xf numFmtId="49" fontId="61" fillId="20" borderId="0" xfId="10" applyNumberFormat="1" applyFont="1" applyFill="1">
      <alignment vertical="center"/>
    </xf>
    <xf numFmtId="0" fontId="61" fillId="20" borderId="0" xfId="10" applyFont="1" applyFill="1" applyAlignment="1">
      <alignment horizontal="center" vertical="center" wrapText="1"/>
    </xf>
    <xf numFmtId="0" fontId="57" fillId="0" borderId="0" xfId="10" applyFont="1">
      <alignment vertical="center"/>
    </xf>
    <xf numFmtId="0" fontId="62" fillId="0" borderId="0" xfId="10" applyFont="1" applyAlignment="1">
      <alignment vertical="center" wrapText="1"/>
    </xf>
    <xf numFmtId="0" fontId="62" fillId="0" borderId="0" xfId="10" applyFont="1">
      <alignment vertical="center"/>
    </xf>
    <xf numFmtId="49" fontId="62" fillId="0" borderId="0" xfId="10" applyNumberFormat="1" applyFont="1">
      <alignment vertical="center"/>
    </xf>
    <xf numFmtId="0" fontId="62" fillId="3" borderId="0" xfId="10" applyFont="1" applyFill="1" applyAlignment="1">
      <alignment vertical="center" wrapText="1"/>
    </xf>
    <xf numFmtId="0" fontId="62" fillId="3" borderId="0" xfId="10" applyFont="1" applyFill="1">
      <alignment vertical="center"/>
    </xf>
    <xf numFmtId="49" fontId="62" fillId="3" borderId="0" xfId="10" applyNumberFormat="1" applyFont="1" applyFill="1">
      <alignment vertical="center"/>
    </xf>
    <xf numFmtId="0" fontId="62" fillId="3" borderId="0" xfId="10" applyFont="1" applyFill="1" applyAlignment="1">
      <alignment horizontal="left" vertical="center"/>
    </xf>
    <xf numFmtId="0" fontId="63" fillId="0" borderId="0" xfId="10" applyFont="1">
      <alignment vertical="center"/>
    </xf>
    <xf numFmtId="49" fontId="63" fillId="0" borderId="0" xfId="10" applyNumberFormat="1" applyFont="1" applyAlignment="1">
      <alignment horizontal="left" vertical="center"/>
    </xf>
    <xf numFmtId="0" fontId="62" fillId="0" borderId="0" xfId="10" applyFont="1" applyAlignment="1"/>
    <xf numFmtId="49" fontId="62" fillId="0" borderId="0" xfId="10" applyNumberFormat="1" applyFont="1" applyAlignment="1"/>
    <xf numFmtId="0" fontId="64" fillId="0" borderId="0" xfId="10" applyFont="1">
      <alignment vertical="center"/>
    </xf>
    <xf numFmtId="176" fontId="62" fillId="0" borderId="0" xfId="10" quotePrefix="1" applyNumberFormat="1" applyFont="1">
      <alignment vertical="center"/>
    </xf>
    <xf numFmtId="49" fontId="62" fillId="0" borderId="0" xfId="10" applyNumberFormat="1" applyFont="1" applyAlignment="1">
      <alignment vertical="center" wrapText="1"/>
    </xf>
    <xf numFmtId="0" fontId="62" fillId="0" borderId="0" xfId="10" applyFont="1" applyAlignment="1">
      <alignment horizontal="left" vertical="center"/>
    </xf>
    <xf numFmtId="0" fontId="65" fillId="0" borderId="0" xfId="10" applyFont="1">
      <alignment vertical="center"/>
    </xf>
    <xf numFmtId="0" fontId="4" fillId="0" borderId="0" xfId="10">
      <alignment vertical="center"/>
    </xf>
    <xf numFmtId="49" fontId="62" fillId="0" borderId="0" xfId="10" applyNumberFormat="1" applyFont="1" applyAlignment="1">
      <alignment horizontal="left" vertical="center"/>
    </xf>
    <xf numFmtId="0" fontId="59" fillId="0" borderId="0" xfId="10" applyFont="1">
      <alignment vertical="center"/>
    </xf>
    <xf numFmtId="0" fontId="63" fillId="0" borderId="0" xfId="10" applyFont="1" applyAlignment="1">
      <alignment horizontal="left" vertical="center"/>
    </xf>
    <xf numFmtId="0" fontId="58" fillId="0" borderId="0" xfId="10" applyFont="1">
      <alignment vertical="center"/>
    </xf>
    <xf numFmtId="49" fontId="62" fillId="4" borderId="0" xfId="10" applyNumberFormat="1" applyFont="1" applyFill="1" applyAlignment="1">
      <alignment vertical="center" wrapText="1"/>
    </xf>
    <xf numFmtId="0" fontId="62" fillId="4" borderId="0" xfId="10" applyFont="1" applyFill="1">
      <alignment vertical="center"/>
    </xf>
    <xf numFmtId="49" fontId="62" fillId="4" borderId="0" xfId="10" applyNumberFormat="1" applyFont="1" applyFill="1">
      <alignment vertical="center"/>
    </xf>
    <xf numFmtId="49" fontId="57" fillId="0" borderId="0" xfId="10" applyNumberFormat="1" applyFont="1">
      <alignment vertical="center"/>
    </xf>
    <xf numFmtId="0" fontId="20" fillId="15" borderId="7" xfId="0" applyNumberFormat="1" applyFont="1" applyFill="1" applyBorder="1" applyAlignment="1">
      <alignment vertical="center"/>
    </xf>
    <xf numFmtId="0" fontId="4" fillId="0" borderId="1" xfId="7" applyNumberFormat="1" applyFont="1" applyBorder="1">
      <alignment vertical="center"/>
    </xf>
    <xf numFmtId="49" fontId="3" fillId="0" borderId="1" xfId="9" quotePrefix="1" applyNumberFormat="1" applyFont="1" applyBorder="1">
      <alignment vertical="center"/>
    </xf>
    <xf numFmtId="0" fontId="3" fillId="0" borderId="1" xfId="9" applyFont="1" applyBorder="1">
      <alignment vertical="center"/>
    </xf>
    <xf numFmtId="0" fontId="3" fillId="0" borderId="1" xfId="9" applyNumberFormat="1" applyFont="1" applyBorder="1">
      <alignment vertical="center"/>
    </xf>
    <xf numFmtId="0" fontId="84" fillId="2" borderId="16" xfId="9" applyNumberFormat="1" applyFont="1" applyFill="1" applyBorder="1">
      <alignment vertical="center"/>
    </xf>
    <xf numFmtId="0" fontId="4" fillId="0" borderId="16" xfId="9" applyNumberFormat="1" applyBorder="1">
      <alignment vertical="center"/>
    </xf>
    <xf numFmtId="0" fontId="4" fillId="0" borderId="0" xfId="9" applyNumberFormat="1">
      <alignment vertical="center"/>
    </xf>
    <xf numFmtId="0" fontId="2" fillId="0" borderId="1" xfId="9" applyFont="1" applyBorder="1" applyAlignment="1">
      <alignment vertical="center" wrapText="1"/>
    </xf>
    <xf numFmtId="0" fontId="2" fillId="0" borderId="1" xfId="9" applyFont="1" applyBorder="1">
      <alignment vertical="center"/>
    </xf>
    <xf numFmtId="0" fontId="2" fillId="0" borderId="1" xfId="9" quotePrefix="1" applyFont="1" applyBorder="1">
      <alignment vertical="center"/>
    </xf>
    <xf numFmtId="49" fontId="2" fillId="0" borderId="16" xfId="9" applyNumberFormat="1" applyFont="1" applyBorder="1">
      <alignment vertical="center"/>
    </xf>
    <xf numFmtId="49" fontId="2" fillId="0" borderId="1" xfId="9" quotePrefix="1" applyNumberFormat="1" applyFont="1" applyBorder="1">
      <alignment vertical="center"/>
    </xf>
    <xf numFmtId="0" fontId="2" fillId="0" borderId="1" xfId="9" applyNumberFormat="1" applyFont="1" applyBorder="1">
      <alignment vertical="center"/>
    </xf>
    <xf numFmtId="49" fontId="13" fillId="2" borderId="0" xfId="7" applyNumberFormat="1" applyFill="1" applyAlignment="1">
      <alignment vertical="center"/>
    </xf>
    <xf numFmtId="49" fontId="13" fillId="21" borderId="0" xfId="7" applyNumberFormat="1" applyFill="1" applyAlignment="1">
      <alignment vertical="center"/>
    </xf>
    <xf numFmtId="49" fontId="12" fillId="15" borderId="0" xfId="7" applyNumberFormat="1" applyFont="1" applyFill="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21" borderId="15" xfId="0" applyFill="1" applyBorder="1" applyAlignment="1"/>
    <xf numFmtId="0" fontId="0" fillId="4" borderId="15" xfId="0" applyFill="1" applyBorder="1" applyAlignment="1">
      <alignment wrapText="1"/>
    </xf>
    <xf numFmtId="0" fontId="0" fillId="4" borderId="15" xfId="0" applyFill="1" applyBorder="1" applyAlignment="1"/>
    <xf numFmtId="0" fontId="68" fillId="22" borderId="8" xfId="0" applyFont="1" applyFill="1" applyBorder="1" applyAlignment="1">
      <alignment vertical="center" wrapText="1"/>
    </xf>
    <xf numFmtId="0" fontId="68" fillId="22" borderId="9" xfId="0" applyFont="1" applyFill="1" applyBorder="1" applyAlignment="1">
      <alignment vertical="center" wrapText="1"/>
    </xf>
    <xf numFmtId="0" fontId="74" fillId="0" borderId="8" xfId="0" applyFont="1" applyBorder="1" applyAlignment="1">
      <alignment vertical="center" wrapText="1"/>
    </xf>
    <xf numFmtId="0" fontId="74" fillId="0" borderId="9" xfId="0" applyFont="1" applyBorder="1" applyAlignment="1">
      <alignment vertical="center" wrapText="1"/>
    </xf>
    <xf numFmtId="0" fontId="46" fillId="0" borderId="12" xfId="7" applyFont="1" applyBorder="1" applyAlignment="1">
      <alignment vertical="center" wrapText="1"/>
    </xf>
    <xf numFmtId="0" fontId="46" fillId="0" borderId="10" xfId="7" applyFont="1" applyBorder="1" applyAlignment="1">
      <alignment vertical="center" wrapText="1"/>
    </xf>
    <xf numFmtId="0" fontId="46" fillId="0" borderId="14" xfId="7" applyFont="1" applyBorder="1" applyAlignment="1">
      <alignment vertical="center" wrapText="1"/>
    </xf>
    <xf numFmtId="0" fontId="46" fillId="24" borderId="8" xfId="7" applyFont="1" applyFill="1" applyBorder="1" applyAlignment="1">
      <alignment horizontal="center" vertical="center" wrapText="1"/>
    </xf>
    <xf numFmtId="0" fontId="46" fillId="24" borderId="9" xfId="7" applyFont="1" applyFill="1" applyBorder="1" applyAlignment="1">
      <alignment horizontal="center" vertical="center" wrapText="1"/>
    </xf>
    <xf numFmtId="0" fontId="68" fillId="22" borderId="8" xfId="7" applyFont="1" applyFill="1" applyBorder="1" applyAlignment="1">
      <alignment vertical="center" wrapText="1"/>
    </xf>
    <xf numFmtId="0" fontId="68" fillId="22" borderId="9" xfId="7" applyFont="1" applyFill="1" applyBorder="1" applyAlignment="1">
      <alignment vertical="center" wrapText="1"/>
    </xf>
  </cellXfs>
  <cellStyles count="12">
    <cellStyle name="Hyperlink" xfId="2"/>
    <cellStyle name="一般" xfId="0" builtinId="0"/>
    <cellStyle name="一般 2" xfId="1"/>
    <cellStyle name="一般 2 2" xfId="5"/>
    <cellStyle name="一般 3" xfId="3"/>
    <cellStyle name="一般 4" xfId="4"/>
    <cellStyle name="一般 4 2" xfId="10"/>
    <cellStyle name="一般 4 3" xfId="11"/>
    <cellStyle name="一般 5" xfId="6"/>
    <cellStyle name="一般 6" xfId="7"/>
    <cellStyle name="一般 7" xfId="9"/>
    <cellStyle name="超連結" xfId="8" builtinId="8"/>
  </cellStyles>
  <dxfs count="2">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microsoft.com/office/2007/relationships/slicerCache" Target="slicerCaches/slicerCache3.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07/relationships/slicerCache" Target="slicerCaches/slicerCache1.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104775</xdr:rowOff>
    </xdr:from>
    <xdr:to>
      <xdr:col>7</xdr:col>
      <xdr:colOff>238125</xdr:colOff>
      <xdr:row>7</xdr:row>
      <xdr:rowOff>95250</xdr:rowOff>
    </xdr:to>
    <mc:AlternateContent xmlns:mc="http://schemas.openxmlformats.org/markup-compatibility/2006" xmlns:a14="http://schemas.microsoft.com/office/drawing/2010/main">
      <mc:Choice Requires="a14">
        <xdr:graphicFrame macro="">
          <xdr:nvGraphicFramePr>
            <xdr:cNvPr id="2" name="上線狀態">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上線狀態"/>
            </a:graphicData>
          </a:graphic>
        </xdr:graphicFrame>
      </mc:Choice>
      <mc:Fallback xmlns="">
        <xdr:sp macro="" textlink="">
          <xdr:nvSpPr>
            <xdr:cNvPr id="0" name=""/>
            <xdr:cNvSpPr>
              <a:spLocks noTextEdit="1"/>
            </xdr:cNvSpPr>
          </xdr:nvSpPr>
          <xdr:spPr>
            <a:xfrm>
              <a:off x="619125" y="304800"/>
              <a:ext cx="3886200" cy="119062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561975</xdr:colOff>
      <xdr:row>10</xdr:row>
      <xdr:rowOff>66675</xdr:rowOff>
    </xdr:from>
    <xdr:to>
      <xdr:col>7</xdr:col>
      <xdr:colOff>276225</xdr:colOff>
      <xdr:row>14</xdr:row>
      <xdr:rowOff>133350</xdr:rowOff>
    </xdr:to>
    <mc:AlternateContent xmlns:mc="http://schemas.openxmlformats.org/markup-compatibility/2006" xmlns:a14="http://schemas.microsoft.com/office/drawing/2010/main">
      <mc:Choice Requires="a14">
        <xdr:graphicFrame macro="">
          <xdr:nvGraphicFramePr>
            <xdr:cNvPr id="4" name="新舊交易">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新舊交易"/>
            </a:graphicData>
          </a:graphic>
        </xdr:graphicFrame>
      </mc:Choice>
      <mc:Fallback xmlns="">
        <xdr:sp macro="" textlink="">
          <xdr:nvSpPr>
            <xdr:cNvPr id="0" name=""/>
            <xdr:cNvSpPr>
              <a:spLocks noTextEdit="1"/>
            </xdr:cNvSpPr>
          </xdr:nvSpPr>
          <xdr:spPr>
            <a:xfrm>
              <a:off x="561975" y="2066925"/>
              <a:ext cx="3981450" cy="8667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581025</xdr:colOff>
      <xdr:row>17</xdr:row>
      <xdr:rowOff>85725</xdr:rowOff>
    </xdr:from>
    <xdr:to>
      <xdr:col>7</xdr:col>
      <xdr:colOff>185851</xdr:colOff>
      <xdr:row>21</xdr:row>
      <xdr:rowOff>66675</xdr:rowOff>
    </xdr:to>
    <mc:AlternateContent xmlns:mc="http://schemas.openxmlformats.org/markup-compatibility/2006" xmlns:a14="http://schemas.microsoft.com/office/drawing/2010/main">
      <mc:Choice Requires="a14">
        <xdr:graphicFrame macro="">
          <xdr:nvGraphicFramePr>
            <xdr:cNvPr id="5" name="交易類型">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交易類型"/>
            </a:graphicData>
          </a:graphic>
        </xdr:graphicFrame>
      </mc:Choice>
      <mc:Fallback xmlns="">
        <xdr:sp macro="" textlink="">
          <xdr:nvSpPr>
            <xdr:cNvPr id="0" name=""/>
            <xdr:cNvSpPr>
              <a:spLocks noTextEdit="1"/>
            </xdr:cNvSpPr>
          </xdr:nvSpPr>
          <xdr:spPr>
            <a:xfrm>
              <a:off x="581025" y="3486150"/>
              <a:ext cx="3872026" cy="781050"/>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581024</xdr:colOff>
      <xdr:row>24</xdr:row>
      <xdr:rowOff>123824</xdr:rowOff>
    </xdr:from>
    <xdr:to>
      <xdr:col>10</xdr:col>
      <xdr:colOff>107174</xdr:colOff>
      <xdr:row>38</xdr:row>
      <xdr:rowOff>57149</xdr:rowOff>
    </xdr:to>
    <mc:AlternateContent xmlns:mc="http://schemas.openxmlformats.org/markup-compatibility/2006" xmlns:a14="http://schemas.microsoft.com/office/drawing/2010/main">
      <mc:Choice Requires="a14">
        <xdr:graphicFrame macro="">
          <xdr:nvGraphicFramePr>
            <xdr:cNvPr id="7" name="前端使用系統">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前端使用系統"/>
            </a:graphicData>
          </a:graphic>
        </xdr:graphicFrame>
      </mc:Choice>
      <mc:Fallback xmlns="">
        <xdr:sp macro="" textlink="">
          <xdr:nvSpPr>
            <xdr:cNvPr id="0" name=""/>
            <xdr:cNvSpPr>
              <a:spLocks noTextEdit="1"/>
            </xdr:cNvSpPr>
          </xdr:nvSpPr>
          <xdr:spPr>
            <a:xfrm>
              <a:off x="581024" y="4924424"/>
              <a:ext cx="5622150" cy="27336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_RJ/dategrip_workspace/bb.CIFX_&#25991;&#20214;/01.doc_cifx_&#24120;&#29992;&#26597;&#35426;&#25991;&#20214;/CIFX&#20132;&#26131;&#31995;&#32113;&#27396;&#20301;_&#24409;&#25972;&#32317;&#34920;_RJ.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26381;&#21209;&#28165;&#2193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sb19432\Downloads\&#24409;&#25972;NBS%202.0%20&#38656;&#35342;&#35542;&#20043;&#36681;&#25563;&#27396;&#20301;_&#37007;&#3665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交易總表_樞紐分析"/>
      <sheetName val="交易總表"/>
      <sheetName val="CIFX_ECSG清單"/>
      <sheetName val="CIFX資料庫表格欄位DD"/>
      <sheetName val="forceUpdate"/>
      <sheetName val="PROD_PGMTRX"/>
      <sheetName val="代碼表總覽"/>
      <sheetName val="新舊交易名稱mapping"/>
      <sheetName val="PGMTRX"/>
      <sheetName val="新服務功能"/>
      <sheetName val="前端系統統計"/>
      <sheetName val="即時查詢電文_對外服務介面"/>
      <sheetName val="即時變更電文_對外服務介面"/>
      <sheetName val="即時查詢電文設定表"/>
      <sheetName val="批次來源&amp;產出檔案介面"/>
      <sheetName val="CIFX_TO_EDLS介接SP介面"/>
      <sheetName val="欄位基本設定"/>
      <sheetName val="輸入欄位業務檢核規則"/>
      <sheetName val="欄位異動業務處理邏輯(tb_customer)"/>
      <sheetName val="欄位異動業務處理邏輯(tb_cust_kyc)"/>
      <sheetName val="補充資訊"/>
      <sheetName val="下拉式選單"/>
      <sheetName val="PGMTRX (2)"/>
      <sheetName val="CIFX與CIP同步欄位清單"/>
      <sheetName val="PUSH清單"/>
    </sheetNames>
    <sheetDataSet>
      <sheetData sheetId="0"/>
      <sheetData sheetId="1">
        <row r="1">
          <cell r="A1" t="str">
            <v>上線狀態</v>
          </cell>
          <cell r="B1" t="str">
            <v>前端使用系統</v>
          </cell>
          <cell r="C1" t="str">
            <v>新舊交易</v>
          </cell>
          <cell r="D1" t="str">
            <v>交易類型</v>
          </cell>
          <cell r="E1" t="str">
            <v>交易代號</v>
          </cell>
          <cell r="F1" t="str">
            <v>SA文件</v>
          </cell>
          <cell r="G1" t="str">
            <v>PGMTRXDESC</v>
          </cell>
          <cell r="H1" t="str">
            <v>BOOKNAME</v>
          </cell>
          <cell r="I1" t="str">
            <v>Seq</v>
          </cell>
          <cell r="J1" t="str">
            <v>I/P/O</v>
          </cell>
          <cell r="K1" t="str">
            <v>PARAMDESC(原)</v>
          </cell>
          <cell r="L1" t="str">
            <v>核心查詢元件</v>
          </cell>
          <cell r="M1" t="str">
            <v>PARAM</v>
          </cell>
          <cell r="N1" t="str">
            <v>LEN</v>
          </cell>
          <cell r="O1" t="str">
            <v>TYPE</v>
          </cell>
          <cell r="P1" t="str">
            <v>介面(對外)(對內)服務參數</v>
          </cell>
          <cell r="Q1" t="str">
            <v>主機原始資料源</v>
          </cell>
          <cell r="R1" t="str">
            <v>主機原始資料定義</v>
          </cell>
          <cell r="S1" t="str">
            <v>CIFX.TB_CUSTOMER欄位</v>
          </cell>
          <cell r="T1" t="str">
            <v>備註</v>
          </cell>
        </row>
        <row r="2">
          <cell r="A2" t="str">
            <v>PROD</v>
          </cell>
        </row>
        <row r="3">
          <cell r="A3" t="str">
            <v>PROD</v>
          </cell>
        </row>
        <row r="4">
          <cell r="A4" t="str">
            <v>PROD</v>
          </cell>
        </row>
        <row r="5">
          <cell r="A5" t="str">
            <v>PROD</v>
          </cell>
        </row>
        <row r="6">
          <cell r="A6" t="str">
            <v>PROD</v>
          </cell>
        </row>
        <row r="7">
          <cell r="A7" t="str">
            <v>PROD</v>
          </cell>
        </row>
        <row r="8">
          <cell r="A8" t="str">
            <v>PROD</v>
          </cell>
        </row>
        <row r="9">
          <cell r="A9" t="str">
            <v>PROD</v>
          </cell>
        </row>
        <row r="10">
          <cell r="A10" t="str">
            <v>PROD</v>
          </cell>
        </row>
        <row r="11">
          <cell r="A11" t="str">
            <v>PROD</v>
          </cell>
        </row>
        <row r="12">
          <cell r="A12" t="str">
            <v>PROD</v>
          </cell>
        </row>
        <row r="13">
          <cell r="A13" t="str">
            <v>PROD</v>
          </cell>
        </row>
        <row r="14">
          <cell r="A14" t="str">
            <v>PROD</v>
          </cell>
        </row>
        <row r="15">
          <cell r="A15" t="str">
            <v>PROD</v>
          </cell>
        </row>
        <row r="16">
          <cell r="A16" t="str">
            <v>PROD</v>
          </cell>
        </row>
        <row r="17">
          <cell r="A17" t="str">
            <v>PROD</v>
          </cell>
        </row>
        <row r="18">
          <cell r="A18" t="str">
            <v>PROD</v>
          </cell>
        </row>
        <row r="19">
          <cell r="A19" t="str">
            <v>PROD</v>
          </cell>
        </row>
        <row r="20">
          <cell r="A20" t="str">
            <v>PROD</v>
          </cell>
        </row>
        <row r="21">
          <cell r="A21" t="str">
            <v>PROD</v>
          </cell>
        </row>
        <row r="22">
          <cell r="A22" t="str">
            <v>PROD</v>
          </cell>
        </row>
        <row r="23">
          <cell r="A23" t="str">
            <v>PROD</v>
          </cell>
        </row>
        <row r="24">
          <cell r="A24" t="str">
            <v>PROD</v>
          </cell>
        </row>
        <row r="25">
          <cell r="A25" t="str">
            <v>PROD</v>
          </cell>
        </row>
        <row r="26">
          <cell r="A26" t="str">
            <v>PROD</v>
          </cell>
        </row>
        <row r="27">
          <cell r="A27" t="str">
            <v>PROD</v>
          </cell>
        </row>
        <row r="28">
          <cell r="A28" t="str">
            <v>PROD</v>
          </cell>
        </row>
        <row r="29">
          <cell r="A29" t="str">
            <v>PROD</v>
          </cell>
        </row>
        <row r="30">
          <cell r="A30" t="str">
            <v>PROD</v>
          </cell>
        </row>
        <row r="31">
          <cell r="A31" t="str">
            <v>PROD</v>
          </cell>
        </row>
        <row r="32">
          <cell r="A32" t="str">
            <v>PROD</v>
          </cell>
        </row>
        <row r="33">
          <cell r="A33" t="str">
            <v>PROD</v>
          </cell>
        </row>
        <row r="34">
          <cell r="A34" t="str">
            <v>PROD</v>
          </cell>
        </row>
        <row r="35">
          <cell r="A35" t="str">
            <v>PROD</v>
          </cell>
        </row>
        <row r="36">
          <cell r="A36" t="str">
            <v>PROD</v>
          </cell>
        </row>
        <row r="37">
          <cell r="A37" t="str">
            <v>PROD</v>
          </cell>
        </row>
        <row r="38">
          <cell r="A38" t="str">
            <v>PROD</v>
          </cell>
        </row>
        <row r="39">
          <cell r="A39" t="str">
            <v>PROD</v>
          </cell>
        </row>
        <row r="40">
          <cell r="A40" t="str">
            <v>PROD</v>
          </cell>
        </row>
        <row r="41">
          <cell r="A41" t="str">
            <v>PROD</v>
          </cell>
        </row>
        <row r="42">
          <cell r="A42" t="str">
            <v>PROD</v>
          </cell>
        </row>
        <row r="43">
          <cell r="A43" t="str">
            <v>PROD</v>
          </cell>
        </row>
        <row r="44">
          <cell r="A44" t="str">
            <v>PROD</v>
          </cell>
        </row>
        <row r="45">
          <cell r="A45" t="str">
            <v>PROD</v>
          </cell>
        </row>
        <row r="46">
          <cell r="A46" t="str">
            <v>PROD</v>
          </cell>
        </row>
        <row r="47">
          <cell r="A47" t="str">
            <v>PROD</v>
          </cell>
        </row>
        <row r="48">
          <cell r="A48" t="str">
            <v>PROD</v>
          </cell>
        </row>
        <row r="49">
          <cell r="A49" t="str">
            <v>PROD</v>
          </cell>
        </row>
        <row r="50">
          <cell r="A50" t="str">
            <v>PROD</v>
          </cell>
        </row>
        <row r="51">
          <cell r="A51" t="str">
            <v>PROD</v>
          </cell>
        </row>
        <row r="52">
          <cell r="A52" t="str">
            <v>PROD</v>
          </cell>
        </row>
        <row r="53">
          <cell r="A53" t="str">
            <v>PROD</v>
          </cell>
        </row>
        <row r="54">
          <cell r="A54" t="str">
            <v>PROD</v>
          </cell>
        </row>
        <row r="55">
          <cell r="A55" t="str">
            <v>PROD</v>
          </cell>
        </row>
        <row r="56">
          <cell r="A56" t="str">
            <v>PROD</v>
          </cell>
        </row>
        <row r="57">
          <cell r="A57" t="str">
            <v>PROD</v>
          </cell>
        </row>
        <row r="58">
          <cell r="A58" t="str">
            <v>PROD</v>
          </cell>
        </row>
        <row r="59">
          <cell r="A59" t="str">
            <v>PROD</v>
          </cell>
        </row>
        <row r="60">
          <cell r="A60" t="str">
            <v>PROD</v>
          </cell>
        </row>
        <row r="61">
          <cell r="A61" t="str">
            <v>PROD</v>
          </cell>
        </row>
        <row r="62">
          <cell r="A62" t="str">
            <v>PROD</v>
          </cell>
        </row>
        <row r="63">
          <cell r="A63" t="str">
            <v>PROD</v>
          </cell>
        </row>
        <row r="64">
          <cell r="A64" t="str">
            <v>PROD</v>
          </cell>
        </row>
        <row r="65">
          <cell r="A65" t="str">
            <v>PROD</v>
          </cell>
        </row>
        <row r="66">
          <cell r="A66" t="str">
            <v>PROD</v>
          </cell>
        </row>
        <row r="67">
          <cell r="A67" t="str">
            <v>PROD</v>
          </cell>
        </row>
        <row r="68">
          <cell r="A68" t="str">
            <v>PROD</v>
          </cell>
        </row>
        <row r="69">
          <cell r="A69" t="str">
            <v>PROD</v>
          </cell>
        </row>
        <row r="70">
          <cell r="A70" t="str">
            <v>PROD</v>
          </cell>
        </row>
        <row r="71">
          <cell r="A71" t="str">
            <v>PROD</v>
          </cell>
        </row>
        <row r="72">
          <cell r="A72" t="str">
            <v>PROD</v>
          </cell>
        </row>
        <row r="73">
          <cell r="A73" t="str">
            <v>PROD</v>
          </cell>
        </row>
        <row r="74">
          <cell r="A74" t="str">
            <v>PROD</v>
          </cell>
        </row>
        <row r="75">
          <cell r="A75" t="str">
            <v>PROD</v>
          </cell>
        </row>
        <row r="76">
          <cell r="A76" t="str">
            <v>PROD</v>
          </cell>
        </row>
        <row r="77">
          <cell r="A77" t="str">
            <v>PROD</v>
          </cell>
        </row>
        <row r="78">
          <cell r="A78" t="str">
            <v>PROD</v>
          </cell>
        </row>
        <row r="79">
          <cell r="A79" t="str">
            <v>PROD</v>
          </cell>
        </row>
        <row r="80">
          <cell r="A80" t="str">
            <v>PROD</v>
          </cell>
        </row>
        <row r="81">
          <cell r="A81" t="str">
            <v>PROD</v>
          </cell>
        </row>
        <row r="82">
          <cell r="A82" t="str">
            <v>PROD</v>
          </cell>
        </row>
        <row r="83">
          <cell r="A83" t="str">
            <v>PROD</v>
          </cell>
        </row>
        <row r="84">
          <cell r="A84" t="str">
            <v>PROD</v>
          </cell>
        </row>
        <row r="85">
          <cell r="A85" t="str">
            <v>PROD</v>
          </cell>
        </row>
        <row r="86">
          <cell r="A86" t="str">
            <v>PROD</v>
          </cell>
        </row>
        <row r="87">
          <cell r="A87" t="str">
            <v>PROD</v>
          </cell>
        </row>
        <row r="88">
          <cell r="A88" t="str">
            <v>PROD</v>
          </cell>
        </row>
        <row r="89">
          <cell r="A89" t="str">
            <v>PROD</v>
          </cell>
        </row>
        <row r="90">
          <cell r="A90" t="str">
            <v>PROD</v>
          </cell>
        </row>
        <row r="91">
          <cell r="A91" t="str">
            <v>PROD</v>
          </cell>
        </row>
        <row r="92">
          <cell r="A92" t="str">
            <v>PROD</v>
          </cell>
        </row>
        <row r="93">
          <cell r="A93" t="str">
            <v>PROD</v>
          </cell>
        </row>
        <row r="94">
          <cell r="A94" t="str">
            <v>PROD</v>
          </cell>
        </row>
        <row r="95">
          <cell r="A95" t="str">
            <v>PROD</v>
          </cell>
        </row>
        <row r="96">
          <cell r="A96" t="str">
            <v>PROD</v>
          </cell>
        </row>
        <row r="97">
          <cell r="A97" t="str">
            <v>PROD</v>
          </cell>
        </row>
        <row r="98">
          <cell r="A98" t="str">
            <v>PROD</v>
          </cell>
        </row>
        <row r="99">
          <cell r="A99" t="str">
            <v>PROD</v>
          </cell>
        </row>
        <row r="100">
          <cell r="A100" t="str">
            <v>PROD</v>
          </cell>
        </row>
        <row r="101">
          <cell r="A101" t="str">
            <v>PROD</v>
          </cell>
        </row>
        <row r="102">
          <cell r="A102" t="str">
            <v>PROD</v>
          </cell>
        </row>
        <row r="103">
          <cell r="A103" t="str">
            <v>PROD</v>
          </cell>
        </row>
        <row r="104">
          <cell r="A104" t="str">
            <v>PROD</v>
          </cell>
        </row>
        <row r="105">
          <cell r="A105" t="str">
            <v>PROD</v>
          </cell>
        </row>
        <row r="106">
          <cell r="A106" t="str">
            <v>PROD</v>
          </cell>
        </row>
        <row r="107">
          <cell r="A107" t="str">
            <v>PROD</v>
          </cell>
        </row>
        <row r="108">
          <cell r="A108" t="str">
            <v>PROD</v>
          </cell>
        </row>
        <row r="109">
          <cell r="A109" t="str">
            <v>PROD</v>
          </cell>
        </row>
        <row r="110">
          <cell r="A110" t="str">
            <v>PROD</v>
          </cell>
        </row>
        <row r="111">
          <cell r="A111" t="str">
            <v>PROD</v>
          </cell>
        </row>
        <row r="112">
          <cell r="A112" t="str">
            <v>PROD</v>
          </cell>
        </row>
        <row r="113">
          <cell r="A113" t="str">
            <v>PROD</v>
          </cell>
        </row>
        <row r="114">
          <cell r="A114" t="str">
            <v>PROD</v>
          </cell>
        </row>
        <row r="115">
          <cell r="A115" t="str">
            <v>PROD</v>
          </cell>
        </row>
        <row r="116">
          <cell r="A116" t="str">
            <v>PROD</v>
          </cell>
        </row>
        <row r="117">
          <cell r="A117" t="str">
            <v>PROD</v>
          </cell>
        </row>
        <row r="118">
          <cell r="A118" t="str">
            <v>PROD</v>
          </cell>
        </row>
        <row r="119">
          <cell r="A119" t="str">
            <v>PROD</v>
          </cell>
        </row>
        <row r="120">
          <cell r="A120" t="str">
            <v>PROD</v>
          </cell>
        </row>
        <row r="121">
          <cell r="A121" t="str">
            <v>PROD</v>
          </cell>
        </row>
        <row r="122">
          <cell r="A122" t="str">
            <v>PROD</v>
          </cell>
        </row>
        <row r="123">
          <cell r="A123" t="str">
            <v>PROD</v>
          </cell>
        </row>
        <row r="124">
          <cell r="A124" t="str">
            <v>PROD</v>
          </cell>
        </row>
        <row r="125">
          <cell r="A125" t="str">
            <v>PROD</v>
          </cell>
        </row>
        <row r="126">
          <cell r="A126" t="str">
            <v>PROD</v>
          </cell>
        </row>
        <row r="127">
          <cell r="A127" t="str">
            <v>PROD</v>
          </cell>
        </row>
        <row r="128">
          <cell r="A128" t="str">
            <v>PROD</v>
          </cell>
        </row>
        <row r="129">
          <cell r="A129" t="str">
            <v>PROD</v>
          </cell>
        </row>
        <row r="130">
          <cell r="A130" t="str">
            <v>PROD</v>
          </cell>
        </row>
        <row r="131">
          <cell r="A131" t="str">
            <v>PROD</v>
          </cell>
        </row>
        <row r="132">
          <cell r="A132" t="str">
            <v>PROD</v>
          </cell>
        </row>
        <row r="133">
          <cell r="A133" t="str">
            <v>PROD</v>
          </cell>
        </row>
        <row r="134">
          <cell r="A134" t="str">
            <v>PROD</v>
          </cell>
        </row>
        <row r="135">
          <cell r="A135" t="str">
            <v>PROD</v>
          </cell>
        </row>
        <row r="136">
          <cell r="A136" t="str">
            <v>PROD</v>
          </cell>
        </row>
        <row r="137">
          <cell r="A137" t="str">
            <v>PROD</v>
          </cell>
        </row>
        <row r="138">
          <cell r="A138" t="str">
            <v>PROD</v>
          </cell>
        </row>
        <row r="139">
          <cell r="A139" t="str">
            <v>PROD</v>
          </cell>
        </row>
        <row r="140">
          <cell r="A140" t="str">
            <v>PROD</v>
          </cell>
        </row>
        <row r="141">
          <cell r="A141" t="str">
            <v>PROD</v>
          </cell>
        </row>
        <row r="142">
          <cell r="A142" t="str">
            <v>PROD</v>
          </cell>
        </row>
        <row r="143">
          <cell r="A143" t="str">
            <v>PROD</v>
          </cell>
        </row>
        <row r="144">
          <cell r="A144" t="str">
            <v>PROD</v>
          </cell>
        </row>
        <row r="145">
          <cell r="A145" t="str">
            <v>PROD</v>
          </cell>
        </row>
        <row r="146">
          <cell r="A146" t="str">
            <v>PROD</v>
          </cell>
        </row>
        <row r="147">
          <cell r="A147" t="str">
            <v>PROD</v>
          </cell>
        </row>
        <row r="148">
          <cell r="A148" t="str">
            <v>PROD</v>
          </cell>
        </row>
        <row r="149">
          <cell r="A149" t="str">
            <v>PROD</v>
          </cell>
        </row>
        <row r="150">
          <cell r="A150" t="str">
            <v>PROD</v>
          </cell>
        </row>
        <row r="151">
          <cell r="A151" t="str">
            <v>PROD</v>
          </cell>
        </row>
        <row r="152">
          <cell r="A152" t="str">
            <v>PROD</v>
          </cell>
        </row>
        <row r="153">
          <cell r="A153" t="str">
            <v>PROD</v>
          </cell>
        </row>
        <row r="154">
          <cell r="A154" t="str">
            <v>PROD</v>
          </cell>
        </row>
        <row r="155">
          <cell r="A155" t="str">
            <v>PROD</v>
          </cell>
        </row>
        <row r="156">
          <cell r="A156" t="str">
            <v>PROD</v>
          </cell>
        </row>
        <row r="157">
          <cell r="A157" t="str">
            <v>PROD</v>
          </cell>
        </row>
        <row r="158">
          <cell r="A158" t="str">
            <v>PROD</v>
          </cell>
        </row>
        <row r="159">
          <cell r="A159" t="str">
            <v>PROD</v>
          </cell>
        </row>
        <row r="160">
          <cell r="A160" t="str">
            <v>PROD</v>
          </cell>
        </row>
        <row r="161">
          <cell r="A161" t="str">
            <v>PROD</v>
          </cell>
        </row>
        <row r="162">
          <cell r="A162" t="str">
            <v>PROD</v>
          </cell>
        </row>
        <row r="163">
          <cell r="A163" t="str">
            <v>PROD</v>
          </cell>
        </row>
        <row r="164">
          <cell r="A164" t="str">
            <v>PROD</v>
          </cell>
        </row>
        <row r="165">
          <cell r="A165" t="str">
            <v>PROD</v>
          </cell>
        </row>
        <row r="166">
          <cell r="A166" t="str">
            <v>PROD</v>
          </cell>
        </row>
        <row r="167">
          <cell r="A167" t="str">
            <v>PROD</v>
          </cell>
        </row>
        <row r="168">
          <cell r="A168" t="str">
            <v>PROD</v>
          </cell>
        </row>
        <row r="169">
          <cell r="A169" t="str">
            <v>PROD</v>
          </cell>
        </row>
        <row r="170">
          <cell r="A170" t="str">
            <v>PROD</v>
          </cell>
        </row>
        <row r="171">
          <cell r="A171" t="str">
            <v>PROD</v>
          </cell>
        </row>
        <row r="172">
          <cell r="A172" t="str">
            <v>PROD</v>
          </cell>
        </row>
        <row r="173">
          <cell r="A173" t="str">
            <v>PROD</v>
          </cell>
        </row>
        <row r="174">
          <cell r="A174" t="str">
            <v>PROD</v>
          </cell>
        </row>
        <row r="175">
          <cell r="A175" t="str">
            <v>PROD</v>
          </cell>
        </row>
        <row r="176">
          <cell r="A176" t="str">
            <v>PROD</v>
          </cell>
        </row>
        <row r="177">
          <cell r="A177" t="str">
            <v>PROD</v>
          </cell>
        </row>
        <row r="178">
          <cell r="A178" t="str">
            <v>PROD</v>
          </cell>
        </row>
        <row r="179">
          <cell r="A179" t="str">
            <v>PROD</v>
          </cell>
        </row>
        <row r="180">
          <cell r="A180" t="str">
            <v>PROD</v>
          </cell>
        </row>
        <row r="181">
          <cell r="A181" t="str">
            <v>PROD</v>
          </cell>
        </row>
        <row r="182">
          <cell r="A182" t="str">
            <v>PROD</v>
          </cell>
        </row>
        <row r="183">
          <cell r="A183" t="str">
            <v>PROD</v>
          </cell>
        </row>
        <row r="184">
          <cell r="A184" t="str">
            <v>PROD</v>
          </cell>
        </row>
        <row r="185">
          <cell r="A185" t="str">
            <v>PROD</v>
          </cell>
        </row>
        <row r="186">
          <cell r="A186" t="str">
            <v>PROD</v>
          </cell>
        </row>
        <row r="187">
          <cell r="A187" t="str">
            <v>PROD</v>
          </cell>
        </row>
        <row r="188">
          <cell r="A188" t="str">
            <v>PROD</v>
          </cell>
        </row>
        <row r="189">
          <cell r="A189" t="str">
            <v>PROD</v>
          </cell>
        </row>
        <row r="190">
          <cell r="A190" t="str">
            <v>PROD</v>
          </cell>
        </row>
        <row r="191">
          <cell r="A191" t="str">
            <v>PROD</v>
          </cell>
        </row>
        <row r="192">
          <cell r="A192" t="str">
            <v>PROD</v>
          </cell>
        </row>
        <row r="193">
          <cell r="A193" t="str">
            <v>PROD</v>
          </cell>
        </row>
        <row r="194">
          <cell r="A194" t="str">
            <v>PROD</v>
          </cell>
        </row>
        <row r="195">
          <cell r="A195" t="str">
            <v>PROD</v>
          </cell>
        </row>
        <row r="196">
          <cell r="A196" t="str">
            <v>PROD</v>
          </cell>
        </row>
        <row r="197">
          <cell r="A197" t="str">
            <v>PROD</v>
          </cell>
        </row>
        <row r="198">
          <cell r="A198" t="str">
            <v>PROD</v>
          </cell>
        </row>
        <row r="199">
          <cell r="A199" t="str">
            <v>PROD</v>
          </cell>
        </row>
        <row r="200">
          <cell r="A200" t="str">
            <v>PROD</v>
          </cell>
        </row>
        <row r="201">
          <cell r="A201" t="str">
            <v>PROD</v>
          </cell>
        </row>
        <row r="202">
          <cell r="A202" t="str">
            <v>PROD</v>
          </cell>
        </row>
        <row r="203">
          <cell r="A203" t="str">
            <v>PROD</v>
          </cell>
        </row>
        <row r="204">
          <cell r="A204" t="str">
            <v>PROD</v>
          </cell>
        </row>
        <row r="205">
          <cell r="A205" t="str">
            <v>PROD</v>
          </cell>
        </row>
        <row r="206">
          <cell r="A206" t="str">
            <v>PROD</v>
          </cell>
        </row>
        <row r="207">
          <cell r="A207" t="str">
            <v>PROD</v>
          </cell>
        </row>
        <row r="208">
          <cell r="A208" t="str">
            <v>PROD</v>
          </cell>
        </row>
        <row r="209">
          <cell r="A209" t="str">
            <v>PROD</v>
          </cell>
        </row>
        <row r="210">
          <cell r="A210" t="str">
            <v>PROD</v>
          </cell>
        </row>
        <row r="211">
          <cell r="A211" t="str">
            <v>PROD</v>
          </cell>
        </row>
        <row r="212">
          <cell r="A212" t="str">
            <v>PROD</v>
          </cell>
        </row>
        <row r="213">
          <cell r="A213" t="str">
            <v>PROD</v>
          </cell>
        </row>
        <row r="214">
          <cell r="A214" t="str">
            <v>PROD</v>
          </cell>
        </row>
        <row r="215">
          <cell r="A215" t="str">
            <v>PROD</v>
          </cell>
        </row>
        <row r="216">
          <cell r="A216" t="str">
            <v>PROD</v>
          </cell>
        </row>
        <row r="217">
          <cell r="A217" t="str">
            <v>PROD</v>
          </cell>
        </row>
        <row r="218">
          <cell r="A218" t="str">
            <v>PROD</v>
          </cell>
        </row>
        <row r="219">
          <cell r="A219" t="str">
            <v>PROD</v>
          </cell>
        </row>
        <row r="220">
          <cell r="A220" t="str">
            <v>PROD</v>
          </cell>
        </row>
        <row r="221">
          <cell r="A221" t="str">
            <v>PROD</v>
          </cell>
        </row>
        <row r="222">
          <cell r="A222" t="str">
            <v>PROD</v>
          </cell>
        </row>
        <row r="223">
          <cell r="A223" t="str">
            <v>PROD</v>
          </cell>
        </row>
        <row r="224">
          <cell r="A224" t="str">
            <v>PROD</v>
          </cell>
        </row>
        <row r="225">
          <cell r="A225" t="str">
            <v>PROD</v>
          </cell>
        </row>
        <row r="226">
          <cell r="A226" t="str">
            <v>PROD</v>
          </cell>
        </row>
        <row r="227">
          <cell r="A227" t="str">
            <v>PROD</v>
          </cell>
        </row>
        <row r="228">
          <cell r="A228" t="str">
            <v>PROD</v>
          </cell>
        </row>
        <row r="229">
          <cell r="A229" t="str">
            <v>PROD</v>
          </cell>
        </row>
        <row r="230">
          <cell r="A230" t="str">
            <v>PROD</v>
          </cell>
        </row>
        <row r="231">
          <cell r="A231" t="str">
            <v>PROD</v>
          </cell>
        </row>
        <row r="232">
          <cell r="A232" t="str">
            <v>PROD</v>
          </cell>
        </row>
        <row r="233">
          <cell r="A233" t="str">
            <v>PROD</v>
          </cell>
        </row>
        <row r="234">
          <cell r="A234" t="str">
            <v>PROD</v>
          </cell>
        </row>
        <row r="235">
          <cell r="A235" t="str">
            <v>PROD</v>
          </cell>
        </row>
        <row r="236">
          <cell r="A236" t="str">
            <v>PROD</v>
          </cell>
        </row>
        <row r="237">
          <cell r="A237" t="str">
            <v>PROD</v>
          </cell>
        </row>
        <row r="238">
          <cell r="A238" t="str">
            <v>PROD</v>
          </cell>
        </row>
        <row r="239">
          <cell r="A239" t="str">
            <v>PROD</v>
          </cell>
        </row>
        <row r="240">
          <cell r="A240" t="str">
            <v>PROD</v>
          </cell>
        </row>
        <row r="241">
          <cell r="A241" t="str">
            <v>PROD</v>
          </cell>
        </row>
        <row r="242">
          <cell r="A242" t="str">
            <v>PROD</v>
          </cell>
        </row>
        <row r="243">
          <cell r="A243" t="str">
            <v>PROD</v>
          </cell>
        </row>
        <row r="244">
          <cell r="A244" t="str">
            <v>PROD</v>
          </cell>
        </row>
        <row r="245">
          <cell r="A245" t="str">
            <v>PROD</v>
          </cell>
        </row>
        <row r="246">
          <cell r="A246" t="str">
            <v>PROD</v>
          </cell>
        </row>
        <row r="247">
          <cell r="A247" t="str">
            <v>PROD</v>
          </cell>
        </row>
        <row r="248">
          <cell r="A248" t="str">
            <v>PROD</v>
          </cell>
        </row>
        <row r="249">
          <cell r="A249" t="str">
            <v>PROD</v>
          </cell>
        </row>
        <row r="250">
          <cell r="A250" t="str">
            <v>PROD</v>
          </cell>
        </row>
        <row r="251">
          <cell r="A251" t="str">
            <v>PROD</v>
          </cell>
        </row>
        <row r="252">
          <cell r="A252" t="str">
            <v>PROD</v>
          </cell>
        </row>
        <row r="253">
          <cell r="A253" t="str">
            <v>PROD</v>
          </cell>
        </row>
        <row r="254">
          <cell r="A254" t="str">
            <v>PROD</v>
          </cell>
        </row>
        <row r="255">
          <cell r="A255" t="str">
            <v>PROD</v>
          </cell>
        </row>
        <row r="256">
          <cell r="A256" t="str">
            <v>PROD</v>
          </cell>
        </row>
        <row r="257">
          <cell r="A257" t="str">
            <v>PROD</v>
          </cell>
        </row>
        <row r="258">
          <cell r="A258" t="str">
            <v>PROD</v>
          </cell>
        </row>
        <row r="259">
          <cell r="A259" t="str">
            <v>PROD</v>
          </cell>
        </row>
        <row r="260">
          <cell r="A260" t="str">
            <v>PROD</v>
          </cell>
        </row>
        <row r="261">
          <cell r="A261" t="str">
            <v>PROD</v>
          </cell>
        </row>
        <row r="262">
          <cell r="A262" t="str">
            <v>PROD</v>
          </cell>
        </row>
        <row r="263">
          <cell r="A263" t="str">
            <v>PROD</v>
          </cell>
        </row>
        <row r="264">
          <cell r="A264" t="str">
            <v>PROD</v>
          </cell>
        </row>
        <row r="265">
          <cell r="A265" t="str">
            <v>PROD</v>
          </cell>
        </row>
        <row r="266">
          <cell r="A266" t="str">
            <v>PROD</v>
          </cell>
        </row>
        <row r="267">
          <cell r="A267" t="str">
            <v>PROD</v>
          </cell>
        </row>
        <row r="268">
          <cell r="A268" t="str">
            <v>PROD</v>
          </cell>
        </row>
        <row r="269">
          <cell r="A269" t="str">
            <v>PROD</v>
          </cell>
        </row>
        <row r="270">
          <cell r="A270" t="str">
            <v>PROD</v>
          </cell>
        </row>
        <row r="271">
          <cell r="A271" t="str">
            <v>PROD</v>
          </cell>
        </row>
        <row r="272">
          <cell r="A272" t="str">
            <v>PROD</v>
          </cell>
        </row>
        <row r="273">
          <cell r="A273" t="str">
            <v>PROD</v>
          </cell>
        </row>
        <row r="274">
          <cell r="A274" t="str">
            <v>PROD</v>
          </cell>
        </row>
        <row r="275">
          <cell r="A275" t="str">
            <v>PROD</v>
          </cell>
        </row>
        <row r="276">
          <cell r="A276" t="str">
            <v>PROD</v>
          </cell>
        </row>
        <row r="277">
          <cell r="A277" t="str">
            <v>PROD</v>
          </cell>
        </row>
        <row r="278">
          <cell r="A278" t="str">
            <v>PROD</v>
          </cell>
        </row>
        <row r="279">
          <cell r="A279" t="str">
            <v>PROD</v>
          </cell>
        </row>
        <row r="280">
          <cell r="A280" t="str">
            <v>PROD</v>
          </cell>
        </row>
        <row r="281">
          <cell r="A281" t="str">
            <v>PROD</v>
          </cell>
        </row>
        <row r="282">
          <cell r="A282" t="str">
            <v>PROD</v>
          </cell>
        </row>
        <row r="283">
          <cell r="A283" t="str">
            <v>PROD</v>
          </cell>
        </row>
        <row r="284">
          <cell r="A284" t="str">
            <v>PROD</v>
          </cell>
        </row>
        <row r="285">
          <cell r="A285" t="str">
            <v>PROD</v>
          </cell>
        </row>
        <row r="286">
          <cell r="A286" t="str">
            <v>PROD</v>
          </cell>
        </row>
        <row r="287">
          <cell r="A287" t="str">
            <v>PROD</v>
          </cell>
        </row>
        <row r="288">
          <cell r="A288" t="str">
            <v>PROD</v>
          </cell>
        </row>
        <row r="289">
          <cell r="A289" t="str">
            <v>PROD</v>
          </cell>
        </row>
        <row r="290">
          <cell r="A290" t="str">
            <v>PROD</v>
          </cell>
        </row>
        <row r="291">
          <cell r="A291" t="str">
            <v>PROD</v>
          </cell>
        </row>
        <row r="292">
          <cell r="A292" t="str">
            <v>PROD</v>
          </cell>
        </row>
        <row r="293">
          <cell r="A293" t="str">
            <v>PROD</v>
          </cell>
        </row>
        <row r="294">
          <cell r="A294" t="str">
            <v>PROD</v>
          </cell>
        </row>
        <row r="295">
          <cell r="A295" t="str">
            <v>PROD</v>
          </cell>
        </row>
        <row r="296">
          <cell r="A296" t="str">
            <v>PROD</v>
          </cell>
        </row>
        <row r="297">
          <cell r="A297" t="str">
            <v>PROD</v>
          </cell>
        </row>
        <row r="298">
          <cell r="A298" t="str">
            <v>PROD</v>
          </cell>
        </row>
        <row r="299">
          <cell r="A299" t="str">
            <v>PROD</v>
          </cell>
        </row>
        <row r="300">
          <cell r="A300" t="str">
            <v>PROD</v>
          </cell>
        </row>
        <row r="301">
          <cell r="A301" t="str">
            <v>PROD</v>
          </cell>
        </row>
        <row r="302">
          <cell r="A302" t="str">
            <v>PROD</v>
          </cell>
        </row>
        <row r="303">
          <cell r="A303" t="str">
            <v>PROD</v>
          </cell>
        </row>
        <row r="304">
          <cell r="A304" t="str">
            <v>PROD</v>
          </cell>
        </row>
        <row r="305">
          <cell r="A305" t="str">
            <v>PROD</v>
          </cell>
        </row>
        <row r="306">
          <cell r="A306" t="str">
            <v>PROD</v>
          </cell>
        </row>
        <row r="307">
          <cell r="A307" t="str">
            <v>PROD</v>
          </cell>
        </row>
        <row r="308">
          <cell r="A308" t="str">
            <v>PROD</v>
          </cell>
        </row>
        <row r="309">
          <cell r="A309" t="str">
            <v>PROD</v>
          </cell>
        </row>
        <row r="310">
          <cell r="A310" t="str">
            <v>PROD</v>
          </cell>
        </row>
        <row r="311">
          <cell r="A311" t="str">
            <v>PROD</v>
          </cell>
        </row>
        <row r="312">
          <cell r="A312" t="str">
            <v>PROD</v>
          </cell>
        </row>
        <row r="313">
          <cell r="A313" t="str">
            <v>PROD</v>
          </cell>
        </row>
        <row r="314">
          <cell r="A314" t="str">
            <v>PROD</v>
          </cell>
        </row>
        <row r="315">
          <cell r="A315" t="str">
            <v>PROD</v>
          </cell>
        </row>
        <row r="316">
          <cell r="A316" t="str">
            <v>PROD</v>
          </cell>
        </row>
        <row r="317">
          <cell r="A317" t="str">
            <v>PROD</v>
          </cell>
        </row>
        <row r="318">
          <cell r="A318" t="str">
            <v>PROD</v>
          </cell>
        </row>
        <row r="319">
          <cell r="A319" t="str">
            <v>PROD</v>
          </cell>
        </row>
        <row r="320">
          <cell r="A320" t="str">
            <v>PROD</v>
          </cell>
        </row>
        <row r="321">
          <cell r="A321" t="str">
            <v>PROD</v>
          </cell>
        </row>
        <row r="322">
          <cell r="A322" t="str">
            <v>PROD</v>
          </cell>
        </row>
        <row r="323">
          <cell r="A323" t="str">
            <v>PROD</v>
          </cell>
        </row>
        <row r="324">
          <cell r="A324" t="str">
            <v>PROD</v>
          </cell>
        </row>
        <row r="325">
          <cell r="A325" t="str">
            <v>PROD</v>
          </cell>
        </row>
        <row r="326">
          <cell r="A326" t="str">
            <v>PROD</v>
          </cell>
        </row>
        <row r="327">
          <cell r="A327" t="str">
            <v>PROD</v>
          </cell>
        </row>
        <row r="328">
          <cell r="A328" t="str">
            <v>PROD</v>
          </cell>
        </row>
        <row r="329">
          <cell r="A329" t="str">
            <v>PROD</v>
          </cell>
        </row>
        <row r="330">
          <cell r="A330" t="str">
            <v>PROD</v>
          </cell>
        </row>
        <row r="331">
          <cell r="A331" t="str">
            <v>PROD</v>
          </cell>
        </row>
        <row r="332">
          <cell r="A332" t="str">
            <v>PROD</v>
          </cell>
        </row>
        <row r="333">
          <cell r="A333" t="str">
            <v>PROD</v>
          </cell>
        </row>
        <row r="334">
          <cell r="A334" t="str">
            <v>PROD</v>
          </cell>
        </row>
        <row r="335">
          <cell r="A335" t="str">
            <v>PROD</v>
          </cell>
        </row>
        <row r="336">
          <cell r="A336" t="str">
            <v>PROD</v>
          </cell>
        </row>
        <row r="337">
          <cell r="A337" t="str">
            <v>PROD</v>
          </cell>
        </row>
        <row r="338">
          <cell r="A338" t="str">
            <v>PROD</v>
          </cell>
        </row>
        <row r="339">
          <cell r="A339" t="str">
            <v>PROD</v>
          </cell>
        </row>
        <row r="340">
          <cell r="A340" t="str">
            <v>PROD</v>
          </cell>
        </row>
        <row r="341">
          <cell r="A341" t="str">
            <v>PROD</v>
          </cell>
        </row>
        <row r="342">
          <cell r="A342" t="str">
            <v>PROD</v>
          </cell>
        </row>
        <row r="343">
          <cell r="A343" t="str">
            <v>PROD</v>
          </cell>
        </row>
        <row r="344">
          <cell r="A344" t="str">
            <v>PROD</v>
          </cell>
        </row>
        <row r="345">
          <cell r="A345" t="str">
            <v>PROD</v>
          </cell>
        </row>
        <row r="346">
          <cell r="A346" t="str">
            <v>PROD</v>
          </cell>
        </row>
        <row r="347">
          <cell r="A347" t="str">
            <v>PROD</v>
          </cell>
        </row>
        <row r="348">
          <cell r="A348" t="str">
            <v>PROD</v>
          </cell>
        </row>
        <row r="349">
          <cell r="A349" t="str">
            <v>PROD</v>
          </cell>
        </row>
        <row r="350">
          <cell r="A350" t="str">
            <v>PROD</v>
          </cell>
        </row>
        <row r="351">
          <cell r="A351" t="str">
            <v>PROD</v>
          </cell>
        </row>
        <row r="352">
          <cell r="A352" t="str">
            <v>PROD</v>
          </cell>
        </row>
        <row r="353">
          <cell r="A353" t="str">
            <v>PROD</v>
          </cell>
        </row>
        <row r="354">
          <cell r="A354" t="str">
            <v>PROD</v>
          </cell>
        </row>
        <row r="355">
          <cell r="A355" t="str">
            <v>PROD</v>
          </cell>
        </row>
        <row r="356">
          <cell r="A356" t="str">
            <v>PROD</v>
          </cell>
        </row>
        <row r="357">
          <cell r="A357" t="str">
            <v>PROD</v>
          </cell>
        </row>
        <row r="358">
          <cell r="A358" t="str">
            <v>PROD</v>
          </cell>
        </row>
        <row r="359">
          <cell r="A359" t="str">
            <v>PROD</v>
          </cell>
        </row>
        <row r="360">
          <cell r="A360" t="str">
            <v>PROD</v>
          </cell>
        </row>
        <row r="361">
          <cell r="A361" t="str">
            <v>PROD</v>
          </cell>
        </row>
        <row r="362">
          <cell r="A362" t="str">
            <v>PROD</v>
          </cell>
        </row>
        <row r="363">
          <cell r="A363" t="str">
            <v>PROD</v>
          </cell>
        </row>
        <row r="364">
          <cell r="A364" t="str">
            <v>PROD</v>
          </cell>
        </row>
        <row r="365">
          <cell r="A365" t="str">
            <v>PROD</v>
          </cell>
        </row>
        <row r="366">
          <cell r="A366" t="str">
            <v>PROD</v>
          </cell>
        </row>
        <row r="367">
          <cell r="A367" t="str">
            <v>PROD</v>
          </cell>
        </row>
        <row r="368">
          <cell r="A368" t="str">
            <v>PROD</v>
          </cell>
        </row>
        <row r="369">
          <cell r="A369" t="str">
            <v>PROD</v>
          </cell>
        </row>
        <row r="370">
          <cell r="A370" t="str">
            <v>PROD</v>
          </cell>
        </row>
        <row r="371">
          <cell r="A371" t="str">
            <v>PROD</v>
          </cell>
        </row>
        <row r="372">
          <cell r="A372" t="str">
            <v>PROD</v>
          </cell>
        </row>
        <row r="373">
          <cell r="A373" t="str">
            <v>PROD</v>
          </cell>
        </row>
        <row r="374">
          <cell r="A374" t="str">
            <v>PROD</v>
          </cell>
        </row>
        <row r="375">
          <cell r="A375" t="str">
            <v>PROD</v>
          </cell>
        </row>
        <row r="376">
          <cell r="A376" t="str">
            <v>PROD</v>
          </cell>
        </row>
        <row r="377">
          <cell r="A377" t="str">
            <v>PROD</v>
          </cell>
        </row>
        <row r="378">
          <cell r="A378" t="str">
            <v>PROD</v>
          </cell>
        </row>
        <row r="379">
          <cell r="A379" t="str">
            <v>PROD</v>
          </cell>
        </row>
        <row r="380">
          <cell r="A380" t="str">
            <v>PROD</v>
          </cell>
        </row>
        <row r="381">
          <cell r="A381" t="str">
            <v>PROD</v>
          </cell>
        </row>
        <row r="382">
          <cell r="A382" t="str">
            <v>PROD</v>
          </cell>
        </row>
        <row r="383">
          <cell r="A383" t="str">
            <v>PROD</v>
          </cell>
        </row>
        <row r="384">
          <cell r="A384" t="str">
            <v>PROD</v>
          </cell>
        </row>
        <row r="385">
          <cell r="A385" t="str">
            <v>PROD</v>
          </cell>
        </row>
        <row r="386">
          <cell r="A386" t="str">
            <v>PROD</v>
          </cell>
        </row>
        <row r="387">
          <cell r="A387" t="str">
            <v>PROD</v>
          </cell>
        </row>
        <row r="388">
          <cell r="A388" t="str">
            <v>PROD</v>
          </cell>
        </row>
        <row r="389">
          <cell r="A389" t="str">
            <v>PROD</v>
          </cell>
        </row>
        <row r="390">
          <cell r="A390" t="str">
            <v>PROD</v>
          </cell>
        </row>
        <row r="391">
          <cell r="A391" t="str">
            <v>PROD</v>
          </cell>
        </row>
        <row r="392">
          <cell r="A392" t="str">
            <v>PROD</v>
          </cell>
        </row>
        <row r="393">
          <cell r="A393" t="str">
            <v>PROD</v>
          </cell>
        </row>
        <row r="394">
          <cell r="A394" t="str">
            <v>PROD</v>
          </cell>
        </row>
        <row r="395">
          <cell r="A395" t="str">
            <v>PROD</v>
          </cell>
        </row>
        <row r="396">
          <cell r="A396" t="str">
            <v>PROD</v>
          </cell>
        </row>
        <row r="397">
          <cell r="A397" t="str">
            <v>PROD</v>
          </cell>
        </row>
        <row r="398">
          <cell r="A398" t="str">
            <v>PROD</v>
          </cell>
        </row>
        <row r="399">
          <cell r="A399" t="str">
            <v>PROD</v>
          </cell>
        </row>
        <row r="400">
          <cell r="A400" t="str">
            <v>PROD</v>
          </cell>
        </row>
        <row r="401">
          <cell r="A401" t="str">
            <v>PROD</v>
          </cell>
        </row>
        <row r="402">
          <cell r="A402" t="str">
            <v>PROD</v>
          </cell>
        </row>
        <row r="403">
          <cell r="A403" t="str">
            <v>PROD</v>
          </cell>
        </row>
        <row r="404">
          <cell r="A404" t="str">
            <v>PROD</v>
          </cell>
        </row>
        <row r="405">
          <cell r="A405" t="str">
            <v>PROD</v>
          </cell>
        </row>
        <row r="406">
          <cell r="A406" t="str">
            <v>PROD</v>
          </cell>
        </row>
        <row r="407">
          <cell r="A407" t="str">
            <v>PROD</v>
          </cell>
        </row>
        <row r="408">
          <cell r="A408" t="str">
            <v>PROD</v>
          </cell>
        </row>
        <row r="409">
          <cell r="A409" t="str">
            <v>PROD</v>
          </cell>
        </row>
        <row r="410">
          <cell r="A410" t="str">
            <v>PROD</v>
          </cell>
        </row>
        <row r="411">
          <cell r="A411" t="str">
            <v>PROD</v>
          </cell>
        </row>
        <row r="412">
          <cell r="A412" t="str">
            <v>PROD</v>
          </cell>
        </row>
        <row r="413">
          <cell r="A413" t="str">
            <v>PROD</v>
          </cell>
        </row>
        <row r="414">
          <cell r="A414" t="str">
            <v>PROD</v>
          </cell>
        </row>
        <row r="415">
          <cell r="A415" t="str">
            <v>PROD</v>
          </cell>
        </row>
        <row r="416">
          <cell r="A416" t="str">
            <v>PROD</v>
          </cell>
        </row>
        <row r="417">
          <cell r="A417" t="str">
            <v>PROD</v>
          </cell>
        </row>
        <row r="418">
          <cell r="A418" t="str">
            <v>PROD</v>
          </cell>
        </row>
        <row r="419">
          <cell r="A419" t="str">
            <v>PROD</v>
          </cell>
        </row>
        <row r="420">
          <cell r="A420" t="str">
            <v>PROD</v>
          </cell>
        </row>
        <row r="421">
          <cell r="A421" t="str">
            <v>PROD</v>
          </cell>
        </row>
        <row r="422">
          <cell r="A422" t="str">
            <v>PROD</v>
          </cell>
        </row>
        <row r="423">
          <cell r="A423" t="str">
            <v>PROD</v>
          </cell>
        </row>
        <row r="424">
          <cell r="A424" t="str">
            <v>PROD</v>
          </cell>
        </row>
        <row r="425">
          <cell r="A425" t="str">
            <v>PROD</v>
          </cell>
        </row>
        <row r="426">
          <cell r="A426" t="str">
            <v>PROD</v>
          </cell>
        </row>
        <row r="427">
          <cell r="A427" t="str">
            <v>PROD</v>
          </cell>
        </row>
        <row r="428">
          <cell r="A428" t="str">
            <v>PROD</v>
          </cell>
        </row>
        <row r="429">
          <cell r="A429" t="str">
            <v>PROD</v>
          </cell>
        </row>
        <row r="430">
          <cell r="A430" t="str">
            <v>PROD</v>
          </cell>
        </row>
        <row r="431">
          <cell r="A431" t="str">
            <v>PROD</v>
          </cell>
        </row>
        <row r="432">
          <cell r="A432" t="str">
            <v>PROD</v>
          </cell>
        </row>
        <row r="433">
          <cell r="A433" t="str">
            <v>PROD</v>
          </cell>
        </row>
        <row r="434">
          <cell r="A434" t="str">
            <v>PROD</v>
          </cell>
        </row>
        <row r="435">
          <cell r="A435" t="str">
            <v>PROD</v>
          </cell>
        </row>
        <row r="436">
          <cell r="A436" t="str">
            <v>PROD</v>
          </cell>
        </row>
        <row r="437">
          <cell r="A437" t="str">
            <v>PROD</v>
          </cell>
        </row>
        <row r="438">
          <cell r="A438" t="str">
            <v>PROD</v>
          </cell>
        </row>
        <row r="439">
          <cell r="A439" t="str">
            <v>PROD</v>
          </cell>
        </row>
        <row r="440">
          <cell r="A440" t="str">
            <v>PROD</v>
          </cell>
        </row>
        <row r="441">
          <cell r="A441" t="str">
            <v>PROD</v>
          </cell>
        </row>
        <row r="442">
          <cell r="A442" t="str">
            <v>PROD</v>
          </cell>
        </row>
        <row r="443">
          <cell r="A443" t="str">
            <v>PROD</v>
          </cell>
        </row>
        <row r="444">
          <cell r="A444" t="str">
            <v>PROD</v>
          </cell>
        </row>
        <row r="445">
          <cell r="A445" t="str">
            <v>PROD</v>
          </cell>
        </row>
        <row r="446">
          <cell r="A446" t="str">
            <v>PROD</v>
          </cell>
        </row>
        <row r="447">
          <cell r="A447" t="str">
            <v>PROD</v>
          </cell>
        </row>
        <row r="448">
          <cell r="A448" t="str">
            <v>待下架</v>
          </cell>
        </row>
        <row r="449">
          <cell r="A449" t="str">
            <v>待下架</v>
          </cell>
        </row>
        <row r="450">
          <cell r="A450" t="str">
            <v>待下架</v>
          </cell>
        </row>
        <row r="451">
          <cell r="A451" t="str">
            <v>待下架</v>
          </cell>
        </row>
        <row r="452">
          <cell r="A452" t="str">
            <v>待下架</v>
          </cell>
        </row>
        <row r="453">
          <cell r="A453" t="str">
            <v>待下架</v>
          </cell>
        </row>
        <row r="454">
          <cell r="A454" t="str">
            <v>待下架</v>
          </cell>
        </row>
        <row r="455">
          <cell r="A455" t="str">
            <v>待下架</v>
          </cell>
        </row>
        <row r="456">
          <cell r="A456" t="str">
            <v>待下架</v>
          </cell>
        </row>
        <row r="457">
          <cell r="A457" t="str">
            <v>待下架</v>
          </cell>
        </row>
        <row r="458">
          <cell r="A458" t="str">
            <v>待下架</v>
          </cell>
        </row>
        <row r="459">
          <cell r="A459" t="str">
            <v>待下架</v>
          </cell>
        </row>
        <row r="460">
          <cell r="A460" t="str">
            <v>待下架</v>
          </cell>
        </row>
        <row r="461">
          <cell r="A461" t="str">
            <v>待下架</v>
          </cell>
        </row>
        <row r="462">
          <cell r="A462" t="str">
            <v>待下架</v>
          </cell>
        </row>
        <row r="463">
          <cell r="A463" t="str">
            <v>待下架</v>
          </cell>
        </row>
        <row r="464">
          <cell r="A464" t="str">
            <v>待下架</v>
          </cell>
        </row>
        <row r="465">
          <cell r="A465" t="str">
            <v>待下架</v>
          </cell>
        </row>
        <row r="466">
          <cell r="A466" t="str">
            <v>待下架</v>
          </cell>
        </row>
        <row r="467">
          <cell r="A467" t="str">
            <v>待下架</v>
          </cell>
        </row>
        <row r="468">
          <cell r="A468" t="str">
            <v>待下架</v>
          </cell>
        </row>
        <row r="469">
          <cell r="A469" t="str">
            <v>待下架</v>
          </cell>
        </row>
        <row r="470">
          <cell r="A470" t="str">
            <v>待下架</v>
          </cell>
        </row>
        <row r="471">
          <cell r="A471" t="str">
            <v>待下架</v>
          </cell>
        </row>
        <row r="472">
          <cell r="A472" t="str">
            <v>待下架</v>
          </cell>
        </row>
        <row r="473">
          <cell r="A473" t="str">
            <v>待下架</v>
          </cell>
        </row>
        <row r="474">
          <cell r="A474" t="str">
            <v>待下架</v>
          </cell>
        </row>
        <row r="475">
          <cell r="A475" t="str">
            <v>PROD</v>
          </cell>
        </row>
        <row r="476">
          <cell r="A476" t="str">
            <v>PROD</v>
          </cell>
        </row>
        <row r="477">
          <cell r="A477" t="str">
            <v>PROD</v>
          </cell>
        </row>
        <row r="478">
          <cell r="A478" t="str">
            <v>PROD</v>
          </cell>
        </row>
        <row r="479">
          <cell r="A479" t="str">
            <v>PROD</v>
          </cell>
        </row>
        <row r="480">
          <cell r="A480" t="str">
            <v>PROD</v>
          </cell>
        </row>
        <row r="481">
          <cell r="A481" t="str">
            <v>PROD</v>
          </cell>
        </row>
        <row r="482">
          <cell r="A482" t="str">
            <v>PROD</v>
          </cell>
        </row>
        <row r="483">
          <cell r="A483" t="str">
            <v>PROD</v>
          </cell>
        </row>
        <row r="484">
          <cell r="A484" t="str">
            <v>PROD</v>
          </cell>
        </row>
        <row r="485">
          <cell r="A485" t="str">
            <v>PROD</v>
          </cell>
        </row>
        <row r="486">
          <cell r="A486" t="str">
            <v>PROD</v>
          </cell>
        </row>
        <row r="487">
          <cell r="A487" t="str">
            <v>PROD</v>
          </cell>
        </row>
        <row r="488">
          <cell r="A488" t="str">
            <v>PROD</v>
          </cell>
        </row>
        <row r="489">
          <cell r="A489" t="str">
            <v>PROD</v>
          </cell>
        </row>
        <row r="490">
          <cell r="A490" t="str">
            <v>PROD</v>
          </cell>
        </row>
        <row r="491">
          <cell r="A491" t="str">
            <v>PROD</v>
          </cell>
        </row>
        <row r="492">
          <cell r="A492" t="str">
            <v>PROD</v>
          </cell>
        </row>
        <row r="493">
          <cell r="A493" t="str">
            <v>PROD</v>
          </cell>
        </row>
        <row r="494">
          <cell r="A494" t="str">
            <v>PROD</v>
          </cell>
        </row>
        <row r="495">
          <cell r="A495" t="str">
            <v>PROD</v>
          </cell>
        </row>
        <row r="496">
          <cell r="A496" t="str">
            <v>PROD</v>
          </cell>
        </row>
        <row r="497">
          <cell r="A497" t="str">
            <v>PROD</v>
          </cell>
        </row>
        <row r="498">
          <cell r="A498" t="str">
            <v>PROD</v>
          </cell>
        </row>
        <row r="499">
          <cell r="A499" t="str">
            <v>PROD</v>
          </cell>
        </row>
        <row r="500">
          <cell r="A500" t="str">
            <v>PROD</v>
          </cell>
        </row>
        <row r="501">
          <cell r="A501" t="str">
            <v>PROD</v>
          </cell>
        </row>
        <row r="502">
          <cell r="A502" t="str">
            <v>PROD</v>
          </cell>
        </row>
        <row r="503">
          <cell r="A503" t="str">
            <v>PROD</v>
          </cell>
        </row>
        <row r="504">
          <cell r="A504" t="str">
            <v>PROD</v>
          </cell>
        </row>
        <row r="505">
          <cell r="A505" t="str">
            <v>PROD</v>
          </cell>
        </row>
        <row r="506">
          <cell r="A506" t="str">
            <v>PROD</v>
          </cell>
        </row>
        <row r="507">
          <cell r="A507" t="str">
            <v>PROD</v>
          </cell>
        </row>
        <row r="508">
          <cell r="A508" t="str">
            <v>PROD</v>
          </cell>
        </row>
        <row r="509">
          <cell r="A509" t="str">
            <v>PROD</v>
          </cell>
        </row>
        <row r="510">
          <cell r="A510" t="str">
            <v>PROD</v>
          </cell>
        </row>
        <row r="511">
          <cell r="A511" t="str">
            <v>PROD</v>
          </cell>
        </row>
        <row r="512">
          <cell r="A512" t="str">
            <v>PROD</v>
          </cell>
        </row>
        <row r="513">
          <cell r="A513" t="str">
            <v>PROD</v>
          </cell>
        </row>
        <row r="514">
          <cell r="A514" t="str">
            <v>PROD</v>
          </cell>
        </row>
        <row r="515">
          <cell r="A515" t="str">
            <v>PROD</v>
          </cell>
        </row>
        <row r="516">
          <cell r="A516" t="str">
            <v>PROD</v>
          </cell>
        </row>
        <row r="517">
          <cell r="A517" t="str">
            <v>PROD</v>
          </cell>
        </row>
        <row r="518">
          <cell r="A518" t="str">
            <v>PROD</v>
          </cell>
        </row>
        <row r="519">
          <cell r="A519" t="str">
            <v>PROD</v>
          </cell>
        </row>
        <row r="520">
          <cell r="A520" t="str">
            <v>PROD</v>
          </cell>
        </row>
        <row r="521">
          <cell r="A521" t="str">
            <v>PROD</v>
          </cell>
        </row>
        <row r="522">
          <cell r="A522" t="str">
            <v>PROD</v>
          </cell>
        </row>
        <row r="523">
          <cell r="A523" t="str">
            <v>PROD</v>
          </cell>
        </row>
        <row r="524">
          <cell r="A524" t="str">
            <v>PROD</v>
          </cell>
        </row>
        <row r="525">
          <cell r="A525" t="str">
            <v>PROD</v>
          </cell>
        </row>
        <row r="526">
          <cell r="A526" t="str">
            <v>PROD</v>
          </cell>
        </row>
        <row r="527">
          <cell r="A527" t="str">
            <v>PROD</v>
          </cell>
        </row>
        <row r="528">
          <cell r="A528" t="str">
            <v>PROD</v>
          </cell>
        </row>
        <row r="529">
          <cell r="A529" t="str">
            <v>PROD</v>
          </cell>
        </row>
        <row r="530">
          <cell r="A530" t="str">
            <v>PROD</v>
          </cell>
        </row>
        <row r="531">
          <cell r="A531" t="str">
            <v>PROD</v>
          </cell>
        </row>
        <row r="532">
          <cell r="A532" t="str">
            <v>PROD</v>
          </cell>
        </row>
        <row r="533">
          <cell r="A533" t="str">
            <v>PROD</v>
          </cell>
        </row>
        <row r="534">
          <cell r="A534" t="str">
            <v>PROD</v>
          </cell>
        </row>
        <row r="535">
          <cell r="A535" t="str">
            <v>PROD</v>
          </cell>
        </row>
        <row r="536">
          <cell r="A536" t="str">
            <v>PROD</v>
          </cell>
        </row>
        <row r="537">
          <cell r="A537" t="str">
            <v>PROD</v>
          </cell>
        </row>
        <row r="538">
          <cell r="A538" t="str">
            <v>PROD</v>
          </cell>
        </row>
        <row r="539">
          <cell r="A539" t="str">
            <v>PROD</v>
          </cell>
        </row>
        <row r="540">
          <cell r="A540" t="str">
            <v>PROD</v>
          </cell>
        </row>
        <row r="541">
          <cell r="A541" t="str">
            <v>PROD</v>
          </cell>
        </row>
        <row r="542">
          <cell r="A542" t="str">
            <v>PROD</v>
          </cell>
        </row>
        <row r="543">
          <cell r="A543" t="str">
            <v>PROD</v>
          </cell>
        </row>
        <row r="544">
          <cell r="A544" t="str">
            <v>PROD</v>
          </cell>
        </row>
        <row r="545">
          <cell r="A545" t="str">
            <v>PROD</v>
          </cell>
        </row>
        <row r="546">
          <cell r="A546" t="str">
            <v>PROD</v>
          </cell>
        </row>
        <row r="547">
          <cell r="A547" t="str">
            <v>已下架</v>
          </cell>
        </row>
        <row r="548">
          <cell r="A548" t="str">
            <v>已下架</v>
          </cell>
        </row>
        <row r="549">
          <cell r="A549" t="str">
            <v>已下架</v>
          </cell>
        </row>
        <row r="550">
          <cell r="A550" t="str">
            <v>已下架</v>
          </cell>
        </row>
        <row r="551">
          <cell r="A551" t="str">
            <v>已下架</v>
          </cell>
        </row>
        <row r="552">
          <cell r="A552" t="str">
            <v>PROD</v>
          </cell>
        </row>
        <row r="553">
          <cell r="A553" t="str">
            <v>PROD</v>
          </cell>
        </row>
        <row r="554">
          <cell r="A554" t="str">
            <v>PROD</v>
          </cell>
        </row>
        <row r="555">
          <cell r="A555" t="str">
            <v>PROD</v>
          </cell>
        </row>
        <row r="556">
          <cell r="A556" t="str">
            <v>PROD</v>
          </cell>
        </row>
        <row r="557">
          <cell r="A557" t="str">
            <v>PROD</v>
          </cell>
        </row>
        <row r="558">
          <cell r="A558" t="str">
            <v>PROD</v>
          </cell>
        </row>
        <row r="559">
          <cell r="A559" t="str">
            <v>PROD</v>
          </cell>
        </row>
        <row r="560">
          <cell r="A560" t="str">
            <v>PROD</v>
          </cell>
        </row>
        <row r="561">
          <cell r="A561" t="str">
            <v>PROD</v>
          </cell>
        </row>
        <row r="562">
          <cell r="A562" t="str">
            <v>PROD</v>
          </cell>
        </row>
        <row r="563">
          <cell r="A563" t="str">
            <v>PROD</v>
          </cell>
        </row>
        <row r="564">
          <cell r="A564" t="str">
            <v>PROD</v>
          </cell>
        </row>
        <row r="565">
          <cell r="A565" t="str">
            <v>PROD</v>
          </cell>
        </row>
        <row r="566">
          <cell r="A566" t="str">
            <v>PROD</v>
          </cell>
        </row>
        <row r="567">
          <cell r="A567" t="str">
            <v>PROD</v>
          </cell>
        </row>
        <row r="568">
          <cell r="A568" t="str">
            <v>PROD</v>
          </cell>
        </row>
        <row r="569">
          <cell r="A569" t="str">
            <v>PROD</v>
          </cell>
        </row>
        <row r="570">
          <cell r="A570" t="str">
            <v>PROD</v>
          </cell>
        </row>
        <row r="571">
          <cell r="A571" t="str">
            <v>PROD</v>
          </cell>
        </row>
        <row r="572">
          <cell r="A572" t="str">
            <v>PROD</v>
          </cell>
        </row>
        <row r="573">
          <cell r="A573" t="str">
            <v>PROD</v>
          </cell>
        </row>
        <row r="574">
          <cell r="A574" t="str">
            <v>PROD</v>
          </cell>
        </row>
        <row r="575">
          <cell r="A575" t="str">
            <v>PROD</v>
          </cell>
        </row>
        <row r="576">
          <cell r="A576" t="str">
            <v>PROD</v>
          </cell>
        </row>
        <row r="577">
          <cell r="A577" t="str">
            <v>PROD</v>
          </cell>
        </row>
        <row r="578">
          <cell r="A578" t="str">
            <v>PROD</v>
          </cell>
        </row>
        <row r="579">
          <cell r="A579" t="str">
            <v>PROD</v>
          </cell>
        </row>
        <row r="580">
          <cell r="A580" t="str">
            <v>PROD</v>
          </cell>
        </row>
        <row r="581">
          <cell r="A581" t="str">
            <v>PROD</v>
          </cell>
        </row>
        <row r="582">
          <cell r="A582" t="str">
            <v>PROD</v>
          </cell>
        </row>
        <row r="583">
          <cell r="A583" t="str">
            <v>PROD</v>
          </cell>
        </row>
        <row r="584">
          <cell r="A584" t="str">
            <v>PROD</v>
          </cell>
        </row>
        <row r="585">
          <cell r="A585" t="str">
            <v>PROD</v>
          </cell>
        </row>
        <row r="586">
          <cell r="A586" t="str">
            <v>PROD</v>
          </cell>
        </row>
        <row r="587">
          <cell r="A587" t="str">
            <v>PROD</v>
          </cell>
        </row>
        <row r="588">
          <cell r="A588" t="str">
            <v>PROD</v>
          </cell>
        </row>
        <row r="589">
          <cell r="A589" t="str">
            <v>PROD</v>
          </cell>
        </row>
        <row r="590">
          <cell r="A590" t="str">
            <v>PROD</v>
          </cell>
        </row>
        <row r="591">
          <cell r="A591" t="str">
            <v>PROD</v>
          </cell>
        </row>
        <row r="592">
          <cell r="A592" t="str">
            <v>PROD</v>
          </cell>
        </row>
        <row r="593">
          <cell r="A593" t="str">
            <v>PROD</v>
          </cell>
        </row>
        <row r="594">
          <cell r="A594" t="str">
            <v>PROD</v>
          </cell>
        </row>
        <row r="595">
          <cell r="A595" t="str">
            <v>PROD</v>
          </cell>
        </row>
        <row r="596">
          <cell r="A596" t="str">
            <v>PROD</v>
          </cell>
        </row>
        <row r="597">
          <cell r="A597" t="str">
            <v>PROD</v>
          </cell>
        </row>
        <row r="598">
          <cell r="A598" t="str">
            <v>PROD</v>
          </cell>
        </row>
        <row r="599">
          <cell r="A599" t="str">
            <v>PROD</v>
          </cell>
        </row>
        <row r="600">
          <cell r="A600" t="str">
            <v>PROD</v>
          </cell>
        </row>
        <row r="601">
          <cell r="A601" t="str">
            <v>PROD</v>
          </cell>
        </row>
        <row r="602">
          <cell r="A602" t="str">
            <v>PROD</v>
          </cell>
        </row>
        <row r="603">
          <cell r="A603" t="str">
            <v>PROD</v>
          </cell>
        </row>
        <row r="604">
          <cell r="A604" t="str">
            <v>PROD</v>
          </cell>
        </row>
        <row r="605">
          <cell r="A605" t="str">
            <v>PROD</v>
          </cell>
        </row>
        <row r="606">
          <cell r="A606" t="str">
            <v>PROD</v>
          </cell>
        </row>
        <row r="607">
          <cell r="A607" t="str">
            <v>PROD</v>
          </cell>
        </row>
        <row r="608">
          <cell r="A608" t="str">
            <v>PROD</v>
          </cell>
        </row>
        <row r="609">
          <cell r="A609" t="str">
            <v>PROD</v>
          </cell>
        </row>
        <row r="610">
          <cell r="A610" t="str">
            <v>PROD</v>
          </cell>
        </row>
        <row r="611">
          <cell r="A611" t="str">
            <v>PROD</v>
          </cell>
        </row>
        <row r="612">
          <cell r="A612" t="str">
            <v>PROD</v>
          </cell>
        </row>
        <row r="613">
          <cell r="A613" t="str">
            <v>PROD</v>
          </cell>
        </row>
        <row r="614">
          <cell r="A614" t="str">
            <v>PROD</v>
          </cell>
        </row>
        <row r="615">
          <cell r="A615" t="str">
            <v>PROD</v>
          </cell>
        </row>
        <row r="616">
          <cell r="A616" t="str">
            <v>PROD</v>
          </cell>
        </row>
        <row r="617">
          <cell r="A617" t="str">
            <v>PROD</v>
          </cell>
        </row>
        <row r="618">
          <cell r="A618" t="str">
            <v>PROD</v>
          </cell>
        </row>
        <row r="619">
          <cell r="A619" t="str">
            <v>PROD</v>
          </cell>
        </row>
        <row r="620">
          <cell r="A620" t="str">
            <v>未上架</v>
          </cell>
        </row>
        <row r="621">
          <cell r="A621" t="str">
            <v>未上架</v>
          </cell>
        </row>
        <row r="622">
          <cell r="A622" t="str">
            <v>未上架</v>
          </cell>
        </row>
        <row r="623">
          <cell r="A623" t="str">
            <v>未上架</v>
          </cell>
        </row>
        <row r="624">
          <cell r="A624" t="str">
            <v>未上架</v>
          </cell>
        </row>
        <row r="625">
          <cell r="A625" t="str">
            <v>未上架</v>
          </cell>
        </row>
        <row r="626">
          <cell r="A626" t="str">
            <v>未上架</v>
          </cell>
        </row>
        <row r="627">
          <cell r="A627" t="str">
            <v>未上架</v>
          </cell>
        </row>
        <row r="628">
          <cell r="A628" t="str">
            <v>未上架</v>
          </cell>
        </row>
        <row r="629">
          <cell r="A629" t="str">
            <v>未上架</v>
          </cell>
        </row>
        <row r="630">
          <cell r="A630" t="str">
            <v>未上架</v>
          </cell>
        </row>
        <row r="631">
          <cell r="A631" t="str">
            <v>未上架</v>
          </cell>
        </row>
        <row r="632">
          <cell r="A632" t="str">
            <v>未上架</v>
          </cell>
        </row>
        <row r="633">
          <cell r="A633" t="str">
            <v>未上架</v>
          </cell>
        </row>
        <row r="634">
          <cell r="A634" t="str">
            <v>未上架</v>
          </cell>
        </row>
        <row r="635">
          <cell r="A635" t="str">
            <v>未上架</v>
          </cell>
        </row>
        <row r="636">
          <cell r="A636" t="str">
            <v>未上架</v>
          </cell>
        </row>
        <row r="637">
          <cell r="A637" t="str">
            <v>未上架</v>
          </cell>
        </row>
        <row r="638">
          <cell r="A638" t="str">
            <v>未上架</v>
          </cell>
        </row>
        <row r="639">
          <cell r="A639" t="str">
            <v>未上架</v>
          </cell>
        </row>
        <row r="640">
          <cell r="A640" t="str">
            <v>未上架</v>
          </cell>
        </row>
        <row r="641">
          <cell r="A641" t="str">
            <v>未上架</v>
          </cell>
        </row>
        <row r="642">
          <cell r="A642" t="str">
            <v>未上架</v>
          </cell>
        </row>
        <row r="643">
          <cell r="A643" t="str">
            <v>未上架</v>
          </cell>
        </row>
        <row r="644">
          <cell r="A644" t="str">
            <v>未上架</v>
          </cell>
        </row>
        <row r="645">
          <cell r="A645" t="str">
            <v>未上架</v>
          </cell>
        </row>
        <row r="646">
          <cell r="A646" t="str">
            <v>未上架</v>
          </cell>
        </row>
        <row r="647">
          <cell r="A647" t="str">
            <v>未上架</v>
          </cell>
        </row>
        <row r="648">
          <cell r="A648" t="str">
            <v>未上架</v>
          </cell>
        </row>
        <row r="649">
          <cell r="A649" t="str">
            <v>未上架</v>
          </cell>
        </row>
        <row r="650">
          <cell r="A650" t="str">
            <v>未上架</v>
          </cell>
        </row>
        <row r="651">
          <cell r="A651" t="str">
            <v>未上架</v>
          </cell>
        </row>
        <row r="652">
          <cell r="A652" t="str">
            <v>未上架</v>
          </cell>
        </row>
        <row r="653">
          <cell r="A653" t="str">
            <v>未上架</v>
          </cell>
        </row>
        <row r="654">
          <cell r="A654" t="str">
            <v>未上架</v>
          </cell>
        </row>
        <row r="655">
          <cell r="A655" t="str">
            <v>未上架</v>
          </cell>
        </row>
        <row r="656">
          <cell r="A656" t="str">
            <v>未上架</v>
          </cell>
        </row>
        <row r="657">
          <cell r="A657" t="str">
            <v>未上架</v>
          </cell>
        </row>
        <row r="658">
          <cell r="A658" t="str">
            <v>未上架</v>
          </cell>
        </row>
        <row r="659">
          <cell r="A659" t="str">
            <v>未上架</v>
          </cell>
        </row>
        <row r="660">
          <cell r="A660" t="str">
            <v>未上架</v>
          </cell>
        </row>
        <row r="661">
          <cell r="A661" t="str">
            <v>未上架</v>
          </cell>
        </row>
        <row r="662">
          <cell r="A662" t="str">
            <v>PROD</v>
          </cell>
        </row>
        <row r="663">
          <cell r="A663" t="str">
            <v>PROD</v>
          </cell>
        </row>
        <row r="664">
          <cell r="A664" t="str">
            <v>PROD</v>
          </cell>
        </row>
        <row r="665">
          <cell r="A665" t="str">
            <v>PROD</v>
          </cell>
        </row>
        <row r="666">
          <cell r="A666" t="str">
            <v>PROD</v>
          </cell>
        </row>
        <row r="667">
          <cell r="A667" t="str">
            <v>PROD</v>
          </cell>
        </row>
        <row r="668">
          <cell r="A668" t="str">
            <v>PROD</v>
          </cell>
        </row>
        <row r="669">
          <cell r="A669" t="str">
            <v>PROD</v>
          </cell>
        </row>
        <row r="670">
          <cell r="A670" t="str">
            <v>PROD</v>
          </cell>
        </row>
        <row r="671">
          <cell r="A671" t="str">
            <v>PROD</v>
          </cell>
        </row>
        <row r="672">
          <cell r="A672" t="str">
            <v>PROD</v>
          </cell>
        </row>
        <row r="673">
          <cell r="A673" t="str">
            <v>PROD</v>
          </cell>
        </row>
        <row r="674">
          <cell r="A674" t="str">
            <v>PROD</v>
          </cell>
        </row>
        <row r="675">
          <cell r="A675" t="str">
            <v>PROD</v>
          </cell>
        </row>
        <row r="676">
          <cell r="A676" t="str">
            <v>PROD</v>
          </cell>
        </row>
        <row r="677">
          <cell r="A677" t="str">
            <v>未上架</v>
          </cell>
        </row>
        <row r="678">
          <cell r="A678" t="str">
            <v>未上架</v>
          </cell>
        </row>
        <row r="679">
          <cell r="A679" t="str">
            <v>未上架</v>
          </cell>
        </row>
        <row r="680">
          <cell r="A680" t="str">
            <v>未上架</v>
          </cell>
        </row>
        <row r="681">
          <cell r="A681" t="str">
            <v>未上架</v>
          </cell>
        </row>
        <row r="682">
          <cell r="A682" t="str">
            <v>未上架</v>
          </cell>
        </row>
        <row r="683">
          <cell r="A683" t="str">
            <v>未上架</v>
          </cell>
        </row>
        <row r="684">
          <cell r="A684" t="str">
            <v>未上架</v>
          </cell>
        </row>
        <row r="685">
          <cell r="A685" t="str">
            <v>未上架</v>
          </cell>
        </row>
        <row r="686">
          <cell r="A686" t="str">
            <v>未上架</v>
          </cell>
        </row>
        <row r="687">
          <cell r="A687" t="str">
            <v>未上架</v>
          </cell>
        </row>
        <row r="688">
          <cell r="A688" t="str">
            <v>未上架</v>
          </cell>
        </row>
        <row r="689">
          <cell r="A689" t="str">
            <v>未上架</v>
          </cell>
        </row>
        <row r="690">
          <cell r="A690" t="str">
            <v>未上架</v>
          </cell>
        </row>
        <row r="691">
          <cell r="A691" t="str">
            <v>未上架</v>
          </cell>
        </row>
        <row r="692">
          <cell r="A692" t="str">
            <v>未上架</v>
          </cell>
        </row>
        <row r="693">
          <cell r="A693" t="str">
            <v>未上架</v>
          </cell>
        </row>
        <row r="694">
          <cell r="A694" t="str">
            <v>未上架</v>
          </cell>
        </row>
        <row r="695">
          <cell r="A695" t="str">
            <v>未上架</v>
          </cell>
        </row>
        <row r="696">
          <cell r="A696" t="str">
            <v>未上架</v>
          </cell>
        </row>
        <row r="697">
          <cell r="A697" t="str">
            <v>未上架</v>
          </cell>
        </row>
        <row r="698">
          <cell r="A698" t="str">
            <v>未上架</v>
          </cell>
        </row>
        <row r="699">
          <cell r="A699" t="str">
            <v>未上架</v>
          </cell>
        </row>
        <row r="700">
          <cell r="A700" t="str">
            <v>未上架</v>
          </cell>
        </row>
        <row r="701">
          <cell r="A701" t="str">
            <v>未上架</v>
          </cell>
        </row>
        <row r="702">
          <cell r="A702" t="str">
            <v>未上架</v>
          </cell>
        </row>
        <row r="703">
          <cell r="A703" t="str">
            <v>未上架</v>
          </cell>
        </row>
        <row r="704">
          <cell r="A704" t="str">
            <v>未上架</v>
          </cell>
        </row>
        <row r="705">
          <cell r="A705" t="str">
            <v>未上架</v>
          </cell>
        </row>
        <row r="706">
          <cell r="A706" t="str">
            <v>未上架</v>
          </cell>
        </row>
        <row r="707">
          <cell r="A707" t="str">
            <v>未上架</v>
          </cell>
        </row>
        <row r="708">
          <cell r="A708" t="str">
            <v>未上架</v>
          </cell>
        </row>
        <row r="709">
          <cell r="A709" t="str">
            <v>未上架</v>
          </cell>
        </row>
        <row r="710">
          <cell r="A710" t="str">
            <v>未上架</v>
          </cell>
        </row>
        <row r="711">
          <cell r="A711" t="str">
            <v>未上架</v>
          </cell>
        </row>
        <row r="712">
          <cell r="A712" t="str">
            <v>未上架</v>
          </cell>
        </row>
        <row r="713">
          <cell r="A713" t="str">
            <v>未上架</v>
          </cell>
        </row>
        <row r="714">
          <cell r="A714" t="str">
            <v>未上架</v>
          </cell>
        </row>
        <row r="715">
          <cell r="A715" t="str">
            <v>未上架</v>
          </cell>
        </row>
        <row r="716">
          <cell r="A716" t="str">
            <v>未上架</v>
          </cell>
        </row>
        <row r="717">
          <cell r="A717" t="str">
            <v>未上架</v>
          </cell>
        </row>
        <row r="718">
          <cell r="A718" t="str">
            <v>未上架</v>
          </cell>
        </row>
        <row r="719">
          <cell r="A719" t="str">
            <v>未上架</v>
          </cell>
        </row>
        <row r="720">
          <cell r="A720" t="str">
            <v>未上架</v>
          </cell>
        </row>
        <row r="721">
          <cell r="A721" t="str">
            <v>未上架</v>
          </cell>
        </row>
        <row r="722">
          <cell r="A722" t="str">
            <v>未上架</v>
          </cell>
        </row>
        <row r="723">
          <cell r="A723" t="str">
            <v>未上架</v>
          </cell>
        </row>
        <row r="724">
          <cell r="A724" t="str">
            <v>未上架</v>
          </cell>
        </row>
        <row r="725">
          <cell r="A725" t="str">
            <v>未上架</v>
          </cell>
        </row>
        <row r="726">
          <cell r="A726" t="str">
            <v>未上架</v>
          </cell>
        </row>
        <row r="727">
          <cell r="A727" t="str">
            <v>未上架</v>
          </cell>
        </row>
        <row r="728">
          <cell r="A728" t="str">
            <v>未上架</v>
          </cell>
        </row>
        <row r="729">
          <cell r="A729" t="str">
            <v>未上架</v>
          </cell>
        </row>
        <row r="730">
          <cell r="A730" t="str">
            <v>未上架</v>
          </cell>
        </row>
        <row r="731">
          <cell r="A731" t="str">
            <v>未上架</v>
          </cell>
        </row>
        <row r="732">
          <cell r="A732" t="str">
            <v>未上架</v>
          </cell>
        </row>
        <row r="733">
          <cell r="A733" t="str">
            <v>未上架</v>
          </cell>
        </row>
        <row r="734">
          <cell r="A734" t="str">
            <v>未上架</v>
          </cell>
        </row>
        <row r="735">
          <cell r="A735" t="str">
            <v>未上架</v>
          </cell>
        </row>
        <row r="736">
          <cell r="A736" t="str">
            <v>未上架待刪除</v>
          </cell>
        </row>
        <row r="737">
          <cell r="A737" t="str">
            <v>未上架待刪除</v>
          </cell>
        </row>
        <row r="738">
          <cell r="A738" t="str">
            <v>未上架待刪除</v>
          </cell>
        </row>
        <row r="739">
          <cell r="A739" t="str">
            <v>未上架待刪除</v>
          </cell>
        </row>
        <row r="740">
          <cell r="A740" t="str">
            <v>未上架待刪除</v>
          </cell>
        </row>
        <row r="741">
          <cell r="A741" t="str">
            <v>未上架待刪除</v>
          </cell>
        </row>
        <row r="742">
          <cell r="A742" t="str">
            <v>未上架待刪除</v>
          </cell>
        </row>
        <row r="743">
          <cell r="A743" t="str">
            <v>未上架待刪除</v>
          </cell>
        </row>
        <row r="744">
          <cell r="A744" t="str">
            <v>未上架待刪除</v>
          </cell>
        </row>
        <row r="745">
          <cell r="A745" t="str">
            <v>未上架待刪除</v>
          </cell>
        </row>
        <row r="746">
          <cell r="A746" t="str">
            <v>未上架待刪除</v>
          </cell>
        </row>
        <row r="747">
          <cell r="A747" t="str">
            <v>未上架待刪除</v>
          </cell>
        </row>
        <row r="748">
          <cell r="A748" t="str">
            <v>未上架待刪除</v>
          </cell>
        </row>
        <row r="749">
          <cell r="A749" t="str">
            <v>未上架待刪除</v>
          </cell>
        </row>
        <row r="750">
          <cell r="A750" t="str">
            <v>未上架待刪除</v>
          </cell>
        </row>
        <row r="751">
          <cell r="A751" t="str">
            <v>未上架待刪除</v>
          </cell>
        </row>
        <row r="752">
          <cell r="A752" t="str">
            <v>未上架待刪除</v>
          </cell>
        </row>
        <row r="753">
          <cell r="A753" t="str">
            <v>未上架待刪除</v>
          </cell>
        </row>
        <row r="754">
          <cell r="A754" t="str">
            <v>未上架待刪除</v>
          </cell>
        </row>
        <row r="755">
          <cell r="A755" t="str">
            <v>未上架待刪除</v>
          </cell>
        </row>
        <row r="756">
          <cell r="A756" t="str">
            <v>未上架待刪除</v>
          </cell>
        </row>
        <row r="757">
          <cell r="A757" t="str">
            <v>未上架待刪除</v>
          </cell>
        </row>
        <row r="758">
          <cell r="A758" t="str">
            <v>未上架待刪除</v>
          </cell>
        </row>
        <row r="759">
          <cell r="A759" t="str">
            <v>未上架待刪除</v>
          </cell>
        </row>
        <row r="760">
          <cell r="A760" t="str">
            <v>未上架待刪除</v>
          </cell>
        </row>
        <row r="761">
          <cell r="A761" t="str">
            <v>未上架待刪除</v>
          </cell>
        </row>
        <row r="762">
          <cell r="A762" t="str">
            <v>未上架待刪除</v>
          </cell>
        </row>
        <row r="763">
          <cell r="A763" t="str">
            <v>PROD</v>
          </cell>
        </row>
        <row r="764">
          <cell r="A764" t="str">
            <v>PROD</v>
          </cell>
        </row>
        <row r="765">
          <cell r="A765" t="str">
            <v>PROD</v>
          </cell>
        </row>
        <row r="766">
          <cell r="A766" t="str">
            <v>PROD</v>
          </cell>
        </row>
        <row r="767">
          <cell r="A767" t="str">
            <v>PROD</v>
          </cell>
        </row>
        <row r="768">
          <cell r="A768" t="str">
            <v>PROD</v>
          </cell>
        </row>
        <row r="769">
          <cell r="A769" t="str">
            <v>PROD</v>
          </cell>
        </row>
        <row r="770">
          <cell r="A770" t="str">
            <v>PROD</v>
          </cell>
        </row>
        <row r="771">
          <cell r="A771" t="str">
            <v>PROD</v>
          </cell>
        </row>
        <row r="772">
          <cell r="A772" t="str">
            <v>PROD</v>
          </cell>
        </row>
        <row r="773">
          <cell r="A773" t="str">
            <v>PROD</v>
          </cell>
        </row>
        <row r="774">
          <cell r="A774" t="str">
            <v>PROD</v>
          </cell>
        </row>
        <row r="775">
          <cell r="A775" t="str">
            <v>PROD</v>
          </cell>
        </row>
        <row r="776">
          <cell r="A776" t="str">
            <v>PROD</v>
          </cell>
        </row>
        <row r="777">
          <cell r="A777" t="str">
            <v>PROD</v>
          </cell>
        </row>
        <row r="778">
          <cell r="A778" t="str">
            <v>PROD</v>
          </cell>
        </row>
        <row r="779">
          <cell r="A779" t="str">
            <v>PROD</v>
          </cell>
        </row>
        <row r="780">
          <cell r="A780" t="str">
            <v>PROD</v>
          </cell>
        </row>
        <row r="781">
          <cell r="A781" t="str">
            <v>PROD</v>
          </cell>
        </row>
        <row r="782">
          <cell r="A782" t="str">
            <v>PROD</v>
          </cell>
        </row>
        <row r="783">
          <cell r="A783" t="str">
            <v>PROD</v>
          </cell>
        </row>
        <row r="784">
          <cell r="A784" t="str">
            <v>PROD</v>
          </cell>
        </row>
        <row r="785">
          <cell r="A785" t="str">
            <v>PROD</v>
          </cell>
        </row>
        <row r="786">
          <cell r="A786" t="str">
            <v>PROD</v>
          </cell>
        </row>
        <row r="787">
          <cell r="A787" t="str">
            <v>PROD</v>
          </cell>
        </row>
        <row r="788">
          <cell r="A788" t="str">
            <v>PROD</v>
          </cell>
        </row>
        <row r="789">
          <cell r="A789" t="str">
            <v>PROD</v>
          </cell>
        </row>
        <row r="790">
          <cell r="A790" t="str">
            <v>待下架</v>
          </cell>
        </row>
        <row r="791">
          <cell r="A791" t="str">
            <v>待下架</v>
          </cell>
        </row>
        <row r="792">
          <cell r="A792" t="str">
            <v>待下架</v>
          </cell>
        </row>
        <row r="793">
          <cell r="A793" t="str">
            <v>待下架</v>
          </cell>
        </row>
        <row r="794">
          <cell r="A794" t="str">
            <v>PROD</v>
          </cell>
        </row>
        <row r="795">
          <cell r="A795" t="str">
            <v>PROD</v>
          </cell>
        </row>
        <row r="796">
          <cell r="A796" t="str">
            <v>PROD</v>
          </cell>
        </row>
        <row r="797">
          <cell r="A797" t="str">
            <v>PROD</v>
          </cell>
        </row>
        <row r="798">
          <cell r="A798" t="str">
            <v>PROD</v>
          </cell>
        </row>
        <row r="799">
          <cell r="A799" t="str">
            <v>PROD</v>
          </cell>
        </row>
        <row r="800">
          <cell r="A800" t="str">
            <v>PROD</v>
          </cell>
        </row>
        <row r="801">
          <cell r="A801" t="str">
            <v>PROD</v>
          </cell>
        </row>
        <row r="802">
          <cell r="A802" t="str">
            <v>PROD</v>
          </cell>
        </row>
        <row r="803">
          <cell r="A803" t="str">
            <v>待下架</v>
          </cell>
        </row>
        <row r="804">
          <cell r="A804" t="str">
            <v>待下架</v>
          </cell>
        </row>
        <row r="805">
          <cell r="A805" t="str">
            <v>待下架</v>
          </cell>
        </row>
        <row r="806">
          <cell r="A806" t="str">
            <v>待下架</v>
          </cell>
        </row>
        <row r="807">
          <cell r="A807" t="str">
            <v>待下架</v>
          </cell>
        </row>
        <row r="808">
          <cell r="A808" t="str">
            <v>待下架</v>
          </cell>
        </row>
        <row r="809">
          <cell r="A809" t="str">
            <v>待下架</v>
          </cell>
        </row>
        <row r="810">
          <cell r="A810" t="str">
            <v>待下架</v>
          </cell>
        </row>
        <row r="811">
          <cell r="A811" t="str">
            <v>待下架</v>
          </cell>
        </row>
        <row r="812">
          <cell r="A812" t="str">
            <v>待下架</v>
          </cell>
        </row>
        <row r="813">
          <cell r="A813" t="str">
            <v>待下架</v>
          </cell>
        </row>
        <row r="814">
          <cell r="A814" t="str">
            <v>待下架</v>
          </cell>
        </row>
        <row r="815">
          <cell r="A815" t="str">
            <v>待下架</v>
          </cell>
        </row>
        <row r="816">
          <cell r="A816" t="str">
            <v>待下架</v>
          </cell>
        </row>
        <row r="817">
          <cell r="A817" t="str">
            <v>待下架</v>
          </cell>
        </row>
        <row r="818">
          <cell r="A818" t="str">
            <v>待下架</v>
          </cell>
        </row>
        <row r="819">
          <cell r="A819" t="str">
            <v>待下架</v>
          </cell>
        </row>
        <row r="820">
          <cell r="A820" t="str">
            <v>待下架</v>
          </cell>
        </row>
        <row r="821">
          <cell r="A821" t="str">
            <v>待下架</v>
          </cell>
        </row>
        <row r="822">
          <cell r="A822" t="str">
            <v>待下架</v>
          </cell>
        </row>
        <row r="823">
          <cell r="A823" t="str">
            <v>待下架</v>
          </cell>
        </row>
        <row r="824">
          <cell r="A824" t="str">
            <v>待下架</v>
          </cell>
        </row>
        <row r="825">
          <cell r="A825" t="str">
            <v>待下架</v>
          </cell>
        </row>
        <row r="826">
          <cell r="A826" t="str">
            <v>待下架</v>
          </cell>
        </row>
        <row r="827">
          <cell r="A827" t="str">
            <v>PROD</v>
          </cell>
        </row>
        <row r="828">
          <cell r="A828" t="str">
            <v>PROD</v>
          </cell>
        </row>
        <row r="829">
          <cell r="A829" t="str">
            <v>待下架</v>
          </cell>
        </row>
        <row r="830">
          <cell r="A830" t="str">
            <v>待下架</v>
          </cell>
        </row>
        <row r="831">
          <cell r="A831" t="str">
            <v>待下架</v>
          </cell>
        </row>
        <row r="832">
          <cell r="A832" t="str">
            <v>待下架</v>
          </cell>
        </row>
        <row r="833">
          <cell r="A833" t="str">
            <v>待下架</v>
          </cell>
        </row>
        <row r="834">
          <cell r="A834" t="str">
            <v>待下架</v>
          </cell>
        </row>
        <row r="835">
          <cell r="A835" t="str">
            <v>待下架</v>
          </cell>
        </row>
        <row r="836">
          <cell r="A836" t="str">
            <v>待下架</v>
          </cell>
        </row>
        <row r="837">
          <cell r="A837" t="str">
            <v>待下架</v>
          </cell>
        </row>
        <row r="838">
          <cell r="A838" t="str">
            <v>待下架</v>
          </cell>
        </row>
        <row r="839">
          <cell r="A839" t="str">
            <v>待下架</v>
          </cell>
        </row>
        <row r="840">
          <cell r="A840" t="str">
            <v>待下架</v>
          </cell>
        </row>
        <row r="841">
          <cell r="A841" t="str">
            <v>待下架</v>
          </cell>
        </row>
        <row r="842">
          <cell r="A842" t="str">
            <v>待下架</v>
          </cell>
        </row>
        <row r="843">
          <cell r="A843" t="str">
            <v>待下架</v>
          </cell>
        </row>
        <row r="844">
          <cell r="A844" t="str">
            <v>待下架</v>
          </cell>
        </row>
        <row r="845">
          <cell r="A845" t="str">
            <v>待下架</v>
          </cell>
        </row>
        <row r="846">
          <cell r="A846" t="str">
            <v>待下架</v>
          </cell>
        </row>
        <row r="847">
          <cell r="A847" t="str">
            <v>待下架</v>
          </cell>
        </row>
        <row r="848">
          <cell r="A848" t="str">
            <v>待下架</v>
          </cell>
        </row>
        <row r="849">
          <cell r="A849" t="str">
            <v>待下架</v>
          </cell>
        </row>
        <row r="850">
          <cell r="A850" t="str">
            <v>待下架</v>
          </cell>
        </row>
        <row r="851">
          <cell r="A851" t="str">
            <v>待下架</v>
          </cell>
        </row>
        <row r="852">
          <cell r="A852" t="str">
            <v>待下架</v>
          </cell>
        </row>
        <row r="853">
          <cell r="A853" t="str">
            <v>待下架</v>
          </cell>
        </row>
        <row r="854">
          <cell r="A854" t="str">
            <v>待下架</v>
          </cell>
        </row>
        <row r="855">
          <cell r="A855" t="str">
            <v>待下架</v>
          </cell>
        </row>
        <row r="856">
          <cell r="A856" t="str">
            <v>待下架</v>
          </cell>
        </row>
        <row r="857">
          <cell r="A857" t="str">
            <v>待下架</v>
          </cell>
        </row>
        <row r="858">
          <cell r="A858" t="str">
            <v>待下架</v>
          </cell>
        </row>
        <row r="859">
          <cell r="A859" t="str">
            <v>待下架</v>
          </cell>
        </row>
        <row r="860">
          <cell r="A860" t="str">
            <v>待下架</v>
          </cell>
        </row>
        <row r="861">
          <cell r="A861" t="str">
            <v>待下架</v>
          </cell>
        </row>
        <row r="862">
          <cell r="A862" t="str">
            <v>待下架</v>
          </cell>
        </row>
        <row r="863">
          <cell r="A863" t="str">
            <v>待下架</v>
          </cell>
        </row>
        <row r="864">
          <cell r="A864" t="str">
            <v>待下架</v>
          </cell>
        </row>
        <row r="865">
          <cell r="A865" t="str">
            <v>待下架</v>
          </cell>
        </row>
        <row r="866">
          <cell r="A866" t="str">
            <v>待下架</v>
          </cell>
        </row>
        <row r="867">
          <cell r="A867" t="str">
            <v>待下架</v>
          </cell>
        </row>
        <row r="868">
          <cell r="A868" t="str">
            <v>待下架</v>
          </cell>
        </row>
        <row r="869">
          <cell r="A869" t="str">
            <v>待下架</v>
          </cell>
        </row>
        <row r="870">
          <cell r="A870" t="str">
            <v>待下架</v>
          </cell>
        </row>
        <row r="871">
          <cell r="A871" t="str">
            <v>待下架</v>
          </cell>
        </row>
        <row r="872">
          <cell r="A872" t="str">
            <v>待下架</v>
          </cell>
        </row>
        <row r="873">
          <cell r="A873" t="str">
            <v>待下架</v>
          </cell>
        </row>
        <row r="874">
          <cell r="A874" t="str">
            <v>待下架</v>
          </cell>
        </row>
        <row r="875">
          <cell r="A875" t="str">
            <v>待下架</v>
          </cell>
        </row>
        <row r="876">
          <cell r="A876" t="str">
            <v>待下架</v>
          </cell>
        </row>
        <row r="877">
          <cell r="A877" t="str">
            <v>待下架</v>
          </cell>
        </row>
        <row r="878">
          <cell r="A878" t="str">
            <v>待下架</v>
          </cell>
        </row>
        <row r="879">
          <cell r="A879" t="str">
            <v>待下架</v>
          </cell>
        </row>
        <row r="880">
          <cell r="A880" t="str">
            <v>待下架</v>
          </cell>
        </row>
        <row r="881">
          <cell r="A881" t="str">
            <v>待下架</v>
          </cell>
        </row>
        <row r="882">
          <cell r="A882" t="str">
            <v>待下架</v>
          </cell>
        </row>
        <row r="883">
          <cell r="A883" t="str">
            <v>待下架</v>
          </cell>
        </row>
        <row r="884">
          <cell r="A884" t="str">
            <v>待下架</v>
          </cell>
        </row>
        <row r="885">
          <cell r="A885" t="str">
            <v>待下架</v>
          </cell>
        </row>
        <row r="886">
          <cell r="A886" t="str">
            <v>待下架</v>
          </cell>
        </row>
        <row r="887">
          <cell r="A887" t="str">
            <v>待下架</v>
          </cell>
        </row>
        <row r="888">
          <cell r="A888" t="str">
            <v>待下架</v>
          </cell>
        </row>
        <row r="889">
          <cell r="A889" t="str">
            <v>待下架</v>
          </cell>
        </row>
        <row r="890">
          <cell r="A890" t="str">
            <v>待下架</v>
          </cell>
        </row>
        <row r="891">
          <cell r="A891" t="str">
            <v>PROD</v>
          </cell>
        </row>
        <row r="892">
          <cell r="A892" t="str">
            <v>PROD</v>
          </cell>
        </row>
        <row r="893">
          <cell r="A893" t="str">
            <v>PROD</v>
          </cell>
        </row>
        <row r="894">
          <cell r="A894" t="str">
            <v>PROD</v>
          </cell>
        </row>
        <row r="895">
          <cell r="A895" t="str">
            <v>PROD</v>
          </cell>
        </row>
        <row r="896">
          <cell r="A896" t="str">
            <v>PROD</v>
          </cell>
        </row>
        <row r="897">
          <cell r="A897" t="str">
            <v>PROD</v>
          </cell>
        </row>
        <row r="898">
          <cell r="A898" t="str">
            <v>PROD</v>
          </cell>
        </row>
        <row r="899">
          <cell r="A899" t="str">
            <v>PROD</v>
          </cell>
        </row>
        <row r="900">
          <cell r="A900" t="str">
            <v>PROD</v>
          </cell>
        </row>
        <row r="901">
          <cell r="A901" t="str">
            <v>PROD</v>
          </cell>
        </row>
        <row r="902">
          <cell r="A902" t="str">
            <v>PROD</v>
          </cell>
        </row>
        <row r="903">
          <cell r="A903" t="str">
            <v>PROD</v>
          </cell>
        </row>
        <row r="904">
          <cell r="A904" t="str">
            <v>PROD</v>
          </cell>
        </row>
        <row r="905">
          <cell r="A905" t="str">
            <v>待下架</v>
          </cell>
        </row>
        <row r="906">
          <cell r="A906" t="str">
            <v>待下架</v>
          </cell>
        </row>
        <row r="907">
          <cell r="A907" t="str">
            <v>待下架</v>
          </cell>
        </row>
        <row r="908">
          <cell r="A908" t="str">
            <v>待下架</v>
          </cell>
        </row>
        <row r="909">
          <cell r="A909" t="str">
            <v>待下架</v>
          </cell>
        </row>
        <row r="910">
          <cell r="A910" t="str">
            <v>待下架</v>
          </cell>
        </row>
        <row r="911">
          <cell r="A911" t="str">
            <v>待下架</v>
          </cell>
        </row>
        <row r="912">
          <cell r="A912" t="str">
            <v>待下架</v>
          </cell>
        </row>
        <row r="913">
          <cell r="A913" t="str">
            <v>待下架</v>
          </cell>
        </row>
        <row r="914">
          <cell r="A914" t="str">
            <v>待下架</v>
          </cell>
        </row>
        <row r="915">
          <cell r="A915" t="str">
            <v>待下架</v>
          </cell>
        </row>
        <row r="916">
          <cell r="A916" t="str">
            <v>待下架</v>
          </cell>
        </row>
        <row r="917">
          <cell r="A917" t="str">
            <v>待下架</v>
          </cell>
        </row>
        <row r="918">
          <cell r="A918" t="str">
            <v>待下架</v>
          </cell>
        </row>
        <row r="919">
          <cell r="A919" t="str">
            <v>待下架</v>
          </cell>
        </row>
        <row r="920">
          <cell r="A920" t="str">
            <v>PROD</v>
          </cell>
        </row>
        <row r="921">
          <cell r="A921" t="str">
            <v>PROD</v>
          </cell>
        </row>
        <row r="922">
          <cell r="A922" t="str">
            <v>PROD</v>
          </cell>
        </row>
        <row r="923">
          <cell r="A923" t="str">
            <v>PROD</v>
          </cell>
        </row>
        <row r="924">
          <cell r="A924" t="str">
            <v>PROD</v>
          </cell>
        </row>
        <row r="925">
          <cell r="A925" t="str">
            <v>PROD</v>
          </cell>
        </row>
        <row r="926">
          <cell r="A926" t="str">
            <v>PROD</v>
          </cell>
        </row>
        <row r="927">
          <cell r="A927" t="str">
            <v>PROD</v>
          </cell>
        </row>
        <row r="928">
          <cell r="A928" t="str">
            <v>PROD</v>
          </cell>
        </row>
        <row r="929">
          <cell r="A929" t="str">
            <v>PROD</v>
          </cell>
        </row>
        <row r="930">
          <cell r="A930" t="str">
            <v>PROD</v>
          </cell>
        </row>
        <row r="931">
          <cell r="A931" t="str">
            <v>PROD</v>
          </cell>
        </row>
        <row r="932">
          <cell r="A932" t="str">
            <v>PROD</v>
          </cell>
        </row>
        <row r="933">
          <cell r="A933" t="str">
            <v>PROD</v>
          </cell>
        </row>
        <row r="934">
          <cell r="A934" t="str">
            <v>PROD</v>
          </cell>
        </row>
        <row r="935">
          <cell r="A935" t="str">
            <v>PROD</v>
          </cell>
        </row>
        <row r="936">
          <cell r="A936" t="str">
            <v>PROD</v>
          </cell>
        </row>
        <row r="937">
          <cell r="A937" t="str">
            <v>PROD</v>
          </cell>
        </row>
        <row r="938">
          <cell r="A938" t="str">
            <v>PROD</v>
          </cell>
        </row>
        <row r="939">
          <cell r="A939" t="str">
            <v>PROD</v>
          </cell>
        </row>
        <row r="940">
          <cell r="A940" t="str">
            <v>PROD</v>
          </cell>
        </row>
        <row r="941">
          <cell r="A941" t="str">
            <v>PROD</v>
          </cell>
        </row>
        <row r="942">
          <cell r="A942" t="str">
            <v>PROD</v>
          </cell>
        </row>
        <row r="943">
          <cell r="A943" t="str">
            <v>PROD</v>
          </cell>
        </row>
        <row r="944">
          <cell r="A944" t="str">
            <v>PROD</v>
          </cell>
        </row>
        <row r="945">
          <cell r="A945" t="str">
            <v>PROD</v>
          </cell>
        </row>
        <row r="946">
          <cell r="A946" t="str">
            <v>PROD</v>
          </cell>
        </row>
        <row r="947">
          <cell r="A947" t="str">
            <v>PROD</v>
          </cell>
        </row>
        <row r="948">
          <cell r="A948" t="str">
            <v>PROD</v>
          </cell>
        </row>
        <row r="949">
          <cell r="A949" t="str">
            <v>PROD</v>
          </cell>
        </row>
        <row r="950">
          <cell r="A950" t="str">
            <v>PROD</v>
          </cell>
        </row>
        <row r="951">
          <cell r="A951" t="str">
            <v>PROD</v>
          </cell>
        </row>
        <row r="952">
          <cell r="A952" t="str">
            <v>PROD</v>
          </cell>
        </row>
        <row r="953">
          <cell r="A953" t="str">
            <v>PROD</v>
          </cell>
        </row>
        <row r="954">
          <cell r="A954" t="str">
            <v>PROD</v>
          </cell>
        </row>
        <row r="955">
          <cell r="A955" t="str">
            <v>PROD</v>
          </cell>
        </row>
        <row r="956">
          <cell r="A956" t="str">
            <v>PROD</v>
          </cell>
        </row>
        <row r="957">
          <cell r="A957" t="str">
            <v>PROD</v>
          </cell>
        </row>
        <row r="958">
          <cell r="A958" t="str">
            <v>PROD</v>
          </cell>
        </row>
        <row r="959">
          <cell r="A959" t="str">
            <v>PROD</v>
          </cell>
        </row>
        <row r="960">
          <cell r="A960" t="str">
            <v>PROD</v>
          </cell>
        </row>
        <row r="961">
          <cell r="A961" t="str">
            <v>PROD</v>
          </cell>
        </row>
        <row r="962">
          <cell r="A962" t="str">
            <v>PROD</v>
          </cell>
        </row>
        <row r="963">
          <cell r="A963" t="str">
            <v>PROD</v>
          </cell>
        </row>
        <row r="964">
          <cell r="A964" t="str">
            <v>PROD</v>
          </cell>
        </row>
        <row r="965">
          <cell r="A965" t="str">
            <v>PROD</v>
          </cell>
        </row>
        <row r="966">
          <cell r="A966" t="str">
            <v>PROD</v>
          </cell>
        </row>
        <row r="967">
          <cell r="A967" t="str">
            <v>PROD</v>
          </cell>
        </row>
        <row r="968">
          <cell r="A968" t="str">
            <v>PROD</v>
          </cell>
        </row>
        <row r="969">
          <cell r="A969" t="str">
            <v>PROD</v>
          </cell>
        </row>
        <row r="970">
          <cell r="A970" t="str">
            <v>PROD</v>
          </cell>
        </row>
        <row r="971">
          <cell r="A971" t="str">
            <v>PROD</v>
          </cell>
        </row>
        <row r="972">
          <cell r="A972" t="str">
            <v>PROD</v>
          </cell>
        </row>
        <row r="973">
          <cell r="A973" t="str">
            <v>PROD</v>
          </cell>
        </row>
        <row r="974">
          <cell r="A974" t="str">
            <v>PROD</v>
          </cell>
        </row>
        <row r="975">
          <cell r="A975" t="str">
            <v>PROD</v>
          </cell>
        </row>
        <row r="976">
          <cell r="A976" t="str">
            <v>PROD</v>
          </cell>
        </row>
        <row r="977">
          <cell r="A977" t="str">
            <v>PROD</v>
          </cell>
        </row>
        <row r="978">
          <cell r="A978" t="str">
            <v>PROD</v>
          </cell>
        </row>
        <row r="979">
          <cell r="A979" t="str">
            <v>PROD</v>
          </cell>
        </row>
        <row r="980">
          <cell r="A980" t="str">
            <v>PROD</v>
          </cell>
        </row>
        <row r="981">
          <cell r="A981" t="str">
            <v>PROD</v>
          </cell>
        </row>
        <row r="982">
          <cell r="A982" t="str">
            <v>PROD</v>
          </cell>
        </row>
        <row r="983">
          <cell r="A983" t="str">
            <v>PROD</v>
          </cell>
        </row>
        <row r="984">
          <cell r="A984" t="str">
            <v>PROD</v>
          </cell>
        </row>
        <row r="985">
          <cell r="A985" t="str">
            <v>PROD</v>
          </cell>
        </row>
        <row r="986">
          <cell r="A986" t="str">
            <v>PROD</v>
          </cell>
        </row>
        <row r="987">
          <cell r="A987" t="str">
            <v>PROD</v>
          </cell>
        </row>
        <row r="988">
          <cell r="A988" t="str">
            <v>PROD</v>
          </cell>
        </row>
        <row r="989">
          <cell r="A989" t="str">
            <v>PROD</v>
          </cell>
        </row>
        <row r="990">
          <cell r="A990" t="str">
            <v>PROD</v>
          </cell>
        </row>
        <row r="991">
          <cell r="A991" t="str">
            <v>PROD</v>
          </cell>
        </row>
        <row r="992">
          <cell r="A992" t="str">
            <v>PROD</v>
          </cell>
        </row>
        <row r="993">
          <cell r="A993" t="str">
            <v>PROD</v>
          </cell>
        </row>
        <row r="994">
          <cell r="A994" t="str">
            <v>PROD</v>
          </cell>
        </row>
        <row r="995">
          <cell r="A995" t="str">
            <v>PROD</v>
          </cell>
        </row>
        <row r="996">
          <cell r="A996" t="str">
            <v>PROD</v>
          </cell>
        </row>
        <row r="997">
          <cell r="A997" t="str">
            <v>PROD</v>
          </cell>
        </row>
        <row r="998">
          <cell r="A998" t="str">
            <v>PROD</v>
          </cell>
        </row>
        <row r="999">
          <cell r="A999" t="str">
            <v>PROD</v>
          </cell>
        </row>
        <row r="1000">
          <cell r="A1000" t="str">
            <v>PROD</v>
          </cell>
        </row>
        <row r="1001">
          <cell r="A1001" t="str">
            <v>PROD</v>
          </cell>
        </row>
        <row r="1002">
          <cell r="A1002" t="str">
            <v>PROD</v>
          </cell>
        </row>
        <row r="1003">
          <cell r="A1003" t="str">
            <v>PROD</v>
          </cell>
        </row>
        <row r="1004">
          <cell r="A1004" t="str">
            <v>PROD</v>
          </cell>
        </row>
        <row r="1005">
          <cell r="A1005" t="str">
            <v>PROD</v>
          </cell>
        </row>
        <row r="1006">
          <cell r="A1006" t="str">
            <v>PROD</v>
          </cell>
        </row>
        <row r="1007">
          <cell r="A1007" t="str">
            <v>PROD</v>
          </cell>
        </row>
        <row r="1008">
          <cell r="A1008" t="str">
            <v>PROD</v>
          </cell>
        </row>
        <row r="1009">
          <cell r="A1009" t="str">
            <v>PROD</v>
          </cell>
        </row>
        <row r="1010">
          <cell r="A1010" t="str">
            <v>PROD</v>
          </cell>
        </row>
        <row r="1011">
          <cell r="A1011" t="str">
            <v>PROD</v>
          </cell>
        </row>
        <row r="1012">
          <cell r="A1012" t="str">
            <v>PROD</v>
          </cell>
        </row>
        <row r="1013">
          <cell r="A1013" t="str">
            <v>PROD</v>
          </cell>
        </row>
        <row r="1014">
          <cell r="A1014" t="str">
            <v>PROD</v>
          </cell>
        </row>
        <row r="1015">
          <cell r="A1015" t="str">
            <v>PROD</v>
          </cell>
        </row>
        <row r="1016">
          <cell r="A1016" t="str">
            <v>PROD</v>
          </cell>
        </row>
        <row r="1017">
          <cell r="A1017" t="str">
            <v>PROD</v>
          </cell>
        </row>
        <row r="1018">
          <cell r="A1018" t="str">
            <v>PROD</v>
          </cell>
        </row>
        <row r="1019">
          <cell r="A1019" t="str">
            <v>PROD</v>
          </cell>
        </row>
        <row r="1020">
          <cell r="A1020" t="str">
            <v>PROD</v>
          </cell>
        </row>
        <row r="1021">
          <cell r="A1021" t="str">
            <v>PROD</v>
          </cell>
        </row>
        <row r="1022">
          <cell r="A1022" t="str">
            <v>PROD</v>
          </cell>
        </row>
        <row r="1023">
          <cell r="A1023" t="str">
            <v>PROD</v>
          </cell>
        </row>
        <row r="1024">
          <cell r="A1024" t="str">
            <v>PROD</v>
          </cell>
        </row>
        <row r="1025">
          <cell r="A1025" t="str">
            <v>PROD</v>
          </cell>
        </row>
        <row r="1026">
          <cell r="A1026" t="str">
            <v>PROD</v>
          </cell>
        </row>
        <row r="1027">
          <cell r="A1027" t="str">
            <v>PROD</v>
          </cell>
        </row>
        <row r="1028">
          <cell r="A1028" t="str">
            <v>PROD</v>
          </cell>
        </row>
        <row r="1029">
          <cell r="A1029" t="str">
            <v>PROD</v>
          </cell>
        </row>
        <row r="1030">
          <cell r="A1030" t="str">
            <v>PROD</v>
          </cell>
        </row>
        <row r="1031">
          <cell r="A1031" t="str">
            <v>PROD</v>
          </cell>
        </row>
        <row r="1032">
          <cell r="A1032" t="str">
            <v>PROD</v>
          </cell>
        </row>
        <row r="1033">
          <cell r="A1033" t="str">
            <v>PROD</v>
          </cell>
        </row>
        <row r="1034">
          <cell r="A1034" t="str">
            <v>PROD</v>
          </cell>
        </row>
        <row r="1035">
          <cell r="A1035" t="str">
            <v>PROD</v>
          </cell>
        </row>
        <row r="1036">
          <cell r="A1036" t="str">
            <v>PROD</v>
          </cell>
        </row>
        <row r="1037">
          <cell r="A1037" t="str">
            <v>PROD</v>
          </cell>
        </row>
        <row r="1038">
          <cell r="A1038" t="str">
            <v>PROD</v>
          </cell>
        </row>
        <row r="1039">
          <cell r="A1039" t="str">
            <v>PROD</v>
          </cell>
        </row>
        <row r="1040">
          <cell r="A1040" t="str">
            <v>PROD</v>
          </cell>
        </row>
        <row r="1041">
          <cell r="A1041" t="str">
            <v>PROD</v>
          </cell>
        </row>
        <row r="1042">
          <cell r="A1042" t="str">
            <v>PROD</v>
          </cell>
        </row>
        <row r="1043">
          <cell r="A1043" t="str">
            <v>PROD</v>
          </cell>
        </row>
        <row r="1044">
          <cell r="A1044" t="str">
            <v>PROD</v>
          </cell>
        </row>
        <row r="1045">
          <cell r="A1045" t="str">
            <v>PROD</v>
          </cell>
        </row>
        <row r="1046">
          <cell r="A1046" t="str">
            <v>PROD</v>
          </cell>
        </row>
        <row r="1047">
          <cell r="A1047" t="str">
            <v>PROD</v>
          </cell>
        </row>
        <row r="1048">
          <cell r="A1048" t="str">
            <v>PROD</v>
          </cell>
        </row>
        <row r="1049">
          <cell r="A1049" t="str">
            <v>PROD</v>
          </cell>
        </row>
        <row r="1050">
          <cell r="A1050" t="str">
            <v>PROD</v>
          </cell>
        </row>
        <row r="1051">
          <cell r="A1051" t="str">
            <v>PROD</v>
          </cell>
        </row>
        <row r="1052">
          <cell r="A1052" t="str">
            <v>PROD</v>
          </cell>
        </row>
        <row r="1053">
          <cell r="A1053" t="str">
            <v>PROD</v>
          </cell>
        </row>
        <row r="1054">
          <cell r="A1054" t="str">
            <v>PROD</v>
          </cell>
        </row>
        <row r="1055">
          <cell r="A1055" t="str">
            <v>PROD</v>
          </cell>
        </row>
        <row r="1056">
          <cell r="A1056" t="str">
            <v>PROD</v>
          </cell>
        </row>
        <row r="1057">
          <cell r="A1057" t="str">
            <v>PROD</v>
          </cell>
        </row>
        <row r="1058">
          <cell r="A1058" t="str">
            <v>PROD</v>
          </cell>
        </row>
        <row r="1059">
          <cell r="A1059" t="str">
            <v>PROD</v>
          </cell>
        </row>
        <row r="1060">
          <cell r="A1060" t="str">
            <v>PROD</v>
          </cell>
        </row>
        <row r="1061">
          <cell r="A1061" t="str">
            <v>PROD</v>
          </cell>
        </row>
        <row r="1062">
          <cell r="A1062" t="str">
            <v>PROD</v>
          </cell>
        </row>
        <row r="1063">
          <cell r="A1063" t="str">
            <v>PROD</v>
          </cell>
        </row>
        <row r="1064">
          <cell r="A1064" t="str">
            <v>PROD</v>
          </cell>
        </row>
        <row r="1065">
          <cell r="A1065" t="str">
            <v>PROD</v>
          </cell>
        </row>
        <row r="1066">
          <cell r="A1066" t="str">
            <v>PROD</v>
          </cell>
        </row>
        <row r="1067">
          <cell r="A1067" t="str">
            <v>PROD</v>
          </cell>
        </row>
        <row r="1068">
          <cell r="A1068" t="str">
            <v>PROD</v>
          </cell>
        </row>
        <row r="1069">
          <cell r="A1069" t="str">
            <v>PROD</v>
          </cell>
        </row>
        <row r="1070">
          <cell r="A1070" t="str">
            <v>PROD</v>
          </cell>
        </row>
        <row r="1071">
          <cell r="A1071" t="str">
            <v>PROD</v>
          </cell>
        </row>
        <row r="1072">
          <cell r="A1072" t="str">
            <v>PROD</v>
          </cell>
        </row>
        <row r="1073">
          <cell r="A1073" t="str">
            <v>PROD</v>
          </cell>
        </row>
        <row r="1074">
          <cell r="A1074" t="str">
            <v>PROD</v>
          </cell>
        </row>
        <row r="1075">
          <cell r="A1075" t="str">
            <v>PROD</v>
          </cell>
        </row>
        <row r="1076">
          <cell r="A1076" t="str">
            <v>PROD</v>
          </cell>
        </row>
        <row r="1077">
          <cell r="A1077" t="str">
            <v>PROD</v>
          </cell>
        </row>
        <row r="1078">
          <cell r="A1078" t="str">
            <v>PROD</v>
          </cell>
        </row>
        <row r="1079">
          <cell r="A1079" t="str">
            <v>PROD</v>
          </cell>
        </row>
        <row r="1080">
          <cell r="A1080" t="str">
            <v>PROD</v>
          </cell>
        </row>
        <row r="1081">
          <cell r="A1081" t="str">
            <v>PROD</v>
          </cell>
        </row>
        <row r="1082">
          <cell r="A1082" t="str">
            <v>PROD</v>
          </cell>
        </row>
        <row r="1083">
          <cell r="A1083" t="str">
            <v>PROD</v>
          </cell>
        </row>
        <row r="1084">
          <cell r="A1084" t="str">
            <v>PROD</v>
          </cell>
        </row>
        <row r="1085">
          <cell r="A1085" t="str">
            <v>PROD</v>
          </cell>
        </row>
        <row r="1086">
          <cell r="A1086" t="str">
            <v>PROD</v>
          </cell>
        </row>
        <row r="1087">
          <cell r="A1087" t="str">
            <v>PROD</v>
          </cell>
        </row>
        <row r="1088">
          <cell r="A1088" t="str">
            <v>PROD</v>
          </cell>
        </row>
        <row r="1089">
          <cell r="A1089" t="str">
            <v>PROD</v>
          </cell>
        </row>
        <row r="1090">
          <cell r="A1090" t="str">
            <v>PROD</v>
          </cell>
        </row>
        <row r="1091">
          <cell r="A1091" t="str">
            <v>PROD</v>
          </cell>
        </row>
        <row r="1092">
          <cell r="A1092" t="str">
            <v>PROD</v>
          </cell>
        </row>
        <row r="1093">
          <cell r="A1093" t="str">
            <v>PROD</v>
          </cell>
        </row>
        <row r="1094">
          <cell r="A1094" t="str">
            <v>PROD</v>
          </cell>
        </row>
        <row r="1095">
          <cell r="A1095" t="str">
            <v>PROD</v>
          </cell>
        </row>
        <row r="1096">
          <cell r="A1096" t="str">
            <v>PROD</v>
          </cell>
        </row>
        <row r="1097">
          <cell r="A1097" t="str">
            <v>PROD</v>
          </cell>
        </row>
        <row r="1098">
          <cell r="A1098" t="str">
            <v>PROD</v>
          </cell>
        </row>
        <row r="1099">
          <cell r="A1099" t="str">
            <v>PROD</v>
          </cell>
        </row>
        <row r="1100">
          <cell r="A1100" t="str">
            <v>PROD</v>
          </cell>
        </row>
        <row r="1101">
          <cell r="A1101" t="str">
            <v>PROD</v>
          </cell>
        </row>
        <row r="1102">
          <cell r="A1102" t="str">
            <v>PROD</v>
          </cell>
        </row>
        <row r="1103">
          <cell r="A1103" t="str">
            <v>PROD</v>
          </cell>
        </row>
        <row r="1104">
          <cell r="A1104" t="str">
            <v>PROD</v>
          </cell>
        </row>
        <row r="1105">
          <cell r="A1105" t="str">
            <v>PROD</v>
          </cell>
        </row>
        <row r="1106">
          <cell r="A1106" t="str">
            <v>PROD</v>
          </cell>
        </row>
        <row r="1107">
          <cell r="A1107" t="str">
            <v>PROD</v>
          </cell>
        </row>
        <row r="1108">
          <cell r="A1108" t="str">
            <v>PROD</v>
          </cell>
        </row>
        <row r="1109">
          <cell r="A1109" t="str">
            <v>PROD</v>
          </cell>
        </row>
        <row r="1110">
          <cell r="A1110" t="str">
            <v>PROD</v>
          </cell>
        </row>
        <row r="1111">
          <cell r="A1111" t="str">
            <v>PROD</v>
          </cell>
        </row>
        <row r="1112">
          <cell r="A1112" t="str">
            <v>PROD</v>
          </cell>
        </row>
        <row r="1113">
          <cell r="A1113" t="str">
            <v>PROD</v>
          </cell>
        </row>
        <row r="1114">
          <cell r="A1114" t="str">
            <v>PROD</v>
          </cell>
        </row>
        <row r="1115">
          <cell r="A1115" t="str">
            <v>PROD</v>
          </cell>
        </row>
        <row r="1116">
          <cell r="A1116" t="str">
            <v>PROD</v>
          </cell>
        </row>
        <row r="1117">
          <cell r="A1117" t="str">
            <v>PROD</v>
          </cell>
        </row>
        <row r="1118">
          <cell r="A1118" t="str">
            <v>PROD</v>
          </cell>
        </row>
        <row r="1119">
          <cell r="A1119" t="str">
            <v>PROD</v>
          </cell>
        </row>
        <row r="1120">
          <cell r="A1120" t="str">
            <v>PROD</v>
          </cell>
        </row>
        <row r="1121">
          <cell r="A1121" t="str">
            <v>PROD</v>
          </cell>
        </row>
        <row r="1122">
          <cell r="A1122" t="str">
            <v>PROD</v>
          </cell>
        </row>
        <row r="1123">
          <cell r="A1123" t="str">
            <v>PROD</v>
          </cell>
        </row>
        <row r="1124">
          <cell r="A1124" t="str">
            <v>未上架</v>
          </cell>
        </row>
        <row r="1125">
          <cell r="A1125" t="str">
            <v>未上架</v>
          </cell>
        </row>
        <row r="1126">
          <cell r="A1126" t="str">
            <v>未上架</v>
          </cell>
        </row>
        <row r="1127">
          <cell r="A1127" t="str">
            <v>未上架</v>
          </cell>
        </row>
        <row r="1128">
          <cell r="A1128" t="str">
            <v>UAT</v>
          </cell>
        </row>
        <row r="1129">
          <cell r="A1129" t="str">
            <v>UAT</v>
          </cell>
        </row>
        <row r="1130">
          <cell r="A1130" t="str">
            <v>UAT</v>
          </cell>
        </row>
        <row r="1131">
          <cell r="A1131" t="str">
            <v>UAT</v>
          </cell>
        </row>
        <row r="1132">
          <cell r="A1132" t="str">
            <v>UAT</v>
          </cell>
        </row>
        <row r="1133">
          <cell r="A1133" t="str">
            <v>未上架</v>
          </cell>
        </row>
        <row r="1134">
          <cell r="A1134" t="str">
            <v>未上架</v>
          </cell>
        </row>
        <row r="1135">
          <cell r="A1135" t="str">
            <v>未上架</v>
          </cell>
        </row>
        <row r="1136">
          <cell r="A1136" t="str">
            <v>未上架</v>
          </cell>
        </row>
        <row r="1137">
          <cell r="A1137" t="str">
            <v>未上架</v>
          </cell>
        </row>
        <row r="1138">
          <cell r="A1138" t="str">
            <v>未上架</v>
          </cell>
        </row>
        <row r="1139">
          <cell r="A1139" t="str">
            <v>未上架</v>
          </cell>
        </row>
        <row r="1140">
          <cell r="A1140" t="str">
            <v>未上架</v>
          </cell>
        </row>
        <row r="1141">
          <cell r="A1141" t="str">
            <v>未上架</v>
          </cell>
        </row>
        <row r="1142">
          <cell r="A1142" t="str">
            <v>未上架</v>
          </cell>
        </row>
        <row r="1143">
          <cell r="A1143" t="str">
            <v>未上架</v>
          </cell>
        </row>
        <row r="1144">
          <cell r="A1144" t="str">
            <v>UAT</v>
          </cell>
        </row>
        <row r="1145">
          <cell r="A1145" t="str">
            <v>UAT</v>
          </cell>
        </row>
        <row r="1146">
          <cell r="A1146" t="str">
            <v>UAT</v>
          </cell>
        </row>
        <row r="1147">
          <cell r="A1147" t="str">
            <v>UAT</v>
          </cell>
        </row>
        <row r="1148">
          <cell r="A1148" t="str">
            <v>UAT</v>
          </cell>
        </row>
        <row r="1149">
          <cell r="A1149" t="str">
            <v>UAT</v>
          </cell>
        </row>
        <row r="1150">
          <cell r="A1150" t="str">
            <v>UAT</v>
          </cell>
        </row>
        <row r="1151">
          <cell r="A1151" t="str">
            <v>UAT</v>
          </cell>
        </row>
        <row r="1152">
          <cell r="A1152" t="str">
            <v>UAT</v>
          </cell>
        </row>
        <row r="1153">
          <cell r="A1153" t="str">
            <v>UAT</v>
          </cell>
        </row>
        <row r="1154">
          <cell r="A1154" t="str">
            <v>UAT</v>
          </cell>
        </row>
        <row r="1155">
          <cell r="A1155" t="str">
            <v>UAT</v>
          </cell>
        </row>
        <row r="1156">
          <cell r="A1156" t="str">
            <v>UAT</v>
          </cell>
        </row>
        <row r="1157">
          <cell r="A1157" t="str">
            <v>UAT</v>
          </cell>
        </row>
        <row r="1158">
          <cell r="A1158" t="str">
            <v>UAT</v>
          </cell>
        </row>
        <row r="1159">
          <cell r="A1159" t="str">
            <v>UAT</v>
          </cell>
        </row>
        <row r="1160">
          <cell r="A1160" t="str">
            <v>UAT</v>
          </cell>
        </row>
        <row r="1161">
          <cell r="A1161" t="str">
            <v>UAT</v>
          </cell>
        </row>
        <row r="1162">
          <cell r="A1162" t="str">
            <v>UAT</v>
          </cell>
        </row>
        <row r="1163">
          <cell r="A1163" t="str">
            <v>UAT</v>
          </cell>
        </row>
        <row r="1164">
          <cell r="A1164" t="str">
            <v>UAT</v>
          </cell>
        </row>
        <row r="1165">
          <cell r="A1165" t="str">
            <v>UAT</v>
          </cell>
        </row>
        <row r="1166">
          <cell r="A1166" t="str">
            <v>UAT</v>
          </cell>
        </row>
        <row r="1167">
          <cell r="A1167" t="str">
            <v>UAT</v>
          </cell>
        </row>
        <row r="1168">
          <cell r="A1168" t="str">
            <v>UAT</v>
          </cell>
        </row>
        <row r="1169">
          <cell r="A1169" t="str">
            <v>UAT</v>
          </cell>
        </row>
        <row r="1170">
          <cell r="A1170" t="str">
            <v>PROD</v>
          </cell>
        </row>
        <row r="1171">
          <cell r="A1171" t="str">
            <v>PROD</v>
          </cell>
        </row>
        <row r="1172">
          <cell r="A1172" t="str">
            <v>PROD</v>
          </cell>
        </row>
        <row r="1173">
          <cell r="A1173" t="str">
            <v>PROD</v>
          </cell>
        </row>
        <row r="1174">
          <cell r="A1174" t="str">
            <v>PROD</v>
          </cell>
        </row>
        <row r="1175">
          <cell r="A1175" t="str">
            <v>PROD</v>
          </cell>
        </row>
        <row r="1176">
          <cell r="A1176" t="str">
            <v>PROD</v>
          </cell>
        </row>
        <row r="1177">
          <cell r="A1177" t="str">
            <v>PROD</v>
          </cell>
        </row>
        <row r="1178">
          <cell r="A1178" t="str">
            <v>PROD</v>
          </cell>
        </row>
        <row r="1179">
          <cell r="A1179" t="str">
            <v>PROD</v>
          </cell>
        </row>
        <row r="1180">
          <cell r="A1180" t="str">
            <v>PROD</v>
          </cell>
        </row>
        <row r="1181">
          <cell r="A1181" t="str">
            <v>PROD</v>
          </cell>
        </row>
        <row r="1182">
          <cell r="A1182" t="str">
            <v>PROD</v>
          </cell>
        </row>
        <row r="1183">
          <cell r="A1183" t="str">
            <v>PROD</v>
          </cell>
        </row>
        <row r="1184">
          <cell r="A1184" t="str">
            <v>PROD</v>
          </cell>
        </row>
        <row r="1185">
          <cell r="A1185" t="str">
            <v>PROD</v>
          </cell>
        </row>
        <row r="1186">
          <cell r="A1186" t="str">
            <v>PROD</v>
          </cell>
        </row>
        <row r="1187">
          <cell r="A1187" t="str">
            <v>PROD</v>
          </cell>
        </row>
        <row r="1188">
          <cell r="A1188" t="str">
            <v>PROD</v>
          </cell>
        </row>
        <row r="1189">
          <cell r="A1189" t="str">
            <v>PROD</v>
          </cell>
        </row>
        <row r="1190">
          <cell r="A1190" t="str">
            <v>PROD</v>
          </cell>
        </row>
        <row r="1191">
          <cell r="A1191" t="str">
            <v>PROD</v>
          </cell>
        </row>
        <row r="1192">
          <cell r="A1192" t="str">
            <v>PROD</v>
          </cell>
        </row>
        <row r="1193">
          <cell r="A1193" t="str">
            <v>PROD</v>
          </cell>
        </row>
        <row r="1194">
          <cell r="A1194" t="str">
            <v>PROD</v>
          </cell>
        </row>
        <row r="1195">
          <cell r="A1195" t="str">
            <v>PROD</v>
          </cell>
        </row>
        <row r="1196">
          <cell r="A1196" t="str">
            <v>PROD</v>
          </cell>
        </row>
        <row r="1197">
          <cell r="A1197" t="str">
            <v>PROD</v>
          </cell>
        </row>
        <row r="1198">
          <cell r="A1198" t="str">
            <v>PROD</v>
          </cell>
        </row>
        <row r="1199">
          <cell r="A1199" t="str">
            <v>PROD</v>
          </cell>
        </row>
        <row r="1200">
          <cell r="A1200" t="str">
            <v>PROD</v>
          </cell>
        </row>
        <row r="1201">
          <cell r="A1201" t="str">
            <v>PROD</v>
          </cell>
        </row>
        <row r="1202">
          <cell r="A1202" t="str">
            <v>PROD</v>
          </cell>
        </row>
        <row r="1203">
          <cell r="A1203" t="str">
            <v>PROD</v>
          </cell>
        </row>
        <row r="1204">
          <cell r="A1204" t="str">
            <v>PROD</v>
          </cell>
        </row>
        <row r="1205">
          <cell r="A1205" t="str">
            <v>PROD</v>
          </cell>
        </row>
        <row r="1206">
          <cell r="A1206" t="str">
            <v>PROD</v>
          </cell>
        </row>
        <row r="1207">
          <cell r="A1207" t="str">
            <v>PROD</v>
          </cell>
        </row>
        <row r="1208">
          <cell r="A1208" t="str">
            <v>PROD</v>
          </cell>
        </row>
        <row r="1209">
          <cell r="A1209" t="str">
            <v>PROD</v>
          </cell>
        </row>
        <row r="1210">
          <cell r="A1210" t="str">
            <v>PROD</v>
          </cell>
        </row>
        <row r="1211">
          <cell r="A1211" t="str">
            <v>PROD</v>
          </cell>
        </row>
        <row r="1212">
          <cell r="A1212" t="str">
            <v>PROD</v>
          </cell>
        </row>
        <row r="1213">
          <cell r="A1213" t="str">
            <v>PROD</v>
          </cell>
        </row>
        <row r="1214">
          <cell r="A1214" t="str">
            <v>PROD</v>
          </cell>
        </row>
        <row r="1215">
          <cell r="A1215" t="str">
            <v>PROD</v>
          </cell>
        </row>
        <row r="1216">
          <cell r="A1216" t="str">
            <v>PROD</v>
          </cell>
        </row>
        <row r="1217">
          <cell r="A1217" t="str">
            <v>PROD</v>
          </cell>
        </row>
        <row r="1218">
          <cell r="A1218" t="str">
            <v>PROD</v>
          </cell>
        </row>
        <row r="1219">
          <cell r="A1219" t="str">
            <v>PROD</v>
          </cell>
        </row>
        <row r="1220">
          <cell r="A1220" t="str">
            <v>PROD</v>
          </cell>
        </row>
        <row r="1221">
          <cell r="A1221" t="str">
            <v>PROD</v>
          </cell>
        </row>
        <row r="1222">
          <cell r="A1222" t="str">
            <v>PROD</v>
          </cell>
        </row>
        <row r="1223">
          <cell r="A1223" t="str">
            <v>PROD</v>
          </cell>
        </row>
        <row r="1224">
          <cell r="A1224" t="str">
            <v>PROD</v>
          </cell>
        </row>
        <row r="1225">
          <cell r="A1225" t="str">
            <v>PROD</v>
          </cell>
        </row>
        <row r="1226">
          <cell r="A1226" t="str">
            <v>PROD</v>
          </cell>
        </row>
        <row r="1227">
          <cell r="A1227" t="str">
            <v>PROD</v>
          </cell>
        </row>
        <row r="1228">
          <cell r="A1228" t="str">
            <v>PROD</v>
          </cell>
        </row>
        <row r="1229">
          <cell r="A1229" t="str">
            <v>PROD</v>
          </cell>
        </row>
        <row r="1230">
          <cell r="A1230" t="str">
            <v>PROD</v>
          </cell>
        </row>
        <row r="1231">
          <cell r="A1231" t="str">
            <v>PROD</v>
          </cell>
        </row>
        <row r="1232">
          <cell r="A1232" t="str">
            <v>PROD</v>
          </cell>
        </row>
        <row r="1233">
          <cell r="A1233" t="str">
            <v>PROD</v>
          </cell>
        </row>
        <row r="1234">
          <cell r="A1234" t="str">
            <v>PROD</v>
          </cell>
        </row>
        <row r="1235">
          <cell r="A1235" t="str">
            <v>PROD</v>
          </cell>
        </row>
        <row r="1236">
          <cell r="A1236" t="str">
            <v>PROD</v>
          </cell>
        </row>
        <row r="1237">
          <cell r="A1237" t="str">
            <v>PROD</v>
          </cell>
        </row>
        <row r="1238">
          <cell r="A1238" t="str">
            <v>PROD</v>
          </cell>
        </row>
        <row r="1239">
          <cell r="A1239" t="str">
            <v>PROD</v>
          </cell>
        </row>
        <row r="1240">
          <cell r="A1240" t="str">
            <v>PROD</v>
          </cell>
        </row>
        <row r="1241">
          <cell r="A1241" t="str">
            <v>PROD</v>
          </cell>
        </row>
        <row r="1242">
          <cell r="A1242" t="str">
            <v>PROD</v>
          </cell>
        </row>
        <row r="1243">
          <cell r="A1243" t="str">
            <v>PROD</v>
          </cell>
        </row>
        <row r="1244">
          <cell r="A1244" t="str">
            <v>PROD</v>
          </cell>
        </row>
        <row r="1245">
          <cell r="A1245" t="str">
            <v>PROD</v>
          </cell>
        </row>
        <row r="1246">
          <cell r="A1246" t="str">
            <v>PROD</v>
          </cell>
        </row>
        <row r="1247">
          <cell r="A1247" t="str">
            <v>PROD</v>
          </cell>
        </row>
        <row r="1248">
          <cell r="A1248" t="str">
            <v>PROD</v>
          </cell>
        </row>
        <row r="1249">
          <cell r="A1249" t="str">
            <v>PROD</v>
          </cell>
        </row>
        <row r="1250">
          <cell r="A1250" t="str">
            <v>PROD</v>
          </cell>
        </row>
        <row r="1251">
          <cell r="A1251" t="str">
            <v>PROD</v>
          </cell>
        </row>
        <row r="1252">
          <cell r="A1252" t="str">
            <v>PROD</v>
          </cell>
        </row>
        <row r="1253">
          <cell r="A1253" t="str">
            <v>PROD</v>
          </cell>
        </row>
        <row r="1254">
          <cell r="A1254" t="str">
            <v>PROD</v>
          </cell>
        </row>
        <row r="1255">
          <cell r="A1255" t="str">
            <v>PROD</v>
          </cell>
        </row>
        <row r="1256">
          <cell r="A1256" t="str">
            <v>PROD</v>
          </cell>
        </row>
        <row r="1257">
          <cell r="A1257" t="str">
            <v>PROD</v>
          </cell>
        </row>
        <row r="1258">
          <cell r="A1258" t="str">
            <v>PROD</v>
          </cell>
        </row>
        <row r="1259">
          <cell r="A1259" t="str">
            <v>PROD</v>
          </cell>
        </row>
        <row r="1260">
          <cell r="A1260" t="str">
            <v>PROD</v>
          </cell>
        </row>
        <row r="1261">
          <cell r="A1261" t="str">
            <v>PROD</v>
          </cell>
        </row>
        <row r="1262">
          <cell r="A1262" t="str">
            <v>PROD</v>
          </cell>
        </row>
        <row r="1263">
          <cell r="A1263" t="str">
            <v>PROD</v>
          </cell>
        </row>
        <row r="1264">
          <cell r="A1264" t="str">
            <v>PROD</v>
          </cell>
        </row>
        <row r="1265">
          <cell r="A1265" t="str">
            <v>PROD</v>
          </cell>
        </row>
        <row r="1266">
          <cell r="A1266" t="str">
            <v>PROD</v>
          </cell>
        </row>
        <row r="1267">
          <cell r="A1267" t="str">
            <v>PROD</v>
          </cell>
        </row>
        <row r="1268">
          <cell r="A1268" t="str">
            <v>PROD</v>
          </cell>
        </row>
        <row r="1269">
          <cell r="A1269" t="str">
            <v>PROD</v>
          </cell>
        </row>
        <row r="1270">
          <cell r="A1270" t="str">
            <v>PROD</v>
          </cell>
        </row>
        <row r="1271">
          <cell r="A1271" t="str">
            <v>PROD</v>
          </cell>
        </row>
        <row r="1272">
          <cell r="A1272" t="str">
            <v>PROD</v>
          </cell>
        </row>
        <row r="1273">
          <cell r="A1273" t="str">
            <v>PROD</v>
          </cell>
        </row>
        <row r="1274">
          <cell r="A1274" t="str">
            <v>PROD</v>
          </cell>
        </row>
        <row r="1275">
          <cell r="A1275" t="str">
            <v>PROD</v>
          </cell>
        </row>
        <row r="1276">
          <cell r="A1276" t="str">
            <v>PROD</v>
          </cell>
        </row>
        <row r="1277">
          <cell r="A1277" t="str">
            <v>PROD</v>
          </cell>
        </row>
        <row r="1278">
          <cell r="A1278" t="str">
            <v>PROD</v>
          </cell>
        </row>
        <row r="1279">
          <cell r="A1279" t="str">
            <v>PROD</v>
          </cell>
        </row>
        <row r="1280">
          <cell r="A1280" t="str">
            <v>PROD</v>
          </cell>
        </row>
        <row r="1281">
          <cell r="A1281" t="str">
            <v>PROD</v>
          </cell>
        </row>
        <row r="1282">
          <cell r="A1282" t="str">
            <v>PROD</v>
          </cell>
        </row>
        <row r="1283">
          <cell r="A1283" t="str">
            <v>PROD</v>
          </cell>
        </row>
        <row r="1284">
          <cell r="A1284" t="str">
            <v>PROD</v>
          </cell>
        </row>
        <row r="1285">
          <cell r="A1285" t="str">
            <v>PROD</v>
          </cell>
        </row>
        <row r="1286">
          <cell r="A1286" t="str">
            <v>PROD</v>
          </cell>
        </row>
        <row r="1287">
          <cell r="A1287" t="str">
            <v>PROD</v>
          </cell>
        </row>
        <row r="1288">
          <cell r="A1288" t="str">
            <v>PROD</v>
          </cell>
        </row>
        <row r="1289">
          <cell r="A1289" t="str">
            <v>PROD</v>
          </cell>
        </row>
        <row r="1290">
          <cell r="A1290" t="str">
            <v>PROD</v>
          </cell>
        </row>
        <row r="1291">
          <cell r="A1291" t="str">
            <v>PROD</v>
          </cell>
        </row>
        <row r="1292">
          <cell r="A1292" t="str">
            <v>PROD</v>
          </cell>
        </row>
        <row r="1293">
          <cell r="A1293" t="str">
            <v>UAT</v>
          </cell>
        </row>
        <row r="1294">
          <cell r="A1294" t="str">
            <v>UAT</v>
          </cell>
        </row>
        <row r="1295">
          <cell r="A1295" t="str">
            <v>UAT</v>
          </cell>
        </row>
        <row r="1296">
          <cell r="A1296" t="str">
            <v>UAT</v>
          </cell>
        </row>
        <row r="1297">
          <cell r="A1297" t="str">
            <v>UAT</v>
          </cell>
        </row>
        <row r="1298">
          <cell r="A1298" t="str">
            <v>UAT</v>
          </cell>
        </row>
        <row r="1299">
          <cell r="A1299" t="str">
            <v>UAT</v>
          </cell>
        </row>
        <row r="1300">
          <cell r="A1300" t="str">
            <v>UAT</v>
          </cell>
        </row>
        <row r="1301">
          <cell r="A1301" t="str">
            <v>UAT</v>
          </cell>
        </row>
        <row r="1302">
          <cell r="A1302" t="str">
            <v>UAT</v>
          </cell>
        </row>
        <row r="1303">
          <cell r="A1303" t="str">
            <v>UAT</v>
          </cell>
        </row>
        <row r="1304">
          <cell r="A1304" t="str">
            <v>UAT</v>
          </cell>
        </row>
        <row r="1305">
          <cell r="A1305" t="str">
            <v>UAT</v>
          </cell>
        </row>
        <row r="1306">
          <cell r="A1306" t="str">
            <v>UAT</v>
          </cell>
        </row>
        <row r="1307">
          <cell r="A1307" t="str">
            <v>UAT</v>
          </cell>
        </row>
        <row r="1308">
          <cell r="A1308" t="str">
            <v>UAT</v>
          </cell>
        </row>
        <row r="1309">
          <cell r="A1309" t="str">
            <v>UAT</v>
          </cell>
        </row>
        <row r="1310">
          <cell r="A1310" t="str">
            <v>UAT</v>
          </cell>
        </row>
        <row r="1311">
          <cell r="A1311" t="str">
            <v>UAT</v>
          </cell>
        </row>
        <row r="1312">
          <cell r="A1312" t="str">
            <v>UAT</v>
          </cell>
        </row>
        <row r="1313">
          <cell r="A1313" t="str">
            <v>UAT</v>
          </cell>
        </row>
        <row r="1314">
          <cell r="A1314" t="str">
            <v>UAT</v>
          </cell>
        </row>
        <row r="1315">
          <cell r="A1315" t="str">
            <v>UAT</v>
          </cell>
        </row>
        <row r="1316">
          <cell r="A1316" t="str">
            <v>UAT</v>
          </cell>
        </row>
        <row r="1317">
          <cell r="A1317" t="str">
            <v>UAT</v>
          </cell>
        </row>
        <row r="1318">
          <cell r="A1318" t="str">
            <v>UAT</v>
          </cell>
        </row>
        <row r="1319">
          <cell r="A1319" t="str">
            <v>UAT</v>
          </cell>
        </row>
        <row r="1320">
          <cell r="A1320" t="str">
            <v>UAT</v>
          </cell>
        </row>
        <row r="1321">
          <cell r="A1321" t="str">
            <v>UAT</v>
          </cell>
        </row>
        <row r="1322">
          <cell r="A1322" t="str">
            <v>UAT</v>
          </cell>
        </row>
        <row r="1323">
          <cell r="A1323" t="str">
            <v>UAT</v>
          </cell>
        </row>
        <row r="1324">
          <cell r="A1324" t="str">
            <v>UAT</v>
          </cell>
        </row>
        <row r="1325">
          <cell r="A1325" t="str">
            <v>UAT</v>
          </cell>
        </row>
        <row r="1326">
          <cell r="A1326" t="str">
            <v>UAT</v>
          </cell>
        </row>
        <row r="1327">
          <cell r="A1327" t="str">
            <v>UAT</v>
          </cell>
        </row>
        <row r="1328">
          <cell r="A1328" t="str">
            <v>UAT</v>
          </cell>
        </row>
        <row r="1329">
          <cell r="A1329" t="str">
            <v>UAT</v>
          </cell>
        </row>
        <row r="1330">
          <cell r="A1330" t="str">
            <v>UAT</v>
          </cell>
        </row>
        <row r="1331">
          <cell r="A1331" t="str">
            <v>UAT</v>
          </cell>
        </row>
        <row r="1332">
          <cell r="A1332" t="str">
            <v>UAT</v>
          </cell>
        </row>
        <row r="1333">
          <cell r="A1333" t="str">
            <v>UAT</v>
          </cell>
        </row>
        <row r="1334">
          <cell r="A1334" t="str">
            <v>UAT</v>
          </cell>
        </row>
        <row r="1335">
          <cell r="A1335" t="str">
            <v>UAT</v>
          </cell>
        </row>
        <row r="1336">
          <cell r="A1336" t="str">
            <v>UAT</v>
          </cell>
        </row>
        <row r="1337">
          <cell r="A1337" t="str">
            <v>UAT</v>
          </cell>
        </row>
        <row r="1338">
          <cell r="A1338" t="str">
            <v>UAT</v>
          </cell>
        </row>
        <row r="1339">
          <cell r="A1339" t="str">
            <v>UAT</v>
          </cell>
        </row>
        <row r="1340">
          <cell r="A1340" t="str">
            <v>UAT</v>
          </cell>
        </row>
        <row r="1341">
          <cell r="A1341" t="str">
            <v>UAT</v>
          </cell>
        </row>
        <row r="1342">
          <cell r="A1342" t="str">
            <v>UAT</v>
          </cell>
        </row>
        <row r="1343">
          <cell r="A1343" t="str">
            <v>UAT</v>
          </cell>
        </row>
        <row r="1344">
          <cell r="A1344" t="str">
            <v>UAT</v>
          </cell>
        </row>
        <row r="1345">
          <cell r="A1345" t="str">
            <v>UAT</v>
          </cell>
        </row>
        <row r="1346">
          <cell r="A1346" t="str">
            <v>UAT</v>
          </cell>
        </row>
        <row r="1347">
          <cell r="A1347" t="str">
            <v>UAT</v>
          </cell>
        </row>
        <row r="1348">
          <cell r="A1348" t="str">
            <v>UAT</v>
          </cell>
        </row>
        <row r="1349">
          <cell r="A1349" t="str">
            <v>UAT</v>
          </cell>
        </row>
        <row r="1350">
          <cell r="A1350" t="str">
            <v>SIT</v>
          </cell>
        </row>
        <row r="1351">
          <cell r="A1351" t="str">
            <v>SIT</v>
          </cell>
        </row>
        <row r="1352">
          <cell r="A1352" t="str">
            <v>SIT</v>
          </cell>
        </row>
        <row r="1353">
          <cell r="A1353" t="str">
            <v>SIT</v>
          </cell>
        </row>
        <row r="1354">
          <cell r="A1354" t="str">
            <v>SIT</v>
          </cell>
        </row>
        <row r="1355">
          <cell r="A1355" t="str">
            <v>SIT</v>
          </cell>
        </row>
        <row r="1356">
          <cell r="A1356" t="str">
            <v>SIT</v>
          </cell>
        </row>
        <row r="1357">
          <cell r="A1357" t="str">
            <v>SIT</v>
          </cell>
        </row>
        <row r="1358">
          <cell r="A1358" t="str">
            <v>SIT</v>
          </cell>
        </row>
        <row r="1359">
          <cell r="A1359" t="str">
            <v>SIT</v>
          </cell>
        </row>
        <row r="1360">
          <cell r="A1360" t="str">
            <v>SIT</v>
          </cell>
        </row>
        <row r="1361">
          <cell r="A1361" t="str">
            <v>SIT</v>
          </cell>
        </row>
        <row r="1362">
          <cell r="A1362" t="str">
            <v>SIT</v>
          </cell>
        </row>
        <row r="1363">
          <cell r="A1363" t="str">
            <v>SIT</v>
          </cell>
        </row>
        <row r="1364">
          <cell r="A1364" t="str">
            <v>SIT</v>
          </cell>
        </row>
        <row r="1365">
          <cell r="A1365" t="str">
            <v>SIT</v>
          </cell>
        </row>
        <row r="1366">
          <cell r="A1366" t="str">
            <v>SIT</v>
          </cell>
        </row>
        <row r="1367">
          <cell r="A1367" t="str">
            <v>SIT</v>
          </cell>
        </row>
        <row r="1368">
          <cell r="A1368" t="str">
            <v>SIT</v>
          </cell>
        </row>
        <row r="1369">
          <cell r="A1369" t="str">
            <v>SIT</v>
          </cell>
        </row>
        <row r="1370">
          <cell r="A1370" t="str">
            <v>未上架</v>
          </cell>
        </row>
        <row r="1371">
          <cell r="A1371" t="str">
            <v>未上架</v>
          </cell>
        </row>
        <row r="1372">
          <cell r="A1372" t="str">
            <v>未上架</v>
          </cell>
        </row>
        <row r="1373">
          <cell r="A1373" t="str">
            <v>未上架</v>
          </cell>
        </row>
        <row r="1374">
          <cell r="A1374" t="str">
            <v>未上架</v>
          </cell>
        </row>
        <row r="1375">
          <cell r="A1375" t="str">
            <v>未上架</v>
          </cell>
        </row>
        <row r="1376">
          <cell r="A1376" t="str">
            <v>未上架</v>
          </cell>
        </row>
        <row r="1377">
          <cell r="A1377" t="str">
            <v>未上架</v>
          </cell>
        </row>
        <row r="1378">
          <cell r="A1378" t="str">
            <v>未上架</v>
          </cell>
        </row>
        <row r="1379">
          <cell r="A1379" t="str">
            <v>未上架</v>
          </cell>
        </row>
        <row r="1380">
          <cell r="A1380" t="str">
            <v>未上架</v>
          </cell>
        </row>
        <row r="1381">
          <cell r="A1381" t="str">
            <v>未上架</v>
          </cell>
        </row>
        <row r="1382">
          <cell r="A1382" t="str">
            <v>未上架</v>
          </cell>
        </row>
        <row r="1383">
          <cell r="A1383" t="str">
            <v>未上架</v>
          </cell>
        </row>
        <row r="1384">
          <cell r="A1384" t="str">
            <v>未上架</v>
          </cell>
        </row>
        <row r="1385">
          <cell r="A1385" t="str">
            <v>未上架</v>
          </cell>
        </row>
        <row r="1386">
          <cell r="A1386" t="str">
            <v>未上架</v>
          </cell>
        </row>
        <row r="1387">
          <cell r="A1387" t="str">
            <v>未上架</v>
          </cell>
        </row>
        <row r="1388">
          <cell r="A1388" t="str">
            <v>未上架</v>
          </cell>
        </row>
        <row r="1389">
          <cell r="A1389" t="str">
            <v>未上架</v>
          </cell>
        </row>
        <row r="1390">
          <cell r="A1390" t="str">
            <v>未上架</v>
          </cell>
        </row>
        <row r="1391">
          <cell r="A1391" t="str">
            <v>未上架</v>
          </cell>
        </row>
        <row r="1392">
          <cell r="A1392" t="str">
            <v>未上架</v>
          </cell>
        </row>
        <row r="1393">
          <cell r="A1393" t="str">
            <v>未上架</v>
          </cell>
        </row>
        <row r="1394">
          <cell r="A1394" t="str">
            <v>未上架</v>
          </cell>
        </row>
        <row r="1395">
          <cell r="A1395" t="str">
            <v>未上架</v>
          </cell>
        </row>
        <row r="1396">
          <cell r="A1396" t="str">
            <v>未上架</v>
          </cell>
        </row>
        <row r="1397">
          <cell r="A1397" t="str">
            <v>未上架</v>
          </cell>
        </row>
        <row r="1398">
          <cell r="A1398" t="str">
            <v>未上架</v>
          </cell>
        </row>
        <row r="1399">
          <cell r="A1399" t="str">
            <v>未上架</v>
          </cell>
        </row>
        <row r="1400">
          <cell r="A1400" t="str">
            <v>未上架</v>
          </cell>
        </row>
        <row r="1401">
          <cell r="A1401" t="str">
            <v>未上架</v>
          </cell>
        </row>
        <row r="1402">
          <cell r="A1402" t="str">
            <v>未上架</v>
          </cell>
        </row>
        <row r="1403">
          <cell r="A1403" t="str">
            <v>未上架</v>
          </cell>
        </row>
        <row r="1404">
          <cell r="A1404" t="str">
            <v>未上架</v>
          </cell>
        </row>
        <row r="1405">
          <cell r="A1405" t="str">
            <v>未上架</v>
          </cell>
        </row>
        <row r="1406">
          <cell r="A1406" t="str">
            <v>未上架</v>
          </cell>
        </row>
        <row r="1407">
          <cell r="A1407" t="str">
            <v>未上架</v>
          </cell>
        </row>
        <row r="1408">
          <cell r="A1408" t="str">
            <v>未上架</v>
          </cell>
        </row>
        <row r="1409">
          <cell r="A1409" t="str">
            <v>未上架</v>
          </cell>
        </row>
        <row r="1410">
          <cell r="A1410" t="str">
            <v>未上架</v>
          </cell>
        </row>
        <row r="1411">
          <cell r="A1411" t="str">
            <v>未上架</v>
          </cell>
        </row>
        <row r="1412">
          <cell r="A1412" t="str">
            <v>未上架</v>
          </cell>
        </row>
        <row r="1413">
          <cell r="A1413" t="str">
            <v>未上架</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服務功能"/>
      <sheetName val="PGMTRX"/>
      <sheetName val="前端系統統計"/>
      <sheetName val="port 對照"/>
      <sheetName val="AFM縮寫"/>
      <sheetName val="option"/>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FX NBS查詢轉換欄位"/>
      <sheetName val="CIFX 查詢使用EDLS之欄位"/>
      <sheetName val="TS0077之判斷"/>
      <sheetName val="TB_CUSTOMER欄位檢核&amp;聯動規則(總表)"/>
      <sheetName val="TB_CUSTOMER欄位檢核&amp;聯動規則(詳細)"/>
    </sheetNames>
    <sheetDataSet>
      <sheetData sheetId="0"/>
      <sheetData sheetId="1"/>
      <sheetData sheetId="2"/>
      <sheetData sheetId="3">
        <row r="1">
          <cell r="A1" t="str">
            <v>欄位英文名稱</v>
          </cell>
          <cell r="B1" t="str">
            <v>欄位中文名稱</v>
          </cell>
          <cell r="C1" t="str">
            <v>欄位使用狀態</v>
          </cell>
          <cell r="D1" t="str">
            <v>API欄位長度</v>
          </cell>
          <cell r="E1" t="str">
            <v>DB長度</v>
          </cell>
        </row>
        <row r="2">
          <cell r="A2" t="str">
            <v>CUSTOMER_ID</v>
          </cell>
          <cell r="B2" t="str">
            <v>顧客主檔pk</v>
          </cell>
          <cell r="C2" t="str">
            <v>系統用</v>
          </cell>
          <cell r="D2" t="str">
            <v>N/A</v>
          </cell>
          <cell r="E2" t="str">
            <v>40</v>
          </cell>
        </row>
        <row r="3">
          <cell r="A3" t="str">
            <v>CIF_VERIFIED_ID</v>
          </cell>
          <cell r="B3" t="str">
            <v>顧客歸戶統編</v>
          </cell>
          <cell r="C3" t="str">
            <v>系統用</v>
          </cell>
          <cell r="D3">
            <v>10</v>
          </cell>
          <cell r="E3" t="str">
            <v>20</v>
          </cell>
        </row>
        <row r="4">
          <cell r="A4" t="str">
            <v>FIRST_TXN_DATE</v>
          </cell>
          <cell r="B4" t="str">
            <v>顧客首次往來日期(YYYYMMDDHH)</v>
          </cell>
          <cell r="C4" t="str">
            <v>使用中</v>
          </cell>
          <cell r="D4">
            <v>8</v>
          </cell>
          <cell r="E4" t="str">
            <v>20</v>
          </cell>
        </row>
        <row r="5">
          <cell r="A5" t="str">
            <v>CREATION_DPT_CODE</v>
          </cell>
          <cell r="B5" t="str">
            <v>建檔單位/建檔代號</v>
          </cell>
          <cell r="C5" t="str">
            <v>使用中</v>
          </cell>
          <cell r="D5">
            <v>4</v>
          </cell>
          <cell r="E5" t="str">
            <v>4</v>
          </cell>
        </row>
        <row r="6">
          <cell r="A6" t="str">
            <v>PRINCIPAL_CERT_NO</v>
          </cell>
          <cell r="B6" t="str">
            <v>代表人統編/負責人統編</v>
          </cell>
          <cell r="C6" t="str">
            <v>使用中</v>
          </cell>
          <cell r="D6">
            <v>10</v>
          </cell>
          <cell r="E6" t="str">
            <v>20</v>
          </cell>
        </row>
        <row r="7">
          <cell r="A7" t="str">
            <v>TAX_ID_NO</v>
          </cell>
          <cell r="B7" t="str">
            <v>稅籍代號</v>
          </cell>
          <cell r="C7" t="str">
            <v>使用中</v>
          </cell>
          <cell r="D7">
            <v>10</v>
          </cell>
          <cell r="E7" t="str">
            <v>10</v>
          </cell>
        </row>
        <row r="8">
          <cell r="A8" t="str">
            <v>INDUSTRY_PROPS_TYPE_CODE</v>
          </cell>
          <cell r="B8" t="str">
            <v>行業屬性類別代碼/行業性質/行業類別</v>
          </cell>
          <cell r="C8" t="str">
            <v>使用中</v>
          </cell>
          <cell r="D8">
            <v>2</v>
          </cell>
          <cell r="E8" t="str">
            <v>2</v>
          </cell>
        </row>
        <row r="9">
          <cell r="A9" t="str">
            <v>INCOME_TAX_TYPE</v>
          </cell>
          <cell r="B9" t="str">
            <v>利息所得稅別</v>
          </cell>
          <cell r="C9" t="str">
            <v>使用中</v>
          </cell>
          <cell r="D9">
            <v>1</v>
          </cell>
          <cell r="E9" t="str">
            <v>1</v>
          </cell>
        </row>
        <row r="10">
          <cell r="A10" t="str">
            <v>PRINCIPAL_NAME</v>
          </cell>
          <cell r="B10" t="str">
            <v>代表人姓名/負責人姓名</v>
          </cell>
          <cell r="C10" t="str">
            <v>使用中</v>
          </cell>
          <cell r="D10">
            <v>22</v>
          </cell>
          <cell r="E10" t="str">
            <v>200</v>
          </cell>
        </row>
        <row r="11">
          <cell r="A11" t="str">
            <v>BIRTHDAY</v>
          </cell>
          <cell r="B11" t="str">
            <v>顧客開戶生日</v>
          </cell>
          <cell r="C11" t="str">
            <v>使用中</v>
          </cell>
          <cell r="D11">
            <v>8</v>
          </cell>
          <cell r="E11" t="str">
            <v>8</v>
          </cell>
        </row>
        <row r="12">
          <cell r="A12" t="str">
            <v>NATIONALITY</v>
          </cell>
          <cell r="B12" t="str">
            <v>國籍分類代碼</v>
          </cell>
          <cell r="C12" t="str">
            <v>使用中</v>
          </cell>
          <cell r="D12">
            <v>1</v>
          </cell>
          <cell r="E12" t="str">
            <v>3</v>
          </cell>
        </row>
        <row r="13">
          <cell r="A13" t="str">
            <v>GENDER_CODE</v>
          </cell>
          <cell r="B13" t="str">
            <v>性別代碼</v>
          </cell>
          <cell r="C13" t="str">
            <v>系統用</v>
          </cell>
          <cell r="D13">
            <v>1</v>
          </cell>
          <cell r="E13" t="str">
            <v>2</v>
          </cell>
        </row>
        <row r="14">
          <cell r="A14" t="str">
            <v>REG_COUNTRY_CODE</v>
          </cell>
          <cell r="B14" t="str">
            <v>註冊國別代碼</v>
          </cell>
          <cell r="C14" t="str">
            <v>使用中</v>
          </cell>
          <cell r="D14">
            <v>2</v>
          </cell>
          <cell r="E14" t="str">
            <v>2</v>
          </cell>
        </row>
        <row r="15">
          <cell r="A15" t="str">
            <v>EVER_CHANGED_CERT_NO</v>
          </cell>
          <cell r="B15" t="str">
            <v>是否更改過身份證／統編</v>
          </cell>
          <cell r="C15" t="str">
            <v>系統用</v>
          </cell>
          <cell r="D15" t="str">
            <v>N/A</v>
          </cell>
          <cell r="E15" t="str">
            <v>1</v>
          </cell>
        </row>
        <row r="16">
          <cell r="A16" t="str">
            <v>MERGE_BANK</v>
          </cell>
          <cell r="B16" t="str">
            <v>合併金融機構別</v>
          </cell>
          <cell r="C16" t="str">
            <v>舊核紀錄，不再更新</v>
          </cell>
          <cell r="D16" t="str">
            <v>N/A</v>
          </cell>
          <cell r="E16" t="str">
            <v>1</v>
          </cell>
        </row>
        <row r="17">
          <cell r="A17" t="str">
            <v>CENTER_BATCH_CREATION</v>
          </cell>
          <cell r="B17" t="str">
            <v>中心批次建檔註記</v>
          </cell>
          <cell r="C17" t="str">
            <v>系統用</v>
          </cell>
          <cell r="D17" t="str">
            <v>N/A</v>
          </cell>
          <cell r="E17" t="str">
            <v>1</v>
          </cell>
        </row>
        <row r="18">
          <cell r="A18" t="str">
            <v>PERFORMANCE_DPT_CODE</v>
          </cell>
          <cell r="B18" t="str">
            <v>主經營行</v>
          </cell>
          <cell r="C18" t="str">
            <v>使用中</v>
          </cell>
          <cell r="D18">
            <v>4</v>
          </cell>
          <cell r="E18" t="str">
            <v>4</v>
          </cell>
        </row>
        <row r="19">
          <cell r="A19" t="str">
            <v>PROPERTY_TYPE_CODE</v>
          </cell>
          <cell r="B19" t="str">
            <v>顧客性質代碼(符合票交所定義)</v>
          </cell>
          <cell r="C19" t="str">
            <v>使用中</v>
          </cell>
          <cell r="D19">
            <v>1</v>
          </cell>
          <cell r="E19" t="str">
            <v>1</v>
          </cell>
        </row>
        <row r="20">
          <cell r="A20" t="str">
            <v>CUSTOMER_TYPE_CODE</v>
          </cell>
          <cell r="B20" t="str">
            <v>顧客類別代碼</v>
          </cell>
          <cell r="C20" t="str">
            <v>使用中</v>
          </cell>
          <cell r="D20">
            <v>2</v>
          </cell>
          <cell r="E20" t="str">
            <v>2</v>
          </cell>
        </row>
        <row r="21">
          <cell r="A21" t="str">
            <v>DGBAS_INDUSTRY_CODE</v>
          </cell>
          <cell r="B21" t="str">
            <v>行業編號（主計處代碼）</v>
          </cell>
          <cell r="C21" t="str">
            <v>使用中</v>
          </cell>
          <cell r="D21">
            <v>6</v>
          </cell>
          <cell r="E21" t="str">
            <v>6</v>
          </cell>
        </row>
        <row r="22">
          <cell r="A22" t="str">
            <v>PRIOR_PERSON_IDENTIFITY_NO</v>
          </cell>
          <cell r="B22" t="str">
            <v>舊身分證統編</v>
          </cell>
          <cell r="C22" t="str">
            <v>系統用</v>
          </cell>
          <cell r="D22" t="str">
            <v>N/A</v>
          </cell>
          <cell r="E22" t="str">
            <v>10</v>
          </cell>
        </row>
        <row r="23">
          <cell r="A23" t="str">
            <v>NCB_INDUSTRY_CODE</v>
          </cell>
          <cell r="B23" t="str">
            <v>行業編號（新央行代碼）</v>
          </cell>
          <cell r="C23" t="str">
            <v>系統用</v>
          </cell>
          <cell r="D23">
            <v>6</v>
          </cell>
          <cell r="E23" t="str">
            <v>6</v>
          </cell>
        </row>
        <row r="24">
          <cell r="A24" t="str">
            <v>SERVE_COMPANY_NAME</v>
          </cell>
          <cell r="B24" t="str">
            <v>顧客服務公司名稱</v>
          </cell>
          <cell r="C24" t="str">
            <v>使用中</v>
          </cell>
          <cell r="D24">
            <v>40</v>
          </cell>
          <cell r="E24" t="str">
            <v>200</v>
          </cell>
        </row>
        <row r="25">
          <cell r="A25" t="str">
            <v>SERVE_COMPANY_CERT_NO</v>
          </cell>
          <cell r="B25" t="str">
            <v>顧客服務公司統編</v>
          </cell>
          <cell r="C25" t="str">
            <v>使用中</v>
          </cell>
          <cell r="D25">
            <v>10</v>
          </cell>
          <cell r="E25" t="str">
            <v>10</v>
          </cell>
        </row>
        <row r="26">
          <cell r="A26" t="str">
            <v>JOB_POSITION_TYPE</v>
          </cell>
          <cell r="B26" t="str">
            <v>職位別</v>
          </cell>
          <cell r="C26" t="str">
            <v>使用中</v>
          </cell>
          <cell r="D26">
            <v>2</v>
          </cell>
          <cell r="E26" t="str">
            <v>2</v>
          </cell>
        </row>
        <row r="27">
          <cell r="A27" t="str">
            <v>INDUSTRY_TYPE_CODE</v>
          </cell>
          <cell r="B27" t="str">
            <v>自然人行業類別代碼</v>
          </cell>
          <cell r="C27" t="str">
            <v>使用中</v>
          </cell>
          <cell r="D27">
            <v>3</v>
          </cell>
          <cell r="E27" t="str">
            <v>3</v>
          </cell>
        </row>
        <row r="28">
          <cell r="A28" t="str">
            <v>PARENT_COMPANY_CERT_NO</v>
          </cell>
          <cell r="B28" t="str">
            <v>母公司統編（銀行歸戶統編）</v>
          </cell>
          <cell r="C28" t="str">
            <v>使用中</v>
          </cell>
          <cell r="D28">
            <v>10</v>
          </cell>
          <cell r="E28" t="str">
            <v>10</v>
          </cell>
        </row>
        <row r="29">
          <cell r="A29" t="str">
            <v>FOREIGN_BRANCH_FLAG</v>
          </cell>
          <cell r="B29" t="str">
            <v>外商分公司註記</v>
          </cell>
          <cell r="C29" t="str">
            <v>使用中</v>
          </cell>
          <cell r="D29">
            <v>1</v>
          </cell>
          <cell r="E29" t="str">
            <v>1</v>
          </cell>
        </row>
        <row r="30">
          <cell r="A30" t="str">
            <v>PARENT_COMPANY_COUNTRY</v>
          </cell>
          <cell r="B30" t="str">
            <v>母公司國別代碼</v>
          </cell>
          <cell r="C30" t="str">
            <v>使用中</v>
          </cell>
          <cell r="D30">
            <v>2</v>
          </cell>
          <cell r="E30" t="str">
            <v>2</v>
          </cell>
        </row>
        <row r="31">
          <cell r="A31" t="str">
            <v>CHINA_MASTER_CODE</v>
          </cell>
          <cell r="B31" t="str">
            <v>大陸商主代碼</v>
          </cell>
          <cell r="C31" t="str">
            <v>使用中</v>
          </cell>
          <cell r="D31">
            <v>1</v>
          </cell>
          <cell r="E31" t="str">
            <v>1</v>
          </cell>
        </row>
        <row r="32">
          <cell r="A32" t="str">
            <v>CHINA_SUB_CODE</v>
          </cell>
          <cell r="B32" t="str">
            <v>大陸商子代碼</v>
          </cell>
          <cell r="C32" t="str">
            <v>使用中</v>
          </cell>
          <cell r="D32">
            <v>2</v>
          </cell>
          <cell r="E32" t="str">
            <v>3</v>
          </cell>
        </row>
        <row r="33">
          <cell r="A33" t="str">
            <v>CIF_ORIGINAL_ID</v>
          </cell>
          <cell r="B33" t="str">
            <v>原始身份證字號/統編</v>
          </cell>
          <cell r="C33" t="str">
            <v>使用中</v>
          </cell>
          <cell r="D33">
            <v>10</v>
          </cell>
          <cell r="E33" t="str">
            <v>50</v>
          </cell>
        </row>
        <row r="34">
          <cell r="A34" t="str">
            <v>DUP_CERT_NO_ORG_CHECKING_NUM</v>
          </cell>
          <cell r="B34" t="str">
            <v>重號時之原始檢查碼</v>
          </cell>
          <cell r="C34" t="str">
            <v>系統用</v>
          </cell>
          <cell r="D34" t="str">
            <v>N/A</v>
          </cell>
          <cell r="E34" t="str">
            <v>1</v>
          </cell>
        </row>
        <row r="35">
          <cell r="A35" t="str">
            <v>CUST_NAME</v>
          </cell>
          <cell r="B35" t="str">
            <v>顧客姓名</v>
          </cell>
          <cell r="C35" t="str">
            <v>使用中</v>
          </cell>
          <cell r="D35">
            <v>80</v>
          </cell>
          <cell r="E35" t="str">
            <v>200</v>
          </cell>
        </row>
        <row r="36">
          <cell r="A36" t="str">
            <v>ACCOUNT_PURPOSE_CODE</v>
          </cell>
          <cell r="B36" t="str">
            <v>開戶用途代碼</v>
          </cell>
          <cell r="C36" t="str">
            <v>使用中</v>
          </cell>
          <cell r="D36">
            <v>2</v>
          </cell>
          <cell r="E36" t="str">
            <v>20</v>
          </cell>
        </row>
        <row r="37">
          <cell r="A37" t="str">
            <v>OTHER_ACCOUNT_PURPOSE</v>
          </cell>
          <cell r="B37" t="str">
            <v>開戶用途－其他</v>
          </cell>
          <cell r="C37" t="str">
            <v>使用中</v>
          </cell>
          <cell r="D37">
            <v>10</v>
          </cell>
          <cell r="E37" t="str">
            <v>20</v>
          </cell>
        </row>
        <row r="38">
          <cell r="A38" t="str">
            <v>PERSONAL_ANNUAL_INCOME</v>
          </cell>
          <cell r="B38" t="str">
            <v>個人年收入所得</v>
          </cell>
          <cell r="C38" t="str">
            <v>使用中</v>
          </cell>
          <cell r="D38">
            <v>2</v>
          </cell>
          <cell r="E38" t="str">
            <v>2</v>
          </cell>
        </row>
        <row r="39">
          <cell r="A39" t="str">
            <v>CPS_CUSTOMER_SOURCE_CODE</v>
          </cell>
          <cell r="B39" t="str">
            <v>cps顧客來源代碼</v>
          </cell>
          <cell r="C39" t="str">
            <v>使用中</v>
          </cell>
          <cell r="D39">
            <v>2</v>
          </cell>
          <cell r="E39" t="str">
            <v>2</v>
          </cell>
        </row>
        <row r="40">
          <cell r="A40" t="str">
            <v>EDU_LEVEL_CODE</v>
          </cell>
          <cell r="B40" t="str">
            <v>學歷代碼</v>
          </cell>
          <cell r="C40" t="str">
            <v>使用中</v>
          </cell>
          <cell r="D40">
            <v>2</v>
          </cell>
          <cell r="E40" t="str">
            <v>2</v>
          </cell>
        </row>
        <row r="41">
          <cell r="A41" t="str">
            <v>MARRIED_STATUS_CODE</v>
          </cell>
          <cell r="B41" t="str">
            <v>婚姻狀況</v>
          </cell>
          <cell r="C41" t="str">
            <v>使用中</v>
          </cell>
          <cell r="D41">
            <v>1</v>
          </cell>
          <cell r="E41" t="str">
            <v>1</v>
          </cell>
        </row>
        <row r="42">
          <cell r="A42" t="str">
            <v>CHILDREN_NUM</v>
          </cell>
          <cell r="B42" t="str">
            <v>扶養子女數</v>
          </cell>
          <cell r="C42" t="str">
            <v>使用中</v>
          </cell>
          <cell r="D42">
            <v>2</v>
          </cell>
          <cell r="E42" t="str">
            <v>2,0)</v>
          </cell>
        </row>
        <row r="43">
          <cell r="A43" t="str">
            <v>INTRODUCER_PERSON_CER_NO</v>
          </cell>
          <cell r="B43" t="str">
            <v>介紹人統編</v>
          </cell>
          <cell r="C43" t="str">
            <v>使用中</v>
          </cell>
          <cell r="D43">
            <v>10</v>
          </cell>
          <cell r="E43" t="str">
            <v>20</v>
          </cell>
        </row>
        <row r="44">
          <cell r="A44" t="str">
            <v>MATE_CERT_NO</v>
          </cell>
          <cell r="B44" t="str">
            <v>配偶統編</v>
          </cell>
          <cell r="C44" t="str">
            <v>使用中</v>
          </cell>
          <cell r="D44">
            <v>10</v>
          </cell>
          <cell r="E44" t="str">
            <v>10</v>
          </cell>
        </row>
        <row r="45">
          <cell r="A45" t="str">
            <v>ENTRY_EXIT_PERMIT_START_DATE</v>
          </cell>
          <cell r="B45" t="str">
            <v>入出境證起日(YYYYMMDDHH)</v>
          </cell>
          <cell r="C45" t="str">
            <v>使用中</v>
          </cell>
          <cell r="D45">
            <v>8</v>
          </cell>
          <cell r="E45" t="str">
            <v>20</v>
          </cell>
        </row>
        <row r="46">
          <cell r="A46" t="str">
            <v>ENTRY_EXIT_PERMIT_END_DATE</v>
          </cell>
          <cell r="B46" t="str">
            <v>入出境證迄日(YYYYMMDDHH)</v>
          </cell>
          <cell r="C46" t="str">
            <v>使用中</v>
          </cell>
          <cell r="D46">
            <v>8</v>
          </cell>
          <cell r="E46" t="str">
            <v>20</v>
          </cell>
        </row>
        <row r="47">
          <cell r="A47" t="str">
            <v>ENTRY_EXIT_PERMIT_NO</v>
          </cell>
          <cell r="B47" t="str">
            <v>入出境證號</v>
          </cell>
          <cell r="C47" t="str">
            <v>使用中</v>
          </cell>
          <cell r="D47">
            <v>11</v>
          </cell>
          <cell r="E47" t="str">
            <v>11</v>
          </cell>
        </row>
        <row r="48">
          <cell r="A48" t="str">
            <v>FOREIGN_EXCHANGE_ROLE_TYPE</v>
          </cell>
          <cell r="B48" t="str">
            <v>外匯申報身分別代碼</v>
          </cell>
          <cell r="C48" t="str">
            <v>使用中</v>
          </cell>
          <cell r="D48">
            <v>2</v>
          </cell>
          <cell r="E48" t="str">
            <v>2</v>
          </cell>
        </row>
        <row r="49">
          <cell r="A49" t="str">
            <v>OFFICE_NOTE_DESCRIPTION</v>
          </cell>
          <cell r="B49" t="str">
            <v>辦事處註記說明</v>
          </cell>
          <cell r="C49" t="str">
            <v>使用中</v>
          </cell>
          <cell r="D49">
            <v>1</v>
          </cell>
          <cell r="E49" t="str">
            <v>1</v>
          </cell>
        </row>
        <row r="50">
          <cell r="A50" t="str">
            <v>GOVERNMENT_OFFICIAL_NO</v>
          </cell>
          <cell r="B50" t="str">
            <v>官員證編號</v>
          </cell>
          <cell r="C50" t="str">
            <v>使用中</v>
          </cell>
          <cell r="D50">
            <v>9</v>
          </cell>
          <cell r="E50" t="str">
            <v>9</v>
          </cell>
        </row>
        <row r="51">
          <cell r="A51" t="str">
            <v>PARTY_ENGLISH_NAME</v>
          </cell>
          <cell r="B51" t="str">
            <v>當事者英文姓名/外匯英文姓名</v>
          </cell>
          <cell r="C51" t="str">
            <v>使用中</v>
          </cell>
          <cell r="D51">
            <v>80</v>
          </cell>
          <cell r="E51" t="str">
            <v>200</v>
          </cell>
        </row>
        <row r="52">
          <cell r="A52" t="str">
            <v>EXPIRED_DATE</v>
          </cell>
          <cell r="B52" t="str">
            <v>居留證迄日(YYYYMMDDHH)</v>
          </cell>
          <cell r="C52" t="str">
            <v>使用中</v>
          </cell>
          <cell r="D52">
            <v>8</v>
          </cell>
          <cell r="E52" t="str">
            <v>20</v>
          </cell>
        </row>
        <row r="53">
          <cell r="A53" t="str">
            <v>ISSUE_DATE</v>
          </cell>
          <cell r="B53" t="str">
            <v>居留證核發日期(YYYYMMDDHH)</v>
          </cell>
          <cell r="C53" t="str">
            <v>使用中</v>
          </cell>
          <cell r="D53">
            <v>8</v>
          </cell>
          <cell r="E53" t="str">
            <v>20</v>
          </cell>
        </row>
        <row r="54">
          <cell r="A54" t="str">
            <v>EXCHANGE_RESIDENCE_PERMIT_NO</v>
          </cell>
          <cell r="B54" t="str">
            <v>居留證統編</v>
          </cell>
          <cell r="C54" t="str">
            <v>使用中</v>
          </cell>
          <cell r="D54">
            <v>10</v>
          </cell>
          <cell r="E54" t="str">
            <v>10</v>
          </cell>
        </row>
        <row r="55">
          <cell r="A55" t="str">
            <v>PASSPORT_NO</v>
          </cell>
          <cell r="B55" t="str">
            <v>護照號碼</v>
          </cell>
          <cell r="C55" t="str">
            <v>使用中</v>
          </cell>
          <cell r="D55">
            <v>20</v>
          </cell>
          <cell r="E55" t="str">
            <v>30</v>
          </cell>
        </row>
        <row r="56">
          <cell r="A56" t="str">
            <v>EXCHANGE_CONTACT_PERSON_NAME</v>
          </cell>
          <cell r="B56" t="str">
            <v>外匯聯絡人姓名</v>
          </cell>
          <cell r="C56" t="str">
            <v>使用中</v>
          </cell>
          <cell r="D56">
            <v>60</v>
          </cell>
          <cell r="E56" t="str">
            <v>200</v>
          </cell>
        </row>
        <row r="57">
          <cell r="A57" t="str">
            <v>EXCHANGE_CONTACT_PERSON_PHONE</v>
          </cell>
          <cell r="B57" t="str">
            <v>外匯聯絡人電話</v>
          </cell>
          <cell r="C57" t="str">
            <v>使用中</v>
          </cell>
          <cell r="D57">
            <v>30</v>
          </cell>
          <cell r="E57" t="str">
            <v>30</v>
          </cell>
        </row>
        <row r="58">
          <cell r="A58" t="str">
            <v>LC_ORIGINAL_HANDLE_WAY</v>
          </cell>
          <cell r="B58" t="str">
            <v>信用狀正本處理方式</v>
          </cell>
          <cell r="C58" t="str">
            <v>使用中</v>
          </cell>
          <cell r="D58">
            <v>4</v>
          </cell>
          <cell r="E58" t="str">
            <v>4</v>
          </cell>
        </row>
        <row r="59">
          <cell r="A59" t="str">
            <v>CONT_ENGLISH_ADDR_COUNTRYCODE</v>
          </cell>
          <cell r="B59" t="str">
            <v>英文地址國別</v>
          </cell>
          <cell r="C59" t="str">
            <v>使用中</v>
          </cell>
          <cell r="D59">
            <v>2</v>
          </cell>
          <cell r="E59" t="str">
            <v>3</v>
          </cell>
        </row>
        <row r="60">
          <cell r="A60" t="str">
            <v>CONT_CITY</v>
          </cell>
          <cell r="B60" t="str">
            <v>通訊地址城市</v>
          </cell>
          <cell r="C60" t="str">
            <v>使用中</v>
          </cell>
          <cell r="D60">
            <v>8</v>
          </cell>
          <cell r="E60" t="str">
            <v>30</v>
          </cell>
        </row>
        <row r="61">
          <cell r="A61" t="str">
            <v>CUST_ZIP_CODE</v>
          </cell>
          <cell r="B61" t="str">
            <v>通訊地址郵遞區號(circizip)</v>
          </cell>
          <cell r="C61" t="str">
            <v>使用中</v>
          </cell>
          <cell r="D61">
            <v>3</v>
          </cell>
          <cell r="E61" t="str">
            <v>5</v>
          </cell>
        </row>
        <row r="62">
          <cell r="A62" t="str">
            <v>CONT_ADDRESS_DETAIL</v>
          </cell>
          <cell r="B62" t="str">
            <v>通訊地址(部分)</v>
          </cell>
          <cell r="C62" t="str">
            <v>使用中</v>
          </cell>
          <cell r="D62">
            <v>66</v>
          </cell>
          <cell r="E62" t="str">
            <v>200</v>
          </cell>
        </row>
        <row r="63">
          <cell r="A63" t="str">
            <v>CONT_AREA</v>
          </cell>
          <cell r="B63" t="str">
            <v>通訊地址鄉鎮市區</v>
          </cell>
          <cell r="C63" t="str">
            <v>使用中</v>
          </cell>
          <cell r="D63">
            <v>10</v>
          </cell>
          <cell r="E63" t="str">
            <v>30</v>
          </cell>
        </row>
        <row r="64">
          <cell r="A64" t="str">
            <v>PER_CITY</v>
          </cell>
          <cell r="B64" t="str">
            <v>戶籍地址城市</v>
          </cell>
          <cell r="C64" t="str">
            <v>使用中</v>
          </cell>
          <cell r="D64">
            <v>8</v>
          </cell>
          <cell r="E64" t="str">
            <v>30</v>
          </cell>
        </row>
        <row r="65">
          <cell r="A65" t="str">
            <v>PER_ZIP</v>
          </cell>
          <cell r="B65" t="str">
            <v>戶籍地址郵遞區號(circizip)</v>
          </cell>
          <cell r="C65" t="str">
            <v>使用中</v>
          </cell>
          <cell r="D65">
            <v>5</v>
          </cell>
          <cell r="E65" t="str">
            <v>5</v>
          </cell>
        </row>
        <row r="66">
          <cell r="A66" t="str">
            <v>REGI_ADDRESS_DETAIL</v>
          </cell>
          <cell r="B66" t="str">
            <v>戶籍地址(部分)</v>
          </cell>
          <cell r="C66" t="str">
            <v>使用中</v>
          </cell>
          <cell r="D66">
            <v>66</v>
          </cell>
          <cell r="E66" t="str">
            <v>200</v>
          </cell>
        </row>
        <row r="67">
          <cell r="A67" t="str">
            <v>PER_AREA</v>
          </cell>
          <cell r="B67" t="str">
            <v>戶籍地址鄉鎮市區</v>
          </cell>
          <cell r="C67" t="str">
            <v>使用中</v>
          </cell>
          <cell r="D67">
            <v>10</v>
          </cell>
          <cell r="E67" t="str">
            <v>30</v>
          </cell>
        </row>
        <row r="68">
          <cell r="A68" t="str">
            <v>CONT_ENGLISH_ADDR_ADMINAREA</v>
          </cell>
          <cell r="B68" t="str">
            <v>英文地址城市</v>
          </cell>
          <cell r="C68" t="str">
            <v>使用中</v>
          </cell>
          <cell r="D68">
            <v>30</v>
          </cell>
          <cell r="E68" t="str">
            <v>30</v>
          </cell>
        </row>
        <row r="69">
          <cell r="A69" t="str">
            <v>CONT_ENGLISH_ADDR</v>
          </cell>
          <cell r="B69" t="str">
            <v>英文地址(部分)</v>
          </cell>
          <cell r="C69" t="str">
            <v>使用中</v>
          </cell>
          <cell r="D69">
            <v>66</v>
          </cell>
          <cell r="E69" t="str">
            <v>200</v>
          </cell>
        </row>
        <row r="70">
          <cell r="A70" t="str">
            <v>OVERDUE_CREDIT_ACCOUNT</v>
          </cell>
          <cell r="B70" t="str">
            <v xml:space="preserve">逾期授信戶註記 </v>
          </cell>
          <cell r="C70" t="str">
            <v>使用中</v>
          </cell>
          <cell r="D70" t="str">
            <v>N/A</v>
          </cell>
          <cell r="E70" t="str">
            <v>1</v>
          </cell>
        </row>
        <row r="71">
          <cell r="A71" t="str">
            <v>DEBT_CONSULT</v>
          </cell>
          <cell r="B71" t="str">
            <v xml:space="preserve">債務協商代碼 </v>
          </cell>
          <cell r="C71" t="str">
            <v>使用中</v>
          </cell>
          <cell r="D71">
            <v>2</v>
          </cell>
          <cell r="E71" t="str">
            <v>1</v>
          </cell>
        </row>
        <row r="72">
          <cell r="A72" t="str">
            <v>CONSUMER_DEBT_CLEAN</v>
          </cell>
          <cell r="B72" t="str">
            <v xml:space="preserve">消費者債務清理代碼 </v>
          </cell>
          <cell r="C72" t="str">
            <v>使用中</v>
          </cell>
          <cell r="D72" t="str">
            <v>N/A</v>
          </cell>
          <cell r="E72" t="str">
            <v>4</v>
          </cell>
        </row>
        <row r="73">
          <cell r="A73" t="str">
            <v>CREDIT_CARD_SETTLEMENT</v>
          </cell>
          <cell r="B73" t="str">
            <v xml:space="preserve">清算註記（來自卡處） </v>
          </cell>
          <cell r="C73" t="str">
            <v>使用中</v>
          </cell>
          <cell r="D73">
            <v>1</v>
          </cell>
          <cell r="E73" t="str">
            <v>1</v>
          </cell>
        </row>
        <row r="74">
          <cell r="A74" t="str">
            <v>SPECIFIC_MEMBER_FLAG</v>
          </cell>
          <cell r="B74" t="str">
            <v xml:space="preserve">特記對象（業管單位登錄） </v>
          </cell>
          <cell r="C74" t="str">
            <v>使用中</v>
          </cell>
          <cell r="D74">
            <v>1</v>
          </cell>
          <cell r="E74" t="str">
            <v>1</v>
          </cell>
        </row>
        <row r="75">
          <cell r="A75" t="str">
            <v>STOP_USE_CUSTOMER_DATA_FLAG</v>
          </cell>
          <cell r="B75" t="str">
            <v xml:space="preserve">停止蒐集利用個人資料註記 </v>
          </cell>
          <cell r="C75" t="str">
            <v>使用中</v>
          </cell>
          <cell r="D75">
            <v>1</v>
          </cell>
          <cell r="E75" t="str">
            <v>1</v>
          </cell>
        </row>
        <row r="76">
          <cell r="A76" t="str">
            <v>TERRORISTS_FLAG</v>
          </cell>
          <cell r="B76" t="str">
            <v>制裁名單註記（原恐怖份子註記）</v>
          </cell>
          <cell r="C76" t="str">
            <v>使用中</v>
          </cell>
          <cell r="D76">
            <v>1</v>
          </cell>
          <cell r="E76" t="str">
            <v>1</v>
          </cell>
        </row>
        <row r="77">
          <cell r="A77" t="str">
            <v>CUSTOMER_STATUS</v>
          </cell>
          <cell r="B77" t="str">
            <v xml:space="preserve">顧客狀態代碼 </v>
          </cell>
          <cell r="C77" t="str">
            <v>使用中</v>
          </cell>
          <cell r="D77">
            <v>2</v>
          </cell>
          <cell r="E77" t="str">
            <v>2</v>
          </cell>
        </row>
        <row r="78">
          <cell r="A78" t="str">
            <v>REHABILITATED</v>
          </cell>
          <cell r="B78" t="str">
            <v xml:space="preserve">更生註記（來自卡處） </v>
          </cell>
          <cell r="C78" t="str">
            <v>使用中</v>
          </cell>
          <cell r="D78">
            <v>1</v>
          </cell>
          <cell r="E78" t="str">
            <v>1</v>
          </cell>
        </row>
        <row r="79">
          <cell r="A79" t="str">
            <v>PRE_MEDIATE_FLAG</v>
          </cell>
          <cell r="B79" t="str">
            <v xml:space="preserve">前置調解註記 </v>
          </cell>
          <cell r="C79" t="str">
            <v>使用中</v>
          </cell>
          <cell r="D79" t="str">
            <v>N/A</v>
          </cell>
          <cell r="E79" t="str">
            <v>4</v>
          </cell>
        </row>
        <row r="80">
          <cell r="A80" t="str">
            <v>ACCOUNT_REVIEW_STATE</v>
          </cell>
          <cell r="B80" t="str">
            <v xml:space="preserve"> account review狀態註記 </v>
          </cell>
          <cell r="C80" t="str">
            <v>使用中</v>
          </cell>
          <cell r="D80">
            <v>1</v>
          </cell>
          <cell r="E80" t="str">
            <v>1</v>
          </cell>
        </row>
        <row r="81">
          <cell r="A81" t="str">
            <v>ACCOUNT_REVIEW_PENDING</v>
          </cell>
          <cell r="B81" t="str">
            <v xml:space="preserve"> account review暫停註記 </v>
          </cell>
          <cell r="C81" t="str">
            <v>使用中</v>
          </cell>
          <cell r="D81">
            <v>1</v>
          </cell>
          <cell r="E81" t="str">
            <v>1</v>
          </cell>
        </row>
        <row r="82">
          <cell r="A82" t="str">
            <v>BANK_INTERNAL_COMMON_SALE</v>
          </cell>
          <cell r="B82" t="str">
            <v>銀行內部共同行銷註記</v>
          </cell>
          <cell r="C82" t="str">
            <v>已廢棄</v>
          </cell>
          <cell r="D82" t="str">
            <v>N/A</v>
          </cell>
          <cell r="E82" t="str">
            <v>1</v>
          </cell>
        </row>
        <row r="83">
          <cell r="A83" t="str">
            <v>AGREE_CS_FLAG</v>
          </cell>
          <cell r="B83" t="str">
            <v>(已廢棄)是否同意運用顧客基本資料註記</v>
          </cell>
          <cell r="C83" t="str">
            <v>已廢棄</v>
          </cell>
          <cell r="D83">
            <v>11</v>
          </cell>
          <cell r="E83" t="str">
            <v>5</v>
          </cell>
        </row>
        <row r="84">
          <cell r="A84" t="str">
            <v>AGREE_CS_WITH_CONSENT_FLAG</v>
          </cell>
          <cell r="B84" t="str">
            <v>是否同意運用顧客基本資料註記(已徵得同意書)</v>
          </cell>
          <cell r="C84" t="str">
            <v>已廢棄</v>
          </cell>
          <cell r="D84" t="str">
            <v>N/A</v>
          </cell>
          <cell r="E84" t="str">
            <v>1</v>
          </cell>
        </row>
        <row r="85">
          <cell r="A85" t="str">
            <v>DM_SALE_FLAG</v>
          </cell>
          <cell r="B85" t="str">
            <v>實體ｄｍ行銷註記</v>
          </cell>
          <cell r="C85" t="str">
            <v>使用中</v>
          </cell>
          <cell r="D85">
            <v>1</v>
          </cell>
          <cell r="E85" t="str">
            <v>1</v>
          </cell>
        </row>
        <row r="86">
          <cell r="A86" t="str">
            <v>SMS_SALE_FLAG</v>
          </cell>
          <cell r="B86" t="str">
            <v>簡訊行銷註記</v>
          </cell>
          <cell r="C86" t="str">
            <v>使用中</v>
          </cell>
          <cell r="D86">
            <v>1</v>
          </cell>
          <cell r="E86" t="str">
            <v>1</v>
          </cell>
        </row>
        <row r="87">
          <cell r="A87" t="str">
            <v>PHONE_SALE_FLAG</v>
          </cell>
          <cell r="B87" t="str">
            <v>電話行銷註記</v>
          </cell>
          <cell r="C87" t="str">
            <v>使用中</v>
          </cell>
          <cell r="D87">
            <v>1</v>
          </cell>
          <cell r="E87" t="str">
            <v>1</v>
          </cell>
        </row>
        <row r="88">
          <cell r="A88" t="str">
            <v>EMAIL_SALE_FLAG</v>
          </cell>
          <cell r="B88" t="str">
            <v>電子郵件行銷註記</v>
          </cell>
          <cell r="C88" t="str">
            <v>使用中</v>
          </cell>
          <cell r="D88">
            <v>1</v>
          </cell>
          <cell r="E88" t="str">
            <v>1</v>
          </cell>
        </row>
        <row r="89">
          <cell r="A89" t="str">
            <v>NOTIFICATION_TYPE</v>
          </cell>
          <cell r="B89" t="str">
            <v>通知方式</v>
          </cell>
          <cell r="C89" t="str">
            <v>使用中</v>
          </cell>
          <cell r="D89">
            <v>1</v>
          </cell>
          <cell r="E89" t="str">
            <v>1</v>
          </cell>
        </row>
        <row r="90">
          <cell r="A90" t="str">
            <v>RESI_COMM_CONTENT</v>
          </cell>
          <cell r="B90" t="str">
            <v>戶籍電話</v>
          </cell>
          <cell r="C90" t="str">
            <v>使用中</v>
          </cell>
          <cell r="D90">
            <v>11</v>
          </cell>
          <cell r="E90" t="str">
            <v>100</v>
          </cell>
        </row>
        <row r="91">
          <cell r="A91" t="str">
            <v>CONT_COMM_CONTENT</v>
          </cell>
          <cell r="B91" t="str">
            <v>通訊電話</v>
          </cell>
          <cell r="C91" t="str">
            <v>使用中</v>
          </cell>
          <cell r="D91">
            <v>11</v>
          </cell>
          <cell r="E91" t="str">
            <v>100</v>
          </cell>
        </row>
        <row r="92">
          <cell r="A92" t="str">
            <v>COMP_COMM_CONTENT</v>
          </cell>
          <cell r="B92" t="str">
            <v>公司電話</v>
          </cell>
          <cell r="C92" t="str">
            <v>使用中</v>
          </cell>
          <cell r="D92">
            <v>11</v>
          </cell>
          <cell r="E92" t="str">
            <v>100</v>
          </cell>
        </row>
        <row r="93">
          <cell r="A93" t="str">
            <v>RESE_COMM_CONTENT</v>
          </cell>
          <cell r="B93" t="str">
            <v>戶籍電話分機</v>
          </cell>
          <cell r="C93" t="str">
            <v>使用中</v>
          </cell>
          <cell r="D93" t="str">
            <v>N/A</v>
          </cell>
          <cell r="E93" t="str">
            <v>100</v>
          </cell>
        </row>
        <row r="94">
          <cell r="A94" t="str">
            <v>CONE_COMM_CONTENT</v>
          </cell>
          <cell r="B94" t="str">
            <v>通訊電話分機</v>
          </cell>
          <cell r="C94" t="str">
            <v>使用中</v>
          </cell>
          <cell r="D94">
            <v>4</v>
          </cell>
          <cell r="E94" t="str">
            <v>100</v>
          </cell>
        </row>
        <row r="95">
          <cell r="A95" t="str">
            <v>CMPE_COMM_CONTENT</v>
          </cell>
          <cell r="B95" t="str">
            <v>公司電話分機</v>
          </cell>
          <cell r="C95" t="str">
            <v>使用中</v>
          </cell>
          <cell r="D95">
            <v>6</v>
          </cell>
          <cell r="E95" t="str">
            <v>100</v>
          </cell>
        </row>
        <row r="96">
          <cell r="A96" t="str">
            <v>CNTP_COMM_CONTENT</v>
          </cell>
          <cell r="B96" t="str">
            <v>通訊用行動電話</v>
          </cell>
          <cell r="C96" t="str">
            <v>使用中</v>
          </cell>
          <cell r="D96">
            <v>11</v>
          </cell>
          <cell r="E96" t="str">
            <v>100</v>
          </cell>
        </row>
        <row r="97">
          <cell r="A97" t="str">
            <v>TXNP_COMM_CONTENT</v>
          </cell>
          <cell r="B97" t="str">
            <v>交易用行動電話/簡訊密碼專屬行動電話</v>
          </cell>
          <cell r="C97" t="str">
            <v>使用中</v>
          </cell>
          <cell r="D97">
            <v>11</v>
          </cell>
          <cell r="E97" t="str">
            <v>100</v>
          </cell>
        </row>
        <row r="98">
          <cell r="A98" t="str">
            <v>BBCALL</v>
          </cell>
          <cell r="B98" t="str">
            <v>呼叫器</v>
          </cell>
          <cell r="C98" t="str">
            <v>舊核紀錄，不再更新</v>
          </cell>
          <cell r="D98" t="str">
            <v>N/A</v>
          </cell>
          <cell r="E98" t="str">
            <v>100</v>
          </cell>
        </row>
        <row r="99">
          <cell r="A99" t="str">
            <v>FAXT_COMM_CONTENT</v>
          </cell>
          <cell r="B99" t="str">
            <v>傳真電話</v>
          </cell>
          <cell r="C99" t="str">
            <v>使用中</v>
          </cell>
          <cell r="D99">
            <v>11</v>
          </cell>
          <cell r="E99" t="str">
            <v>100</v>
          </cell>
        </row>
        <row r="100">
          <cell r="A100" t="str">
            <v>EMAIL_COMM_CONTENT</v>
          </cell>
          <cell r="B100" t="str">
            <v>電子郵件信箱</v>
          </cell>
          <cell r="C100" t="str">
            <v>使用中</v>
          </cell>
          <cell r="D100">
            <v>50</v>
          </cell>
          <cell r="E100" t="str">
            <v>100</v>
          </cell>
        </row>
        <row r="101">
          <cell r="A101" t="str">
            <v>RESI_COMM_CONTENT2</v>
          </cell>
          <cell r="B101" t="str">
            <v>戶籍電話二</v>
          </cell>
          <cell r="C101" t="str">
            <v>未使用</v>
          </cell>
          <cell r="D101" t="str">
            <v>N/A</v>
          </cell>
          <cell r="E101" t="str">
            <v>100</v>
          </cell>
        </row>
        <row r="102">
          <cell r="A102" t="str">
            <v>CONT_COMM_CONTENT2</v>
          </cell>
          <cell r="B102" t="str">
            <v>通訊電話二</v>
          </cell>
          <cell r="C102" t="str">
            <v>未使用</v>
          </cell>
          <cell r="D102" t="str">
            <v>N/A</v>
          </cell>
          <cell r="E102" t="str">
            <v>100</v>
          </cell>
        </row>
        <row r="103">
          <cell r="A103" t="str">
            <v>COMP_COMM_CONTENT2</v>
          </cell>
          <cell r="B103" t="str">
            <v>公司電話二</v>
          </cell>
          <cell r="C103" t="str">
            <v>未使用</v>
          </cell>
          <cell r="D103" t="str">
            <v>N/A</v>
          </cell>
          <cell r="E103" t="str">
            <v>100</v>
          </cell>
        </row>
        <row r="104">
          <cell r="A104" t="str">
            <v>RESE_COMM_CONTENT2</v>
          </cell>
          <cell r="B104" t="str">
            <v>戶籍電話分機二</v>
          </cell>
          <cell r="C104" t="str">
            <v>未使用</v>
          </cell>
          <cell r="D104" t="str">
            <v>N/A</v>
          </cell>
          <cell r="E104" t="str">
            <v>100</v>
          </cell>
        </row>
        <row r="105">
          <cell r="A105" t="str">
            <v>CONE_COMM_CONTENT2</v>
          </cell>
          <cell r="B105" t="str">
            <v>通訊電話分機二</v>
          </cell>
          <cell r="C105" t="str">
            <v>未使用</v>
          </cell>
          <cell r="D105">
            <v>4</v>
          </cell>
          <cell r="E105" t="str">
            <v>100</v>
          </cell>
        </row>
        <row r="106">
          <cell r="A106" t="str">
            <v>CMPE_COMM_CONTENT2</v>
          </cell>
          <cell r="B106" t="str">
            <v>公司電話分機二</v>
          </cell>
          <cell r="C106" t="str">
            <v>未使用</v>
          </cell>
          <cell r="D106" t="str">
            <v>N/A</v>
          </cell>
          <cell r="E106" t="str">
            <v>100</v>
          </cell>
        </row>
        <row r="107">
          <cell r="A107" t="str">
            <v>CNTP_COMM_CONTENT2</v>
          </cell>
          <cell r="B107" t="str">
            <v>通訊用行動電話二</v>
          </cell>
          <cell r="C107" t="str">
            <v>未使用</v>
          </cell>
          <cell r="D107" t="str">
            <v>N/A</v>
          </cell>
          <cell r="E107" t="str">
            <v>100</v>
          </cell>
        </row>
        <row r="108">
          <cell r="A108" t="str">
            <v>TXNP_COMM_CONTENT2</v>
          </cell>
          <cell r="B108" t="str">
            <v>交易用行動電話/簡訊密碼專屬行動電話二</v>
          </cell>
          <cell r="C108" t="str">
            <v>未使用</v>
          </cell>
          <cell r="D108" t="str">
            <v>N/A</v>
          </cell>
          <cell r="E108" t="str">
            <v>100</v>
          </cell>
        </row>
        <row r="109">
          <cell r="A109" t="str">
            <v>BBCALL2</v>
          </cell>
          <cell r="B109" t="str">
            <v>呼叫器二</v>
          </cell>
          <cell r="C109" t="str">
            <v>未使用</v>
          </cell>
          <cell r="D109" t="str">
            <v>N/A</v>
          </cell>
          <cell r="E109" t="str">
            <v>100</v>
          </cell>
        </row>
        <row r="110">
          <cell r="A110" t="str">
            <v>FAXT_COMM_CONTENT2</v>
          </cell>
          <cell r="B110" t="str">
            <v>傳真電話二</v>
          </cell>
          <cell r="C110" t="str">
            <v>未使用</v>
          </cell>
          <cell r="D110" t="str">
            <v>N/A</v>
          </cell>
          <cell r="E110" t="str">
            <v>100</v>
          </cell>
        </row>
        <row r="111">
          <cell r="A111" t="str">
            <v>EMAIL_COMM_CONTENT2</v>
          </cell>
          <cell r="B111" t="str">
            <v>電子郵件信箱二</v>
          </cell>
          <cell r="C111" t="str">
            <v>未使用</v>
          </cell>
          <cell r="D111" t="str">
            <v>N/A</v>
          </cell>
          <cell r="E111" t="str">
            <v>100</v>
          </cell>
        </row>
        <row r="112">
          <cell r="A112" t="str">
            <v>RESI_COMM_CONTENT3</v>
          </cell>
          <cell r="B112" t="str">
            <v>戶籍電話三</v>
          </cell>
          <cell r="C112" t="str">
            <v>未使用</v>
          </cell>
          <cell r="D112" t="str">
            <v>N/A</v>
          </cell>
          <cell r="E112" t="str">
            <v>100</v>
          </cell>
        </row>
        <row r="113">
          <cell r="A113" t="str">
            <v>CONT_COMM_CONTENT3</v>
          </cell>
          <cell r="B113" t="str">
            <v>通訊電話三</v>
          </cell>
          <cell r="C113" t="str">
            <v>未使用</v>
          </cell>
          <cell r="D113" t="str">
            <v>N/A</v>
          </cell>
          <cell r="E113" t="str">
            <v>100</v>
          </cell>
        </row>
        <row r="114">
          <cell r="A114" t="str">
            <v>COMP_COMM_CONTENT3</v>
          </cell>
          <cell r="B114" t="str">
            <v>公司電話三</v>
          </cell>
          <cell r="C114" t="str">
            <v>未使用</v>
          </cell>
          <cell r="D114" t="str">
            <v>N/A</v>
          </cell>
          <cell r="E114" t="str">
            <v>100</v>
          </cell>
        </row>
        <row r="115">
          <cell r="A115" t="str">
            <v>RESE_COMM_CONTENT3</v>
          </cell>
          <cell r="B115" t="str">
            <v>戶籍電話分機三</v>
          </cell>
          <cell r="C115" t="str">
            <v>未使用</v>
          </cell>
          <cell r="D115" t="str">
            <v>N/A</v>
          </cell>
          <cell r="E115" t="str">
            <v>100</v>
          </cell>
        </row>
        <row r="116">
          <cell r="A116" t="str">
            <v>CONE_COMM_CONTENT3</v>
          </cell>
          <cell r="B116" t="str">
            <v>通訊電話分機三</v>
          </cell>
          <cell r="C116" t="str">
            <v>未使用</v>
          </cell>
          <cell r="D116" t="str">
            <v>N/A</v>
          </cell>
          <cell r="E116" t="str">
            <v>100</v>
          </cell>
        </row>
        <row r="117">
          <cell r="A117" t="str">
            <v>CMPE_COMM_CONTENT3</v>
          </cell>
          <cell r="B117" t="str">
            <v>公司電話分機三</v>
          </cell>
          <cell r="C117" t="str">
            <v>未使用</v>
          </cell>
          <cell r="D117" t="str">
            <v>N/A</v>
          </cell>
          <cell r="E117" t="str">
            <v>100</v>
          </cell>
        </row>
        <row r="118">
          <cell r="A118" t="str">
            <v>CNTP_COMM_CONTENT3</v>
          </cell>
          <cell r="B118" t="str">
            <v>通訊用行動電話三</v>
          </cell>
          <cell r="C118" t="str">
            <v>未使用</v>
          </cell>
          <cell r="D118" t="str">
            <v>N/A</v>
          </cell>
          <cell r="E118" t="str">
            <v>100</v>
          </cell>
        </row>
        <row r="119">
          <cell r="A119" t="str">
            <v>TXNP_COMM_CONTENT3</v>
          </cell>
          <cell r="B119" t="str">
            <v>交易用行動電話/簡訊密碼專屬行動電話三</v>
          </cell>
          <cell r="C119" t="str">
            <v>未使用</v>
          </cell>
          <cell r="D119" t="str">
            <v>N/A</v>
          </cell>
          <cell r="E119" t="str">
            <v>100</v>
          </cell>
        </row>
        <row r="120">
          <cell r="A120" t="str">
            <v>BBCALL3</v>
          </cell>
          <cell r="B120" t="str">
            <v>呼叫器三</v>
          </cell>
          <cell r="C120" t="str">
            <v>未使用</v>
          </cell>
          <cell r="D120" t="str">
            <v>N/A</v>
          </cell>
          <cell r="E120" t="str">
            <v>100</v>
          </cell>
        </row>
        <row r="121">
          <cell r="A121" t="str">
            <v>FAXT_COMM_CONTENT3</v>
          </cell>
          <cell r="B121" t="str">
            <v>傳真電話三</v>
          </cell>
          <cell r="C121" t="str">
            <v>未使用</v>
          </cell>
          <cell r="D121" t="str">
            <v>N/A</v>
          </cell>
          <cell r="E121" t="str">
            <v>100</v>
          </cell>
        </row>
        <row r="122">
          <cell r="A122" t="str">
            <v>EMAIL_COMM_CONTENT3</v>
          </cell>
          <cell r="B122" t="str">
            <v>電子郵件信箱三</v>
          </cell>
          <cell r="C122" t="str">
            <v>未使用</v>
          </cell>
          <cell r="D122" t="str">
            <v>N/A</v>
          </cell>
          <cell r="E122" t="str">
            <v>100</v>
          </cell>
        </row>
        <row r="123">
          <cell r="A123" t="str">
            <v>REFUSE_LOAN_REASON</v>
          </cell>
          <cell r="B123" t="str">
            <v>消金拒絕貸放理由代碼</v>
          </cell>
          <cell r="C123" t="str">
            <v>使用中</v>
          </cell>
          <cell r="D123">
            <v>1</v>
          </cell>
          <cell r="E123" t="str">
            <v>1</v>
          </cell>
        </row>
        <row r="124">
          <cell r="A124" t="str">
            <v>CREDIT_CARD_HOLDER</v>
          </cell>
          <cell r="B124" t="str">
            <v>信用卡之持卡人</v>
          </cell>
          <cell r="C124" t="str">
            <v>信用卡欄位</v>
          </cell>
          <cell r="D124">
            <v>1</v>
          </cell>
          <cell r="E124" t="str">
            <v>1</v>
          </cell>
        </row>
        <row r="125">
          <cell r="A125" t="str">
            <v>INDIVIDUAL_CONSULTATION</v>
          </cell>
          <cell r="B125" t="str">
            <v>個別協商一致性方案註記</v>
          </cell>
          <cell r="C125" t="str">
            <v>使用中</v>
          </cell>
          <cell r="D125" t="str">
            <v>N/A</v>
          </cell>
          <cell r="E125" t="str">
            <v>2</v>
          </cell>
        </row>
        <row r="126">
          <cell r="A126" t="str">
            <v>JCIC_NO</v>
          </cell>
          <cell r="B126" t="str">
            <v>聯徵申報統編</v>
          </cell>
          <cell r="C126" t="str">
            <v>使用中</v>
          </cell>
          <cell r="D126">
            <v>10</v>
          </cell>
          <cell r="E126" t="str">
            <v>10</v>
          </cell>
        </row>
        <row r="127">
          <cell r="A127" t="str">
            <v>WISE_CUSTOMER_SEG_MAIN</v>
          </cell>
          <cell r="B127" t="str">
            <v>財富客群-大項代碼</v>
          </cell>
          <cell r="C127" t="str">
            <v>WISE欄位</v>
          </cell>
          <cell r="D127">
            <v>1</v>
          </cell>
          <cell r="E127" t="str">
            <v>1</v>
          </cell>
        </row>
        <row r="128">
          <cell r="A128" t="str">
            <v>FC_FLAG</v>
          </cell>
          <cell r="B128" t="str">
            <v>理專註記</v>
          </cell>
          <cell r="C128" t="str">
            <v>舊核紀錄，不再更新</v>
          </cell>
          <cell r="D128">
            <v>1</v>
          </cell>
          <cell r="E128" t="str">
            <v>1</v>
          </cell>
        </row>
        <row r="129">
          <cell r="A129" t="str">
            <v>GIB_VERSION_CODE</v>
          </cell>
          <cell r="B129" t="str">
            <v>gib全球網銀版本代碼</v>
          </cell>
          <cell r="C129" t="str">
            <v>GIB欄位</v>
          </cell>
          <cell r="D129">
            <v>1</v>
          </cell>
          <cell r="E129" t="str">
            <v>1</v>
          </cell>
        </row>
        <row r="130">
          <cell r="A130" t="str">
            <v>GIB_AUTHTXN_CODE</v>
          </cell>
          <cell r="B130" t="str">
            <v>企網銀關係戶受託範圍（ｃｉｂ）</v>
          </cell>
          <cell r="C130" t="str">
            <v>GIB欄位</v>
          </cell>
          <cell r="D130">
            <v>1</v>
          </cell>
          <cell r="E130" t="str">
            <v>1</v>
          </cell>
        </row>
        <row r="131">
          <cell r="A131" t="str">
            <v>IVR_PWD_STATE_FLAG</v>
          </cell>
          <cell r="B131" t="str">
            <v>語音密碼狀態</v>
          </cell>
          <cell r="C131" t="str">
            <v>使用中</v>
          </cell>
          <cell r="D131">
            <v>1</v>
          </cell>
          <cell r="E131" t="str">
            <v>1</v>
          </cell>
        </row>
        <row r="132">
          <cell r="A132" t="str">
            <v>SPECIAL_SERVICE_FLAG</v>
          </cell>
          <cell r="B132" t="str">
            <v>電子銀行特約服務項目（語音＆網銀）</v>
          </cell>
          <cell r="C132" t="str">
            <v>使用中</v>
          </cell>
          <cell r="D132">
            <v>5</v>
          </cell>
          <cell r="E132" t="str">
            <v>5</v>
          </cell>
        </row>
        <row r="133">
          <cell r="A133" t="str">
            <v>NO_BANK_STATM_FLAG</v>
          </cell>
          <cell r="B133" t="str">
            <v>不寄對帳單及通知註記</v>
          </cell>
          <cell r="C133" t="str">
            <v>使用中</v>
          </cell>
          <cell r="D133">
            <v>1</v>
          </cell>
          <cell r="E133" t="str">
            <v>1</v>
          </cell>
        </row>
        <row r="134">
          <cell r="A134" t="str">
            <v>TRAVEL_CARD_FLAG</v>
          </cell>
          <cell r="B134" t="str">
            <v>是否持有國民旅遊卡註記</v>
          </cell>
          <cell r="C134" t="str">
            <v>信用卡欄位</v>
          </cell>
          <cell r="D134">
            <v>1</v>
          </cell>
          <cell r="E134" t="str">
            <v>2</v>
          </cell>
        </row>
        <row r="135">
          <cell r="A135" t="str">
            <v>CAPITAL</v>
          </cell>
          <cell r="B135" t="str">
            <v>公司資本額(萬)</v>
          </cell>
          <cell r="C135" t="str">
            <v>使用中</v>
          </cell>
          <cell r="D135">
            <v>11</v>
          </cell>
          <cell r="E135">
            <v>11</v>
          </cell>
        </row>
        <row r="136">
          <cell r="A136" t="str">
            <v>YEAR_REVENUE_CODE</v>
          </cell>
          <cell r="B136" t="str">
            <v>公司年營業額代碼</v>
          </cell>
          <cell r="C136" t="str">
            <v>使用中</v>
          </cell>
          <cell r="D136">
            <v>2</v>
          </cell>
          <cell r="E136" t="str">
            <v>20</v>
          </cell>
        </row>
        <row r="137">
          <cell r="A137" t="str">
            <v>TW_FUNDED_FLAG</v>
          </cell>
          <cell r="B137" t="str">
            <v>台資註記</v>
          </cell>
          <cell r="C137" t="str">
            <v>使用中</v>
          </cell>
          <cell r="D137">
            <v>1</v>
          </cell>
          <cell r="E137" t="str">
            <v>1</v>
          </cell>
        </row>
        <row r="138">
          <cell r="A138" t="str">
            <v>UD_EXTENSION_FLAG</v>
          </cell>
          <cell r="B138" t="str">
            <v>無擔保消金債務展延註記</v>
          </cell>
          <cell r="C138" t="str">
            <v>使用中</v>
          </cell>
          <cell r="D138" t="str">
            <v>N/A</v>
          </cell>
          <cell r="E138" t="str">
            <v>1</v>
          </cell>
        </row>
        <row r="139">
          <cell r="A139" t="str">
            <v>DEBT_REFRESH_CLOSED</v>
          </cell>
          <cell r="B139" t="str">
            <v>更生結案狀態代碼</v>
          </cell>
          <cell r="C139" t="str">
            <v>使用中</v>
          </cell>
          <cell r="D139" t="str">
            <v>N/A</v>
          </cell>
          <cell r="E139" t="str">
            <v>2</v>
          </cell>
        </row>
        <row r="140">
          <cell r="A140" t="str">
            <v>DEBT_CLEAN_CLOSED</v>
          </cell>
          <cell r="B140" t="str">
            <v>清算結案狀態代碼</v>
          </cell>
          <cell r="C140" t="str">
            <v>使用中</v>
          </cell>
          <cell r="D140" t="str">
            <v>N/A</v>
          </cell>
          <cell r="E140" t="str">
            <v>2</v>
          </cell>
        </row>
        <row r="141">
          <cell r="A141" t="str">
            <v>PIB_VERSION</v>
          </cell>
          <cell r="B141" t="str">
            <v>個網銀版本代碼</v>
          </cell>
          <cell r="C141" t="str">
            <v>PIB欄位</v>
          </cell>
          <cell r="D141" t="str">
            <v>N/A</v>
          </cell>
          <cell r="E141" t="str">
            <v>20</v>
          </cell>
        </row>
        <row r="142">
          <cell r="A142" t="str">
            <v>PIB_STATUS</v>
          </cell>
          <cell r="B142" t="str">
            <v>個網銀狀態</v>
          </cell>
          <cell r="C142" t="str">
            <v>PIB欄位</v>
          </cell>
          <cell r="D142" t="str">
            <v>N/A</v>
          </cell>
          <cell r="E142" t="str">
            <v>2</v>
          </cell>
        </row>
        <row r="143">
          <cell r="A143" t="str">
            <v>PIB_APPLY_DATE</v>
          </cell>
          <cell r="B143" t="str">
            <v>新個網申請日期</v>
          </cell>
          <cell r="C143" t="str">
            <v>PIB欄位</v>
          </cell>
          <cell r="D143" t="str">
            <v>N/A</v>
          </cell>
          <cell r="E143" t="str">
            <v>8</v>
          </cell>
        </row>
        <row r="144">
          <cell r="A144" t="str">
            <v>PIB_CANCEL_DATE</v>
          </cell>
          <cell r="B144" t="str">
            <v>新個網註銷日期</v>
          </cell>
          <cell r="C144" t="str">
            <v>PIB欄位</v>
          </cell>
          <cell r="D144" t="str">
            <v>N/A</v>
          </cell>
          <cell r="E144" t="str">
            <v>8</v>
          </cell>
        </row>
        <row r="145">
          <cell r="A145" t="str">
            <v>OTP_SERVICE</v>
          </cell>
          <cell r="B145" t="str">
            <v>otp簡訊密碼服務狀態註記</v>
          </cell>
          <cell r="C145" t="str">
            <v>使用中</v>
          </cell>
          <cell r="D145">
            <v>1</v>
          </cell>
          <cell r="E145" t="str">
            <v>1</v>
          </cell>
        </row>
        <row r="146">
          <cell r="A146" t="str">
            <v>SUPPLEMENTARY_PREMIUM_FLAG</v>
          </cell>
          <cell r="B146" t="str">
            <v>二代健保－免扣補充保費註記（僅適用自然人）</v>
          </cell>
          <cell r="C146" t="str">
            <v>使用中</v>
          </cell>
          <cell r="D146">
            <v>1</v>
          </cell>
          <cell r="E146" t="str">
            <v>1</v>
          </cell>
        </row>
        <row r="147">
          <cell r="A147" t="str">
            <v>RECEIPT_BUSINESS_FLAG</v>
          </cell>
          <cell r="B147" t="str">
            <v>非蒞行交易(原:外收送業務)</v>
          </cell>
          <cell r="C147" t="str">
            <v>使用中</v>
          </cell>
          <cell r="D147">
            <v>1</v>
          </cell>
          <cell r="E147" t="str">
            <v>1</v>
          </cell>
        </row>
        <row r="148">
          <cell r="A148" t="str">
            <v>FAX_TRANSACTION_FLAG</v>
          </cell>
          <cell r="B148" t="str">
            <v>傳真交易</v>
          </cell>
          <cell r="C148" t="str">
            <v>使用中</v>
          </cell>
          <cell r="D148">
            <v>1</v>
          </cell>
          <cell r="E148" t="str">
            <v>1</v>
          </cell>
        </row>
        <row r="149">
          <cell r="A149" t="str">
            <v>CUST_RATING</v>
          </cell>
          <cell r="B149" t="str">
            <v>顧客等級</v>
          </cell>
          <cell r="C149" t="str">
            <v>舊核紀錄，不再更新</v>
          </cell>
          <cell r="D149">
            <v>1</v>
          </cell>
          <cell r="E149" t="str">
            <v>5</v>
          </cell>
        </row>
        <row r="150">
          <cell r="A150" t="str">
            <v>TELLER_NO</v>
          </cell>
          <cell r="B150" t="str">
            <v>櫃員代號(問題戶專用)</v>
          </cell>
          <cell r="C150" t="str">
            <v>使用中</v>
          </cell>
          <cell r="D150" t="str">
            <v>N/A</v>
          </cell>
          <cell r="E150" t="str">
            <v>2</v>
          </cell>
        </row>
        <row r="151">
          <cell r="A151" t="str">
            <v>DATA_ENTRY_DATE</v>
          </cell>
          <cell r="B151" t="str">
            <v>登錄日期(YYYYMMDD,問題戶專用)</v>
          </cell>
          <cell r="C151" t="str">
            <v>使用中</v>
          </cell>
          <cell r="D151" t="str">
            <v>N/A</v>
          </cell>
          <cell r="E151" t="str">
            <v>8</v>
          </cell>
        </row>
        <row r="152">
          <cell r="A152" t="str">
            <v>REPORT_DATE</v>
          </cell>
          <cell r="B152" t="str">
            <v>案發日期(YYYYMMDD,問題戶專用)</v>
          </cell>
          <cell r="C152" t="str">
            <v>使用中</v>
          </cell>
          <cell r="D152">
            <v>8</v>
          </cell>
          <cell r="E152" t="str">
            <v>8</v>
          </cell>
        </row>
        <row r="153">
          <cell r="A153" t="str">
            <v>REPORT_UNIT</v>
          </cell>
          <cell r="B153" t="str">
            <v>通報單位(問題戶專用)</v>
          </cell>
          <cell r="C153" t="str">
            <v>使用中</v>
          </cell>
          <cell r="D153">
            <v>22</v>
          </cell>
          <cell r="E153" t="str">
            <v>80</v>
          </cell>
        </row>
        <row r="154">
          <cell r="A154" t="str">
            <v>CREATION_UNIT</v>
          </cell>
          <cell r="B154" t="str">
            <v>建檔單位(問題戶專用)</v>
          </cell>
          <cell r="C154" t="str">
            <v>使用中</v>
          </cell>
          <cell r="D154">
            <v>4</v>
          </cell>
          <cell r="E154" t="str">
            <v>4</v>
          </cell>
        </row>
        <row r="155">
          <cell r="A155" t="str">
            <v>REPORT_DESCRIPTION</v>
          </cell>
          <cell r="B155" t="str">
            <v>案情摘要(問題戶專用)</v>
          </cell>
          <cell r="C155" t="str">
            <v>使用中</v>
          </cell>
          <cell r="D155">
            <v>160</v>
          </cell>
          <cell r="E155" t="str">
            <v>1024</v>
          </cell>
        </row>
        <row r="156">
          <cell r="A156" t="str">
            <v>GROWN_UP_GUARDIAN_SHIP</v>
          </cell>
          <cell r="B156" t="str">
            <v>成年監護</v>
          </cell>
          <cell r="C156" t="str">
            <v>使用中</v>
          </cell>
          <cell r="D156">
            <v>1</v>
          </cell>
          <cell r="E156" t="str">
            <v>1</v>
          </cell>
        </row>
        <row r="157">
          <cell r="A157" t="str">
            <v>PARTY_KIND</v>
          </cell>
          <cell r="B157" t="str">
            <v>顧客種類</v>
          </cell>
          <cell r="C157" t="str">
            <v>系統用</v>
          </cell>
          <cell r="D157" t="str">
            <v>N/A</v>
          </cell>
          <cell r="E157" t="str">
            <v>1</v>
          </cell>
        </row>
        <row r="158">
          <cell r="A158" t="str">
            <v>FIN_HOLD_CUS_STATE_FLAG</v>
          </cell>
          <cell r="B158" t="str">
            <v>(已廢棄)金控及其子公司資料運用聲明註記,值域為Y,N,Z</v>
          </cell>
          <cell r="C158" t="str">
            <v>已廢棄</v>
          </cell>
          <cell r="D158" t="str">
            <v>N/A</v>
          </cell>
          <cell r="E158" t="str">
            <v>1</v>
          </cell>
        </row>
        <row r="159">
          <cell r="A159" t="str">
            <v>NOTE_ON_SAVE_TRASFER</v>
          </cell>
          <cell r="B159" t="str">
            <v>存匯注意事項(CFRCFVIT)</v>
          </cell>
          <cell r="C159" t="str">
            <v>使用中</v>
          </cell>
          <cell r="D159" t="str">
            <v>N/A</v>
          </cell>
          <cell r="E159" t="str">
            <v>1024</v>
          </cell>
        </row>
        <row r="160">
          <cell r="A160" t="str">
            <v>NOTE_ON_CREDIT</v>
          </cell>
          <cell r="B160" t="str">
            <v>授信注意事項(YIDBCVIT)</v>
          </cell>
          <cell r="C160" t="str">
            <v>使用中</v>
          </cell>
          <cell r="D160">
            <v>80</v>
          </cell>
          <cell r="E160" t="str">
            <v>1024</v>
          </cell>
        </row>
        <row r="161">
          <cell r="A161" t="str">
            <v>NOTE</v>
          </cell>
          <cell r="B161" t="str">
            <v>注意事項</v>
          </cell>
          <cell r="C161" t="str">
            <v>使用中</v>
          </cell>
          <cell r="D161">
            <v>20</v>
          </cell>
          <cell r="E161" t="str">
            <v>1024</v>
          </cell>
        </row>
        <row r="162">
          <cell r="A162" t="str">
            <v>NO_SEND_TO_CIP_FLAG</v>
          </cell>
          <cell r="B162" t="str">
            <v>不同步CIP註記。僅Initial Load匯入及由使用提出要取消block之需求，不會有其他異動介接需求，代碼如下:Y(BA提供BLOCK名單)、1(生日非日期格式)</v>
          </cell>
          <cell r="C162" t="str">
            <v>系統用</v>
          </cell>
          <cell r="D162" t="str">
            <v>N/A</v>
          </cell>
          <cell r="E162" t="str">
            <v>1</v>
          </cell>
        </row>
        <row r="163">
          <cell r="A163" t="str">
            <v>CROSS_SELLING_NOTE</v>
          </cell>
          <cell r="B163" t="str">
            <v>共同行銷:往來交易及其他相關資料區。原始主機欄位為11碼，配合法務增加留存資訊並未有其他異動介接需求</v>
          </cell>
          <cell r="C163" t="str">
            <v>舊核紀錄，不再更新</v>
          </cell>
          <cell r="D163" t="str">
            <v>N/A</v>
          </cell>
          <cell r="E163" t="str">
            <v>11</v>
          </cell>
        </row>
        <row r="164">
          <cell r="A164" t="str">
            <v>BRANCH_OR_SUBSIDIARY_FLAG</v>
          </cell>
          <cell r="B164" t="str">
            <v>海外分子行註記</v>
          </cell>
          <cell r="C164" t="str">
            <v>使用中</v>
          </cell>
          <cell r="D164">
            <v>1</v>
          </cell>
          <cell r="E164" t="str">
            <v>1</v>
          </cell>
        </row>
        <row r="165">
          <cell r="A165" t="str">
            <v>JOB_POSITION_NAME</v>
          </cell>
          <cell r="B165" t="str">
            <v>職稱</v>
          </cell>
          <cell r="C165" t="str">
            <v>使用中</v>
          </cell>
          <cell r="D165">
            <v>20</v>
          </cell>
          <cell r="E165" t="str">
            <v>40</v>
          </cell>
        </row>
        <row r="166">
          <cell r="A166" t="str">
            <v>LOAN_NOTE</v>
          </cell>
          <cell r="B166" t="str">
            <v>授信注意事項</v>
          </cell>
          <cell r="C166" t="str">
            <v>使用中</v>
          </cell>
          <cell r="D166" t="str">
            <v>N/A</v>
          </cell>
          <cell r="E166" t="str">
            <v>120</v>
          </cell>
        </row>
        <row r="167">
          <cell r="A167" t="str">
            <v>REFUSE_TXN_DATE</v>
          </cell>
          <cell r="B167" t="str">
            <v>最新支票拒往日期</v>
          </cell>
          <cell r="C167" t="str">
            <v>使用中</v>
          </cell>
          <cell r="D167" t="str">
            <v>N/A</v>
          </cell>
          <cell r="E167" t="str">
            <v>8</v>
          </cell>
        </row>
        <row r="168">
          <cell r="A168" t="str">
            <v>MGNT_UNIT_CODE</v>
          </cell>
          <cell r="B168" t="str">
            <v>理專所屬分行</v>
          </cell>
          <cell r="C168" t="str">
            <v>WISE欄位</v>
          </cell>
          <cell r="D168" t="str">
            <v>N/A</v>
          </cell>
          <cell r="E168" t="str">
            <v>4</v>
          </cell>
        </row>
        <row r="169">
          <cell r="A169" t="str">
            <v>EFG_FLAG</v>
          </cell>
          <cell r="B169" t="str">
            <v>e.Fingo會員註記</v>
          </cell>
          <cell r="C169" t="str">
            <v>e.Fingo欄位</v>
          </cell>
          <cell r="D169">
            <v>1</v>
          </cell>
          <cell r="E169" t="str">
            <v>10</v>
          </cell>
        </row>
        <row r="170">
          <cell r="A170" t="str">
            <v>CROSS_SELLING_FLAG</v>
          </cell>
          <cell r="B170" t="str">
            <v>共銷註記</v>
          </cell>
          <cell r="C170" t="str">
            <v>使用中</v>
          </cell>
          <cell r="D170">
            <v>1</v>
          </cell>
          <cell r="E170" t="str">
            <v>1</v>
          </cell>
        </row>
        <row r="171">
          <cell r="A171" t="str">
            <v>CROSS_SELLING_DATE</v>
          </cell>
          <cell r="B171" t="str">
            <v>共銷簽署日期</v>
          </cell>
          <cell r="C171" t="str">
            <v>使用中</v>
          </cell>
          <cell r="D171">
            <v>8</v>
          </cell>
          <cell r="E171" t="str">
            <v>8</v>
          </cell>
        </row>
        <row r="172">
          <cell r="A172" t="str">
            <v>CROSS_SELLING_TIME</v>
          </cell>
          <cell r="B172" t="str">
            <v>共銷簽署時間</v>
          </cell>
          <cell r="C172" t="str">
            <v>使用中</v>
          </cell>
          <cell r="D172">
            <v>6</v>
          </cell>
          <cell r="E172" t="str">
            <v>6</v>
          </cell>
        </row>
        <row r="173">
          <cell r="A173" t="str">
            <v>CROSS_SELLING_VERSION</v>
          </cell>
          <cell r="B173" t="str">
            <v>共銷簽署條款版本</v>
          </cell>
          <cell r="C173" t="str">
            <v>使用中</v>
          </cell>
          <cell r="D173">
            <v>8</v>
          </cell>
          <cell r="E173" t="str">
            <v>8</v>
          </cell>
        </row>
        <row r="174">
          <cell r="A174" t="str">
            <v>CROSS_SELLING_IP</v>
          </cell>
          <cell r="B174" t="str">
            <v>共銷簽署IP</v>
          </cell>
          <cell r="C174" t="str">
            <v>使用中</v>
          </cell>
          <cell r="D174">
            <v>20</v>
          </cell>
          <cell r="E174" t="str">
            <v>20</v>
          </cell>
        </row>
        <row r="175">
          <cell r="A175" t="str">
            <v>CROSS_SELLING_CHANNEL</v>
          </cell>
          <cell r="B175" t="str">
            <v>共銷更新通路別代號</v>
          </cell>
          <cell r="C175" t="str">
            <v>使用中</v>
          </cell>
          <cell r="D175">
            <v>10</v>
          </cell>
          <cell r="E175" t="str">
            <v>10</v>
          </cell>
        </row>
        <row r="176">
          <cell r="A176" t="str">
            <v>CROSS_SELLING_UPD_PERSON</v>
          </cell>
          <cell r="B176" t="str">
            <v>共銷註記更新人員</v>
          </cell>
          <cell r="C176" t="str">
            <v>使用中</v>
          </cell>
          <cell r="D176">
            <v>10</v>
          </cell>
          <cell r="E176" t="str">
            <v>50</v>
          </cell>
        </row>
      </sheetData>
      <sheetData sheetId="4"/>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IFX&#20132;&#26131;&#31995;&#32113;&#27396;&#20301;_&#24409;&#25972;&#32317;&#349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EV_RJ/dategrip_workspace/bb.CIFX_&#25991;&#20214;/01.doc_cifx_&#24120;&#29992;&#26597;&#35426;&#25991;&#20214;/CIFX&#20132;&#26131;&#31995;&#32113;&#27396;&#20301;_&#24409;&#25972;&#32317;&#34920;_RJ.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作者" refreshedDate="44572.425039236114" createdVersion="6" refreshedVersion="6" minRefreshableVersion="3" recordCount="1358">
  <cacheSource type="worksheet">
    <worksheetSource ref="A1:T1359" sheet="交易總表" r:id="rId2"/>
  </cacheSource>
  <cacheFields count="20">
    <cacheField name="上線狀態" numFmtId="0">
      <sharedItems count="7">
        <s v="PROD"/>
        <s v="待下架"/>
        <s v="已下架"/>
        <s v="未上架"/>
        <s v="未上架待刪除"/>
        <s v="UAT"/>
        <s v="SIT"/>
      </sharedItems>
    </cacheField>
    <cacheField name="前端使用系統" numFmtId="0">
      <sharedItems count="38">
        <s v="顧客基本資料查詢（外匯）,大消金系統(NCS) "/>
        <s v="新世代分行系統(NBS)"/>
        <s v="問題戶及顧客註記查詢,大消金系統(NCS) "/>
        <s v="電子支付系統"/>
        <s v="金融業務集中服務中心系統-匯款(RIPS)"/>
        <s v="統編查戶名,新世代分行系統(NBS)"/>
        <s v="投資人基本資料查詢,玉山財富智慧系統(WISE)"/>
        <s v="顧客身份查詢,大消金系統(NCS) "/>
        <s v="顧客資料查詢(外幣轉帳匯款前),跨境金流平台(CPP)"/>
        <s v="客服系統(PeopleSof)"/>
        <s v="玉山智慧信託網(EST)"/>
        <s v="台灣全球財務金融系統(GTS)"/>
        <s v="客服系統(IVR)"/>
        <s v="線上服務應用系統(數金處)"/>
        <s v="顧客基本資料查詢,玉證線上開戶"/>
        <s v="TS0077 新世代分行系統(NBS)"/>
        <s v="TS0118 海外開戶系統(ABR)"/>
        <s v="CH0052 線上服務應用系統"/>
        <s v="未上架"/>
        <s v="CH0031 電子支付系統"/>
        <s v="未上架待刪除"/>
        <s v="ＥＭＡＩＬ變更＆電子對帳單查詢／設定,Common Service共用服務系統"/>
        <s v="跨行連線系統(FEP)"/>
        <s v="新個網銀簡訊密碼啟用變更註銷停用,玉山業務OTP平台(BOTP)"/>
        <s v="ISRT-CIRCI介接交易(授信作業),玉山信用卡-網路預借現金(ECS)"/>
        <s v="顧客基本資料變更,線上服務應用系統(數金處)"/>
        <s v="PROD"/>
        <s v="UAT"/>
        <s v="TS0052 客服系統"/>
        <s v="TS0092 大消金系統"/>
        <s v="CH0078 綜合對帳單系統(BSM)"/>
        <s v="大消金系統(NCS) " u="1"/>
        <s v="玉山保險便利通(NICE)" u="1"/>
        <s v="SIT" u="1"/>
        <s v="個網銀系統(PIB)" u="1"/>
        <s v="敏捷行銷顧客經營系統(MARS)" u="1"/>
        <s v="待下架" u="1"/>
        <s v="行動銀行系統" u="1"/>
      </sharedItems>
    </cacheField>
    <cacheField name="新舊交易" numFmtId="0">
      <sharedItems count="2">
        <s v="舊服務"/>
        <s v="新服務"/>
      </sharedItems>
    </cacheField>
    <cacheField name="交易類型" numFmtId="0">
      <sharedItems count="2">
        <s v="查詢"/>
        <s v="異動"/>
      </sharedItems>
    </cacheField>
    <cacheField name="交易代號" numFmtId="0">
      <sharedItems/>
    </cacheField>
    <cacheField name="SA文件" numFmtId="0">
      <sharedItems/>
    </cacheField>
    <cacheField name="PGMTRXDESC" numFmtId="0">
      <sharedItems containsBlank="1"/>
    </cacheField>
    <cacheField name="BOOKNAME" numFmtId="0">
      <sharedItems containsBlank="1"/>
    </cacheField>
    <cacheField name="Seq" numFmtId="0">
      <sharedItems containsBlank="1" containsMixedTypes="1" containsNumber="1" containsInteger="1" minValue="1" maxValue="80"/>
    </cacheField>
    <cacheField name="I/P/O" numFmtId="0">
      <sharedItems/>
    </cacheField>
    <cacheField name="PARAMDESC(原)" numFmtId="0">
      <sharedItems/>
    </cacheField>
    <cacheField name="核心查詢元件" numFmtId="0">
      <sharedItems containsBlank="1"/>
    </cacheField>
    <cacheField name="PARAM" numFmtId="0">
      <sharedItems containsBlank="1"/>
    </cacheField>
    <cacheField name="LEN" numFmtId="0">
      <sharedItems containsBlank="1" containsMixedTypes="1" containsNumber="1" containsInteger="1" minValue="1" maxValue="256"/>
    </cacheField>
    <cacheField name="TYPE" numFmtId="0">
      <sharedItems containsBlank="1"/>
    </cacheField>
    <cacheField name="介面(對外)(對內)服務參數" numFmtId="0">
      <sharedItems containsBlank="1"/>
    </cacheField>
    <cacheField name="主機原始資料源" numFmtId="0">
      <sharedItems containsBlank="1"/>
    </cacheField>
    <cacheField name="主機原始資料定義" numFmtId="0">
      <sharedItems containsBlank="1" containsMixedTypes="1" containsNumber="1" containsInteger="1" minValue="1" maxValue="1"/>
    </cacheField>
    <cacheField name="CIFX.TB_CUSTOMER欄位" numFmtId="0">
      <sharedItems containsBlank="1"/>
    </cacheField>
    <cacheField name="備註"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4583.437179513887" createdVersion="6" refreshedVersion="6" minRefreshableVersion="3" recordCount="31">
  <cacheSource type="worksheet">
    <worksheetSource ref="A4:C35" sheet="forceUpdate" r:id="rId2"/>
  </cacheSource>
  <cacheFields count="3">
    <cacheField name="COLUMN_NAME" numFmtId="0">
      <sharedItems count="6">
        <s v="PER_CITY"/>
        <s v="PER_ZIP"/>
        <s v="REGI_ADDRESS_DETAIL"/>
        <s v="PER_AREA"/>
        <s v="CNTP_COMM_CONTENT"/>
        <s v="EMAIL_COMM_CONTENT"/>
      </sharedItems>
    </cacheField>
    <cacheField name="COLUMN_CODE" numFmtId="0">
      <sharedItems/>
    </cacheField>
    <cacheField name="forceUpdate" numFmtId="0">
      <sharedItems containsMixedTypes="1" containsNumber="1" containsInteger="1" minValue="1" maxValue="7" count="8">
        <n v="1"/>
        <n v="2"/>
        <n v="3"/>
        <n v="4"/>
        <n v="5"/>
        <n v="6"/>
        <n v="7"/>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8">
  <r>
    <x v="0"/>
    <x v="0"/>
    <x v="0"/>
    <x v="0"/>
    <s v="A204032"/>
    <s v="TS0116-SA-010303-00002-顧客資料基本資料_外匯資料查詢.docx"/>
    <s v="顧客基本資料查詢（外匯）"/>
    <s v="GA204032"/>
    <n v="1"/>
    <s v="I"/>
    <s v="統編"/>
    <s v="銀行歸戶統編"/>
    <s v="GA-CID"/>
    <n v="10"/>
    <s v="String"/>
    <s v="customerCirciKey"/>
    <m/>
    <m/>
    <s v="CIF_VERIFIED_ID"/>
    <m/>
  </r>
  <r>
    <x v="0"/>
    <x v="0"/>
    <x v="0"/>
    <x v="0"/>
    <s v="A204032"/>
    <s v="TS0116-SA-010303-00002-顧客資料基本資料_外匯資料查詢.docx"/>
    <s v="顧客基本資料查詢（外匯）"/>
    <s v="GA204032"/>
    <n v="2"/>
    <s v="I"/>
    <s v="生日"/>
    <s v="顧客開戶生日"/>
    <s v="GA-CBD"/>
    <n v="8"/>
    <s v="String"/>
    <s v="birthday"/>
    <m/>
    <m/>
    <s v="BIRTHDAY"/>
    <m/>
  </r>
  <r>
    <x v="0"/>
    <x v="0"/>
    <x v="0"/>
    <x v="0"/>
    <s v="A204032"/>
    <s v="TS0116-SA-010303-00002-顧客資料基本資料_外匯資料查詢.docx"/>
    <s v="顧客基本資料查詢（外匯）"/>
    <s v="GA204032"/>
    <n v="3"/>
    <s v="I"/>
    <s v="帳號"/>
    <s v="帳號"/>
    <s v="GA-ACN"/>
    <n v="13"/>
    <s v="String"/>
    <s v="accountNumber"/>
    <m/>
    <m/>
    <m/>
    <m/>
  </r>
  <r>
    <x v="0"/>
    <x v="0"/>
    <x v="0"/>
    <x v="0"/>
    <s v="A204032"/>
    <s v="TS0116-SA-010303-00002-顧客資料基本資料_外匯資料查詢.docx"/>
    <s v="顧客基本資料查詢（外匯）"/>
    <s v="WA204032"/>
    <n v="1"/>
    <s v="O"/>
    <s v="歸戶編號"/>
    <s v="銀行歸戶統編"/>
    <s v="WA-CIK"/>
    <n v="10"/>
    <s v="String"/>
    <s v="customerCirciKey"/>
    <s v="CIRCIKEY"/>
    <m/>
    <s v="CIF_VERIFIED_ID"/>
    <m/>
  </r>
  <r>
    <x v="0"/>
    <x v="0"/>
    <x v="0"/>
    <x v="0"/>
    <s v="A204032"/>
    <s v="TS0116-SA-010303-00002-顧客資料基本資料_外匯資料查詢.docx"/>
    <s v="顧客基本資料查詢（外匯）"/>
    <s v="WA204032"/>
    <n v="2"/>
    <s v="O"/>
    <s v="英文姓名"/>
    <s v="當事者英文姓名/外匯英文姓名"/>
    <s v="WA-ENM"/>
    <n v="80"/>
    <s v="String"/>
    <s v="nameInEnglish"/>
    <s v="CIDADENM"/>
    <m/>
    <s v="PARTY_ENGLISH_NAME"/>
    <m/>
  </r>
  <r>
    <x v="0"/>
    <x v="0"/>
    <x v="0"/>
    <x v="0"/>
    <s v="A204032"/>
    <s v="TS0116-SA-010303-00002-顧客資料基本資料_外匯資料查詢.docx"/>
    <s v="顧客基本資料查詢（外匯）"/>
    <s v="WA204032"/>
    <n v="3"/>
    <s v="O"/>
    <s v="外匯申報身分別"/>
    <s v="外匯申報身分別代碼"/>
    <s v="WA-QID"/>
    <n v="2"/>
    <s v="String"/>
    <s v="foreignExchangeRoleType"/>
    <s v="CIDADQID"/>
    <s v="&quot;01&quot;:公司、代號、駐華外交機構_x000a_&quot;02&quot;:團體、軍事機構_x000a_&quot;03&quot;:本國自然人_x000a_&quot;04&quot;:持居留證之外國人_x000a_&quot;05&quot;:銀行本身_x000a_&quot;16&quot;:公司代理外國自然人_x000a_&quot;17&quot;:公司代理外國法人_x000a_&quot;18&quot;:公司代理外國銀行_x000a_&quot;22&quot;:公司籌備處_x000a_&quot;36&quot;:本國代理外國自然人_x000a_&quot;37&quot;:本國代理外國法人_x000a_&quot;38&quot;:本國代理外國銀行_x000a_&quot;42&quot;:持官員證之外國人_x000a_&quot;43&quot;:持護照之外國人_x000a_&quot;47&quot;:外國人代理外國法人"/>
    <s v="FOREIGN_EXCHANGE_ROLE_TYPE"/>
    <m/>
  </r>
  <r>
    <x v="0"/>
    <x v="0"/>
    <x v="0"/>
    <x v="0"/>
    <s v="A204032"/>
    <s v="TS0116-SA-010303-00002-顧客資料基本資料_外匯資料查詢.docx"/>
    <s v="顧客基本資料查詢（外匯）"/>
    <s v="WA204032"/>
    <n v="4"/>
    <s v="O"/>
    <s v="居留證編號"/>
    <s v="居留證統編"/>
    <s v="WA-LIV"/>
    <n v="10"/>
    <s v="String"/>
    <s v="alienResidenceIdentificationNumber"/>
    <s v="CIDADSNQ"/>
    <m/>
    <s v="EXCHANGE_RESIDENCE_PERMIT_NO"/>
    <m/>
  </r>
  <r>
    <x v="0"/>
    <x v="0"/>
    <x v="0"/>
    <x v="0"/>
    <s v="A204032"/>
    <s v="TS0116-SA-010303-00002-顧客資料基本資料_外匯資料查詢.docx"/>
    <s v="顧客基本資料查詢（外匯）"/>
    <s v="WA204032"/>
    <n v="5"/>
    <s v="O"/>
    <s v="居留證起日"/>
    <s v="居留證核發日期(YYYYMMDDHH24MISS)"/>
    <s v="WA-LID"/>
    <n v="8"/>
    <s v="String"/>
    <s v="alienResidenceIssueDate"/>
    <s v="CIDADSID"/>
    <m/>
    <s v="ISSUE_DATE"/>
    <m/>
  </r>
  <r>
    <x v="0"/>
    <x v="0"/>
    <x v="0"/>
    <x v="0"/>
    <s v="A204032"/>
    <s v="TS0116-SA-010303-00002-顧客資料基本資料_外匯資料查詢.docx"/>
    <s v="顧客基本資料查詢（外匯）"/>
    <s v="WA204032"/>
    <n v="6"/>
    <s v="O"/>
    <s v="居留證訖日"/>
    <s v="居留證迄日(YYYYMMDDHH24MISS)"/>
    <s v="WA-EID"/>
    <n v="8"/>
    <s v="String"/>
    <s v="alienResidenceExpiredDate"/>
    <s v="CIDADEID"/>
    <m/>
    <s v="EXPIRED_DATE"/>
    <m/>
  </r>
  <r>
    <x v="0"/>
    <x v="0"/>
    <x v="0"/>
    <x v="0"/>
    <s v="A204032"/>
    <s v="TS0116-SA-010303-00002-顧客資料基本資料_外匯資料查詢.docx"/>
    <s v="顧客基本資料查詢（外匯）"/>
    <s v="WA204032"/>
    <n v="7"/>
    <s v="O"/>
    <s v="護照號碼"/>
    <s v="護照號碼"/>
    <s v="WA-PPI"/>
    <n v="20"/>
    <s v="String"/>
    <s v="passportIdentificationNumber"/>
    <s v="CIDADPPI"/>
    <m/>
    <s v="PASSPORT_NO"/>
    <m/>
  </r>
  <r>
    <x v="0"/>
    <x v="0"/>
    <x v="0"/>
    <x v="0"/>
    <s v="A204032"/>
    <s v="TS0116-SA-010303-00002-顧客資料基本資料_外匯資料查詢.docx"/>
    <s v="顧客基本資料查詢（外匯）"/>
    <s v="WA204032"/>
    <n v="8"/>
    <s v="O"/>
    <s v="入出境許可證編號"/>
    <s v="入出境證號"/>
    <s v="WA-FID"/>
    <n v="11"/>
    <s v="String"/>
    <s v="entryAndExitPermitNumber"/>
    <s v="CIADAFID"/>
    <m/>
    <s v="ENTRY_EXIT_PERMIT_NO"/>
    <m/>
  </r>
  <r>
    <x v="0"/>
    <x v="0"/>
    <x v="0"/>
    <x v="0"/>
    <s v="A204032"/>
    <s v="TS0116-SA-010303-00002-顧客資料基本資料_外匯資料查詢.docx"/>
    <s v="顧客基本資料查詢（外匯）"/>
    <s v="WA204032"/>
    <n v="9"/>
    <s v="O"/>
    <s v="入出境許可證起日"/>
    <s v="入出境證起日(YYYYMMDDHH24MISS)"/>
    <s v="WA-EPS"/>
    <n v="8"/>
    <s v="String"/>
    <s v="entryAndExitPermitStartDate"/>
    <s v="CIADAEPS"/>
    <m/>
    <s v="ENTRY_EXIT_PERMIT_START_DATE"/>
    <m/>
  </r>
  <r>
    <x v="0"/>
    <x v="0"/>
    <x v="0"/>
    <x v="0"/>
    <s v="A204032"/>
    <s v="TS0116-SA-010303-00002-顧客資料基本資料_外匯資料查詢.docx"/>
    <s v="顧客基本資料查詢（外匯）"/>
    <s v="WA204032"/>
    <n v="10"/>
    <s v="O"/>
    <s v="入出境許可證訖日"/>
    <s v="入出境證迄日(YYYYMMDDHH24MISS)"/>
    <s v="WA-EPE"/>
    <n v="8"/>
    <s v="String"/>
    <s v="entryAndExitPermitEndDate"/>
    <s v="CIDADEPE"/>
    <m/>
    <s v="ENTRY_EXIT_PERMIT_END_DATE"/>
    <m/>
  </r>
  <r>
    <x v="0"/>
    <x v="0"/>
    <x v="0"/>
    <x v="0"/>
    <s v="A204032"/>
    <s v="TS0116-SA-010303-00002-顧客資料基本資料_外匯資料查詢.docx"/>
    <s v="顧客基本資料查詢（外匯）"/>
    <s v="WA204032"/>
    <s v="11-1"/>
    <s v="O"/>
    <s v="英文地址"/>
    <s v="英文地址(部分)"/>
    <s v="WA-EAD-DTL"/>
    <n v="66"/>
    <s v="String"/>
    <s v="detailAddressInEnglish"/>
    <s v="CIADADEAD"/>
    <m/>
    <s v="CONT_ENGLISH_ADDR"/>
    <m/>
  </r>
  <r>
    <x v="0"/>
    <x v="0"/>
    <x v="0"/>
    <x v="0"/>
    <s v="A204032"/>
    <s v="TS0116-SA-010303-00002-顧客資料基本資料_外匯資料查詢.docx"/>
    <s v="顧客基本資料查詢（外匯）"/>
    <s v="WA204032"/>
    <s v="11-2"/>
    <s v="O"/>
    <s v="英文地址"/>
    <s v="英文地址城市"/>
    <s v="WA-EAD-CTY"/>
    <n v="30"/>
    <s v="String"/>
    <s v="cityInEnglish"/>
    <s v="CIADADEAD"/>
    <m/>
    <s v="CONT_ENGLISH_ADDR_ADMINAREA"/>
    <m/>
  </r>
  <r>
    <x v="0"/>
    <x v="0"/>
    <x v="0"/>
    <x v="0"/>
    <s v="A204032"/>
    <s v="TS0116-SA-010303-00002-顧客資料基本資料_外匯資料查詢.docx"/>
    <s v="顧客基本資料查詢（外匯）"/>
    <s v="WA204032"/>
    <s v="11-3"/>
    <s v="O"/>
    <s v="英文地址"/>
    <s v="英文地址國別"/>
    <s v="WA-EAD-COU"/>
    <n v="2"/>
    <s v="String"/>
    <s v="countryInEnglish"/>
    <s v="CIADADEAD"/>
    <m/>
    <s v="CONT_ENGLISH_ADDR_COUNTRYCODE"/>
    <m/>
  </r>
  <r>
    <x v="0"/>
    <x v="0"/>
    <x v="0"/>
    <x v="0"/>
    <s v="A204032"/>
    <s v="TS0116-SA-010303-00002-顧客資料基本資料_外匯資料查詢.docx"/>
    <s v="顧客基本資料查詢（外匯）"/>
    <s v="WA204032"/>
    <n v="12"/>
    <s v="O"/>
    <s v="聯絡人姓名"/>
    <s v="外匯聯絡人姓名"/>
    <s v="WA-XNM"/>
    <n v="60"/>
    <s v="String"/>
    <s v="foreignExchangeContactName"/>
    <s v="CIDADXNM"/>
    <m/>
    <s v="EXCHANGE_CONTACT_PERSON_NAME"/>
    <m/>
  </r>
  <r>
    <x v="0"/>
    <x v="0"/>
    <x v="0"/>
    <x v="0"/>
    <s v="A204032"/>
    <s v="TS0116-SA-010303-00002-顧客資料基本資料_外匯資料查詢.docx"/>
    <s v="顧客基本資料查詢（外匯）"/>
    <s v="WA204032"/>
    <n v="13"/>
    <s v="O"/>
    <s v="聯絡人電話"/>
    <s v="外匯聯絡人電話"/>
    <s v="WA-XEL"/>
    <n v="30"/>
    <s v="String"/>
    <s v="foreignExchangeContactPhoneNumber"/>
    <s v="CIDADXEL"/>
    <m/>
    <s v="EXCHANGE_CONTACT_PERSON_PHONE"/>
    <m/>
  </r>
  <r>
    <x v="0"/>
    <x v="0"/>
    <x v="0"/>
    <x v="0"/>
    <s v="A204032"/>
    <s v="TS0116-SA-010303-00002-顧客資料基本資料_外匯資料查詢.docx"/>
    <s v="顧客基本資料查詢（外匯）"/>
    <s v="WA204032"/>
    <n v="14"/>
    <s v="O"/>
    <s v="信用狀正本處理方式"/>
    <s v="信用狀正本處理方式"/>
    <s v="WA-LCP"/>
    <n v="4"/>
    <s v="String"/>
    <s v="originalIcProcessingMethod"/>
    <s v="CIDADLCP"/>
    <s v="&quot;    &quot;:未約定_x000a_&quot;RJ&quot;  :退還顧客_x000a_&quot;KP&quot;  :留存國際事務部_x000a_&quot;XXXX&quot;:退還企金中心XXXX為企金中心代號"/>
    <s v="LC_ORIGINAL_HANDLE_WAY"/>
    <m/>
  </r>
  <r>
    <x v="0"/>
    <x v="0"/>
    <x v="0"/>
    <x v="0"/>
    <s v="A204032"/>
    <s v="TS0116-SA-010303-00002-顧客資料基本資料_外匯資料查詢.docx"/>
    <s v="顧客基本資料查詢（外匯）"/>
    <s v="WA204032"/>
    <n v="15"/>
    <s v="O"/>
    <s v="辦事處註記"/>
    <s v="辦事處註記說明"/>
    <s v="WA-OSO"/>
    <n v="1"/>
    <s v="String"/>
    <s v="officeFlag"/>
    <s v="CIDADOSO"/>
    <s v="&quot;Y&quot;:為辦事處_x000a_&quot;N&quot;:不為辦事處"/>
    <s v="OFFICE_NOTE_DESCRIPTION"/>
    <m/>
  </r>
  <r>
    <x v="0"/>
    <x v="0"/>
    <x v="0"/>
    <x v="0"/>
    <s v="A204032"/>
    <s v="TS0116-SA-010303-00002-顧客資料基本資料_外匯資料查詢.docx"/>
    <s v="顧客基本資料查詢（外匯）"/>
    <s v="WA204032"/>
    <n v="16"/>
    <s v="O"/>
    <s v="ＬＣ通知產業"/>
    <s v="X"/>
    <s v="WA-LCB"/>
    <n v="1"/>
    <s v="String"/>
    <s v="X"/>
    <s v="CIRCINP2依規則轉換為1~9"/>
    <m/>
    <m/>
    <m/>
  </r>
  <r>
    <x v="0"/>
    <x v="0"/>
    <x v="0"/>
    <x v="0"/>
    <s v="A204032"/>
    <s v="TS0116-SA-010303-00002-顧客資料基本資料_外匯資料查詢.docx"/>
    <s v="顧客基本資料查詢（外匯）"/>
    <s v="WA204032"/>
    <n v="17"/>
    <s v="O"/>
    <s v="ＬＣ通知單位"/>
    <s v="X"/>
    <s v="WA-LCA"/>
    <n v="4"/>
    <s v="String"/>
    <s v="X"/>
    <s v="YIDBCLCC"/>
    <m/>
    <m/>
    <m/>
  </r>
  <r>
    <x v="0"/>
    <x v="0"/>
    <x v="0"/>
    <x v="0"/>
    <s v="A204032"/>
    <s v="TS0116-SA-010303-00002-顧客資料基本資料_外匯資料查詢.docx"/>
    <s v="顧客基本資料查詢（外匯）"/>
    <s v="WA204032"/>
    <n v="18"/>
    <s v="O"/>
    <s v="提醒事項"/>
    <s v="注意事項"/>
    <s v="WA-ATT"/>
    <n v="20"/>
    <s v="String"/>
    <s v="noticeForDepositAndRemittance"/>
    <s v="CIRCITER"/>
    <m/>
    <s v="NOTE"/>
    <m/>
  </r>
  <r>
    <x v="0"/>
    <x v="0"/>
    <x v="0"/>
    <x v="0"/>
    <s v="A204032"/>
    <s v="TS0116-SA-010303-00002-顧客資料基本資料_外匯資料查詢.docx"/>
    <s v="顧客基本資料查詢（外匯）"/>
    <s v="WA204032"/>
    <n v="19"/>
    <s v="O"/>
    <s v="出生日期"/>
    <s v="顧客開戶生日"/>
    <s v="WA-CBD"/>
    <n v="8"/>
    <s v="String"/>
    <s v="birthday"/>
    <s v="CIRCICBD"/>
    <m/>
    <s v="BIRTHDAY"/>
    <m/>
  </r>
  <r>
    <x v="0"/>
    <x v="0"/>
    <x v="0"/>
    <x v="0"/>
    <s v="A204032"/>
    <s v="TS0116-SA-010303-00002-顧客資料基本資料_外匯資料查詢.docx"/>
    <s v="顧客基本資料查詢（外匯）"/>
    <s v="WA204032"/>
    <n v="20"/>
    <s v="O"/>
    <s v="中文戶名"/>
    <s v="顧客姓名"/>
    <s v="WA-CNM"/>
    <n v="80"/>
    <s v="String"/>
    <s v="customerName"/>
    <s v="CIRCICNM"/>
    <m/>
    <s v="CUST_NAME"/>
    <m/>
  </r>
  <r>
    <x v="0"/>
    <x v="0"/>
    <x v="0"/>
    <x v="0"/>
    <s v="A204032"/>
    <s v="TS0116-SA-010303-00002-顧客資料基本資料_外匯資料查詢.docx"/>
    <s v="顧客基本資料查詢（外匯）"/>
    <s v="WA204032"/>
    <n v="21"/>
    <s v="O"/>
    <s v="國別"/>
    <s v="註冊國別代碼"/>
    <s v="WA-CPC"/>
    <n v="2"/>
    <s v="String"/>
    <s v="registeredCountry"/>
    <s v="CIRCICPC"/>
    <m/>
    <s v="REG_COUNTRY_CODE"/>
    <m/>
  </r>
  <r>
    <x v="0"/>
    <x v="0"/>
    <x v="0"/>
    <x v="0"/>
    <s v="A204032"/>
    <s v="TS0116-SA-010303-00002-顧客資料基本資料_外匯資料查詢.docx"/>
    <s v="顧客基本資料查詢（外匯）"/>
    <s v="WA204032"/>
    <n v="22"/>
    <s v="O"/>
    <s v="顧客性質別"/>
    <s v="顧客性質代碼(符合票交所定義)_x000d_"/>
    <s v="WA-CCC"/>
    <n v="1"/>
    <s v="String"/>
    <s v="customerPropertyType"/>
    <s v="CIRCICCC"/>
    <s v="&quot;0&quot;:自然人_x000a_&quot;1&quot;:公法人_x000a_&quot;2&quot;:營利事業_x000a_&quot;3&quot;:非營利事業_x000a_&quot;4&quot;:獨資戶_x000a_&quot;5&quot;:合夥戶_x000a_&quot;6&quot;:聯名戶－自然人"/>
    <s v="PROPERTY_TYPE_CODE"/>
    <m/>
  </r>
  <r>
    <x v="0"/>
    <x v="0"/>
    <x v="0"/>
    <x v="0"/>
    <s v="A204032"/>
    <s v="TS0116-SA-010303-00002-顧客資料基本資料_外匯資料查詢.docx"/>
    <s v="顧客基本資料查詢（外匯）"/>
    <s v="WA204032"/>
    <n v="23"/>
    <s v="O"/>
    <s v="行業編號"/>
    <s v="行業編號（主計處代碼）"/>
    <s v="WA-NP2"/>
    <n v="6"/>
    <s v="String"/>
    <s v="industrialCodeForDgbas"/>
    <s v="CIRCINP2"/>
    <m/>
    <s v="DGBAS_INDUSTRY_CODE"/>
    <m/>
  </r>
  <r>
    <x v="0"/>
    <x v="0"/>
    <x v="0"/>
    <x v="0"/>
    <s v="A204032"/>
    <s v="TS0116-SA-010303-00002-顧客資料基本資料_外匯資料查詢.docx"/>
    <s v="顧客基本資料查詢（外匯）"/>
    <s v="WA204032"/>
    <n v="24"/>
    <s v="O"/>
    <s v="官員證編號"/>
    <s v="官員證編號"/>
    <s v="WA-OID"/>
    <n v="9"/>
    <s v="String"/>
    <s v="diplomaticIdentificationNumber"/>
    <s v="CIDADOID"/>
    <m/>
    <s v="GOVERNMENT_OFFICIAL_NO"/>
    <m/>
  </r>
  <r>
    <x v="0"/>
    <x v="1"/>
    <x v="0"/>
    <x v="0"/>
    <s v="A204035"/>
    <s v="TS0116-SA-010304-00002-顧客資料基本資料_聯徵申報統編查詢.docx"/>
    <s v="顧客基本資料查詢（聯徵申報統編）"/>
    <s v="GA204035"/>
    <n v="1"/>
    <s v="I"/>
    <s v="統編"/>
    <s v="銀行歸戶統編"/>
    <s v="GA-CID"/>
    <n v="10"/>
    <s v="String"/>
    <s v="customerCirciKey"/>
    <m/>
    <m/>
    <s v="CIF_VERIFIED_ID"/>
    <m/>
  </r>
  <r>
    <x v="0"/>
    <x v="1"/>
    <x v="0"/>
    <x v="0"/>
    <s v="A204035"/>
    <s v="TS0116-SA-010304-00002-顧客資料基本資料_聯徵申報統編查詢.docx"/>
    <s v="顧客基本資料查詢（聯徵申報統編）"/>
    <s v="GA204035"/>
    <n v="2"/>
    <s v="I"/>
    <s v="生日"/>
    <s v="顧客開戶生日"/>
    <s v="GA-CBD"/>
    <n v="8"/>
    <s v="String"/>
    <s v="birthday"/>
    <m/>
    <m/>
    <s v="BIRTHDAY"/>
    <m/>
  </r>
  <r>
    <x v="0"/>
    <x v="1"/>
    <x v="0"/>
    <x v="0"/>
    <s v="A204035"/>
    <s v="TS0116-SA-010304-00002-顧客資料基本資料_聯徵申報統編查詢.docx"/>
    <s v="顧客基本資料查詢（聯徵申報統編）"/>
    <s v="WA204035"/>
    <n v="1"/>
    <s v="O"/>
    <s v="戶名"/>
    <s v="顧客姓名"/>
    <s v="WA-CNM"/>
    <n v="80"/>
    <s v="String"/>
    <s v="customerName"/>
    <s v="CIRCICNM"/>
    <m/>
    <s v="CUST_NAME"/>
    <m/>
  </r>
  <r>
    <x v="0"/>
    <x v="1"/>
    <x v="0"/>
    <x v="0"/>
    <s v="A204035"/>
    <s v="TS0116-SA-010304-00002-顧客資料基本資料_聯徵申報統編查詢.docx"/>
    <s v="顧客基本資料查詢（聯徵申報統編）"/>
    <s v="WA204035"/>
    <n v="2"/>
    <s v="O"/>
    <s v="出生日期"/>
    <s v="顧客開戶生日"/>
    <s v="WA-CBD"/>
    <n v="8"/>
    <s v="String"/>
    <s v="birthday"/>
    <s v="CIRCICBD"/>
    <m/>
    <s v="BIRTHDAY"/>
    <m/>
  </r>
  <r>
    <x v="0"/>
    <x v="1"/>
    <x v="0"/>
    <x v="0"/>
    <s v="A204035"/>
    <s v="TS0116-SA-010304-00002-顧客資料基本資料_聯徵申報統編查詢.docx"/>
    <s v="顧客基本資料查詢（聯徵申報統編）"/>
    <s v="WA204035"/>
    <n v="3"/>
    <s v="O"/>
    <s v="代表人統編"/>
    <s v="代表人統編/負責人統編"/>
    <s v="WA-DCI"/>
    <n v="10"/>
    <s v="String"/>
    <s v="principalCertificationNumber"/>
    <s v="CIRCIDCI"/>
    <m/>
    <s v="PRINCIPAL_CERT_NO"/>
    <m/>
  </r>
  <r>
    <x v="0"/>
    <x v="1"/>
    <x v="0"/>
    <x v="0"/>
    <s v="A204035"/>
    <s v="TS0116-SA-010304-00002-顧客資料基本資料_聯徵申報統編查詢.docx"/>
    <s v="顧客基本資料查詢（聯徵申報統編）"/>
    <s v="WA204035"/>
    <n v="4"/>
    <s v="O"/>
    <s v="國別"/>
    <s v="註冊國別代碼"/>
    <s v="WA-CPC"/>
    <n v="2"/>
    <s v="String"/>
    <s v="registeredCountry"/>
    <s v="CIRCICPC"/>
    <m/>
    <s v="REG_COUNTRY_CODE"/>
    <m/>
  </r>
  <r>
    <x v="0"/>
    <x v="1"/>
    <x v="0"/>
    <x v="0"/>
    <s v="A204035"/>
    <s v="TS0116-SA-010304-00002-顧客資料基本資料_聯徵申報統編查詢.docx"/>
    <s v="顧客基本資料查詢（聯徵申報統編）"/>
    <s v="WA204035"/>
    <n v="5"/>
    <s v="O"/>
    <s v="國籍"/>
    <s v="國籍分類代碼"/>
    <s v="WA-CNC"/>
    <n v="1"/>
    <s v="String"/>
    <s v="nationality"/>
    <s v="CIRCICNC"/>
    <s v="&quot;0&quot;:本國—行業編號請查明_x000a_&quot;1&quot;:居留證有效期間大於一年之自然人及取得我國證照之法人_x000a_&quot;2&quot;:居留證有效期間低於一年之自然人及未取得我國證照之法人_x000a_&quot;3&quot;:未於我國設立登記取得證照之外國金融機構_x000a_&quot;4&quot;:ＯＢＵ自然人及ＯＢＵ法人"/>
    <s v="NATIONALITY"/>
    <m/>
  </r>
  <r>
    <x v="0"/>
    <x v="1"/>
    <x v="0"/>
    <x v="0"/>
    <s v="A204035"/>
    <s v="TS0116-SA-010304-00002-顧客資料基本資料_聯徵申報統編查詢.docx"/>
    <s v="顧客基本資料查詢（聯徵申報統編）"/>
    <s v="WA204035"/>
    <n v="6"/>
    <s v="O"/>
    <s v="聯徵申報統編"/>
    <s v="聯徵申報統編"/>
    <s v="WA-JID"/>
    <n v="10"/>
    <s v="String"/>
    <s v="jcicNumber"/>
    <s v="CIRCIJID"/>
    <m/>
    <s v="JCIC_NO"/>
    <m/>
  </r>
  <r>
    <x v="0"/>
    <x v="1"/>
    <x v="0"/>
    <x v="0"/>
    <s v="A20403A"/>
    <s v="TS0116-SA-010311-00002-顧客註記約定作業_接觸通路註記查詢.docx"/>
    <s v="顧客基本資料查詢（接觸通路註記及注意事項）"/>
    <s v="GA20403A"/>
    <n v="1"/>
    <s v="I"/>
    <s v="統編"/>
    <s v="銀行歸戶統編"/>
    <s v="GA-CID"/>
    <n v="10"/>
    <s v="String"/>
    <s v="customerCirciKey"/>
    <m/>
    <m/>
    <s v="CIF_VERIFIED_ID"/>
    <m/>
  </r>
  <r>
    <x v="0"/>
    <x v="1"/>
    <x v="0"/>
    <x v="0"/>
    <s v="A20403A"/>
    <s v="TS0116-SA-010311-00002-顧客註記約定作業_接觸通路註記查詢.docx"/>
    <s v="顧客基本資料查詢（接觸通路註記及注意事項）"/>
    <s v="GA20403A"/>
    <n v="2"/>
    <s v="I"/>
    <s v="生日"/>
    <s v="顧客開戶生日"/>
    <s v="GA-CBD"/>
    <n v="8"/>
    <s v="String"/>
    <s v="birthday"/>
    <m/>
    <m/>
    <s v="BIRTHDAY"/>
    <m/>
  </r>
  <r>
    <x v="0"/>
    <x v="1"/>
    <x v="0"/>
    <x v="0"/>
    <s v="A20403A"/>
    <s v="TS0116-SA-010311-00002-顧客註記約定作業_接觸通路註記查詢.docx"/>
    <s v="顧客基本資料查詢（接觸通路註記及注意事項）"/>
    <s v="WA20403A"/>
    <n v="1"/>
    <s v="O"/>
    <s v="通知方式"/>
    <s v="通知方式"/>
    <s v="WA-WAY"/>
    <n v="1"/>
    <s v="String"/>
    <s v="sellingNotificationType"/>
    <s v="CFRCFWAY"/>
    <s v="&quot; &quot;:尚無_x000a_&quot;0&quot;:分行通知_x000a_&quot;1&quot;:客服中心通知_x000a_&quot;2&quot;:簡訊通知_x000a_&quot;9&quot;:不通知"/>
    <s v="NOTIFICATION_TYPE"/>
    <m/>
  </r>
  <r>
    <x v="0"/>
    <x v="1"/>
    <x v="0"/>
    <x v="0"/>
    <s v="A20403A"/>
    <s v="TS0116-SA-010311-00002-顧客註記約定作業_接觸通路註記查詢.docx"/>
    <s v="顧客基本資料查詢（接觸通路註記及注意事項）"/>
    <s v="WA20403A"/>
    <n v="2"/>
    <s v="O"/>
    <s v="存匯注意事項"/>
    <s v="存匯注意事項"/>
    <s v="WA-VIT"/>
    <n v="60"/>
    <s v="String"/>
    <s v="noticeForDepositAndRemittance"/>
    <s v="CFRCFVIT"/>
    <m/>
    <s v="NOTE"/>
    <m/>
  </r>
  <r>
    <x v="0"/>
    <x v="1"/>
    <x v="0"/>
    <x v="0"/>
    <s v="A20403A"/>
    <s v="TS0116-SA-010311-00002-顧客註記約定作業_接觸通路註記查詢.docx"/>
    <s v="顧客基本資料查詢（接觸通路註記及注意事項）"/>
    <s v="WA20403A"/>
    <n v="3"/>
    <s v="O"/>
    <s v="實體傳單"/>
    <s v="實體傳單"/>
    <s v="WA-PDM"/>
    <n v="1"/>
    <s v="String"/>
    <s v="dmSellingFlag"/>
    <s v="CIDTBPDM-003"/>
    <s v="Y:顧客接受_x000a_N:顧客不接受"/>
    <s v="DM_SALE_FLAG"/>
    <m/>
  </r>
  <r>
    <x v="0"/>
    <x v="1"/>
    <x v="0"/>
    <x v="0"/>
    <s v="A20403A"/>
    <s v="TS0116-SA-010311-00002-顧客註記約定作業_接觸通路註記查詢.docx"/>
    <s v="顧客基本資料查詢（接觸通路註記及注意事項）"/>
    <s v="WA20403A"/>
    <n v="4"/>
    <s v="O"/>
    <s v="簡訊"/>
    <s v="簡訊"/>
    <s v="WA-SMS"/>
    <n v="1"/>
    <s v="String"/>
    <s v="smsSellingFlag"/>
    <s v="CIDTBSMS-003"/>
    <s v="Y:顧客接受_x000a_N:顧客不接受"/>
    <s v="SMS_SALE_FLAG"/>
    <m/>
  </r>
  <r>
    <x v="0"/>
    <x v="1"/>
    <x v="0"/>
    <x v="0"/>
    <s v="A20403A"/>
    <s v="TS0116-SA-010311-00002-顧客註記約定作業_接觸通路註記查詢.docx"/>
    <s v="顧客基本資料查詢（接觸通路註記及注意事項）"/>
    <s v="WA20403A"/>
    <n v="5"/>
    <s v="O"/>
    <s v="電話行銷"/>
    <s v="電話行銷"/>
    <s v="WA-TMS"/>
    <n v="1"/>
    <s v="String"/>
    <s v="phoneSellingFlag"/>
    <s v="CIDTBTMS-003"/>
    <s v="Y:顧客接受_x000a_N:顧客不接受"/>
    <s v="PHONE_SALE_FLAG"/>
    <m/>
  </r>
  <r>
    <x v="0"/>
    <x v="1"/>
    <x v="0"/>
    <x v="0"/>
    <s v="A20403A"/>
    <s v="TS0116-SA-010311-00002-顧客註記約定作業_接觸通路註記查詢.docx"/>
    <s v="顧客基本資料查詢（接觸通路註記及注意事項）"/>
    <s v="WA20403A"/>
    <n v="6"/>
    <s v="O"/>
    <s v="電子郵件"/>
    <s v="電子郵件"/>
    <s v="WA-EDM"/>
    <n v="1"/>
    <s v="String"/>
    <s v="emailSellingFlag"/>
    <s v="CIDTBEDM-003"/>
    <s v="Y:顧客接受_x000a_N:顧客不接受"/>
    <s v="EMAIL_SALE_FLAG"/>
    <m/>
  </r>
  <r>
    <x v="0"/>
    <x v="1"/>
    <x v="0"/>
    <x v="0"/>
    <s v="A20403A"/>
    <s v="TS0116-SA-010311-00002-顧客註記約定作業_接觸通路註記查詢.docx"/>
    <s v="顧客基本資料查詢（接觸通路註記及注意事項）"/>
    <s v="WA20403A"/>
    <n v="7"/>
    <s v="O"/>
    <s v="上次變更日期"/>
    <s v="行銷註記上次變更日期"/>
    <s v="WA-OPD"/>
    <n v="8"/>
    <s v="String"/>
    <s v="lastSellingTrxDate"/>
    <s v="CIDTBOPD-003"/>
    <m/>
    <m/>
    <m/>
  </r>
  <r>
    <x v="0"/>
    <x v="1"/>
    <x v="0"/>
    <x v="0"/>
    <s v="A20403A"/>
    <s v="TS0116-SA-010311-00002-顧客註記約定作業_接觸通路註記查詢.docx"/>
    <s v="顧客基本資料查詢（接觸通路註記及注意事項）"/>
    <s v="WA20403A"/>
    <n v="8"/>
    <s v="O"/>
    <s v="外收送業務"/>
    <s v="外收送業務"/>
    <s v="WA-SND"/>
    <n v="1"/>
    <s v="String"/>
    <s v="outsidePickupServiceFlag"/>
    <s v="CIRCISND"/>
    <s v="&quot; &quot;:無_x000a_&quot;Y&quot;:有_x000a_&quot;N&quot;:無"/>
    <s v="RECEIPT_BUSINESS_FLAG"/>
    <m/>
  </r>
  <r>
    <x v="0"/>
    <x v="1"/>
    <x v="0"/>
    <x v="0"/>
    <s v="A20403A"/>
    <s v="TS0116-SA-010311-00002-顧客註記約定作業_接觸通路註記查詢.docx"/>
    <s v="顧客基本資料查詢（接觸通路註記及注意事項）"/>
    <s v="WA20403A"/>
    <n v="9"/>
    <s v="O"/>
    <s v="傳真交易"/>
    <s v="傳真交易"/>
    <s v="WA-FAX"/>
    <n v="1"/>
    <s v="String"/>
    <s v="faxTransactionFlag"/>
    <s v="CIRCIFAX"/>
    <s v="&quot; &quot;:無_x000a_&quot;Y&quot;:有_x000a_&quot;N&quot;:無"/>
    <s v="FAX_TRANSACTION_FLAG"/>
    <m/>
  </r>
  <r>
    <x v="0"/>
    <x v="2"/>
    <x v="0"/>
    <x v="0"/>
    <s v="A204037"/>
    <s v="TS0116-SA-010319-00002-顧客註記約定作業_問題戶查詢.docx"/>
    <s v="問題戶及顧客註記查詢"/>
    <s v="GA204037"/>
    <n v="1"/>
    <s v="I"/>
    <s v="統編"/>
    <s v="銀行歸戶統編"/>
    <s v="GA-CID"/>
    <n v="10"/>
    <s v="String"/>
    <s v="customerCirciKey"/>
    <m/>
    <m/>
    <s v="CIF_VERIFIED_ID"/>
    <m/>
  </r>
  <r>
    <x v="0"/>
    <x v="2"/>
    <x v="0"/>
    <x v="0"/>
    <s v="A204037"/>
    <s v="TS0116-SA-010319-00002-顧客註記約定作業_問題戶查詢.docx"/>
    <s v="問題戶及顧客註記查詢"/>
    <s v="GA204037"/>
    <n v="2"/>
    <s v="I"/>
    <s v="生日"/>
    <s v="顧客開戶生日"/>
    <s v="GA-BIR"/>
    <n v="8"/>
    <s v="String"/>
    <s v="birthday"/>
    <m/>
    <m/>
    <s v="BIRTHDAY"/>
    <m/>
  </r>
  <r>
    <x v="0"/>
    <x v="2"/>
    <x v="0"/>
    <x v="0"/>
    <s v="A204037"/>
    <s v="TS0116-SA-010319-00002-顧客註記約定作業_問題戶查詢.docx"/>
    <s v="問題戶及顧客註記查詢"/>
    <s v="GA204037"/>
    <n v="3"/>
    <s v="I"/>
    <s v="帳號"/>
    <s v="帳號"/>
    <s v="GA-ACN"/>
    <n v="13"/>
    <s v="String"/>
    <s v="accountNumber"/>
    <m/>
    <m/>
    <m/>
    <m/>
  </r>
  <r>
    <x v="0"/>
    <x v="2"/>
    <x v="0"/>
    <x v="0"/>
    <s v="A204037"/>
    <s v="TS0116-SA-010319-00002-顧客註記約定作業_問題戶查詢.docx"/>
    <s v="問題戶及顧客註記查詢"/>
    <s v="WA204037"/>
    <n v="1"/>
    <s v="O"/>
    <s v="統一編號"/>
    <s v="銀行歸戶統編"/>
    <s v="WA-CID"/>
    <n v="10"/>
    <s v="String"/>
    <s v="customerCirciKey"/>
    <s v="CIRCIKEY"/>
    <m/>
    <s v="CIF_VERIFIED_ID"/>
    <m/>
  </r>
  <r>
    <x v="0"/>
    <x v="2"/>
    <x v="0"/>
    <x v="0"/>
    <s v="A204037"/>
    <s v="TS0116-SA-010319-00002-顧客註記約定作業_問題戶查詢.docx"/>
    <s v="問題戶及顧客註記查詢"/>
    <s v="WA204037"/>
    <n v="2"/>
    <s v="O"/>
    <s v="生日"/>
    <s v="顧客開戶生日"/>
    <s v="WA-BIR"/>
    <n v="8"/>
    <s v="String"/>
    <s v="birthday"/>
    <s v="CIRCICBD"/>
    <m/>
    <s v="BIRTHDAY"/>
    <m/>
  </r>
  <r>
    <x v="0"/>
    <x v="2"/>
    <x v="0"/>
    <x v="0"/>
    <s v="A204037"/>
    <s v="TS0116-SA-010319-00002-顧客註記約定作業_問題戶查詢.docx"/>
    <s v="問題戶及顧客註記查詢"/>
    <s v="WA204037"/>
    <n v="3"/>
    <s v="O"/>
    <s v="戶名"/>
    <s v="顧客姓名"/>
    <s v="WA-CNM"/>
    <n v="80"/>
    <s v="String"/>
    <s v="customerName"/>
    <s v="CIRCICNM"/>
    <m/>
    <s v="CUST_NAME"/>
    <m/>
  </r>
  <r>
    <x v="0"/>
    <x v="2"/>
    <x v="0"/>
    <x v="0"/>
    <s v="A204037"/>
    <s v="TS0116-SA-010319-00002-顧客註記約定作業_問題戶查詢.docx"/>
    <s v="問題戶及顧客註記查詢"/>
    <s v="WA204037"/>
    <n v="4"/>
    <s v="O"/>
    <s v="制裁名單"/>
    <s v="制裁名單註記"/>
    <s v="WA-TER"/>
    <n v="1"/>
    <s v="String"/>
    <s v="terroristsFlag"/>
    <s v="CIRCITER"/>
    <m/>
    <s v="TERRORISTS_FLAG"/>
    <m/>
  </r>
  <r>
    <x v="0"/>
    <x v="2"/>
    <x v="0"/>
    <x v="0"/>
    <s v="A204037"/>
    <s v="TS0116-SA-010319-00002-顧客註記約定作業_問題戶查詢.docx"/>
    <s v="問題戶及顧客註記查詢"/>
    <s v="WA204037"/>
    <n v="5"/>
    <s v="O"/>
    <s v="特記對象"/>
    <s v="特記對象（業管單位登錄）"/>
    <s v="WA-SEN"/>
    <n v="1"/>
    <s v="String"/>
    <s v="specialAccountFlag"/>
    <s v="CIRCISEN"/>
    <m/>
    <s v="SPECIFIC_MEMBER_FLAG"/>
    <m/>
  </r>
  <r>
    <x v="0"/>
    <x v="2"/>
    <x v="0"/>
    <x v="0"/>
    <s v="A204037"/>
    <s v="TS0116-SA-010319-00002-顧客註記約定作業_問題戶查詢.docx"/>
    <s v="問題戶及顧客註記查詢"/>
    <s v="WA204037"/>
    <n v="6"/>
    <s v="O"/>
    <s v="顧客狀態"/>
    <s v="顧客狀態代碼(臨櫃)"/>
    <s v="WA-STS"/>
    <n v="2"/>
    <s v="String"/>
    <s v="problematicCustomerStatus"/>
    <s v="CIRCISTS"/>
    <m/>
    <s v="CUSTOMER_STATUS"/>
    <m/>
  </r>
  <r>
    <x v="0"/>
    <x v="2"/>
    <x v="0"/>
    <x v="0"/>
    <s v="A204037"/>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2"/>
    <x v="0"/>
    <x v="0"/>
    <s v="A204037"/>
    <s v="TS0116-SA-010319-00002-顧客註記約定作業_問題戶查詢.docx"/>
    <s v="問題戶及顧客註記查詢"/>
    <s v="WA204037"/>
    <n v="8"/>
    <s v="O"/>
    <s v="通報單位"/>
    <s v="通報單位(問題戶專用)(臨櫃)"/>
    <s v="WA-BRC"/>
    <n v="22"/>
    <s v="String"/>
    <s v="problematicReportUnit"/>
    <s v="CIDMRBRC"/>
    <m/>
    <s v="REPORT_UNIT"/>
    <m/>
  </r>
  <r>
    <x v="0"/>
    <x v="2"/>
    <x v="0"/>
    <x v="0"/>
    <s v="A204037"/>
    <s v="TS0116-SA-010319-00002-顧客註記約定作業_問題戶查詢.docx"/>
    <s v="問題戶及顧客註記查詢"/>
    <s v="WA204037"/>
    <n v="9"/>
    <s v="O"/>
    <s v="建檔單位"/>
    <s v="建檔單位(問題戶專用)"/>
    <s v="WA-CBH"/>
    <n v="4"/>
    <s v="String"/>
    <s v="caseCreatedDepartment"/>
    <s v="CIDMRCBH"/>
    <m/>
    <s v="CREATION_UNIT"/>
    <m/>
  </r>
  <r>
    <x v="0"/>
    <x v="2"/>
    <x v="0"/>
    <x v="0"/>
    <s v="A204037"/>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2"/>
    <x v="0"/>
    <x v="0"/>
    <s v="A204037"/>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2"/>
    <x v="0"/>
    <x v="0"/>
    <s v="A204037"/>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123011"/>
    <s v="TS0116-SA-010319-00002-顧客註記約定作業_問題戶查詢.docx"/>
    <s v="問題戶及顧客註記查詢"/>
    <s v="GA123011"/>
    <n v="1"/>
    <s v="I"/>
    <s v="統編"/>
    <s v="銀行歸戶統編"/>
    <s v="GA-CID"/>
    <n v="10"/>
    <s v="String"/>
    <s v="customerCirciKey"/>
    <m/>
    <m/>
    <s v="CIF_VERIFIED_ID"/>
    <m/>
  </r>
  <r>
    <x v="0"/>
    <x v="1"/>
    <x v="0"/>
    <x v="0"/>
    <s v="A123011"/>
    <s v="TS0116-SA-010319-00002-顧客註記約定作業_問題戶查詢.docx"/>
    <s v="問題戶及顧客註記查詢"/>
    <s v="GA123011"/>
    <n v="2"/>
    <s v="I"/>
    <s v="生日"/>
    <s v="顧客開戶生日"/>
    <s v="GA-BIR"/>
    <n v="8"/>
    <s v="String"/>
    <s v="birthday"/>
    <m/>
    <m/>
    <s v="BIRTHDAY"/>
    <m/>
  </r>
  <r>
    <x v="0"/>
    <x v="1"/>
    <x v="0"/>
    <x v="0"/>
    <s v="A123011"/>
    <s v="TS0116-SA-010319-00002-顧客註記約定作業_問題戶查詢.docx"/>
    <s v="問題戶及顧客註記查詢"/>
    <s v="WA123011"/>
    <n v="1"/>
    <s v="O"/>
    <s v="統一編號"/>
    <s v="銀行歸戶統編"/>
    <s v="WA-CID"/>
    <n v="10"/>
    <s v="String"/>
    <s v="customerCirciKey"/>
    <s v="CIRCIKEY"/>
    <m/>
    <s v="CIF_VERIFIED_ID"/>
    <m/>
  </r>
  <r>
    <x v="0"/>
    <x v="1"/>
    <x v="0"/>
    <x v="0"/>
    <s v="A123011"/>
    <s v="TS0116-SA-010319-00002-顧客註記約定作業_問題戶查詢.docx"/>
    <s v="問題戶及顧客註記查詢"/>
    <s v="WA123011"/>
    <n v="2"/>
    <s v="O"/>
    <s v="生日"/>
    <s v="顧客開戶生日"/>
    <s v="WA-BIR"/>
    <n v="8"/>
    <s v="String"/>
    <s v="birthday"/>
    <s v="CIRCICBD"/>
    <m/>
    <s v="BIRTHDAY"/>
    <m/>
  </r>
  <r>
    <x v="0"/>
    <x v="1"/>
    <x v="0"/>
    <x v="0"/>
    <s v="A123011"/>
    <s v="TS0116-SA-010319-00002-顧客註記約定作業_問題戶查詢.docx"/>
    <s v="問題戶及顧客註記查詢"/>
    <s v="WA123011"/>
    <n v="3"/>
    <s v="O"/>
    <s v="戶名"/>
    <s v="顧客姓名"/>
    <s v="WA-CNM"/>
    <n v="80"/>
    <s v="String"/>
    <s v="customerName"/>
    <s v="CIRCICNM"/>
    <m/>
    <s v="CUST_NAME"/>
    <m/>
  </r>
  <r>
    <x v="0"/>
    <x v="1"/>
    <x v="0"/>
    <x v="0"/>
    <s v="A123011"/>
    <s v="TS0116-SA-010319-00002-顧客註記約定作業_問題戶查詢.docx"/>
    <s v="問題戶及顧客註記查詢"/>
    <s v="WA123011"/>
    <n v="4"/>
    <s v="O"/>
    <s v="制裁名單"/>
    <s v="制裁名單註記"/>
    <s v="WA-TER"/>
    <n v="1"/>
    <s v="String"/>
    <s v="terroristsFlag"/>
    <s v="CIRCITER"/>
    <m/>
    <s v="TERRORISTS_FLAG"/>
    <m/>
  </r>
  <r>
    <x v="0"/>
    <x v="1"/>
    <x v="0"/>
    <x v="0"/>
    <s v="A123011"/>
    <s v="TS0116-SA-010319-00002-顧客註記約定作業_問題戶查詢.docx"/>
    <s v="問題戶及顧客註記查詢"/>
    <s v="WA123011"/>
    <n v="5"/>
    <s v="O"/>
    <s v="特記對象"/>
    <s v="特記對象（業管單位登錄）"/>
    <s v="WA-SEN"/>
    <n v="1"/>
    <s v="String"/>
    <s v="specialAccountFlag"/>
    <s v="CIRCISEN"/>
    <m/>
    <s v="SPECIFIC_MEMBER_FLAG"/>
    <m/>
  </r>
  <r>
    <x v="0"/>
    <x v="1"/>
    <x v="0"/>
    <x v="0"/>
    <s v="A123011"/>
    <s v="TS0116-SA-010319-00002-顧客註記約定作業_問題戶查詢.docx"/>
    <s v="問題戶及顧客註記查詢"/>
    <s v="WA123011"/>
    <n v="6"/>
    <s v="O"/>
    <s v="顧客狀態"/>
    <s v="顧客狀態代碼(臨櫃)"/>
    <s v="WA-STS"/>
    <n v="2"/>
    <s v="String"/>
    <s v="problematicCustomerStatus"/>
    <s v="CIRCISTS"/>
    <m/>
    <s v="CUSTOMER_STATUS"/>
    <m/>
  </r>
  <r>
    <x v="0"/>
    <x v="1"/>
    <x v="0"/>
    <x v="0"/>
    <s v="A123011"/>
    <s v="TS0116-SA-010319-00002-顧客註記約定作業_問題戶查詢.docx"/>
    <s v="問題戶及顧客註記查詢"/>
    <s v="WA123011"/>
    <n v="7"/>
    <s v="O"/>
    <s v="案發日期"/>
    <s v="案發日期(YYYYMMDDHH24MISS,問題戶專用)(臨櫃)"/>
    <s v="WA-TXD"/>
    <n v="8"/>
    <s v="String"/>
    <s v="problematicCaseReportedDate"/>
    <s v="CIDMRTXD"/>
    <m/>
    <s v="REPORT_DATE"/>
    <m/>
  </r>
  <r>
    <x v="0"/>
    <x v="1"/>
    <x v="0"/>
    <x v="0"/>
    <s v="A123011"/>
    <s v="TS0116-SA-010319-00002-顧客註記約定作業_問題戶查詢.docx"/>
    <s v="問題戶及顧客註記查詢"/>
    <s v="WA123011"/>
    <n v="8"/>
    <s v="O"/>
    <s v="通報單位"/>
    <s v="通報單位(問題戶專用)(臨櫃)"/>
    <s v="WA-BRC"/>
    <n v="22"/>
    <s v="String"/>
    <s v="problematicReportUnit"/>
    <s v="CIDMRBRC"/>
    <m/>
    <s v="REPORT_UNIT"/>
    <m/>
  </r>
  <r>
    <x v="0"/>
    <x v="1"/>
    <x v="0"/>
    <x v="0"/>
    <s v="A123011"/>
    <s v="TS0116-SA-010319-00002-顧客註記約定作業_問題戶查詢.docx"/>
    <s v="問題戶及顧客註記查詢"/>
    <s v="WA123011"/>
    <n v="9"/>
    <s v="O"/>
    <s v="建檔單位"/>
    <s v="建檔單位(問題戶專用)"/>
    <s v="WA-CBH"/>
    <n v="4"/>
    <s v="String"/>
    <s v="caseCreatedDepartment"/>
    <s v="CIDMRCBH"/>
    <m/>
    <s v="CREATION_UNIT"/>
    <m/>
  </r>
  <r>
    <x v="0"/>
    <x v="1"/>
    <x v="0"/>
    <x v="0"/>
    <s v="A123011"/>
    <s v="TS0116-SA-010319-00002-顧客註記約定作業_問題戶查詢.docx"/>
    <s v="問題戶及顧客註記查詢"/>
    <s v="WA123011"/>
    <n v="10"/>
    <s v="O"/>
    <s v="案情摘要"/>
    <s v="案情摘要(問題戶專用)(臨櫃)"/>
    <s v="WA-EXP"/>
    <n v="160"/>
    <s v="String"/>
    <s v="problematicCaseDescription"/>
    <s v="CIDMREXP"/>
    <m/>
    <s v="REPORT_DESCRIPTION"/>
    <m/>
  </r>
  <r>
    <x v="0"/>
    <x v="1"/>
    <x v="0"/>
    <x v="0"/>
    <s v="A123011"/>
    <s v="TS0116-SA-010319-00002-顧客註記約定作業_問題戶查詢.docx"/>
    <s v="問題戶及顧客註記查詢"/>
    <s v="WA123011"/>
    <n v="11"/>
    <s v="O"/>
    <s v="A/C REVIEW狀態註記"/>
    <s v="ACCOUNT REVIEW狀態註記"/>
    <s v="WA-ARS"/>
    <n v="1"/>
    <s v="String"/>
    <s v="accountReviewStateFlag"/>
    <s v="CIRCIARF"/>
    <s v="&quot; &quot;:未暫停_x000a_&quot;1&quot;:已暫停"/>
    <s v="ACCOUNT_REVIEW_STATE"/>
    <m/>
  </r>
  <r>
    <x v="0"/>
    <x v="1"/>
    <x v="0"/>
    <x v="0"/>
    <s v="A123011"/>
    <s v="TS0116-SA-010319-00002-顧客註記約定作業_問題戶查詢.docx"/>
    <s v="問題戶及顧客註記查詢"/>
    <s v="WA123011"/>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3"/>
    <x v="0"/>
    <x v="0"/>
    <s v="V814"/>
    <s v="TS0116-SA-010319-00002-顧客註記約定作業_問題戶查詢.docx"/>
    <s v="問題戶及顧客註記查詢"/>
    <s v="GA204037"/>
    <n v="1"/>
    <s v="I"/>
    <s v="統編"/>
    <s v="銀行歸戶統編"/>
    <s v="GA-CID"/>
    <n v="10"/>
    <s v="String"/>
    <s v="customerCirciKey"/>
    <m/>
    <m/>
    <s v="CIF_VERIFIED_ID"/>
    <m/>
  </r>
  <r>
    <x v="0"/>
    <x v="3"/>
    <x v="0"/>
    <x v="0"/>
    <s v="V814"/>
    <s v="TS0116-SA-010319-00002-顧客註記約定作業_問題戶查詢.docx"/>
    <s v="問題戶及顧客註記查詢"/>
    <s v="GA204037"/>
    <n v="2"/>
    <s v="I"/>
    <s v="生日"/>
    <s v="顧客開戶生日"/>
    <s v="GA-BIR"/>
    <n v="8"/>
    <s v="String"/>
    <s v="birthday"/>
    <m/>
    <m/>
    <s v="BIRTHDAY"/>
    <m/>
  </r>
  <r>
    <x v="0"/>
    <x v="3"/>
    <x v="0"/>
    <x v="0"/>
    <s v="V814"/>
    <s v="TS0116-SA-010319-00002-顧客註記約定作業_問題戶查詢.docx"/>
    <s v="問題戶及顧客註記查詢"/>
    <s v="WA204037"/>
    <n v="1"/>
    <s v="O"/>
    <s v="統一編號"/>
    <s v="銀行歸戶統編"/>
    <s v="WA-CID"/>
    <n v="10"/>
    <s v="String"/>
    <s v="customerCirciKey"/>
    <s v="CIRCIKEY"/>
    <m/>
    <s v="CIF_VERIFIED_ID"/>
    <m/>
  </r>
  <r>
    <x v="0"/>
    <x v="3"/>
    <x v="0"/>
    <x v="0"/>
    <s v="V814"/>
    <s v="TS0116-SA-010319-00002-顧客註記約定作業_問題戶查詢.docx"/>
    <s v="問題戶及顧客註記查詢"/>
    <s v="WA204037"/>
    <n v="2"/>
    <s v="O"/>
    <s v="生日"/>
    <s v="顧客開戶生日"/>
    <s v="WA-BIR"/>
    <n v="8"/>
    <s v="String"/>
    <s v="birthday"/>
    <s v="CIRCICBD"/>
    <m/>
    <s v="BIRTHDAY"/>
    <m/>
  </r>
  <r>
    <x v="0"/>
    <x v="3"/>
    <x v="0"/>
    <x v="0"/>
    <s v="V814"/>
    <s v="TS0116-SA-010319-00002-顧客註記約定作業_問題戶查詢.docx"/>
    <s v="問題戶及顧客註記查詢"/>
    <s v="WA204037"/>
    <n v="3"/>
    <s v="O"/>
    <s v="戶名"/>
    <s v="顧客姓名"/>
    <s v="WA-CNM"/>
    <n v="80"/>
    <s v="String"/>
    <s v="customerName"/>
    <s v="CIRCICNM"/>
    <m/>
    <s v="CUST_NAME"/>
    <m/>
  </r>
  <r>
    <x v="0"/>
    <x v="3"/>
    <x v="0"/>
    <x v="0"/>
    <s v="V814"/>
    <s v="TS0116-SA-010319-00002-顧客註記約定作業_問題戶查詢.docx"/>
    <s v="問題戶及顧客註記查詢"/>
    <s v="WA204037"/>
    <n v="4"/>
    <s v="O"/>
    <s v="制裁名單"/>
    <s v="制裁名單註記"/>
    <s v="WA-TER"/>
    <n v="1"/>
    <s v="String"/>
    <s v="terroristsFlag"/>
    <s v="CIRCITER"/>
    <m/>
    <s v="TERRORISTS_FLAG"/>
    <m/>
  </r>
  <r>
    <x v="0"/>
    <x v="3"/>
    <x v="0"/>
    <x v="0"/>
    <s v="V814"/>
    <s v="TS0116-SA-010319-00002-顧客註記約定作業_問題戶查詢.docx"/>
    <s v="問題戶及顧客註記查詢"/>
    <s v="WA204037"/>
    <n v="5"/>
    <s v="O"/>
    <s v="特記對象"/>
    <s v="特記對象（業管單位登錄）"/>
    <s v="WA-SEN"/>
    <n v="1"/>
    <s v="String"/>
    <s v="specialAccountFlag"/>
    <s v="CIRCISEN"/>
    <m/>
    <s v="SPECIFIC_MEMBER_FLAG"/>
    <m/>
  </r>
  <r>
    <x v="0"/>
    <x v="3"/>
    <x v="0"/>
    <x v="0"/>
    <s v="V814"/>
    <s v="TS0116-SA-010319-00002-顧客註記約定作業_問題戶查詢.docx"/>
    <s v="問題戶及顧客註記查詢"/>
    <s v="WA204037"/>
    <n v="6"/>
    <s v="O"/>
    <s v="顧客狀態"/>
    <s v="顧客狀態代碼"/>
    <s v="WA-STS"/>
    <n v="2"/>
    <s v="String"/>
    <s v="customerStatus"/>
    <s v="CIRCISTS"/>
    <m/>
    <s v="CUSTOMER_STATUS"/>
    <m/>
  </r>
  <r>
    <x v="0"/>
    <x v="3"/>
    <x v="0"/>
    <x v="0"/>
    <s v="V814"/>
    <s v="TS0116-SA-010319-00002-顧客註記約定作業_問題戶查詢.docx"/>
    <s v="問題戶及顧客註記查詢"/>
    <s v="WA204037"/>
    <n v="7"/>
    <s v="O"/>
    <s v="案發日期"/>
    <s v="案發日期(YYYYMMDDHH24MISS,問題戶專用)"/>
    <s v="WA-TXD"/>
    <n v="8"/>
    <s v="String"/>
    <s v="caseReportedDate"/>
    <s v="CIDMRTXD"/>
    <m/>
    <s v="REPORT_DATE"/>
    <m/>
  </r>
  <r>
    <x v="0"/>
    <x v="3"/>
    <x v="0"/>
    <x v="0"/>
    <s v="V814"/>
    <s v="TS0116-SA-010319-00002-顧客註記約定作業_問題戶查詢.docx"/>
    <s v="問題戶及顧客註記查詢"/>
    <s v="WA204037"/>
    <n v="8"/>
    <s v="O"/>
    <s v="通報單位"/>
    <s v="通報單位(問題戶專用)"/>
    <s v="WA-BRC"/>
    <n v="22"/>
    <s v="String"/>
    <s v="reportUnit"/>
    <s v="CIDMRBRC"/>
    <m/>
    <s v="REPORT_UNIT"/>
    <m/>
  </r>
  <r>
    <x v="0"/>
    <x v="3"/>
    <x v="0"/>
    <x v="0"/>
    <s v="V814"/>
    <s v="TS0116-SA-010319-00002-顧客註記約定作業_問題戶查詢.docx"/>
    <s v="問題戶及顧客註記查詢"/>
    <s v="WA204037"/>
    <n v="9"/>
    <s v="O"/>
    <s v="建檔單位"/>
    <s v="建檔單位(問題戶專用)"/>
    <s v="WA-CBH"/>
    <n v="4"/>
    <s v="String"/>
    <s v="caseCreatedDepartment"/>
    <s v="CIDMRCBH"/>
    <m/>
    <s v="CREATION_UNIT"/>
    <m/>
  </r>
  <r>
    <x v="0"/>
    <x v="3"/>
    <x v="0"/>
    <x v="0"/>
    <s v="V814"/>
    <s v="TS0116-SA-010319-00002-顧客註記約定作業_問題戶查詢.docx"/>
    <s v="問題戶及顧客註記查詢"/>
    <s v="WA204037"/>
    <n v="10"/>
    <s v="O"/>
    <s v="案情摘要"/>
    <s v="案情摘要(問題戶專用)"/>
    <s v="WA-EXP"/>
    <n v="160"/>
    <s v="String"/>
    <s v="caseDescription"/>
    <s v="CIDMREXP"/>
    <m/>
    <s v="REPORT_DESCRIPTION"/>
    <m/>
  </r>
  <r>
    <x v="0"/>
    <x v="3"/>
    <x v="0"/>
    <x v="0"/>
    <s v="V814"/>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3"/>
    <x v="0"/>
    <x v="0"/>
    <s v="V814"/>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204036"/>
    <s v="TS0116-SA-010318-00002-顧客註記約定作業_通路服務約定查詢.docx"/>
    <s v="顧客約定事項變更查詢"/>
    <s v="GA204036"/>
    <n v="1"/>
    <s v="I"/>
    <s v="統一編號"/>
    <s v="銀行歸戶統編"/>
    <s v="GA-CIK"/>
    <n v="10"/>
    <s v="String"/>
    <s v="customerCirciKey"/>
    <s v="CIRCIKEY"/>
    <m/>
    <s v="CIF_VERIFIED_ID"/>
    <m/>
  </r>
  <r>
    <x v="0"/>
    <x v="1"/>
    <x v="0"/>
    <x v="0"/>
    <s v="A204036"/>
    <s v="TS0116-SA-010318-00002-顧客註記約定作業_通路服務約定查詢.docx"/>
    <s v="顧客約定事項變更查詢"/>
    <s v="GA204036"/>
    <n v="2"/>
    <s v="I"/>
    <s v="出生日期"/>
    <s v="顧客開戶生日"/>
    <s v="GA-BIR"/>
    <n v="8"/>
    <s v="String"/>
    <s v="birthday"/>
    <s v="CIRCICBD"/>
    <m/>
    <s v="BIRTHDAY"/>
    <m/>
  </r>
  <r>
    <x v="0"/>
    <x v="1"/>
    <x v="0"/>
    <x v="0"/>
    <s v="A204036"/>
    <s v="TS0116-SA-010318-00002-顧客註記約定作業_通路服務約定查詢.docx"/>
    <s v="顧客約定事項變更查詢"/>
    <s v="WA204036"/>
    <n v="1"/>
    <s v="O"/>
    <s v="姓名"/>
    <s v="顧客姓名"/>
    <s v="WA-CNM"/>
    <n v="40"/>
    <s v="String"/>
    <s v="customerName"/>
    <s v="CIRCICNM"/>
    <m/>
    <s v="CUST_NAME"/>
    <m/>
  </r>
  <r>
    <x v="0"/>
    <x v="1"/>
    <x v="0"/>
    <x v="0"/>
    <s v="A204036"/>
    <s v="TS0116-SA-010318-00002-顧客註記約定作業_通路服務約定查詢.docx"/>
    <s v="顧客約定事項變更查詢"/>
    <s v="WA204036"/>
    <n v="2"/>
    <s v="O"/>
    <s v="不寄對帳單(保密戶)"/>
    <s v="不寄對帳單及通知註記"/>
    <s v="WA-ACP"/>
    <n v="1"/>
    <s v="String"/>
    <s v="doNotSendStatementFlag"/>
    <s v="CIRCIACP"/>
    <s v="&quot; &quot;:寄發對帳單_x000a_&quot;Y&quot;:不寄對帳單"/>
    <s v="NO_BANK_STATM_FLAG"/>
    <m/>
  </r>
  <r>
    <x v="0"/>
    <x v="1"/>
    <x v="0"/>
    <x v="0"/>
    <s v="A204036"/>
    <s v="TS0116-SA-010318-00002-顧客註記約定作業_通路服務約定查詢.docx"/>
    <s v="顧客約定事項變更查詢"/>
    <s v="WA204036"/>
    <n v="3"/>
    <s v="O"/>
    <s v="支存對帳單"/>
    <s v="支存對帳單寄發註記"/>
    <s v="WA-CS3"/>
    <n v="1"/>
    <s v="String"/>
    <s v="checkDepositStatementFlag"/>
    <s v="CIRCICS3"/>
    <s v="&quot; &quot;:不寄對帳單→&quot;N&quot;_x000a_&quot;1&quot;:寄發對帳單→&quot;Y&quot;"/>
    <m/>
    <m/>
  </r>
  <r>
    <x v="0"/>
    <x v="1"/>
    <x v="0"/>
    <x v="0"/>
    <s v="A204036"/>
    <s v="TS0116-SA-010318-00002-顧客註記約定作業_通路服務約定查詢.docx"/>
    <s v="顧客約定事項變更查詢"/>
    <s v="WA204036"/>
    <n v="4"/>
    <s v="O"/>
    <s v="電子郵件"/>
    <s v="電子郵件信箱"/>
    <s v="WA-EML"/>
    <n v="50"/>
    <s v="String"/>
    <s v="emailAddress"/>
    <s v="CFRCFEML"/>
    <m/>
    <s v="EMAIL_COMM_CONTENT"/>
    <m/>
  </r>
  <r>
    <x v="0"/>
    <x v="1"/>
    <x v="0"/>
    <x v="0"/>
    <s v="A204036"/>
    <s v="TS0116-SA-010318-00002-顧客註記約定作業_通路服務約定查詢.docx"/>
    <s v="顧客約定事項變更查詢"/>
    <s v="WA204036"/>
    <n v="5"/>
    <s v="O"/>
    <s v="電子對帳單申請註記"/>
    <s v="電子對帳單註記"/>
    <s v="WA-ECS"/>
    <n v="1"/>
    <s v="String"/>
    <s v="electronicStatement"/>
    <s v="CFRCFECS"/>
    <s v="&quot; &quot;:未申請→&quot;N&quot;_x000a_&quot;1&quot;:已申請→&quot;Y&quot;"/>
    <m/>
    <m/>
  </r>
  <r>
    <x v="0"/>
    <x v="1"/>
    <x v="0"/>
    <x v="0"/>
    <s v="A204036"/>
    <s v="TS0116-SA-010318-00002-顧客註記約定作業_通路服務約定查詢.docx"/>
    <s v="顧客約定事項變更查詢"/>
    <s v="WA204036"/>
    <n v="6"/>
    <s v="O"/>
    <s v="ＣＩＲＣＩＶＳＥ５"/>
    <s v="電子銀行特約服務項目（語音＆網銀）"/>
    <s v="WA-VSE"/>
    <n v="5"/>
    <s v="String"/>
    <s v="electronicBankingSpecialServices"/>
    <s v="CIRCIVSE"/>
    <s v="&quot;0&quot;:未申請_x000a_&quot;1&quot;:已申請_x000a_CIRCIVSE(1)語音非轉帳類服務_x000a_CIRCIVSE(2)保留未使用(原集合帳戶網路下單已停用)_x000a_CIRCIVSE(3)ＮＯＴＥＳ開戶處理使用(原語音網路基金下單以WISE系統狀態為主,不參考此欄)_x000a_CIRCIVSE(4)保留未使用(個網銀狀態見PWRN1VSE)_x000a_CIRCIVSE(5)傳真交易服務"/>
    <s v="SPECIAL_SERVICE_FLAG"/>
    <m/>
  </r>
  <r>
    <x v="0"/>
    <x v="1"/>
    <x v="0"/>
    <x v="0"/>
    <s v="A204031"/>
    <s v="TS0116-SA-010301-00050-顧客資料基本資料_基本資料查詢.docx"/>
    <s v="基本資料查詢作業"/>
    <s v="GA204031"/>
    <n v="1"/>
    <s v="I"/>
    <s v="統編"/>
    <s v="統一編號"/>
    <s v="GA-CID"/>
    <n v="10"/>
    <s v="String"/>
    <s v="customerCirciKey"/>
    <m/>
    <m/>
    <s v="CIF_VERIFIED_ID"/>
    <m/>
  </r>
  <r>
    <x v="0"/>
    <x v="1"/>
    <x v="0"/>
    <x v="0"/>
    <s v="A204031"/>
    <s v="TS0116-SA-010301-00050-顧客資料基本資料_基本資料查詢.docx"/>
    <s v="基本資料查詢作業"/>
    <s v="GA204031"/>
    <n v="2"/>
    <s v="I"/>
    <s v="生日"/>
    <s v="生日"/>
    <s v="GA-CBD"/>
    <n v="80"/>
    <s v="String"/>
    <s v="birthday"/>
    <m/>
    <m/>
    <s v="BIRTHDAY"/>
    <m/>
  </r>
  <r>
    <x v="0"/>
    <x v="1"/>
    <x v="0"/>
    <x v="0"/>
    <s v="A204031"/>
    <s v="TS0116-SA-010301-00050-顧客資料基本資料_基本資料查詢.docx"/>
    <s v="基本資料查詢作業"/>
    <s v="GA204031"/>
    <n v="3"/>
    <s v="I"/>
    <s v="帳號"/>
    <s v="帳號"/>
    <s v="GA-ACN"/>
    <n v="13"/>
    <s v="String"/>
    <s v="accountNumber"/>
    <m/>
    <m/>
    <m/>
    <m/>
  </r>
  <r>
    <x v="0"/>
    <x v="1"/>
    <x v="0"/>
    <x v="0"/>
    <s v="A204031"/>
    <s v="TS0116-SA-010301-00050-顧客資料基本資料_基本資料查詢.docx"/>
    <s v="基本資料查詢作業"/>
    <s v="WA204031"/>
    <n v="1"/>
    <s v="O"/>
    <s v="統一編號"/>
    <s v="原始身份證字號/統編"/>
    <s v="WA-CID"/>
    <n v="10"/>
    <s v="String"/>
    <s v="customerCertificationNumber"/>
    <s v="CIRCICID"/>
    <m/>
    <s v="CIF_ORIGINAL_ID"/>
    <m/>
  </r>
  <r>
    <x v="0"/>
    <x v="1"/>
    <x v="0"/>
    <x v="0"/>
    <s v="A204031"/>
    <s v="TS0116-SA-010301-00050-顧客資料基本資料_基本資料查詢.docx"/>
    <s v="基本資料查詢作業"/>
    <s v="WA204031"/>
    <n v="2"/>
    <s v="O"/>
    <s v="中文戶名"/>
    <s v="顧客姓名"/>
    <s v="WA-CNM"/>
    <n v="80"/>
    <s v="String"/>
    <s v="customerName"/>
    <s v="CIRCICNM"/>
    <m/>
    <s v="CUST_NAME"/>
    <m/>
  </r>
  <r>
    <x v="0"/>
    <x v="1"/>
    <x v="0"/>
    <x v="0"/>
    <s v="A204031"/>
    <s v="TS0116-SA-010301-00050-顧客資料基本資料_基本資料查詢.docx"/>
    <s v="基本資料查詢作業"/>
    <s v="WA204031"/>
    <n v="3"/>
    <s v="O"/>
    <s v="生日"/>
    <s v="顧客開戶生日"/>
    <s v="WA-CBD"/>
    <n v="8"/>
    <s v="String"/>
    <s v="birthday"/>
    <s v="CIRCICBD"/>
    <m/>
    <s v="BIRTHDAY"/>
    <m/>
  </r>
  <r>
    <x v="0"/>
    <x v="1"/>
    <x v="0"/>
    <x v="0"/>
    <s v="A204031"/>
    <s v="TS0116-SA-010301-00050-顧客資料基本資料_基本資料查詢.docx"/>
    <s v="基本資料查詢作業"/>
    <s v="WA204031"/>
    <n v="4"/>
    <s v="O"/>
    <s v="代表人統一編號"/>
    <s v="負責人統編"/>
    <s v="WA-DCI"/>
    <n v="10"/>
    <s v="String"/>
    <s v="principalCertificationNumber"/>
    <s v="CIRCIDCI"/>
    <m/>
    <s v="PRINCIPAL_CERT_NO"/>
    <m/>
  </r>
  <r>
    <x v="0"/>
    <x v="1"/>
    <x v="0"/>
    <x v="0"/>
    <s v="A204031"/>
    <s v="TS0116-SA-010301-00050-顧客資料基本資料_基本資料查詢.docx"/>
    <s v="基本資料查詢作業"/>
    <s v="WA204031"/>
    <n v="5"/>
    <s v="O"/>
    <s v="代表人姓名"/>
    <s v="代表人姓名"/>
    <s v="WA-RNM"/>
    <n v="22"/>
    <s v="String"/>
    <s v="principalName"/>
    <s v="CIRCIRNM"/>
    <m/>
    <s v="PRINCIPAL_NAME"/>
    <m/>
  </r>
  <r>
    <x v="0"/>
    <x v="1"/>
    <x v="0"/>
    <x v="0"/>
    <s v="A204031"/>
    <s v="TS0116-SA-010301-00050-顧客資料基本資料_基本資料查詢.docx"/>
    <s v="基本資料查詢作業"/>
    <s v="WA204031"/>
    <n v="6"/>
    <s v="O"/>
    <s v="國籍"/>
    <s v="國籍分類代碼"/>
    <s v="WA-CNC"/>
    <n v="1"/>
    <s v="String"/>
    <s v="nationality"/>
    <s v="CIRCICNC"/>
    <m/>
    <s v="NATIONALITY"/>
    <m/>
  </r>
  <r>
    <x v="0"/>
    <x v="1"/>
    <x v="0"/>
    <x v="0"/>
    <s v="A204031"/>
    <s v="TS0116-SA-010301-00050-顧客資料基本資料_基本資料查詢.docx"/>
    <s v="基本資料查詢作業"/>
    <s v="WA204031"/>
    <n v="7"/>
    <s v="O"/>
    <s v="國別"/>
    <s v="註冊國別代碼"/>
    <s v="WA-CPC"/>
    <n v="2"/>
    <s v="String"/>
    <s v="registeredCountry"/>
    <s v="CIRCICPC"/>
    <m/>
    <s v="REG_COUNTRY_CODE"/>
    <m/>
  </r>
  <r>
    <x v="0"/>
    <x v="1"/>
    <x v="0"/>
    <x v="0"/>
    <s v="A204031"/>
    <s v="TS0116-SA-010301-00050-顧客資料基本資料_基本資料查詢.docx"/>
    <s v="基本資料查詢作業"/>
    <s v="WA204031"/>
    <n v="8"/>
    <s v="O"/>
    <s v="行業類別"/>
    <s v="自然人行業類別代碼"/>
    <s v="WA-PRT"/>
    <n v="3"/>
    <s v="String"/>
    <s v="industryType"/>
    <s v="CIDTBPRT"/>
    <m/>
    <s v="INDUSTRY_TYPE_CODE"/>
    <m/>
  </r>
  <r>
    <x v="0"/>
    <x v="1"/>
    <x v="0"/>
    <x v="0"/>
    <s v="A204031"/>
    <s v="TS0116-SA-010301-00050-顧客資料基本資料_基本資料查詢.docx"/>
    <s v="基本資料查詢作業"/>
    <s v="WA204031"/>
    <n v="9"/>
    <s v="O"/>
    <s v="行業編號"/>
    <s v="行業編號（主計處代碼）"/>
    <s v="WA-NP2"/>
    <n v="6"/>
    <s v="String"/>
    <s v="industrialCodeForDgbas"/>
    <s v="CIRCINP2"/>
    <m/>
    <s v="DGBAS_INDUSTRY_CODE"/>
    <m/>
  </r>
  <r>
    <x v="0"/>
    <x v="1"/>
    <x v="0"/>
    <x v="0"/>
    <s v="A204031"/>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
    <x v="0"/>
    <x v="0"/>
    <s v="A204031"/>
    <s v="TS0116-SA-010301-00050-顧客資料基本資料_基本資料查詢.docx"/>
    <s v="基本資料查詢作業"/>
    <s v="WA204031"/>
    <n v="11"/>
    <s v="O"/>
    <s v="顧客類別"/>
    <s v="顧客類別代碼"/>
    <s v="WA-CTP"/>
    <n v="2"/>
    <s v="String"/>
    <s v="customerType"/>
    <s v="CIRCICTP"/>
    <m/>
    <s v="CUSTOMER_TYPE_CODE"/>
    <m/>
  </r>
  <r>
    <x v="0"/>
    <x v="1"/>
    <x v="0"/>
    <x v="0"/>
    <s v="A204031"/>
    <s v="TS0116-SA-010301-00050-顧客資料基本資料_基本資料查詢.docx"/>
    <s v="基本資料查詢作業"/>
    <s v="WA204031"/>
    <n v="12"/>
    <s v="O"/>
    <s v="稅別"/>
    <s v="利息所得稅別"/>
    <s v="WA-TAX"/>
    <n v="1"/>
    <s v="String"/>
    <s v="taxType"/>
    <s v="CIRCITAX"/>
    <m/>
    <s v="INCOME_TAX_TYPE"/>
    <m/>
  </r>
  <r>
    <x v="0"/>
    <x v="1"/>
    <x v="0"/>
    <x v="0"/>
    <s v="A204031"/>
    <s v="TS0116-SA-010301-00050-顧客資料基本資料_基本資料查詢.docx"/>
    <s v="基本資料查詢作業"/>
    <s v="WA204031"/>
    <n v="13"/>
    <s v="O"/>
    <s v="補充保費註記"/>
    <s v="二代健保－免扣補充保費註記（僅適用自然人）"/>
    <s v="WA-FRE"/>
    <n v="1"/>
    <s v="String"/>
    <s v="supplementaryPremiumFlag"/>
    <s v="CIRCIFRE"/>
    <s v="&quot; &quot;:空白也是須扣保費_x000a_&quot;Y&quot;:須扣保費_x000a_&quot;N&quot;:免扣保費"/>
    <s v="SUPPLEMENTARY_PREMIUM_FLAG"/>
    <m/>
  </r>
  <r>
    <x v="0"/>
    <x v="1"/>
    <x v="0"/>
    <x v="0"/>
    <s v="A204031"/>
    <s v="TS0116-SA-010301-00050-顧客資料基本資料_基本資料查詢.docx"/>
    <s v="基本資料查詢作業"/>
    <s v="WA204031"/>
    <n v="14"/>
    <s v="O"/>
    <s v="戶籍電話"/>
    <s v="戶籍電話"/>
    <s v="WA-CPP"/>
    <n v="11"/>
    <s v="String"/>
    <s v="permanentPhoneNumber"/>
    <s v="CIRCICPP"/>
    <m/>
    <s v="RESI_COMM_CONTENT"/>
    <m/>
  </r>
  <r>
    <x v="0"/>
    <x v="1"/>
    <x v="0"/>
    <x v="0"/>
    <s v="A204031"/>
    <s v="TS0116-SA-010301-00050-顧客資料基本資料_基本資料查詢.docx"/>
    <s v="基本資料查詢作業"/>
    <s v="WA204031"/>
    <n v="15"/>
    <s v="O"/>
    <s v="通訊電話"/>
    <s v="通訊電話"/>
    <s v="WA-CHP"/>
    <n v="11"/>
    <s v="String"/>
    <s v="residentialPhoneNumber"/>
    <s v="CIRCICH1"/>
    <m/>
    <s v="CONT_COMM_CONTENT"/>
    <m/>
  </r>
  <r>
    <x v="0"/>
    <x v="1"/>
    <x v="0"/>
    <x v="0"/>
    <s v="A204031"/>
    <s v="TS0116-SA-010301-00050-顧客資料基本資料_基本資料查詢.docx"/>
    <s v="基本資料查詢作業"/>
    <s v="WA204031"/>
    <n v="16"/>
    <s v="O"/>
    <s v="分機"/>
    <s v="通訊電話分機"/>
    <s v="WA-EXT"/>
    <n v="4"/>
    <s v="String"/>
    <s v="residentialNumberExtension"/>
    <s v="CIRCICH2"/>
    <m/>
    <s v="CONE_COMM_CONTENT"/>
    <m/>
  </r>
  <r>
    <x v="0"/>
    <x v="1"/>
    <x v="0"/>
    <x v="0"/>
    <s v="A204031"/>
    <s v="TS0116-SA-010301-00050-顧客資料基本資料_基本資料查詢.docx"/>
    <s v="基本資料查詢作業"/>
    <s v="WA204031"/>
    <n v="17"/>
    <s v="O"/>
    <s v="公司電話"/>
    <s v="公司電話"/>
    <s v="WA-OPH"/>
    <n v="11"/>
    <s v="String"/>
    <s v="companyPhoneNumber"/>
    <s v="CIDTBOP1"/>
    <m/>
    <s v="COMP_COMM_CONTENT"/>
    <m/>
  </r>
  <r>
    <x v="0"/>
    <x v="1"/>
    <x v="0"/>
    <x v="0"/>
    <s v="A204031"/>
    <s v="TS0116-SA-010301-00050-顧客資料基本資料_基本資料查詢.docx"/>
    <s v="基本資料查詢作業"/>
    <s v="WA204031"/>
    <n v="18"/>
    <s v="O"/>
    <s v="分機"/>
    <s v="公司電話分機"/>
    <s v="WA-EXT2"/>
    <n v="6"/>
    <s v="String"/>
    <s v="companyExtensionNumber"/>
    <s v="CIDTBOP2"/>
    <m/>
    <s v="CMPE_COMM_CONTENT"/>
    <m/>
  </r>
  <r>
    <x v="0"/>
    <x v="1"/>
    <x v="0"/>
    <x v="0"/>
    <s v="A204031"/>
    <s v="TS0116-SA-010301-00050-顧客資料基本資料_基本資料查詢.docx"/>
    <s v="基本資料查詢作業"/>
    <s v="WA204031"/>
    <n v="19"/>
    <s v="O"/>
    <s v="手機號碼"/>
    <s v="通訊用行動電話"/>
    <s v="WA-MBL"/>
    <n v="11"/>
    <s v="String"/>
    <s v="mobilePhoneNumber"/>
    <s v="CFRCFMBL"/>
    <m/>
    <s v="CNTP_COMM_CONTENT"/>
    <m/>
  </r>
  <r>
    <x v="0"/>
    <x v="1"/>
    <x v="0"/>
    <x v="0"/>
    <s v="A204031"/>
    <s v="TS0116-SA-010301-00050-顧客資料基本資料_基本資料查詢.docx"/>
    <s v="基本資料查詢作業"/>
    <s v="WA204031"/>
    <n v="20"/>
    <s v="O"/>
    <s v="傳真電話"/>
    <s v="傳真電話"/>
    <s v="WA-FAX"/>
    <n v="11"/>
    <s v="String"/>
    <s v="fax"/>
    <s v="CFRCFFAX"/>
    <m/>
    <s v="FAXT_COMM_CONTENT"/>
    <m/>
  </r>
  <r>
    <x v="0"/>
    <x v="1"/>
    <x v="0"/>
    <x v="0"/>
    <s v="A204031"/>
    <s v="TS0116-SA-010301-00050-顧客資料基本資料_基本資料查詢.docx"/>
    <s v="基本資料查詢作業"/>
    <s v="WA204031"/>
    <n v="22"/>
    <s v="O"/>
    <s v="郵遞區號"/>
    <s v="通訊地址郵遞區號(CIRCIZIP)"/>
    <s v="WA-ZIP"/>
    <n v="3"/>
    <s v="String"/>
    <s v="residentialZip"/>
    <s v="CIRCIZIP"/>
    <m/>
    <s v="CUST_ZIP_CODE"/>
    <m/>
  </r>
  <r>
    <x v="0"/>
    <x v="1"/>
    <x v="0"/>
    <x v="0"/>
    <s v="A204031"/>
    <s v="TS0116-SA-010301-00050-顧客資料基本資料_基本資料查詢.docx"/>
    <s v="基本資料查詢作業"/>
    <s v="WA204031"/>
    <n v="24"/>
    <s v="O"/>
    <s v="電子郵件"/>
    <s v="電子郵件信箱"/>
    <s v="WA-EML"/>
    <n v="50"/>
    <s v="String"/>
    <s v="emailAddress"/>
    <s v="CFRCFEML"/>
    <m/>
    <s v="EMAIL_COMM_CONTENT"/>
    <m/>
  </r>
  <r>
    <x v="0"/>
    <x v="1"/>
    <x v="0"/>
    <x v="0"/>
    <s v="A204031"/>
    <s v="TS0116-SA-010301-00050-顧客資料基本資料_基本資料查詢.docx"/>
    <s v="基本資料查詢作業"/>
    <s v="WA204031"/>
    <n v="25"/>
    <s v="O"/>
    <s v="服務公司名稱"/>
    <s v="顧客服務公司名稱"/>
    <s v="WA-CPY"/>
    <n v="40"/>
    <s v="String"/>
    <s v="serveCompanyName"/>
    <s v="CIDTBCPY"/>
    <m/>
    <s v="SERVE_COMPANY_NAME"/>
    <m/>
  </r>
  <r>
    <x v="0"/>
    <x v="1"/>
    <x v="0"/>
    <x v="0"/>
    <s v="A204031"/>
    <s v="TS0116-SA-010301-00050-顧客資料基本資料_基本資料查詢.docx"/>
    <s v="基本資料查詢作業"/>
    <s v="WA204031"/>
    <n v="26"/>
    <s v="O"/>
    <s v="開戶用途－個人"/>
    <s v="開戶用途代碼"/>
    <s v="WA-POS"/>
    <n v="2"/>
    <s v="String"/>
    <s v="accountPurposeForPerson"/>
    <s v="CIDTBPOS"/>
    <m/>
    <s v="ACCOUNT_PURPOSE_CODE"/>
    <m/>
  </r>
  <r>
    <x v="0"/>
    <x v="1"/>
    <x v="0"/>
    <x v="0"/>
    <s v="A204031"/>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
    <x v="0"/>
    <x v="0"/>
    <s v="A204031"/>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
    <x v="0"/>
    <x v="0"/>
    <s v="A204031"/>
    <s v="TS0116-SA-010301-00050-顧客資料基本資料_基本資料查詢.docx"/>
    <s v="基本資料查詢作業"/>
    <s v="WA204031"/>
    <n v="29"/>
    <s v="O"/>
    <s v="訊息來源"/>
    <s v="X"/>
    <s v="WA-FRM"/>
    <n v="2"/>
    <s v="String"/>
    <s v="X"/>
    <s v="CIDTBFRM"/>
    <m/>
    <m/>
    <m/>
  </r>
  <r>
    <x v="0"/>
    <x v="1"/>
    <x v="0"/>
    <x v="0"/>
    <s v="A204031"/>
    <s v="TS0116-SA-010301-00050-顧客資料基本資料_基本資料查詢.docx"/>
    <s v="基本資料查詢作業"/>
    <s v="WA204031"/>
    <n v="30"/>
    <s v="O"/>
    <s v="資本額"/>
    <s v="公司資本額(萬)"/>
    <s v="WA-CPZ"/>
    <n v="11"/>
    <s v="String"/>
    <s v="capital"/>
    <s v="CIDTBCPZ"/>
    <m/>
    <s v="CAPITAL"/>
    <m/>
  </r>
  <r>
    <x v="0"/>
    <x v="1"/>
    <x v="0"/>
    <x v="0"/>
    <s v="A204031"/>
    <s v="TS0116-SA-010301-00050-顧客資料基本資料_基本資料查詢.docx"/>
    <s v="基本資料查詢作業"/>
    <s v="WA204031"/>
    <n v="31"/>
    <s v="O"/>
    <s v="年營業額"/>
    <s v="公司年營業額代碼"/>
    <s v="WA-TRD"/>
    <n v="2"/>
    <s v="String"/>
    <s v="annualRevenue"/>
    <s v="CIDTBTRD"/>
    <s v="&quot;01&quot;:3,000萬元(含)以下_x000a_&quot;02&quot;:3,000萬元~1 0億元(含)_x000a_&quot;03&quot;:10億元以上"/>
    <s v="YEAR_REVENUE_CODE"/>
    <m/>
  </r>
  <r>
    <x v="0"/>
    <x v="1"/>
    <x v="0"/>
    <x v="0"/>
    <s v="A204031"/>
    <s v="TS0116-SA-010301-00050-顧客資料基本資料_基本資料查詢.docx"/>
    <s v="基本資料查詢作業"/>
    <s v="WA204031"/>
    <n v="32"/>
    <s v="O"/>
    <s v="員工人數"/>
    <s v="X"/>
    <s v="WA-PCN"/>
    <n v="2"/>
    <s v="String"/>
    <s v="X"/>
    <s v="CIDTBPCN"/>
    <m/>
    <m/>
    <m/>
  </r>
  <r>
    <x v="0"/>
    <x v="1"/>
    <x v="0"/>
    <x v="0"/>
    <s v="A204031"/>
    <s v="TS0116-SA-010301-00050-顧客資料基本資料_基本資料查詢.docx"/>
    <s v="基本資料查詢作業"/>
    <s v="WA204031"/>
    <n v="33"/>
    <s v="O"/>
    <s v="開戶用途－非個人"/>
    <s v="開戶用途代碼"/>
    <s v="WA-POS2"/>
    <n v="2"/>
    <s v="String"/>
    <s v="accountPurposeForCompany"/>
    <s v="CIDTBPOS"/>
    <m/>
    <s v="ACCOUNT_PURPOSE_CODE"/>
    <m/>
  </r>
  <r>
    <x v="0"/>
    <x v="1"/>
    <x v="0"/>
    <x v="0"/>
    <s v="A204031"/>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
    <x v="0"/>
    <x v="0"/>
    <s v="A204031"/>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
    <x v="0"/>
    <x v="0"/>
    <s v="A204031"/>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
    <x v="0"/>
    <x v="0"/>
    <s v="A204031"/>
    <s v="TS0116-SA-010301-00050-顧客資料基本資料_基本資料查詢.docx"/>
    <s v="基本資料查詢作業"/>
    <s v="WA204031"/>
    <n v="37"/>
    <s v="O"/>
    <s v="母公司國別"/>
    <s v="母公司國別代碼"/>
    <s v="WA-MCPC"/>
    <n v="2"/>
    <s v="String"/>
    <s v="parentCompanyCountry"/>
    <s v="CIDTBCPC"/>
    <m/>
    <s v="PARENT_COMPANY_COUNTRY"/>
    <m/>
  </r>
  <r>
    <x v="0"/>
    <x v="1"/>
    <x v="0"/>
    <x v="0"/>
    <s v="A204031"/>
    <s v="TS0116-SA-010301-00050-顧客資料基本資料_基本資料查詢.docx"/>
    <s v="基本資料查詢作業"/>
    <s v="WA204031"/>
    <n v="38"/>
    <s v="O"/>
    <s v="外商公司註記"/>
    <s v="外商分公司註記_x000a_"/>
    <s v="WA-FBH"/>
    <n v="1"/>
    <s v="String"/>
    <s v="foreignBranchFlag"/>
    <s v="CIDTBFBH"/>
    <m/>
    <s v="FOREIGN_BRANCH_FLAG"/>
    <m/>
  </r>
  <r>
    <x v="0"/>
    <x v="1"/>
    <x v="0"/>
    <x v="0"/>
    <s v="A204031"/>
    <s v="TS0116-SA-010301-00050-顧客資料基本資料_基本資料查詢.docx"/>
    <s v="基本資料查詢作業"/>
    <s v="WA204031"/>
    <n v="39"/>
    <s v="O"/>
    <s v="建檔代號"/>
    <s v="建檔單位/建檔代號"/>
    <s v="WA-CBH"/>
    <n v="4"/>
    <s v="String"/>
    <s v="creationDepartment"/>
    <s v="CIRCICBH"/>
    <m/>
    <s v="CREATION_DPT_CODE"/>
    <m/>
  </r>
  <r>
    <x v="0"/>
    <x v="1"/>
    <x v="0"/>
    <x v="0"/>
    <s v="A204031"/>
    <s v="TS0116-SA-010301-00050-顧客資料基本資料_基本資料查詢.docx"/>
    <s v="基本資料查詢作業"/>
    <s v="WA204031"/>
    <n v="40"/>
    <s v="O"/>
    <s v="稅籍代號"/>
    <s v="稅籍代號"/>
    <s v="WA-BTN"/>
    <n v="10"/>
    <s v="String"/>
    <s v="taxIdentificationNumber"/>
    <s v="CIRCIBTN"/>
    <m/>
    <s v="TAX_ID_NO"/>
    <m/>
  </r>
  <r>
    <x v="0"/>
    <x v="1"/>
    <x v="0"/>
    <x v="0"/>
    <s v="A204031"/>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
    <x v="0"/>
    <x v="0"/>
    <s v="A204031"/>
    <s v="TS0116-SA-010301-00050-顧客資料基本資料_基本資料查詢.docx"/>
    <s v="基本資料查詢作業"/>
    <s v="WA204031"/>
    <n v="42"/>
    <s v="O"/>
    <s v="配偶身分證編號"/>
    <s v="配偶統編"/>
    <s v="WA-PID"/>
    <n v="10"/>
    <s v="String"/>
    <s v="spouseIdentificationNumber"/>
    <s v="CIRCIPID"/>
    <m/>
    <s v="MATE_CERT_NO"/>
    <m/>
  </r>
  <r>
    <x v="0"/>
    <x v="1"/>
    <x v="0"/>
    <x v="0"/>
    <s v="A204031"/>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
    <x v="0"/>
    <x v="0"/>
    <s v="A204031"/>
    <s v="TS0116-SA-010301-00050-顧客資料基本資料_基本資料查詢.docx"/>
    <s v="基本資料查詢作業"/>
    <s v="WA204031"/>
    <n v="44"/>
    <s v="O"/>
    <s v="大陸商註記"/>
    <s v="大陸商主代碼"/>
    <s v="WA-CNY"/>
    <n v="1"/>
    <s v="String"/>
    <s v="chinaMasterCode"/>
    <s v="CIDADCN1"/>
    <m/>
    <s v="CHINA_MASTER_CODE"/>
    <m/>
  </r>
  <r>
    <x v="0"/>
    <x v="1"/>
    <x v="0"/>
    <x v="0"/>
    <s v="A204031"/>
    <s v="TS0116-SA-010301-00050-顧客資料基本資料_基本資料查詢.docx"/>
    <s v="基本資料查詢作業"/>
    <s v="WA204031"/>
    <n v="45"/>
    <s v="O"/>
    <s v="主經營行"/>
    <s v="主經營行"/>
    <s v="WA-MBC"/>
    <n v="4"/>
    <s v="String"/>
    <s v="mainBusinessUnit"/>
    <s v="CIRCIMBC"/>
    <m/>
    <s v="PERFORMANCE_DPT_CODE"/>
    <m/>
  </r>
  <r>
    <x v="0"/>
    <x v="1"/>
    <x v="0"/>
    <x v="0"/>
    <s v="A204031"/>
    <s v="TS0116-SA-010301-00050-顧客資料基本資料_基本資料查詢.docx"/>
    <s v="基本資料查詢作業"/>
    <s v="WA204031"/>
    <n v="46"/>
    <s v="O"/>
    <s v="歸戶編號"/>
    <s v="銀行歸戶統編"/>
    <s v="WA-CIK"/>
    <n v="10"/>
    <s v="String"/>
    <s v="customerCirciKey"/>
    <s v="CIRCIKEY"/>
    <m/>
    <s v="CIF_VERIFIED_ID"/>
    <m/>
  </r>
  <r>
    <x v="0"/>
    <x v="1"/>
    <x v="0"/>
    <x v="0"/>
    <s v="A204031"/>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
    <x v="0"/>
    <x v="0"/>
    <s v="A204031"/>
    <s v="TS0116-SA-010301-00050-顧客資料基本資料_基本資料查詢.docx"/>
    <s v="基本資料查詢作業"/>
    <s v="WA204031"/>
    <n v="48"/>
    <s v="O"/>
    <s v="拒絕貸放註記"/>
    <s v="消金拒絕貸放理由代碼"/>
    <s v="WA-DNR"/>
    <n v="1"/>
    <s v="String"/>
    <s v="reasonToRejectLoan"/>
    <s v="CIRCIDNR"/>
    <m/>
    <s v="REFUSE_LOAN_REASON"/>
    <m/>
  </r>
  <r>
    <x v="0"/>
    <x v="1"/>
    <x v="0"/>
    <x v="0"/>
    <s v="A204031"/>
    <s v="TS0116-SA-010301-00050-顧客資料基本資料_基本資料查詢.docx"/>
    <s v="基本資料查詢作業"/>
    <s v="WA204031"/>
    <n v="49"/>
    <s v="O"/>
    <s v="顧客狀態"/>
    <s v="顧客狀態代碼"/>
    <s v="WA-STS"/>
    <n v="2"/>
    <s v="String"/>
    <s v="customerStatus"/>
    <s v="CIRCISTS"/>
    <m/>
    <s v="CUSTOMER_STATUS"/>
    <m/>
  </r>
  <r>
    <x v="0"/>
    <x v="1"/>
    <x v="0"/>
    <x v="0"/>
    <s v="A204031"/>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
    <x v="0"/>
    <x v="0"/>
    <s v="A204031"/>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
    <x v="0"/>
    <x v="0"/>
    <s v="A204031"/>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
    <x v="0"/>
    <x v="0"/>
    <s v="A204031"/>
    <s v="TS0116-SA-010301-00050-顧客資料基本資料_基本資料查詢.docx"/>
    <s v="基本資料查詢作業"/>
    <s v="WA204031"/>
    <n v="53"/>
    <s v="O"/>
    <s v="存匯注意事項"/>
    <s v="注意事項"/>
    <s v="WA-DEP"/>
    <n v="60"/>
    <s v="String"/>
    <s v="noticeForDepositAndRemittance"/>
    <s v="CFRCFVIT"/>
    <m/>
    <s v="NOTE"/>
    <m/>
  </r>
  <r>
    <x v="0"/>
    <x v="1"/>
    <x v="0"/>
    <x v="0"/>
    <s v="A204031"/>
    <s v="TS0116-SA-010301-00050-顧客資料基本資料_基本資料查詢.docx"/>
    <s v="基本資料查詢作業"/>
    <s v="WA204031"/>
    <n v="54"/>
    <s v="O"/>
    <s v="授信注意事項"/>
    <s v="授信注意事項"/>
    <s v="WA-CRE"/>
    <n v="80"/>
    <s v="String"/>
    <s v="noticeForLoan"/>
    <s v="YIDBCVIT"/>
    <m/>
    <s v="NOTE_ON_CREDIT"/>
    <m/>
  </r>
  <r>
    <x v="0"/>
    <x v="1"/>
    <x v="0"/>
    <x v="0"/>
    <s v="A204031"/>
    <s v="TS0116-SA-010301-00050-顧客資料基本資料_基本資料查詢.docx"/>
    <s v="基本資料查詢作業"/>
    <s v="WA204031"/>
    <n v="55"/>
    <s v="O"/>
    <s v="大陸商註記子代碼"/>
    <s v="大陸商子代碼"/>
    <s v="WA-CN2"/>
    <n v="2"/>
    <s v="String"/>
    <s v="chinaSubCode"/>
    <s v="CIDADCN2"/>
    <m/>
    <s v="CHINA_SUB_CODE"/>
    <m/>
  </r>
  <r>
    <x v="0"/>
    <x v="1"/>
    <x v="0"/>
    <x v="0"/>
    <s v="A204031"/>
    <s v="TS0116-SA-010301-00050-顧客資料基本資料_基本資料查詢.docx"/>
    <s v="基本資料查詢作業"/>
    <s v="WA204031"/>
    <n v="56"/>
    <s v="O"/>
    <s v="職稱"/>
    <s v="職稱"/>
    <s v="WA-JTL"/>
    <n v="20"/>
    <s v="String"/>
    <s v="jobPositionName"/>
    <s v="??"/>
    <m/>
    <s v="JOB_POSITION_NAME"/>
    <m/>
  </r>
  <r>
    <x v="0"/>
    <x v="1"/>
    <x v="0"/>
    <x v="0"/>
    <s v="A204031"/>
    <s v="TS0116-SA-010301-00050-顧客資料基本資料_基本資料查詢.docx"/>
    <s v="基本資料查詢作業"/>
    <m/>
    <n v="57"/>
    <s v="O"/>
    <s v="戶籍地址城市"/>
    <s v="戶籍地址城市"/>
    <s v="WA-PER1"/>
    <n v="8"/>
    <s v="String"/>
    <s v="permanentCity"/>
    <m/>
    <m/>
    <s v="PER_CITY"/>
    <s v="20210324&lt;RE11000590&gt;新增"/>
  </r>
  <r>
    <x v="0"/>
    <x v="1"/>
    <x v="0"/>
    <x v="0"/>
    <s v="A204031"/>
    <s v="TS0116-SA-010301-00050-顧客資料基本資料_基本資料查詢.docx"/>
    <s v="基本資料查詢作業"/>
    <m/>
    <n v="58"/>
    <s v="O"/>
    <s v="戶籍地址鄉鎮市區"/>
    <s v="戶籍地址鄉鎮市區"/>
    <s v="WA-PER2"/>
    <n v="10"/>
    <s v="String"/>
    <s v="permanentArea"/>
    <m/>
    <m/>
    <s v="PER_AREA"/>
    <s v="20210324&lt;RE11000590&gt;新增"/>
  </r>
  <r>
    <x v="0"/>
    <x v="1"/>
    <x v="0"/>
    <x v="0"/>
    <s v="A204031"/>
    <s v="TS0116-SA-010301-00050-顧客資料基本資料_基本資料查詢.docx"/>
    <s v="基本資料查詢作業"/>
    <m/>
    <n v="59"/>
    <s v="O"/>
    <s v="戶籍地址"/>
    <s v="戶籍地址"/>
    <s v="WA-PER3"/>
    <n v="66"/>
    <s v="String"/>
    <s v="permanentAddressDetail"/>
    <m/>
    <m/>
    <s v="REGI_ADDRESS_DETAIL"/>
    <s v="20210324&lt;RE11000590&gt;新增"/>
  </r>
  <r>
    <x v="0"/>
    <x v="1"/>
    <x v="0"/>
    <x v="0"/>
    <s v="A204031"/>
    <s v="TS0116-SA-010301-00050-顧客資料基本資料_基本資料查詢.docx"/>
    <s v="基本資料查詢作業"/>
    <m/>
    <n v="60"/>
    <s v="O"/>
    <s v="戶籍地址郵遞區號"/>
    <s v="戶籍地址郵遞區號"/>
    <s v="WA-PER-ZIP"/>
    <n v="5"/>
    <s v="String"/>
    <s v="permanentZip"/>
    <m/>
    <m/>
    <s v="PER_ZIP"/>
    <s v="20210324&lt;RE11000590&gt;新增"/>
  </r>
  <r>
    <x v="0"/>
    <x v="1"/>
    <x v="0"/>
    <x v="0"/>
    <s v="A204031"/>
    <s v="TS0116-SA-010301-00050-顧客資料基本資料_基本資料查詢.docx"/>
    <s v="基本資料查詢作業"/>
    <m/>
    <n v="61"/>
    <s v="O"/>
    <s v="通訊地址城市"/>
    <s v="通訊地址城市"/>
    <s v="WA-ADDR1"/>
    <n v="8"/>
    <s v="String"/>
    <s v="residentialCity"/>
    <m/>
    <m/>
    <s v="CONT_CITY"/>
    <s v="20210324&lt;RE11000590&gt;新增"/>
  </r>
  <r>
    <x v="0"/>
    <x v="1"/>
    <x v="0"/>
    <x v="0"/>
    <s v="A204031"/>
    <s v="TS0116-SA-010301-00050-顧客資料基本資料_基本資料查詢.docx"/>
    <s v="基本資料查詢作業"/>
    <m/>
    <n v="62"/>
    <s v="O"/>
    <s v="通訊地址鄉鎮市區"/>
    <s v="通訊地址鄉鎮市區"/>
    <s v="WA-ADDR2"/>
    <n v="10"/>
    <s v="String"/>
    <s v="residentialArea"/>
    <m/>
    <m/>
    <s v="CONT_AREA"/>
    <s v="20210324&lt;RE11000590&gt;新增"/>
  </r>
  <r>
    <x v="0"/>
    <x v="1"/>
    <x v="0"/>
    <x v="0"/>
    <s v="A204031"/>
    <s v="TS0116-SA-010301-00050-顧客資料基本資料_基本資料查詢.docx"/>
    <s v="基本資料查詢作業"/>
    <m/>
    <n v="63"/>
    <s v="O"/>
    <s v="通訊地址"/>
    <s v="通訊地址"/>
    <s v="WA-ADDR3"/>
    <n v="66"/>
    <s v="String"/>
    <s v="residentialAddressDetail"/>
    <m/>
    <m/>
    <s v="CONT_ADDRESS_DETAIL"/>
    <s v="20210324&lt;RE11000590&gt;新增"/>
  </r>
  <r>
    <x v="0"/>
    <x v="1"/>
    <x v="0"/>
    <x v="0"/>
    <s v="A204031"/>
    <s v="TS0116-SA-010301-00050-顧客資料基本資料_基本資料查詢.docx"/>
    <s v="基本資料查詢作業"/>
    <m/>
    <n v="64"/>
    <s v="O"/>
    <s v="通訊地址郵遞區號"/>
    <s v="通訊地址郵遞區號"/>
    <s v="WA-ADDR-ZIP"/>
    <n v="5"/>
    <s v="String"/>
    <s v="residentialZip"/>
    <m/>
    <m/>
    <s v="CUST_ZIP_CODE"/>
    <s v="20210324&lt;RE11000590&gt;新增"/>
  </r>
  <r>
    <x v="0"/>
    <x v="1"/>
    <x v="0"/>
    <x v="0"/>
    <s v="A121041"/>
    <s v="TS0116-SA-010301-00056-顧客資料基本資料_開戶資料列印.docx"/>
    <s v="開戶基本資料列印"/>
    <s v="GA121041"/>
    <n v="1"/>
    <s v="I"/>
    <s v="統編"/>
    <s v="銀行歸戶統編"/>
    <s v="GA-CID"/>
    <n v="10"/>
    <s v="String"/>
    <s v="customerCirciKey"/>
    <m/>
    <m/>
    <s v="CIF_VERIFIED_ID"/>
    <s v="20210324&lt;RE11000590&gt;新增"/>
  </r>
  <r>
    <x v="0"/>
    <x v="1"/>
    <x v="0"/>
    <x v="0"/>
    <s v="A121041"/>
    <s v="TS0116-SA-010301-00056-顧客資料基本資料_開戶資料列印.docx"/>
    <s v="開戶基本資料列印"/>
    <s v="GA121041"/>
    <n v="2"/>
    <s v="I"/>
    <s v="查詢方式"/>
    <s v="查詢方式"/>
    <s v="GA-QRY"/>
    <n v="1"/>
    <s v="String"/>
    <s v="functionId"/>
    <m/>
    <m/>
    <m/>
    <m/>
  </r>
  <r>
    <x v="0"/>
    <x v="1"/>
    <x v="0"/>
    <x v="0"/>
    <s v="A121041"/>
    <s v="TS0116-SA-010301-00056-顧客資料基本資料_開戶資料列印.docx"/>
    <s v="開戶基本資料列印"/>
    <s v="WA121041"/>
    <n v="1"/>
    <s v="O"/>
    <s v="統編"/>
    <s v="銀行歸戶統編"/>
    <s v="WA-CID   "/>
    <n v="10"/>
    <s v="String"/>
    <s v="customerCirciKey"/>
    <s v="CIRCIKEY"/>
    <m/>
    <s v="CIF_VERIFIED_ID"/>
    <m/>
  </r>
  <r>
    <x v="0"/>
    <x v="1"/>
    <x v="0"/>
    <x v="0"/>
    <s v="A121041"/>
    <s v="TS0116-SA-010301-00056-顧客資料基本資料_開戶資料列印.docx"/>
    <s v="開戶基本資料列印"/>
    <s v="WA121041"/>
    <n v="2"/>
    <s v="O"/>
    <s v="性別"/>
    <s v="性別代碼"/>
    <s v="WA-SEX   "/>
    <n v="1"/>
    <s v="String"/>
    <s v="gender"/>
    <s v="CIRCICSC"/>
    <m/>
    <s v="GENDER_CODE"/>
    <m/>
  </r>
  <r>
    <x v="0"/>
    <x v="1"/>
    <x v="0"/>
    <x v="0"/>
    <s v="A121041"/>
    <s v="TS0116-SA-010301-00056-顧客資料基本資料_開戶資料列印.docx"/>
    <s v="開戶基本資料列印"/>
    <s v="WA121041"/>
    <n v="3"/>
    <s v="O"/>
    <s v="戶名"/>
    <s v="顧客姓名"/>
    <s v="WA-CNM   "/>
    <n v="80"/>
    <s v="String"/>
    <s v="customerName"/>
    <s v="CIRCICNM"/>
    <m/>
    <s v="CUST_NAME"/>
    <m/>
  </r>
  <r>
    <x v="0"/>
    <x v="1"/>
    <x v="0"/>
    <x v="0"/>
    <s v="A121041"/>
    <s v="TS0116-SA-010301-00056-顧客資料基本資料_開戶資料列印.docx"/>
    <s v="開戶基本資料列印"/>
    <s v="WA121041"/>
    <n v="4"/>
    <s v="O"/>
    <s v="出生日期"/>
    <s v="顧客開戶生日"/>
    <s v="WA-CBD   "/>
    <n v="8"/>
    <s v="String"/>
    <s v="birthday"/>
    <s v="CIRCICBD"/>
    <m/>
    <s v="BIRTHDAY"/>
    <m/>
  </r>
  <r>
    <x v="0"/>
    <x v="1"/>
    <x v="0"/>
    <x v="0"/>
    <s v="A121041"/>
    <s v="TS0116-SA-010301-00056-顧客資料基本資料_開戶資料列印.docx"/>
    <s v="開戶基本資料列印"/>
    <s v="WA121041"/>
    <n v="7"/>
    <s v="O"/>
    <s v="戶籍電話"/>
    <s v="戶籍電話"/>
    <s v="WA-CPP   "/>
    <n v="11"/>
    <s v="String"/>
    <s v="permanentPhoneNumber"/>
    <s v="CIRCICPP"/>
    <m/>
    <s v="RESI_COMM_CONTENT"/>
    <m/>
  </r>
  <r>
    <x v="0"/>
    <x v="1"/>
    <x v="0"/>
    <x v="0"/>
    <s v="A121041"/>
    <s v="TS0116-SA-010301-00056-顧客資料基本資料_開戶資料列印.docx"/>
    <s v="開戶基本資料列印"/>
    <s v="WA121041"/>
    <n v="8"/>
    <s v="O"/>
    <s v="通訊電話"/>
    <s v="通訊電話"/>
    <s v="WA-CHP-NO "/>
    <n v="11"/>
    <s v="String"/>
    <s v="residentialPhoneNumber"/>
    <s v="CIRCICHP"/>
    <s v="已刪除"/>
    <s v="CONT_COMM_CONTENT"/>
    <m/>
  </r>
  <r>
    <x v="0"/>
    <x v="1"/>
    <x v="0"/>
    <x v="0"/>
    <s v="A121041"/>
    <s v="TS0116-SA-010301-00056-顧客資料基本資料_開戶資料列印.docx"/>
    <s v="開戶基本資料列印"/>
    <s v="WA121041"/>
    <n v="9"/>
    <s v="O"/>
    <s v="通訊電話"/>
    <s v="通訊電話分機"/>
    <s v="WA-CHP-EXT"/>
    <n v="4"/>
    <s v="String"/>
    <s v="residentialNumberExtension"/>
    <s v="CIRCICHP"/>
    <s v="已刪除"/>
    <s v="CONE_COMM_CONTENT"/>
    <m/>
  </r>
  <r>
    <x v="0"/>
    <x v="1"/>
    <x v="0"/>
    <x v="0"/>
    <s v="A121041"/>
    <s v="TS0116-SA-010301-00056-顧客資料基本資料_開戶資料列印.docx"/>
    <s v="開戶基本資料列印"/>
    <s v="WA121041"/>
    <n v="10"/>
    <s v="O"/>
    <s v="電子郵件"/>
    <s v="電子郵件信箱"/>
    <s v="WA-DTBEML"/>
    <n v="50"/>
    <s v="String"/>
    <s v="emailAddress"/>
    <s v="CIDTBEML"/>
    <m/>
    <s v="EMAIL_COMM_CONTENT"/>
    <m/>
  </r>
  <r>
    <x v="0"/>
    <x v="1"/>
    <x v="0"/>
    <x v="0"/>
    <s v="A121041"/>
    <s v="TS0116-SA-010301-00056-顧客資料基本資料_開戶資料列印.docx"/>
    <s v="開戶基本資料列印"/>
    <s v="WA121041"/>
    <n v="11"/>
    <s v="O"/>
    <s v="手機號碼"/>
    <s v="通訊用行動電話"/>
    <s v="WA-DTBMBL"/>
    <n v="11"/>
    <s v="String"/>
    <s v="mobilePhoneNumber"/>
    <s v="CIDTBMBL"/>
    <m/>
    <s v="CNTP_COMM_CONTENT"/>
    <m/>
  </r>
  <r>
    <x v="0"/>
    <x v="1"/>
    <x v="0"/>
    <x v="0"/>
    <s v="A121041"/>
    <s v="TS0116-SA-010301-00056-顧客資料基本資料_開戶資料列印.docx"/>
    <s v="開戶基本資料列印"/>
    <s v="WA121041"/>
    <n v="12"/>
    <s v="O"/>
    <s v="傳真號碼"/>
    <s v="傳真電話"/>
    <s v="WA-DTBFAX"/>
    <n v="11"/>
    <s v="String"/>
    <s v="fax"/>
    <s v="CIDTBFAX"/>
    <m/>
    <s v="FAXT_COMM_CONTENT"/>
    <m/>
  </r>
  <r>
    <x v="0"/>
    <x v="1"/>
    <x v="0"/>
    <x v="0"/>
    <s v="A121041"/>
    <s v="TS0116-SA-010301-00056-顧客資料基本資料_開戶資料列印.docx"/>
    <s v="開戶基本資料列印"/>
    <s v="WA121041"/>
    <n v="13"/>
    <s v="O"/>
    <s v="服務公司名稱"/>
    <s v="顧客服務公司名稱"/>
    <s v="WA-DTBCPY"/>
    <n v="80"/>
    <s v="String"/>
    <s v="serveCompanyName"/>
    <s v="CIDTBCPY"/>
    <m/>
    <s v="SERVE_COMPANY_NAME"/>
    <m/>
  </r>
  <r>
    <x v="0"/>
    <x v="1"/>
    <x v="0"/>
    <x v="0"/>
    <s v="A121041"/>
    <s v="TS0116-SA-010301-00056-顧客資料基本資料_開戶資料列印.docx"/>
    <s v="開戶基本資料列印"/>
    <s v="WA121041"/>
    <n v="14"/>
    <s v="O"/>
    <s v="服務公司電話"/>
    <s v="公司電話"/>
    <s v="WA-DTBOPH-NO"/>
    <n v="11"/>
    <s v="String"/>
    <s v="companyPhoneNumber"/>
    <s v="CIDTBOPH"/>
    <m/>
    <s v="COMP_COMM_CONTENT"/>
    <m/>
  </r>
  <r>
    <x v="0"/>
    <x v="1"/>
    <x v="0"/>
    <x v="0"/>
    <s v="A121041"/>
    <s v="TS0116-SA-010301-00056-顧客資料基本資料_開戶資料列印.docx"/>
    <s v="開戶基本資料列印"/>
    <s v="WA121041"/>
    <n v="15"/>
    <s v="O"/>
    <s v="服務公司電話"/>
    <s v="公司電話分機"/>
    <s v="WA-DTBOPH-EXT"/>
    <n v="6"/>
    <s v="String"/>
    <s v="companyExtensionNumber"/>
    <s v="CIDTBOPH"/>
    <m/>
    <s v="CMPE_COMM_CONTENT"/>
    <m/>
  </r>
  <r>
    <x v="0"/>
    <x v="4"/>
    <x v="0"/>
    <x v="0"/>
    <s v="V185"/>
    <s v="TS0116-SA-010301-00061-顧客資料基本資料_聯絡方式查詢.docx"/>
    <s v="顧客聯絡方式查詢(匯款集中)"/>
    <s v="VIA185"/>
    <n v="1"/>
    <s v="I"/>
    <s v="歸戶統編"/>
    <s v="歸戶統編"/>
    <s v="VIA-CIK"/>
    <n v="10"/>
    <s v="String"/>
    <s v="customerCirciKey"/>
    <s v="CIRCIKEY"/>
    <m/>
    <s v="CIF_VERIFIED_ID"/>
    <m/>
  </r>
  <r>
    <x v="0"/>
    <x v="4"/>
    <x v="0"/>
    <x v="0"/>
    <s v="V185"/>
    <s v="TS0116-SA-010301-00061-顧客資料基本資料_聯絡方式查詢.docx"/>
    <s v="顧客聯絡方式查詢(匯款集中)"/>
    <s v="VIA185"/>
    <n v="2"/>
    <s v="I"/>
    <s v="本行帳號"/>
    <s v="帳號"/>
    <s v="VIA-ACN"/>
    <n v="13"/>
    <s v="String"/>
    <s v="accountNumber"/>
    <m/>
    <m/>
    <m/>
    <m/>
  </r>
  <r>
    <x v="0"/>
    <x v="4"/>
    <x v="0"/>
    <x v="0"/>
    <s v="V185"/>
    <s v="TS0116-SA-010301-00061-顧客資料基本資料_聯絡方式查詢.docx"/>
    <s v="顧客聯絡方式查詢(匯款集中)"/>
    <s v="VOA185"/>
    <n v="1"/>
    <s v="O"/>
    <s v="統編"/>
    <s v="銀行歸戶統編"/>
    <s v="VOA-CIK   "/>
    <n v="10"/>
    <s v="String"/>
    <s v="customerCirciKey"/>
    <s v="CIRCIKEY"/>
    <m/>
    <s v="CIF_VERIFIED_ID"/>
    <m/>
  </r>
  <r>
    <x v="0"/>
    <x v="4"/>
    <x v="0"/>
    <x v="0"/>
    <s v="V185"/>
    <s v="TS0116-SA-010301-00061-顧客資料基本資料_聯絡方式查詢.docx"/>
    <s v="顧客聯絡方式查詢(匯款集中)"/>
    <s v="VOA185"/>
    <n v="2"/>
    <s v="O"/>
    <s v="戶名"/>
    <s v="顧客姓名"/>
    <s v="VOA-CNM   "/>
    <n v="80"/>
    <s v="String"/>
    <s v="customerName"/>
    <s v="CIRCICNM"/>
    <m/>
    <s v="CUST_NAME"/>
    <m/>
  </r>
  <r>
    <x v="0"/>
    <x v="4"/>
    <x v="0"/>
    <x v="0"/>
    <s v="V185"/>
    <s v="TS0116-SA-010301-00061-顧客資料基本資料_聯絡方式查詢.docx"/>
    <s v="顧客聯絡方式查詢(匯款集中)"/>
    <s v="VOA185"/>
    <n v="3"/>
    <s v="O"/>
    <s v="戶籍電話"/>
    <s v="戶籍電話"/>
    <s v="VOA-CPP   "/>
    <n v="11"/>
    <s v="String"/>
    <s v="permanentPhoneNumber"/>
    <s v="CIRCICPP"/>
    <m/>
    <s v="RESI_COMM_CONTENT"/>
    <m/>
  </r>
  <r>
    <x v="0"/>
    <x v="4"/>
    <x v="0"/>
    <x v="0"/>
    <s v="V185"/>
    <s v="TS0116-SA-010301-00061-顧客資料基本資料_聯絡方式查詢.docx"/>
    <s v="顧客聯絡方式查詢(匯款集中)"/>
    <s v="VOA185"/>
    <n v="4"/>
    <s v="O"/>
    <s v="通訊電話"/>
    <s v="通訊電話"/>
    <s v="VOA-CHP   "/>
    <n v="11"/>
    <s v="String"/>
    <s v="residentialPhoneNumber"/>
    <s v="CIRCICHP"/>
    <s v="已刪除"/>
    <s v="CONT_COMM_CONTENT"/>
    <m/>
  </r>
  <r>
    <x v="0"/>
    <x v="4"/>
    <x v="0"/>
    <x v="0"/>
    <s v="V185"/>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0"/>
    <x v="4"/>
    <x v="0"/>
    <x v="0"/>
    <s v="V185"/>
    <s v="TS0116-SA-010301-00061-顧客資料基本資料_聯絡方式查詢.docx"/>
    <s v="顧客聯絡方式查詢(匯款集中)"/>
    <s v="VOA185"/>
    <n v="6"/>
    <s v="O"/>
    <s v="手機號碼一"/>
    <s v="通訊用行動電話"/>
    <s v="VOA-MBL   "/>
    <n v="11"/>
    <s v="String"/>
    <s v="mobilePhoneNumber"/>
    <s v="CIDTBMBL"/>
    <m/>
    <s v="CNTP_COMM_CONTENT"/>
    <m/>
  </r>
  <r>
    <x v="0"/>
    <x v="4"/>
    <x v="0"/>
    <x v="0"/>
    <s v="V185"/>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0"/>
    <x v="4"/>
    <x v="0"/>
    <x v="0"/>
    <s v="V185"/>
    <s v="TS0116-SA-010301-00061-顧客資料基本資料_聯絡方式查詢.docx"/>
    <s v="顧客聯絡方式查詢(匯款集中)"/>
    <s v="VOA185"/>
    <n v="8"/>
    <s v="O"/>
    <s v="公司電話"/>
    <s v="公司電話"/>
    <s v="VOA-OPH   "/>
    <n v="11"/>
    <s v="String"/>
    <s v="companyPhoneNumber"/>
    <s v="CIDTBOPH"/>
    <m/>
    <s v="COMP_COMM_CONTENT"/>
    <m/>
  </r>
  <r>
    <x v="0"/>
    <x v="4"/>
    <x v="0"/>
    <x v="0"/>
    <s v="V185"/>
    <s v="TS0116-SA-010301-00061-顧客資料基本資料_聯絡方式查詢.docx"/>
    <s v="顧客聯絡方式查詢(匯款集中)"/>
    <s v="VOA185"/>
    <n v="9"/>
    <s v="O"/>
    <s v="公司電話分機"/>
    <s v="公司電話分機"/>
    <s v="VOA-OPH   "/>
    <n v="6"/>
    <s v="String"/>
    <s v="companyExtensionNumber"/>
    <s v="CIDTBOPH"/>
    <m/>
    <s v="CMPE_COMM_CONTENT"/>
    <m/>
  </r>
  <r>
    <x v="0"/>
    <x v="4"/>
    <x v="0"/>
    <x v="0"/>
    <s v="V185"/>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0"/>
    <x v="4"/>
    <x v="0"/>
    <x v="0"/>
    <s v="V185"/>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0"/>
    <x v="4"/>
    <x v="0"/>
    <x v="0"/>
    <s v="V185"/>
    <s v="TS0116-SA-010301-00061-顧客資料基本資料_聯絡方式查詢.docx"/>
    <s v="顧客聯絡方式查詢(匯款集中)"/>
    <s v="VOA185"/>
    <n v="12"/>
    <s v="O"/>
    <s v="手機號碼一(CF)"/>
    <s v="通訊用行動電話"/>
    <s v="VOA-BBC-CF"/>
    <n v="11"/>
    <s v="String"/>
    <s v="mobilePhoneNumber"/>
    <s v="CFRCFBBC"/>
    <m/>
    <s v="CNTP_COMM_CONTENT"/>
    <m/>
  </r>
  <r>
    <x v="0"/>
    <x v="4"/>
    <x v="0"/>
    <x v="0"/>
    <s v="V185"/>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0"/>
    <x v="4"/>
    <x v="0"/>
    <x v="0"/>
    <s v="V185"/>
    <s v="TS0116-SA-010301-00061-顧客資料基本資料_聯絡方式查詢.docx"/>
    <s v="顧客聯絡方式查詢(匯款集中)"/>
    <s v="VOA185"/>
    <n v="14"/>
    <s v="O"/>
    <s v="存匯注意事項"/>
    <s v="注意事項"/>
    <s v="VOA-VIT   "/>
    <n v="60"/>
    <s v="String"/>
    <s v="noticeForDepositAndRemittance"/>
    <s v="CFRCFVIT"/>
    <m/>
    <s v="NOTE"/>
    <m/>
  </r>
  <r>
    <x v="0"/>
    <x v="1"/>
    <x v="0"/>
    <x v="0"/>
    <s v="A212015"/>
    <s v="TS0116-SA-010301-00055-顧客資料基本資料_交易整合查詢.docx"/>
    <s v="其他交易整合查詢(顧客姓名查詢)"/>
    <s v="AA212015"/>
    <n v="1"/>
    <s v="I"/>
    <s v="顧客姓名"/>
    <s v="顧客姓名"/>
    <s v="AA-CNM     "/>
    <n v="16"/>
    <s v="String"/>
    <s v="customerName"/>
    <s v="CIRCICNM"/>
    <m/>
    <s v="CUST_NAME"/>
    <m/>
  </r>
  <r>
    <x v="0"/>
    <x v="1"/>
    <x v="0"/>
    <x v="0"/>
    <s v="A212015"/>
    <s v="TS0116-SA-010301-00055-顧客資料基本資料_交易整合查詢.docx"/>
    <s v="其他交易整合查詢(顧客姓名查詢)"/>
    <s v="AA212015"/>
    <n v="2"/>
    <s v="I"/>
    <s v="出生日期"/>
    <s v="顧客開戶生日"/>
    <s v="AA-CBD     "/>
    <n v="8"/>
    <s v="String"/>
    <s v="birthday"/>
    <s v="CIRCICBD"/>
    <m/>
    <s v="BIRTHDAY"/>
    <m/>
  </r>
  <r>
    <x v="0"/>
    <x v="1"/>
    <x v="0"/>
    <x v="0"/>
    <s v="A212015"/>
    <s v="TS0116-SA-010301-00055-顧客資料基本資料_交易整合查詢.docx"/>
    <s v="其他交易整合查詢(顧客姓名查詢)"/>
    <s v="AA212015"/>
    <n v="3"/>
    <s v="I"/>
    <s v="建檔單位"/>
    <s v="建檔單位/建檔代號"/>
    <s v="AA-CBH     "/>
    <n v="4"/>
    <s v="String"/>
    <s v="creationDepartment"/>
    <s v="CIRCICBH"/>
    <m/>
    <s v="CREATION_DPT_CODE"/>
    <m/>
  </r>
  <r>
    <x v="0"/>
    <x v="1"/>
    <x v="0"/>
    <x v="0"/>
    <s v="A212015"/>
    <s v="TS0116-SA-010301-00055-顧客資料基本資料_交易整合查詢.docx"/>
    <s v="其他交易整合查詢(顧客姓名查詢)"/>
    <s v="AA212015"/>
    <n v="4"/>
    <s v="I"/>
    <s v="頁次"/>
    <s v="頁次"/>
    <s v="AA-PAG     "/>
    <n v="4"/>
    <s v="Number"/>
    <s v="pageNumber"/>
    <m/>
    <m/>
    <m/>
    <m/>
  </r>
  <r>
    <x v="0"/>
    <x v="1"/>
    <x v="0"/>
    <x v="0"/>
    <s v="A212015"/>
    <s v="TS0116-SA-010301-00055-顧客資料基本資料_交易整合查詢.docx"/>
    <s v="其他交易整合查詢(顧客姓名查詢)"/>
    <s v="AA212015"/>
    <n v="5"/>
    <s v="I"/>
    <s v="下次查詢歸戶編號"/>
    <s v="下次查詢歸戶編號"/>
    <s v="AA-NEXT-CIK"/>
    <n v="10"/>
    <s v="String"/>
    <s v="CustomerCirciKey"/>
    <m/>
    <m/>
    <s v="CIF_VERIFIED_ID"/>
    <m/>
  </r>
  <r>
    <x v="0"/>
    <x v="1"/>
    <x v="0"/>
    <x v="0"/>
    <s v="A212015"/>
    <s v="TS0116-SA-010301-00055-顧客資料基本資料_交易整合查詢.docx"/>
    <s v="其他交易整合查詢(顧客姓名查詢)"/>
    <s v="WA212015"/>
    <n v="1"/>
    <s v="O"/>
    <s v="下次查詢歸戶編號"/>
    <s v="下次查詢歸戶編號"/>
    <s v="WA-NEXT-CIK"/>
    <n v="10"/>
    <s v="String"/>
    <s v="nextCustomerCirciKey"/>
    <m/>
    <m/>
    <m/>
    <m/>
  </r>
  <r>
    <x v="0"/>
    <x v="1"/>
    <x v="0"/>
    <x v="0"/>
    <s v="A212015"/>
    <s v="TS0116-SA-010301-00055-顧客資料基本資料_交易整合查詢.docx"/>
    <s v="其他交易整合查詢(顧客姓名查詢)"/>
    <s v="WA212015"/>
    <n v="2"/>
    <s v="O"/>
    <s v="建檔單位"/>
    <s v="建檔單位/建檔代號"/>
    <s v="WA-CBH"/>
    <n v="4"/>
    <s v="String"/>
    <s v="creationDepartment"/>
    <s v="CIRCICNM"/>
    <m/>
    <s v="CREATION_DPT_CODE"/>
    <m/>
  </r>
  <r>
    <x v="0"/>
    <x v="1"/>
    <x v="0"/>
    <x v="0"/>
    <s v="A212015"/>
    <s v="TS0116-SA-010301-00055-顧客資料基本資料_交易整合查詢.docx"/>
    <s v="其他交易整合查詢(顧客姓名查詢)"/>
    <s v="WA212015"/>
    <n v="3"/>
    <s v="O"/>
    <s v="歸戶統編"/>
    <s v="銀行歸戶統編"/>
    <s v="WA-CIK"/>
    <n v="10"/>
    <s v="String"/>
    <s v="customerCirciKey"/>
    <s v="CIRCIKEY"/>
    <m/>
    <s v="CIF_VERIFIED_ID"/>
    <m/>
  </r>
  <r>
    <x v="0"/>
    <x v="1"/>
    <x v="0"/>
    <x v="0"/>
    <s v="A212015"/>
    <s v="TS0116-SA-010301-00055-顧客資料基本資料_交易整合查詢.docx"/>
    <s v="其他交易整合查詢(顧客姓名查詢)"/>
    <s v="WA212015"/>
    <n v="4"/>
    <s v="O"/>
    <s v="出生日期"/>
    <s v="顧客開戶生日"/>
    <s v="WA-CBD"/>
    <n v="8"/>
    <s v="String"/>
    <s v="birthday"/>
    <s v="CIRCICBD"/>
    <m/>
    <s v="BIRTHDAY"/>
    <m/>
  </r>
  <r>
    <x v="0"/>
    <x v="1"/>
    <x v="0"/>
    <x v="0"/>
    <s v="A21203"/>
    <s v="TS0116-SA-010301-00052-顧客資料基本資料_統編重號查詢.docx"/>
    <s v="顧客統編重號查詢"/>
    <s v="GA21203"/>
    <n v="1"/>
    <s v="I"/>
    <s v="初次查詢統一編號"/>
    <s v="原始身份證字號/統編"/>
    <s v="GA-CID-F"/>
    <n v="10"/>
    <s v="String"/>
    <s v="customerCertificationNumber"/>
    <s v="CIRCIKEY"/>
    <m/>
    <s v="CIF_ORIGINAL_ID"/>
    <m/>
  </r>
  <r>
    <x v="0"/>
    <x v="1"/>
    <x v="0"/>
    <x v="0"/>
    <s v="A21203"/>
    <s v="TS0116-SA-010301-00052-顧客資料基本資料_統編重號查詢.docx"/>
    <s v="顧客統編重號查詢"/>
    <s v="GA21203"/>
    <n v="2"/>
    <s v="I"/>
    <s v="下次查詢起始位置"/>
    <s v="下次查詢起始銀行歸戶統編"/>
    <s v="GA-CID-N"/>
    <n v="10"/>
    <s v="String"/>
    <s v="nextCustomerCirciKey"/>
    <s v="CIRCIKEY"/>
    <m/>
    <m/>
    <m/>
  </r>
  <r>
    <x v="0"/>
    <x v="1"/>
    <x v="0"/>
    <x v="0"/>
    <s v="A21203"/>
    <s v="TS0116-SA-010301-00052-顧客資料基本資料_統編重號查詢.docx"/>
    <s v="顧客統編重號查詢"/>
    <s v="WA21203"/>
    <n v="1"/>
    <s v="O"/>
    <s v="戶數"/>
    <s v="戶數"/>
    <s v="WA-COUNT"/>
    <n v="3"/>
    <s v="Number"/>
    <s v="numberOfCustomers"/>
    <m/>
    <m/>
    <m/>
    <m/>
  </r>
  <r>
    <x v="0"/>
    <x v="1"/>
    <x v="0"/>
    <x v="0"/>
    <s v="A21203"/>
    <s v="TS0116-SA-010301-00052-顧客資料基本資料_統編重號查詢.docx"/>
    <s v="顧客統編重號查詢"/>
    <s v="WA21203"/>
    <n v="2"/>
    <s v="O"/>
    <s v="歸戶編號"/>
    <s v="銀行歸戶統編"/>
    <s v="WA-CID"/>
    <n v="10"/>
    <s v="String"/>
    <s v="customerCirciKey"/>
    <s v="CIRCICID"/>
    <m/>
    <s v="CIF_VERIFIED_ID"/>
    <m/>
  </r>
  <r>
    <x v="0"/>
    <x v="1"/>
    <x v="0"/>
    <x v="0"/>
    <s v="A21203"/>
    <s v="TS0116-SA-010301-00052-顧客資料基本資料_統編重號查詢.docx"/>
    <s v="顧客統編重號查詢"/>
    <s v="WA21203"/>
    <n v="3"/>
    <s v="O"/>
    <s v="戶名"/>
    <s v="顧客姓名"/>
    <s v="WA-CNM"/>
    <n v="80"/>
    <s v="String"/>
    <s v="customerName"/>
    <s v="CIRCICNM"/>
    <m/>
    <s v="CUST_NAME"/>
    <m/>
  </r>
  <r>
    <x v="0"/>
    <x v="1"/>
    <x v="0"/>
    <x v="0"/>
    <s v="A21203"/>
    <s v="TS0116-SA-010301-00052-顧客資料基本資料_統編重號查詢.docx"/>
    <s v="顧客統編重號查詢"/>
    <s v="WA21203"/>
    <n v="4"/>
    <s v="O"/>
    <s v="生日"/>
    <s v="顧客開戶生日"/>
    <s v="WA-CBD"/>
    <n v="8"/>
    <s v="String"/>
    <s v="birthday"/>
    <s v="CIRCICBD"/>
    <m/>
    <s v="BIRTHDAY"/>
    <m/>
  </r>
  <r>
    <x v="0"/>
    <x v="1"/>
    <x v="0"/>
    <x v="0"/>
    <s v="A21203"/>
    <s v="TS0116-SA-010301-00052-顧客資料基本資料_統編重號查詢.docx"/>
    <s v="顧客統編重號查詢"/>
    <s v="WA21203"/>
    <n v="5"/>
    <s v="O"/>
    <s v="建檔日期"/>
    <s v="顧客首次往來日期(YYYYMMDDHH24MISS)"/>
    <s v="WA-CDT"/>
    <n v="8"/>
    <s v="String"/>
    <s v="customerFirstTransactionDate"/>
    <s v="CIRCICDT"/>
    <m/>
    <m/>
    <m/>
  </r>
  <r>
    <x v="0"/>
    <x v="1"/>
    <x v="0"/>
    <x v="0"/>
    <s v="A21203"/>
    <s v="TS0116-SA-010301-00052-顧客資料基本資料_統編重號查詢.docx"/>
    <s v="顧客統編重號查詢"/>
    <s v="WA21203"/>
    <n v="6"/>
    <s v="O"/>
    <s v="建檔單位"/>
    <s v="建檔單位/建檔代號"/>
    <s v="WA-CBH"/>
    <n v="4"/>
    <s v="String"/>
    <s v="creationDepartment"/>
    <s v="CIRCICBH"/>
    <m/>
    <s v="CREATION_DPT_CODE"/>
    <m/>
  </r>
  <r>
    <x v="0"/>
    <x v="5"/>
    <x v="0"/>
    <x v="0"/>
    <s v="A00101"/>
    <s v="TS0116-SA-010301-00053-顧客資料基本資料_顧客姓名查詢.docx"/>
    <s v="統編查詢戶名"/>
    <s v="GA00101"/>
    <n v="1"/>
    <s v="I"/>
    <s v="統編／身份證"/>
    <s v="銀行歸戶統編"/>
    <s v="GA-CID"/>
    <n v="10"/>
    <s v="String"/>
    <s v="customerCirciKey"/>
    <m/>
    <m/>
    <s v="CIF_VERIFIED_ID"/>
    <m/>
  </r>
  <r>
    <x v="0"/>
    <x v="5"/>
    <x v="0"/>
    <x v="0"/>
    <s v="A00101"/>
    <s v="TS0116-SA-010301-00053-顧客資料基本資料_顧客姓名查詢.docx"/>
    <s v="統編查詢戶名"/>
    <s v="GA00101"/>
    <n v="2"/>
    <s v="I"/>
    <s v="出生日期"/>
    <s v="顧客開戶生日"/>
    <s v="GA-CBD"/>
    <n v="8"/>
    <s v="String"/>
    <s v="birthday"/>
    <m/>
    <m/>
    <s v="BIRTHDAY"/>
    <m/>
  </r>
  <r>
    <x v="0"/>
    <x v="5"/>
    <x v="0"/>
    <x v="0"/>
    <s v="A00101"/>
    <s v="TS0116-SA-010301-00053-顧客資料基本資料_顧客姓名查詢.docx"/>
    <s v="統編查詢戶名"/>
    <s v="WA00101"/>
    <n v="1"/>
    <s v="O"/>
    <s v="重號註記"/>
    <s v="重號註記"/>
    <s v="WA-REP   "/>
    <n v="1"/>
    <s v="String"/>
    <s v="certificationNumberDuplicatedFlag"/>
    <s v="CIRCINID"/>
    <m/>
    <m/>
    <m/>
  </r>
  <r>
    <x v="0"/>
    <x v="5"/>
    <x v="0"/>
    <x v="0"/>
    <s v="A00101"/>
    <s v="TS0116-SA-010301-00053-顧客資料基本資料_顧客姓名查詢.docx"/>
    <s v="統編查詢戶名"/>
    <s v="WA00101"/>
    <n v="2"/>
    <s v="O"/>
    <s v="歸戶統編"/>
    <s v="銀行歸戶統編"/>
    <s v="WA-CIK   "/>
    <n v="10"/>
    <s v="String"/>
    <s v="customerCirciKey"/>
    <s v="CIRCIKEY"/>
    <m/>
    <s v="CIF_VERIFIED_ID"/>
    <m/>
  </r>
  <r>
    <x v="0"/>
    <x v="5"/>
    <x v="0"/>
    <x v="0"/>
    <s v="A00101"/>
    <s v="TS0116-SA-010301-00053-顧客資料基本資料_顧客姓名查詢.docx"/>
    <s v="統編查詢戶名"/>
    <s v="WA00101"/>
    <n v="3"/>
    <s v="O"/>
    <s v="原始統編"/>
    <s v="原始身份證字號/統編"/>
    <s v="WA-CID-O "/>
    <n v="10"/>
    <s v="String"/>
    <s v="customerCertificationNumber"/>
    <s v="CIRCIKEY+CIRCIOCC"/>
    <m/>
    <s v="CIF_ORIGINAL_ID"/>
    <m/>
  </r>
  <r>
    <x v="0"/>
    <x v="5"/>
    <x v="0"/>
    <x v="0"/>
    <s v="A00101"/>
    <s v="TS0116-SA-010301-00053-顧客資料基本資料_顧客姓名查詢.docx"/>
    <s v="統編查詢戶名"/>
    <s v="WA00101"/>
    <n v="4"/>
    <s v="O"/>
    <s v="出生日期"/>
    <s v="顧客開戶生日"/>
    <s v="WA-CBD   "/>
    <n v="8"/>
    <s v="String"/>
    <s v="birthday"/>
    <s v="CIRCICBD"/>
    <m/>
    <s v="BIRTHDAY"/>
    <m/>
  </r>
  <r>
    <x v="0"/>
    <x v="5"/>
    <x v="0"/>
    <x v="0"/>
    <s v="A00101"/>
    <s v="TS0116-SA-010301-00053-顧客資料基本資料_顧客姓名查詢.docx"/>
    <s v="統編查詢戶名"/>
    <s v="WA00101"/>
    <n v="5"/>
    <s v="O"/>
    <s v="顧客申請停用個資註記"/>
    <s v="停止蒐集利用個人資料註記"/>
    <s v="WA-STO   "/>
    <n v="1"/>
    <s v="String"/>
    <s v="stopUsingCustomerDataFlag"/>
    <s v="CIRCISTO"/>
    <m/>
    <s v="STOP_USE_CUSTOMER_DATA_FLAG"/>
    <m/>
  </r>
  <r>
    <x v="0"/>
    <x v="5"/>
    <x v="0"/>
    <x v="0"/>
    <s v="A00101"/>
    <s v="TS0116-SA-010301-00053-顧客資料基本資料_顧客姓名查詢.docx"/>
    <s v="統編查詢戶名"/>
    <s v="WA00101"/>
    <n v="6"/>
    <s v="O"/>
    <s v="顧客狀態"/>
    <s v="顧客狀態代碼"/>
    <s v="WA-STS   "/>
    <n v="2"/>
    <s v="String"/>
    <s v="customerStatus"/>
    <s v="CIRCISTS"/>
    <m/>
    <s v="CUSTOMER_STATUS"/>
    <m/>
  </r>
  <r>
    <x v="0"/>
    <x v="5"/>
    <x v="0"/>
    <x v="0"/>
    <s v="A00101"/>
    <s v="TS0116-SA-010301-00053-顧客資料基本資料_顧客姓名查詢.docx"/>
    <s v="統編查詢戶名"/>
    <s v="WA00101"/>
    <n v="7"/>
    <s v="O"/>
    <s v="理財會員註記及等級"/>
    <s v="財富客群-大項代碼"/>
    <s v="WA-RNK   "/>
    <n v="1"/>
    <s v="String"/>
    <s v="wiseCustomer"/>
    <s v="CIRCIRNK"/>
    <m/>
    <s v="WISE_CUSTOMER_SEG_MAIN"/>
    <m/>
  </r>
  <r>
    <x v="0"/>
    <x v="5"/>
    <x v="0"/>
    <x v="0"/>
    <s v="A00101"/>
    <s v="TS0116-SA-010301-00053-顧客資料基本資料_顧客姓名查詢.docx"/>
    <s v="統編查詢戶名"/>
    <s v="WA00101"/>
    <n v="8"/>
    <s v="O"/>
    <s v="戶名"/>
    <s v="顧客姓名"/>
    <s v="WA-CNM   "/>
    <n v="80"/>
    <s v="String"/>
    <s v="customerName"/>
    <s v="CIRCICNM"/>
    <m/>
    <s v="CUST_NAME"/>
    <m/>
  </r>
  <r>
    <x v="0"/>
    <x v="5"/>
    <x v="0"/>
    <x v="0"/>
    <s v="A00101"/>
    <s v="TS0116-SA-010301-00053-顧客資料基本資料_顧客姓名查詢.docx"/>
    <s v="統編查詢戶名"/>
    <s v="WA00101"/>
    <n v="9"/>
    <s v="O"/>
    <s v="顧客類別"/>
    <s v="顧客類別代碼"/>
    <s v="WA-CTP   "/>
    <n v="2"/>
    <s v="String"/>
    <s v="customerType"/>
    <s v="CIRCICTP"/>
    <m/>
    <s v="CUSTOMER_TYPE_CODE"/>
    <m/>
  </r>
  <r>
    <x v="0"/>
    <x v="5"/>
    <x v="0"/>
    <x v="0"/>
    <s v="A00101"/>
    <s v="TS0116-SA-010301-00053-顧客資料基本資料_顧客姓名查詢.docx"/>
    <s v="統編查詢戶名"/>
    <s v="WA00101"/>
    <n v="10"/>
    <s v="O"/>
    <s v="特記對象"/>
    <s v="特記對象（業管單位登錄）"/>
    <s v="WA-TKF   "/>
    <n v="1"/>
    <s v="String"/>
    <s v="specialAccountFlag"/>
    <s v="CIRCISEN"/>
    <m/>
    <s v="SPECIFIC_MEMBER_FLAG"/>
    <m/>
  </r>
  <r>
    <x v="0"/>
    <x v="5"/>
    <x v="0"/>
    <x v="0"/>
    <s v="A00101"/>
    <s v="TS0116-SA-010301-00053-顧客資料基本資料_顧客姓名查詢.docx"/>
    <s v="統編查詢戶名"/>
    <s v="WA00101"/>
    <n v="11"/>
    <s v="O"/>
    <s v="託收票據手續費"/>
    <s v="託收票據手續費代號"/>
    <s v="WA-SKF   "/>
    <n v="1"/>
    <s v="String"/>
    <s v="checkCollectionFee"/>
    <s v="CIRCITKF"/>
    <m/>
    <m/>
    <m/>
  </r>
  <r>
    <x v="0"/>
    <x v="5"/>
    <x v="0"/>
    <x v="0"/>
    <s v="A00101"/>
    <s v="TS0116-SA-010301-00053-顧客資料基本資料_顧客姓名查詢.docx"/>
    <s v="統編查詢戶名"/>
    <s v="WA00101"/>
    <n v="12"/>
    <s v="O"/>
    <s v="空白票據手續費"/>
    <s v="空白票據手續費代號"/>
    <s v="WA-RKF   "/>
    <n v="1"/>
    <s v="String"/>
    <s v="blankCheckFee"/>
    <s v="CIRCISKF"/>
    <m/>
    <m/>
    <m/>
  </r>
  <r>
    <x v="0"/>
    <x v="5"/>
    <x v="0"/>
    <x v="0"/>
    <s v="A00101"/>
    <s v="TS0116-SA-010301-00053-顧客資料基本資料_顧客姓名查詢.docx"/>
    <s v="統編查詢戶名"/>
    <s v="WA00101"/>
    <n v="13"/>
    <s v="O"/>
    <s v="跨行匯款手續費"/>
    <s v="跨行匯款手續費代號"/>
    <s v="WA-CCC   "/>
    <n v="1"/>
    <s v="String"/>
    <s v="interBankRemittanceFee"/>
    <s v="CIRCIRKF"/>
    <m/>
    <m/>
    <m/>
  </r>
  <r>
    <x v="0"/>
    <x v="5"/>
    <x v="0"/>
    <x v="0"/>
    <s v="A00101"/>
    <s v="TS0116-SA-010301-00053-顧客資料基本資料_顧客姓名查詢.docx"/>
    <s v="統編查詢戶名"/>
    <s v="WA00101"/>
    <n v="14"/>
    <s v="O"/>
    <s v="顧客性質"/>
    <s v="顧客性質代碼(符合票交所定義)_x000d_"/>
    <s v="WA-SEN   "/>
    <n v="1"/>
    <s v="String"/>
    <s v="customerPropertyType"/>
    <s v="CIRCICCC"/>
    <m/>
    <s v="PROPERTY_TYPE_CODE"/>
    <m/>
  </r>
  <r>
    <x v="0"/>
    <x v="5"/>
    <x v="0"/>
    <x v="0"/>
    <s v="A00101"/>
    <s v="TS0116-SA-010301-00053-顧客資料基本資料_顧客姓名查詢.docx"/>
    <s v="統編查詢戶名"/>
    <s v="WA00101"/>
    <n v="15"/>
    <s v="O"/>
    <s v="歸戶當月新承作定存累計金額"/>
    <s v="歸戶當月新承作定存累計金額"/>
    <s v="WA-SUMAMT"/>
    <s v="13V99"/>
    <s v="Number"/>
    <s v="accumulatedTimeDepositAmount"/>
    <s v="CIDADAMT+CIDADCPA"/>
    <m/>
    <m/>
    <m/>
  </r>
  <r>
    <x v="0"/>
    <x v="5"/>
    <x v="0"/>
    <x v="0"/>
    <s v="A00101"/>
    <s v="TS0116-SA-010301-00053-顧客資料基本資料_顧客姓名查詢.docx"/>
    <s v="統編查詢戶名"/>
    <s v="WA00101"/>
    <n v="16"/>
    <s v="O"/>
    <s v="數位帳號種類註記（台）金額"/>
    <s v="數位帳號種類註記（台）金額"/>
    <s v="WA-OCA-MD"/>
    <n v="1"/>
    <s v="String"/>
    <s v="twAccountTypeFlag"/>
    <s v="CIDADOCA-MD"/>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7"/>
    <s v="O"/>
    <s v="數位帳號種類註記（外）金額"/>
    <s v="數位帳號種類註記（外）金額"/>
    <s v="WA-OCA-CY"/>
    <n v="1"/>
    <s v="String"/>
    <s v="foreignAccountTypeFlag"/>
    <s v="CIDADOCA-CY"/>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8"/>
    <s v="O"/>
    <s v="首次驗證（台）金額"/>
    <s v="首次驗證（台）金額"/>
    <s v="WA-FST-MD"/>
    <n v="1"/>
    <s v="String"/>
    <s v="twValidateForFirstTime"/>
    <s v="CIDADFST-MD"/>
    <s v="&quot; &quot;:無數位帳戶_x000a_&quot;N&quot;:未完成首次驗證_x000a_&quot;Y&quot;:已完成首次驗證"/>
    <m/>
    <m/>
  </r>
  <r>
    <x v="0"/>
    <x v="5"/>
    <x v="0"/>
    <x v="0"/>
    <s v="A00101"/>
    <s v="TS0116-SA-010301-00053-顧客資料基本資料_顧客姓名查詢.docx"/>
    <s v="統編查詢戶名"/>
    <s v="WA00101"/>
    <n v="19"/>
    <s v="O"/>
    <s v="首次驗證（外）金額"/>
    <s v="首次驗證（外）金額"/>
    <s v="WA-FST-CY"/>
    <n v="1"/>
    <s v="String"/>
    <s v="foreignValidateForFirstTime"/>
    <s v="CIDADFST-CY"/>
    <s v="&quot; &quot;:無數位帳戶_x000a_&quot;N&quot;:未完成首次驗證_x000a_&quot;Y&quot;:已完成首次驗證"/>
    <m/>
    <m/>
  </r>
  <r>
    <x v="0"/>
    <x v="5"/>
    <x v="0"/>
    <x v="0"/>
    <s v="A00101"/>
    <s v="TS0116-SA-010301-00053-顧客資料基本資料_顧客姓名查詢.docx"/>
    <s v="統編查詢戶名"/>
    <s v="WA00101"/>
    <n v="20"/>
    <s v="O"/>
    <s v="ACCOUNT REVIEW暫停註記金額"/>
    <s v="ACCOUNT REVIEW暫停註記"/>
    <s v="WA-ARF   "/>
    <n v="1"/>
    <s v="String"/>
    <s v="accountReviewPendingFlag"/>
    <s v="CIRCIARF"/>
    <s v="&quot; &quot;:未暫停_x000a_&quot;1&quot;:已暫停"/>
    <s v="ACCOUNT_REVIEW_PENDING"/>
    <m/>
  </r>
  <r>
    <x v="0"/>
    <x v="1"/>
    <x v="0"/>
    <x v="0"/>
    <s v="A10101A"/>
    <s v="TS0116-SA-010301-00051-顧客資料基本資料_開戶資料查詢.docx"/>
    <s v="Notes平台開戶系統-顧客資料引入"/>
    <s v="GA10101A"/>
    <n v="1"/>
    <s v="I"/>
    <s v="統編"/>
    <s v="銀行歸戶統編"/>
    <s v="GA-CIK"/>
    <n v="10"/>
    <s v="String"/>
    <s v="customerCirciKey"/>
    <m/>
    <m/>
    <s v="CIF_VERIFIED_ID"/>
    <m/>
  </r>
  <r>
    <x v="0"/>
    <x v="1"/>
    <x v="0"/>
    <x v="0"/>
    <s v="A10101A"/>
    <s v="TS0116-SA-010301-00051-顧客資料基本資料_開戶資料查詢.docx"/>
    <s v="Notes平台開戶系統-顧客資料引入"/>
    <s v="GA10101A"/>
    <n v="2"/>
    <s v="I"/>
    <s v="生日"/>
    <s v="顧客開戶生日"/>
    <s v="GA-BIR"/>
    <n v="8"/>
    <s v="String"/>
    <s v="birthday"/>
    <m/>
    <m/>
    <s v="BIRTHDAY"/>
    <m/>
  </r>
  <r>
    <x v="0"/>
    <x v="1"/>
    <x v="0"/>
    <x v="0"/>
    <s v="A10101A"/>
    <s v="TS0116-SA-010301-00051-顧客資料基本資料_開戶資料查詢.docx"/>
    <s v="Notes平台開戶系統-顧客資料引入"/>
    <s v="WA10101A"/>
    <n v="1"/>
    <s v="O"/>
    <s v="查詢結果"/>
    <s v="查詢結果"/>
    <s v="WA-RTNC"/>
    <n v="1"/>
    <s v="String"/>
    <s v="queryResult"/>
    <m/>
    <s v="&quot;0&quot;:尚無T799_x000a_&quot;1&quot;:已有T799_x000a_&quot;2&quot;:已有T799，統編與生日不符(不允許開戶)"/>
    <m/>
    <m/>
  </r>
  <r>
    <x v="0"/>
    <x v="1"/>
    <x v="0"/>
    <x v="0"/>
    <s v="A10101A"/>
    <s v="TS0116-SA-010301-00051-顧客資料基本資料_開戶資料查詢.docx"/>
    <s v="Notes平台開戶系統-顧客資料引入"/>
    <s v="WA10101A"/>
    <n v="2"/>
    <s v="O"/>
    <s v="歸戶編號"/>
    <s v="銀行歸戶統編"/>
    <s v="WA-CIK"/>
    <n v="10"/>
    <s v="String"/>
    <s v="customerCirciKey"/>
    <s v="CIRCIKEY"/>
    <m/>
    <s v="CIF_VERIFIED_ID"/>
    <m/>
  </r>
  <r>
    <x v="0"/>
    <x v="1"/>
    <x v="0"/>
    <x v="0"/>
    <s v="A10101A"/>
    <s v="TS0116-SA-010301-00051-顧客資料基本資料_開戶資料查詢.docx"/>
    <s v="Notes平台開戶系統-顧客資料引入"/>
    <s v="WA10101A"/>
    <n v="3"/>
    <s v="O"/>
    <s v="出生日期"/>
    <s v="顧客開戶生日"/>
    <s v="WA-BIR"/>
    <n v="8"/>
    <s v="String"/>
    <s v="birthday"/>
    <s v="CIRCICBD"/>
    <m/>
    <s v="BIRTHDAY"/>
    <m/>
  </r>
  <r>
    <x v="0"/>
    <x v="1"/>
    <x v="0"/>
    <x v="0"/>
    <s v="A10101A"/>
    <s v="TS0116-SA-010301-00051-顧客資料基本資料_開戶資料查詢.docx"/>
    <s v="Notes平台開戶系統-顧客資料引入"/>
    <s v="WA10101A"/>
    <n v="4"/>
    <s v="O"/>
    <s v="建檔單位(原往來分行)"/>
    <s v="建檔單位/建檔代號"/>
    <s v="WA-CBH"/>
    <n v="4"/>
    <s v="String"/>
    <s v="creationDepartment"/>
    <s v="CIRCICBH"/>
    <m/>
    <s v="CREATION_DPT_CODE"/>
    <m/>
  </r>
  <r>
    <x v="0"/>
    <x v="1"/>
    <x v="0"/>
    <x v="0"/>
    <s v="A10101A"/>
    <s v="TS0116-SA-010301-00051-顧客資料基本資料_開戶資料查詢.docx"/>
    <s v="Notes平台開戶系統-顧客資料引入"/>
    <s v="WA10101A"/>
    <n v="5"/>
    <s v="O"/>
    <s v="是否已開外幣"/>
    <s v="已開外幣活存帳戶註記"/>
    <s v="WA-CYFLAG"/>
    <n v="1"/>
    <s v="String"/>
    <s v="foreignAccountAvailable"/>
    <m/>
    <s v="&quot;Y&quot;:是_x000a_&quot;N&quot;:否"/>
    <m/>
    <m/>
  </r>
  <r>
    <x v="0"/>
    <x v="1"/>
    <x v="0"/>
    <x v="0"/>
    <s v="A10101A"/>
    <s v="TS0116-SA-010301-00051-顧客資料基本資料_開戶資料查詢.docx"/>
    <s v="Notes平台開戶系統-顧客資料引入"/>
    <s v="WA10101A"/>
    <n v="6"/>
    <s v="O"/>
    <s v="是否已有本行信用卡"/>
    <s v="已持有本行信用卡註記"/>
    <s v="WA-CRDFLAG"/>
    <n v="1"/>
    <s v="String"/>
    <s v="creditCardHolder"/>
    <s v="CIRCICRD"/>
    <s v="&quot; &quot;:未持卡（空白）_x000a_&quot;1&quot;:有持卡－有效卡（近六個月有消費記錄）_x000a_&quot;2&quot;:有持卡－流通卡_x000a_&quot;3&quot;:卡片已申請停用_x000a_&quot;4&quot;:卡片被強制停用"/>
    <m/>
    <m/>
  </r>
  <r>
    <x v="0"/>
    <x v="1"/>
    <x v="0"/>
    <x v="0"/>
    <s v="A10101A"/>
    <s v="TS0116-SA-010301-00051-顧客資料基本資料_開戶資料查詢.docx"/>
    <s v="Notes平台開戶系統-顧客資料引入"/>
    <s v="WA10101A"/>
    <n v="7"/>
    <s v="O"/>
    <s v="是否已有活存帳號"/>
    <s v="已有活存帳號註記"/>
    <s v="WA-SEC"/>
    <n v="1"/>
    <s v="String"/>
    <s v="depositAccountAvailable"/>
    <m/>
    <s v="&quot;Y&quot;:是_x000a_&quot;N&quot;:否"/>
    <m/>
    <m/>
  </r>
  <r>
    <x v="0"/>
    <x v="1"/>
    <x v="0"/>
    <x v="0"/>
    <s v="A10101A"/>
    <s v="TS0116-SA-010301-00051-顧客資料基本資料_開戶資料查詢.docx"/>
    <s v="Notes平台開戶系統-顧客資料引入"/>
    <s v="WA10101A"/>
    <n v="8"/>
    <s v="O"/>
    <s v="第二帳戶"/>
    <s v="最新開立之臺幣活存帳戶"/>
    <s v="WA-SECACN"/>
    <n v="13"/>
    <s v="String"/>
    <s v="secondAccount"/>
    <m/>
    <m/>
    <m/>
    <m/>
  </r>
  <r>
    <x v="0"/>
    <x v="1"/>
    <x v="0"/>
    <x v="0"/>
    <s v="A10101A"/>
    <s v="TS0116-SA-010301-00051-顧客資料基本資料_開戶資料查詢.docx"/>
    <s v="Notes平台開戶系統-顧客資料引入"/>
    <s v="WA10101A"/>
    <n v="9"/>
    <s v="O"/>
    <s v="玉證虛擬帳號"/>
    <s v="正常之玉山證券虛擬帳號"/>
    <s v="WA-CDC-11"/>
    <n v="13"/>
    <s v="String"/>
    <s v="virtualSecuritiesAccount"/>
    <m/>
    <m/>
    <m/>
    <m/>
  </r>
  <r>
    <x v="0"/>
    <x v="1"/>
    <x v="0"/>
    <x v="0"/>
    <s v="A10101A"/>
    <s v="TS0116-SA-010301-00051-顧客資料基本資料_開戶資料查詢.docx"/>
    <s v="Notes平台開戶系統-顧客資料引入"/>
    <s v="WA10101A"/>
    <n v="10"/>
    <s v="O"/>
    <s v="是否已連結玉證虛擬帳號"/>
    <s v="已連結玉證虛擬帳號註記"/>
    <s v="WA-ESA-FLAG"/>
    <n v="1"/>
    <s v="String"/>
    <s v="isConnectVirtualSecuritiesAccount"/>
    <m/>
    <s v="&quot;Y&quot;:是_x000a_&quot;N&quot;:否_x000a_&quot; &quot;:否"/>
    <m/>
    <m/>
  </r>
  <r>
    <x v="0"/>
    <x v="1"/>
    <x v="0"/>
    <x v="0"/>
    <s v="A10101A"/>
    <s v="TS0116-SA-010301-00051-顧客資料基本資料_開戶資料查詢.docx"/>
    <s v="Notes平台開戶系統-顧客資料引入"/>
    <s v="WA10101A"/>
    <n v="11"/>
    <s v="O"/>
    <s v="戶名"/>
    <s v="顧客姓名"/>
    <s v="WA-NAME   "/>
    <n v="80"/>
    <s v="String"/>
    <s v="customerName"/>
    <s v="CIRCICNM"/>
    <m/>
    <s v="CUST_NAME"/>
    <m/>
  </r>
  <r>
    <x v="0"/>
    <x v="1"/>
    <x v="0"/>
    <x v="0"/>
    <s v="A10101A"/>
    <s v="TS0116-SA-010301-00051-顧客資料基本資料_開戶資料查詢.docx"/>
    <s v="Notes平台開戶系統-顧客資料引入"/>
    <s v="WA10101A"/>
    <n v="14"/>
    <s v="O"/>
    <s v="ＥＭＡＩＬ"/>
    <s v="電子郵件信箱"/>
    <s v="WA-EML    "/>
    <n v="50"/>
    <s v="String"/>
    <s v="emailAddress"/>
    <s v="CRFCREML"/>
    <m/>
    <s v="EMAIL_COMM_CONTENT"/>
    <m/>
  </r>
  <r>
    <x v="0"/>
    <x v="1"/>
    <x v="0"/>
    <x v="0"/>
    <s v="A10101A"/>
    <s v="TS0116-SA-010301-00051-顧客資料基本資料_開戶資料查詢.docx"/>
    <s v="Notes平台開戶系統-顧客資料引入"/>
    <s v="WA10101A"/>
    <n v="15"/>
    <s v="O"/>
    <s v="基本資料聲明"/>
    <s v="是否同意運用顧客基本資料註記"/>
    <s v="WA-MSA    "/>
    <n v="11"/>
    <s v="String"/>
    <s v="personalInformationAgreeFlag"/>
    <s v="CIRCIMSA-G"/>
    <m/>
    <s v="AGREE_CS_FLAG"/>
    <m/>
  </r>
  <r>
    <x v="0"/>
    <x v="1"/>
    <x v="0"/>
    <x v="0"/>
    <s v="A10101A"/>
    <s v="TS0116-SA-010301-00051-顧客資料基本資料_開戶資料查詢.docx"/>
    <s v="Notes平台開戶系統-顧客資料引入"/>
    <s v="WA10101A"/>
    <n v="16"/>
    <s v="O"/>
    <s v="往來資料聲明"/>
    <s v="X"/>
    <s v="WA-MSB    "/>
    <n v="11"/>
    <s v="String"/>
    <s v="X"/>
    <s v="CIRCIMSB-G"/>
    <m/>
    <m/>
    <m/>
  </r>
  <r>
    <x v="0"/>
    <x v="1"/>
    <x v="0"/>
    <x v="0"/>
    <s v="A10101A"/>
    <s v="TS0116-SA-010301-00051-顧客資料基本資料_開戶資料查詢.docx"/>
    <s v="Notes平台開戶系統-顧客資料引入"/>
    <s v="WA10101A"/>
    <n v="17"/>
    <s v="O"/>
    <s v="戶籍電話"/>
    <s v="戶籍電話"/>
    <s v="WA-CPP    "/>
    <n v="11"/>
    <s v="String"/>
    <s v="permanentPhoneNumber"/>
    <s v="CIRCICPP"/>
    <m/>
    <s v="RESI_COMM_CONTENT"/>
    <m/>
  </r>
  <r>
    <x v="0"/>
    <x v="1"/>
    <x v="0"/>
    <x v="0"/>
    <s v="A10101A"/>
    <s v="TS0116-SA-010301-00051-顧客資料基本資料_開戶資料查詢.docx"/>
    <s v="Notes平台開戶系統-顧客資料引入"/>
    <s v="WA10101A"/>
    <n v="18"/>
    <s v="O"/>
    <s v="通訊電話"/>
    <s v="通訊電話"/>
    <s v="WA-CHP-NO "/>
    <n v="11"/>
    <s v="String"/>
    <s v="residentialPhoneNumber"/>
    <s v="CIRCICHP-NO"/>
    <m/>
    <s v="CONT_COMM_CONTENT"/>
    <m/>
  </r>
  <r>
    <x v="0"/>
    <x v="1"/>
    <x v="0"/>
    <x v="0"/>
    <s v="A10101A"/>
    <s v="TS0116-SA-010301-00051-顧客資料基本資料_開戶資料查詢.docx"/>
    <s v="Notes平台開戶系統-顧客資料引入"/>
    <s v="WA10101A"/>
    <n v="19"/>
    <s v="O"/>
    <s v="通訊電話分機"/>
    <s v="通訊電話分機"/>
    <s v="WA-CHP-EXT"/>
    <n v="4"/>
    <s v="String"/>
    <s v="residentialNumberExtension"/>
    <s v="CIRCICHP-EXT"/>
    <m/>
    <s v="CONE_COMM_CONTENT"/>
    <m/>
  </r>
  <r>
    <x v="0"/>
    <x v="1"/>
    <x v="0"/>
    <x v="0"/>
    <s v="A10101A"/>
    <s v="TS0116-SA-010301-00051-顧客資料基本資料_開戶資料查詢.docx"/>
    <s v="Notes平台開戶系統-顧客資料引入"/>
    <s v="WA10101A"/>
    <n v="20"/>
    <s v="O"/>
    <s v="郵遞區號"/>
    <s v="通訊地址郵遞區號(CIRCIZIP)"/>
    <s v="WA-ZIP    "/>
    <n v="3"/>
    <s v="String"/>
    <s v="residentialZip"/>
    <s v="CIRCIZIP"/>
    <m/>
    <s v="CUST_ZIP_CODE"/>
    <m/>
  </r>
  <r>
    <x v="0"/>
    <x v="1"/>
    <x v="0"/>
    <x v="0"/>
    <s v="A10101A"/>
    <s v="TS0116-SA-010301-00051-顧客資料基本資料_開戶資料查詢.docx"/>
    <s v="Notes平台開戶系統-顧客資料引入"/>
    <s v="WA10101A"/>
    <n v="21"/>
    <s v="O"/>
    <s v="手機號碼一"/>
    <s v="通訊用行動電話"/>
    <s v="WA-MBL    "/>
    <n v="11"/>
    <s v="String"/>
    <s v="mobilePhoneNumber"/>
    <s v="CRFCFMBL"/>
    <m/>
    <s v="CNTP_COMM_CONTENT"/>
    <m/>
  </r>
  <r>
    <x v="0"/>
    <x v="1"/>
    <x v="0"/>
    <x v="0"/>
    <s v="A10101A"/>
    <s v="TS0116-SA-010301-00051-顧客資料基本資料_開戶資料查詢.docx"/>
    <s v="Notes平台開戶系統-顧客資料引入"/>
    <s v="WA10101A"/>
    <n v="22"/>
    <s v="O"/>
    <s v="傳真電話"/>
    <s v="傳真電話"/>
    <s v="WA-FAX    "/>
    <n v="11"/>
    <s v="String"/>
    <s v="fax"/>
    <s v="CFRCFFAX"/>
    <m/>
    <s v="FAXT_COMM_CONTENT"/>
    <m/>
  </r>
  <r>
    <x v="0"/>
    <x v="1"/>
    <x v="0"/>
    <x v="0"/>
    <s v="A10101A"/>
    <s v="TS0116-SA-010301-00051-顧客資料基本資料_開戶資料查詢.docx"/>
    <s v="Notes平台開戶系統-顧客資料引入"/>
    <s v="WA10101A"/>
    <n v="23"/>
    <s v="O"/>
    <s v="公司統編"/>
    <s v="顧客服務公司統編"/>
    <s v="WA-BID    "/>
    <n v="10"/>
    <s v="String"/>
    <s v="serveCompanyCertificationNumber"/>
    <s v="CIDTBBID"/>
    <m/>
    <s v="SERVE_COMPANY_CERT_NO"/>
    <m/>
  </r>
  <r>
    <x v="0"/>
    <x v="1"/>
    <x v="0"/>
    <x v="0"/>
    <s v="A10101A"/>
    <s v="TS0116-SA-010301-00051-顧客資料基本資料_開戶資料查詢.docx"/>
    <s v="Notes平台開戶系統-顧客資料引入"/>
    <s v="WA10101A"/>
    <n v="24"/>
    <s v="O"/>
    <s v="公司名稱"/>
    <s v="顧客服務公司名稱"/>
    <s v="WA-CPY    "/>
    <n v="40"/>
    <s v="String"/>
    <s v="serveCompanyName"/>
    <s v="CIDTBCPY"/>
    <m/>
    <s v="SERVE_COMPANY_NAME"/>
    <m/>
  </r>
  <r>
    <x v="0"/>
    <x v="1"/>
    <x v="0"/>
    <x v="0"/>
    <s v="A10101A"/>
    <s v="TS0116-SA-010301-00051-顧客資料基本資料_開戶資料查詢.docx"/>
    <s v="Notes平台開戶系統-顧客資料引入"/>
    <s v="WA10101A"/>
    <n v="25"/>
    <s v="O"/>
    <s v="公司電話"/>
    <s v="公司電話"/>
    <s v="WA-OPH-NO "/>
    <n v="11"/>
    <s v="String"/>
    <s v="companyPhoneNumber"/>
    <s v="CFRCFOPH-NO"/>
    <m/>
    <s v="COMP_COMM_CONTENT"/>
    <m/>
  </r>
  <r>
    <x v="0"/>
    <x v="1"/>
    <x v="0"/>
    <x v="0"/>
    <s v="A10101A"/>
    <s v="TS0116-SA-010301-00051-顧客資料基本資料_開戶資料查詢.docx"/>
    <s v="Notes平台開戶系統-顧客資料引入"/>
    <s v="WA10101A"/>
    <n v="26"/>
    <s v="O"/>
    <s v="公司電話分機"/>
    <s v="公司電話分機"/>
    <s v="WA-OPH-EXT"/>
    <n v="6"/>
    <s v="String"/>
    <s v="companyExtensionNumber"/>
    <s v="CFRCFOPH-EXT"/>
    <m/>
    <s v="CMPE_COMM_CONTENT"/>
    <m/>
  </r>
  <r>
    <x v="0"/>
    <x v="1"/>
    <x v="0"/>
    <x v="0"/>
    <s v="A10101A"/>
    <s v="TS0116-SA-010301-00051-顧客資料基本資料_開戶資料查詢.docx"/>
    <s v="Notes平台開戶系統-顧客資料引入"/>
    <s v="WA10101A"/>
    <n v="27"/>
    <s v="O"/>
    <s v="職位別"/>
    <s v="職位別"/>
    <s v="WA-TLE    "/>
    <n v="2"/>
    <s v="String"/>
    <s v="jobPositionType"/>
    <s v="CIDTBTLE"/>
    <s v="&quot;01&quot;:主管人員_x000a_&quot;02&quot;:一般職員_x000a_&quot;03&quot;:專業人員_x000a_&quot;04&quot;:業務人員_x000a_&quot;05&quot;:服務/銷售人員_x000a_&quot;06&quot;:技術人員_x000a_&quot;99&quot;:其他"/>
    <s v="JOB_POSITION_TYPE"/>
    <m/>
  </r>
  <r>
    <x v="0"/>
    <x v="1"/>
    <x v="0"/>
    <x v="0"/>
    <s v="A10101A"/>
    <s v="TS0116-SA-010301-00051-顧客資料基本資料_開戶資料查詢.docx"/>
    <s v="Notes平台開戶系統-顧客資料引入"/>
    <s v="WA10101A"/>
    <n v="28"/>
    <s v="O"/>
    <s v="行業類別"/>
    <s v="自然人行業類別代碼"/>
    <s v="WA-TBPRT  "/>
    <n v="3"/>
    <s v="String"/>
    <s v="industryType"/>
    <s v="CIDTBPRT"/>
    <m/>
    <s v="INDUSTRY_TYPE_CODE"/>
    <m/>
  </r>
  <r>
    <x v="0"/>
    <x v="1"/>
    <x v="0"/>
    <x v="0"/>
    <s v="A10101A"/>
    <s v="TS0116-SA-010301-00051-顧客資料基本資料_開戶資料查詢.docx"/>
    <s v="Notes平台開戶系統-顧客資料引入"/>
    <s v="WA10101A"/>
    <n v="29"/>
    <s v="O"/>
    <s v="婚姻狀況"/>
    <s v="婚姻狀況"/>
    <s v="WA-MRG    "/>
    <n v="1"/>
    <s v="String"/>
    <s v="marriedStatus"/>
    <s v="CIDTBMRG"/>
    <m/>
    <s v="MARRIED_STATUS_CODE"/>
    <m/>
  </r>
  <r>
    <x v="0"/>
    <x v="1"/>
    <x v="0"/>
    <x v="0"/>
    <s v="A10101A"/>
    <s v="TS0116-SA-010301-00051-顧客資料基本資料_開戶資料查詢.docx"/>
    <s v="Notes平台開戶系統-顧客資料引入"/>
    <s v="WA10101A"/>
    <n v="30"/>
    <s v="O"/>
    <s v="居住狀況"/>
    <s v="X"/>
    <s v="WA-HOM    "/>
    <n v="2"/>
    <s v="String"/>
    <s v="X"/>
    <s v="CIDTBHOM"/>
    <m/>
    <m/>
    <m/>
  </r>
  <r>
    <x v="0"/>
    <x v="1"/>
    <x v="0"/>
    <x v="0"/>
    <s v="A10101A"/>
    <s v="TS0116-SA-010301-00051-顧客資料基本資料_開戶資料查詢.docx"/>
    <s v="Notes平台開戶系統-顧客資料引入"/>
    <s v="WA10101A"/>
    <n v="31"/>
    <s v="O"/>
    <s v="教育程度"/>
    <s v="學歷代碼//教育程度"/>
    <s v="WA-EDU    "/>
    <n v="2"/>
    <s v="String"/>
    <s v="educationLevel"/>
    <s v="CIDTBEDU"/>
    <m/>
    <s v="EDU_LEVEL_CODE"/>
    <m/>
  </r>
  <r>
    <x v="0"/>
    <x v="1"/>
    <x v="0"/>
    <x v="0"/>
    <s v="A10101A"/>
    <s v="TS0116-SA-010301-00051-顧客資料基本資料_開戶資料查詢.docx"/>
    <s v="Notes平台開戶系統-顧客資料引入"/>
    <s v="WA10101A"/>
    <n v="32"/>
    <s v="O"/>
    <s v="個人年收入"/>
    <s v="個人年收入所得"/>
    <s v="WA-YMT    "/>
    <n v="2"/>
    <s v="String"/>
    <s v="personalAnnualIncome"/>
    <s v="CIDTBYMT"/>
    <m/>
    <s v="PERSONAL_ANNUAL_INCOME"/>
    <m/>
  </r>
  <r>
    <x v="0"/>
    <x v="1"/>
    <x v="0"/>
    <x v="0"/>
    <s v="A10101A"/>
    <s v="TS0116-SA-010301-00051-顧客資料基本資料_開戶資料查詢.docx"/>
    <s v="Notes平台開戶系統-顧客資料引入"/>
    <s v="WA10101A"/>
    <n v="33"/>
    <s v="O"/>
    <s v="家庭年收入"/>
    <s v="X"/>
    <s v="WA-YMU    "/>
    <n v="2"/>
    <s v="String"/>
    <s v="X"/>
    <s v="CIDTBYMU"/>
    <m/>
    <m/>
    <m/>
  </r>
  <r>
    <x v="0"/>
    <x v="1"/>
    <x v="0"/>
    <x v="0"/>
    <s v="A10101A"/>
    <s v="TS0116-SA-010301-00051-顧客資料基本資料_開戶資料查詢.docx"/>
    <s v="Notes平台開戶系統-顧客資料引入"/>
    <s v="WA10101A"/>
    <n v="34"/>
    <s v="O"/>
    <s v="資金來源"/>
    <s v="X"/>
    <s v="WA-CS1    "/>
    <n v="20"/>
    <s v="String"/>
    <s v="X"/>
    <s v="CIDTBCS1"/>
    <m/>
    <m/>
    <m/>
  </r>
  <r>
    <x v="0"/>
    <x v="1"/>
    <x v="0"/>
    <x v="0"/>
    <s v="A10101A"/>
    <s v="TS0116-SA-010301-00051-顧客資料基本資料_開戶資料查詢.docx"/>
    <s v="Notes平台開戶系統-顧客資料引入"/>
    <s v="WA10101A"/>
    <n v="35"/>
    <s v="O"/>
    <s v="資金來源－其他"/>
    <s v="X"/>
    <s v="WA-CSM    "/>
    <n v="10"/>
    <s v="String"/>
    <s v="X"/>
    <s v="CIDTBCSM"/>
    <m/>
    <m/>
    <m/>
  </r>
  <r>
    <x v="0"/>
    <x v="1"/>
    <x v="0"/>
    <x v="0"/>
    <s v="A10101A"/>
    <s v="TS0116-SA-010301-00051-顧客資料基本資料_開戶資料查詢.docx"/>
    <s v="Notes平台開戶系統-顧客資料引入"/>
    <s v="WA10101A"/>
    <n v="36"/>
    <s v="O"/>
    <s v="理財規劃"/>
    <s v="X"/>
    <s v="WA-CS2    "/>
    <n v="20"/>
    <s v="String"/>
    <s v="X"/>
    <s v="CIDTBCS2"/>
    <m/>
    <m/>
    <m/>
  </r>
  <r>
    <x v="0"/>
    <x v="1"/>
    <x v="0"/>
    <x v="0"/>
    <s v="A10101A"/>
    <s v="TS0116-SA-010301-00051-顧客資料基本資料_開戶資料查詢.docx"/>
    <s v="Notes平台開戶系統-顧客資料引入"/>
    <s v="WA10101A"/>
    <n v="37"/>
    <s v="O"/>
    <s v="投資經驗"/>
    <s v="X"/>
    <s v="WA-CS3    "/>
    <n v="20"/>
    <s v="String"/>
    <s v="X"/>
    <s v="CIDTBCS3"/>
    <m/>
    <m/>
    <m/>
  </r>
  <r>
    <x v="0"/>
    <x v="1"/>
    <x v="0"/>
    <x v="0"/>
    <s v="A10101A"/>
    <s v="TS0116-SA-010301-00051-顧客資料基本資料_開戶資料查詢.docx"/>
    <s v="Notes平台開戶系統-顧客資料引入"/>
    <s v="WA10101A"/>
    <n v="38"/>
    <s v="O"/>
    <s v="訊息來源"/>
    <s v="X"/>
    <s v="WA-FRM    "/>
    <n v="2"/>
    <s v="String"/>
    <s v="X"/>
    <s v="CIDTBFRM"/>
    <m/>
    <m/>
    <m/>
  </r>
  <r>
    <x v="0"/>
    <x v="1"/>
    <x v="0"/>
    <x v="0"/>
    <s v="A10101A"/>
    <s v="TS0116-SA-010301-00051-顧客資料基本資料_開戶資料查詢.docx"/>
    <s v="Notes平台開戶系統-顧客資料引入"/>
    <s v="WA10101A"/>
    <n v="39"/>
    <s v="O"/>
    <s v="英文戶名"/>
    <s v="當事者英文姓名/外匯英文姓名"/>
    <s v="WA-ENM    "/>
    <n v="80"/>
    <s v="String"/>
    <s v="nameInEnglish"/>
    <s v="CIDADENM"/>
    <m/>
    <s v="PARTY_ENGLISH_NAME"/>
    <m/>
  </r>
  <r>
    <x v="0"/>
    <x v="1"/>
    <x v="0"/>
    <x v="0"/>
    <s v="A10101A"/>
    <s v="TS0116-SA-010301-00051-顧客資料基本資料_開戶資料查詢.docx"/>
    <s v="Notes平台開戶系統-顧客資料引入"/>
    <s v="WA10101A"/>
    <n v="40"/>
    <s v="O"/>
    <s v="是否受輔助宣告"/>
    <s v="成年監護"/>
    <s v="WA-GUG    "/>
    <n v="1"/>
    <s v="String"/>
    <s v="grownUpGuardianship"/>
    <s v="CIRCIGUG"/>
    <m/>
    <s v="GROWN_UP_GUARDIAN_SHIP"/>
    <m/>
  </r>
  <r>
    <x v="0"/>
    <x v="1"/>
    <x v="0"/>
    <x v="0"/>
    <s v="A10101A"/>
    <s v="TS0116-SA-010301-00051-顧客資料基本資料_開戶資料查詢.docx"/>
    <s v="Notes平台開戶系統-顧客資料引入"/>
    <s v="WA10101A"/>
    <n v="41"/>
    <s v="O"/>
    <s v="代表人姓名"/>
    <s v="代表人姓名"/>
    <s v="WA-RNM    "/>
    <n v="22"/>
    <s v="String"/>
    <s v="principalName"/>
    <s v="CIRCIRNM"/>
    <m/>
    <s v="PRINCIPAL_NAME"/>
    <m/>
  </r>
  <r>
    <x v="0"/>
    <x v="1"/>
    <x v="0"/>
    <x v="0"/>
    <s v="A10101A"/>
    <s v="TS0116-SA-010301-00051-顧客資料基本資料_開戶資料查詢.docx"/>
    <s v="Notes平台開戶系統-顧客資料引入"/>
    <s v="WA10101A"/>
    <n v="42"/>
    <s v="O"/>
    <s v="代表人統編"/>
    <s v="負責人統編"/>
    <s v="WA-DCI    "/>
    <n v="10"/>
    <s v="String"/>
    <s v="principalCertificationNumber"/>
    <s v="CIRCIDCI"/>
    <m/>
    <s v="PRINCIPAL_CERT_NO"/>
    <m/>
  </r>
  <r>
    <x v="0"/>
    <x v="1"/>
    <x v="0"/>
    <x v="0"/>
    <s v="A10101A"/>
    <s v="TS0116-SA-010301-00051-顧客資料基本資料_開戶資料查詢.docx"/>
    <s v="Notes平台開戶系統-顧客資料引入"/>
    <s v="WA10101A"/>
    <n v="43"/>
    <s v="O"/>
    <s v="聯絡人姓名"/>
    <s v="外匯聯絡人姓名"/>
    <s v="WA-XNM    "/>
    <n v="60"/>
    <s v="String"/>
    <s v="foreignExchangeContactName"/>
    <s v="CIDADXNM"/>
    <m/>
    <s v="EXCHANGE_CONTACT_PERSON_NAME"/>
    <m/>
  </r>
  <r>
    <x v="0"/>
    <x v="1"/>
    <x v="0"/>
    <x v="0"/>
    <s v="A10101A"/>
    <s v="TS0116-SA-010301-00051-顧客資料基本資料_開戶資料查詢.docx"/>
    <s v="Notes平台開戶系統-顧客資料引入"/>
    <s v="WA10101A"/>
    <n v="44"/>
    <s v="O"/>
    <s v="聯絡人電話"/>
    <s v="外匯聯絡人電話"/>
    <s v="WA-XEL    "/>
    <n v="30"/>
    <s v="String"/>
    <s v="foreignExchangeContactPhoneNumber"/>
    <s v="CIDADXEL"/>
    <m/>
    <s v="EXCHANGE_CONTACT_PERSON_PHONE"/>
    <m/>
  </r>
  <r>
    <x v="0"/>
    <x v="1"/>
    <x v="0"/>
    <x v="0"/>
    <s v="A10101A"/>
    <s v="TS0116-SA-010301-00051-顧客資料基本資料_開戶資料查詢.docx"/>
    <s v="Notes平台開戶系統-顧客資料引入"/>
    <s v="WA10101A"/>
    <n v="45"/>
    <s v="O"/>
    <s v="入出境證"/>
    <s v="入出境證號"/>
    <s v="WA-FID "/>
    <n v="11"/>
    <s v="String"/>
    <s v="entryAndExitPermitNumber"/>
    <s v="CIDADFID"/>
    <m/>
    <s v="ENTRY_EXIT_PERMIT_NO"/>
    <m/>
  </r>
  <r>
    <x v="0"/>
    <x v="1"/>
    <x v="0"/>
    <x v="0"/>
    <s v="A10101A"/>
    <s v="TS0116-SA-010301-00051-顧客資料基本資料_開戶資料查詢.docx"/>
    <s v="Notes平台開戶系統-顧客資料引入"/>
    <s v="WA10101A"/>
    <n v="46"/>
    <s v="O"/>
    <s v="入出境證起日"/>
    <s v="入出境證起日(YYYYMMDDHH24MISS)"/>
    <s v="WA-EPS "/>
    <n v="8"/>
    <s v="Number"/>
    <s v="entryAndExitPermitStartDate"/>
    <s v="CIDADEPS"/>
    <m/>
    <s v="ENTRY_EXIT_PERMIT_START_DATE"/>
    <m/>
  </r>
  <r>
    <x v="0"/>
    <x v="1"/>
    <x v="0"/>
    <x v="0"/>
    <s v="A10101A"/>
    <s v="TS0116-SA-010301-00051-顧客資料基本資料_開戶資料查詢.docx"/>
    <s v="Notes平台開戶系統-顧客資料引入"/>
    <s v="WA10101A"/>
    <n v="47"/>
    <s v="O"/>
    <s v="入出境證迄日"/>
    <s v="入出境證迄日(YYYYMMDDHH24MISS)"/>
    <s v="WA-EPE "/>
    <n v="8"/>
    <s v="Number"/>
    <s v="entryAndExitPermitEndDate"/>
    <s v="CIDADEPE"/>
    <m/>
    <s v="ENTRY_EXIT_PERMIT_END_DATE"/>
    <m/>
  </r>
  <r>
    <x v="0"/>
    <x v="1"/>
    <x v="0"/>
    <x v="0"/>
    <s v="A10101A"/>
    <s v="TS0116-SA-010301-00051-顧客資料基本資料_開戶資料查詢.docx"/>
    <s v="Notes平台開戶系統-顧客資料引入"/>
    <s v="WA10101A"/>
    <n v="48"/>
    <s v="O"/>
    <s v="英文地址"/>
    <s v="英文地址"/>
    <s v="WA-ADD "/>
    <n v="66"/>
    <s v="String"/>
    <s v="detailAddressInEnglish"/>
    <s v="CIDADADD"/>
    <m/>
    <s v="CONT_ENGLISH_ADDR"/>
    <m/>
  </r>
  <r>
    <x v="0"/>
    <x v="1"/>
    <x v="0"/>
    <x v="0"/>
    <s v="A10101A"/>
    <s v="TS0116-SA-010301-00051-顧客資料基本資料_開戶資料查詢.docx"/>
    <s v="Notes平台開戶系統-顧客資料引入"/>
    <s v="WA10101A"/>
    <n v="49"/>
    <s v="O"/>
    <s v="英文地址城市"/>
    <s v="英文地址城市"/>
    <s v="WA-CTY "/>
    <n v="30"/>
    <s v="String"/>
    <s v="cityInEnglish"/>
    <s v="CIDADCTY"/>
    <m/>
    <s v="CONT_ENGLISH_ADDR_ADMINAREA"/>
    <m/>
  </r>
  <r>
    <x v="0"/>
    <x v="1"/>
    <x v="0"/>
    <x v="0"/>
    <s v="A10101A"/>
    <s v="TS0116-SA-010301-00051-顧客資料基本資料_開戶資料查詢.docx"/>
    <s v="Notes平台開戶系統-顧客資料引入"/>
    <s v="WA10101A"/>
    <n v="50"/>
    <s v="O"/>
    <s v="英文地址國別(外匯)"/>
    <s v="英文地址國別(外匯)"/>
    <s v="WA-CUY "/>
    <n v="2"/>
    <s v="String"/>
    <s v="countryInEnglish"/>
    <s v="CIDADCUY"/>
    <m/>
    <s v="CONT_ENGLISH_ADDR_COUNTRYCODE"/>
    <m/>
  </r>
  <r>
    <x v="0"/>
    <x v="1"/>
    <x v="0"/>
    <x v="0"/>
    <s v="A10101A"/>
    <s v="TS0116-SA-010301-00051-顧客資料基本資料_開戶資料查詢.docx"/>
    <s v="Notes平台開戶系統-顧客資料引入"/>
    <s v="WA10101A"/>
    <n v="51"/>
    <s v="O"/>
    <s v="專用EMAIL外匯"/>
    <s v="X"/>
    <s v="WA-EFM "/>
    <n v="80"/>
    <s v="String"/>
    <s v="X"/>
    <s v="CIDADEFM"/>
    <m/>
    <m/>
    <m/>
  </r>
  <r>
    <x v="0"/>
    <x v="1"/>
    <x v="0"/>
    <x v="0"/>
    <s v="A10101A"/>
    <s v="TS0116-SA-010301-00051-顧客資料基本資料_開戶資料查詢.docx"/>
    <s v="Notes平台開戶系統-顧客資料引入"/>
    <s v="WA10101A"/>
    <n v="52"/>
    <s v="O"/>
    <s v="大陸商註記"/>
    <s v="X"/>
    <s v="WA-CNY "/>
    <n v="1"/>
    <s v="String"/>
    <s v="X"/>
    <s v="CIDADCNY"/>
    <m/>
    <m/>
    <m/>
  </r>
  <r>
    <x v="0"/>
    <x v="1"/>
    <x v="0"/>
    <x v="0"/>
    <s v="A10101A"/>
    <s v="TS0116-SA-010301-00051-顧客資料基本資料_開戶資料查詢.docx"/>
    <s v="Notes平台開戶系統-顧客資料引入"/>
    <s v="WA10101A"/>
    <n v="53"/>
    <s v="O"/>
    <s v="信用狀正本處理"/>
    <s v="信用狀正本處理方式"/>
    <s v="WA-LCP "/>
    <n v="4"/>
    <s v="String"/>
    <s v="originalIcProcessingMethod"/>
    <s v="CIDADLCP"/>
    <m/>
    <s v="LC_ORIGINAL_HANDLE_WAY"/>
    <m/>
  </r>
  <r>
    <x v="0"/>
    <x v="1"/>
    <x v="0"/>
    <x v="0"/>
    <s v="A10101A"/>
    <s v="TS0116-SA-010301-00051-顧客資料基本資料_開戶資料查詢.docx"/>
    <s v="Notes平台開戶系統-顧客資料引入"/>
    <s v="WA10101A"/>
    <n v="54"/>
    <s v="O"/>
    <s v="辦事處註記"/>
    <s v="辦事處註記說明"/>
    <s v="WA-OSO "/>
    <n v="1"/>
    <s v="String"/>
    <s v="officeFlag"/>
    <s v="CIDADOSO"/>
    <m/>
    <s v="OFFICE_NOTE_DESCRIPTION"/>
    <m/>
  </r>
  <r>
    <x v="0"/>
    <x v="1"/>
    <x v="0"/>
    <x v="0"/>
    <s v="A10101A"/>
    <s v="TS0116-SA-010301-00051-顧客資料基本資料_開戶資料查詢.docx"/>
    <s v="Notes平台開戶系統-顧客資料引入"/>
    <s v="WA10101A"/>
    <n v="55"/>
    <s v="O"/>
    <s v="ＬＣ通知單位"/>
    <s v="X"/>
    <s v="WA-LCC "/>
    <n v="4"/>
    <s v="String"/>
    <s v="X"/>
    <s v="YIDBCLCC"/>
    <m/>
    <m/>
    <m/>
  </r>
  <r>
    <x v="0"/>
    <x v="1"/>
    <x v="0"/>
    <x v="0"/>
    <s v="A10101A"/>
    <s v="TS0116-SA-010301-00051-顧客資料基本資料_開戶資料查詢.docx"/>
    <s v="Notes平台開戶系統-顧客資料引入"/>
    <s v="WA10101A"/>
    <n v="56"/>
    <s v="O"/>
    <s v="OBU母公司國別"/>
    <s v="母公司國別代碼"/>
    <s v="WA-MCPC"/>
    <n v="2"/>
    <s v="String"/>
    <s v="parentCompanyCountry"/>
    <s v="尚未新增"/>
    <m/>
    <s v="PARENT_COMPANY_COUNTRY"/>
    <m/>
  </r>
  <r>
    <x v="0"/>
    <x v="1"/>
    <x v="0"/>
    <x v="0"/>
    <s v="A10101A"/>
    <s v="TS0116-SA-010301-00051-顧客資料基本資料_開戶資料查詢.docx"/>
    <s v="Notes平台開戶系統-顧客資料引入"/>
    <s v="WA10101A"/>
    <n v="57"/>
    <s v="O"/>
    <s v="ＬＣ通知產業"/>
    <s v="X"/>
    <s v="WA-LCB "/>
    <n v="1"/>
    <s v="String"/>
    <s v="X"/>
    <s v="YIDBCLCB"/>
    <m/>
    <m/>
    <m/>
  </r>
  <r>
    <x v="0"/>
    <x v="1"/>
    <x v="0"/>
    <x v="0"/>
    <s v="A10101A"/>
    <s v="TS0116-SA-010301-00051-顧客資料基本資料_開戶資料查詢.docx"/>
    <s v="Notes平台開戶系統-顧客資料引入"/>
    <s v="WA10101A"/>
    <n v="58"/>
    <s v="O"/>
    <s v="資本額"/>
    <s v="公司資本額(萬)"/>
    <s v="WA-CPZ "/>
    <n v="11"/>
    <s v="Number"/>
    <s v="capital"/>
    <s v="CIDTBCPZ"/>
    <m/>
    <s v="CAPITAL"/>
    <m/>
  </r>
  <r>
    <x v="0"/>
    <x v="1"/>
    <x v="0"/>
    <x v="0"/>
    <s v="A10101A"/>
    <s v="TS0116-SA-010301-00051-顧客資料基本資料_開戶資料查詢.docx"/>
    <s v="Notes平台開戶系統-顧客資料引入"/>
    <s v="WA10101A"/>
    <n v="59"/>
    <s v="O"/>
    <s v="年營業額"/>
    <s v="公司年營業額代碼"/>
    <s v="WA-TRD "/>
    <n v="2"/>
    <s v="String"/>
    <s v="annualRevenue"/>
    <s v="CIDTBTRD"/>
    <m/>
    <s v="YEAR_REVENUE_CODE"/>
    <m/>
  </r>
  <r>
    <x v="0"/>
    <x v="1"/>
    <x v="0"/>
    <x v="0"/>
    <s v="A10101A"/>
    <s v="TS0116-SA-010301-00051-顧客資料基本資料_開戶資料查詢.docx"/>
    <s v="Notes平台開戶系統-顧客資料引入"/>
    <s v="WA10101A"/>
    <n v="60"/>
    <s v="O"/>
    <s v="員工人數"/>
    <s v="X"/>
    <s v="WA-PCN "/>
    <n v="2"/>
    <s v="String"/>
    <s v="X"/>
    <s v="CIDTBPCN"/>
    <m/>
    <m/>
    <m/>
  </r>
  <r>
    <x v="0"/>
    <x v="1"/>
    <x v="0"/>
    <x v="0"/>
    <s v="A10101A"/>
    <s v="TS0116-SA-010301-00051-顧客資料基本資料_開戶資料查詢.docx"/>
    <s v="Notes平台開戶系統-顧客資料引入"/>
    <s v="WA10101A"/>
    <n v="61"/>
    <s v="O"/>
    <s v="居留證編號"/>
    <s v="居留證統編"/>
    <s v="WA-SNQ"/>
    <n v="10"/>
    <s v="String"/>
    <s v="alienResidenceIdentificationNumber"/>
    <s v="CIDADSNQ"/>
    <m/>
    <s v="EXCHANGE_RESIDENCE_PERMIT_NO"/>
    <m/>
  </r>
  <r>
    <x v="0"/>
    <x v="1"/>
    <x v="0"/>
    <x v="0"/>
    <s v="A10101A"/>
    <s v="TS0116-SA-010301-00051-顧客資料基本資料_開戶資料查詢.docx"/>
    <s v="Notes平台開戶系統-顧客資料引入"/>
    <s v="WA10101A"/>
    <n v="62"/>
    <s v="O"/>
    <s v="居留證起日"/>
    <s v="居留證核發日期(YYYYMMDDHH24MISS)"/>
    <s v="WA-SID"/>
    <n v="8"/>
    <s v="Number"/>
    <s v="alienResidenceIssueDate"/>
    <s v="CIDADSID"/>
    <m/>
    <s v="ISSUE_DATE"/>
    <m/>
  </r>
  <r>
    <x v="0"/>
    <x v="1"/>
    <x v="0"/>
    <x v="0"/>
    <s v="A10101A"/>
    <s v="TS0116-SA-010301-00051-顧客資料基本資料_開戶資料查詢.docx"/>
    <s v="Notes平台開戶系統-顧客資料引入"/>
    <s v="WA10101A"/>
    <n v="63"/>
    <s v="O"/>
    <s v="居留證迄日"/>
    <s v="居留證迄日(YYYYMMDDHH24MISS)"/>
    <s v="WA-EID"/>
    <n v="8"/>
    <s v="Number"/>
    <s v="alienResidenceExpiredDate"/>
    <s v="CIDADEID"/>
    <m/>
    <s v="EXPIRED_DATE"/>
    <m/>
  </r>
  <r>
    <x v="0"/>
    <x v="1"/>
    <x v="0"/>
    <x v="0"/>
    <s v="A10101A"/>
    <s v="TS0116-SA-010301-00051-顧客資料基本資料_開戶資料查詢.docx"/>
    <s v="Notes平台開戶系統-顧客資料引入"/>
    <s v="WA10101A"/>
    <n v="64"/>
    <s v="O"/>
    <s v="護照號碼"/>
    <s v="護照號碼"/>
    <s v="WA-PPI"/>
    <n v="20"/>
    <s v="String"/>
    <s v="passportIdentificationNumber"/>
    <s v="CIDADPPI"/>
    <m/>
    <s v="PASSPORT_NO"/>
    <m/>
  </r>
  <r>
    <x v="0"/>
    <x v="1"/>
    <x v="0"/>
    <x v="0"/>
    <s v="A10101A"/>
    <s v="TS0116-SA-010301-00051-顧客資料基本資料_開戶資料查詢.docx"/>
    <s v="Notes平台開戶系統-顧客資料引入"/>
    <s v="WA10101A"/>
    <n v="65"/>
    <s v="O"/>
    <s v="行業編號6碼"/>
    <s v="行業編號（主計處代碼）"/>
    <s v="WA-NP2  "/>
    <n v="6"/>
    <s v="String"/>
    <s v="industrialCodeForDgbas"/>
    <s v="CIRCINP2"/>
    <m/>
    <s v="DGBAS_INDUSTRY_CODE"/>
    <m/>
  </r>
  <r>
    <x v="0"/>
    <x v="1"/>
    <x v="0"/>
    <x v="0"/>
    <s v="A10101A"/>
    <s v="TS0116-SA-010301-00051-顧客資料基本資料_開戶資料查詢.docx"/>
    <s v="Notes平台開戶系統-顧客資料引入"/>
    <s v="WA10101A"/>
    <n v="66"/>
    <s v="O"/>
    <s v="行業性質"/>
    <s v="行業屬性類別代碼/行業性質/行業類別"/>
    <s v="WA-CIPRT"/>
    <n v="2"/>
    <s v="String"/>
    <s v="industrialPropertyType"/>
    <s v="CIRCIPRT"/>
    <m/>
    <s v="INDUSTRY_PROPS_TYPE_CODE"/>
    <m/>
  </r>
  <r>
    <x v="0"/>
    <x v="1"/>
    <x v="0"/>
    <x v="0"/>
    <s v="A10101A"/>
    <s v="TS0116-SA-010301-00051-顧客資料基本資料_開戶資料查詢.docx"/>
    <s v="Notes平台開戶系統-顧客資料引入"/>
    <s v="WA10101A"/>
    <n v="67"/>
    <s v="O"/>
    <s v="顧客性質別"/>
    <s v="顧客性質代碼(符合票交所定義)_x000d_"/>
    <s v="WA-CCC  "/>
    <n v="1"/>
    <s v="String"/>
    <s v="customerPropertyType"/>
    <s v="CIRCICCC"/>
    <m/>
    <s v="PROPERTY_TYPE_CODE"/>
    <m/>
  </r>
  <r>
    <x v="0"/>
    <x v="1"/>
    <x v="0"/>
    <x v="0"/>
    <s v="A10101A"/>
    <s v="TS0116-SA-010301-00051-顧客資料基本資料_開戶資料查詢.docx"/>
    <s v="Notes平台開戶系統-顧客資料引入"/>
    <s v="WA10101A"/>
    <n v="68"/>
    <s v="O"/>
    <s v="顧客類別"/>
    <s v="顧客類別代碼"/>
    <s v="WA-CTP  "/>
    <n v="2"/>
    <s v="String"/>
    <s v="customerType"/>
    <s v="CIRCICTP"/>
    <m/>
    <s v="CUSTOMER_TYPE_CODE"/>
    <m/>
  </r>
  <r>
    <x v="0"/>
    <x v="1"/>
    <x v="0"/>
    <x v="0"/>
    <s v="A10101A"/>
    <s v="TS0116-SA-010301-00051-顧客資料基本資料_開戶資料查詢.docx"/>
    <s v="Notes平台開戶系統-顧客資料引入"/>
    <s v="WA10101A"/>
    <n v="69"/>
    <s v="O"/>
    <s v="稅別"/>
    <s v="利息所得稅別"/>
    <s v="WA-TAX  "/>
    <n v="1"/>
    <s v="String"/>
    <s v="taxType"/>
    <s v="CIRCITAX"/>
    <m/>
    <s v="INCOME_TAX_TYPE"/>
    <m/>
  </r>
  <r>
    <x v="0"/>
    <x v="1"/>
    <x v="0"/>
    <x v="0"/>
    <s v="A10101A"/>
    <s v="TS0116-SA-010301-00051-顧客資料基本資料_開戶資料查詢.docx"/>
    <s v="Notes平台開戶系統-顧客資料引入"/>
    <s v="WA10101A"/>
    <n v="70"/>
    <s v="O"/>
    <s v="國籍"/>
    <s v="國籍分類代碼"/>
    <s v="WA-CNC  "/>
    <n v="1"/>
    <s v="String"/>
    <s v="nationality"/>
    <s v="CIRCICNC"/>
    <m/>
    <s v="NATIONALITY"/>
    <m/>
  </r>
  <r>
    <x v="0"/>
    <x v="1"/>
    <x v="0"/>
    <x v="0"/>
    <s v="A10101A"/>
    <s v="TS0116-SA-010301-00051-顧客資料基本資料_開戶資料查詢.docx"/>
    <s v="Notes平台開戶系統-顧客資料引入"/>
    <s v="WA10101A"/>
    <n v="71"/>
    <s v="O"/>
    <s v="國別"/>
    <s v="註冊國別代碼"/>
    <s v="WA-CPC  "/>
    <n v="2"/>
    <s v="String"/>
    <s v="registeredCountry"/>
    <s v="CIRCICPC"/>
    <m/>
    <s v="REG_COUNTRY_CODE"/>
    <m/>
  </r>
  <r>
    <x v="0"/>
    <x v="1"/>
    <x v="0"/>
    <x v="0"/>
    <s v="A10101A"/>
    <s v="TS0116-SA-010301-00051-顧客資料基本資料_開戶資料查詢.docx"/>
    <s v="Notes平台開戶系統-顧客資料引入"/>
    <s v="WA10101A"/>
    <n v="72"/>
    <s v="O"/>
    <s v="稅籍代號"/>
    <s v="稅籍代號"/>
    <s v="WA-BTN  "/>
    <n v="10"/>
    <s v="String"/>
    <s v="taxIdentificationNumber"/>
    <s v="CIRCIBTN"/>
    <m/>
    <s v="TAX_ID_NO"/>
    <m/>
  </r>
  <r>
    <x v="0"/>
    <x v="1"/>
    <x v="0"/>
    <x v="0"/>
    <s v="A10101A"/>
    <s v="TS0116-SA-010301-00051-顧客資料基本資料_開戶資料查詢.docx"/>
    <s v="Notes平台開戶系統-顧客資料引入"/>
    <s v="WA10101A"/>
    <n v="73"/>
    <s v="O"/>
    <s v="介紹人統編"/>
    <s v="介紹人統編"/>
    <s v="WA-CRK  "/>
    <n v="10"/>
    <s v="String"/>
    <s v="referrerIdentificationNumber"/>
    <s v="CIRCICRK"/>
    <m/>
    <s v="INTRODUCER_PERSON_CER_NO"/>
    <m/>
  </r>
  <r>
    <x v="0"/>
    <x v="1"/>
    <x v="0"/>
    <x v="0"/>
    <s v="A10101A"/>
    <s v="TS0116-SA-010301-00051-顧客資料基本資料_開戶資料查詢.docx"/>
    <s v="Notes平台開戶系統-顧客資料引入"/>
    <s v="WA10101A"/>
    <n v="74"/>
    <s v="O"/>
    <s v="申報人身分別"/>
    <s v="外匯申報身分別代碼"/>
    <s v="WA-QID  "/>
    <n v="2"/>
    <s v="String"/>
    <s v="foreignExchangeRoleType"/>
    <s v="CIDADQID"/>
    <m/>
    <s v="FOREIGN_EXCHANGE_ROLE_TYPE"/>
    <m/>
  </r>
  <r>
    <x v="0"/>
    <x v="1"/>
    <x v="0"/>
    <x v="0"/>
    <s v="A10101A"/>
    <s v="TS0116-SA-010301-00051-顧客資料基本資料_開戶資料查詢.docx"/>
    <s v="Notes平台開戶系統-顧客資料引入"/>
    <s v="WA10101A"/>
    <n v="75"/>
    <s v="O"/>
    <s v="官員證編號"/>
    <s v="官員證編號"/>
    <s v="WA-OID  "/>
    <n v="9"/>
    <s v="String"/>
    <s v="diplomaticIdentificationNumber"/>
    <s v="CIDADOID"/>
    <m/>
    <s v="GOVERNMENT_OFFICIAL_NO"/>
    <m/>
  </r>
  <r>
    <x v="0"/>
    <x v="1"/>
    <x v="0"/>
    <x v="0"/>
    <s v="A10101A"/>
    <s v="TS0116-SA-010301-00051-顧客資料基本資料_開戶資料查詢.docx"/>
    <s v="Notes平台開戶系統-顧客資料引入"/>
    <s v="WA10101A"/>
    <n v="76"/>
    <s v="O"/>
    <s v="是否已有簡訊密碼服務"/>
    <s v="otp簡訊密碼服務狀態註記"/>
    <s v="WA-SPW"/>
    <n v="1"/>
    <s v="String"/>
    <s v="smsPasswordServiceFlag"/>
    <s v="預設值&quot;N&quot;"/>
    <s v="&quot;Y&quot;:是_x000a_&quot;N&quot;:否"/>
    <s v="OTP_SERVICE"/>
    <m/>
  </r>
  <r>
    <x v="0"/>
    <x v="1"/>
    <x v="0"/>
    <x v="0"/>
    <s v="A10101A"/>
    <s v="TS0116-SA-010301-00051-顧客資料基本資料_開戶資料查詢.docx"/>
    <s v="Notes平台開戶系統-顧客資料引入"/>
    <s v="WA10101A"/>
    <n v="77"/>
    <s v="O"/>
    <s v="簡訊密碼專屬行動電話"/>
    <s v="交易用行動電話/簡訊密碼專屬行動電話"/>
    <s v="WA-SMP"/>
    <n v="11"/>
    <s v="String"/>
    <s v="mobilePhoneNumberForSmsTrade"/>
    <m/>
    <m/>
    <s v="TXNP_COMM_CONTENT"/>
    <m/>
  </r>
  <r>
    <x v="0"/>
    <x v="1"/>
    <x v="0"/>
    <x v="0"/>
    <s v="A10101A"/>
    <s v="TS0116-SA-010301-00051-顧客資料基本資料_開戶資料查詢.docx"/>
    <s v="Notes平台開戶系統-顧客資料引入"/>
    <s v="WA10101A"/>
    <n v="78"/>
    <s v="O"/>
    <s v="是否已有可用金融卡"/>
    <s v="X"/>
    <s v="WA-ICST"/>
    <n v="1"/>
    <s v="String"/>
    <s v="X"/>
    <s v="ICRICSTS=0000或2000_x000a_預設值&quot;N&quot;"/>
    <s v="&quot;Y&quot;:是_x000a_&quot;N&quot;:否"/>
    <m/>
    <m/>
  </r>
  <r>
    <x v="0"/>
    <x v="1"/>
    <x v="0"/>
    <x v="0"/>
    <s v="A10101A"/>
    <s v="TS0116-SA-010301-00051-顧客資料基本資料_開戶資料查詢.docx"/>
    <s v="Notes平台開戶系統-顧客資料引入"/>
    <s v="WA10101A"/>
    <n v="79"/>
    <s v="O"/>
    <s v="手機號碼二"/>
    <s v="交易用行動電話/簡訊密碼專屬行動電話"/>
    <s v="WA-BBC"/>
    <n v="11"/>
    <s v="String"/>
    <s v="mobilePhoneNumberForSmsTrade"/>
    <m/>
    <m/>
    <s v="TXNP_COMM_CONTENT"/>
    <m/>
  </r>
  <r>
    <x v="0"/>
    <x v="1"/>
    <x v="0"/>
    <x v="0"/>
    <s v="A10101A"/>
    <s v="TS0116-SA-010301-00051-顧客資料基本資料_開戶資料查詢.docx"/>
    <s v="Notes平台開戶系統-顧客資料引入"/>
    <s v="WA10101A"/>
    <n v="80"/>
    <s v="O"/>
    <s v="電子銀行特約服務項目"/>
    <s v="電子銀行特約服務項目（語音＆網銀）"/>
    <s v="WA-VSE"/>
    <n v="5"/>
    <s v="String"/>
    <s v="electronicBankingSpecialServices"/>
    <s v="CIRCIVSE-G"/>
    <m/>
    <s v="SPECIAL_SERVICE_FLAG"/>
    <m/>
  </r>
  <r>
    <x v="0"/>
    <x v="1"/>
    <x v="0"/>
    <x v="0"/>
    <s v="A204038"/>
    <s v="TS0116-SA-010320-00002-顧客註記約定作業_成年監護查詢.docx"/>
    <s v="成年監護查詢作業"/>
    <s v="GA204038"/>
    <n v="1"/>
    <s v="I"/>
    <s v="統一編號"/>
    <s v="銀行歸戶統編"/>
    <s v="GA-CID"/>
    <n v="10"/>
    <s v="String"/>
    <s v="customerCirciKey"/>
    <s v="CIRCIKEY"/>
    <m/>
    <s v="CIF_VERIFIED_ID"/>
    <m/>
  </r>
  <r>
    <x v="0"/>
    <x v="1"/>
    <x v="0"/>
    <x v="0"/>
    <s v="A204038"/>
    <s v="TS0116-SA-010320-00002-顧客註記約定作業_成年監護查詢.docx"/>
    <s v="成年監護查詢作業"/>
    <s v="GA204038"/>
    <n v="2"/>
    <s v="I"/>
    <s v="生日"/>
    <s v="顧客開戶生日"/>
    <s v="GA-CBD"/>
    <n v="8"/>
    <s v="Number"/>
    <s v="birthday"/>
    <s v="CIRCICBD"/>
    <m/>
    <s v="BIRTHDAY"/>
    <m/>
  </r>
  <r>
    <x v="0"/>
    <x v="1"/>
    <x v="0"/>
    <x v="0"/>
    <s v="A204038"/>
    <s v="TS0116-SA-010320-00002-顧客註記約定作業_成年監護查詢.docx"/>
    <s v="成年監護查詢作業"/>
    <s v="GA204038"/>
    <n v="3"/>
    <s v="I"/>
    <s v="帳號"/>
    <s v="帳號"/>
    <s v="GA-ACN"/>
    <n v="13"/>
    <s v="String"/>
    <s v="accountNumber"/>
    <s v="CG39-ACN"/>
    <m/>
    <m/>
    <m/>
  </r>
  <r>
    <x v="0"/>
    <x v="1"/>
    <x v="0"/>
    <x v="0"/>
    <s v="A204038"/>
    <s v="TS0116-SA-010320-00002-顧客註記約定作業_成年監護查詢.docx"/>
    <s v="成年監護查詢作業"/>
    <s v="WA204038"/>
    <n v="1"/>
    <s v="O"/>
    <s v="統一編號"/>
    <s v="銀行歸戶統編"/>
    <s v="WA-CID     "/>
    <n v="10"/>
    <s v="String"/>
    <s v="customerCirciKey"/>
    <s v="CIRCIKEY"/>
    <m/>
    <s v="CIF_VERIFIED_ID"/>
    <m/>
  </r>
  <r>
    <x v="0"/>
    <x v="1"/>
    <x v="0"/>
    <x v="0"/>
    <s v="A204038"/>
    <s v="TS0116-SA-010320-00002-顧客註記約定作業_成年監護查詢.docx"/>
    <s v="成年監護查詢作業"/>
    <s v="WA204038"/>
    <n v="2"/>
    <s v="O"/>
    <s v="生日"/>
    <s v="顧客開戶生日"/>
    <s v="WA-CBD     "/>
    <n v="8"/>
    <s v="Number"/>
    <s v="birthday"/>
    <s v="CIRCICBD"/>
    <m/>
    <s v="BIRTHDAY"/>
    <m/>
  </r>
  <r>
    <x v="0"/>
    <x v="1"/>
    <x v="0"/>
    <x v="0"/>
    <s v="A204038"/>
    <s v="TS0116-SA-010320-00002-顧客註記約定作業_成年監護查詢.docx"/>
    <s v="成年監護查詢作業"/>
    <s v="WA204038"/>
    <n v="3"/>
    <s v="O"/>
    <s v="顧客姓名"/>
    <s v="顧客姓名"/>
    <s v="WA-CNM     "/>
    <n v="80"/>
    <s v="String"/>
    <s v="customerName"/>
    <s v="CIRCICNM"/>
    <m/>
    <s v="CUST_NAME"/>
    <m/>
  </r>
  <r>
    <x v="0"/>
    <x v="1"/>
    <x v="0"/>
    <x v="0"/>
    <s v="A204038"/>
    <s v="TS0116-SA-010320-00002-顧客註記約定作業_成年監護查詢.docx"/>
    <s v="成年監護查詢作業"/>
    <s v="WA204038"/>
    <n v="4"/>
    <s v="O"/>
    <s v="目前宣告狀態"/>
    <s v="成年監護"/>
    <s v="WA-STAT    "/>
    <n v="1"/>
    <s v="String"/>
    <s v="grownUpGuardianship"/>
    <s v="CIRCIGUG"/>
    <s v="&quot; &quot;:未受宣告_x000a_&quot;0&quot;:未受宣告_x000a_&quot;1&quot;:受宣告未徵得同意書_x000a_&quot;2&quot;:受宣告但已徵得同意書_x000a_&quot;3&quot;:受監護宣告未徵得同意書_x000a_&quot;4&quot;:受監護宣告已取得同意書_x000a_&quot;5&quot;:受輔助宣告未徵得同意書_x000a_&quot;6&quot;:受輔助宣告已取得同意書"/>
    <s v="GROWN_UP_GUARDIAN_SHIP"/>
    <m/>
  </r>
  <r>
    <x v="0"/>
    <x v="1"/>
    <x v="0"/>
    <x v="0"/>
    <s v="A204038"/>
    <s v="TS0116-SA-010320-00002-顧客註記約定作業_成年監護查詢.docx"/>
    <s v="成年監護查詢作業"/>
    <s v="WA204038"/>
    <n v="5"/>
    <s v="O"/>
    <s v="是否已受宣告"/>
    <s v="是否已受宣告"/>
    <s v="WA-ANNOC   "/>
    <n v="1"/>
    <s v="String"/>
    <s v="isGuarded"/>
    <s v="CIRCIGUG"/>
    <s v="&quot;Y&quot;:是_x000a_&quot;N&quot;:否"/>
    <m/>
    <m/>
  </r>
  <r>
    <x v="0"/>
    <x v="1"/>
    <x v="0"/>
    <x v="0"/>
    <s v="A204038"/>
    <s v="TS0116-SA-010320-00002-顧客註記約定作業_成年監護查詢.docx"/>
    <s v="成年監護查詢作業"/>
    <s v="WA204038"/>
    <n v="6"/>
    <s v="O"/>
    <s v="宣告種類"/>
    <s v="宣告種類"/>
    <s v="WA-STAT-TYP"/>
    <n v="1"/>
    <s v="String"/>
    <s v="guardianshipType"/>
    <s v="CIRCIGUG"/>
    <s v="&quot; &quot;:舊制或無預設_x000a_&quot;1&quot;:監護_x000a_&quot;2&quot;:輔助"/>
    <m/>
    <m/>
  </r>
  <r>
    <x v="0"/>
    <x v="1"/>
    <x v="0"/>
    <x v="0"/>
    <s v="A204038"/>
    <s v="TS0116-SA-010320-00002-顧客註記約定作業_成年監護查詢.docx"/>
    <s v="成年監護查詢作業"/>
    <s v="WA204038"/>
    <n v="7"/>
    <s v="O"/>
    <s v="徵提同意書"/>
    <s v="是否已徵提同意書"/>
    <s v="WA-GUG     "/>
    <n v="1"/>
    <s v="String"/>
    <s v="guardianshipConsent"/>
    <s v="CIRCIGUG"/>
    <s v="&quot; &quot;:N/A_x000a_&quot;Y&quot;:是_x000a_&quot;N&quot;:否"/>
    <m/>
    <m/>
  </r>
  <r>
    <x v="0"/>
    <x v="1"/>
    <x v="0"/>
    <x v="0"/>
    <s v="A20403D"/>
    <s v="TS0116-SA-010312-00007-顧客註記約定作業_行銷運用聲明查詢-停止蒐集處理利用個資.docx"/>
    <s v="停止蒐集處理利用基本資料查詢"/>
    <s v="GA20403D"/>
    <n v="1"/>
    <s v="I"/>
    <s v="統一編號"/>
    <s v="銀行歸戶統編"/>
    <s v="GA-CID"/>
    <n v="10"/>
    <s v="String"/>
    <s v="customerCirciKey"/>
    <s v="CIRCIKEY"/>
    <m/>
    <s v="CIF_VERIFIED_ID"/>
    <m/>
  </r>
  <r>
    <x v="0"/>
    <x v="1"/>
    <x v="0"/>
    <x v="0"/>
    <s v="A20403D"/>
    <s v="TS0116-SA-010312-00007-顧客註記約定作業_行銷運用聲明查詢-停止蒐集處理利用個資.docx"/>
    <s v="停止蒐集處理利用基本資料查詢"/>
    <s v="GA20403D"/>
    <n v="2"/>
    <s v="I"/>
    <s v="出生日期"/>
    <s v="顧客開戶生日"/>
    <s v="GA-CBD"/>
    <n v="8"/>
    <s v="Number"/>
    <s v="birthday"/>
    <s v="CIRCICBD"/>
    <m/>
    <s v="BIRTHDAY"/>
    <m/>
  </r>
  <r>
    <x v="0"/>
    <x v="1"/>
    <x v="0"/>
    <x v="0"/>
    <s v="A20403D"/>
    <s v="TS0116-SA-010312-00007-顧客註記約定作業_行銷運用聲明查詢-停止蒐集處理利用個資.docx"/>
    <s v="停止蒐集處理利用基本資料查詢"/>
    <s v="GA20403D"/>
    <n v="3"/>
    <s v="I"/>
    <s v="帳號"/>
    <s v="帳號"/>
    <s v="GA-ACN"/>
    <n v="13"/>
    <s v="String"/>
    <s v="accountNumber"/>
    <s v="CG39-ACN"/>
    <m/>
    <m/>
    <m/>
  </r>
  <r>
    <x v="0"/>
    <x v="1"/>
    <x v="0"/>
    <x v="0"/>
    <s v="A20403D"/>
    <s v="TS0116-SA-010312-00007-顧客註記約定作業_行銷運用聲明查詢-停止蒐集處理利用個資.docx"/>
    <s v="停止蒐集處理利用基本資料查詢"/>
    <s v="WA20403D"/>
    <n v="1"/>
    <s v="O"/>
    <s v="櫃員代號(取消)"/>
    <s v="X"/>
    <s v="WA-OPI"/>
    <n v="2"/>
    <s v="String"/>
    <s v="X"/>
    <m/>
    <s v="空值"/>
    <m/>
    <m/>
  </r>
  <r>
    <x v="0"/>
    <x v="1"/>
    <x v="0"/>
    <x v="0"/>
    <s v="A20403D"/>
    <s v="TS0116-SA-010312-00007-顧客註記約定作業_行銷運用聲明查詢-停止蒐集處理利用個資.docx"/>
    <s v="停止蒐集處理利用基本資料查詢"/>
    <s v="WA20403D"/>
    <n v="2"/>
    <s v="O"/>
    <s v="統一編號"/>
    <s v="銀行歸戶統編"/>
    <s v="WA-CID"/>
    <n v="10"/>
    <s v="String"/>
    <s v="customerCirciKey"/>
    <s v="CIRCIKEY"/>
    <m/>
    <s v="CIF_VERIFIED_ID"/>
    <m/>
  </r>
  <r>
    <x v="0"/>
    <x v="1"/>
    <x v="0"/>
    <x v="0"/>
    <s v="A20403D"/>
    <s v="TS0116-SA-010312-00007-顧客註記約定作業_行銷運用聲明查詢-停止蒐集處理利用個資.docx"/>
    <s v="停止蒐集處理利用基本資料查詢"/>
    <s v="WA20403D"/>
    <n v="3"/>
    <s v="O"/>
    <s v="姓名"/>
    <s v="顧客姓名"/>
    <s v="WA-CNM"/>
    <n v="40"/>
    <s v="String"/>
    <s v="customerName"/>
    <s v="CIRCICNM"/>
    <m/>
    <s v="CUST_NAME"/>
    <m/>
  </r>
  <r>
    <x v="0"/>
    <x v="1"/>
    <x v="0"/>
    <x v="0"/>
    <s v="A20403D"/>
    <s v="TS0116-SA-010312-00007-顧客註記約定作業_行銷運用聲明查詢-停止蒐集處理利用個資.docx"/>
    <s v="停止蒐集處理利用基本資料查詢"/>
    <s v="WA20403D"/>
    <n v="4"/>
    <s v="O"/>
    <s v="停止搜集個人資料"/>
    <s v="停止蒐集利用個人資料註記"/>
    <s v="WA-STO"/>
    <n v="1"/>
    <s v="String"/>
    <s v="stopUsingCustomerDataFlag"/>
    <s v="CIRCISTO"/>
    <s v="&quot; &quot;:非停止蒐集、處理、利用個人資料_x000a_&quot;Y&quot;:停止蒐集、處理、利用個人資料"/>
    <s v="STOP_USE_CUSTOMER_DATA_FLAG"/>
    <m/>
  </r>
  <r>
    <x v="0"/>
    <x v="1"/>
    <x v="0"/>
    <x v="0"/>
    <s v="A20403D"/>
    <s v="TS0116-SA-010312-00007-顧客註記約定作業_行銷運用聲明查詢-停止蒐集處理利用個資.docx"/>
    <s v="停止蒐集處理利用基本資料查詢"/>
    <s v="WA20403D"/>
    <n v="5"/>
    <s v="O"/>
    <s v="主管授權"/>
    <s v="X"/>
    <s v="WA-SUP"/>
    <n v="2"/>
    <s v="String"/>
    <s v="X"/>
    <m/>
    <s v="空值"/>
    <m/>
    <m/>
  </r>
  <r>
    <x v="0"/>
    <x v="1"/>
    <x v="0"/>
    <x v="0"/>
    <s v="A20403E"/>
    <s v="TS0116-SA-010312-00006-顧客註記約定作業_行銷運用聲明查詢-金控及其子公司資料運用.docx"/>
    <s v="金控及其子公司資料運用查詢"/>
    <s v="GA20403E"/>
    <n v="1"/>
    <s v="I"/>
    <s v="統一編號"/>
    <s v="銀行歸戶統編"/>
    <s v="GA-CID"/>
    <n v="10"/>
    <s v="String"/>
    <s v="customerCirciKey"/>
    <s v="CIRCIKEY"/>
    <m/>
    <s v="CIF_VERIFIED_ID"/>
    <m/>
  </r>
  <r>
    <x v="0"/>
    <x v="1"/>
    <x v="0"/>
    <x v="0"/>
    <s v="A20403E"/>
    <s v="TS0116-SA-010312-00006-顧客註記約定作業_行銷運用聲明查詢-金控及其子公司資料運用.docx"/>
    <s v="金控及其子公司資料運用查詢"/>
    <s v="GA20403E"/>
    <n v="2"/>
    <s v="I"/>
    <s v="出生日期"/>
    <s v="顧客開戶生日"/>
    <s v="GA-CBD"/>
    <n v="8"/>
    <s v="Number"/>
    <s v="birthday"/>
    <s v="CIRCICBD"/>
    <m/>
    <s v="BIRTHDAY"/>
    <m/>
  </r>
  <r>
    <x v="0"/>
    <x v="1"/>
    <x v="0"/>
    <x v="0"/>
    <s v="A20403E"/>
    <s v="TS0116-SA-010312-00006-顧客註記約定作業_行銷運用聲明查詢-金控及其子公司資料運用.docx"/>
    <s v="金控及其子公司資料運用查詢"/>
    <s v="GA20403E"/>
    <n v="3"/>
    <s v="I"/>
    <s v="帳號"/>
    <s v="帳號"/>
    <s v="GA-ACN"/>
    <n v="13"/>
    <s v="String"/>
    <s v="accountNumber"/>
    <s v="CG39-ACN"/>
    <m/>
    <m/>
    <m/>
  </r>
  <r>
    <x v="0"/>
    <x v="1"/>
    <x v="0"/>
    <x v="0"/>
    <s v="A20403E"/>
    <s v="TS0116-SA-010312-00006-顧客註記約定作業_行銷運用聲明查詢-金控及其子公司資料運用.docx"/>
    <s v="金控及其子公司資料運用查詢"/>
    <s v="WA20403E"/>
    <n v="1"/>
    <s v="O"/>
    <s v="櫃員代號(取消)"/>
    <s v="X"/>
    <s v="WA-OPI"/>
    <n v="2"/>
    <s v="String"/>
    <s v="X"/>
    <m/>
    <s v="空值"/>
    <m/>
    <m/>
  </r>
  <r>
    <x v="0"/>
    <x v="1"/>
    <x v="0"/>
    <x v="0"/>
    <s v="A20403E"/>
    <s v="TS0116-SA-010312-00006-顧客註記約定作業_行銷運用聲明查詢-金控及其子公司資料運用.docx"/>
    <s v="金控及其子公司資料運用查詢"/>
    <s v="WA20403E"/>
    <n v="2"/>
    <s v="O"/>
    <s v="統一編號"/>
    <s v="銀行歸戶統編"/>
    <s v="WA-CID"/>
    <n v="10"/>
    <s v="String"/>
    <s v="customerCirciKey"/>
    <s v="CIRCIKEY"/>
    <m/>
    <s v="CIF_VERIFIED_ID"/>
    <m/>
  </r>
  <r>
    <x v="0"/>
    <x v="1"/>
    <x v="0"/>
    <x v="0"/>
    <s v="A20403E"/>
    <s v="TS0116-SA-010312-00006-顧客註記約定作業_行銷運用聲明查詢-金控及其子公司資料運用.docx"/>
    <s v="金控及其子公司資料運用查詢"/>
    <s v="WA20403E"/>
    <n v="3"/>
    <s v="O"/>
    <s v="姓名"/>
    <s v="顧客姓名"/>
    <s v="WA-CNM"/>
    <n v="40"/>
    <s v="String"/>
    <s v="customerName"/>
    <s v="CIRCICNM"/>
    <m/>
    <s v="CUST_NAME"/>
    <m/>
  </r>
  <r>
    <x v="0"/>
    <x v="1"/>
    <x v="0"/>
    <x v="0"/>
    <s v="A20403E"/>
    <s v="TS0116-SA-010312-00006-顧客註記約定作業_行銷運用聲明查詢-金控及其子公司資料運用.docx"/>
    <s v="金控及其子公司資料運用查詢"/>
    <s v="WA20403E"/>
    <n v="4"/>
    <s v="O"/>
    <s v="金控及其子公司資料運用聲明註記"/>
    <s v="金控及其子公司資料運用聲明註記"/>
    <s v="WA-MSA1"/>
    <n v="1"/>
    <s v="String"/>
    <s v="financialHoldingsCustomerStatement"/>
    <s v="CIRCIRMSA(1)"/>
    <s v="&quot;Y&quot;:已徵提同意書，同意提供基本給玉山金控所屬各子公司_x000a_&quot;N&quot;:不同意提供基本給玉山金控所屬各子公司_x000a_&quot;Z&quot;:未表示意見(2014/6/6後尚未徵得同意書)"/>
    <s v="AGREE_CS_FLAG"/>
    <m/>
  </r>
  <r>
    <x v="0"/>
    <x v="6"/>
    <x v="0"/>
    <x v="0"/>
    <s v="IWIS799"/>
    <s v="TS0116-SA-010301-00060-顧客資料基本資料_投資人資料查詢.docx"/>
    <s v="投資人基本資料查詢"/>
    <s v="IAWIS799"/>
    <n v="1"/>
    <s v="I"/>
    <s v="執行日期－民國年"/>
    <s v="執行日期－民國年"/>
    <s v="IA-TXD"/>
    <n v="8"/>
    <s v="String"/>
    <s v="transactionDate"/>
    <m/>
    <m/>
    <m/>
    <m/>
  </r>
  <r>
    <x v="0"/>
    <x v="6"/>
    <x v="0"/>
    <x v="0"/>
    <s v="IWIS799"/>
    <s v="TS0116-SA-010301-00060-顧客資料基本資料_投資人資料查詢.docx"/>
    <s v="投資人基本資料查詢"/>
    <s v="IAWIS799"/>
    <n v="2"/>
    <s v="I"/>
    <s v="國定代碼"/>
    <s v="國定代碼"/>
    <s v="IA-SWC"/>
    <n v="2"/>
    <s v="String"/>
    <s v="registeredCountry"/>
    <m/>
    <m/>
    <s v="REG_COUNTRY_CODE"/>
    <m/>
  </r>
  <r>
    <x v="0"/>
    <x v="6"/>
    <x v="0"/>
    <x v="0"/>
    <s v="IWIS799"/>
    <s v="TS0116-SA-010301-00060-顧客資料基本資料_投資人資料查詢.docx"/>
    <s v="投資人基本資料查詢"/>
    <s v="IAWIS799"/>
    <n v="3"/>
    <s v="I"/>
    <s v="系統別"/>
    <s v="系統別"/>
    <s v="IA-SYS"/>
    <n v="3"/>
    <s v="String"/>
    <s v="senderCode"/>
    <m/>
    <m/>
    <m/>
    <m/>
  </r>
  <r>
    <x v="0"/>
    <x v="6"/>
    <x v="0"/>
    <x v="0"/>
    <s v="IWIS799"/>
    <s v="TS0116-SA-010301-00060-顧客資料基本資料_投資人資料查詢.docx"/>
    <s v="投資人基本資料查詢"/>
    <s v="IAWIS799"/>
    <n v="4"/>
    <s v="I"/>
    <s v="歸戶統編"/>
    <s v="歸戶統編"/>
    <s v="IA-CID"/>
    <n v="20"/>
    <s v="String"/>
    <s v="customerCirciKey"/>
    <m/>
    <m/>
    <s v="CIF_VERIFIED_ID"/>
    <m/>
  </r>
  <r>
    <x v="0"/>
    <x v="6"/>
    <x v="0"/>
    <x v="0"/>
    <s v="IWIS799"/>
    <s v="TS0116-SA-010301-00060-顧客資料基本資料_投資人資料查詢.docx"/>
    <s v="投資人基本資料查詢"/>
    <s v="IAWIS799"/>
    <n v="5"/>
    <s v="I"/>
    <s v="出生日期"/>
    <s v="出生日期"/>
    <s v="IA-CBD"/>
    <n v="8"/>
    <s v="String"/>
    <s v="birthday"/>
    <m/>
    <m/>
    <s v="BIRTHDAY"/>
    <m/>
  </r>
  <r>
    <x v="0"/>
    <x v="6"/>
    <x v="0"/>
    <x v="0"/>
    <s v="IWIS799"/>
    <s v="TS0116-SA-010301-00060-顧客資料基本資料_投資人資料查詢.docx"/>
    <s v="投資人基本資料查詢"/>
    <s v="OAWIS799"/>
    <n v="1"/>
    <s v="O"/>
    <s v="執行日期－民國年"/>
    <s v="執行日期－民國年"/>
    <s v="OA-TXD"/>
    <n v="8"/>
    <s v="String"/>
    <s v="transactionDate"/>
    <s v="IA-TXD"/>
    <m/>
    <m/>
    <m/>
  </r>
  <r>
    <x v="0"/>
    <x v="6"/>
    <x v="0"/>
    <x v="0"/>
    <s v="IWIS799"/>
    <s v="TS0116-SA-010301-00060-顧客資料基本資料_投資人資料查詢.docx"/>
    <s v="投資人基本資料查詢"/>
    <s v="OAWIS799"/>
    <n v="2"/>
    <s v="O"/>
    <s v="國定代碼"/>
    <s v="國定代碼"/>
    <s v="OA-SWC"/>
    <n v="2"/>
    <s v="String"/>
    <s v="registeredCountry"/>
    <s v="IA-SWC"/>
    <m/>
    <s v="REG_COUNTRY_CODE"/>
    <m/>
  </r>
  <r>
    <x v="0"/>
    <x v="6"/>
    <x v="0"/>
    <x v="0"/>
    <s v="IWIS799"/>
    <s v="TS0116-SA-010301-00060-顧客資料基本資料_投資人資料查詢.docx"/>
    <s v="投資人基本資料查詢"/>
    <s v="OAWIS799"/>
    <n v="3"/>
    <s v="O"/>
    <s v="系統別"/>
    <s v="系統別"/>
    <s v="OA-SYS"/>
    <n v="3"/>
    <s v="String"/>
    <s v="senderCode"/>
    <s v="IA-SYS"/>
    <m/>
    <m/>
    <m/>
  </r>
  <r>
    <x v="0"/>
    <x v="6"/>
    <x v="0"/>
    <x v="0"/>
    <s v="IWIS799"/>
    <s v="TS0116-SA-010301-00060-顧客資料基本資料_投資人資料查詢.docx"/>
    <s v="投資人基本資料查詢"/>
    <s v="OAWIS799"/>
    <n v="4"/>
    <s v="O"/>
    <s v="歸戶統編"/>
    <s v="歸戶統編"/>
    <s v="OA-CID"/>
    <n v="20"/>
    <s v="String"/>
    <s v="customerCirciKey"/>
    <s v="IA-CID"/>
    <m/>
    <s v="CIF_VERIFIED_ID"/>
    <m/>
  </r>
  <r>
    <x v="0"/>
    <x v="6"/>
    <x v="0"/>
    <x v="0"/>
    <s v="IWIS799"/>
    <s v="TS0116-SA-010301-00060-顧客資料基本資料_投資人資料查詢.docx"/>
    <s v="投資人基本資料查詢"/>
    <s v="OAWIS799"/>
    <n v="5"/>
    <s v="O"/>
    <s v="出生日期"/>
    <s v="出生日期"/>
    <s v="OA-CBD"/>
    <n v="8"/>
    <s v="String"/>
    <s v="birthday"/>
    <s v="IA-CBD"/>
    <m/>
    <s v="BIRTHDAY"/>
    <m/>
  </r>
  <r>
    <x v="0"/>
    <x v="6"/>
    <x v="0"/>
    <x v="0"/>
    <s v="IWIS799"/>
    <s v="TS0116-SA-010301-00060-顧客資料基本資料_投資人資料查詢.docx"/>
    <s v="投資人基本資料查詢"/>
    <s v="OAWIS799"/>
    <n v="6"/>
    <s v="O"/>
    <s v="查詢結果"/>
    <s v="查詢結果"/>
    <s v="OA-RTNC     "/>
    <n v="4"/>
    <s v="String"/>
    <s v="queryResult"/>
    <m/>
    <m/>
    <m/>
    <m/>
  </r>
  <r>
    <x v="0"/>
    <x v="6"/>
    <x v="0"/>
    <x v="0"/>
    <s v="IWIS799"/>
    <s v="TS0116-SA-010301-00060-顧客資料基本資料_投資人資料查詢.docx"/>
    <s v="投資人基本資料查詢"/>
    <s v="OAWIS799"/>
    <n v="7"/>
    <s v="O"/>
    <s v="戶名"/>
    <s v="顧客姓名"/>
    <s v="OA-CNM      "/>
    <n v="80"/>
    <s v="String"/>
    <s v="customerName"/>
    <s v="CIRCICNM"/>
    <m/>
    <s v="CUST_NAME"/>
    <m/>
  </r>
  <r>
    <x v="0"/>
    <x v="6"/>
    <x v="0"/>
    <x v="0"/>
    <s v="IWIS799"/>
    <s v="TS0116-SA-010301-00060-顧客資料基本資料_投資人資料查詢.docx"/>
    <s v="投資人基本資料查詢"/>
    <s v="OAWIS799"/>
    <n v="8"/>
    <s v="O"/>
    <s v="英文姓名"/>
    <s v="當事者英文姓名/外匯英文姓名"/>
    <s v="OA-ENM      "/>
    <n v="80"/>
    <s v="String"/>
    <s v="nameInEnglish"/>
    <s v="CIDADENM"/>
    <m/>
    <s v="PARTY_ENGLISH_NAME"/>
    <m/>
  </r>
  <r>
    <x v="0"/>
    <x v="6"/>
    <x v="0"/>
    <x v="0"/>
    <s v="IWIS799"/>
    <s v="TS0116-SA-010301-00060-顧客資料基本資料_投資人資料查詢.docx"/>
    <s v="投資人基本資料查詢"/>
    <s v="OAWIS799"/>
    <n v="9"/>
    <s v="O"/>
    <s v="性別"/>
    <s v="性別代碼"/>
    <s v="OA-CSC      "/>
    <n v="1"/>
    <s v="String"/>
    <s v="gender"/>
    <s v="CIRCICSC"/>
    <m/>
    <s v="GENDER_CODE"/>
    <m/>
  </r>
  <r>
    <x v="0"/>
    <x v="6"/>
    <x v="0"/>
    <x v="0"/>
    <s v="IWIS799"/>
    <s v="TS0116-SA-010301-00060-顧客資料基本資料_投資人資料查詢.docx"/>
    <s v="投資人基本資料查詢"/>
    <s v="OAWIS799"/>
    <n v="10"/>
    <s v="O"/>
    <s v="建檔日期"/>
    <s v="顧客首次往來日期(YYYYMMDDHH24MISS)"/>
    <s v="OA-CDT      "/>
    <n v="8"/>
    <s v="String"/>
    <s v="customerFirstTransactionDate"/>
    <s v="CIRCICDT"/>
    <m/>
    <s v="FIRST_TXN_DATE"/>
    <m/>
  </r>
  <r>
    <x v="0"/>
    <x v="6"/>
    <x v="0"/>
    <x v="0"/>
    <s v="IWIS799"/>
    <s v="TS0116-SA-010301-00060-顧客資料基本資料_投資人資料查詢.docx"/>
    <s v="投資人基本資料查詢"/>
    <s v="OAWIS799"/>
    <n v="11"/>
    <s v="O"/>
    <s v="建檔單位"/>
    <s v="建檔單位/建檔代號"/>
    <s v="OA-CBH      "/>
    <n v="4"/>
    <s v="String"/>
    <s v="creationDepartment"/>
    <s v="CIRCICBH"/>
    <m/>
    <s v="CREATION_DPT_CODE"/>
    <m/>
  </r>
  <r>
    <x v="0"/>
    <x v="6"/>
    <x v="0"/>
    <x v="0"/>
    <s v="IWIS799"/>
    <s v="TS0116-SA-010301-00060-顧客資料基本資料_投資人資料查詢.docx"/>
    <s v="投資人基本資料查詢"/>
    <s v="OAWIS799"/>
    <n v="12"/>
    <s v="O"/>
    <s v="主經營行"/>
    <s v="主經營行"/>
    <s v="OA-MBC      "/>
    <n v="4"/>
    <s v="String"/>
    <s v="mainBusinessUnit"/>
    <s v="CIRCIMBC"/>
    <m/>
    <s v="PERFORMANCE_DPT_CODE"/>
    <m/>
  </r>
  <r>
    <x v="0"/>
    <x v="6"/>
    <x v="0"/>
    <x v="0"/>
    <s v="IWIS799"/>
    <s v="TS0116-SA-010301-00060-顧客資料基本資料_投資人資料查詢.docx"/>
    <s v="投資人基本資料查詢"/>
    <s v="OAWIS799"/>
    <n v="13"/>
    <s v="O"/>
    <s v="介紹人"/>
    <s v="介紹人統編"/>
    <s v="OA-CRK      "/>
    <n v="20"/>
    <s v="String"/>
    <s v="referrerIdentificationNumber"/>
    <s v="CIRCICRK"/>
    <m/>
    <s v="INTRODUCER_PERSON_CER_NO"/>
    <m/>
  </r>
  <r>
    <x v="0"/>
    <x v="6"/>
    <x v="0"/>
    <x v="0"/>
    <s v="IWIS799"/>
    <s v="TS0116-SA-010301-00060-顧客資料基本資料_投資人資料查詢.docx"/>
    <s v="投資人基本資料查詢"/>
    <s v="OAWIS799"/>
    <n v="14"/>
    <s v="O"/>
    <s v="營利事業負責人統一編號"/>
    <s v="代表人統編/負責人統編"/>
    <s v="OA-DCI      "/>
    <n v="20"/>
    <s v="String"/>
    <s v="principalCertificationNumber"/>
    <s v="CIRCIDCI"/>
    <m/>
    <s v="PRINCIPAL_CERT_NO"/>
    <m/>
  </r>
  <r>
    <x v="0"/>
    <x v="6"/>
    <x v="0"/>
    <x v="0"/>
    <s v="IWIS799"/>
    <s v="TS0116-SA-010301-00060-顧客資料基本資料_投資人資料查詢.docx"/>
    <s v="投資人基本資料查詢"/>
    <s v="OAWIS799"/>
    <n v="15"/>
    <s v="O"/>
    <s v="代表人姓名"/>
    <s v="代表人姓名/負責人姓名"/>
    <s v="OA-RNM      "/>
    <n v="22"/>
    <s v="String"/>
    <s v="principalName"/>
    <s v="CIRCIRNM"/>
    <m/>
    <s v="PRINCIPAL_NAME"/>
    <m/>
  </r>
  <r>
    <x v="0"/>
    <x v="6"/>
    <x v="0"/>
    <x v="0"/>
    <s v="IWIS799"/>
    <s v="TS0116-SA-010301-00060-顧客資料基本資料_投資人資料查詢.docx"/>
    <s v="投資人基本資料查詢"/>
    <s v="OAWIS799"/>
    <n v="16"/>
    <s v="O"/>
    <s v="戶籍地址"/>
    <s v="戶籍地址(全部)"/>
    <s v="OA-CPA      "/>
    <n v="80"/>
    <s v="String"/>
    <s v="fullPermanentAddress"/>
    <s v="CIDADCPA"/>
    <m/>
    <s v="PER_ADDRESS_FULL"/>
    <m/>
  </r>
  <r>
    <x v="0"/>
    <x v="6"/>
    <x v="0"/>
    <x v="0"/>
    <s v="IWIS799"/>
    <s v="TS0116-SA-010301-00060-顧客資料基本資料_投資人資料查詢.docx"/>
    <s v="投資人基本資料查詢"/>
    <s v="OAWIS799"/>
    <n v="17"/>
    <s v="O"/>
    <s v="通訊地址"/>
    <s v="通訊地址(全部)"/>
    <s v="OA-CHA      "/>
    <n v="80"/>
    <s v="String"/>
    <s v="fullResidentialAddress"/>
    <s v="CIDADCHA"/>
    <m/>
    <s v="CONT_ADDRESS_FULL"/>
    <m/>
  </r>
  <r>
    <x v="0"/>
    <x v="6"/>
    <x v="0"/>
    <x v="0"/>
    <s v="IWIS799"/>
    <s v="TS0116-SA-010301-00060-顧客資料基本資料_投資人資料查詢.docx"/>
    <s v="投資人基本資料查詢"/>
    <s v="OAWIS799"/>
    <n v="18"/>
    <s v="O"/>
    <s v="郵遞區號"/>
    <s v="通訊地址郵遞區號(circizip)"/>
    <s v="OA-ZIP      "/>
    <n v="5"/>
    <s v="String"/>
    <s v="residentialZip"/>
    <s v="CIRCIZIP"/>
    <m/>
    <s v="CUST_ZIP_CODE"/>
    <m/>
  </r>
  <r>
    <x v="0"/>
    <x v="6"/>
    <x v="0"/>
    <x v="0"/>
    <s v="IWIS799"/>
    <s v="TS0116-SA-010301-00060-顧客資料基本資料_投資人資料查詢.docx"/>
    <s v="投資人基本資料查詢"/>
    <s v="OAWIS799"/>
    <n v="19"/>
    <s v="O"/>
    <s v="（新）戶籍電話號碼"/>
    <s v="戶籍電話"/>
    <s v="OA-CPP      "/>
    <n v="20"/>
    <s v="String"/>
    <s v="permanentPhoneNumber"/>
    <s v="CIRCICPP"/>
    <m/>
    <s v="RESI_COMM_CONTENT"/>
    <m/>
  </r>
  <r>
    <x v="0"/>
    <x v="6"/>
    <x v="0"/>
    <x v="0"/>
    <s v="IWIS799"/>
    <s v="TS0116-SA-010301-00060-顧客資料基本資料_投資人資料查詢.docx"/>
    <s v="投資人基本資料查詢"/>
    <s v="OAWIS799"/>
    <n v="20"/>
    <s v="O"/>
    <s v="（新）通訊電話號碼"/>
    <s v="通訊電話"/>
    <s v="OA-CHP-NO"/>
    <n v="11"/>
    <s v="String"/>
    <s v="residentialPhoneNumber"/>
    <s v="CIRCICHP"/>
    <m/>
    <s v="CONT_COMM_CONTENT"/>
    <m/>
  </r>
  <r>
    <x v="0"/>
    <x v="6"/>
    <x v="0"/>
    <x v="0"/>
    <s v="IWIS799"/>
    <s v="TS0116-SA-010301-00060-顧客資料基本資料_投資人資料查詢.docx"/>
    <s v="投資人基本資料查詢"/>
    <s v="OAWIS799"/>
    <n v="21"/>
    <s v="O"/>
    <s v="（新）通訊電話號碼"/>
    <s v="通訊電話分機"/>
    <s v="OA-CHP-EXT"/>
    <n v="9"/>
    <s v="String"/>
    <s v="residentialNumberExtension"/>
    <s v="CIRCICHP"/>
    <m/>
    <s v="CONE_COMM_CONTENT"/>
    <m/>
  </r>
  <r>
    <x v="0"/>
    <x v="6"/>
    <x v="0"/>
    <x v="0"/>
    <s v="IWIS799"/>
    <s v="TS0116-SA-010301-00060-顧客資料基本資料_投資人資料查詢.docx"/>
    <s v="投資人基本資料查詢"/>
    <s v="OAWIS799"/>
    <n v="22"/>
    <s v="O"/>
    <s v="服務公司電話"/>
    <s v="公司電話"/>
    <s v="OA-OPH-NO"/>
    <n v="11"/>
    <s v="String"/>
    <s v="companyPhoneNumber"/>
    <s v="CIDTBOPH"/>
    <m/>
    <s v="COMP_COMM_CONTENT"/>
    <m/>
  </r>
  <r>
    <x v="0"/>
    <x v="6"/>
    <x v="0"/>
    <x v="0"/>
    <s v="IWIS799"/>
    <s v="TS0116-SA-010301-00060-顧客資料基本資料_投資人資料查詢.docx"/>
    <s v="投資人基本資料查詢"/>
    <s v="OAWIS799"/>
    <n v="23"/>
    <s v="O"/>
    <s v="服務公司電話"/>
    <s v="公司電話分機"/>
    <s v="OA-OPH-EXT"/>
    <n v="9"/>
    <s v="String"/>
    <s v="companyExtensionNumber"/>
    <s v="CIDTBOPH"/>
    <m/>
    <s v="CMPE_COMM_CONTENT"/>
    <m/>
  </r>
  <r>
    <x v="0"/>
    <x v="6"/>
    <x v="0"/>
    <x v="0"/>
    <s v="IWIS799"/>
    <s v="TS0116-SA-010301-00060-顧客資料基本資料_投資人資料查詢.docx"/>
    <s v="投資人基本資料查詢"/>
    <s v="OAWIS799"/>
    <n v="24"/>
    <s v="O"/>
    <s v="行動電話"/>
    <s v="通訊用行動電話"/>
    <s v="OA-MBL      "/>
    <n v="20"/>
    <s v="String"/>
    <s v="mobilePhoneNumber"/>
    <s v="CIDTBMBL"/>
    <m/>
    <s v="CNTP_COMM_CONTENT"/>
    <m/>
  </r>
  <r>
    <x v="0"/>
    <x v="6"/>
    <x v="0"/>
    <x v="0"/>
    <s v="IWIS799"/>
    <s v="TS0116-SA-010301-00060-顧客資料基本資料_投資人資料查詢.docx"/>
    <s v="投資人基本資料查詢"/>
    <s v="OAWIS799"/>
    <n v="25"/>
    <s v="O"/>
    <s v="傳真電話"/>
    <s v="傳真電話"/>
    <s v="OA-FAX      "/>
    <n v="20"/>
    <s v="String"/>
    <s v="fax"/>
    <s v="CIDTBFAX"/>
    <m/>
    <s v="FAXT_COMM_CONTENT"/>
    <m/>
  </r>
  <r>
    <x v="0"/>
    <x v="6"/>
    <x v="0"/>
    <x v="0"/>
    <s v="IWIS799"/>
    <s v="TS0116-SA-010301-00060-顧客資料基本資料_投資人資料查詢.docx"/>
    <s v="投資人基本資料查詢"/>
    <s v="OAWIS799"/>
    <n v="26"/>
    <s v="O"/>
    <s v="電子郵件"/>
    <s v="電子郵件信箱"/>
    <s v="OA-EML      "/>
    <n v="50"/>
    <s v="String"/>
    <s v="emailAddress"/>
    <s v="CIDTBEML"/>
    <m/>
    <s v="EMAIL_COMM_CONTENT"/>
    <m/>
  </r>
  <r>
    <x v="0"/>
    <x v="6"/>
    <x v="0"/>
    <x v="0"/>
    <s v="IWIS799"/>
    <s v="TS0116-SA-010301-00060-顧客資料基本資料_投資人資料查詢.docx"/>
    <s v="投資人基本資料查詢"/>
    <s v="OAWIS799"/>
    <n v="25"/>
    <s v="O"/>
    <s v="國籍"/>
    <s v="國籍分類代碼"/>
    <s v="OA-CNC      "/>
    <n v="1"/>
    <s v="String"/>
    <s v="nationality"/>
    <s v="CIRCICNC"/>
    <m/>
    <s v="NATIONALITY"/>
    <m/>
  </r>
  <r>
    <x v="0"/>
    <x v="6"/>
    <x v="0"/>
    <x v="0"/>
    <s v="IWIS799"/>
    <s v="TS0116-SA-010301-00060-顧客資料基本資料_投資人資料查詢.docx"/>
    <s v="投資人基本資料查詢"/>
    <s v="OAWIS799"/>
    <n v="26"/>
    <s v="O"/>
    <s v="國別"/>
    <s v="註冊國別代碼"/>
    <s v="OA-CPC      "/>
    <n v="2"/>
    <s v="String"/>
    <s v="registeredCountry"/>
    <s v="CIRCICPC"/>
    <m/>
    <s v="REG_COUNTRY_CODE"/>
    <m/>
  </r>
  <r>
    <x v="0"/>
    <x v="6"/>
    <x v="0"/>
    <x v="0"/>
    <s v="IWIS799"/>
    <s v="TS0116-SA-010301-00060-顧客資料基本資料_投資人資料查詢.docx"/>
    <s v="投資人基本資料查詢"/>
    <s v="OAWIS799"/>
    <n v="27"/>
    <s v="O"/>
    <s v="居留證編號"/>
    <s v="居留證統編"/>
    <s v="OA-SNQ      "/>
    <n v="10"/>
    <s v="String"/>
    <s v="alienResidenceIdentificationNumber"/>
    <s v="CIDADSNQ"/>
    <m/>
    <s v="EXCHANGE_RESIDENCE_PERMIT_NO"/>
    <m/>
  </r>
  <r>
    <x v="0"/>
    <x v="6"/>
    <x v="0"/>
    <x v="0"/>
    <s v="IWIS799"/>
    <s v="TS0116-SA-010301-00060-顧客資料基本資料_投資人資料查詢.docx"/>
    <s v="投資人基本資料查詢"/>
    <s v="OAWIS799"/>
    <n v="28"/>
    <s v="O"/>
    <s v="核放主管統編"/>
    <s v="X"/>
    <s v="OA-SID      "/>
    <n v="8"/>
    <s v="String"/>
    <s v="X"/>
    <s v="CIDADSOP"/>
    <s v="空值"/>
    <m/>
    <m/>
  </r>
  <r>
    <x v="0"/>
    <x v="6"/>
    <x v="0"/>
    <x v="0"/>
    <s v="IWIS799"/>
    <s v="TS0116-SA-010301-00060-顧客資料基本資料_投資人資料查詢.docx"/>
    <s v="投資人基本資料查詢"/>
    <s v="OAWIS799"/>
    <n v="29"/>
    <s v="O"/>
    <s v="居留證訖日"/>
    <s v="居留證迄日(YYYYMMDDHH24MISS)"/>
    <s v="OA-EID      "/>
    <n v="8"/>
    <s v="String"/>
    <s v="alienResidenceExpiredDate"/>
    <s v="CIDADEID"/>
    <m/>
    <s v="EXPIRED_DATE"/>
    <m/>
  </r>
  <r>
    <x v="0"/>
    <x v="6"/>
    <x v="0"/>
    <x v="0"/>
    <s v="IWIS799"/>
    <s v="TS0116-SA-010301-00060-顧客資料基本資料_投資人資料查詢.docx"/>
    <s v="投資人基本資料查詢"/>
    <s v="OAWIS799"/>
    <n v="30"/>
    <s v="O"/>
    <s v="客戶性質"/>
    <s v="顧客性質代碼(符合票交所定義)_x000d_"/>
    <s v="OA-CCC      "/>
    <n v="1"/>
    <s v="String"/>
    <s v="customerPropertyType"/>
    <s v="CIRCICCC"/>
    <m/>
    <s v="PROPERTY_TYPE_CODE"/>
    <m/>
  </r>
  <r>
    <x v="0"/>
    <x v="6"/>
    <x v="0"/>
    <x v="0"/>
    <s v="IWIS799"/>
    <s v="TS0116-SA-010301-00060-顧客資料基本資料_投資人資料查詢.docx"/>
    <s v="投資人基本資料查詢"/>
    <s v="OAWIS799"/>
    <n v="31"/>
    <s v="O"/>
    <s v="客戶類別"/>
    <s v="顧客類別代碼"/>
    <s v="OA-CTP      "/>
    <n v="2"/>
    <s v="String"/>
    <s v="customerType"/>
    <s v="CIRCICTP"/>
    <m/>
    <s v="CUSTOMER_TYPE_CODE"/>
    <m/>
  </r>
  <r>
    <x v="0"/>
    <x v="6"/>
    <x v="0"/>
    <x v="0"/>
    <s v="IWIS799"/>
    <s v="TS0116-SA-010301-00060-顧客資料基本資料_投資人資料查詢.docx"/>
    <s v="投資人基本資料查詢"/>
    <s v="OAWIS799"/>
    <n v="32"/>
    <s v="O"/>
    <s v="客戶狀態"/>
    <s v="顧客狀態代碼"/>
    <s v="OA-STS      "/>
    <n v="2"/>
    <s v="String"/>
    <s v="customerStatus"/>
    <s v="CIRCISTS"/>
    <m/>
    <s v="CUSTOMER_STATUS"/>
    <m/>
  </r>
  <r>
    <x v="0"/>
    <x v="6"/>
    <x v="0"/>
    <x v="0"/>
    <s v="IWIS799"/>
    <s v="TS0116-SA-010301-00060-顧客資料基本資料_投資人資料查詢.docx"/>
    <s v="投資人基本資料查詢"/>
    <s v="OAWIS799"/>
    <n v="33"/>
    <s v="O"/>
    <s v="顧客等級"/>
    <s v="顧客等級"/>
    <s v="OA-CLS      "/>
    <n v="1"/>
    <s v="String"/>
    <s v="customerRanking"/>
    <s v="CIRCICLS"/>
    <m/>
    <s v="CUST_RATING"/>
    <m/>
  </r>
  <r>
    <x v="0"/>
    <x v="6"/>
    <x v="0"/>
    <x v="0"/>
    <s v="IWIS799"/>
    <s v="TS0116-SA-010301-00060-顧客資料基本資料_投資人資料查詢.docx"/>
    <s v="投資人基本資料查詢"/>
    <s v="OAWIS799"/>
    <n v="34"/>
    <s v="O"/>
    <s v="理財專員註記"/>
    <s v="理專註記/理專等級"/>
    <s v="OA-WAF      "/>
    <n v="1"/>
    <s v="String"/>
    <s v="financialCommissionerFlag"/>
    <s v="CIRCIWAF"/>
    <m/>
    <s v="FC_FLAG"/>
    <m/>
  </r>
  <r>
    <x v="0"/>
    <x v="6"/>
    <x v="0"/>
    <x v="0"/>
    <s v="IWIS799"/>
    <s v="TS0116-SA-010301-00060-顧客資料基本資料_投資人資料查詢.docx"/>
    <s v="投資人基本資料查詢"/>
    <s v="OAWIS799"/>
    <n v="35"/>
    <s v="O"/>
    <s v="理財分行"/>
    <s v="X"/>
    <s v="OA-FBC      "/>
    <n v="4"/>
    <s v="String"/>
    <s v="X"/>
    <s v="CIDADFBC(CIDADVIP)"/>
    <s v="空值"/>
    <m/>
    <m/>
  </r>
  <r>
    <x v="0"/>
    <x v="6"/>
    <x v="0"/>
    <x v="0"/>
    <s v="IWIS799"/>
    <s v="TS0116-SA-010301-00060-顧客資料基本資料_投資人資料查詢.docx"/>
    <s v="投資人基本資料查詢"/>
    <s v="OAWIS799"/>
    <n v="36"/>
    <s v="O"/>
    <s v="主要理財專員"/>
    <s v="X"/>
    <s v="OA-IDM      "/>
    <n v="20"/>
    <s v="String"/>
    <s v="X"/>
    <s v="CIDADIDM"/>
    <s v="空值"/>
    <m/>
    <m/>
  </r>
  <r>
    <x v="0"/>
    <x v="6"/>
    <x v="0"/>
    <x v="0"/>
    <s v="IWIS799"/>
    <s v="TS0116-SA-010301-00060-顧客資料基本資料_投資人資料查詢.docx"/>
    <s v="投資人基本資料查詢"/>
    <s v="OAWIS799"/>
    <n v="37"/>
    <s v="O"/>
    <s v="主要理財專員所屬分行"/>
    <s v="X"/>
    <s v="OA-BCM      "/>
    <n v="4"/>
    <s v="String"/>
    <s v="X"/>
    <s v="CIDADBCM"/>
    <s v="空值"/>
    <m/>
    <m/>
  </r>
  <r>
    <x v="0"/>
    <x v="6"/>
    <x v="0"/>
    <x v="0"/>
    <s v="IWIS799"/>
    <s v="TS0116-SA-010301-00060-顧客資料基本資料_投資人資料查詢.docx"/>
    <s v="投資人基本資料查詢"/>
    <s v="OAWIS799"/>
    <n v="38"/>
    <s v="O"/>
    <s v="次要理財專員"/>
    <s v="X"/>
    <s v="OA-IDS      "/>
    <n v="20"/>
    <s v="String"/>
    <s v="X"/>
    <s v="CIDADIDS"/>
    <s v="空值"/>
    <m/>
    <m/>
  </r>
  <r>
    <x v="0"/>
    <x v="6"/>
    <x v="0"/>
    <x v="0"/>
    <s v="IWIS799"/>
    <s v="TS0116-SA-010301-00060-顧客資料基本資料_投資人資料查詢.docx"/>
    <s v="投資人基本資料查詢"/>
    <s v="OAWIS799"/>
    <n v="39"/>
    <s v="O"/>
    <s v="次要理財專員所屬分行"/>
    <s v="X"/>
    <s v="OA-BCS      "/>
    <n v="4"/>
    <s v="String"/>
    <s v="X"/>
    <s v="CIDADBCS"/>
    <s v="空值"/>
    <m/>
    <m/>
  </r>
  <r>
    <x v="0"/>
    <x v="6"/>
    <x v="0"/>
    <x v="0"/>
    <s v="IWIS799"/>
    <s v="TS0116-SA-010301-00060-顧客資料基本資料_投資人資料查詢.docx"/>
    <s v="投資人基本資料查詢"/>
    <s v="OAWIS799"/>
    <n v="40"/>
    <s v="O"/>
    <s v="理財優惠等級註記"/>
    <s v="財富客群-大項代碼"/>
    <s v="OA-RNK      "/>
    <n v="1"/>
    <s v="String"/>
    <s v="wiseCustomer"/>
    <s v="CIRCIRNK"/>
    <m/>
    <s v="WISE_CUSTOMER_SEG_MAIN"/>
    <m/>
  </r>
  <r>
    <x v="0"/>
    <x v="6"/>
    <x v="0"/>
    <x v="0"/>
    <s v="IWIS799"/>
    <s v="TS0116-SA-010301-00060-顧客資料基本資料_投資人資料查詢.docx"/>
    <s v="投資人基本資料查詢"/>
    <s v="OAWIS799"/>
    <n v="41"/>
    <s v="O"/>
    <s v="IA797CBK 財管顧客"/>
    <s v="財管顧客"/>
    <s v="OA-FIN      "/>
    <n v="1"/>
    <s v="String"/>
    <s v="wiseCustomerFlag"/>
    <s v="43TH BYTE"/>
    <m/>
    <m/>
    <m/>
  </r>
  <r>
    <x v="0"/>
    <x v="6"/>
    <x v="0"/>
    <x v="0"/>
    <s v="IWIS799"/>
    <s v="TS0116-SA-010301-00060-顧客資料基本資料_投資人資料查詢.docx"/>
    <s v="投資人基本資料查詢"/>
    <s v="OAWIS799"/>
    <n v="42"/>
    <s v="O"/>
    <s v="IA797CBK 世界卡顧客"/>
    <s v="世界卡顧客"/>
    <s v="OA-VIP      "/>
    <n v="1"/>
    <s v="String"/>
    <s v="worldCardFlag"/>
    <s v="18TH BYTE"/>
    <m/>
    <m/>
    <m/>
  </r>
  <r>
    <x v="0"/>
    <x v="6"/>
    <x v="0"/>
    <x v="0"/>
    <s v="IWIS799"/>
    <s v="TS0116-SA-010301-00060-顧客資料基本資料_投資人資料查詢.docx"/>
    <s v="投資人基本資料查詢"/>
    <s v="OAWIS799"/>
    <n v="43"/>
    <s v="O"/>
    <s v="行業類別"/>
    <s v="行業屬性類別代碼/行業性質/行業類別"/>
    <s v="OA-PRT      "/>
    <n v="2"/>
    <s v="String"/>
    <s v="industrialPropertyType"/>
    <s v="CIRCIPRT"/>
    <m/>
    <s v="INDUSTRY_PROPS_TYPE_CODE"/>
    <m/>
  </r>
  <r>
    <x v="0"/>
    <x v="6"/>
    <x v="0"/>
    <x v="0"/>
    <s v="IWIS799"/>
    <s v="TS0116-SA-010301-00060-顧客資料基本資料_投資人資料查詢.docx"/>
    <s v="投資人基本資料查詢"/>
    <s v="OAWIS799"/>
    <n v="44"/>
    <s v="O"/>
    <s v="行業編號新央行"/>
    <s v="行業編號（新央行代碼）"/>
    <s v="OA-NPC      "/>
    <n v="6"/>
    <s v="String"/>
    <s v="industrialCodeForCbc"/>
    <s v="CIRCINPC"/>
    <m/>
    <s v="NCB_INDUSTRY_CODE"/>
    <m/>
  </r>
  <r>
    <x v="0"/>
    <x v="6"/>
    <x v="0"/>
    <x v="0"/>
    <s v="IWIS799"/>
    <s v="TS0116-SA-010301-00060-顧客資料基本資料_投資人資料查詢.docx"/>
    <s v="投資人基本資料查詢"/>
    <s v="OAWIS799"/>
    <n v="45"/>
    <s v="O"/>
    <s v="行業編號主計處"/>
    <s v="行業編號（主計處代碼）"/>
    <s v="OA-NP2      "/>
    <n v="6"/>
    <s v="String"/>
    <s v="industrialCodeForDgbas"/>
    <s v="CIRCINP2"/>
    <m/>
    <s v="DGBAS_INDUSTRY_CODE"/>
    <m/>
  </r>
  <r>
    <x v="0"/>
    <x v="6"/>
    <x v="0"/>
    <x v="0"/>
    <s v="IWIS799"/>
    <s v="TS0116-SA-010301-00060-顧客資料基本資料_投資人資料查詢.docx"/>
    <s v="投資人基本資料查詢"/>
    <s v="OAWIS799"/>
    <n v="46"/>
    <s v="O"/>
    <s v="稅別"/>
    <s v="利息所得稅別"/>
    <s v="OA-TAX      "/>
    <n v="1"/>
    <s v="String"/>
    <s v="taxType"/>
    <s v="CIRCITAX"/>
    <m/>
    <s v="INCOME_TAX_TYPE"/>
    <m/>
  </r>
  <r>
    <x v="0"/>
    <x v="6"/>
    <x v="0"/>
    <x v="0"/>
    <s v="IWIS799"/>
    <s v="TS0116-SA-010301-00060-顧客資料基本資料_投資人資料查詢.docx"/>
    <s v="投資人基本資料查詢"/>
    <s v="OAWIS799"/>
    <n v="47"/>
    <s v="O"/>
    <s v="成年監護"/>
    <s v="成年監護"/>
    <s v="OA-GUG      "/>
    <n v="1"/>
    <s v="String"/>
    <s v="grownUpGuardianship"/>
    <s v="CIRCIGUG"/>
    <m/>
    <s v="GROWN_UP_GUARDIAN_SHIP"/>
    <m/>
  </r>
  <r>
    <x v="0"/>
    <x v="6"/>
    <x v="0"/>
    <x v="0"/>
    <s v="IWIS799"/>
    <s v="TS0116-SA-010301-00060-顧客資料基本資料_投資人資料查詢.docx"/>
    <s v="投資人基本資料查詢"/>
    <s v="OAWIS799"/>
    <n v="48"/>
    <s v="O"/>
    <s v="特記對象"/>
    <s v="特記對象（業管單位登錄）"/>
    <s v="OA-SEN      "/>
    <n v="1"/>
    <s v="String"/>
    <s v="specialAccountFlag"/>
    <s v="CIRCISEN"/>
    <m/>
    <s v="SPECIFIC_MEMBER_FLAG"/>
    <m/>
  </r>
  <r>
    <x v="0"/>
    <x v="6"/>
    <x v="0"/>
    <x v="0"/>
    <s v="IWIS799"/>
    <s v="TS0116-SA-010301-00060-顧客資料基本資料_投資人資料查詢.docx"/>
    <s v="投資人基本資料查詢"/>
    <s v="OAWIS799"/>
    <n v="49"/>
    <s v="O"/>
    <s v="制裁名單註記"/>
    <s v="制裁名單註記"/>
    <s v="OA-TER      "/>
    <n v="1"/>
    <s v="String"/>
    <s v="terroristsFlag"/>
    <s v="CIRCITER"/>
    <m/>
    <s v="TERRORISTS_FLAG"/>
    <m/>
  </r>
  <r>
    <x v="0"/>
    <x v="6"/>
    <x v="0"/>
    <x v="0"/>
    <s v="IWIS799"/>
    <s v="TS0116-SA-010301-00060-顧客資料基本資料_投資人資料查詢.docx"/>
    <s v="投資人基本資料查詢"/>
    <s v="OAWIS799"/>
    <n v="50"/>
    <s v="O"/>
    <s v="不寄對帳單(保密戶)"/>
    <s v="不寄對帳單及通知註記"/>
    <s v="OA-ACP      "/>
    <n v="1"/>
    <s v="String"/>
    <s v="doNotSendStatementFlag"/>
    <s v="CIRCIACP"/>
    <m/>
    <s v="NO_BANK_STATM_FLAG"/>
    <m/>
  </r>
  <r>
    <x v="0"/>
    <x v="6"/>
    <x v="0"/>
    <x v="0"/>
    <s v="IWIS799"/>
    <s v="TS0116-SA-010301-00060-顧客資料基本資料_投資人資料查詢.docx"/>
    <s v="投資人基本資料查詢"/>
    <s v="OAWIS799"/>
    <n v="51"/>
    <s v="O"/>
    <s v="綜合電子對帳單"/>
    <s v="X"/>
    <s v="OA-ECS      "/>
    <n v="1"/>
    <s v="String"/>
    <s v="X"/>
    <s v="CIRCIECS"/>
    <s v="空值"/>
    <m/>
    <m/>
  </r>
  <r>
    <x v="0"/>
    <x v="6"/>
    <x v="0"/>
    <x v="0"/>
    <s v="IWIS799"/>
    <s v="TS0116-SA-010301-00060-顧客資料基本資料_投資人資料查詢.docx"/>
    <s v="投資人基本資料查詢"/>
    <s v="OAWIS799"/>
    <n v="52"/>
    <s v="O"/>
    <s v="綜合電子對帳單申請資格"/>
    <s v="X"/>
    <s v="OA-AUM      "/>
    <n v="1"/>
    <s v="String"/>
    <s v="X"/>
    <s v="CIRCIAUM"/>
    <s v="空值"/>
    <m/>
    <m/>
  </r>
  <r>
    <x v="0"/>
    <x v="6"/>
    <x v="0"/>
    <x v="0"/>
    <s v="IWIS799"/>
    <s v="TS0116-SA-010301-00060-顧客資料基本資料_投資人資料查詢.docx"/>
    <s v="投資人基本資料查詢"/>
    <s v="OAWIS799"/>
    <n v="53"/>
    <s v="O"/>
    <s v="信用卡之持卡人"/>
    <s v="信用卡之持卡人"/>
    <s v="OA-CRD      "/>
    <n v="1"/>
    <s v="String"/>
    <s v="creditCardHolder"/>
    <s v="CIRCICRD"/>
    <m/>
    <s v="CREDIT_CARD_HOLDER"/>
    <m/>
  </r>
  <r>
    <x v="0"/>
    <x v="6"/>
    <x v="0"/>
    <x v="0"/>
    <s v="IWIS799"/>
    <s v="TS0116-SA-010301-00060-顧客資料基本資料_投資人資料查詢.docx"/>
    <s v="投資人基本資料查詢"/>
    <s v="OAWIS799"/>
    <n v="54"/>
    <s v="O"/>
    <s v="勞動保障卡申請註記"/>
    <s v="X"/>
    <s v="OA-LAB      "/>
    <n v="1"/>
    <s v="String"/>
    <s v="X"/>
    <s v="CIRCILAB"/>
    <m/>
    <m/>
    <m/>
  </r>
  <r>
    <x v="0"/>
    <x v="6"/>
    <x v="0"/>
    <x v="0"/>
    <s v="IWIS799"/>
    <s v="TS0116-SA-010301-00060-顧客資料基本資料_投資人資料查詢.docx"/>
    <s v="投資人基本資料查詢"/>
    <s v="OAWIS799"/>
    <n v="55"/>
    <s v="O"/>
    <s v="是否持有國民旅遊卡註記"/>
    <s v="是否持有國民旅遊卡註記"/>
    <s v="OA-TRV      "/>
    <n v="1"/>
    <s v="String"/>
    <s v="travelCardFlag"/>
    <s v="CIRCITRV"/>
    <m/>
    <s v="TRAVEL_CARD_FLAG"/>
    <m/>
  </r>
  <r>
    <x v="0"/>
    <x v="6"/>
    <x v="0"/>
    <x v="0"/>
    <s v="IWIS799"/>
    <s v="TS0116-SA-010301-00060-顧客資料基本資料_投資人資料查詢.docx"/>
    <s v="投資人基本資料查詢"/>
    <s v="OAWIS799"/>
    <n v="56"/>
    <s v="O"/>
    <s v="服務公司名稱"/>
    <s v="服務公司名稱"/>
    <s v="OA-CPY      "/>
    <n v="40"/>
    <s v="String"/>
    <s v="serveCompanyName"/>
    <s v="CIDTBCPY"/>
    <m/>
    <s v="SERVE_COMPANY_NAME"/>
    <m/>
  </r>
  <r>
    <x v="0"/>
    <x v="6"/>
    <x v="0"/>
    <x v="0"/>
    <s v="IWIS799"/>
    <s v="TS0116-SA-010301-00060-顧客資料基本資料_投資人資料查詢.docx"/>
    <s v="投資人基本資料查詢"/>
    <s v="OAWIS799"/>
    <n v="57"/>
    <s v="O"/>
    <s v="服務公司統編"/>
    <s v="服務公司統編"/>
    <s v="OA-BID      "/>
    <n v="10"/>
    <s v="String"/>
    <s v="serveCompanyCertificationNumber"/>
    <s v="CIDTBBID"/>
    <m/>
    <s v="SERVE_COMPANY_CERT_NO"/>
    <m/>
  </r>
  <r>
    <x v="0"/>
    <x v="6"/>
    <x v="0"/>
    <x v="0"/>
    <s v="IWIS799"/>
    <s v="TS0116-SA-010301-00060-顧客資料基本資料_投資人資料查詢.docx"/>
    <s v="投資人基本資料查詢"/>
    <s v="OAWIS799"/>
    <n v="58"/>
    <s v="O"/>
    <s v="服務公司電話CI"/>
    <s v="公司電話"/>
    <s v="OA-OPH-CI-NO"/>
    <n v="11"/>
    <s v="String"/>
    <s v="companyPhoneNumber"/>
    <s v="CIDTBOPH"/>
    <m/>
    <s v="COMP_COMM_CONTENT"/>
    <m/>
  </r>
  <r>
    <x v="0"/>
    <x v="6"/>
    <x v="0"/>
    <x v="0"/>
    <s v="IWIS799"/>
    <s v="TS0116-SA-010301-00060-顧客資料基本資料_投資人資料查詢.docx"/>
    <s v="投資人基本資料查詢"/>
    <s v="OAWIS799"/>
    <n v="58"/>
    <s v="O"/>
    <s v="服務公司電話CI"/>
    <s v="公司電話分機"/>
    <s v="OA-OPH-CI-EXT"/>
    <n v="6"/>
    <s v="String"/>
    <s v="companyExtensionNumber"/>
    <s v="CIDTBOPH"/>
    <m/>
    <s v="CMPE_COMM_CONTENT"/>
    <m/>
  </r>
  <r>
    <x v="0"/>
    <x v="6"/>
    <x v="0"/>
    <x v="0"/>
    <s v="IWIS799"/>
    <s v="TS0116-SA-010301-00060-顧客資料基本資料_投資人資料查詢.docx"/>
    <s v="投資人基本資料查詢"/>
    <s v="OAWIS799"/>
    <n v="59"/>
    <s v="O"/>
    <s v="職位別"/>
    <s v="職位別"/>
    <s v="OA-TLE      "/>
    <n v="2"/>
    <s v="String"/>
    <s v="jobPositionType"/>
    <s v="CIDTBTLE"/>
    <m/>
    <s v="JOB_POSITION_TYPE"/>
    <m/>
  </r>
  <r>
    <x v="0"/>
    <x v="6"/>
    <x v="0"/>
    <x v="0"/>
    <s v="IWIS799"/>
    <s v="TS0116-SA-010301-00060-顧客資料基本資料_投資人資料查詢.docx"/>
    <s v="投資人基本資料查詢"/>
    <s v="OAWIS799"/>
    <n v="60"/>
    <s v="O"/>
    <s v="行業類別"/>
    <s v="自然人行業類別代碼"/>
    <s v="OA-PRT-CIDTB"/>
    <n v="3"/>
    <s v="String"/>
    <s v="industryType"/>
    <s v="CIDTBPRT"/>
    <m/>
    <s v="INDUSTRY_TYPE_CODE"/>
    <m/>
  </r>
  <r>
    <x v="0"/>
    <x v="6"/>
    <x v="0"/>
    <x v="0"/>
    <s v="IWIS799"/>
    <s v="TS0116-SA-010301-00060-顧客資料基本資料_投資人資料查詢.docx"/>
    <s v="投資人基本資料查詢"/>
    <s v="OAWIS799"/>
    <n v="61"/>
    <s v="O"/>
    <s v="婚姻狀況"/>
    <s v="婚姻狀況"/>
    <s v="OA-MRG      "/>
    <n v="1"/>
    <s v="String"/>
    <s v="marriedStatus"/>
    <s v="CIDTBMRG"/>
    <m/>
    <s v="MARRIED_STATUS_CODE"/>
    <m/>
  </r>
  <r>
    <x v="0"/>
    <x v="6"/>
    <x v="0"/>
    <x v="0"/>
    <s v="IWIS799"/>
    <s v="TS0116-SA-010301-00060-顧客資料基本資料_投資人資料查詢.docx"/>
    <s v="投資人基本資料查詢"/>
    <s v="OAWIS799"/>
    <n v="62"/>
    <s v="O"/>
    <s v="子女人數"/>
    <s v="扶養子女數"/>
    <s v="OA-KID      "/>
    <n v="2"/>
    <s v="Number"/>
    <s v="numberOfChildren"/>
    <s v="CIDTBKID"/>
    <m/>
    <s v="CHILDREN_NUM"/>
    <m/>
  </r>
  <r>
    <x v="0"/>
    <x v="6"/>
    <x v="0"/>
    <x v="0"/>
    <s v="IWIS799"/>
    <s v="TS0116-SA-010301-00060-顧客資料基本資料_投資人資料查詢.docx"/>
    <s v="投資人基本資料查詢"/>
    <s v="OAWIS799"/>
    <n v="63"/>
    <s v="O"/>
    <s v="居住狀況"/>
    <s v="X"/>
    <s v="OA-HOM      "/>
    <n v="2"/>
    <s v="String"/>
    <s v="X"/>
    <s v="CIDTBHOM"/>
    <m/>
    <m/>
    <m/>
  </r>
  <r>
    <x v="0"/>
    <x v="6"/>
    <x v="0"/>
    <x v="0"/>
    <s v="IWIS799"/>
    <s v="TS0116-SA-010301-00060-顧客資料基本資料_投資人資料查詢.docx"/>
    <s v="投資人基本資料查詢"/>
    <s v="OAWIS799"/>
    <n v="64"/>
    <s v="O"/>
    <s v="學歷"/>
    <s v="學歷代碼//教育程度"/>
    <s v="OA-EDU      "/>
    <n v="2"/>
    <s v="String"/>
    <s v="educationLevel"/>
    <s v="CIDTBEDU"/>
    <m/>
    <s v="EDU_LEVEL_CODE"/>
    <m/>
  </r>
  <r>
    <x v="0"/>
    <x v="6"/>
    <x v="0"/>
    <x v="0"/>
    <s v="IWIS799"/>
    <s v="TS0116-SA-010301-00060-顧客資料基本資料_投資人資料查詢.docx"/>
    <s v="投資人基本資料查詢"/>
    <s v="OAWIS799"/>
    <n v="65"/>
    <s v="O"/>
    <s v="個人年收入所得"/>
    <s v="個人年收入所得"/>
    <s v="OA-YMT      "/>
    <n v="2"/>
    <s v="String"/>
    <s v="personalAnnualIncome"/>
    <s v="CIDTBYMT"/>
    <m/>
    <s v="PERSONAL_ANNUAL_INCOME"/>
    <m/>
  </r>
  <r>
    <x v="0"/>
    <x v="6"/>
    <x v="0"/>
    <x v="0"/>
    <s v="IWIS799"/>
    <s v="TS0116-SA-010301-00060-顧客資料基本資料_投資人資料查詢.docx"/>
    <s v="投資人基本資料查詢"/>
    <s v="OAWIS799"/>
    <n v="66"/>
    <s v="O"/>
    <s v="家庭年收入所得"/>
    <s v="X"/>
    <s v="OA-YMU      "/>
    <n v="2"/>
    <s v="String"/>
    <s v="X"/>
    <s v="CIDTBYMU"/>
    <m/>
    <m/>
    <m/>
  </r>
  <r>
    <x v="0"/>
    <x v="6"/>
    <x v="0"/>
    <x v="0"/>
    <s v="IWIS799"/>
    <s v="TS0116-SA-010301-00060-顧客資料基本資料_投資人資料查詢.docx"/>
    <s v="投資人基本資料查詢"/>
    <s v="OAWIS799"/>
    <n v="67"/>
    <s v="O"/>
    <s v="往來戶註記"/>
    <s v="往來戶註記"/>
    <s v="OA-ANS      "/>
    <n v="1"/>
    <s v="String"/>
    <s v="accountFlag"/>
    <m/>
    <s v="Y有往來／N無往來"/>
    <m/>
    <m/>
  </r>
  <r>
    <x v="0"/>
    <x v="7"/>
    <x v="0"/>
    <x v="0"/>
    <s v="A20403F"/>
    <s v="TS0116-SA-010322-00002-顧客註記約定作業_顧客身份查詢.docx"/>
    <s v="顧客身份查詢"/>
    <s v="GA20403F"/>
    <n v="1"/>
    <s v="I"/>
    <s v="統一編號"/>
    <s v="銀行歸戶統編"/>
    <s v="GA-CID"/>
    <n v="10"/>
    <s v="String"/>
    <s v="customerCirciKey"/>
    <s v="CIRCIKEY"/>
    <m/>
    <s v="CIF_VERIFIED_ID"/>
    <m/>
  </r>
  <r>
    <x v="0"/>
    <x v="7"/>
    <x v="0"/>
    <x v="0"/>
    <s v="A20403F"/>
    <s v="TS0116-SA-010322-00002-顧客註記約定作業_顧客身份查詢.docx"/>
    <s v="顧客身份查詢"/>
    <s v="GA20403F"/>
    <n v="2"/>
    <s v="I"/>
    <s v="生日"/>
    <s v="顧客開戶生日"/>
    <s v="GA-BIR"/>
    <n v="8"/>
    <s v="Number"/>
    <s v="birthday"/>
    <s v="CIRCICBD"/>
    <m/>
    <s v="BIRTHDAY"/>
    <m/>
  </r>
  <r>
    <x v="0"/>
    <x v="7"/>
    <x v="0"/>
    <x v="0"/>
    <s v="A20403F"/>
    <s v="TS0116-SA-010322-00002-顧客註記約定作業_顧客身份查詢.docx"/>
    <s v="顧客身份查詢"/>
    <s v="GA20403F"/>
    <n v="3"/>
    <s v="I"/>
    <s v="帳號"/>
    <s v="帳號"/>
    <s v="GA-ACN"/>
    <n v="13"/>
    <s v="Number"/>
    <s v="accountNumber"/>
    <s v="CG39-ACN"/>
    <m/>
    <m/>
    <m/>
  </r>
  <r>
    <x v="0"/>
    <x v="7"/>
    <x v="0"/>
    <x v="0"/>
    <s v="A20403F"/>
    <s v="TS0116-SA-010322-00002-顧客註記約定作業_顧客身份查詢.docx"/>
    <s v="顧客身份查詢"/>
    <s v="WA20403F"/>
    <n v="1"/>
    <s v="O"/>
    <s v="統一編號"/>
    <s v="銀行歸戶統編"/>
    <s v="WA-CID"/>
    <n v="10"/>
    <s v="String"/>
    <s v="customerCirciKey"/>
    <s v="CIRCIKEY"/>
    <m/>
    <s v="CIF_VERIFIED_ID"/>
    <m/>
  </r>
  <r>
    <x v="0"/>
    <x v="7"/>
    <x v="0"/>
    <x v="0"/>
    <s v="A20403F"/>
    <s v="TS0116-SA-010322-00002-顧客註記約定作業_顧客身份查詢.docx"/>
    <s v="顧客身份查詢"/>
    <s v="WA20403F"/>
    <n v="2"/>
    <s v="O"/>
    <s v="出生日期"/>
    <s v="顧客開戶生日"/>
    <s v="WA-BIR"/>
    <n v="8"/>
    <s v="Number"/>
    <s v="birthday"/>
    <s v="CIRCICBD"/>
    <m/>
    <s v="BIRTHDAY"/>
    <m/>
  </r>
  <r>
    <x v="0"/>
    <x v="7"/>
    <x v="0"/>
    <x v="0"/>
    <s v="A20403F"/>
    <s v="TS0116-SA-010322-00002-顧客註記約定作業_顧客身份查詢.docx"/>
    <s v="顧客身份查詢"/>
    <s v="WA20403F"/>
    <n v="3"/>
    <s v="O"/>
    <s v="身份種類代號"/>
    <s v="顧客身份代碼"/>
    <s v="WA-NUM"/>
    <n v="2"/>
    <s v="String"/>
    <s v="customerKycTypes[*].kycCode"/>
    <s v="CIDADNUM"/>
    <m/>
    <m/>
    <s v="100組"/>
  </r>
  <r>
    <x v="0"/>
    <x v="7"/>
    <x v="0"/>
    <x v="0"/>
    <s v="A20403F"/>
    <s v="TS0116-SA-010322-00002-顧客註記約定作業_顧客身份查詢.docx"/>
    <s v="顧客身份查詢"/>
    <s v="WA20403F"/>
    <n v="4"/>
    <s v="O"/>
    <s v="登錄狀態"/>
    <s v="登錄狀態"/>
    <s v="WA-SYN"/>
    <n v="1"/>
    <s v="String"/>
    <s v="customerKycTypes[*].kycType"/>
    <s v="CIDADSID"/>
    <m/>
    <m/>
    <s v="100組"/>
  </r>
  <r>
    <x v="0"/>
    <x v="8"/>
    <x v="0"/>
    <x v="0"/>
    <s v="N1120"/>
    <s v="TS0116-SA-010303-00003-顧客資料基本資料_外匯資料查詢(PIB).docx"/>
    <s v="顧客資料查詢(外幣轉帳匯款前)"/>
    <s v="NIA1120"/>
    <n v="1"/>
    <s v="I"/>
    <s v="網銀種類"/>
    <s v="X"/>
    <s v="NIA-PTYP"/>
    <n v="1"/>
    <s v="String"/>
    <s v="internetBankType"/>
    <m/>
    <m/>
    <m/>
    <m/>
  </r>
  <r>
    <x v="0"/>
    <x v="8"/>
    <x v="0"/>
    <x v="0"/>
    <s v="N1120"/>
    <s v="TS0116-SA-010303-00003-顧客資料基本資料_外匯資料查詢(PIB).docx"/>
    <s v="顧客資料查詢(外幣轉帳匯款前)"/>
    <s v="NIA1120"/>
    <n v="2"/>
    <s v="I"/>
    <s v="網銀統編"/>
    <s v="銀行歸戶統編"/>
    <s v="NIA-CIK"/>
    <n v="10"/>
    <s v="String"/>
    <s v="customerCirciKey"/>
    <m/>
    <m/>
    <s v="CIF_VERIFIED_ID"/>
    <m/>
  </r>
  <r>
    <x v="0"/>
    <x v="8"/>
    <x v="0"/>
    <x v="0"/>
    <s v="N1120"/>
    <s v="TS0116-SA-010303-00003-顧客資料基本資料_外匯資料查詢(PIB).docx"/>
    <s v="顧客資料查詢(外幣轉帳匯款前)"/>
    <s v="NOA1120"/>
    <n v="1"/>
    <s v="O"/>
    <s v="統編"/>
    <s v="銀行歸戶統編"/>
    <s v="NOA-CIK"/>
    <n v="10"/>
    <s v="String"/>
    <s v="customerCirciKey"/>
    <m/>
    <m/>
    <s v="CIF_VERIFIED_ID"/>
    <m/>
  </r>
  <r>
    <x v="0"/>
    <x v="8"/>
    <x v="0"/>
    <x v="0"/>
    <s v="N1120"/>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0"/>
    <x v="8"/>
    <x v="0"/>
    <x v="0"/>
    <s v="N1120"/>
    <s v="TS0116-SA-010303-00003-顧客資料基本資料_外匯資料查詢(PIB).docx"/>
    <s v="顧客資料查詢(外幣轉帳匯款前)"/>
    <s v="NOA1120"/>
    <n v="3"/>
    <s v="O"/>
    <s v="是否徵提人民幣風險預告書"/>
    <s v="X"/>
    <s v="NOA-CICNY"/>
    <n v="1"/>
    <s v="String"/>
    <s v="X"/>
    <s v="N"/>
    <m/>
    <m/>
    <m/>
  </r>
  <r>
    <x v="0"/>
    <x v="8"/>
    <x v="0"/>
    <x v="0"/>
    <s v="N1120"/>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0"/>
    <x v="8"/>
    <x v="0"/>
    <x v="0"/>
    <s v="N1120"/>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0"/>
    <x v="8"/>
    <x v="0"/>
    <x v="0"/>
    <s v="N1120"/>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0"/>
    <x v="8"/>
    <x v="0"/>
    <x v="0"/>
    <s v="N1120"/>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0"/>
    <x v="8"/>
    <x v="0"/>
    <x v="0"/>
    <s v="N1120"/>
    <s v="TS0116-SA-010303-00003-顧客資料基本資料_外匯資料查詢(PIB).docx"/>
    <s v="顧客資料查詢(外幣轉帳匯款前)"/>
    <s v="NOA1120"/>
    <n v="8"/>
    <s v="O"/>
    <s v="國別（簡碼）"/>
    <s v="英文地址國別"/>
    <s v="NOA-CICUY"/>
    <n v="2"/>
    <s v="String"/>
    <s v="countryInEnglish"/>
    <s v="CIDADCUY"/>
    <m/>
    <s v="CONT_ENGLISH_ADDR_COUNTRYCODE"/>
    <m/>
  </r>
  <r>
    <x v="0"/>
    <x v="8"/>
    <x v="0"/>
    <x v="0"/>
    <s v="N1120"/>
    <s v="TS0116-SA-010303-00003-顧客資料基本資料_外匯資料查詢(PIB).docx"/>
    <s v="顧客資料查詢(外幣轉帳匯款前)"/>
    <s v="NOA1120"/>
    <n v="9"/>
    <s v="O"/>
    <s v="英文地址"/>
    <s v="英文地址(部分)"/>
    <s v="NOA-CIADD"/>
    <n v="66"/>
    <s v="String"/>
    <s v="detailAddressInEnglish"/>
    <s v="CIDADADD"/>
    <m/>
    <s v="CONT_ENGLISH_ADDR"/>
    <m/>
  </r>
  <r>
    <x v="0"/>
    <x v="8"/>
    <x v="0"/>
    <x v="0"/>
    <s v="N1120"/>
    <s v="TS0116-SA-010303-00003-顧客資料基本資料_外匯資料查詢(PIB).docx"/>
    <s v="顧客資料查詢(外幣轉帳匯款前)"/>
    <s v="NOA1120"/>
    <n v="10"/>
    <s v="O"/>
    <s v="城市"/>
    <s v="英文地址城市"/>
    <s v="NOA-CICTY"/>
    <n v="30"/>
    <s v="String"/>
    <s v="cityInEnglish"/>
    <s v="CIDADCTY"/>
    <m/>
    <s v="CONT_ENGLISH_ADDR_ADMINAREA"/>
    <m/>
  </r>
  <r>
    <x v="0"/>
    <x v="8"/>
    <x v="0"/>
    <x v="0"/>
    <s v="N1120"/>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0"/>
    <x v="1"/>
    <x v="0"/>
    <x v="0"/>
    <s v="A46516"/>
    <s v="TS0116-SA-010301-00057-顧客資料基本資料_信封列印.docx"/>
    <s v="信封列印"/>
    <s v="GA46516"/>
    <n v="1"/>
    <s v="I"/>
    <s v="統一編號"/>
    <s v="銀行歸戶統編"/>
    <s v="GA-CID"/>
    <n v="10"/>
    <s v="String"/>
    <s v="customerCirciKey"/>
    <m/>
    <m/>
    <s v="CIF_VERIFIED_ID"/>
    <m/>
  </r>
  <r>
    <x v="0"/>
    <x v="1"/>
    <x v="0"/>
    <x v="0"/>
    <s v="A46516"/>
    <s v="TS0116-SA-010301-00057-顧客資料基本資料_信封列印.docx"/>
    <s v="信封列印"/>
    <s v="GA46516"/>
    <n v="2"/>
    <s v="I"/>
    <s v="帳號"/>
    <s v="帳號"/>
    <s v="GA-ACN"/>
    <n v="13"/>
    <s v="String"/>
    <s v="accountNumber"/>
    <m/>
    <m/>
    <m/>
    <m/>
  </r>
  <r>
    <x v="0"/>
    <x v="1"/>
    <x v="0"/>
    <x v="0"/>
    <s v="A46516"/>
    <s v="TS0116-SA-010301-00057-顧客資料基本資料_信封列印.docx"/>
    <s v="信封列印"/>
    <s v="GA46516"/>
    <n v="3"/>
    <s v="I"/>
    <s v="分行代號"/>
    <s v="分行代號"/>
    <s v="GA-BHI "/>
    <n v="4"/>
    <s v="String"/>
    <s v="branchCode"/>
    <m/>
    <m/>
    <m/>
    <m/>
  </r>
  <r>
    <x v="0"/>
    <x v="1"/>
    <x v="0"/>
    <x v="0"/>
    <s v="A46516"/>
    <s v="TS0116-SA-010301-00057-顧客資料基本資料_信封列印.docx"/>
    <s v="信封列印"/>
    <s v="GA46516"/>
    <n v="4"/>
    <s v="I"/>
    <s v="列印地址"/>
    <s v="列印地址"/>
    <s v="GA-ADDR"/>
    <n v="1"/>
    <s v="String"/>
    <s v="printAddressFlage"/>
    <m/>
    <s v="&quot;1&quot;:通訊地址_x000a_&quot;2&quot;:戶籍地址"/>
    <m/>
    <m/>
  </r>
  <r>
    <x v="0"/>
    <x v="1"/>
    <x v="0"/>
    <x v="0"/>
    <s v="A46516"/>
    <s v="TS0116-SA-010301-00057-顧客資料基本資料_信封列印.docx"/>
    <s v="信封列印"/>
    <s v="GA46516"/>
    <n v="5"/>
    <s v="I"/>
    <s v="信封格式"/>
    <s v="信封格式"/>
    <s v="GA-TYP "/>
    <n v="1"/>
    <s v="String"/>
    <s v="envelopePrintingFormat"/>
    <m/>
    <s v="&quot;1&quot;:西式_x000a_&quot;2&quot;:賀卡_x000a_&quot;3&quot;:中式"/>
    <m/>
    <m/>
  </r>
  <r>
    <x v="0"/>
    <x v="1"/>
    <x v="0"/>
    <x v="0"/>
    <s v="A46516"/>
    <s v="TS0116-SA-010301-00057-顧客資料基本資料_信封列印.docx"/>
    <s v="信封列印"/>
    <s v="WA46516"/>
    <n v="1"/>
    <s v="O"/>
    <s v="統一編號"/>
    <s v="銀行歸戶統編"/>
    <s v="WA-CID "/>
    <n v="10"/>
    <s v="String"/>
    <s v="customerCirciKey"/>
    <m/>
    <m/>
    <s v="CIF_VERIFIED_ID"/>
    <m/>
  </r>
  <r>
    <x v="0"/>
    <x v="1"/>
    <x v="0"/>
    <x v="0"/>
    <s v="A46516"/>
    <s v="TS0116-SA-010301-00057-顧客資料基本資料_信封列印.docx"/>
    <s v="信封列印"/>
    <s v="WA46516"/>
    <n v="2"/>
    <s v="O"/>
    <s v="帳號"/>
    <s v="帳號"/>
    <s v="WA-ACN "/>
    <n v="13"/>
    <s v="String"/>
    <s v="accountNumber"/>
    <m/>
    <m/>
    <m/>
    <m/>
  </r>
  <r>
    <x v="0"/>
    <x v="1"/>
    <x v="0"/>
    <x v="0"/>
    <s v="A46516"/>
    <s v="TS0116-SA-010301-00057-顧客資料基本資料_信封列印.docx"/>
    <s v="信封列印"/>
    <s v="WA46516"/>
    <n v="3"/>
    <s v="O"/>
    <s v="姓名"/>
    <s v="顧客姓名"/>
    <s v="WA-CNM "/>
    <n v="80"/>
    <s v="String"/>
    <s v="customerName"/>
    <m/>
    <m/>
    <s v="CUST_NAME"/>
    <m/>
  </r>
  <r>
    <x v="0"/>
    <x v="1"/>
    <x v="0"/>
    <x v="0"/>
    <s v="A46516"/>
    <s v="TS0116-SA-010301-00057-顧客資料基本資料_信封列印.docx"/>
    <s v="信封列印"/>
    <s v="WA46516"/>
    <n v="4"/>
    <s v="O"/>
    <s v="保留"/>
    <s v="X"/>
    <s v="FILLER "/>
    <n v="15"/>
    <s v="String"/>
    <s v="X"/>
    <m/>
    <m/>
    <m/>
    <m/>
  </r>
  <r>
    <x v="0"/>
    <x v="1"/>
    <x v="0"/>
    <x v="0"/>
    <s v="A46516"/>
    <s v="TS0116-SA-010301-00057-顧客資料基本資料_信封列印.docx"/>
    <s v="信封列印"/>
    <s v="WA46516"/>
    <n v="5"/>
    <s v="O"/>
    <s v="地址"/>
    <s v="地址"/>
    <s v="WA-ADDR"/>
    <n v="80"/>
    <s v="String"/>
    <s v="fullAddress"/>
    <m/>
    <m/>
    <m/>
    <m/>
  </r>
  <r>
    <x v="0"/>
    <x v="1"/>
    <x v="0"/>
    <x v="0"/>
    <s v="A46516"/>
    <s v="TS0116-SA-010301-00057-顧客資料基本資料_信封列印.docx"/>
    <s v="信封列印"/>
    <s v="WA46516"/>
    <n v="6"/>
    <s v="O"/>
    <s v="郵遞區號"/>
    <s v="郵遞區號"/>
    <s v="WA-ZIP"/>
    <n v="3"/>
    <s v="String"/>
    <s v="zip"/>
    <m/>
    <m/>
    <m/>
    <m/>
  </r>
  <r>
    <x v="0"/>
    <x v="1"/>
    <x v="0"/>
    <x v="0"/>
    <s v="A46516"/>
    <s v="TS0116-SA-010301-00057-顧客資料基本資料_信封列印.docx"/>
    <s v="信封列印"/>
    <s v="WA46516"/>
    <n v="7"/>
    <s v="O"/>
    <s v="分行代號"/>
    <s v="分行代號"/>
    <s v="WA-BHI"/>
    <n v="4"/>
    <s v="String"/>
    <s v="branchId"/>
    <m/>
    <m/>
    <m/>
    <m/>
  </r>
  <r>
    <x v="1"/>
    <x v="9"/>
    <x v="0"/>
    <x v="0"/>
    <s v="VC02"/>
    <s v="TS0116-SA-010301-00058-顧客資料基本資料_身份確認查詢.docx"/>
    <s v="客戶身份確認"/>
    <s v="VIAC02"/>
    <n v="1"/>
    <s v="I"/>
    <s v="帳號"/>
    <s v="帳號"/>
    <s v="VTA-VAN"/>
    <n v="13"/>
    <s v="String"/>
    <s v="accountNumber"/>
    <m/>
    <m/>
    <m/>
    <m/>
  </r>
  <r>
    <x v="1"/>
    <x v="9"/>
    <x v="0"/>
    <x v="0"/>
    <s v="VC02"/>
    <s v="TS0116-SA-010301-00058-顧客資料基本資料_身份確認查詢.docx"/>
    <s v="客戶身份確認"/>
    <s v="VIAC02"/>
    <n v="2"/>
    <s v="I"/>
    <s v="歸戶編號"/>
    <s v="銀行歸戶統編"/>
    <s v="VTA-CID"/>
    <n v="10"/>
    <s v="String"/>
    <s v="customerCirciKey"/>
    <m/>
    <m/>
    <s v="CIF_VERIFIED_ID"/>
    <m/>
  </r>
  <r>
    <x v="1"/>
    <x v="9"/>
    <x v="0"/>
    <x v="0"/>
    <s v="VC02"/>
    <s v="TS0116-SA-010301-00058-顧客資料基本資料_身份確認查詢.docx"/>
    <s v="客戶身份確認"/>
    <s v="VIAC02"/>
    <n v="3"/>
    <s v="I"/>
    <s v="語音密碼"/>
    <s v="X"/>
    <s v="VTA-PWD"/>
    <n v="4"/>
    <s v="String"/>
    <s v="X"/>
    <m/>
    <s v="空值"/>
    <m/>
    <m/>
  </r>
  <r>
    <x v="1"/>
    <x v="9"/>
    <x v="0"/>
    <x v="0"/>
    <s v="VC02"/>
    <s v="TS0116-SA-010301-00058-顧客資料基本資料_身份確認查詢.docx"/>
    <s v="客戶身份確認"/>
    <s v="VOAC02"/>
    <n v="1"/>
    <s v="O"/>
    <s v="帳號"/>
    <s v="帳號"/>
    <s v="VOA-VAN"/>
    <n v="13"/>
    <s v="String"/>
    <s v="accountNumber"/>
    <m/>
    <m/>
    <m/>
    <m/>
  </r>
  <r>
    <x v="1"/>
    <x v="9"/>
    <x v="0"/>
    <x v="0"/>
    <s v="VC02"/>
    <s v="TS0116-SA-010301-00058-顧客資料基本資料_身份確認查詢.docx"/>
    <s v="客戶身份確認"/>
    <s v="VOAC02"/>
    <n v="2"/>
    <s v="O"/>
    <s v="歸戶編號"/>
    <s v="銀行歸戶統編"/>
    <s v="VOA-CID"/>
    <n v="10"/>
    <s v="String"/>
    <s v="customerCirciKey"/>
    <m/>
    <m/>
    <s v="CIF_VERIFIED_ID"/>
    <m/>
  </r>
  <r>
    <x v="1"/>
    <x v="9"/>
    <x v="0"/>
    <x v="0"/>
    <s v="VC02"/>
    <s v="TS0116-SA-010301-00058-顧客資料基本資料_身份確認查詢.docx"/>
    <s v="客戶身份確認"/>
    <s v="VOAC02"/>
    <n v="3"/>
    <s v="O"/>
    <s v="原始檢查碼"/>
    <s v="重號時之原始檢查碼"/>
    <s v="VOA-OCC"/>
    <n v="1"/>
    <s v="String"/>
    <s v="originalCheckNumber"/>
    <m/>
    <m/>
    <m/>
    <m/>
  </r>
  <r>
    <x v="1"/>
    <x v="9"/>
    <x v="0"/>
    <x v="0"/>
    <s v="VC02"/>
    <s v="TS0116-SA-010301-00058-顧客資料基本資料_身份確認查詢.docx"/>
    <s v="客戶身份確認"/>
    <s v="VOAC02"/>
    <n v="4"/>
    <s v="O"/>
    <s v="生日"/>
    <s v="顧客開戶生日"/>
    <s v="VOA-CBD"/>
    <n v="8"/>
    <s v="String"/>
    <s v="birthday"/>
    <m/>
    <m/>
    <s v="BIRTHDAY"/>
    <m/>
  </r>
  <r>
    <x v="1"/>
    <x v="9"/>
    <x v="0"/>
    <x v="0"/>
    <s v="VC02"/>
    <s v="TS0116-SA-010301-00058-顧客資料基本資料_身份確認查詢.docx"/>
    <s v="客戶身份確認"/>
    <s v="VOAC02"/>
    <n v="5"/>
    <s v="O"/>
    <s v="戶名"/>
    <s v="顧客姓名"/>
    <s v="VOA-CNM"/>
    <n v="80"/>
    <s v="String"/>
    <s v="customerName"/>
    <m/>
    <m/>
    <s v="CUST_NAME"/>
    <m/>
  </r>
  <r>
    <x v="1"/>
    <x v="9"/>
    <x v="0"/>
    <x v="0"/>
    <s v="VC02"/>
    <s v="TS0116-SA-010301-00058-顧客資料基本資料_身份確認查詢.docx"/>
    <s v="客戶身份確認"/>
    <s v="VOAC02"/>
    <n v="6"/>
    <s v="O"/>
    <s v="性別"/>
    <s v="性別代碼"/>
    <s v="VOA-CSC"/>
    <n v="1"/>
    <s v="String"/>
    <s v="gender"/>
    <m/>
    <m/>
    <s v="GENDER_CODE"/>
    <m/>
  </r>
  <r>
    <x v="1"/>
    <x v="9"/>
    <x v="0"/>
    <x v="0"/>
    <s v="VC02"/>
    <s v="TS0116-SA-010301-00058-顧客資料基本資料_身份確認查詢.docx"/>
    <s v="客戶身份確認"/>
    <s v="VOAC02"/>
    <n v="7"/>
    <s v="O"/>
    <s v="保密戶註記"/>
    <s v="不寄對帳單及通知註記"/>
    <s v="VOA-ACP"/>
    <n v="1"/>
    <s v="String"/>
    <s v="doNotSendStatementFlag"/>
    <m/>
    <m/>
    <s v="NO_BANK_STATM_FLAG"/>
    <m/>
  </r>
  <r>
    <x v="1"/>
    <x v="9"/>
    <x v="0"/>
    <x v="0"/>
    <s v="VC02"/>
    <s v="TS0116-SA-010301-00058-顧客資料基本資料_身份確認查詢.docx"/>
    <s v="客戶身份確認"/>
    <s v="VOAC02"/>
    <n v="8"/>
    <s v="O"/>
    <s v="語音一般服務狀態"/>
    <s v="語音非轉帳類服務"/>
    <s v="VOA-VSE"/>
    <n v="1"/>
    <s v="String"/>
    <s v="voiceServiceStatus"/>
    <s v="CIRCIVSE-G"/>
    <m/>
    <s v="SPECIAL_SERVICE_FLAG"/>
    <m/>
  </r>
  <r>
    <x v="1"/>
    <x v="9"/>
    <x v="0"/>
    <x v="0"/>
    <s v="VC02"/>
    <s v="TS0116-SA-010301-00058-顧客資料基本資料_身份確認查詢.docx"/>
    <s v="客戶身份確認"/>
    <s v="VOAC02"/>
    <n v="9"/>
    <s v="O"/>
    <s v="代表人姓名"/>
    <s v="代表人姓名/負責人姓名"/>
    <s v="VOA-RNM"/>
    <n v="22"/>
    <s v="String"/>
    <s v="principalName"/>
    <m/>
    <m/>
    <s v="PRINCIPAL_NAME"/>
    <m/>
  </r>
  <r>
    <x v="1"/>
    <x v="9"/>
    <x v="0"/>
    <x v="0"/>
    <s v="VC02"/>
    <s v="TS0116-SA-010301-00058-顧客資料基本資料_身份確認查詢.docx"/>
    <s v="客戶身份確認"/>
    <s v="VOAC02"/>
    <n v="10"/>
    <s v="O"/>
    <s v="戶籍地址"/>
    <s v="戶籍地址(全部)"/>
    <s v="VOA-CPA"/>
    <n v="80"/>
    <s v="String"/>
    <s v="fullPermanentAddress"/>
    <m/>
    <m/>
    <s v="PER_ADDRESS_FULL"/>
    <m/>
  </r>
  <r>
    <x v="1"/>
    <x v="9"/>
    <x v="0"/>
    <x v="0"/>
    <s v="VC02"/>
    <s v="TS0116-SA-010301-00058-顧客資料基本資料_身份確認查詢.docx"/>
    <s v="客戶身份確認"/>
    <s v="VOAC02"/>
    <n v="11"/>
    <s v="O"/>
    <s v="戶籍電話"/>
    <s v="戶籍電話"/>
    <s v="VOA-CPP"/>
    <n v="11"/>
    <s v="String"/>
    <s v="permanentPhoneNumber"/>
    <m/>
    <m/>
    <s v="RESI_COMM_CONTENT"/>
    <m/>
  </r>
  <r>
    <x v="1"/>
    <x v="9"/>
    <x v="0"/>
    <x v="0"/>
    <s v="VC02"/>
    <s v="TS0116-SA-010301-00058-顧客資料基本資料_身份確認查詢.docx"/>
    <s v="客戶身份確認"/>
    <s v="VOAC02"/>
    <n v="12"/>
    <s v="O"/>
    <s v="通訊地址"/>
    <s v="通訊地址(全部)"/>
    <s v="VOA-CHA"/>
    <n v="80"/>
    <s v="String"/>
    <s v="fullResidentialAddress"/>
    <m/>
    <m/>
    <s v="CONT_ADDRESS_FULL"/>
    <m/>
  </r>
  <r>
    <x v="1"/>
    <x v="9"/>
    <x v="0"/>
    <x v="0"/>
    <s v="VC02"/>
    <s v="TS0116-SA-010301-00058-顧客資料基本資料_身份確認查詢.docx"/>
    <s v="客戶身份確認"/>
    <s v="VOAC02"/>
    <n v="13"/>
    <s v="O"/>
    <s v="通訊電話"/>
    <s v="通訊電話"/>
    <s v="VOA-CH1"/>
    <n v="11"/>
    <s v="String"/>
    <s v="residentialPhoneNumber"/>
    <m/>
    <m/>
    <s v="CONT_COMM_CONTENT"/>
    <m/>
  </r>
  <r>
    <x v="1"/>
    <x v="9"/>
    <x v="0"/>
    <x v="0"/>
    <s v="VC02"/>
    <s v="TS0116-SA-010301-00058-顧客資料基本資料_身份確認查詢.docx"/>
    <s v="客戶身份確認"/>
    <s v="VOAC02"/>
    <n v="14"/>
    <s v="O"/>
    <s v="通訊電話分機"/>
    <s v="通訊電話分機"/>
    <s v="VOA-CH2"/>
    <n v="6"/>
    <s v="String"/>
    <s v="residentialNumberExtension"/>
    <m/>
    <m/>
    <s v="CONE_COMM_CONTENT"/>
    <m/>
  </r>
  <r>
    <x v="1"/>
    <x v="9"/>
    <x v="0"/>
    <x v="0"/>
    <s v="VC02"/>
    <s v="TS0116-SA-010301-00058-顧客資料基本資料_身份確認查詢.docx"/>
    <s v="客戶身份確認"/>
    <s v="VOAC02"/>
    <n v="15"/>
    <s v="O"/>
    <s v="COUNTER"/>
    <s v="往來帳戶數"/>
    <s v="VOA-CNT"/>
    <n v="2"/>
    <s v="Number"/>
    <s v="numberOfAccounts"/>
    <m/>
    <m/>
    <m/>
    <m/>
  </r>
  <r>
    <x v="1"/>
    <x v="9"/>
    <x v="0"/>
    <x v="0"/>
    <s v="VC02"/>
    <s v="TS0116-SA-010301-00058-顧客資料基本資料_身份確認查詢.docx"/>
    <s v="客戶身份確認"/>
    <s v="VOAC02"/>
    <n v="16"/>
    <s v="O"/>
    <s v="帳號"/>
    <s v="帳號"/>
    <s v="VOA-ACN"/>
    <n v="13"/>
    <s v="String"/>
    <s v="accountNumber"/>
    <m/>
    <m/>
    <m/>
    <m/>
  </r>
  <r>
    <x v="1"/>
    <x v="9"/>
    <x v="0"/>
    <x v="0"/>
    <s v="VC02"/>
    <s v="TS0116-SA-010301-00058-顧客資料基本資料_身份確認查詢.docx"/>
    <s v="客戶身份確認"/>
    <s v="VOAC02"/>
    <n v="17"/>
    <s v="O"/>
    <s v="金融卡啟用註記"/>
    <s v="X"/>
    <s v="VOA-INI"/>
    <n v="1"/>
    <s v="String"/>
    <s v="X"/>
    <m/>
    <m/>
    <m/>
    <m/>
  </r>
  <r>
    <x v="1"/>
    <x v="9"/>
    <x v="0"/>
    <x v="0"/>
    <s v="VC02"/>
    <s v="TS0116-SA-010301-00058-顧客資料基本資料_身份確認查詢.docx"/>
    <s v="客戶身份確認"/>
    <s v="VOAC02"/>
    <n v="18"/>
    <s v="O"/>
    <s v="金融卡掛失註記"/>
    <s v="X"/>
    <s v="VOA-LOS"/>
    <n v="1"/>
    <s v="String"/>
    <s v="X"/>
    <m/>
    <m/>
    <m/>
    <m/>
  </r>
  <r>
    <x v="1"/>
    <x v="9"/>
    <x v="0"/>
    <x v="0"/>
    <s v="VC02"/>
    <s v="TS0116-SA-010301-00058-顧客資料基本資料_身份確認查詢.docx"/>
    <s v="客戶身份確認"/>
    <s v="VOAC02"/>
    <n v="19"/>
    <s v="O"/>
    <s v="金融卡註銷註記"/>
    <s v="X"/>
    <s v="VOA-CAN"/>
    <n v="1"/>
    <s v="String"/>
    <s v="X"/>
    <m/>
    <m/>
    <m/>
    <m/>
  </r>
  <r>
    <x v="1"/>
    <x v="9"/>
    <x v="0"/>
    <x v="0"/>
    <s v="VC02"/>
    <s v="TS0116-SA-010301-00058-顧客資料基本資料_身份確認查詢.docx"/>
    <s v="客戶身份確認"/>
    <s v="VOAC02"/>
    <n v="20"/>
    <s v="O"/>
    <s v="金融卡留置註記"/>
    <s v="X"/>
    <s v="VOA-RTF"/>
    <n v="1"/>
    <s v="String"/>
    <s v="X"/>
    <m/>
    <m/>
    <m/>
    <m/>
  </r>
  <r>
    <x v="1"/>
    <x v="9"/>
    <x v="0"/>
    <x v="0"/>
    <s v="VC02"/>
    <s v="TS0116-SA-010301-00058-顧客資料基本資料_身份確認查詢.docx"/>
    <s v="客戶身份確認"/>
    <s v="VOAC02"/>
    <n v="21"/>
    <s v="O"/>
    <s v="卡號"/>
    <s v="X"/>
    <s v="VOA-SEQ"/>
    <n v="3"/>
    <s v="String"/>
    <s v="X"/>
    <m/>
    <m/>
    <m/>
    <m/>
  </r>
  <r>
    <x v="1"/>
    <x v="9"/>
    <x v="0"/>
    <x v="0"/>
    <s v="VC02"/>
    <s v="TS0116-SA-010301-00058-顧客資料基本資料_身份確認查詢.docx"/>
    <s v="客戶身份確認"/>
    <s v="VOAC02"/>
    <n v="22"/>
    <s v="O"/>
    <s v="語音密碼狀態"/>
    <s v="語音密碼狀態"/>
    <s v="VOA-VSC"/>
    <n v="1"/>
    <s v="String"/>
    <s v="voicePasswordStatus"/>
    <s v="CIRCIVSC"/>
    <m/>
    <s v="IVR_PWD_STATE_FLAG"/>
    <m/>
  </r>
  <r>
    <x v="1"/>
    <x v="9"/>
    <x v="0"/>
    <x v="0"/>
    <s v="VC02"/>
    <s v="TS0116-SA-010301-00058-顧客資料基本資料_身份確認查詢.docx"/>
    <s v="客戶身份確認"/>
    <s v="VOAC02"/>
    <n v="23"/>
    <s v="O"/>
    <s v="理財CLUB會員註記"/>
    <s v="顧客等級"/>
    <s v="VOA-RNK"/>
    <n v="1"/>
    <s v="String"/>
    <s v="customerRanking"/>
    <m/>
    <m/>
    <s v="CUST_RATING"/>
    <m/>
  </r>
  <r>
    <x v="1"/>
    <x v="9"/>
    <x v="0"/>
    <x v="0"/>
    <s v="VC02"/>
    <s v="TS0116-SA-010301-00058-顧客資料基本資料_身份確認查詢.docx"/>
    <s v="客戶身份確認"/>
    <s v="VOAC02"/>
    <n v="24"/>
    <s v="O"/>
    <s v="語音密碼變更次數"/>
    <s v="X"/>
    <s v="VOA-VCC"/>
    <n v="2"/>
    <s v="Number"/>
    <s v="X"/>
    <m/>
    <m/>
    <m/>
    <m/>
  </r>
  <r>
    <x v="0"/>
    <x v="10"/>
    <x v="0"/>
    <x v="0"/>
    <s v="V82A"/>
    <s v="TS0116-SA-010301-00050-顧客資料基本資料_基本資料查詢.docx"/>
    <s v="基本資料查詢作業"/>
    <s v="GA204031"/>
    <n v="1"/>
    <s v="I"/>
    <s v="統編"/>
    <s v="銀行歸戶統編"/>
    <s v="GA-CID"/>
    <n v="10"/>
    <s v="String"/>
    <s v="customerCirciKey"/>
    <m/>
    <m/>
    <s v="CIF_VERIFIED_ID"/>
    <m/>
  </r>
  <r>
    <x v="0"/>
    <x v="10"/>
    <x v="0"/>
    <x v="0"/>
    <s v="V82A"/>
    <s v="TS0116-SA-010301-00050-顧客資料基本資料_基本資料查詢.docx"/>
    <s v="基本資料查詢作業"/>
    <s v="GA204031"/>
    <n v="2"/>
    <s v="I"/>
    <s v="生日"/>
    <s v="顧客開戶生日"/>
    <s v="GA-CBD"/>
    <n v="80"/>
    <s v="String"/>
    <s v="birthday"/>
    <m/>
    <m/>
    <s v="BIRTHDAY"/>
    <m/>
  </r>
  <r>
    <x v="0"/>
    <x v="10"/>
    <x v="0"/>
    <x v="0"/>
    <s v="V82A"/>
    <s v="TS0116-SA-010301-00050-顧客資料基本資料_基本資料查詢.docx"/>
    <s v="基本資料查詢作業"/>
    <s v="GA204031"/>
    <n v="3"/>
    <s v="I"/>
    <s v="帳號"/>
    <s v="帳號"/>
    <s v="GA-ACN"/>
    <n v="13"/>
    <s v="String"/>
    <s v="accountNumber"/>
    <m/>
    <m/>
    <m/>
    <m/>
  </r>
  <r>
    <x v="0"/>
    <x v="10"/>
    <x v="0"/>
    <x v="0"/>
    <s v="V82A"/>
    <s v="TS0116-SA-010301-00050-顧客資料基本資料_基本資料查詢.docx"/>
    <s v="基本資料查詢作業"/>
    <s v="WA204031"/>
    <n v="1"/>
    <s v="O"/>
    <s v="統一編號"/>
    <s v="原始身份證字號/統編"/>
    <s v="WA-CID"/>
    <n v="10"/>
    <s v="String"/>
    <s v="customerCertificationNumber"/>
    <s v="CIRCICID"/>
    <m/>
    <s v="CIF_ORIGINAL_ID"/>
    <m/>
  </r>
  <r>
    <x v="0"/>
    <x v="10"/>
    <x v="0"/>
    <x v="0"/>
    <s v="V82A"/>
    <s v="TS0116-SA-010301-00050-顧客資料基本資料_基本資料查詢.docx"/>
    <s v="基本資料查詢作業"/>
    <s v="WA204031"/>
    <n v="2"/>
    <s v="O"/>
    <s v="中文戶名"/>
    <s v="顧客姓名"/>
    <s v="WA-CNM"/>
    <n v="80"/>
    <s v="String"/>
    <s v="customerName"/>
    <s v="CIRCICNM"/>
    <m/>
    <s v="CUST_NAME"/>
    <m/>
  </r>
  <r>
    <x v="0"/>
    <x v="10"/>
    <x v="0"/>
    <x v="0"/>
    <s v="V82A"/>
    <s v="TS0116-SA-010301-00050-顧客資料基本資料_基本資料查詢.docx"/>
    <s v="基本資料查詢作業"/>
    <s v="WA204031"/>
    <n v="3"/>
    <s v="O"/>
    <s v="生日"/>
    <s v="顧客開戶生日"/>
    <s v="WA-CBD"/>
    <n v="8"/>
    <s v="String"/>
    <s v="birthday"/>
    <s v="CIRCICBD"/>
    <m/>
    <s v="BIRTHDAY"/>
    <m/>
  </r>
  <r>
    <x v="0"/>
    <x v="10"/>
    <x v="0"/>
    <x v="0"/>
    <s v="V82A"/>
    <s v="TS0116-SA-010301-00050-顧客資料基本資料_基本資料查詢.docx"/>
    <s v="基本資料查詢作業"/>
    <s v="WA204031"/>
    <n v="4"/>
    <s v="O"/>
    <s v="代表人統一編號"/>
    <s v="負責人統編"/>
    <s v="WA-DCI"/>
    <n v="10"/>
    <s v="String"/>
    <s v="principalCertificationNumber"/>
    <s v="CIRCIDCI"/>
    <m/>
    <s v="PRINCIPAL_CERT_NO"/>
    <m/>
  </r>
  <r>
    <x v="0"/>
    <x v="10"/>
    <x v="0"/>
    <x v="0"/>
    <s v="V82A"/>
    <s v="TS0116-SA-010301-00050-顧客資料基本資料_基本資料查詢.docx"/>
    <s v="基本資料查詢作業"/>
    <s v="WA204031"/>
    <n v="5"/>
    <s v="O"/>
    <s v="代表人姓名"/>
    <s v="代表人姓名"/>
    <s v="WA-RNM"/>
    <n v="22"/>
    <s v="String"/>
    <s v="principalName"/>
    <s v="CIRCIRNM"/>
    <m/>
    <s v="PRINCIPAL_NAME"/>
    <m/>
  </r>
  <r>
    <x v="0"/>
    <x v="10"/>
    <x v="0"/>
    <x v="0"/>
    <s v="V82A"/>
    <s v="TS0116-SA-010301-00050-顧客資料基本資料_基本資料查詢.docx"/>
    <s v="基本資料查詢作業"/>
    <s v="WA204031"/>
    <n v="6"/>
    <s v="O"/>
    <s v="國籍"/>
    <s v="國籍分類代碼"/>
    <s v="WA-CNC"/>
    <n v="1"/>
    <s v="String"/>
    <s v="nationality"/>
    <s v="CIRCICNC"/>
    <m/>
    <s v="NATIONALITY"/>
    <m/>
  </r>
  <r>
    <x v="0"/>
    <x v="10"/>
    <x v="0"/>
    <x v="0"/>
    <s v="V82A"/>
    <s v="TS0116-SA-010301-00050-顧客資料基本資料_基本資料查詢.docx"/>
    <s v="基本資料查詢作業"/>
    <s v="WA204031"/>
    <n v="7"/>
    <s v="O"/>
    <s v="國別"/>
    <s v="註冊國別代碼"/>
    <s v="WA-CPC"/>
    <n v="2"/>
    <s v="String"/>
    <s v="registeredCountry"/>
    <s v="CIRCICPC"/>
    <m/>
    <s v="REG_COUNTRY_CODE"/>
    <m/>
  </r>
  <r>
    <x v="0"/>
    <x v="10"/>
    <x v="0"/>
    <x v="0"/>
    <s v="V82A"/>
    <s v="TS0116-SA-010301-00050-顧客資料基本資料_基本資料查詢.docx"/>
    <s v="基本資料查詢作業"/>
    <s v="WA204031"/>
    <n v="8"/>
    <s v="O"/>
    <s v="行業類別"/>
    <s v="自然人行業類別代碼"/>
    <s v="WA-PRT"/>
    <n v="3"/>
    <s v="String"/>
    <s v="industryType"/>
    <s v="CIDTBPRT"/>
    <m/>
    <s v="INDUSTRY_TYPE_CODE"/>
    <m/>
  </r>
  <r>
    <x v="0"/>
    <x v="10"/>
    <x v="0"/>
    <x v="0"/>
    <s v="V82A"/>
    <s v="TS0116-SA-010301-00050-顧客資料基本資料_基本資料查詢.docx"/>
    <s v="基本資料查詢作業"/>
    <s v="WA204031"/>
    <n v="9"/>
    <s v="O"/>
    <s v="行業編號"/>
    <s v="行業編號（主計處代碼）"/>
    <s v="WA-NP2"/>
    <n v="6"/>
    <s v="String"/>
    <s v="industrialCodeForDgbas"/>
    <s v="CIRCINP2"/>
    <m/>
    <s v="DGBAS_INDUSTRY_CODE"/>
    <m/>
  </r>
  <r>
    <x v="0"/>
    <x v="10"/>
    <x v="0"/>
    <x v="0"/>
    <s v="V82A"/>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0"/>
    <x v="0"/>
    <x v="0"/>
    <s v="V82A"/>
    <s v="TS0116-SA-010301-00050-顧客資料基本資料_基本資料查詢.docx"/>
    <s v="基本資料查詢作業"/>
    <s v="WA204031"/>
    <n v="11"/>
    <s v="O"/>
    <s v="顧客類別"/>
    <s v="顧客類別代碼"/>
    <s v="WA-CTP"/>
    <n v="2"/>
    <s v="String"/>
    <s v="customerType"/>
    <s v="CIRCICTP"/>
    <m/>
    <s v="CUSTOMER_TYPE_CODE"/>
    <m/>
  </r>
  <r>
    <x v="0"/>
    <x v="10"/>
    <x v="0"/>
    <x v="0"/>
    <s v="V82A"/>
    <s v="TS0116-SA-010301-00050-顧客資料基本資料_基本資料查詢.docx"/>
    <s v="基本資料查詢作業"/>
    <s v="WA204031"/>
    <n v="12"/>
    <s v="O"/>
    <s v="稅別"/>
    <s v="利息所得稅別"/>
    <s v="WA-TAX"/>
    <n v="1"/>
    <s v="String"/>
    <s v="taxType"/>
    <s v="CIRCITAX"/>
    <m/>
    <s v="INCOME_TAX_TYPE"/>
    <m/>
  </r>
  <r>
    <x v="0"/>
    <x v="10"/>
    <x v="0"/>
    <x v="0"/>
    <s v="V82A"/>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0"/>
    <x v="10"/>
    <x v="0"/>
    <x v="0"/>
    <s v="V82A"/>
    <s v="TS0116-SA-010301-00050-顧客資料基本資料_基本資料查詢.docx"/>
    <s v="基本資料查詢作業"/>
    <s v="WA204031"/>
    <n v="14"/>
    <s v="O"/>
    <s v="戶籍電話"/>
    <s v="戶籍電話"/>
    <s v="WA-CPP"/>
    <n v="11"/>
    <s v="String"/>
    <s v="permanentPhoneNumber"/>
    <s v="CIRCICPP"/>
    <m/>
    <s v="RESI_COMM_CONTENT"/>
    <m/>
  </r>
  <r>
    <x v="0"/>
    <x v="10"/>
    <x v="0"/>
    <x v="0"/>
    <s v="V82A"/>
    <s v="TS0116-SA-010301-00050-顧客資料基本資料_基本資料查詢.docx"/>
    <s v="基本資料查詢作業"/>
    <s v="WA204031"/>
    <n v="15"/>
    <s v="O"/>
    <s v="通訊電話"/>
    <s v="通訊電話"/>
    <s v="WA-CHP"/>
    <n v="11"/>
    <s v="String"/>
    <s v="residentialPhoneNumber"/>
    <s v="CIRCICH1"/>
    <m/>
    <s v="CONT_COMM_CONTENT"/>
    <m/>
  </r>
  <r>
    <x v="0"/>
    <x v="10"/>
    <x v="0"/>
    <x v="0"/>
    <s v="V82A"/>
    <s v="TS0116-SA-010301-00050-顧客資料基本資料_基本資料查詢.docx"/>
    <s v="基本資料查詢作業"/>
    <s v="WA204031"/>
    <n v="16"/>
    <s v="O"/>
    <s v="分機"/>
    <s v="通訊電話分機"/>
    <s v="WA-EXT"/>
    <n v="4"/>
    <s v="String"/>
    <s v="residentialNumberExtension"/>
    <s v="CIRCICH2"/>
    <m/>
    <s v="CONE_COMM_CONTENT"/>
    <m/>
  </r>
  <r>
    <x v="0"/>
    <x v="10"/>
    <x v="0"/>
    <x v="0"/>
    <s v="V82A"/>
    <s v="TS0116-SA-010301-00050-顧客資料基本資料_基本資料查詢.docx"/>
    <s v="基本資料查詢作業"/>
    <s v="WA204031"/>
    <n v="17"/>
    <s v="O"/>
    <s v="公司電話"/>
    <s v="公司電話"/>
    <s v="WA-OPH"/>
    <n v="11"/>
    <s v="String"/>
    <s v="companyPhoneNumber"/>
    <s v="CIDTBOP1"/>
    <m/>
    <s v="COMP_COMM_CONTENT"/>
    <m/>
  </r>
  <r>
    <x v="0"/>
    <x v="10"/>
    <x v="0"/>
    <x v="0"/>
    <s v="V82A"/>
    <s v="TS0116-SA-010301-00050-顧客資料基本資料_基本資料查詢.docx"/>
    <s v="基本資料查詢作業"/>
    <s v="WA204031"/>
    <n v="18"/>
    <s v="O"/>
    <s v="分機"/>
    <s v="公司電話分機"/>
    <s v="WA-EXT2"/>
    <n v="6"/>
    <s v="String"/>
    <s v="companyExtensionNumber"/>
    <s v="CIDTBOP2"/>
    <m/>
    <s v="CMPE_COMM_CONTENT"/>
    <m/>
  </r>
  <r>
    <x v="0"/>
    <x v="10"/>
    <x v="0"/>
    <x v="0"/>
    <s v="V82A"/>
    <s v="TS0116-SA-010301-00050-顧客資料基本資料_基本資料查詢.docx"/>
    <s v="基本資料查詢作業"/>
    <s v="WA204031"/>
    <n v="19"/>
    <s v="O"/>
    <s v="手機號碼"/>
    <s v="通訊用行動電話"/>
    <s v="WA-MBL"/>
    <n v="11"/>
    <s v="String"/>
    <s v="mobilePhoneNumber"/>
    <s v="CFRCFMBL"/>
    <m/>
    <s v="CNTP_COMM_CONTENT"/>
    <m/>
  </r>
  <r>
    <x v="0"/>
    <x v="10"/>
    <x v="0"/>
    <x v="0"/>
    <s v="V82A"/>
    <s v="TS0116-SA-010301-00050-顧客資料基本資料_基本資料查詢.docx"/>
    <s v="基本資料查詢作業"/>
    <s v="WA204031"/>
    <n v="20"/>
    <s v="O"/>
    <s v="傳真電話"/>
    <s v="傳真電話"/>
    <s v="WA-FAX"/>
    <n v="11"/>
    <s v="String"/>
    <s v="fax"/>
    <s v="CFRCFFAX"/>
    <m/>
    <s v="FAXT_COMM_CONTENT"/>
    <m/>
  </r>
  <r>
    <x v="0"/>
    <x v="10"/>
    <x v="0"/>
    <x v="0"/>
    <s v="V82A"/>
    <s v="TS0116-SA-010301-00050-顧客資料基本資料_基本資料查詢.docx"/>
    <s v="基本資料查詢作業"/>
    <s v="WA204031"/>
    <n v="21"/>
    <s v="O"/>
    <s v="戶籍地址"/>
    <s v="戶籍地址(全部)"/>
    <s v="WA-CPA"/>
    <n v="80"/>
    <s v="String"/>
    <s v="fullPermanentAddress"/>
    <s v="CIDADCPA"/>
    <m/>
    <s v="PER_ADDRESS_FULL"/>
    <m/>
  </r>
  <r>
    <x v="0"/>
    <x v="10"/>
    <x v="0"/>
    <x v="0"/>
    <s v="V82A"/>
    <s v="TS0116-SA-010301-00050-顧客資料基本資料_基本資料查詢.docx"/>
    <s v="基本資料查詢作業"/>
    <s v="WA204031"/>
    <n v="22"/>
    <s v="O"/>
    <s v="郵遞區號"/>
    <s v="通訊地址郵遞區號(CIRCIZIP)"/>
    <s v="WA-ZIP"/>
    <n v="3"/>
    <s v="String"/>
    <s v="residentialZip"/>
    <s v="CIRCIZIP"/>
    <m/>
    <s v="CUST_ZIP_CODE"/>
    <m/>
  </r>
  <r>
    <x v="0"/>
    <x v="10"/>
    <x v="0"/>
    <x v="0"/>
    <s v="V82A"/>
    <s v="TS0116-SA-010301-00050-顧客資料基本資料_基本資料查詢.docx"/>
    <s v="基本資料查詢作業"/>
    <s v="WA204031"/>
    <n v="23"/>
    <s v="O"/>
    <s v="通訊地址"/>
    <s v="通訊地址(全部)"/>
    <s v="WA-CHA"/>
    <n v="80"/>
    <s v="String"/>
    <s v="fullResidentialAddress"/>
    <s v="CIDADCHA"/>
    <m/>
    <s v="CONT_ADDRESS_FULL"/>
    <m/>
  </r>
  <r>
    <x v="0"/>
    <x v="10"/>
    <x v="0"/>
    <x v="0"/>
    <s v="V82A"/>
    <s v="TS0116-SA-010301-00050-顧客資料基本資料_基本資料查詢.docx"/>
    <s v="基本資料查詢作業"/>
    <s v="WA204031"/>
    <n v="24"/>
    <s v="O"/>
    <s v="電子郵件"/>
    <s v="電子郵件信箱"/>
    <s v="WA-EML"/>
    <n v="50"/>
    <s v="String"/>
    <s v="emailAddress"/>
    <s v="CFRCFEML"/>
    <m/>
    <s v="EMAIL_COMM_CONTENT"/>
    <m/>
  </r>
  <r>
    <x v="0"/>
    <x v="10"/>
    <x v="0"/>
    <x v="0"/>
    <s v="V82A"/>
    <s v="TS0116-SA-010301-00050-顧客資料基本資料_基本資料查詢.docx"/>
    <s v="基本資料查詢作業"/>
    <s v="WA204031"/>
    <n v="25"/>
    <s v="O"/>
    <s v="服務公司名稱"/>
    <s v="顧客服務公司名稱"/>
    <s v="WA-CPY"/>
    <n v="40"/>
    <s v="String"/>
    <s v="serveCompanyName"/>
    <s v="CIDTBCPY"/>
    <m/>
    <s v="SERVE_COMPANY_NAME"/>
    <m/>
  </r>
  <r>
    <x v="0"/>
    <x v="10"/>
    <x v="0"/>
    <x v="0"/>
    <s v="V82A"/>
    <s v="TS0116-SA-010301-00050-顧客資料基本資料_基本資料查詢.docx"/>
    <s v="基本資料查詢作業"/>
    <s v="WA204031"/>
    <n v="26"/>
    <s v="O"/>
    <s v="開戶用途－個人"/>
    <s v="開戶用途代碼"/>
    <s v="WA-POS"/>
    <n v="2"/>
    <s v="String"/>
    <s v="accountPurposeForPerson"/>
    <s v="CIDTBPOS"/>
    <m/>
    <s v="ACCOUNT_PURPOSE_CODE"/>
    <m/>
  </r>
  <r>
    <x v="0"/>
    <x v="10"/>
    <x v="0"/>
    <x v="0"/>
    <s v="V82A"/>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0"/>
    <x v="0"/>
    <x v="0"/>
    <s v="V82A"/>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0"/>
    <x v="0"/>
    <x v="0"/>
    <s v="V82A"/>
    <s v="TS0116-SA-010301-00050-顧客資料基本資料_基本資料查詢.docx"/>
    <s v="基本資料查詢作業"/>
    <s v="WA204031"/>
    <n v="29"/>
    <s v="O"/>
    <s v="訊息來源"/>
    <s v="X"/>
    <s v="WA-FRM"/>
    <n v="2"/>
    <s v="String"/>
    <s v="X"/>
    <s v="CIDTBFRM"/>
    <m/>
    <m/>
    <m/>
  </r>
  <r>
    <x v="0"/>
    <x v="10"/>
    <x v="0"/>
    <x v="0"/>
    <s v="V82A"/>
    <s v="TS0116-SA-010301-00050-顧客資料基本資料_基本資料查詢.docx"/>
    <s v="基本資料查詢作業"/>
    <s v="WA204031"/>
    <n v="30"/>
    <s v="O"/>
    <s v="資本額"/>
    <s v="公司資本額(萬)"/>
    <s v="WA-CPZ"/>
    <n v="11"/>
    <s v="String"/>
    <s v="capital"/>
    <s v="CIDTBCPZ"/>
    <m/>
    <s v="CAPITAL"/>
    <m/>
  </r>
  <r>
    <x v="0"/>
    <x v="10"/>
    <x v="0"/>
    <x v="0"/>
    <s v="V82A"/>
    <s v="TS0116-SA-010301-00050-顧客資料基本資料_基本資料查詢.docx"/>
    <s v="基本資料查詢作業"/>
    <s v="WA204031"/>
    <n v="31"/>
    <s v="O"/>
    <s v="年營業額"/>
    <s v="公司年營業額代碼"/>
    <s v="WA-TRD"/>
    <n v="2"/>
    <s v="String"/>
    <s v="annualRevenue"/>
    <s v="CIDTBTRD"/>
    <m/>
    <s v="YEAR_REVENUE_CODE"/>
    <m/>
  </r>
  <r>
    <x v="0"/>
    <x v="10"/>
    <x v="0"/>
    <x v="0"/>
    <s v="V82A"/>
    <s v="TS0116-SA-010301-00050-顧客資料基本資料_基本資料查詢.docx"/>
    <s v="基本資料查詢作業"/>
    <s v="WA204031"/>
    <n v="32"/>
    <s v="O"/>
    <s v="員工人數"/>
    <s v="X"/>
    <s v="WA-PCN"/>
    <n v="2"/>
    <s v="String"/>
    <s v="X"/>
    <s v="CIDTBPCN"/>
    <m/>
    <m/>
    <m/>
  </r>
  <r>
    <x v="0"/>
    <x v="10"/>
    <x v="0"/>
    <x v="0"/>
    <s v="V82A"/>
    <s v="TS0116-SA-010301-00050-顧客資料基本資料_基本資料查詢.docx"/>
    <s v="基本資料查詢作業"/>
    <s v="WA204031"/>
    <n v="33"/>
    <s v="O"/>
    <s v="開戶用途－非個人"/>
    <s v="開戶用途代碼"/>
    <s v="WA-POS2"/>
    <n v="2"/>
    <s v="String"/>
    <s v="accountPurposeForCompany"/>
    <s v="CIDTBPOS"/>
    <m/>
    <s v="ACCOUNT_PURPOSE_CODE"/>
    <m/>
  </r>
  <r>
    <x v="0"/>
    <x v="10"/>
    <x v="0"/>
    <x v="0"/>
    <s v="V82A"/>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0"/>
    <x v="0"/>
    <x v="0"/>
    <s v="V82A"/>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0"/>
    <x v="0"/>
    <x v="0"/>
    <s v="V82A"/>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0"/>
    <x v="0"/>
    <x v="0"/>
    <s v="V82A"/>
    <s v="TS0116-SA-010301-00050-顧客資料基本資料_基本資料查詢.docx"/>
    <s v="基本資料查詢作業"/>
    <s v="WA204031"/>
    <n v="37"/>
    <s v="O"/>
    <s v="母公司國別"/>
    <s v="母公司國別代碼"/>
    <s v="WA-MCPC"/>
    <n v="2"/>
    <s v="String"/>
    <s v="parentCompanyCountry"/>
    <s v="CIDTBCPC"/>
    <m/>
    <s v="PARENT_COMPANY_COUNTRY"/>
    <m/>
  </r>
  <r>
    <x v="0"/>
    <x v="10"/>
    <x v="0"/>
    <x v="0"/>
    <s v="V82A"/>
    <s v="TS0116-SA-010301-00050-顧客資料基本資料_基本資料查詢.docx"/>
    <s v="基本資料查詢作業"/>
    <s v="WA204031"/>
    <n v="38"/>
    <s v="O"/>
    <s v="外商公司註記"/>
    <s v="外商分公司註記_x000a_"/>
    <s v="WA-FBH"/>
    <n v="1"/>
    <s v="String"/>
    <s v="foreignBranchFlag"/>
    <s v="CIDTBFBH"/>
    <m/>
    <s v="FOREIGN_BRANCH_FLAG"/>
    <m/>
  </r>
  <r>
    <x v="0"/>
    <x v="10"/>
    <x v="0"/>
    <x v="0"/>
    <s v="V82A"/>
    <s v="TS0116-SA-010301-00050-顧客資料基本資料_基本資料查詢.docx"/>
    <s v="基本資料查詢作業"/>
    <s v="WA204031"/>
    <n v="39"/>
    <s v="O"/>
    <s v="建檔代號"/>
    <s v="建檔單位/建檔代號"/>
    <s v="WA-CBH"/>
    <n v="4"/>
    <s v="String"/>
    <s v="creationDepartment"/>
    <s v="CIRCICBH"/>
    <m/>
    <s v="CREATION_DPT_CODE"/>
    <m/>
  </r>
  <r>
    <x v="0"/>
    <x v="10"/>
    <x v="0"/>
    <x v="0"/>
    <s v="V82A"/>
    <s v="TS0116-SA-010301-00050-顧客資料基本資料_基本資料查詢.docx"/>
    <s v="基本資料查詢作業"/>
    <s v="WA204031"/>
    <n v="40"/>
    <s v="O"/>
    <s v="稅籍代號"/>
    <s v="稅籍代號"/>
    <s v="WA-BTN"/>
    <n v="10"/>
    <s v="String"/>
    <s v="taxIdentificationNumber"/>
    <s v="CIRCIBTN"/>
    <m/>
    <s v="TAX_ID_NO"/>
    <m/>
  </r>
  <r>
    <x v="0"/>
    <x v="10"/>
    <x v="0"/>
    <x v="0"/>
    <s v="V82A"/>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0"/>
    <x v="0"/>
    <x v="0"/>
    <s v="V82A"/>
    <s v="TS0116-SA-010301-00050-顧客資料基本資料_基本資料查詢.docx"/>
    <s v="基本資料查詢作業"/>
    <s v="WA204031"/>
    <n v="42"/>
    <s v="O"/>
    <s v="配偶身分證編號"/>
    <s v="配偶統編"/>
    <s v="WA-PID"/>
    <n v="10"/>
    <s v="String"/>
    <s v="spouseIdentificationNumber"/>
    <s v="CIRCIPID"/>
    <m/>
    <s v="MATE_CERT_NO"/>
    <m/>
  </r>
  <r>
    <x v="0"/>
    <x v="10"/>
    <x v="0"/>
    <x v="0"/>
    <s v="V82A"/>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0"/>
    <x v="0"/>
    <x v="0"/>
    <s v="V82A"/>
    <s v="TS0116-SA-010301-00050-顧客資料基本資料_基本資料查詢.docx"/>
    <s v="基本資料查詢作業"/>
    <s v="WA204031"/>
    <n v="44"/>
    <s v="O"/>
    <s v="大陸商註記"/>
    <s v="大陸商主代碼"/>
    <s v="WA-CNY"/>
    <n v="1"/>
    <s v="String"/>
    <s v="chinaMasterCode"/>
    <s v="CIDADCN1"/>
    <m/>
    <s v="CHINA_MASTER_CODE"/>
    <m/>
  </r>
  <r>
    <x v="0"/>
    <x v="10"/>
    <x v="0"/>
    <x v="0"/>
    <s v="V82A"/>
    <s v="TS0116-SA-010301-00050-顧客資料基本資料_基本資料查詢.docx"/>
    <s v="基本資料查詢作業"/>
    <s v="WA204031"/>
    <n v="45"/>
    <s v="O"/>
    <s v="主經營行"/>
    <s v="主經營行"/>
    <s v="WA-MBC"/>
    <n v="4"/>
    <s v="String"/>
    <s v="mainBusinessUnit"/>
    <s v="CIRCIMBC"/>
    <m/>
    <s v="PERFORMANCE_DPT_CODE"/>
    <m/>
  </r>
  <r>
    <x v="0"/>
    <x v="10"/>
    <x v="0"/>
    <x v="0"/>
    <s v="V82A"/>
    <s v="TS0116-SA-010301-00050-顧客資料基本資料_基本資料查詢.docx"/>
    <s v="基本資料查詢作業"/>
    <s v="WA204031"/>
    <n v="46"/>
    <s v="O"/>
    <s v="歸戶編號"/>
    <s v="銀行歸戶統編"/>
    <s v="WA-CIK"/>
    <n v="10"/>
    <s v="String"/>
    <s v="customerCirciKey"/>
    <s v="CIRCIKEY"/>
    <m/>
    <s v="CIF_VERIFIED_ID"/>
    <m/>
  </r>
  <r>
    <x v="0"/>
    <x v="10"/>
    <x v="0"/>
    <x v="0"/>
    <s v="V82A"/>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0"/>
    <x v="0"/>
    <x v="0"/>
    <s v="V82A"/>
    <s v="TS0116-SA-010301-00050-顧客資料基本資料_基本資料查詢.docx"/>
    <s v="基本資料查詢作業"/>
    <s v="WA204031"/>
    <n v="48"/>
    <s v="O"/>
    <s v="拒絕貸放註記"/>
    <s v="消金拒絕貸放理由代碼"/>
    <s v="WA-DNR"/>
    <n v="1"/>
    <s v="String"/>
    <s v="reasonToRejectLoan"/>
    <s v="CIRCIDNR"/>
    <m/>
    <s v="REFUSE_LOAN_REASON"/>
    <m/>
  </r>
  <r>
    <x v="0"/>
    <x v="10"/>
    <x v="0"/>
    <x v="0"/>
    <s v="V82A"/>
    <s v="TS0116-SA-010301-00050-顧客資料基本資料_基本資料查詢.docx"/>
    <s v="基本資料查詢作業"/>
    <s v="WA204031"/>
    <n v="49"/>
    <s v="O"/>
    <s v="顧客狀態"/>
    <s v="顧客狀態代碼"/>
    <s v="WA-STS"/>
    <n v="2"/>
    <s v="String"/>
    <s v="customerStatus"/>
    <s v="CIRCISTS"/>
    <m/>
    <s v="CUSTOMER_STATUS"/>
    <m/>
  </r>
  <r>
    <x v="0"/>
    <x v="10"/>
    <x v="0"/>
    <x v="0"/>
    <s v="V82A"/>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0"/>
    <x v="0"/>
    <x v="0"/>
    <s v="V82A"/>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0"/>
    <x v="0"/>
    <x v="0"/>
    <s v="V82A"/>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0"/>
    <x v="0"/>
    <x v="0"/>
    <s v="V82A"/>
    <s v="TS0116-SA-010301-00050-顧客資料基本資料_基本資料查詢.docx"/>
    <s v="基本資料查詢作業"/>
    <s v="WA204031"/>
    <n v="53"/>
    <s v="O"/>
    <s v="存匯注意事項"/>
    <s v="注意事項"/>
    <s v="WA-DEP"/>
    <n v="60"/>
    <s v="String"/>
    <s v="noticeForDepositAndRemittance"/>
    <s v="CFRCFVIT"/>
    <m/>
    <s v="NOTE"/>
    <m/>
  </r>
  <r>
    <x v="0"/>
    <x v="10"/>
    <x v="0"/>
    <x v="0"/>
    <s v="V82A"/>
    <s v="TS0116-SA-010301-00050-顧客資料基本資料_基本資料查詢.docx"/>
    <s v="基本資料查詢作業"/>
    <s v="WA204031"/>
    <n v="54"/>
    <s v="O"/>
    <s v="授信注意事項"/>
    <s v="授信注意事項"/>
    <s v="WA-CRE"/>
    <n v="80"/>
    <s v="String"/>
    <s v="noticeForCredit"/>
    <s v="YIDBCVIT"/>
    <m/>
    <s v="NOTE_ON_CREDIT"/>
    <m/>
  </r>
  <r>
    <x v="0"/>
    <x v="10"/>
    <x v="0"/>
    <x v="0"/>
    <s v="V82A"/>
    <s v="TS0116-SA-010301-00050-顧客資料基本資料_基本資料查詢.docx"/>
    <s v="基本資料查詢作業"/>
    <s v="WA204031"/>
    <n v="55"/>
    <s v="O"/>
    <s v="大陸商註記子代碼"/>
    <s v="大陸商子代碼"/>
    <s v="WA-CN2"/>
    <n v="2"/>
    <s v="String"/>
    <s v="chinaSubCode"/>
    <s v="CIDADCN2"/>
    <m/>
    <s v="CHINA_SUB_CODE"/>
    <m/>
  </r>
  <r>
    <x v="0"/>
    <x v="10"/>
    <x v="0"/>
    <x v="0"/>
    <s v="V82A"/>
    <s v="TS0116-SA-010301-00050-顧客資料基本資料_基本資料查詢.docx"/>
    <s v="基本資料查詢作業"/>
    <s v="WA204031"/>
    <n v="56"/>
    <s v="O"/>
    <s v="職稱"/>
    <s v="職稱"/>
    <s v="WA-JTL"/>
    <n v="20"/>
    <s v="String"/>
    <s v="jobPositionName"/>
    <s v="??"/>
    <m/>
    <s v="JOB_POSITION_NAME"/>
    <m/>
  </r>
  <r>
    <x v="0"/>
    <x v="11"/>
    <x v="0"/>
    <x v="0"/>
    <s v="TGT0799"/>
    <s v="TS0116-SA-010301-00059-顧客資料基本資料_基本資料查詢(GTS).docx"/>
    <s v="顧客基本資料查詢交易"/>
    <s v="ITA0799"/>
    <n v="1"/>
    <s v="I"/>
    <s v="統編"/>
    <s v="銀行歸戶統編"/>
    <s v="IA799-0-CID"/>
    <n v="10"/>
    <s v="String"/>
    <s v="customerCirciKey"/>
    <s v="CIRCIKEY"/>
    <m/>
    <s v="CIF_VERIFIED_ID"/>
    <m/>
  </r>
  <r>
    <x v="0"/>
    <x v="11"/>
    <x v="0"/>
    <x v="0"/>
    <s v="TGT0799"/>
    <s v="TS0116-SA-010301-00059-顧客資料基本資料_基本資料查詢(GTS).docx"/>
    <s v="顧客基本資料查詢交易"/>
    <s v="OTA0799"/>
    <n v="1"/>
    <s v="O"/>
    <s v="統編"/>
    <s v="銀行歸戶統編"/>
    <s v="OA799-0-CID"/>
    <n v="10"/>
    <s v="String"/>
    <s v="customerCirciKey"/>
    <s v="CIRCICID"/>
    <m/>
    <s v="CIF_VERIFIED_ID"/>
    <m/>
  </r>
  <r>
    <x v="0"/>
    <x v="11"/>
    <x v="0"/>
    <x v="0"/>
    <s v="TGT0799"/>
    <s v="TS0116-SA-010301-00059-顧客資料基本資料_基本資料查詢(GTS).docx"/>
    <s v="顧客基本資料查詢交易"/>
    <s v="OTA0799"/>
    <n v="2"/>
    <s v="O"/>
    <s v="稅別"/>
    <s v="利息所得稅別"/>
    <s v="OA799-0-TAX"/>
    <n v="1"/>
    <s v="String"/>
    <s v="taxType"/>
    <m/>
    <m/>
    <s v="INCOME_TAX_TYPE"/>
    <m/>
  </r>
  <r>
    <x v="0"/>
    <x v="11"/>
    <x v="0"/>
    <x v="0"/>
    <s v="TGT0799"/>
    <s v="TS0116-SA-010301-00059-顧客資料基本資料_基本資料查詢(GTS).docx"/>
    <s v="顧客基本資料查詢交易"/>
    <s v="OTA0799"/>
    <n v="3"/>
    <s v="O"/>
    <s v="行業編號"/>
    <s v="行業編號（主計處代碼）"/>
    <s v="OA799-0-NPC"/>
    <n v="6"/>
    <s v="String"/>
    <s v="industrialCodeForDgbas"/>
    <m/>
    <m/>
    <s v="DGBAS_INDUSTRY_CODE"/>
    <m/>
  </r>
  <r>
    <x v="0"/>
    <x v="11"/>
    <x v="0"/>
    <x v="0"/>
    <s v="TGT0799"/>
    <s v="TS0116-SA-010301-00059-顧客資料基本資料_基本資料查詢(GTS).docx"/>
    <s v="顧客基本資料查詢交易"/>
    <s v="OTA0799"/>
    <n v="4"/>
    <s v="O"/>
    <s v="央媒身份"/>
    <s v="央媒身份"/>
    <s v="OA799-0-QULP"/>
    <n v="1"/>
    <s v="String"/>
    <s v="newForeignExchangeRoleType"/>
    <m/>
    <m/>
    <m/>
    <m/>
  </r>
  <r>
    <x v="0"/>
    <x v="12"/>
    <x v="0"/>
    <x v="0"/>
    <s v="V191"/>
    <s v="TS0116-SA-010318-00003-顧客註記約定作業_通路服務約定查詢(客服).docx"/>
    <s v="顧客語音客服服務查詢"/>
    <s v="VIA191"/>
    <n v="1"/>
    <s v="I"/>
    <s v="帳號"/>
    <s v="帳號"/>
    <s v="VIA-AN"/>
    <n v="13"/>
    <s v="String"/>
    <s v="accountNumber"/>
    <m/>
    <m/>
    <m/>
    <m/>
  </r>
  <r>
    <x v="0"/>
    <x v="12"/>
    <x v="0"/>
    <x v="0"/>
    <s v="V191"/>
    <s v="TS0116-SA-010318-00003-顧客註記約定作業_通路服務約定查詢(客服).docx"/>
    <s v="顧客語音客服服務查詢"/>
    <s v="VIA191"/>
    <n v="2"/>
    <s v="I"/>
    <s v="歸戶編號"/>
    <s v="銀行歸戶統編"/>
    <s v="VIA-CIK"/>
    <n v="10"/>
    <s v="String"/>
    <s v="customerCirciKey"/>
    <s v="CIRCIKEY"/>
    <m/>
    <s v="CIF_VERIFIED_ID"/>
    <m/>
  </r>
  <r>
    <x v="0"/>
    <x v="12"/>
    <x v="0"/>
    <x v="0"/>
    <s v="V191"/>
    <s v="TS0116-SA-010318-00003-顧客註記約定作業_通路服務約定查詢(客服).docx"/>
    <s v="顧客語音客服服務查詢"/>
    <s v="VOA191"/>
    <n v="1"/>
    <s v="O"/>
    <s v="執行結果"/>
    <s v="執行結果"/>
    <s v="VOA-ERR"/>
    <n v="4"/>
    <s v="String"/>
    <s v="queryResult"/>
    <m/>
    <m/>
    <m/>
    <m/>
  </r>
  <r>
    <x v="0"/>
    <x v="12"/>
    <x v="0"/>
    <x v="0"/>
    <s v="V191"/>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0"/>
    <x v="12"/>
    <x v="0"/>
    <x v="0"/>
    <s v="V191"/>
    <s v="TS0116-SA-010318-00003-顧客註記約定作業_通路服務約定查詢(客服).docx"/>
    <s v="顧客語音客服服務查詢"/>
    <s v="VOA191"/>
    <n v="3"/>
    <s v="O"/>
    <s v="語音密碼狀態"/>
    <s v="語音密碼狀態"/>
    <s v="VOA-VSC"/>
    <n v="1"/>
    <s v="String"/>
    <s v="voicePasswordStatus"/>
    <s v="CIRCIVSC"/>
    <m/>
    <s v="IVR_PWD_STATE_FLAG"/>
    <m/>
  </r>
  <r>
    <x v="0"/>
    <x v="12"/>
    <x v="0"/>
    <x v="0"/>
    <s v="V191"/>
    <s v="TS0116-SA-010318-00003-顧客註記約定作業_通路服務約定查詢(客服).docx"/>
    <s v="顧客語音客服服務查詢"/>
    <s v="VOA191"/>
    <n v="4"/>
    <s v="O"/>
    <s v="歸戶編號"/>
    <s v="銀行歸戶統編"/>
    <s v="VOA-CIK"/>
    <n v="10"/>
    <s v="String"/>
    <s v="customerCirciKey"/>
    <s v="CIRCICID"/>
    <m/>
    <s v="CIF_VERIFIED_ID"/>
    <m/>
  </r>
  <r>
    <x v="0"/>
    <x v="12"/>
    <x v="0"/>
    <x v="0"/>
    <s v="V191"/>
    <s v="TS0116-SA-010318-00003-顧客註記約定作業_通路服務約定查詢(客服).docx"/>
    <s v="顧客語音客服服務查詢"/>
    <s v="VOA191"/>
    <n v="5"/>
    <s v="O"/>
    <s v="出生日期"/>
    <s v="顧客開戶生日"/>
    <s v="VOA-CBD"/>
    <n v="8"/>
    <s v="String"/>
    <s v="birthday"/>
    <s v="CIRCICBD"/>
    <m/>
    <s v="BIRTHDAY"/>
    <m/>
  </r>
  <r>
    <x v="0"/>
    <x v="12"/>
    <x v="0"/>
    <x v="0"/>
    <s v="V191"/>
    <s v="TS0116-SA-010318-00003-顧客註記約定作業_通路服務約定查詢(客服).docx"/>
    <s v="顧客語音客服服務查詢"/>
    <s v="VOA191"/>
    <n v="6"/>
    <s v="O"/>
    <s v="戶名"/>
    <s v="顧客姓名"/>
    <s v="VOA-CNM"/>
    <n v="80"/>
    <s v="String"/>
    <s v="customerName"/>
    <s v="CIRCICNM"/>
    <m/>
    <s v="CUST_NAME"/>
    <m/>
  </r>
  <r>
    <x v="2"/>
    <x v="13"/>
    <x v="0"/>
    <x v="0"/>
    <s v="N1130"/>
    <s v="TS0116-SA-010301-00062-顧客資料基本資料_開戶審核查詢.docx"/>
    <s v="數位帳戶開戶審核查詢"/>
    <s v="NOA1130"/>
    <n v="1"/>
    <s v="O"/>
    <s v="歸戶統編"/>
    <s v="銀行歸戶統編"/>
    <s v="NOA-CID"/>
    <n v="10"/>
    <s v="String"/>
    <s v="customerCirciKey"/>
    <s v="CIRCICID"/>
    <m/>
    <s v="CIF_VERIFIED_ID"/>
    <s v="交易作廢"/>
  </r>
  <r>
    <x v="2"/>
    <x v="13"/>
    <x v="0"/>
    <x v="0"/>
    <s v="N1130"/>
    <s v="TS0116-SA-010301-00062-顧客資料基本資料_開戶審核查詢.docx"/>
    <s v="數位帳戶開戶審核查詢"/>
    <s v="NOA1130"/>
    <n v="2"/>
    <s v="O"/>
    <s v="出生日期"/>
    <s v="顧客開戶生日"/>
    <s v="NOA-CBD"/>
    <n v="8"/>
    <s v="String"/>
    <s v="birthday"/>
    <s v="CIRCICBD"/>
    <m/>
    <s v="BIRTHDAY"/>
    <s v="交易作廢"/>
  </r>
  <r>
    <x v="2"/>
    <x v="13"/>
    <x v="0"/>
    <x v="0"/>
    <s v="N1130"/>
    <s v="TS0116-SA-010301-00062-顧客資料基本資料_開戶審核查詢.docx"/>
    <s v="數位帳戶開戶審核查詢"/>
    <s v="NOA1130"/>
    <n v="3"/>
    <s v="O"/>
    <s v="顧客狀態"/>
    <s v="顧客狀態代碼"/>
    <s v="NOA-STS"/>
    <n v="2"/>
    <s v="String"/>
    <s v="customerStatus"/>
    <s v="CIRCISTS"/>
    <m/>
    <s v="CUSTOMER_STATUS"/>
    <s v="交易作廢"/>
  </r>
  <r>
    <x v="2"/>
    <x v="13"/>
    <x v="0"/>
    <x v="0"/>
    <s v="N1130"/>
    <s v="TS0116-SA-010301-00062-顧客資料基本資料_開戶審核查詢.docx"/>
    <s v="數位帳戶開戶審核查詢"/>
    <s v="NOA1130"/>
    <n v="4"/>
    <s v="O"/>
    <s v="制裁名單註記"/>
    <s v="制裁名單註記"/>
    <s v="NOA-TER"/>
    <n v="1"/>
    <s v="String"/>
    <s v="terroristsFlag"/>
    <s v="CIRCITER"/>
    <m/>
    <s v="TERRORISTS_FLAG"/>
    <s v="交易作廢"/>
  </r>
  <r>
    <x v="2"/>
    <x v="13"/>
    <x v="0"/>
    <x v="0"/>
    <s v="N1130"/>
    <s v="TS0116-SA-010301-00062-顧客資料基本資料_開戶審核查詢.docx"/>
    <s v="數位帳戶開戶審核查詢"/>
    <s v="NOA1130"/>
    <n v="5"/>
    <s v="O"/>
    <s v="成年監護註記"/>
    <s v="成年監護"/>
    <s v="NOA-GUG"/>
    <n v="1"/>
    <s v="String"/>
    <s v="grownUpGuardianship"/>
    <s v="CIRCIGUG"/>
    <m/>
    <s v="GROWN_UP_GUARDIAN_SHIP"/>
    <s v="交易作廢"/>
  </r>
  <r>
    <x v="0"/>
    <x v="14"/>
    <x v="0"/>
    <x v="0"/>
    <s v="N1156"/>
    <s v="TS0116-SA-010311-00003-顧客註記約定作業_接觸通路註記查詢(PIB).docx"/>
    <s v="顧客基本資料查詢"/>
    <s v="NIA1156"/>
    <n v="1"/>
    <s v="I"/>
    <s v="網銀統編"/>
    <s v="銀行歸戶統編"/>
    <s v="NIA-CIK"/>
    <n v="10"/>
    <s v="String"/>
    <s v="customerCirciKey"/>
    <s v="CIRCICID"/>
    <m/>
    <s v="CIF_VERIFIED_ID"/>
    <m/>
  </r>
  <r>
    <x v="0"/>
    <x v="14"/>
    <x v="0"/>
    <x v="0"/>
    <s v="N1156"/>
    <s v="TS0116-SA-010311-00003-顧客註記約定作業_接觸通路註記查詢(PIB).docx"/>
    <s v="顧客基本資料查詢"/>
    <s v="NIA1156"/>
    <n v="2"/>
    <s v="I"/>
    <s v="查詢所屬公司負責人資訊"/>
    <s v="查詢所屬公司負責人資訊"/>
    <s v="NIA-TYP"/>
    <n v="1"/>
    <s v="String"/>
    <s v="principalFlag"/>
    <m/>
    <m/>
    <m/>
    <m/>
  </r>
  <r>
    <x v="0"/>
    <x v="14"/>
    <x v="0"/>
    <x v="0"/>
    <s v="N1156"/>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4"/>
    <x v="0"/>
    <x v="0"/>
    <s v="N1156"/>
    <s v="TS0116-SA-010311-00003-顧客註記約定作業_接觸通路註記查詢(PIB).docx"/>
    <s v="顧客基本資料查詢"/>
    <s v="NOA1156"/>
    <n v="2"/>
    <s v="O"/>
    <s v="通訊電話"/>
    <s v="通訊電話"/>
    <s v="NOA-CHP1"/>
    <n v="11"/>
    <s v="String"/>
    <s v="residentialPhoneNumber"/>
    <s v="CIRCICH1"/>
    <m/>
    <s v="CONT_COMM_CONTENT"/>
    <m/>
  </r>
  <r>
    <x v="0"/>
    <x v="14"/>
    <x v="0"/>
    <x v="0"/>
    <s v="N1156"/>
    <s v="TS0116-SA-010311-00003-顧客註記約定作業_接觸通路註記查詢(PIB).docx"/>
    <s v="顧客基本資料查詢"/>
    <s v="NOA1156"/>
    <n v="3"/>
    <s v="O"/>
    <s v="通訊電話(分機)"/>
    <s v="通訊電話分機"/>
    <s v="NOA-CHP2"/>
    <n v="4"/>
    <s v="String"/>
    <s v="residentialNumberExtension"/>
    <s v="CIRCICH2"/>
    <m/>
    <s v="CONE_COMM_CONTENT"/>
    <m/>
  </r>
  <r>
    <x v="0"/>
    <x v="14"/>
    <x v="0"/>
    <x v="0"/>
    <s v="N1156"/>
    <s v="TS0116-SA-010311-00003-顧客註記約定作業_接觸通路註記查詢(PIB).docx"/>
    <s v="顧客基本資料查詢"/>
    <s v="NOA1156"/>
    <n v="4"/>
    <s v="O"/>
    <s v="行動電話"/>
    <s v="通訊用行動電話"/>
    <s v="NOA-MBL "/>
    <n v="11"/>
    <s v="String"/>
    <s v="mobilePhoneNumber"/>
    <s v="CFRCFMBL"/>
    <m/>
    <s v="CNTP_COMM_CONTENT"/>
    <m/>
  </r>
  <r>
    <x v="0"/>
    <x v="14"/>
    <x v="0"/>
    <x v="0"/>
    <s v="N1156"/>
    <s v="TS0116-SA-010311-00003-顧客註記約定作業_接觸通路註記查詢(PIB).docx"/>
    <s v="顧客基本資料查詢"/>
    <s v="NOA1156"/>
    <n v="5"/>
    <s v="O"/>
    <s v="電子郵件"/>
    <s v="電子郵件信箱"/>
    <s v="NOA-EML "/>
    <n v="50"/>
    <s v="String"/>
    <s v="emailAddress"/>
    <s v="CFRCFEML"/>
    <m/>
    <s v="EMAIL_COMM_CONTENT"/>
    <m/>
  </r>
  <r>
    <x v="0"/>
    <x v="14"/>
    <x v="0"/>
    <x v="0"/>
    <s v="N1156"/>
    <s v="TS0116-SA-010311-00003-顧客註記約定作業_接觸通路註記查詢(PIB).docx"/>
    <s v="顧客基本資料查詢"/>
    <s v="NOA1156"/>
    <n v="6"/>
    <s v="O"/>
    <s v="郵遞區號"/>
    <s v="通訊地址郵遞區號(CIRCIZIP)"/>
    <s v="NOA-ZIP "/>
    <n v="3"/>
    <s v="String"/>
    <s v="residentialZip"/>
    <s v="CIRCIZIP"/>
    <m/>
    <s v="CUST_ZIP_CODE"/>
    <m/>
  </r>
  <r>
    <x v="0"/>
    <x v="14"/>
    <x v="0"/>
    <x v="0"/>
    <s v="N1156"/>
    <s v="TS0116-SA-010311-00003-顧客註記約定作業_接觸通路註記查詢(PIB).docx"/>
    <s v="顧客基本資料查詢"/>
    <s v="NOA1156"/>
    <n v="7"/>
    <s v="O"/>
    <s v="通訊地址(全形)"/>
    <s v="通訊地址(全部)"/>
    <s v="NOA-CHA "/>
    <n v="80"/>
    <s v="String"/>
    <s v="fullResidentialAddress"/>
    <s v="CIDADCHA"/>
    <m/>
    <s v="CONT_ADDRESS_FULL"/>
    <m/>
  </r>
  <r>
    <x v="0"/>
    <x v="14"/>
    <x v="0"/>
    <x v="0"/>
    <s v="N1156"/>
    <s v="TS0116-SA-010311-00003-顧客註記約定作業_接觸通路註記查詢(PIB).docx"/>
    <s v="顧客基本資料查詢"/>
    <s v="NOA1156"/>
    <n v="8"/>
    <s v="O"/>
    <s v="中文戶名(全形)"/>
    <s v="顧客姓名"/>
    <s v="NOA-CNM "/>
    <n v="80"/>
    <s v="String"/>
    <s v="customerName"/>
    <s v="CIRCICNM"/>
    <m/>
    <s v="CUST_NAME"/>
    <m/>
  </r>
  <r>
    <x v="0"/>
    <x v="14"/>
    <x v="0"/>
    <x v="0"/>
    <s v="N1156"/>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4"/>
    <x v="0"/>
    <x v="0"/>
    <s v="N1156"/>
    <s v="TS0116-SA-010311-00003-顧客註記約定作業_接觸通路註記查詢(PIB).docx"/>
    <s v="顧客基本資料查詢"/>
    <s v="NOA1156"/>
    <n v="10"/>
    <s v="O"/>
    <s v="實體ＤＭ行銷"/>
    <s v="實體ＤＭ行銷註記"/>
    <s v="NOA-PDM"/>
    <n v="1"/>
    <s v="String"/>
    <s v="dmSellingFlag"/>
    <s v="CIDTBPDM-003"/>
    <m/>
    <s v="DM_SALE_FLAG"/>
    <m/>
  </r>
  <r>
    <x v="0"/>
    <x v="14"/>
    <x v="0"/>
    <x v="0"/>
    <s v="N1156"/>
    <s v="TS0116-SA-010311-00003-顧客註記約定作業_接觸通路註記查詢(PIB).docx"/>
    <s v="顧客基本資料查詢"/>
    <s v="NOA1156"/>
    <n v="11"/>
    <s v="O"/>
    <s v="簡訊行銷"/>
    <s v="簡訊行銷註記"/>
    <s v="NOA-SMS"/>
    <n v="1"/>
    <s v="String"/>
    <s v="smsSellingFlag"/>
    <s v="CIDTBSMS-003"/>
    <m/>
    <s v="SMS_SALE_FLAG"/>
    <m/>
  </r>
  <r>
    <x v="0"/>
    <x v="14"/>
    <x v="0"/>
    <x v="0"/>
    <s v="N1156"/>
    <s v="TS0116-SA-010311-00003-顧客註記約定作業_接觸通路註記查詢(PIB).docx"/>
    <s v="顧客基本資料查詢"/>
    <s v="NOA1156"/>
    <n v="12"/>
    <s v="O"/>
    <s v="電話行銷"/>
    <s v="電話行銷註記"/>
    <s v="NOA-TMS"/>
    <n v="1"/>
    <s v="String"/>
    <s v="phoneSellingFlag"/>
    <s v="CIDTBTMS-003"/>
    <m/>
    <s v="PHONE_SALE_FLAG"/>
    <m/>
  </r>
  <r>
    <x v="0"/>
    <x v="14"/>
    <x v="0"/>
    <x v="0"/>
    <s v="N1156"/>
    <s v="TS0116-SA-010311-00003-顧客註記約定作業_接觸通路註記查詢(PIB).docx"/>
    <s v="顧客基本資料查詢"/>
    <s v="NOA1156"/>
    <n v="13"/>
    <s v="O"/>
    <s v="電子郵件行銷"/>
    <s v="電子郵件行銷註記"/>
    <s v="NOA-EDM"/>
    <n v="1"/>
    <s v="String"/>
    <s v="emailSellingFlag"/>
    <s v="CIDTBEDM-003"/>
    <m/>
    <s v="EMAIL_SALE_FLAG"/>
    <m/>
  </r>
  <r>
    <x v="0"/>
    <x v="14"/>
    <x v="0"/>
    <x v="0"/>
    <s v="N1156"/>
    <s v="TS0116-SA-010311-00003-顧客註記約定作業_接觸通路註記查詢(PIB).docx"/>
    <s v="顧客基本資料查詢"/>
    <s v="NOA1156"/>
    <n v="14"/>
    <s v="O"/>
    <s v="電子對帳單註記"/>
    <s v="電子對帳單註記"/>
    <s v="NOA-ECS"/>
    <n v="1"/>
    <s v="String"/>
    <s v="electronicStatement"/>
    <s v="CFRCFECS"/>
    <m/>
    <m/>
    <m/>
  </r>
  <r>
    <x v="0"/>
    <x v="14"/>
    <x v="0"/>
    <x v="0"/>
    <s v="N1156"/>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4"/>
    <x v="0"/>
    <x v="0"/>
    <s v="N1156"/>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4"/>
    <x v="0"/>
    <x v="0"/>
    <s v="N1156"/>
    <s v="TS0116-SA-010311-00003-顧客註記約定作業_接觸通路註記查詢(PIB).docx"/>
    <s v="顧客基本資料查詢"/>
    <s v="NOA1156"/>
    <n v="17"/>
    <s v="O"/>
    <s v="出生年月日"/>
    <s v="顧客開戶生日"/>
    <s v="NOA-CBD"/>
    <n v="8"/>
    <s v="String"/>
    <s v="birthday"/>
    <s v="CIRCICBD"/>
    <m/>
    <s v="BIRTHDAY"/>
    <m/>
  </r>
  <r>
    <x v="0"/>
    <x v="14"/>
    <x v="0"/>
    <x v="0"/>
    <s v="N1156"/>
    <s v="TS0116-SA-010311-00003-顧客註記約定作業_接觸通路註記查詢(PIB).docx"/>
    <s v="顧客基本資料查詢"/>
    <s v="NOA1156"/>
    <n v="18"/>
    <s v="O"/>
    <s v="是否為金控行員(Y/N)"/>
    <s v="金控行員註記"/>
    <s v="NOA-CTP"/>
    <n v="1"/>
    <s v="String"/>
    <s v="employeeFlag"/>
    <s v="CIRCICTP"/>
    <m/>
    <m/>
    <m/>
  </r>
  <r>
    <x v="0"/>
    <x v="14"/>
    <x v="0"/>
    <x v="0"/>
    <s v="N1156"/>
    <s v="TS0116-SA-010311-00003-顧客註記約定作業_接觸通路註記查詢(PIB).docx"/>
    <s v="顧客基本資料查詢"/>
    <s v="NOA1156"/>
    <n v="19"/>
    <s v="O"/>
    <s v="戶籍電話"/>
    <s v="戶籍電話"/>
    <s v="NOA-CPP"/>
    <n v="11"/>
    <s v="String"/>
    <s v="permanentPhoneNumber"/>
    <s v="CIRCICPP"/>
    <m/>
    <s v="RESI_COMM_CONTENT"/>
    <m/>
  </r>
  <r>
    <x v="0"/>
    <x v="15"/>
    <x v="1"/>
    <x v="0"/>
    <s v="queryRegisteredEventCodeForEB"/>
    <s v="TS0116-SA-010318-00006-顧客註記約定作業_電子銀行約定事項查詢.docx"/>
    <s v="電子銀行約定事項查詢"/>
    <s v="GA208011"/>
    <n v="1"/>
    <s v="I"/>
    <s v="帳號"/>
    <s v="帳號"/>
    <s v="GA-ACN"/>
    <n v="13"/>
    <s v="String"/>
    <s v="accountNumber"/>
    <m/>
    <m/>
    <m/>
    <m/>
  </r>
  <r>
    <x v="0"/>
    <x v="15"/>
    <x v="1"/>
    <x v="0"/>
    <s v="queryRegisteredEventCodeForEB"/>
    <s v="TS0116-SA-010318-00006-顧客註記約定作業_電子銀行約定事項查詢.docx"/>
    <s v="電子銀行約定事項查詢"/>
    <s v="GA208011"/>
    <n v="2"/>
    <s v="I"/>
    <s v="歸戶編號"/>
    <s v="銀行歸戶統編"/>
    <s v="GA-CID"/>
    <n v="10"/>
    <s v="String"/>
    <s v="customerCirciKey"/>
    <s v="CIRCIKEY"/>
    <m/>
    <s v="CIF_VERIFIED_ID"/>
    <m/>
  </r>
  <r>
    <x v="0"/>
    <x v="15"/>
    <x v="1"/>
    <x v="0"/>
    <s v="queryRegisteredEventCodeForEB"/>
    <s v="TS0116-SA-010318-00006-顧客註記約定作業_電子銀行約定事項查詢.docx"/>
    <s v="電子銀行約定事項查詢"/>
    <s v="WA208011"/>
    <n v="1"/>
    <s v="O"/>
    <s v="歸戶編號"/>
    <s v="銀行歸戶統編"/>
    <s v="WA-CID"/>
    <n v="10"/>
    <s v="String"/>
    <s v="customerCirciKey"/>
    <s v="CIRCICID"/>
    <m/>
    <s v="CIF_VERIFIED_ID"/>
    <m/>
  </r>
  <r>
    <x v="0"/>
    <x v="15"/>
    <x v="1"/>
    <x v="0"/>
    <s v="queryRegisteredEventCodeForEB"/>
    <s v="TS0116-SA-010318-00006-顧客註記約定作業_電子銀行約定事項查詢.docx"/>
    <s v="電子銀行約定事項查詢"/>
    <s v="WA208011"/>
    <n v="2"/>
    <s v="O"/>
    <s v="戶名"/>
    <s v="顧客姓名"/>
    <s v="WA-CNM"/>
    <n v="80"/>
    <s v="String"/>
    <s v="customerName"/>
    <s v="CIRCICNM"/>
    <m/>
    <s v="CUST_NAME"/>
    <m/>
  </r>
  <r>
    <x v="0"/>
    <x v="15"/>
    <x v="1"/>
    <x v="0"/>
    <s v="queryRegisteredEventCodeForEB"/>
    <s v="TS0116-SA-010318-00006-顧客註記約定作業_電子銀行約定事項查詢.docx"/>
    <s v="電子銀行約定事項查詢"/>
    <s v="WA208011"/>
    <n v="3"/>
    <s v="O"/>
    <s v="出生日期"/>
    <s v="顧客開戶生日"/>
    <s v="WA-CBD"/>
    <n v="8"/>
    <s v="String"/>
    <s v="birthday"/>
    <s v="CIRCICBD"/>
    <m/>
    <s v="BIRTHDAY"/>
    <m/>
  </r>
  <r>
    <x v="0"/>
    <x v="15"/>
    <x v="1"/>
    <x v="0"/>
    <s v="queryRegisteredEventCodeForEB"/>
    <s v="TS0116-SA-010318-00006-顧客註記約定作業_電子銀行約定事項查詢.docx"/>
    <s v="電子銀行約定事項查詢"/>
    <s v="WA208011"/>
    <n v="4"/>
    <s v="O"/>
    <s v="電話銀行"/>
    <s v="語音密碼狀態"/>
    <s v="WA-VSC"/>
    <n v="1"/>
    <s v="String"/>
    <s v="voicePasswordStatus"/>
    <s v="CIRCIVSC"/>
    <m/>
    <s v="IVR_PWD_STATE_FLAG"/>
    <m/>
  </r>
  <r>
    <x v="0"/>
    <x v="15"/>
    <x v="1"/>
    <x v="0"/>
    <s v="queryRegisteredEventCodeForEB"/>
    <s v="TS0116-SA-010318-00006-顧客註記約定作業_電子銀行約定事項查詢.docx"/>
    <s v="電子銀行約定事項查詢"/>
    <s v="WA208011"/>
    <n v="5"/>
    <s v="O"/>
    <s v="電話銀行密碼"/>
    <s v="語音非轉帳類服務"/>
    <s v="WA-VSE"/>
    <n v="1"/>
    <s v="String"/>
    <s v="voiceServiceStatus"/>
    <s v="CIRCIVSE-G"/>
    <m/>
    <s v="SPECIAL_SERVICE_FLAG"/>
    <m/>
  </r>
  <r>
    <x v="0"/>
    <x v="15"/>
    <x v="1"/>
    <x v="0"/>
    <s v="queryRegisteredEventCodeForEB"/>
    <s v="TS0116-SA-010318-00006-顧客註記約定作業_電子銀行約定事項查詢.docx"/>
    <s v="電子銀行約定事項查詢"/>
    <s v="WA208011"/>
    <n v="6"/>
    <s v="O"/>
    <s v="簡訊密碼服務"/>
    <s v="OTP簡訊密碼服務狀態註記"/>
    <s v="WA-SPW"/>
    <n v="1"/>
    <s v="String"/>
    <s v="smsPasswordServiceFlag"/>
    <m/>
    <m/>
    <s v="OTP_SERVICE"/>
    <m/>
  </r>
  <r>
    <x v="0"/>
    <x v="15"/>
    <x v="1"/>
    <x v="0"/>
    <s v="queryRegisteredEventCodeForEB"/>
    <s v="TS0116-SA-010318-00006-顧客註記約定作業_電子銀行約定事項查詢.docx"/>
    <s v="電子銀行約定事項查詢"/>
    <s v="WA208011"/>
    <n v="7"/>
    <s v="O"/>
    <s v="OTP約定手機"/>
    <s v="交易用行動電話/簡訊密碼專屬行動電話"/>
    <s v="WA-SMP"/>
    <n v="1"/>
    <s v="String"/>
    <s v="mobilePhoneNumberForSmsTrade"/>
    <s v="CFRCFBBC"/>
    <m/>
    <s v="TXNP_COMM_CONTENT"/>
    <m/>
  </r>
  <r>
    <x v="0"/>
    <x v="15"/>
    <x v="1"/>
    <x v="0"/>
    <s v="queryRegisteredEventCodeForEB"/>
    <s v="TS0116-SA-010318-00006-顧客註記約定作業_電子銀行約定事項查詢.docx"/>
    <s v="電子銀行約定事項查詢"/>
    <s v="WA208011"/>
    <n v="8"/>
    <s v="O"/>
    <s v="企網銀服務"/>
    <s v="GIB全球網銀版本代碼"/>
    <s v="WA-GIB"/>
    <n v="1"/>
    <s v="String"/>
    <s v="versionOfGib"/>
    <s v="CIRCBIG/CIRCISML"/>
    <m/>
    <s v="GIB_VERSION_CODE"/>
    <m/>
  </r>
  <r>
    <x v="0"/>
    <x v="15"/>
    <x v="1"/>
    <x v="0"/>
    <s v="queryRegisteredEventCodeForEB"/>
    <s v="TS0116-SA-010318-00006-顧客註記約定作業_電子銀行約定事項查詢.docx"/>
    <s v="電子銀行約定事項查詢"/>
    <s v="WA208011"/>
    <n v="9"/>
    <s v="O"/>
    <s v="共同關係戶"/>
    <s v="企網銀關係戶受託範圍（ＣＩＢ）"/>
    <s v="WA-RSP"/>
    <n v="1"/>
    <s v="String"/>
    <s v="gibTrusteeScope"/>
    <s v="CIRCIRSP"/>
    <m/>
    <s v="GIB_AUTHTXN_CODE"/>
    <m/>
  </r>
  <r>
    <x v="0"/>
    <x v="16"/>
    <x v="1"/>
    <x v="0"/>
    <s v="queryCustomerForObu"/>
    <s v="TS0116-SA-010301-00063-顧客資料基本資料_基本資料查詢(OBU).docx"/>
    <s v="A／C狀態查詢"/>
    <s v="X"/>
    <n v="1"/>
    <s v="I"/>
    <s v="銀行歸戶統編"/>
    <s v="銀行歸戶統編"/>
    <s v="X"/>
    <n v="10"/>
    <s v="String"/>
    <s v="customerCirciKey"/>
    <s v="CIRCIKEY"/>
    <m/>
    <s v="CIF_VERIFIED_ID"/>
    <m/>
  </r>
  <r>
    <x v="0"/>
    <x v="16"/>
    <x v="1"/>
    <x v="0"/>
    <s v="queryCustomerForObu"/>
    <s v="TS0116-SA-010301-00063-顧客資料基本資料_基本資料查詢(OBU).docx"/>
    <s v="A／C狀態查詢"/>
    <s v="X"/>
    <n v="1"/>
    <s v="O"/>
    <s v="ACCOUNT REVIEW狀態註記"/>
    <s v="ACCOUNT REVIEW狀態註記"/>
    <s v="X"/>
    <n v="1"/>
    <s v="String"/>
    <s v="accountReviewStateFlag"/>
    <s v="CIRCIARF"/>
    <s v="&quot; &quot;:未暫停_x000a_&quot;1&quot;:已暫停"/>
    <s v="ACCOUNT_REVIEW_STATE"/>
    <m/>
  </r>
  <r>
    <x v="0"/>
    <x v="16"/>
    <x v="1"/>
    <x v="0"/>
    <s v="queryCustomerForObu"/>
    <s v="TS0116-SA-010301-00063-顧客資料基本資料_基本資料查詢(OBU).docx"/>
    <s v="A／C狀態查詢"/>
    <s v="X"/>
    <n v="2"/>
    <s v="O"/>
    <s v="ACCOUNT REVIEW暫停註記"/>
    <s v="ACCOUNT REVIEW暫停註記"/>
    <s v="X"/>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6"/>
    <x v="1"/>
    <x v="0"/>
    <s v="queryCustomerForObu"/>
    <s v="TS0116-SA-010301-00063-顧客資料基本資料_基本資料查詢(OBU).docx"/>
    <s v="A／C狀態查詢"/>
    <s v="X"/>
    <n v="3"/>
    <s v="O"/>
    <s v="顧客狀態代碼"/>
    <s v="顧客狀態代碼"/>
    <s v="X"/>
    <n v="2"/>
    <s v="String"/>
    <s v="customerStatus"/>
    <s v="CIRCISTS"/>
    <m/>
    <s v="CUSTOMER_STATUS"/>
    <m/>
  </r>
  <r>
    <x v="0"/>
    <x v="16"/>
    <x v="1"/>
    <x v="0"/>
    <s v="queryCustomerForObu"/>
    <s v="TS0116-SA-010301-00063-顧客資料基本資料_基本資料查詢(OBU).docx"/>
    <s v="A／C狀態查詢"/>
    <m/>
    <n v="4"/>
    <s v="O"/>
    <s v="不寄對帳單(保密戶)"/>
    <s v="不寄對帳單及通知註記"/>
    <m/>
    <n v="1"/>
    <s v="String"/>
    <s v="doNotSendStatementFlag"/>
    <m/>
    <m/>
    <s v="NO_BANK_STATM_FLAG"/>
    <s v="20211229&lt;CM2021012600001&gt;配合BSM需求新增"/>
  </r>
  <r>
    <x v="0"/>
    <x v="12"/>
    <x v="0"/>
    <x v="0"/>
    <s v="V587"/>
    <s v="TS0116-SA-010318-00004-顧客註記/約定作業_顧客語音客服語音密碼註銷(客服)"/>
    <s v="帳號"/>
    <m/>
    <n v="1"/>
    <s v="I"/>
    <s v="帳號"/>
    <m/>
    <m/>
    <m/>
    <m/>
    <s v="accountNumber"/>
    <m/>
    <m/>
    <m/>
    <m/>
  </r>
  <r>
    <x v="0"/>
    <x v="12"/>
    <x v="0"/>
    <x v="0"/>
    <s v="V587"/>
    <s v="TS0116-SA-010318-00004-顧客註記/約定作業_顧客語音客服語音密碼註銷(客服)"/>
    <s v="銀行歸戶統編"/>
    <m/>
    <n v="2"/>
    <s v="I"/>
    <s v="銀行歸戶統編"/>
    <m/>
    <m/>
    <m/>
    <m/>
    <s v="customerCirciKey"/>
    <m/>
    <m/>
    <s v="CIF_VERIFIED_ID"/>
    <m/>
  </r>
  <r>
    <x v="0"/>
    <x v="12"/>
    <x v="0"/>
    <x v="0"/>
    <s v="V587"/>
    <s v="TS0116-SA-010318-00004-顧客註記/約定作業_顧客語音客服語音密碼註銷(客服)"/>
    <s v="語音非轉帳類服務"/>
    <m/>
    <n v="1"/>
    <s v="O"/>
    <s v="語音非轉帳類服務"/>
    <m/>
    <m/>
    <m/>
    <m/>
    <s v="electronicBankingSpecialServices"/>
    <m/>
    <m/>
    <m/>
    <m/>
  </r>
  <r>
    <x v="0"/>
    <x v="12"/>
    <x v="0"/>
    <x v="0"/>
    <s v="V587"/>
    <s v="TS0116-SA-010318-00004-顧客註記/約定作業_顧客語音客服語音密碼註銷(客服)"/>
    <s v="語音密碼狀態"/>
    <m/>
    <n v="2"/>
    <s v="O"/>
    <s v="語音密碼狀態"/>
    <m/>
    <m/>
    <m/>
    <m/>
    <s v="voicePasswordStatus"/>
    <m/>
    <m/>
    <s v="IVR_PWD_STATE_FLAG"/>
    <m/>
  </r>
  <r>
    <x v="0"/>
    <x v="12"/>
    <x v="0"/>
    <x v="0"/>
    <s v="V587"/>
    <s v="TS0116-SA-010318-00004-顧客註記/約定作業_顧客語音客服語音密碼註銷(客服)"/>
    <s v="銀行歸戶統編"/>
    <m/>
    <n v="3"/>
    <s v="O"/>
    <s v="銀行歸戶統編"/>
    <m/>
    <m/>
    <m/>
    <m/>
    <s v="customerCirciKey"/>
    <m/>
    <m/>
    <s v="CIF_VERIFIED_ID"/>
    <m/>
  </r>
  <r>
    <x v="0"/>
    <x v="17"/>
    <x v="1"/>
    <x v="0"/>
    <s v="queryDigAccAbnSta"/>
    <s v="TS0116-SA-010301-00062-顧客資料基本資料_開戶審核查詢.docx"/>
    <s v="數位帳戶開戶審核查詢"/>
    <s v="NOA1130"/>
    <n v="1"/>
    <s v="O"/>
    <s v="歸戶統編"/>
    <s v="銀行歸戶統編"/>
    <s v="NOA-CID"/>
    <n v="10"/>
    <s v="String"/>
    <s v="customerCirciKey"/>
    <s v="CIRCICID"/>
    <m/>
    <s v="CIF_VERIFIED_ID"/>
    <m/>
  </r>
  <r>
    <x v="0"/>
    <x v="17"/>
    <x v="1"/>
    <x v="0"/>
    <s v="queryDigAccAbnSta"/>
    <s v="TS0116-SA-010301-00062-顧客資料基本資料_開戶審核查詢.docx"/>
    <s v="數位帳戶開戶審核查詢"/>
    <s v="NOA1130"/>
    <n v="2"/>
    <s v="O"/>
    <s v="出生日期"/>
    <s v="顧客開戶生日"/>
    <s v="NOA-CBD"/>
    <n v="8"/>
    <s v="String"/>
    <s v="birthday"/>
    <s v="CIRCICBD"/>
    <m/>
    <s v="BIRTHDAY"/>
    <m/>
  </r>
  <r>
    <x v="0"/>
    <x v="17"/>
    <x v="1"/>
    <x v="0"/>
    <s v="queryDigAccAbnSta"/>
    <s v="TS0116-SA-010301-00062-顧客資料基本資料_開戶審核查詢.docx"/>
    <s v="數位帳戶開戶審核查詢"/>
    <s v="NOA1130"/>
    <n v="3"/>
    <s v="O"/>
    <s v="顧客狀態"/>
    <s v="顧客狀態代碼"/>
    <s v="NOA-STS"/>
    <n v="2"/>
    <s v="String"/>
    <s v="customerStatus"/>
    <s v="CIRCISTS"/>
    <m/>
    <s v="CUSTOMER_STATUS"/>
    <m/>
  </r>
  <r>
    <x v="0"/>
    <x v="17"/>
    <x v="1"/>
    <x v="0"/>
    <s v="queryDigAccAbnSta"/>
    <s v="TS0116-SA-010301-00062-顧客資料基本資料_開戶審核查詢.docx"/>
    <s v="數位帳戶開戶審核查詢"/>
    <s v="NOA1130"/>
    <n v="4"/>
    <s v="O"/>
    <s v="制裁名單註記"/>
    <s v="制裁名單註記"/>
    <s v="NOA-TER"/>
    <n v="1"/>
    <s v="String"/>
    <s v="terroristsFlag"/>
    <s v="CIRCITER"/>
    <m/>
    <s v="TERRORISTS_FLAG"/>
    <m/>
  </r>
  <r>
    <x v="0"/>
    <x v="17"/>
    <x v="1"/>
    <x v="0"/>
    <s v="queryDigAccAbnSta"/>
    <s v="TS0116-SA-010301-00062-顧客資料基本資料_開戶審核查詢.docx"/>
    <s v="數位帳戶開戶審核查詢"/>
    <s v="NOA1130"/>
    <n v="5"/>
    <s v="O"/>
    <s v="成年監護註記"/>
    <s v="成年監護"/>
    <s v="NOA-GUG"/>
    <n v="1"/>
    <s v="String"/>
    <s v="grownUpGuardianship"/>
    <s v="CIRCIGUG"/>
    <m/>
    <s v="GROWN_UP_GUARDIAN_SHIP"/>
    <m/>
  </r>
  <r>
    <x v="0"/>
    <x v="17"/>
    <x v="1"/>
    <x v="0"/>
    <s v="queryCustDataForDigit"/>
    <s v="TS0116-SA-010311-00003-顧客註記約定作業_接觸通路註記查詢(PIB).docx"/>
    <s v="顧客基本資料查詢"/>
    <s v="NIA1156"/>
    <n v="1"/>
    <s v="I"/>
    <s v="網銀統編"/>
    <s v="銀行歸戶統編"/>
    <s v="NIA-CIK"/>
    <n v="10"/>
    <s v="String"/>
    <s v="customerCirciKey"/>
    <s v="CIRCICID"/>
    <m/>
    <s v="CIF_VERIFIED_ID"/>
    <m/>
  </r>
  <r>
    <x v="0"/>
    <x v="17"/>
    <x v="1"/>
    <x v="0"/>
    <s v="queryCustDataForDigit"/>
    <s v="TS0116-SA-010311-00003-顧客註記約定作業_接觸通路註記查詢(PIB).docx"/>
    <s v="顧客基本資料查詢"/>
    <s v="NIA1156"/>
    <n v="2"/>
    <s v="I"/>
    <s v="查詢所屬公司負責人資訊"/>
    <s v="查詢所屬公司負責人資訊"/>
    <s v="NIA-TYP"/>
    <n v="1"/>
    <s v="String"/>
    <s v="principalFlag"/>
    <m/>
    <m/>
    <m/>
    <m/>
  </r>
  <r>
    <x v="0"/>
    <x v="17"/>
    <x v="1"/>
    <x v="0"/>
    <s v="queryCustDataForDigit"/>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7"/>
    <x v="1"/>
    <x v="0"/>
    <s v="queryCustDataForDigit"/>
    <s v="TS0116-SA-010311-00003-顧客註記約定作業_接觸通路註記查詢(PIB).docx"/>
    <s v="顧客基本資料查詢"/>
    <s v="NOA1156"/>
    <n v="2"/>
    <s v="O"/>
    <s v="通訊電話"/>
    <s v="通訊電話"/>
    <s v="NOA-CHP1"/>
    <n v="11"/>
    <s v="String"/>
    <s v="residentialPhoneNumber"/>
    <s v="CIRCICH1"/>
    <m/>
    <s v="CONT_COMM_CONTENT"/>
    <m/>
  </r>
  <r>
    <x v="0"/>
    <x v="17"/>
    <x v="1"/>
    <x v="0"/>
    <s v="queryCustDataForDigit"/>
    <s v="TS0116-SA-010311-00003-顧客註記約定作業_接觸通路註記查詢(PIB).docx"/>
    <s v="顧客基本資料查詢"/>
    <s v="NOA1156"/>
    <n v="3"/>
    <s v="O"/>
    <s v="通訊電話(分機)"/>
    <s v="通訊電話分機"/>
    <s v="NOA-CHP2"/>
    <n v="4"/>
    <s v="String"/>
    <s v="residentialNumberExtension"/>
    <s v="CIRCICH2"/>
    <m/>
    <s v="CONE_COMM_CONTENT"/>
    <m/>
  </r>
  <r>
    <x v="0"/>
    <x v="17"/>
    <x v="1"/>
    <x v="0"/>
    <s v="queryCustDataForDigit"/>
    <s v="TS0116-SA-010311-00003-顧客註記約定作業_接觸通路註記查詢(PIB).docx"/>
    <s v="顧客基本資料查詢"/>
    <s v="NOA1156"/>
    <n v="4"/>
    <s v="O"/>
    <s v="行動電話"/>
    <s v="通訊用行動電話"/>
    <s v="NOA-MBL "/>
    <n v="11"/>
    <s v="String"/>
    <s v="mobilePhoneNumber"/>
    <s v="CFRCFMBL"/>
    <m/>
    <s v="CNTP_COMM_CONTENT"/>
    <m/>
  </r>
  <r>
    <x v="0"/>
    <x v="17"/>
    <x v="1"/>
    <x v="0"/>
    <s v="queryCustDataForDigit"/>
    <s v="TS0116-SA-010311-00003-顧客註記約定作業_接觸通路註記查詢(PIB).docx"/>
    <s v="顧客基本資料查詢"/>
    <s v="NOA1156"/>
    <n v="5"/>
    <s v="O"/>
    <s v="電子郵件"/>
    <s v="電子郵件信箱"/>
    <s v="NOA-EML "/>
    <n v="50"/>
    <s v="String"/>
    <s v="emailAddress"/>
    <s v="CFRCFEML"/>
    <m/>
    <s v="EMAIL_COMM_CONTENT"/>
    <m/>
  </r>
  <r>
    <x v="0"/>
    <x v="17"/>
    <x v="1"/>
    <x v="0"/>
    <s v="queryCustDataForDigit"/>
    <s v="TS0116-SA-010311-00003-顧客註記約定作業_接觸通路註記查詢(PIB).docx"/>
    <s v="顧客基本資料查詢"/>
    <s v="NOA1156"/>
    <n v="6"/>
    <s v="O"/>
    <s v="郵遞區號"/>
    <s v="通訊地址郵遞區號(CIRCIZIP)"/>
    <s v="NOA-ZIP "/>
    <n v="3"/>
    <s v="String"/>
    <s v="residentialZip"/>
    <s v="CIRCIZIP"/>
    <m/>
    <s v="CUST_ZIP_CODE"/>
    <m/>
  </r>
  <r>
    <x v="0"/>
    <x v="17"/>
    <x v="1"/>
    <x v="0"/>
    <s v="queryCustDataForDigit"/>
    <s v="TS0116-SA-010311-00003-顧客註記約定作業_接觸通路註記查詢(PIB).docx"/>
    <s v="顧客基本資料查詢"/>
    <s v="NOA1156"/>
    <n v="7"/>
    <s v="O"/>
    <s v="通訊地址(全形)"/>
    <s v="通訊地址(全部)"/>
    <s v="NOA-CHA "/>
    <n v="80"/>
    <s v="String"/>
    <s v="fullResidentialAddress"/>
    <s v="CIDADCHA"/>
    <m/>
    <s v="CONT_ADDRESS_FULL"/>
    <m/>
  </r>
  <r>
    <x v="0"/>
    <x v="17"/>
    <x v="1"/>
    <x v="0"/>
    <s v="queryCustDataForDigit"/>
    <s v="TS0116-SA-010311-00003-顧客註記約定作業_接觸通路註記查詢(PIB).docx"/>
    <s v="顧客基本資料查詢"/>
    <s v="NOA1156"/>
    <n v="8"/>
    <s v="O"/>
    <s v="中文戶名(全形)"/>
    <s v="顧客姓名"/>
    <s v="NOA-CNM "/>
    <n v="80"/>
    <s v="String"/>
    <s v="customerName"/>
    <s v="CIRCICNM"/>
    <m/>
    <s v="CUST_NAME"/>
    <m/>
  </r>
  <r>
    <x v="0"/>
    <x v="17"/>
    <x v="1"/>
    <x v="0"/>
    <s v="queryCustDataForDigit"/>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7"/>
    <x v="1"/>
    <x v="0"/>
    <s v="queryCustDataForDigit"/>
    <s v="TS0116-SA-010311-00003-顧客註記約定作業_接觸通路註記查詢(PIB).docx"/>
    <s v="顧客基本資料查詢"/>
    <s v="NOA1156"/>
    <n v="10"/>
    <s v="O"/>
    <s v="實體ＤＭ行銷"/>
    <s v="實體ＤＭ行銷註記"/>
    <s v="NOA-PDM"/>
    <n v="1"/>
    <s v="String"/>
    <s v="dmSellingFlag"/>
    <s v="CIDTBPDM-003"/>
    <m/>
    <s v="DM_SALE_FLAG"/>
    <m/>
  </r>
  <r>
    <x v="0"/>
    <x v="17"/>
    <x v="1"/>
    <x v="0"/>
    <s v="queryCustDataForDigit"/>
    <s v="TS0116-SA-010311-00003-顧客註記約定作業_接觸通路註記查詢(PIB).docx"/>
    <s v="顧客基本資料查詢"/>
    <s v="NOA1156"/>
    <n v="11"/>
    <s v="O"/>
    <s v="簡訊行銷"/>
    <s v="簡訊行銷註記"/>
    <s v="NOA-SMS"/>
    <n v="1"/>
    <s v="String"/>
    <s v="smsSellingFlag"/>
    <s v="CIDTBSMS-003"/>
    <m/>
    <s v="SMS_SALE_FLAG"/>
    <m/>
  </r>
  <r>
    <x v="0"/>
    <x v="17"/>
    <x v="1"/>
    <x v="0"/>
    <s v="queryCustDataForDigit"/>
    <s v="TS0116-SA-010311-00003-顧客註記約定作業_接觸通路註記查詢(PIB).docx"/>
    <s v="顧客基本資料查詢"/>
    <s v="NOA1156"/>
    <n v="12"/>
    <s v="O"/>
    <s v="電話行銷"/>
    <s v="電話行銷註記"/>
    <s v="NOA-TMS"/>
    <n v="1"/>
    <s v="String"/>
    <s v="phoneSellingFlag"/>
    <s v="CIDTBTMS-003"/>
    <m/>
    <s v="PHONE_SALE_FLAG"/>
    <m/>
  </r>
  <r>
    <x v="0"/>
    <x v="17"/>
    <x v="1"/>
    <x v="0"/>
    <s v="queryCustDataForDigit"/>
    <s v="TS0116-SA-010311-00003-顧客註記約定作業_接觸通路註記查詢(PIB).docx"/>
    <s v="顧客基本資料查詢"/>
    <s v="NOA1156"/>
    <n v="13"/>
    <s v="O"/>
    <s v="電子郵件行銷"/>
    <s v="電子郵件行銷註記"/>
    <s v="NOA-EDM"/>
    <n v="1"/>
    <s v="String"/>
    <s v="emailSellingFlag"/>
    <s v="CIDTBEDM-003"/>
    <m/>
    <s v="EMAIL_SALE_FLAG"/>
    <m/>
  </r>
  <r>
    <x v="0"/>
    <x v="17"/>
    <x v="1"/>
    <x v="0"/>
    <s v="queryCustDataForDigit"/>
    <s v="TS0116-SA-010311-00003-顧客註記約定作業_接觸通路註記查詢(PIB).docx"/>
    <s v="顧客基本資料查詢"/>
    <s v="NOA1156"/>
    <n v="14"/>
    <s v="O"/>
    <s v="電子對帳單註記"/>
    <s v="電子對帳單註記"/>
    <s v="NOA-ECS"/>
    <n v="1"/>
    <s v="String"/>
    <s v="electronicStatement"/>
    <s v="CFRCFECS"/>
    <m/>
    <m/>
    <m/>
  </r>
  <r>
    <x v="0"/>
    <x v="17"/>
    <x v="1"/>
    <x v="0"/>
    <s v="queryCustDataForDigit"/>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7"/>
    <x v="1"/>
    <x v="0"/>
    <s v="queryCustDataForDigit"/>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7"/>
    <x v="1"/>
    <x v="0"/>
    <s v="queryCustDataForDigit"/>
    <s v="TS0116-SA-010311-00003-顧客註記約定作業_接觸通路註記查詢(PIB).docx"/>
    <s v="顧客基本資料查詢"/>
    <s v="NOA1156"/>
    <n v="17"/>
    <s v="O"/>
    <s v="出生年月日"/>
    <s v="顧客開戶生日"/>
    <s v="NOA-CBD"/>
    <n v="8"/>
    <s v="String"/>
    <s v="birthday"/>
    <s v="CIRCICBD"/>
    <m/>
    <s v="BIRTHDAY"/>
    <m/>
  </r>
  <r>
    <x v="0"/>
    <x v="17"/>
    <x v="1"/>
    <x v="0"/>
    <s v="queryCustDataForDigit"/>
    <s v="TS0116-SA-010311-00003-顧客註記約定作業_接觸通路註記查詢(PIB).docx"/>
    <s v="顧客基本資料查詢"/>
    <s v="NOA1156"/>
    <n v="18"/>
    <s v="O"/>
    <s v="是否為金控行員(Y/N)"/>
    <s v="金控行員註記"/>
    <s v="NOA-CTP"/>
    <n v="1"/>
    <s v="String"/>
    <s v="employeeFlag"/>
    <s v="CIRCICTP"/>
    <m/>
    <m/>
    <m/>
  </r>
  <r>
    <x v="0"/>
    <x v="17"/>
    <x v="1"/>
    <x v="0"/>
    <s v="queryCustDataForDigit"/>
    <s v="TS0116-SA-010311-00003-顧客註記約定作業_接觸通路註記查詢(PIB).docx"/>
    <s v="顧客基本資料查詢"/>
    <s v="NOA1156"/>
    <n v="19"/>
    <s v="O"/>
    <s v="戶籍電話"/>
    <s v="戶籍電話"/>
    <s v="NOA-CPP"/>
    <n v="11"/>
    <s v="String"/>
    <s v="permanentPhoneNumber"/>
    <s v="CIRCICPP"/>
    <m/>
    <s v="RESI_COMM_CONTENT"/>
    <m/>
  </r>
  <r>
    <x v="3"/>
    <x v="18"/>
    <x v="0"/>
    <x v="0"/>
    <s v="queryCustDataForCurTra"/>
    <s v="TS0116-SA-010303-00003-顧客資料基本資料_外匯資料查詢(PIB).docx"/>
    <s v="顧客資料查詢(外幣轉帳匯款前)"/>
    <s v="NIA1120"/>
    <n v="1"/>
    <s v="I"/>
    <s v="網銀種類"/>
    <s v="X"/>
    <s v="NIA-PTYP"/>
    <n v="1"/>
    <s v="String"/>
    <s v="internetBankType"/>
    <m/>
    <m/>
    <m/>
    <m/>
  </r>
  <r>
    <x v="3"/>
    <x v="18"/>
    <x v="0"/>
    <x v="0"/>
    <s v="queryCustDataForCurTra"/>
    <s v="TS0116-SA-010303-00003-顧客資料基本資料_外匯資料查詢(PIB).docx"/>
    <s v="顧客資料查詢(外幣轉帳匯款前)"/>
    <s v="NIA1120"/>
    <n v="2"/>
    <s v="I"/>
    <s v="網銀統編"/>
    <s v="銀行歸戶統編"/>
    <s v="NIA-CIK"/>
    <n v="10"/>
    <s v="String"/>
    <s v="customerCirciKey"/>
    <m/>
    <m/>
    <s v="CIF_VERIFIED_ID"/>
    <m/>
  </r>
  <r>
    <x v="3"/>
    <x v="18"/>
    <x v="0"/>
    <x v="0"/>
    <s v="queryCustDataForCurTra"/>
    <s v="TS0116-SA-010303-00003-顧客資料基本資料_外匯資料查詢(PIB).docx"/>
    <s v="顧客資料查詢(外幣轉帳匯款前)"/>
    <s v="NOA1120"/>
    <n v="1"/>
    <s v="O"/>
    <s v="統編"/>
    <s v="銀行歸戶統編"/>
    <s v="NOA-CIK"/>
    <n v="10"/>
    <s v="String"/>
    <s v="customerCirciKey"/>
    <m/>
    <m/>
    <s v="CIF_VERIFIED_ID"/>
    <m/>
  </r>
  <r>
    <x v="3"/>
    <x v="18"/>
    <x v="0"/>
    <x v="0"/>
    <s v="queryCustDataForCurTra"/>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3"/>
    <x v="18"/>
    <x v="0"/>
    <x v="0"/>
    <s v="queryCustDataForCurTra"/>
    <s v="TS0116-SA-010303-00003-顧客資料基本資料_外匯資料查詢(PIB).docx"/>
    <s v="顧客資料查詢(外幣轉帳匯款前)"/>
    <s v="NOA1120"/>
    <n v="3"/>
    <s v="O"/>
    <s v="是否徵提人民幣風險預告書"/>
    <s v="X"/>
    <s v="NOA-CICNY"/>
    <n v="1"/>
    <s v="String"/>
    <s v="X"/>
    <s v="N"/>
    <m/>
    <m/>
    <m/>
  </r>
  <r>
    <x v="3"/>
    <x v="18"/>
    <x v="0"/>
    <x v="0"/>
    <s v="queryCustDataForCurTra"/>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3"/>
    <x v="18"/>
    <x v="0"/>
    <x v="0"/>
    <s v="queryCustDataForCurTra"/>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3"/>
    <x v="18"/>
    <x v="0"/>
    <x v="0"/>
    <s v="queryCustDataForCurTra"/>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3"/>
    <x v="18"/>
    <x v="0"/>
    <x v="0"/>
    <s v="queryCustDataForCurTra"/>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3"/>
    <x v="18"/>
    <x v="0"/>
    <x v="0"/>
    <s v="queryCustDataForCurTra"/>
    <s v="TS0116-SA-010303-00003-顧客資料基本資料_外匯資料查詢(PIB).docx"/>
    <s v="顧客資料查詢(外幣轉帳匯款前)"/>
    <s v="NOA1120"/>
    <n v="8"/>
    <s v="O"/>
    <s v="國別（簡碼）"/>
    <s v="英文地址國別"/>
    <s v="NOA-CICUY"/>
    <n v="2"/>
    <s v="String"/>
    <s v="countryInEnglish"/>
    <s v="CIDADCUY"/>
    <m/>
    <s v="CONT_ENGLISH_ADDR_COUNTRYCODE"/>
    <m/>
  </r>
  <r>
    <x v="3"/>
    <x v="18"/>
    <x v="0"/>
    <x v="0"/>
    <s v="queryCustDataForCurTra"/>
    <s v="TS0116-SA-010303-00003-顧客資料基本資料_外匯資料查詢(PIB).docx"/>
    <s v="顧客資料查詢(外幣轉帳匯款前)"/>
    <s v="NOA1120"/>
    <n v="9"/>
    <s v="O"/>
    <s v="英文地址"/>
    <s v="英文地址(部分)"/>
    <s v="NOA-CIADD"/>
    <n v="66"/>
    <s v="String"/>
    <s v="detailAddressInEnglish"/>
    <s v="CIDADADD"/>
    <m/>
    <s v="CONT_ENGLISH_ADDR"/>
    <m/>
  </r>
  <r>
    <x v="3"/>
    <x v="18"/>
    <x v="0"/>
    <x v="0"/>
    <s v="queryCustDataForCurTra"/>
    <s v="TS0116-SA-010303-00003-顧客資料基本資料_外匯資料查詢(PIB).docx"/>
    <s v="顧客資料查詢(外幣轉帳匯款前)"/>
    <s v="NOA1120"/>
    <n v="10"/>
    <s v="O"/>
    <s v="城市"/>
    <s v="英文地址城市"/>
    <s v="NOA-CICTY"/>
    <n v="30"/>
    <s v="String"/>
    <s v="cityInEnglish"/>
    <s v="CIDADCTY"/>
    <m/>
    <s v="CONT_ENGLISH_ADDR_ADMINAREA"/>
    <m/>
  </r>
  <r>
    <x v="3"/>
    <x v="18"/>
    <x v="0"/>
    <x v="0"/>
    <s v="queryCustDataForCurTra"/>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3"/>
    <x v="18"/>
    <x v="0"/>
    <x v="0"/>
    <s v="cancelVoicePwd"/>
    <s v="TS0116-SA-010318-00004-顧客註記/約定作業_顧客語音客服語音密碼註銷(客服)"/>
    <s v="帳號"/>
    <m/>
    <n v="1"/>
    <s v="I"/>
    <s v="帳號"/>
    <m/>
    <m/>
    <m/>
    <m/>
    <s v="accountNumber"/>
    <m/>
    <m/>
    <m/>
    <m/>
  </r>
  <r>
    <x v="3"/>
    <x v="18"/>
    <x v="0"/>
    <x v="0"/>
    <s v="cancelVoicePwd"/>
    <s v="TS0116-SA-010318-00004-顧客註記/約定作業_顧客語音客服語音密碼註銷(客服)"/>
    <s v="銀行歸戶統編"/>
    <m/>
    <n v="2"/>
    <s v="I"/>
    <s v="銀行歸戶統編"/>
    <m/>
    <m/>
    <m/>
    <m/>
    <s v="customerCirciKey"/>
    <m/>
    <m/>
    <s v="CIF_VERIFIED_ID"/>
    <m/>
  </r>
  <r>
    <x v="3"/>
    <x v="18"/>
    <x v="0"/>
    <x v="0"/>
    <s v="cancelVoicePwd"/>
    <s v="TS0116-SA-010318-00004-顧客註記/約定作業_顧客語音客服語音密碼註銷(客服)"/>
    <s v="語音非轉帳類服務"/>
    <m/>
    <n v="1"/>
    <s v="O"/>
    <s v="語音非轉帳類服務"/>
    <m/>
    <m/>
    <m/>
    <m/>
    <s v="electronicBankingSpecialServices"/>
    <m/>
    <m/>
    <m/>
    <m/>
  </r>
  <r>
    <x v="3"/>
    <x v="18"/>
    <x v="0"/>
    <x v="0"/>
    <s v="cancelVoicePwd"/>
    <s v="TS0116-SA-010318-00004-顧客註記/約定作業_顧客語音客服語音密碼註銷(客服)"/>
    <s v="語音密碼狀態"/>
    <m/>
    <n v="2"/>
    <s v="O"/>
    <s v="語音密碼狀態"/>
    <m/>
    <m/>
    <m/>
    <m/>
    <s v="voicePasswordStatus"/>
    <m/>
    <m/>
    <s v="IVR_PWD_STATE_FLAG"/>
    <m/>
  </r>
  <r>
    <x v="3"/>
    <x v="18"/>
    <x v="0"/>
    <x v="0"/>
    <s v="cancelVoicePwd"/>
    <s v="TS0116-SA-010318-00004-顧客註記/約定作業_顧客語音客服語音密碼註銷(客服)"/>
    <s v="銀行歸戶統編"/>
    <m/>
    <n v="3"/>
    <s v="O"/>
    <s v="銀行歸戶統編"/>
    <m/>
    <m/>
    <m/>
    <m/>
    <s v="customerCirciKey"/>
    <m/>
    <m/>
    <s v="CIF_VERIFIED_ID"/>
    <m/>
  </r>
  <r>
    <x v="3"/>
    <x v="18"/>
    <x v="0"/>
    <x v="0"/>
    <s v="queryCustContact"/>
    <s v="TS0116-SA-010301-00061-顧客資料基本資料_聯絡方式查詢.docx"/>
    <s v="顧客聯絡方式查詢(匯款集中)"/>
    <s v="VIA185"/>
    <n v="1"/>
    <s v="I"/>
    <s v="歸戶統編"/>
    <s v="歸戶統編"/>
    <s v="VIA-CIK"/>
    <n v="10"/>
    <s v="String"/>
    <s v="customerCirciKey"/>
    <s v="CIRCIKEY"/>
    <m/>
    <s v="CIF_VERIFIED_ID"/>
    <m/>
  </r>
  <r>
    <x v="3"/>
    <x v="18"/>
    <x v="0"/>
    <x v="0"/>
    <s v="queryCustContact"/>
    <s v="TS0116-SA-010301-00061-顧客資料基本資料_聯絡方式查詢.docx"/>
    <s v="顧客聯絡方式查詢(匯款集中)"/>
    <s v="VIA185"/>
    <n v="2"/>
    <s v="I"/>
    <s v="本行帳號"/>
    <s v="帳號"/>
    <s v="VIA-ACN"/>
    <n v="13"/>
    <s v="String"/>
    <s v="accountNumber"/>
    <m/>
    <m/>
    <m/>
    <m/>
  </r>
  <r>
    <x v="3"/>
    <x v="18"/>
    <x v="0"/>
    <x v="0"/>
    <s v="queryCustContact"/>
    <s v="TS0116-SA-010301-00061-顧客資料基本資料_聯絡方式查詢.docx"/>
    <s v="顧客聯絡方式查詢(匯款集中)"/>
    <s v="VOA185"/>
    <n v="1"/>
    <s v="O"/>
    <s v="統編"/>
    <s v="銀行歸戶統編"/>
    <s v="VOA-CIK   "/>
    <n v="10"/>
    <s v="String"/>
    <s v="customerCirciKey"/>
    <s v="CIRCIKEY"/>
    <m/>
    <s v="CIF_VERIFIED_ID"/>
    <m/>
  </r>
  <r>
    <x v="3"/>
    <x v="18"/>
    <x v="0"/>
    <x v="0"/>
    <s v="queryCustContact"/>
    <s v="TS0116-SA-010301-00061-顧客資料基本資料_聯絡方式查詢.docx"/>
    <s v="顧客聯絡方式查詢(匯款集中)"/>
    <s v="VOA185"/>
    <n v="2"/>
    <s v="O"/>
    <s v="戶名"/>
    <s v="顧客姓名"/>
    <s v="VOA-CNM   "/>
    <n v="80"/>
    <s v="String"/>
    <s v="customerName"/>
    <s v="CIRCICNM"/>
    <m/>
    <s v="CUST_NAME"/>
    <m/>
  </r>
  <r>
    <x v="3"/>
    <x v="18"/>
    <x v="0"/>
    <x v="0"/>
    <s v="queryCustContact"/>
    <s v="TS0116-SA-010301-00061-顧客資料基本資料_聯絡方式查詢.docx"/>
    <s v="顧客聯絡方式查詢(匯款集中)"/>
    <s v="VOA185"/>
    <n v="3"/>
    <s v="O"/>
    <s v="戶籍電話"/>
    <s v="戶籍電話"/>
    <s v="VOA-CPP   "/>
    <n v="11"/>
    <s v="String"/>
    <s v="permanentPhoneNumber"/>
    <s v="CIRCICPP"/>
    <m/>
    <s v="RESI_COMM_CONTENT"/>
    <m/>
  </r>
  <r>
    <x v="3"/>
    <x v="18"/>
    <x v="0"/>
    <x v="0"/>
    <s v="queryCustContact"/>
    <s v="TS0116-SA-010301-00061-顧客資料基本資料_聯絡方式查詢.docx"/>
    <s v="顧客聯絡方式查詢(匯款集中)"/>
    <s v="VOA185"/>
    <n v="4"/>
    <s v="O"/>
    <s v="通訊電話"/>
    <s v="通訊電話"/>
    <s v="VOA-CHP   "/>
    <n v="11"/>
    <s v="String"/>
    <s v="residentialPhoneNumber"/>
    <s v="CIRCICHP"/>
    <s v="已刪除"/>
    <s v="CONT_COMM_CONTENT"/>
    <m/>
  </r>
  <r>
    <x v="3"/>
    <x v="18"/>
    <x v="0"/>
    <x v="0"/>
    <s v="queryCustContact"/>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3"/>
    <x v="18"/>
    <x v="0"/>
    <x v="0"/>
    <s v="queryCustContact"/>
    <s v="TS0116-SA-010301-00061-顧客資料基本資料_聯絡方式查詢.docx"/>
    <s v="顧客聯絡方式查詢(匯款集中)"/>
    <s v="VOA185"/>
    <n v="6"/>
    <s v="O"/>
    <s v="手機號碼一"/>
    <s v="通訊用行動電話"/>
    <s v="VOA-MBL   "/>
    <n v="11"/>
    <s v="String"/>
    <s v="mobilePhoneNumber"/>
    <s v="CIDTBMBL"/>
    <m/>
    <s v="CNTP_COMM_CONTENT"/>
    <m/>
  </r>
  <r>
    <x v="3"/>
    <x v="18"/>
    <x v="0"/>
    <x v="0"/>
    <s v="queryCustContact"/>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3"/>
    <x v="18"/>
    <x v="0"/>
    <x v="0"/>
    <s v="queryCustContact"/>
    <s v="TS0116-SA-010301-00061-顧客資料基本資料_聯絡方式查詢.docx"/>
    <s v="顧客聯絡方式查詢(匯款集中)"/>
    <s v="VOA185"/>
    <n v="8"/>
    <s v="O"/>
    <s v="公司電話"/>
    <s v="公司電話"/>
    <s v="VOA-OPH   "/>
    <n v="11"/>
    <s v="String"/>
    <s v="companyPhoneNumber"/>
    <s v="CIDTBOPH"/>
    <m/>
    <s v="COMP_COMM_CONTENT"/>
    <m/>
  </r>
  <r>
    <x v="3"/>
    <x v="18"/>
    <x v="0"/>
    <x v="0"/>
    <s v="queryCustContact"/>
    <s v="TS0116-SA-010301-00061-顧客資料基本資料_聯絡方式查詢.docx"/>
    <s v="顧客聯絡方式查詢(匯款集中)"/>
    <s v="VOA185"/>
    <n v="9"/>
    <s v="O"/>
    <s v="公司電話分機"/>
    <s v="公司電話分機"/>
    <s v="VOA-OPH   "/>
    <n v="6"/>
    <s v="String"/>
    <s v="companyExtensionNumber"/>
    <s v="CIDTBOPH"/>
    <m/>
    <s v="CMPE_COMM_CONTENT"/>
    <m/>
  </r>
  <r>
    <x v="3"/>
    <x v="18"/>
    <x v="0"/>
    <x v="0"/>
    <s v="queryCustContact"/>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3"/>
    <x v="18"/>
    <x v="0"/>
    <x v="0"/>
    <s v="queryCustContact"/>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3"/>
    <x v="18"/>
    <x v="0"/>
    <x v="0"/>
    <s v="queryCustContact"/>
    <s v="TS0116-SA-010301-00061-顧客資料基本資料_聯絡方式查詢.docx"/>
    <s v="顧客聯絡方式查詢(匯款集中)"/>
    <s v="VOA185"/>
    <n v="12"/>
    <s v="O"/>
    <s v="手機號碼一(CF)"/>
    <s v="通訊用行動電話"/>
    <s v="VOA-BBC-CF"/>
    <n v="11"/>
    <s v="String"/>
    <s v="mobilePhoneNumber"/>
    <s v="CFRCFBBC"/>
    <m/>
    <s v="CNTP_COMM_CONTENT"/>
    <m/>
  </r>
  <r>
    <x v="3"/>
    <x v="18"/>
    <x v="0"/>
    <x v="0"/>
    <s v="queryCustContact"/>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3"/>
    <x v="18"/>
    <x v="0"/>
    <x v="0"/>
    <s v="queryCustContact"/>
    <s v="TS0116-SA-010301-00061-顧客資料基本資料_聯絡方式查詢.docx"/>
    <s v="顧客聯絡方式查詢(匯款集中)"/>
    <s v="VOA185"/>
    <n v="14"/>
    <s v="O"/>
    <s v="存匯注意事項"/>
    <s v="注意事項"/>
    <s v="VOA-VIT   "/>
    <n v="60"/>
    <s v="String"/>
    <s v="noticeForDepositAndRemittance"/>
    <s v="CFRCFVIT"/>
    <m/>
    <s v="NOTE"/>
    <m/>
  </r>
  <r>
    <x v="3"/>
    <x v="18"/>
    <x v="0"/>
    <x v="0"/>
    <s v="queryCustDataForVoice"/>
    <s v="TS0116-SA-010318-00003-顧客註記約定作業_通路服務約定查詢(客服).docx"/>
    <s v="顧客語音客服服務查詢"/>
    <s v="VIA191"/>
    <n v="1"/>
    <s v="I"/>
    <s v="帳號"/>
    <s v="帳號"/>
    <s v="VIA-AN"/>
    <n v="13"/>
    <s v="String"/>
    <s v="accountNumber"/>
    <m/>
    <m/>
    <m/>
    <m/>
  </r>
  <r>
    <x v="3"/>
    <x v="18"/>
    <x v="0"/>
    <x v="0"/>
    <s v="queryCustDataForVoice"/>
    <s v="TS0116-SA-010318-00003-顧客註記約定作業_通路服務約定查詢(客服).docx"/>
    <s v="顧客語音客服服務查詢"/>
    <s v="VIA191"/>
    <n v="2"/>
    <s v="I"/>
    <s v="歸戶編號"/>
    <s v="銀行歸戶統編"/>
    <s v="VIA-CIK"/>
    <n v="10"/>
    <s v="String"/>
    <s v="customerCirciKey"/>
    <s v="CIRCIKEY"/>
    <m/>
    <s v="CIF_VERIFIED_ID"/>
    <m/>
  </r>
  <r>
    <x v="3"/>
    <x v="18"/>
    <x v="0"/>
    <x v="0"/>
    <s v="queryCustDataForVoice"/>
    <s v="TS0116-SA-010318-00003-顧客註記約定作業_通路服務約定查詢(客服).docx"/>
    <s v="顧客語音客服服務查詢"/>
    <s v="VOA191"/>
    <n v="1"/>
    <s v="O"/>
    <s v="執行結果"/>
    <s v="執行結果"/>
    <s v="VOA-ERR"/>
    <n v="4"/>
    <s v="String"/>
    <s v="queryResult"/>
    <m/>
    <m/>
    <m/>
    <m/>
  </r>
  <r>
    <x v="3"/>
    <x v="18"/>
    <x v="0"/>
    <x v="0"/>
    <s v="queryCustDataForVoice"/>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3"/>
    <x v="18"/>
    <x v="0"/>
    <x v="0"/>
    <s v="queryCustDataForVoice"/>
    <s v="TS0116-SA-010318-00003-顧客註記約定作業_通路服務約定查詢(客服).docx"/>
    <s v="顧客語音客服服務查詢"/>
    <s v="VOA191"/>
    <n v="3"/>
    <s v="O"/>
    <s v="語音密碼狀態"/>
    <s v="語音密碼狀態"/>
    <s v="VOA-VSC"/>
    <n v="1"/>
    <s v="String"/>
    <s v="voicePasswordStatus"/>
    <s v="CIRCIVSC"/>
    <m/>
    <s v="IVR_PWD_STATE_FLAG"/>
    <m/>
  </r>
  <r>
    <x v="3"/>
    <x v="18"/>
    <x v="0"/>
    <x v="0"/>
    <s v="queryCustDataForVoice"/>
    <s v="TS0116-SA-010318-00003-顧客註記約定作業_通路服務約定查詢(客服).docx"/>
    <s v="顧客語音客服服務查詢"/>
    <s v="VOA191"/>
    <n v="4"/>
    <s v="O"/>
    <s v="歸戶編號"/>
    <s v="銀行歸戶統編"/>
    <s v="VOA-CIK"/>
    <n v="10"/>
    <s v="String"/>
    <s v="customerCirciKey"/>
    <s v="CIRCICID"/>
    <m/>
    <s v="CIF_VERIFIED_ID"/>
    <m/>
  </r>
  <r>
    <x v="3"/>
    <x v="18"/>
    <x v="0"/>
    <x v="0"/>
    <s v="queryCustDataForVoice"/>
    <s v="TS0116-SA-010318-00003-顧客註記約定作業_通路服務約定查詢(客服).docx"/>
    <s v="顧客語音客服服務查詢"/>
    <s v="VOA191"/>
    <n v="5"/>
    <s v="O"/>
    <s v="出生日期"/>
    <s v="顧客開戶生日"/>
    <s v="VOA-CBD"/>
    <n v="8"/>
    <s v="String"/>
    <s v="birthday"/>
    <s v="CIRCICBD"/>
    <m/>
    <s v="BIRTHDAY"/>
    <m/>
  </r>
  <r>
    <x v="3"/>
    <x v="18"/>
    <x v="0"/>
    <x v="0"/>
    <s v="queryCustDataForVoice"/>
    <s v="TS0116-SA-010318-00003-顧客註記約定作業_通路服務約定查詢(客服).docx"/>
    <s v="顧客語音客服服務查詢"/>
    <s v="VOA191"/>
    <n v="6"/>
    <s v="O"/>
    <s v="戶名"/>
    <s v="顧客姓名"/>
    <s v="VOA-CNM"/>
    <n v="80"/>
    <s v="String"/>
    <s v="customerName"/>
    <s v="CIRCICNM"/>
    <m/>
    <s v="CUST_NAME"/>
    <m/>
  </r>
  <r>
    <x v="0"/>
    <x v="19"/>
    <x v="1"/>
    <x v="0"/>
    <s v="queryPrblmticFlag3"/>
    <s v="TS0116-SA-010319-00002-顧客註記約定作業_問題戶查詢.docx"/>
    <s v="問題戶及顧客註記查詢"/>
    <s v="GA204037"/>
    <n v="1"/>
    <s v="I"/>
    <s v="統編"/>
    <s v="銀行歸戶統編"/>
    <s v="GA-CID"/>
    <n v="10"/>
    <s v="String"/>
    <s v="customerCirciKey"/>
    <m/>
    <m/>
    <s v="CIF_VERIFIED_ID"/>
    <m/>
  </r>
  <r>
    <x v="0"/>
    <x v="19"/>
    <x v="1"/>
    <x v="0"/>
    <s v="queryPrblmticFlag3"/>
    <s v="TS0116-SA-010319-00002-顧客註記約定作業_問題戶查詢.docx"/>
    <s v="問題戶及顧客註記查詢"/>
    <s v="GA204037"/>
    <n v="2"/>
    <s v="I"/>
    <s v="生日"/>
    <s v="顧客開戶生日"/>
    <s v="GA-BIR"/>
    <n v="8"/>
    <s v="String"/>
    <s v="birthday"/>
    <m/>
    <m/>
    <s v="BIRTHDAY"/>
    <m/>
  </r>
  <r>
    <x v="0"/>
    <x v="19"/>
    <x v="1"/>
    <x v="0"/>
    <s v="queryPrblmticFlag3"/>
    <s v="TS0116-SA-010319-00002-顧客註記約定作業_問題戶查詢.docx"/>
    <s v="問題戶及顧客註記查詢"/>
    <s v="GA204037"/>
    <n v="3"/>
    <s v="I"/>
    <s v="帳號"/>
    <s v="帳號"/>
    <s v="GA-ACN"/>
    <n v="13"/>
    <s v="String"/>
    <s v="accountNumber"/>
    <m/>
    <m/>
    <m/>
    <m/>
  </r>
  <r>
    <x v="0"/>
    <x v="19"/>
    <x v="1"/>
    <x v="0"/>
    <s v="queryPrblmticFlag3"/>
    <s v="TS0116-SA-010319-00002-顧客註記約定作業_問題戶查詢.docx"/>
    <s v="問題戶及顧客註記查詢"/>
    <s v="WA204037"/>
    <n v="1"/>
    <s v="O"/>
    <s v="統一編號"/>
    <s v="銀行歸戶統編"/>
    <s v="WA-CID"/>
    <n v="10"/>
    <s v="String"/>
    <s v="customerCirciKey"/>
    <s v="CIRCIKEY"/>
    <m/>
    <s v="CIF_VERIFIED_ID"/>
    <m/>
  </r>
  <r>
    <x v="0"/>
    <x v="19"/>
    <x v="1"/>
    <x v="0"/>
    <s v="queryPrblmticFlag3"/>
    <s v="TS0116-SA-010319-00002-顧客註記約定作業_問題戶查詢.docx"/>
    <s v="問題戶及顧客註記查詢"/>
    <s v="WA204037"/>
    <n v="2"/>
    <s v="O"/>
    <s v="生日"/>
    <s v="顧客開戶生日"/>
    <s v="WA-BIR"/>
    <n v="8"/>
    <s v="String"/>
    <s v="birthday"/>
    <s v="CIRCICBD"/>
    <m/>
    <s v="BIRTHDAY"/>
    <m/>
  </r>
  <r>
    <x v="0"/>
    <x v="19"/>
    <x v="1"/>
    <x v="0"/>
    <s v="queryPrblmticFlag3"/>
    <s v="TS0116-SA-010319-00002-顧客註記約定作業_問題戶查詢.docx"/>
    <s v="問題戶及顧客註記查詢"/>
    <s v="WA204037"/>
    <n v="3"/>
    <s v="O"/>
    <s v="戶名"/>
    <s v="顧客姓名"/>
    <s v="WA-CNM"/>
    <n v="80"/>
    <s v="String"/>
    <s v="customerName"/>
    <s v="CIRCICNM"/>
    <m/>
    <s v="CUST_NAME"/>
    <m/>
  </r>
  <r>
    <x v="0"/>
    <x v="19"/>
    <x v="1"/>
    <x v="0"/>
    <s v="queryPrblmticFlag3"/>
    <s v="TS0116-SA-010319-00002-顧客註記約定作業_問題戶查詢.docx"/>
    <s v="問題戶及顧客註記查詢"/>
    <s v="WA204037"/>
    <n v="4"/>
    <s v="O"/>
    <s v="制裁名單"/>
    <s v="制裁名單註記"/>
    <s v="WA-TER"/>
    <n v="1"/>
    <s v="String"/>
    <s v="terroristsFlag"/>
    <s v="CIRCITER"/>
    <m/>
    <s v="TERRORISTS_FLAG"/>
    <m/>
  </r>
  <r>
    <x v="0"/>
    <x v="19"/>
    <x v="1"/>
    <x v="0"/>
    <s v="queryPrblmticFlag3"/>
    <s v="TS0116-SA-010319-00002-顧客註記約定作業_問題戶查詢.docx"/>
    <s v="問題戶及顧客註記查詢"/>
    <s v="WA204037"/>
    <n v="5"/>
    <s v="O"/>
    <s v="特記對象"/>
    <s v="特記對象（業管單位登錄）"/>
    <s v="WA-SEN"/>
    <n v="1"/>
    <s v="String"/>
    <s v="specialAccountFlag"/>
    <s v="CIRCISEN"/>
    <m/>
    <s v="SPECIFIC_MEMBER_FLAG"/>
    <m/>
  </r>
  <r>
    <x v="0"/>
    <x v="19"/>
    <x v="1"/>
    <x v="0"/>
    <s v="queryPrblmticFlag3"/>
    <s v="TS0116-SA-010319-00002-顧客註記約定作業_問題戶查詢.docx"/>
    <s v="問題戶及顧客註記查詢"/>
    <s v="WA204037"/>
    <n v="6"/>
    <s v="O"/>
    <s v="顧客狀態"/>
    <s v="顧客狀態代碼(臨櫃)"/>
    <s v="WA-STS"/>
    <n v="2"/>
    <s v="String"/>
    <s v="problematicCustomerStatus"/>
    <s v="CIRCISTS"/>
    <m/>
    <s v="CUSTOMER_STATUS"/>
    <m/>
  </r>
  <r>
    <x v="0"/>
    <x v="19"/>
    <x v="1"/>
    <x v="0"/>
    <s v="queryPrblmticFlag3"/>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19"/>
    <x v="1"/>
    <x v="0"/>
    <s v="queryPrblmticFlag3"/>
    <s v="TS0116-SA-010319-00002-顧客註記約定作業_問題戶查詢.docx"/>
    <s v="問題戶及顧客註記查詢"/>
    <s v="WA204037"/>
    <n v="8"/>
    <s v="O"/>
    <s v="通報單位"/>
    <s v="通報單位(問題戶專用)(臨櫃)"/>
    <s v="WA-BRC"/>
    <n v="22"/>
    <s v="String"/>
    <s v="problematicReportUnit"/>
    <s v="CIDMRBRC"/>
    <m/>
    <s v="REPORT_UNIT"/>
    <m/>
  </r>
  <r>
    <x v="0"/>
    <x v="19"/>
    <x v="1"/>
    <x v="0"/>
    <s v="queryPrblmticFlag3"/>
    <s v="TS0116-SA-010319-00002-顧客註記約定作業_問題戶查詢.docx"/>
    <s v="問題戶及顧客註記查詢"/>
    <s v="WA204037"/>
    <n v="9"/>
    <s v="O"/>
    <s v="建檔單位"/>
    <s v="建檔單位(問題戶專用)"/>
    <s v="WA-CBH"/>
    <n v="4"/>
    <s v="String"/>
    <s v="caseCreatedDepartment"/>
    <s v="CIDMRCBH"/>
    <m/>
    <s v="CREATION_UNIT"/>
    <m/>
  </r>
  <r>
    <x v="0"/>
    <x v="19"/>
    <x v="1"/>
    <x v="0"/>
    <s v="queryPrblmticFlag3"/>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19"/>
    <x v="1"/>
    <x v="0"/>
    <s v="queryPrblmticFlag3"/>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19"/>
    <x v="1"/>
    <x v="0"/>
    <s v="queryPrblmticFlag3"/>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3"/>
    <x v="18"/>
    <x v="0"/>
    <x v="0"/>
    <s v="queryCustData3"/>
    <s v="TS0116-SA-010301-00050-顧客資料基本資料_基本資料查詢.docx"/>
    <s v="基本資料查詢作業"/>
    <s v="GA204031"/>
    <n v="1"/>
    <s v="I"/>
    <s v="統編"/>
    <s v="銀行歸戶統編"/>
    <s v="GA-CID"/>
    <n v="10"/>
    <s v="String"/>
    <s v="customerCirciKey"/>
    <m/>
    <m/>
    <s v="CIF_VERIFIED_ID"/>
    <m/>
  </r>
  <r>
    <x v="3"/>
    <x v="18"/>
    <x v="0"/>
    <x v="0"/>
    <s v="queryCustData3"/>
    <s v="TS0116-SA-010301-00050-顧客資料基本資料_基本資料查詢.docx"/>
    <s v="基本資料查詢作業"/>
    <s v="GA204031"/>
    <n v="2"/>
    <s v="I"/>
    <s v="生日"/>
    <s v="顧客開戶生日"/>
    <s v="GA-CBD"/>
    <n v="80"/>
    <s v="String"/>
    <s v="birthday"/>
    <m/>
    <m/>
    <s v="BIRTHDAY"/>
    <m/>
  </r>
  <r>
    <x v="3"/>
    <x v="18"/>
    <x v="0"/>
    <x v="0"/>
    <s v="queryCustData3"/>
    <s v="TS0116-SA-010301-00050-顧客資料基本資料_基本資料查詢.docx"/>
    <s v="基本資料查詢作業"/>
    <s v="GA204031"/>
    <n v="3"/>
    <s v="I"/>
    <s v="帳號"/>
    <s v="帳號"/>
    <s v="GA-ACN"/>
    <n v="13"/>
    <s v="String"/>
    <s v="accountNumber"/>
    <m/>
    <m/>
    <m/>
    <m/>
  </r>
  <r>
    <x v="3"/>
    <x v="18"/>
    <x v="0"/>
    <x v="0"/>
    <s v="queryCustData3"/>
    <s v="TS0116-SA-010301-00050-顧客資料基本資料_基本資料查詢.docx"/>
    <s v="基本資料查詢作業"/>
    <s v="WA204031"/>
    <n v="1"/>
    <s v="O"/>
    <s v="統一編號"/>
    <s v="原始身份證字號/統編"/>
    <s v="WA-CID"/>
    <n v="10"/>
    <s v="String"/>
    <s v="customerCertificationNumber"/>
    <s v="CIRCICID"/>
    <m/>
    <s v="CIF_ORIGINAL_ID"/>
    <m/>
  </r>
  <r>
    <x v="3"/>
    <x v="18"/>
    <x v="0"/>
    <x v="0"/>
    <s v="queryCustData3"/>
    <s v="TS0116-SA-010301-00050-顧客資料基本資料_基本資料查詢.docx"/>
    <s v="基本資料查詢作業"/>
    <s v="WA204031"/>
    <n v="2"/>
    <s v="O"/>
    <s v="中文戶名"/>
    <s v="顧客姓名"/>
    <s v="WA-CNM"/>
    <n v="80"/>
    <s v="String"/>
    <s v="customerName"/>
    <s v="CIRCICNM"/>
    <m/>
    <s v="CUST_NAME"/>
    <m/>
  </r>
  <r>
    <x v="3"/>
    <x v="18"/>
    <x v="0"/>
    <x v="0"/>
    <s v="queryCustData3"/>
    <s v="TS0116-SA-010301-00050-顧客資料基本資料_基本資料查詢.docx"/>
    <s v="基本資料查詢作業"/>
    <s v="WA204031"/>
    <n v="3"/>
    <s v="O"/>
    <s v="生日"/>
    <s v="顧客開戶生日"/>
    <s v="WA-CBD"/>
    <n v="8"/>
    <s v="String"/>
    <s v="birthday"/>
    <s v="CIRCICBD"/>
    <m/>
    <s v="BIRTHDAY"/>
    <m/>
  </r>
  <r>
    <x v="3"/>
    <x v="18"/>
    <x v="0"/>
    <x v="0"/>
    <s v="queryCustData3"/>
    <s v="TS0116-SA-010301-00050-顧客資料基本資料_基本資料查詢.docx"/>
    <s v="基本資料查詢作業"/>
    <s v="WA204031"/>
    <n v="4"/>
    <s v="O"/>
    <s v="代表人統一編號"/>
    <s v="負責人統編"/>
    <s v="WA-DCI"/>
    <n v="10"/>
    <s v="String"/>
    <s v="principalCertificationNumber"/>
    <s v="CIRCIDCI"/>
    <m/>
    <s v="PRINCIPAL_CERT_NO"/>
    <m/>
  </r>
  <r>
    <x v="3"/>
    <x v="18"/>
    <x v="0"/>
    <x v="0"/>
    <s v="queryCustData3"/>
    <s v="TS0116-SA-010301-00050-顧客資料基本資料_基本資料查詢.docx"/>
    <s v="基本資料查詢作業"/>
    <s v="WA204031"/>
    <n v="5"/>
    <s v="O"/>
    <s v="代表人姓名"/>
    <s v="代表人姓名"/>
    <s v="WA-RNM"/>
    <n v="22"/>
    <s v="String"/>
    <s v="principalName"/>
    <s v="CIRCIRNM"/>
    <m/>
    <s v="PRINCIPAL_NAME"/>
    <m/>
  </r>
  <r>
    <x v="3"/>
    <x v="18"/>
    <x v="0"/>
    <x v="0"/>
    <s v="queryCustData3"/>
    <s v="TS0116-SA-010301-00050-顧客資料基本資料_基本資料查詢.docx"/>
    <s v="基本資料查詢作業"/>
    <s v="WA204031"/>
    <n v="6"/>
    <s v="O"/>
    <s v="國籍"/>
    <s v="國籍分類代碼"/>
    <s v="WA-CNC"/>
    <n v="1"/>
    <s v="String"/>
    <s v="nationality"/>
    <s v="CIRCICNC"/>
    <m/>
    <s v="NATIONALITY"/>
    <m/>
  </r>
  <r>
    <x v="3"/>
    <x v="18"/>
    <x v="0"/>
    <x v="0"/>
    <s v="queryCustData3"/>
    <s v="TS0116-SA-010301-00050-顧客資料基本資料_基本資料查詢.docx"/>
    <s v="基本資料查詢作業"/>
    <s v="WA204031"/>
    <n v="7"/>
    <s v="O"/>
    <s v="國別"/>
    <s v="註冊國別代碼"/>
    <s v="WA-CPC"/>
    <n v="2"/>
    <s v="String"/>
    <s v="registeredCountry"/>
    <s v="CIRCICPC"/>
    <m/>
    <s v="REG_COUNTRY_CODE"/>
    <m/>
  </r>
  <r>
    <x v="3"/>
    <x v="18"/>
    <x v="0"/>
    <x v="0"/>
    <s v="queryCustData3"/>
    <s v="TS0116-SA-010301-00050-顧客資料基本資料_基本資料查詢.docx"/>
    <s v="基本資料查詢作業"/>
    <s v="WA204031"/>
    <n v="8"/>
    <s v="O"/>
    <s v="行業類別"/>
    <s v="自然人行業類別代碼"/>
    <s v="WA-PRT"/>
    <n v="3"/>
    <s v="String"/>
    <s v="industryType"/>
    <s v="CIDTBPRT"/>
    <m/>
    <s v="INDUSTRY_TYPE_CODE"/>
    <m/>
  </r>
  <r>
    <x v="3"/>
    <x v="18"/>
    <x v="0"/>
    <x v="0"/>
    <s v="queryCustData3"/>
    <s v="TS0116-SA-010301-00050-顧客資料基本資料_基本資料查詢.docx"/>
    <s v="基本資料查詢作業"/>
    <s v="WA204031"/>
    <n v="9"/>
    <s v="O"/>
    <s v="行業編號"/>
    <s v="行業編號（主計處代碼）"/>
    <s v="WA-NP2"/>
    <n v="6"/>
    <s v="String"/>
    <s v="industrialCodeForDgbas"/>
    <s v="CIRCINP2"/>
    <m/>
    <s v="DGBAS_INDUSTRY_CODE"/>
    <m/>
  </r>
  <r>
    <x v="3"/>
    <x v="18"/>
    <x v="0"/>
    <x v="0"/>
    <s v="queryCustData3"/>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3"/>
    <x v="18"/>
    <x v="0"/>
    <x v="0"/>
    <s v="queryCustData3"/>
    <s v="TS0116-SA-010301-00050-顧客資料基本資料_基本資料查詢.docx"/>
    <s v="基本資料查詢作業"/>
    <s v="WA204031"/>
    <n v="11"/>
    <s v="O"/>
    <s v="顧客類別"/>
    <s v="顧客類別代碼"/>
    <s v="WA-CTP"/>
    <n v="2"/>
    <s v="String"/>
    <s v="customerType"/>
    <s v="CIRCICTP"/>
    <m/>
    <s v="CUSTOMER_TYPE_CODE"/>
    <m/>
  </r>
  <r>
    <x v="3"/>
    <x v="18"/>
    <x v="0"/>
    <x v="0"/>
    <s v="queryCustData3"/>
    <s v="TS0116-SA-010301-00050-顧客資料基本資料_基本資料查詢.docx"/>
    <s v="基本資料查詢作業"/>
    <s v="WA204031"/>
    <n v="12"/>
    <s v="O"/>
    <s v="稅別"/>
    <s v="利息所得稅別"/>
    <s v="WA-TAX"/>
    <n v="1"/>
    <s v="String"/>
    <s v="taxType"/>
    <s v="CIRCITAX"/>
    <m/>
    <s v="INCOME_TAX_TYPE"/>
    <m/>
  </r>
  <r>
    <x v="3"/>
    <x v="18"/>
    <x v="0"/>
    <x v="0"/>
    <s v="queryCustData3"/>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3"/>
    <x v="18"/>
    <x v="0"/>
    <x v="0"/>
    <s v="queryCustData3"/>
    <s v="TS0116-SA-010301-00050-顧客資料基本資料_基本資料查詢.docx"/>
    <s v="基本資料查詢作業"/>
    <s v="WA204031"/>
    <n v="14"/>
    <s v="O"/>
    <s v="戶籍電話"/>
    <s v="戶籍電話"/>
    <s v="WA-CPP"/>
    <n v="11"/>
    <s v="String"/>
    <s v="permanentPhoneNumber"/>
    <s v="CIRCICPP"/>
    <m/>
    <s v="RESI_COMM_CONTENT"/>
    <m/>
  </r>
  <r>
    <x v="3"/>
    <x v="18"/>
    <x v="0"/>
    <x v="0"/>
    <s v="queryCustData3"/>
    <s v="TS0116-SA-010301-00050-顧客資料基本資料_基本資料查詢.docx"/>
    <s v="基本資料查詢作業"/>
    <s v="WA204031"/>
    <n v="15"/>
    <s v="O"/>
    <s v="通訊電話"/>
    <s v="通訊電話"/>
    <s v="WA-CHP"/>
    <n v="11"/>
    <s v="String"/>
    <s v="residentialPhoneNumber"/>
    <s v="CIRCICH1"/>
    <m/>
    <s v="CONT_COMM_CONTENT"/>
    <m/>
  </r>
  <r>
    <x v="3"/>
    <x v="18"/>
    <x v="0"/>
    <x v="0"/>
    <s v="queryCustData3"/>
    <s v="TS0116-SA-010301-00050-顧客資料基本資料_基本資料查詢.docx"/>
    <s v="基本資料查詢作業"/>
    <s v="WA204031"/>
    <n v="16"/>
    <s v="O"/>
    <s v="分機"/>
    <s v="通訊電話分機"/>
    <s v="WA-EXT"/>
    <n v="4"/>
    <s v="String"/>
    <s v="residentialNumberExtension"/>
    <s v="CIRCICH2"/>
    <m/>
    <s v="CONE_COMM_CONTENT"/>
    <m/>
  </r>
  <r>
    <x v="3"/>
    <x v="18"/>
    <x v="0"/>
    <x v="0"/>
    <s v="queryCustData3"/>
    <s v="TS0116-SA-010301-00050-顧客資料基本資料_基本資料查詢.docx"/>
    <s v="基本資料查詢作業"/>
    <s v="WA204031"/>
    <n v="17"/>
    <s v="O"/>
    <s v="公司電話"/>
    <s v="公司電話"/>
    <s v="WA-OPH"/>
    <n v="11"/>
    <s v="String"/>
    <s v="companyPhoneNumber"/>
    <s v="CIDTBOP1"/>
    <m/>
    <s v="COMP_COMM_CONTENT"/>
    <m/>
  </r>
  <r>
    <x v="3"/>
    <x v="18"/>
    <x v="0"/>
    <x v="0"/>
    <s v="queryCustData3"/>
    <s v="TS0116-SA-010301-00050-顧客資料基本資料_基本資料查詢.docx"/>
    <s v="基本資料查詢作業"/>
    <s v="WA204031"/>
    <n v="18"/>
    <s v="O"/>
    <s v="分機"/>
    <s v="公司電話分機"/>
    <s v="WA-EXT2"/>
    <n v="6"/>
    <s v="String"/>
    <s v="companyExtensionNumber"/>
    <s v="CIDTBOP2"/>
    <m/>
    <s v="CMPE_COMM_CONTENT"/>
    <m/>
  </r>
  <r>
    <x v="3"/>
    <x v="18"/>
    <x v="0"/>
    <x v="0"/>
    <s v="queryCustData3"/>
    <s v="TS0116-SA-010301-00050-顧客資料基本資料_基本資料查詢.docx"/>
    <s v="基本資料查詢作業"/>
    <s v="WA204031"/>
    <n v="19"/>
    <s v="O"/>
    <s v="手機號碼"/>
    <s v="通訊用行動電話"/>
    <s v="WA-MBL"/>
    <n v="11"/>
    <s v="String"/>
    <s v="mobilePhoneNumber"/>
    <s v="CFRCFMBL"/>
    <m/>
    <s v="CNTP_COMM_CONTENT"/>
    <m/>
  </r>
  <r>
    <x v="3"/>
    <x v="18"/>
    <x v="0"/>
    <x v="0"/>
    <s v="queryCustData3"/>
    <s v="TS0116-SA-010301-00050-顧客資料基本資料_基本資料查詢.docx"/>
    <s v="基本資料查詢作業"/>
    <s v="WA204031"/>
    <n v="20"/>
    <s v="O"/>
    <s v="傳真電話"/>
    <s v="傳真電話"/>
    <s v="WA-FAX"/>
    <n v="11"/>
    <s v="String"/>
    <s v="fax"/>
    <s v="CFRCFFAX"/>
    <m/>
    <s v="FAXT_COMM_CONTENT"/>
    <m/>
  </r>
  <r>
    <x v="3"/>
    <x v="18"/>
    <x v="0"/>
    <x v="0"/>
    <s v="queryCustData3"/>
    <s v="TS0116-SA-010301-00050-顧客資料基本資料_基本資料查詢.docx"/>
    <s v="基本資料查詢作業"/>
    <s v="WA204031"/>
    <n v="21"/>
    <s v="O"/>
    <s v="戶籍地址"/>
    <s v="戶籍地址(全部)"/>
    <s v="WA-CPA"/>
    <n v="80"/>
    <s v="String"/>
    <s v="fullPermanentAddress"/>
    <s v="CIDADCPA"/>
    <m/>
    <s v="PER_ADDRESS_FULL"/>
    <m/>
  </r>
  <r>
    <x v="3"/>
    <x v="18"/>
    <x v="0"/>
    <x v="0"/>
    <s v="queryCustData3"/>
    <s v="TS0116-SA-010301-00050-顧客資料基本資料_基本資料查詢.docx"/>
    <s v="基本資料查詢作業"/>
    <s v="WA204031"/>
    <n v="22"/>
    <s v="O"/>
    <s v="郵遞區號"/>
    <s v="通訊地址郵遞區號(CIRCIZIP)"/>
    <s v="WA-ZIP"/>
    <n v="3"/>
    <s v="String"/>
    <s v="residentialZip"/>
    <s v="CIRCIZIP"/>
    <m/>
    <s v="CUST_ZIP_CODE"/>
    <m/>
  </r>
  <r>
    <x v="3"/>
    <x v="18"/>
    <x v="0"/>
    <x v="0"/>
    <s v="queryCustData3"/>
    <s v="TS0116-SA-010301-00050-顧客資料基本資料_基本資料查詢.docx"/>
    <s v="基本資料查詢作業"/>
    <s v="WA204031"/>
    <n v="23"/>
    <s v="O"/>
    <s v="通訊地址"/>
    <s v="通訊地址(全部)"/>
    <s v="WA-CHA"/>
    <n v="80"/>
    <s v="String"/>
    <s v="fullResidentialAddress"/>
    <s v="CIDADCHA"/>
    <m/>
    <s v="CONT_ADDRESS_FULL"/>
    <m/>
  </r>
  <r>
    <x v="3"/>
    <x v="18"/>
    <x v="0"/>
    <x v="0"/>
    <s v="queryCustData3"/>
    <s v="TS0116-SA-010301-00050-顧客資料基本資料_基本資料查詢.docx"/>
    <s v="基本資料查詢作業"/>
    <s v="WA204031"/>
    <n v="24"/>
    <s v="O"/>
    <s v="電子郵件"/>
    <s v="電子郵件信箱"/>
    <s v="WA-EML"/>
    <n v="50"/>
    <s v="String"/>
    <s v="emailAddress"/>
    <s v="CFRCFEML"/>
    <m/>
    <s v="EMAIL_COMM_CONTENT"/>
    <m/>
  </r>
  <r>
    <x v="3"/>
    <x v="18"/>
    <x v="0"/>
    <x v="0"/>
    <s v="queryCustData3"/>
    <s v="TS0116-SA-010301-00050-顧客資料基本資料_基本資料查詢.docx"/>
    <s v="基本資料查詢作業"/>
    <s v="WA204031"/>
    <n v="25"/>
    <s v="O"/>
    <s v="服務公司名稱"/>
    <s v="顧客服務公司名稱"/>
    <s v="WA-CPY"/>
    <n v="40"/>
    <s v="String"/>
    <s v="serveCompanyName"/>
    <s v="CIDTBCPY"/>
    <m/>
    <s v="SERVE_COMPANY_NAME"/>
    <m/>
  </r>
  <r>
    <x v="3"/>
    <x v="18"/>
    <x v="0"/>
    <x v="0"/>
    <s v="queryCustData3"/>
    <s v="TS0116-SA-010301-00050-顧客資料基本資料_基本資料查詢.docx"/>
    <s v="基本資料查詢作業"/>
    <s v="WA204031"/>
    <n v="26"/>
    <s v="O"/>
    <s v="開戶用途－個人"/>
    <s v="開戶用途代碼"/>
    <s v="WA-POS"/>
    <n v="2"/>
    <s v="String"/>
    <s v="accountPurposeForPerson"/>
    <s v="CIDTBPOS"/>
    <m/>
    <s v="ACCOUNT_PURPOSE_CODE"/>
    <m/>
  </r>
  <r>
    <x v="3"/>
    <x v="18"/>
    <x v="0"/>
    <x v="0"/>
    <s v="queryCustData3"/>
    <s v="TS0116-SA-010301-00050-顧客資料基本資料_基本資料查詢.docx"/>
    <s v="基本資料查詢作業"/>
    <s v="WA204031"/>
    <n v="27"/>
    <s v="O"/>
    <s v="開戶用途其他－個人"/>
    <s v="開戶用途－其他"/>
    <s v="WA-PSM"/>
    <n v="10"/>
    <s v="String"/>
    <s v="otherAccountPurposeForPerson"/>
    <s v="CIDTBPSM"/>
    <m/>
    <s v="OTHER_ACCOUNT_PURPOSE"/>
    <m/>
  </r>
  <r>
    <x v="3"/>
    <x v="18"/>
    <x v="0"/>
    <x v="0"/>
    <s v="queryCustData3"/>
    <s v="TS0116-SA-010301-00050-顧客資料基本資料_基本資料查詢.docx"/>
    <s v="基本資料查詢作業"/>
    <s v="WA204031"/>
    <n v="28"/>
    <s v="O"/>
    <s v="公司統編"/>
    <s v="顧客服務公司統編"/>
    <s v="WA-BID"/>
    <n v="10"/>
    <s v="String"/>
    <s v="serveCompanyCertificationNumber"/>
    <s v="CIDTBBID"/>
    <m/>
    <s v="SERVE_COMPANY_CERT_NO"/>
    <m/>
  </r>
  <r>
    <x v="3"/>
    <x v="18"/>
    <x v="0"/>
    <x v="0"/>
    <s v="queryCustData3"/>
    <s v="TS0116-SA-010301-00050-顧客資料基本資料_基本資料查詢.docx"/>
    <s v="基本資料查詢作業"/>
    <s v="WA204031"/>
    <n v="29"/>
    <s v="O"/>
    <s v="訊息來源"/>
    <s v="X"/>
    <s v="WA-FRM"/>
    <n v="2"/>
    <s v="String"/>
    <s v="X"/>
    <s v="CIDTBFRM"/>
    <m/>
    <m/>
    <m/>
  </r>
  <r>
    <x v="3"/>
    <x v="18"/>
    <x v="0"/>
    <x v="0"/>
    <s v="queryCustData3"/>
    <s v="TS0116-SA-010301-00050-顧客資料基本資料_基本資料查詢.docx"/>
    <s v="基本資料查詢作業"/>
    <s v="WA204031"/>
    <n v="30"/>
    <s v="O"/>
    <s v="資本額"/>
    <s v="公司資本額(萬)"/>
    <s v="WA-CPZ"/>
    <n v="11"/>
    <s v="String"/>
    <s v="capital"/>
    <s v="CIDTBCPZ"/>
    <m/>
    <s v="CAPITAL"/>
    <m/>
  </r>
  <r>
    <x v="3"/>
    <x v="18"/>
    <x v="0"/>
    <x v="0"/>
    <s v="queryCustData3"/>
    <s v="TS0116-SA-010301-00050-顧客資料基本資料_基本資料查詢.docx"/>
    <s v="基本資料查詢作業"/>
    <s v="WA204031"/>
    <n v="31"/>
    <s v="O"/>
    <s v="年營業額"/>
    <s v="公司年營業額代碼"/>
    <s v="WA-TRD"/>
    <n v="2"/>
    <s v="String"/>
    <s v="annualRevenue"/>
    <s v="CIDTBTRD"/>
    <m/>
    <s v="YEAR_REVENUE_CODE"/>
    <m/>
  </r>
  <r>
    <x v="3"/>
    <x v="18"/>
    <x v="0"/>
    <x v="0"/>
    <s v="queryCustData3"/>
    <s v="TS0116-SA-010301-00050-顧客資料基本資料_基本資料查詢.docx"/>
    <s v="基本資料查詢作業"/>
    <s v="WA204031"/>
    <n v="32"/>
    <s v="O"/>
    <s v="員工人數"/>
    <s v="X"/>
    <s v="WA-PCN"/>
    <n v="2"/>
    <s v="String"/>
    <s v="X"/>
    <s v="CIDTBPCN"/>
    <m/>
    <m/>
    <m/>
  </r>
  <r>
    <x v="3"/>
    <x v="18"/>
    <x v="0"/>
    <x v="0"/>
    <s v="queryCustData3"/>
    <s v="TS0116-SA-010301-00050-顧客資料基本資料_基本資料查詢.docx"/>
    <s v="基本資料查詢作業"/>
    <s v="WA204031"/>
    <n v="33"/>
    <s v="O"/>
    <s v="開戶用途－非個人"/>
    <s v="開戶用途代碼"/>
    <s v="WA-POS2"/>
    <n v="2"/>
    <s v="String"/>
    <s v="accountPurposeForCompany"/>
    <s v="CIDTBPOS"/>
    <m/>
    <s v="ACCOUNT_PURPOSE_CODE"/>
    <m/>
  </r>
  <r>
    <x v="3"/>
    <x v="18"/>
    <x v="0"/>
    <x v="0"/>
    <s v="queryCustData3"/>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3"/>
    <x v="18"/>
    <x v="0"/>
    <x v="0"/>
    <s v="queryCustData3"/>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3"/>
    <x v="18"/>
    <x v="0"/>
    <x v="0"/>
    <s v="queryCustData3"/>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3"/>
    <x v="18"/>
    <x v="0"/>
    <x v="0"/>
    <s v="queryCustData3"/>
    <s v="TS0116-SA-010301-00050-顧客資料基本資料_基本資料查詢.docx"/>
    <s v="基本資料查詢作業"/>
    <s v="WA204031"/>
    <n v="37"/>
    <s v="O"/>
    <s v="母公司國別"/>
    <s v="母公司國別代碼"/>
    <s v="WA-MCPC"/>
    <n v="2"/>
    <s v="String"/>
    <s v="parentCompanyCountry"/>
    <s v="CIDTBCPC"/>
    <m/>
    <s v="PARENT_COMPANY_COUNTRY"/>
    <m/>
  </r>
  <r>
    <x v="3"/>
    <x v="18"/>
    <x v="0"/>
    <x v="0"/>
    <s v="queryCustData3"/>
    <s v="TS0116-SA-010301-00050-顧客資料基本資料_基本資料查詢.docx"/>
    <s v="基本資料查詢作業"/>
    <s v="WA204031"/>
    <n v="38"/>
    <s v="O"/>
    <s v="外商公司註記"/>
    <s v="外商分公司註記_x000a_"/>
    <s v="WA-FBH"/>
    <n v="1"/>
    <s v="String"/>
    <s v="foreignBranchFlag"/>
    <s v="CIDTBFBH"/>
    <m/>
    <s v="FOREIGN_BRANCH_FLAG"/>
    <m/>
  </r>
  <r>
    <x v="3"/>
    <x v="18"/>
    <x v="0"/>
    <x v="0"/>
    <s v="queryCustData3"/>
    <s v="TS0116-SA-010301-00050-顧客資料基本資料_基本資料查詢.docx"/>
    <s v="基本資料查詢作業"/>
    <s v="WA204031"/>
    <n v="39"/>
    <s v="O"/>
    <s v="建檔代號"/>
    <s v="建檔單位/建檔代號"/>
    <s v="WA-CBH"/>
    <n v="4"/>
    <s v="String"/>
    <s v="creationDepartment"/>
    <s v="CIRCICBH"/>
    <m/>
    <s v="CREATION_DPT_CODE"/>
    <m/>
  </r>
  <r>
    <x v="3"/>
    <x v="18"/>
    <x v="0"/>
    <x v="0"/>
    <s v="queryCustData3"/>
    <s v="TS0116-SA-010301-00050-顧客資料基本資料_基本資料查詢.docx"/>
    <s v="基本資料查詢作業"/>
    <s v="WA204031"/>
    <n v="40"/>
    <s v="O"/>
    <s v="稅籍代號"/>
    <s v="稅籍代號"/>
    <s v="WA-BTN"/>
    <n v="10"/>
    <s v="String"/>
    <s v="taxIdentificationNumber"/>
    <s v="CIRCIBTN"/>
    <m/>
    <s v="TAX_ID_NO"/>
    <m/>
  </r>
  <r>
    <x v="3"/>
    <x v="18"/>
    <x v="0"/>
    <x v="0"/>
    <s v="queryCustData3"/>
    <s v="TS0116-SA-010301-00050-顧客資料基本資料_基本資料查詢.docx"/>
    <s v="基本資料查詢作業"/>
    <s v="WA204031"/>
    <n v="41"/>
    <s v="O"/>
    <s v="介紹人統一編號"/>
    <s v="介紹人統編"/>
    <s v="WA-CRK"/>
    <n v="10"/>
    <s v="String"/>
    <s v="referrerIdentificationNumber"/>
    <s v="CIRCICRK"/>
    <m/>
    <s v="INTRODUCER_PERSON_CER_NO"/>
    <m/>
  </r>
  <r>
    <x v="3"/>
    <x v="18"/>
    <x v="0"/>
    <x v="0"/>
    <s v="queryCustData3"/>
    <s v="TS0116-SA-010301-00050-顧客資料基本資料_基本資料查詢.docx"/>
    <s v="基本資料查詢作業"/>
    <s v="WA204031"/>
    <n v="42"/>
    <s v="O"/>
    <s v="配偶身分證編號"/>
    <s v="配偶統編"/>
    <s v="WA-PID"/>
    <n v="10"/>
    <s v="String"/>
    <s v="spouseIdentificationNumber"/>
    <s v="CIRCIPID"/>
    <m/>
    <s v="MATE_CERT_NO"/>
    <m/>
  </r>
  <r>
    <x v="3"/>
    <x v="18"/>
    <x v="0"/>
    <x v="0"/>
    <s v="queryCustData3"/>
    <s v="TS0116-SA-010301-00050-顧客資料基本資料_基本資料查詢.docx"/>
    <s v="基本資料查詢作業"/>
    <s v="WA204031"/>
    <n v="43"/>
    <s v="O"/>
    <s v="建檔日期"/>
    <s v="顧客首次往來日期(YYYYMMDDHH24MISS)"/>
    <s v="WA-CDT"/>
    <n v="8"/>
    <s v="String"/>
    <s v="customerFirstTransactionDate"/>
    <s v="CIRCICDT"/>
    <m/>
    <s v="FIRST_TXN_DATE"/>
    <m/>
  </r>
  <r>
    <x v="3"/>
    <x v="18"/>
    <x v="0"/>
    <x v="0"/>
    <s v="queryCustData3"/>
    <s v="TS0116-SA-010301-00050-顧客資料基本資料_基本資料查詢.docx"/>
    <s v="基本資料查詢作業"/>
    <s v="WA204031"/>
    <n v="44"/>
    <s v="O"/>
    <s v="大陸商註記"/>
    <s v="大陸商主代碼"/>
    <s v="WA-CNY"/>
    <n v="1"/>
    <s v="String"/>
    <s v="chinaMasterCode"/>
    <s v="CIDADCN1"/>
    <m/>
    <s v="CHINA_MASTER_CODE"/>
    <m/>
  </r>
  <r>
    <x v="3"/>
    <x v="18"/>
    <x v="0"/>
    <x v="0"/>
    <s v="queryCustData3"/>
    <s v="TS0116-SA-010301-00050-顧客資料基本資料_基本資料查詢.docx"/>
    <s v="基本資料查詢作業"/>
    <s v="WA204031"/>
    <n v="45"/>
    <s v="O"/>
    <s v="主經營行"/>
    <s v="主經營行"/>
    <s v="WA-MBC"/>
    <n v="4"/>
    <s v="String"/>
    <s v="mainBusinessUnit"/>
    <s v="CIRCIMBC"/>
    <m/>
    <s v="PERFORMANCE_DPT_CODE"/>
    <m/>
  </r>
  <r>
    <x v="3"/>
    <x v="18"/>
    <x v="0"/>
    <x v="0"/>
    <s v="queryCustData3"/>
    <s v="TS0116-SA-010301-00050-顧客資料基本資料_基本資料查詢.docx"/>
    <s v="基本資料查詢作業"/>
    <s v="WA204031"/>
    <n v="46"/>
    <s v="O"/>
    <s v="歸戶編號"/>
    <s v="銀行歸戶統編"/>
    <s v="WA-CIK"/>
    <n v="10"/>
    <s v="String"/>
    <s v="customerCirciKey"/>
    <s v="CIRCIKEY"/>
    <m/>
    <s v="CIF_VERIFIED_ID"/>
    <m/>
  </r>
  <r>
    <x v="3"/>
    <x v="18"/>
    <x v="0"/>
    <x v="0"/>
    <s v="queryCustData3"/>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3"/>
    <x v="18"/>
    <x v="0"/>
    <x v="0"/>
    <s v="queryCustData3"/>
    <s v="TS0116-SA-010301-00050-顧客資料基本資料_基本資料查詢.docx"/>
    <s v="基本資料查詢作業"/>
    <s v="WA204031"/>
    <n v="48"/>
    <s v="O"/>
    <s v="拒絕貸放註記"/>
    <s v="消金拒絕貸放理由代碼"/>
    <s v="WA-DNR"/>
    <n v="1"/>
    <s v="String"/>
    <s v="reasonToRejectLoan"/>
    <s v="CIRCIDNR"/>
    <m/>
    <s v="REFUSE_LOAN_REASON"/>
    <m/>
  </r>
  <r>
    <x v="3"/>
    <x v="18"/>
    <x v="0"/>
    <x v="0"/>
    <s v="queryCustData3"/>
    <s v="TS0116-SA-010301-00050-顧客資料基本資料_基本資料查詢.docx"/>
    <s v="基本資料查詢作業"/>
    <s v="WA204031"/>
    <n v="49"/>
    <s v="O"/>
    <s v="顧客狀態"/>
    <s v="顧客狀態代碼"/>
    <s v="WA-STS"/>
    <n v="2"/>
    <s v="String"/>
    <s v="customerStatus"/>
    <s v="CIRCISTS"/>
    <m/>
    <s v="CUSTOMER_STATUS"/>
    <m/>
  </r>
  <r>
    <x v="3"/>
    <x v="18"/>
    <x v="0"/>
    <x v="0"/>
    <s v="queryCustData3"/>
    <s v="TS0116-SA-010301-00050-顧客資料基本資料_基本資料查詢.docx"/>
    <s v="基本資料查詢作業"/>
    <s v="WA204031"/>
    <n v="50"/>
    <s v="O"/>
    <s v="不寄對帳單(保密戶)"/>
    <s v="不寄對帳單及通知註記"/>
    <m/>
    <n v="1"/>
    <s v="String"/>
    <s v="doNotSendStatementFlag"/>
    <s v="CIRCIACP"/>
    <m/>
    <s v="NO_BANK_STATM_FLAG"/>
    <m/>
  </r>
  <r>
    <x v="3"/>
    <x v="18"/>
    <x v="0"/>
    <x v="0"/>
    <s v="queryCustData3"/>
    <s v="TS0116-SA-010301-00050-顧客資料基本資料_基本資料查詢.docx"/>
    <s v="基本資料查詢作業"/>
    <s v="WA204031"/>
    <n v="51"/>
    <s v="O"/>
    <s v="居留證號碼"/>
    <s v="居留證統編"/>
    <s v="WA-LIV"/>
    <n v="10"/>
    <s v="String"/>
    <s v="alienResidenceIdentificationNumber"/>
    <s v="CIDADSNQ"/>
    <m/>
    <s v="EXCHANGE_RESIDENCE_PERMIT_NO"/>
    <m/>
  </r>
  <r>
    <x v="3"/>
    <x v="18"/>
    <x v="0"/>
    <x v="0"/>
    <s v="queryCustData3"/>
    <s v="TS0116-SA-010301-00050-顧客資料基本資料_基本資料查詢.docx"/>
    <s v="基本資料查詢作業"/>
    <s v="WA204031"/>
    <n v="52"/>
    <s v="O"/>
    <s v="居留證核發日期"/>
    <s v="居留證核發日期(YYYYMMDDHH24MISS)"/>
    <s v="WA-SID"/>
    <n v="8"/>
    <s v="String"/>
    <s v="alienResidenceIssueDate"/>
    <s v="CIDADSID"/>
    <m/>
    <s v="ISSUE_DATE"/>
    <m/>
  </r>
  <r>
    <x v="3"/>
    <x v="18"/>
    <x v="0"/>
    <x v="0"/>
    <s v="queryCustData3"/>
    <s v="TS0116-SA-010301-00050-顧客資料基本資料_基本資料查詢.docx"/>
    <s v="基本資料查詢作業"/>
    <s v="WA204031"/>
    <n v="53"/>
    <s v="O"/>
    <s v="存匯注意事項"/>
    <s v="注意事項"/>
    <s v="WA-DEP"/>
    <n v="60"/>
    <s v="String"/>
    <s v="noticeForDepositAndRemittance"/>
    <s v="CFRCFVIT"/>
    <m/>
    <s v="NOTE"/>
    <m/>
  </r>
  <r>
    <x v="3"/>
    <x v="18"/>
    <x v="0"/>
    <x v="0"/>
    <s v="queryCustData3"/>
    <s v="TS0116-SA-010301-00050-顧客資料基本資料_基本資料查詢.docx"/>
    <s v="基本資料查詢作業"/>
    <s v="WA204031"/>
    <n v="54"/>
    <s v="O"/>
    <s v="授信注意事項"/>
    <s v="授信注意事項"/>
    <s v="WA-CRE"/>
    <n v="80"/>
    <s v="String"/>
    <s v="noticeForCredit"/>
    <s v="YIDBCVIT"/>
    <m/>
    <s v="NOTE_ON_CREDIT"/>
    <m/>
  </r>
  <r>
    <x v="3"/>
    <x v="18"/>
    <x v="0"/>
    <x v="0"/>
    <s v="queryCustData3"/>
    <s v="TS0116-SA-010301-00050-顧客資料基本資料_基本資料查詢.docx"/>
    <s v="基本資料查詢作業"/>
    <s v="WA204031"/>
    <n v="55"/>
    <s v="O"/>
    <s v="大陸商註記子代碼"/>
    <s v="大陸商子代碼"/>
    <s v="WA-CN2"/>
    <n v="2"/>
    <s v="String"/>
    <s v="chinaSubCode"/>
    <s v="CIDADCN2"/>
    <m/>
    <s v="CHINA_SUB_CODE"/>
    <m/>
  </r>
  <r>
    <x v="3"/>
    <x v="18"/>
    <x v="0"/>
    <x v="0"/>
    <s v="queryCustData3"/>
    <s v="TS0116-SA-010301-00050-顧客資料基本資料_基本資料查詢.docx"/>
    <s v="基本資料查詢作業"/>
    <s v="WA204031"/>
    <n v="56"/>
    <s v="O"/>
    <s v="職稱"/>
    <s v="職稱"/>
    <s v="WA-JTL"/>
    <n v="20"/>
    <s v="String"/>
    <s v="jobPositionName"/>
    <s v="??"/>
    <m/>
    <s v="JOB_POSITION_NAME"/>
    <m/>
  </r>
  <r>
    <x v="4"/>
    <x v="20"/>
    <x v="0"/>
    <x v="0"/>
    <s v="queryIdentificationService"/>
    <s v="TS0116-SA-010301-00058-顧客資料基本資料_身份確認查詢.docx"/>
    <s v="客戶身份確認"/>
    <s v="VIAC02"/>
    <n v="1"/>
    <s v="I"/>
    <s v="帳號"/>
    <s v="帳號"/>
    <s v="VTA-VAN"/>
    <n v="13"/>
    <s v="String"/>
    <s v="accountNumber"/>
    <m/>
    <m/>
    <m/>
    <m/>
  </r>
  <r>
    <x v="4"/>
    <x v="20"/>
    <x v="0"/>
    <x v="0"/>
    <s v="queryIdentificationService"/>
    <s v="TS0116-SA-010301-00058-顧客資料基本資料_身份確認查詢.docx"/>
    <s v="客戶身份確認"/>
    <s v="VIAC02"/>
    <n v="2"/>
    <s v="I"/>
    <s v="歸戶編號"/>
    <s v="銀行歸戶統編"/>
    <s v="VTA-CID"/>
    <n v="10"/>
    <s v="String"/>
    <s v="customerCirciKey"/>
    <m/>
    <m/>
    <s v="CIF_VERIFIED_ID"/>
    <m/>
  </r>
  <r>
    <x v="4"/>
    <x v="20"/>
    <x v="0"/>
    <x v="0"/>
    <s v="queryIdentificationService"/>
    <s v="TS0116-SA-010301-00058-顧客資料基本資料_身份確認查詢.docx"/>
    <s v="客戶身份確認"/>
    <s v="VIAC02"/>
    <n v="3"/>
    <s v="I"/>
    <s v="語音密碼"/>
    <s v="X"/>
    <s v="VTA-PWD"/>
    <n v="4"/>
    <s v="String"/>
    <s v="X"/>
    <m/>
    <s v="空值"/>
    <m/>
    <m/>
  </r>
  <r>
    <x v="4"/>
    <x v="20"/>
    <x v="0"/>
    <x v="0"/>
    <s v="queryIdentificationService"/>
    <s v="TS0116-SA-010301-00058-顧客資料基本資料_身份確認查詢.docx"/>
    <s v="客戶身份確認"/>
    <s v="VOAC02"/>
    <n v="1"/>
    <s v="O"/>
    <s v="帳號"/>
    <s v="帳號"/>
    <s v="VOA-VAN"/>
    <n v="13"/>
    <s v="String"/>
    <s v="accountNumber"/>
    <m/>
    <m/>
    <m/>
    <m/>
  </r>
  <r>
    <x v="4"/>
    <x v="20"/>
    <x v="0"/>
    <x v="0"/>
    <s v="queryIdentificationService"/>
    <s v="TS0116-SA-010301-00058-顧客資料基本資料_身份確認查詢.docx"/>
    <s v="客戶身份確認"/>
    <s v="VOAC02"/>
    <n v="2"/>
    <s v="O"/>
    <s v="歸戶編號"/>
    <s v="銀行歸戶統編"/>
    <s v="VOA-CID"/>
    <n v="10"/>
    <s v="String"/>
    <s v="customerCirciKey"/>
    <m/>
    <m/>
    <s v="CIF_VERIFIED_ID"/>
    <m/>
  </r>
  <r>
    <x v="4"/>
    <x v="20"/>
    <x v="0"/>
    <x v="0"/>
    <s v="queryIdentificationService"/>
    <s v="TS0116-SA-010301-00058-顧客資料基本資料_身份確認查詢.docx"/>
    <s v="客戶身份確認"/>
    <s v="VOAC02"/>
    <n v="3"/>
    <s v="O"/>
    <s v="原始檢查碼"/>
    <s v="重號時之原始檢查碼"/>
    <s v="VOA-OCC"/>
    <n v="1"/>
    <s v="String"/>
    <s v="originalCheckNumber"/>
    <m/>
    <m/>
    <m/>
    <m/>
  </r>
  <r>
    <x v="4"/>
    <x v="20"/>
    <x v="0"/>
    <x v="0"/>
    <s v="queryIdentificationService"/>
    <s v="TS0116-SA-010301-00058-顧客資料基本資料_身份確認查詢.docx"/>
    <s v="客戶身份確認"/>
    <s v="VOAC02"/>
    <n v="4"/>
    <s v="O"/>
    <s v="生日"/>
    <s v="顧客開戶生日"/>
    <s v="VOA-CBD"/>
    <n v="8"/>
    <s v="String"/>
    <s v="birthday"/>
    <m/>
    <m/>
    <s v="BIRTHDAY"/>
    <m/>
  </r>
  <r>
    <x v="4"/>
    <x v="20"/>
    <x v="0"/>
    <x v="0"/>
    <s v="queryIdentificationService"/>
    <s v="TS0116-SA-010301-00058-顧客資料基本資料_身份確認查詢.docx"/>
    <s v="客戶身份確認"/>
    <s v="VOAC02"/>
    <n v="5"/>
    <s v="O"/>
    <s v="戶名"/>
    <s v="顧客姓名"/>
    <s v="VOA-CNM"/>
    <n v="80"/>
    <s v="String"/>
    <s v="customerName"/>
    <m/>
    <m/>
    <s v="CUST_NAME"/>
    <m/>
  </r>
  <r>
    <x v="4"/>
    <x v="20"/>
    <x v="0"/>
    <x v="0"/>
    <s v="queryIdentificationService"/>
    <s v="TS0116-SA-010301-00058-顧客資料基本資料_身份確認查詢.docx"/>
    <s v="客戶身份確認"/>
    <s v="VOAC02"/>
    <n v="6"/>
    <s v="O"/>
    <s v="性別"/>
    <s v="性別代碼"/>
    <s v="VOA-CSC"/>
    <n v="1"/>
    <s v="String"/>
    <s v="gender"/>
    <m/>
    <m/>
    <s v="GENDER_CODE"/>
    <m/>
  </r>
  <r>
    <x v="4"/>
    <x v="20"/>
    <x v="0"/>
    <x v="0"/>
    <s v="queryIdentificationService"/>
    <s v="TS0116-SA-010301-00058-顧客資料基本資料_身份確認查詢.docx"/>
    <s v="客戶身份確認"/>
    <s v="VOAC02"/>
    <n v="7"/>
    <s v="O"/>
    <s v="保密戶註記"/>
    <s v="不寄對帳單及通知註記"/>
    <s v="VOA-ACP"/>
    <n v="1"/>
    <s v="String"/>
    <s v="doNotSendStatementFlag"/>
    <m/>
    <m/>
    <s v="NO_BANK_STATM_FLAG"/>
    <m/>
  </r>
  <r>
    <x v="4"/>
    <x v="20"/>
    <x v="0"/>
    <x v="0"/>
    <s v="queryIdentificationService"/>
    <s v="TS0116-SA-010301-00058-顧客資料基本資料_身份確認查詢.docx"/>
    <s v="客戶身份確認"/>
    <s v="VOAC02"/>
    <n v="8"/>
    <s v="O"/>
    <s v="語音一般服務狀態"/>
    <s v="語音非轉帳類服務"/>
    <s v="VOA-VSE"/>
    <n v="1"/>
    <s v="String"/>
    <s v="voiceServiceStatus"/>
    <s v="CIRCIVSE-G"/>
    <m/>
    <s v="SPECIAL_SERVICE_FLAG"/>
    <m/>
  </r>
  <r>
    <x v="4"/>
    <x v="20"/>
    <x v="0"/>
    <x v="0"/>
    <s v="queryIdentificationService"/>
    <s v="TS0116-SA-010301-00058-顧客資料基本資料_身份確認查詢.docx"/>
    <s v="客戶身份確認"/>
    <s v="VOAC02"/>
    <n v="9"/>
    <s v="O"/>
    <s v="代表人姓名"/>
    <s v="代表人姓名/負責人姓名"/>
    <s v="VOA-RNM"/>
    <n v="22"/>
    <s v="String"/>
    <s v="principalName"/>
    <m/>
    <m/>
    <s v="PRINCIPAL_NAME"/>
    <m/>
  </r>
  <r>
    <x v="4"/>
    <x v="20"/>
    <x v="0"/>
    <x v="0"/>
    <s v="queryIdentificationService"/>
    <s v="TS0116-SA-010301-00058-顧客資料基本資料_身份確認查詢.docx"/>
    <s v="客戶身份確認"/>
    <s v="VOAC02"/>
    <n v="10"/>
    <s v="O"/>
    <s v="戶籍地址"/>
    <s v="戶籍地址(全部)"/>
    <s v="VOA-CPA"/>
    <n v="80"/>
    <s v="String"/>
    <s v="fullPermanentAddress"/>
    <m/>
    <m/>
    <s v="PER_ADDRESS_FULL"/>
    <m/>
  </r>
  <r>
    <x v="4"/>
    <x v="20"/>
    <x v="0"/>
    <x v="0"/>
    <s v="queryIdentificationService"/>
    <s v="TS0116-SA-010301-00058-顧客資料基本資料_身份確認查詢.docx"/>
    <s v="客戶身份確認"/>
    <s v="VOAC02"/>
    <n v="11"/>
    <s v="O"/>
    <s v="戶籍電話"/>
    <s v="戶籍電話"/>
    <s v="VOA-CPP"/>
    <n v="11"/>
    <s v="String"/>
    <s v="permanentPhoneNumber"/>
    <m/>
    <m/>
    <s v="RESI_COMM_CONTENT"/>
    <m/>
  </r>
  <r>
    <x v="4"/>
    <x v="20"/>
    <x v="0"/>
    <x v="0"/>
    <s v="queryIdentificationService"/>
    <s v="TS0116-SA-010301-00058-顧客資料基本資料_身份確認查詢.docx"/>
    <s v="客戶身份確認"/>
    <s v="VOAC02"/>
    <n v="12"/>
    <s v="O"/>
    <s v="通訊地址"/>
    <s v="通訊地址(全部)"/>
    <s v="VOA-CHA"/>
    <n v="80"/>
    <s v="String"/>
    <s v="fullResidentialAddress"/>
    <m/>
    <m/>
    <s v="CONT_ADDRESS_FULL"/>
    <m/>
  </r>
  <r>
    <x v="4"/>
    <x v="20"/>
    <x v="0"/>
    <x v="0"/>
    <s v="queryIdentificationService"/>
    <s v="TS0116-SA-010301-00058-顧客資料基本資料_身份確認查詢.docx"/>
    <s v="客戶身份確認"/>
    <s v="VOAC02"/>
    <n v="13"/>
    <s v="O"/>
    <s v="通訊電話"/>
    <s v="通訊電話"/>
    <s v="VOA-CH1"/>
    <n v="11"/>
    <s v="String"/>
    <s v="residentialPhoneNumber"/>
    <m/>
    <m/>
    <s v="CONT_COMM_CONTENT"/>
    <m/>
  </r>
  <r>
    <x v="4"/>
    <x v="20"/>
    <x v="0"/>
    <x v="0"/>
    <s v="queryIdentificationService"/>
    <s v="TS0116-SA-010301-00058-顧客資料基本資料_身份確認查詢.docx"/>
    <s v="客戶身份確認"/>
    <s v="VOAC02"/>
    <n v="14"/>
    <s v="O"/>
    <s v="通訊電話分機"/>
    <s v="通訊電話分機"/>
    <s v="VOA-CH2"/>
    <n v="6"/>
    <s v="String"/>
    <s v="residentialNumberExtension"/>
    <m/>
    <m/>
    <s v="CONE_COMM_CONTENT"/>
    <m/>
  </r>
  <r>
    <x v="4"/>
    <x v="20"/>
    <x v="0"/>
    <x v="0"/>
    <s v="queryIdentificationService"/>
    <s v="TS0116-SA-010301-00058-顧客資料基本資料_身份確認查詢.docx"/>
    <s v="客戶身份確認"/>
    <s v="VOAC02"/>
    <n v="15"/>
    <s v="O"/>
    <s v="COUNTER"/>
    <s v="往來帳戶數"/>
    <s v="VOA-CNT"/>
    <n v="2"/>
    <s v="Number"/>
    <s v="numberOfAccounts"/>
    <m/>
    <m/>
    <m/>
    <m/>
  </r>
  <r>
    <x v="4"/>
    <x v="20"/>
    <x v="0"/>
    <x v="0"/>
    <s v="queryIdentificationService"/>
    <s v="TS0116-SA-010301-00058-顧客資料基本資料_身份確認查詢.docx"/>
    <s v="客戶身份確認"/>
    <s v="VOAC02"/>
    <n v="16"/>
    <s v="O"/>
    <s v="帳號"/>
    <s v="帳號"/>
    <s v="VOA-ACN"/>
    <n v="13"/>
    <s v="String"/>
    <s v="accountNumber"/>
    <m/>
    <m/>
    <m/>
    <m/>
  </r>
  <r>
    <x v="4"/>
    <x v="20"/>
    <x v="0"/>
    <x v="0"/>
    <s v="queryIdentificationService"/>
    <s v="TS0116-SA-010301-00058-顧客資料基本資料_身份確認查詢.docx"/>
    <s v="客戶身份確認"/>
    <s v="VOAC02"/>
    <n v="17"/>
    <s v="O"/>
    <s v="金融卡啟用註記"/>
    <s v="X"/>
    <s v="VOA-INI"/>
    <n v="1"/>
    <s v="String"/>
    <s v="X"/>
    <m/>
    <m/>
    <m/>
    <m/>
  </r>
  <r>
    <x v="4"/>
    <x v="20"/>
    <x v="0"/>
    <x v="0"/>
    <s v="queryIdentificationService"/>
    <s v="TS0116-SA-010301-00058-顧客資料基本資料_身份確認查詢.docx"/>
    <s v="客戶身份確認"/>
    <s v="VOAC02"/>
    <n v="18"/>
    <s v="O"/>
    <s v="金融卡掛失註記"/>
    <s v="X"/>
    <s v="VOA-LOS"/>
    <n v="1"/>
    <s v="String"/>
    <s v="X"/>
    <m/>
    <m/>
    <m/>
    <m/>
  </r>
  <r>
    <x v="4"/>
    <x v="20"/>
    <x v="0"/>
    <x v="0"/>
    <s v="queryIdentificationService"/>
    <s v="TS0116-SA-010301-00058-顧客資料基本資料_身份確認查詢.docx"/>
    <s v="客戶身份確認"/>
    <s v="VOAC02"/>
    <n v="19"/>
    <s v="O"/>
    <s v="金融卡註銷註記"/>
    <s v="X"/>
    <s v="VOA-CAN"/>
    <n v="1"/>
    <s v="String"/>
    <s v="X"/>
    <m/>
    <m/>
    <m/>
    <m/>
  </r>
  <r>
    <x v="4"/>
    <x v="20"/>
    <x v="0"/>
    <x v="0"/>
    <s v="queryIdentificationService"/>
    <s v="TS0116-SA-010301-00058-顧客資料基本資料_身份確認查詢.docx"/>
    <s v="客戶身份確認"/>
    <s v="VOAC02"/>
    <n v="20"/>
    <s v="O"/>
    <s v="金融卡留置註記"/>
    <s v="X"/>
    <s v="VOA-RTF"/>
    <n v="1"/>
    <s v="String"/>
    <s v="X"/>
    <m/>
    <m/>
    <m/>
    <m/>
  </r>
  <r>
    <x v="4"/>
    <x v="20"/>
    <x v="0"/>
    <x v="0"/>
    <s v="queryIdentificationService"/>
    <s v="TS0116-SA-010301-00058-顧客資料基本資料_身份確認查詢.docx"/>
    <s v="客戶身份確認"/>
    <s v="VOAC02"/>
    <n v="21"/>
    <s v="O"/>
    <s v="卡號"/>
    <s v="X"/>
    <s v="VOA-SEQ"/>
    <n v="3"/>
    <s v="String"/>
    <s v="X"/>
    <m/>
    <m/>
    <m/>
    <m/>
  </r>
  <r>
    <x v="4"/>
    <x v="20"/>
    <x v="0"/>
    <x v="0"/>
    <s v="queryIdentificationService"/>
    <s v="TS0116-SA-010301-00058-顧客資料基本資料_身份確認查詢.docx"/>
    <s v="客戶身份確認"/>
    <s v="VOAC02"/>
    <n v="22"/>
    <s v="O"/>
    <s v="語音密碼狀態"/>
    <s v="語音密碼狀態"/>
    <s v="VOA-VSC"/>
    <n v="1"/>
    <s v="String"/>
    <s v="voicePasswordStatus"/>
    <s v="CIRCIVSC"/>
    <m/>
    <s v="IVR_PWD_STATE_FLAG"/>
    <m/>
  </r>
  <r>
    <x v="4"/>
    <x v="20"/>
    <x v="0"/>
    <x v="0"/>
    <s v="queryIdentificationService"/>
    <s v="TS0116-SA-010301-00058-顧客資料基本資料_身份確認查詢.docx"/>
    <s v="客戶身份確認"/>
    <s v="VOAC02"/>
    <n v="23"/>
    <s v="O"/>
    <s v="理財CLUB會員註記"/>
    <s v="顧客等級"/>
    <s v="VOA-RNK"/>
    <n v="1"/>
    <s v="String"/>
    <s v="customerRanking"/>
    <m/>
    <m/>
    <s v="CUST_RATING"/>
    <m/>
  </r>
  <r>
    <x v="4"/>
    <x v="20"/>
    <x v="0"/>
    <x v="0"/>
    <s v="queryIdentificationService"/>
    <s v="TS0116-SA-010301-00058-顧客資料基本資料_身份確認查詢.docx"/>
    <s v="客戶身份確認"/>
    <s v="VOAC02"/>
    <n v="24"/>
    <s v="O"/>
    <s v="語音密碼變更次數"/>
    <s v="X"/>
    <s v="VOA-VCC"/>
    <n v="2"/>
    <s v="Number"/>
    <s v="X"/>
    <m/>
    <m/>
    <m/>
    <m/>
  </r>
  <r>
    <x v="0"/>
    <x v="1"/>
    <x v="0"/>
    <x v="1"/>
    <s v="A121021"/>
    <s v="TS0116-SA-010303-00001-顧客資料基本資料_顧客外匯基本資料維護"/>
    <m/>
    <m/>
    <m/>
    <s v="I"/>
    <s v="銀行歸戶統編"/>
    <m/>
    <s v="GA-CIK"/>
    <n v="10"/>
    <s v="String"/>
    <s v="customerCirciKey"/>
    <s v="CIRCI"/>
    <s v="CIRCIKEY"/>
    <s v="CIF_VERIFIED_ID"/>
    <m/>
  </r>
  <r>
    <x v="0"/>
    <x v="1"/>
    <x v="0"/>
    <x v="1"/>
    <s v="A121021"/>
    <s v="TS0116-SA-010303-00001-顧客資料基本資料_顧客外匯基本資料維護"/>
    <m/>
    <m/>
    <m/>
    <s v="I"/>
    <s v="外匯英文姓名"/>
    <m/>
    <s v="GA-ENM"/>
    <n v="80"/>
    <s v="String"/>
    <s v="nameInEnglish"/>
    <s v="CIDADEX2"/>
    <s v="CIDADENM"/>
    <s v="PARTY_ENGLISH_NAME"/>
    <m/>
  </r>
  <r>
    <x v="0"/>
    <x v="1"/>
    <x v="0"/>
    <x v="1"/>
    <s v="A121021"/>
    <s v="TS0116-SA-010303-00001-顧客資料基本資料_顧客外匯基本資料維護"/>
    <m/>
    <m/>
    <m/>
    <s v="I"/>
    <s v="外匯申報身分別代碼"/>
    <m/>
    <s v="GA-QID"/>
    <n v="2"/>
    <s v="String"/>
    <s v="foreignExchangeRoleType"/>
    <s v="CIDADEXT"/>
    <s v="CIDADQID"/>
    <s v="FOREIGN_EXCHANGE_ROLE_TYPE"/>
    <m/>
  </r>
  <r>
    <x v="0"/>
    <x v="1"/>
    <x v="0"/>
    <x v="1"/>
    <s v="A121021"/>
    <s v="TS0116-SA-010303-00001-顧客資料基本資料_顧客外匯基本資料維護"/>
    <m/>
    <m/>
    <m/>
    <s v="I"/>
    <s v="居留證統編"/>
    <m/>
    <s v="GA-LIV"/>
    <n v="10"/>
    <s v="String"/>
    <s v="alienResidenceIdentificationNumber"/>
    <s v="CIDADEX2"/>
    <s v="CIDADSNQ"/>
    <s v="EXCHANGE_RESIDENCE_PERMIT_NO"/>
    <m/>
  </r>
  <r>
    <x v="0"/>
    <x v="1"/>
    <x v="0"/>
    <x v="1"/>
    <s v="A121021"/>
    <s v="TS0116-SA-010303-00001-顧客資料基本資料_顧客外匯基本資料維護"/>
    <m/>
    <m/>
    <m/>
    <s v="I"/>
    <s v="居留證起日"/>
    <m/>
    <s v="GA-LID"/>
    <n v="8"/>
    <s v="String"/>
    <s v="alienResidenceIssueDate"/>
    <s v="CIDADEX2"/>
    <s v="CIDADSID"/>
    <s v="ISSUE_DATE"/>
    <m/>
  </r>
  <r>
    <x v="0"/>
    <x v="1"/>
    <x v="0"/>
    <x v="1"/>
    <s v="A121021"/>
    <s v="TS0116-SA-010303-00001-顧客資料基本資料_顧客外匯基本資料維護"/>
    <m/>
    <m/>
    <m/>
    <s v="I"/>
    <s v="居留證迄日"/>
    <m/>
    <s v="GA-EID"/>
    <n v="8"/>
    <s v="String"/>
    <s v="alienResidenceExpiredDate"/>
    <s v="CIDADEX2"/>
    <s v="CIDADEID"/>
    <s v="EXPIRED_DATE"/>
    <m/>
  </r>
  <r>
    <x v="0"/>
    <x v="1"/>
    <x v="0"/>
    <x v="1"/>
    <s v="A121021"/>
    <s v="TS0116-SA-010303-00001-顧客資料基本資料_顧客外匯基本資料維護"/>
    <m/>
    <m/>
    <m/>
    <s v="I"/>
    <s v="護照號碼"/>
    <m/>
    <s v="GA-PPI"/>
    <n v="20"/>
    <s v="String"/>
    <s v="passportIdentificationNumber"/>
    <s v="CIDADEX2"/>
    <s v="CIDADPPI"/>
    <s v="PASSPORT_NO"/>
    <m/>
  </r>
  <r>
    <x v="0"/>
    <x v="1"/>
    <x v="0"/>
    <x v="1"/>
    <s v="A121021"/>
    <s v="TS0116-SA-010303-00001-顧客資料基本資料_顧客外匯基本資料維護"/>
    <m/>
    <m/>
    <m/>
    <s v="I"/>
    <s v="入出境證號"/>
    <m/>
    <s v="GA-FID"/>
    <n v="11"/>
    <s v="String"/>
    <s v="entryExitPermitNumber"/>
    <s v="CIDADEXT"/>
    <s v="CIDADFID"/>
    <s v="ENTRY_EXIT_PERMIT_NO"/>
    <m/>
  </r>
  <r>
    <x v="0"/>
    <x v="1"/>
    <x v="0"/>
    <x v="1"/>
    <s v="A121021"/>
    <s v="TS0116-SA-010303-00001-顧客資料基本資料_顧客外匯基本資料維護"/>
    <m/>
    <m/>
    <m/>
    <s v="I"/>
    <s v="入出境許可證起日"/>
    <m/>
    <s v="GA-EPS"/>
    <n v="8"/>
    <s v="String"/>
    <s v="entryExitPermitStartDate"/>
    <s v="CIDADEXT"/>
    <s v="CIDADEPS"/>
    <s v="ENTRY_EXIT_PERMIT_START_DATE"/>
    <m/>
  </r>
  <r>
    <x v="0"/>
    <x v="1"/>
    <x v="0"/>
    <x v="1"/>
    <s v="A121021"/>
    <s v="TS0116-SA-010303-00001-顧客資料基本資料_顧客外匯基本資料維護"/>
    <m/>
    <m/>
    <m/>
    <s v="I"/>
    <s v="入出境許可證迄日"/>
    <m/>
    <s v="GA-EPE"/>
    <n v="8"/>
    <s v="String"/>
    <s v="entryExitPermitEndDate"/>
    <s v="CIDADEXT"/>
    <s v="CIDADEPE"/>
    <s v="ENTRY_EXIT_PERMIT_END_DATE"/>
    <m/>
  </r>
  <r>
    <x v="0"/>
    <x v="1"/>
    <x v="0"/>
    <x v="1"/>
    <s v="A121021"/>
    <s v="TS0116-SA-010303-00001-顧客資料基本資料_顧客外匯基本資料維護"/>
    <m/>
    <m/>
    <m/>
    <s v="I"/>
    <s v="英文地址(部分)"/>
    <m/>
    <s v="GA-EAD-ADD"/>
    <n v="66"/>
    <s v="String"/>
    <s v="detailAddressInEnglish"/>
    <s v="CIDADEX3"/>
    <s v="CIDADADD"/>
    <s v="CONT_ENGLISH_ADDR"/>
    <m/>
  </r>
  <r>
    <x v="0"/>
    <x v="1"/>
    <x v="0"/>
    <x v="1"/>
    <s v="A121021"/>
    <s v="TS0116-SA-010303-00001-顧客資料基本資料_顧客外匯基本資料維護"/>
    <m/>
    <m/>
    <m/>
    <s v="I"/>
    <s v="英文地址城市"/>
    <m/>
    <s v="GA-EAD-CTY"/>
    <n v="30"/>
    <s v="String"/>
    <s v="cityInEnglish"/>
    <s v="CIDADEX3"/>
    <s v="CIDADCTY"/>
    <s v="CONT_ENGLISH_ADDR_ADMINAREA"/>
    <m/>
  </r>
  <r>
    <x v="0"/>
    <x v="1"/>
    <x v="0"/>
    <x v="1"/>
    <s v="A121021"/>
    <s v="TS0116-SA-010303-00001-顧客資料基本資料_顧客外匯基本資料維護"/>
    <m/>
    <m/>
    <m/>
    <s v="I"/>
    <s v="英文地址國別"/>
    <m/>
    <s v="GA-EAD-CUY"/>
    <n v="2"/>
    <s v="String"/>
    <s v="countryInEnglish"/>
    <s v="CIDADEX3"/>
    <s v="CIDADCUY"/>
    <s v="CONT_ENGLISH_ADDR_COUNTRYCODE"/>
    <m/>
  </r>
  <r>
    <x v="0"/>
    <x v="1"/>
    <x v="0"/>
    <x v="1"/>
    <s v="A121021"/>
    <s v="TS0116-SA-010303-00001-顧客資料基本資料_顧客外匯基本資料維護"/>
    <m/>
    <m/>
    <m/>
    <s v="I"/>
    <s v="&lt;無此欄位&gt;"/>
    <m/>
    <s v="GA-EAD-ADX"/>
    <n v="42"/>
    <s v="String"/>
    <m/>
    <m/>
    <m/>
    <m/>
    <s v="原:英文地址保留欄位"/>
  </r>
  <r>
    <x v="0"/>
    <x v="1"/>
    <x v="0"/>
    <x v="1"/>
    <s v="A121021"/>
    <s v="TS0116-SA-010303-00001-顧客資料基本資料_顧客外匯基本資料維護"/>
    <m/>
    <m/>
    <m/>
    <s v="I"/>
    <s v="&lt;無此欄位&gt;"/>
    <m/>
    <s v="FILLER"/>
    <n v="80"/>
    <s v="String"/>
    <m/>
    <m/>
    <m/>
    <m/>
    <s v="原:保留欄位"/>
  </r>
  <r>
    <x v="0"/>
    <x v="1"/>
    <x v="0"/>
    <x v="1"/>
    <s v="A121021"/>
    <s v="TS0116-SA-010303-00001-顧客資料基本資料_顧客外匯基本資料維護"/>
    <m/>
    <m/>
    <m/>
    <s v="I"/>
    <s v="外匯聯絡人姓名"/>
    <m/>
    <s v="GA-XNM"/>
    <n v="60"/>
    <s v="String"/>
    <s v="foreignExchangeContactName"/>
    <s v="CIDADEX2"/>
    <s v="CIDADXNM"/>
    <s v="EXCHANGE_CONTACT_PERSON_NAME"/>
    <m/>
  </r>
  <r>
    <x v="0"/>
    <x v="1"/>
    <x v="0"/>
    <x v="1"/>
    <s v="A121021"/>
    <s v="TS0116-SA-010303-00001-顧客資料基本資料_顧客外匯基本資料維護"/>
    <m/>
    <m/>
    <m/>
    <s v="I"/>
    <s v="外匯聯絡人電話"/>
    <m/>
    <s v="GA-XEL"/>
    <n v="30"/>
    <s v="String"/>
    <s v="foreignExchangeContactPhoneNumber"/>
    <s v="CIDADEX2"/>
    <s v="CIDADXEL"/>
    <s v="EXCHANGE_CONTACT_PERSON_PHONE"/>
    <m/>
  </r>
  <r>
    <x v="0"/>
    <x v="1"/>
    <x v="0"/>
    <x v="1"/>
    <s v="A121021"/>
    <s v="TS0116-SA-010303-00001-顧客資料基本資料_顧客外匯基本資料維護"/>
    <m/>
    <m/>
    <m/>
    <s v="I"/>
    <s v="信用狀正本處理方式"/>
    <m/>
    <s v="GA-LCP"/>
    <n v="4"/>
    <s v="String"/>
    <s v="originalIcProcessingMethod"/>
    <s v="CIDADEX2"/>
    <s v="CIDADLCP"/>
    <s v="LC_ORIGINAL_HANDLE_WAY"/>
    <m/>
  </r>
  <r>
    <x v="0"/>
    <x v="1"/>
    <x v="0"/>
    <x v="1"/>
    <s v="A121021"/>
    <s v="TS0116-SA-010303-00001-顧客資料基本資料_顧客外匯基本資料維護"/>
    <m/>
    <m/>
    <m/>
    <s v="I"/>
    <s v="辦事處註記"/>
    <m/>
    <s v="GA-OSO"/>
    <n v="1"/>
    <s v="String"/>
    <s v="officeFlag"/>
    <s v="CIDADEXT"/>
    <s v="CIDADOSO"/>
    <s v="OFFICE_NOTE_DESCRIPTION"/>
    <m/>
  </r>
  <r>
    <x v="0"/>
    <x v="1"/>
    <x v="0"/>
    <x v="1"/>
    <s v="A121021"/>
    <s v="TS0116-SA-010303-00001-顧客資料基本資料_顧客外匯基本資料維護"/>
    <m/>
    <m/>
    <m/>
    <s v="I"/>
    <s v="&lt;無此欄位&gt;"/>
    <m/>
    <s v="GA-LCA"/>
    <n v="4"/>
    <s v="String"/>
    <m/>
    <m/>
    <m/>
    <m/>
    <s v="原:LC通知單位"/>
  </r>
  <r>
    <x v="0"/>
    <x v="1"/>
    <x v="0"/>
    <x v="1"/>
    <s v="A121021"/>
    <s v="TS0116-SA-010303-00001-顧客資料基本資料_顧客外匯基本資料維護"/>
    <m/>
    <m/>
    <m/>
    <s v="I"/>
    <s v="官員證編號"/>
    <m/>
    <s v="GA-OID"/>
    <n v="9"/>
    <s v="String"/>
    <s v="diplomaticIdentificationNumber"/>
    <s v="CIDADEXT"/>
    <s v="CIDADOID"/>
    <s v="GOVERNMENT_OFFICIAL_NO"/>
    <m/>
  </r>
  <r>
    <x v="0"/>
    <x v="1"/>
    <x v="0"/>
    <x v="1"/>
    <s v="A121021"/>
    <s v="TS0116-SA-010303-00001-顧客資料基本資料_顧客外匯基本資料維護"/>
    <m/>
    <m/>
    <m/>
    <s v="O"/>
    <s v="&lt;無此欄位&gt;"/>
    <m/>
    <s v="WA-ATT"/>
    <n v="20"/>
    <s v="String"/>
    <m/>
    <m/>
    <m/>
    <m/>
    <s v="原:提醒事項"/>
  </r>
  <r>
    <x v="0"/>
    <x v="1"/>
    <x v="0"/>
    <x v="1"/>
    <s v="A12103"/>
    <s v="TS0116-SA-010322-00001-顧客註記/約定作業_顧客身份維護"/>
    <m/>
    <m/>
    <m/>
    <s v="I"/>
    <s v="銀行歸戶統編"/>
    <m/>
    <s v="GA-CID"/>
    <n v="10"/>
    <s v="String"/>
    <s v="customerCirciKey"/>
    <s v="CIRCI"/>
    <s v="CIRCIKEY"/>
    <s v="CIF_VERIFIED_ID"/>
    <m/>
  </r>
  <r>
    <x v="0"/>
    <x v="1"/>
    <x v="0"/>
    <x v="1"/>
    <s v="A12103"/>
    <s v="TS0116-SA-010322-00001-顧客註記/約定作業_顧客身份維護"/>
    <m/>
    <m/>
    <m/>
    <s v="I"/>
    <s v="顧客開戶生日"/>
    <m/>
    <s v="GA-BIR"/>
    <n v="8"/>
    <s v="String"/>
    <s v="birthday"/>
    <s v="CIRCI"/>
    <s v="CIRCICBD"/>
    <s v="BIRTHDAY"/>
    <m/>
  </r>
  <r>
    <x v="0"/>
    <x v="1"/>
    <x v="0"/>
    <x v="1"/>
    <s v="A12103"/>
    <s v="TS0116-SA-010322-00001-顧客註記/約定作業_顧客身份維護"/>
    <m/>
    <m/>
    <m/>
    <s v="I"/>
    <s v="主管授權卡號"/>
    <m/>
    <s v="GA-SUP"/>
    <n v="36"/>
    <s v="String"/>
    <s v="supervisorCardNumber"/>
    <m/>
    <m/>
    <m/>
    <m/>
  </r>
  <r>
    <x v="0"/>
    <x v="1"/>
    <x v="0"/>
    <x v="1"/>
    <s v="A12103"/>
    <s v="TS0116-SA-010322-00001-顧客註記/約定作業_顧客身份維護"/>
    <m/>
    <m/>
    <m/>
    <s v="I"/>
    <s v="顧客身份代碼"/>
    <m/>
    <s v="GA-NUM"/>
    <n v="100"/>
    <s v="List&lt;String&gt;"/>
    <s v="customerKycTypes[*].kycCode"/>
    <m/>
    <m/>
    <m/>
    <s v="20組"/>
  </r>
  <r>
    <x v="0"/>
    <x v="1"/>
    <x v="0"/>
    <x v="1"/>
    <s v="A12103"/>
    <s v="TS0116-SA-010322-00001-顧客註記/約定作業_顧客身份維護"/>
    <m/>
    <m/>
    <m/>
    <s v="I"/>
    <s v="登錄狀態"/>
    <m/>
    <s v="GA-SYN"/>
    <n v="1"/>
    <s v="List&lt;String&gt;"/>
    <s v="customerKycTypes[*].kycType"/>
    <m/>
    <m/>
    <m/>
    <s v="20組"/>
  </r>
  <r>
    <x v="1"/>
    <x v="1"/>
    <x v="0"/>
    <x v="1"/>
    <s v="A12202"/>
    <s v="TS0116-SA-010312-00001-顧客註記/約定作業_玉山金控及其子公司之資料運用聲明維護"/>
    <m/>
    <m/>
    <m/>
    <s v="I"/>
    <s v="銀行歸戶統編"/>
    <m/>
    <s v="GA-CID"/>
    <n v="10"/>
    <s v="String"/>
    <s v="customerCirciKey"/>
    <s v="CIRCI"/>
    <s v="CIRCIKEY"/>
    <s v="CIF_VERIFIED_ID"/>
    <m/>
  </r>
  <r>
    <x v="1"/>
    <x v="1"/>
    <x v="0"/>
    <x v="1"/>
    <s v="A12202"/>
    <s v="TS0116-SA-010312-00001-顧客註記/約定作業_玉山金控及其子公司之資料運用聲明維護"/>
    <m/>
    <m/>
    <m/>
    <s v="I"/>
    <s v="同意共同行銷"/>
    <m/>
    <s v="GA-MSA1"/>
    <n v="1"/>
    <s v="String"/>
    <s v="crossSellingFlag1"/>
    <m/>
    <m/>
    <m/>
    <s v="202105配合共銷需求下架"/>
  </r>
  <r>
    <x v="1"/>
    <x v="1"/>
    <x v="0"/>
    <x v="1"/>
    <s v="A12202"/>
    <s v="TS0116-SA-010312-00001-顧客註記/約定作業_玉山金控及其子公司之資料運用聲明維護"/>
    <m/>
    <m/>
    <m/>
    <s v="I"/>
    <s v="主管授權卡號"/>
    <m/>
    <s v="GA-SUP"/>
    <n v="36"/>
    <s v="String"/>
    <s v="supervisorCardNumber"/>
    <m/>
    <m/>
    <m/>
    <s v="202105配合共銷需求下架"/>
  </r>
  <r>
    <x v="1"/>
    <x v="1"/>
    <x v="0"/>
    <x v="1"/>
    <s v="A12202"/>
    <s v="TS0116-SA-010312-00001-顧客註記/約定作業_玉山金控及其子公司之資料運用聲明維護"/>
    <m/>
    <m/>
    <m/>
    <s v="O"/>
    <s v="顧客姓名"/>
    <m/>
    <s v="WA-CNM"/>
    <n v="40"/>
    <s v="String"/>
    <s v="customerName"/>
    <s v="CIRCI"/>
    <s v="CIRCICNM"/>
    <s v="CUST_NAME"/>
    <m/>
  </r>
  <r>
    <x v="0"/>
    <x v="1"/>
    <x v="0"/>
    <x v="1"/>
    <s v="A12204"/>
    <s v="TS0116-SA-010312-00005-顧客註記/約定作業_停止蒐集處理利用個人資料明細"/>
    <m/>
    <m/>
    <m/>
    <s v="I"/>
    <s v="銀行歸戶統編"/>
    <m/>
    <s v="GA-CID"/>
    <n v="10"/>
    <s v="String"/>
    <s v="customerCirciKey"/>
    <s v="CIRCI"/>
    <s v="CIRCIKEY"/>
    <s v="CIF_VERIFIED_ID"/>
    <m/>
  </r>
  <r>
    <x v="0"/>
    <x v="1"/>
    <x v="0"/>
    <x v="1"/>
    <s v="A12204"/>
    <s v="TS0116-SA-010312-00005-顧客註記/約定作業_停止蒐集處理利用個人資料明細"/>
    <m/>
    <m/>
    <m/>
    <s v="I"/>
    <s v="顧客姓名"/>
    <m/>
    <s v="GA-CNM "/>
    <n v="40"/>
    <s v="String"/>
    <s v="customerName"/>
    <s v="CIRCI"/>
    <s v="CIRCICNM"/>
    <s v="CUST_NAME"/>
    <m/>
  </r>
  <r>
    <x v="0"/>
    <x v="1"/>
    <x v="0"/>
    <x v="1"/>
    <s v="A12204"/>
    <s v="TS0116-SA-010312-00005-顧客註記/約定作業_停止蒐集處理利用個人資料明細"/>
    <m/>
    <m/>
    <m/>
    <s v="I"/>
    <s v="停止蒐集利用個人資料註記"/>
    <m/>
    <s v="GA-STO"/>
    <n v="1"/>
    <s v="String"/>
    <s v="stopUsingCustomerDataFlag"/>
    <s v="CIRCI"/>
    <s v="CIRCISTO"/>
    <s v="STOP_USE_CUSTOMER_DATA_FLAG"/>
    <m/>
  </r>
  <r>
    <x v="0"/>
    <x v="1"/>
    <x v="0"/>
    <x v="1"/>
    <s v="A12204"/>
    <s v="TS0116-SA-010312-00005-顧客註記/約定作業_停止蒐集處理利用個人資料明細"/>
    <m/>
    <m/>
    <m/>
    <s v="I"/>
    <s v="主管授權卡號"/>
    <m/>
    <s v="GA-SUP"/>
    <n v="36"/>
    <s v="String"/>
    <s v="supervisorCardNumber"/>
    <m/>
    <m/>
    <m/>
    <m/>
  </r>
  <r>
    <x v="0"/>
    <x v="1"/>
    <x v="0"/>
    <x v="1"/>
    <s v="A12204"/>
    <s v="TS0116-SA-010312-00005-顧客註記/約定作業_停止蒐集處理利用個人資料明細"/>
    <m/>
    <m/>
    <m/>
    <s v="O"/>
    <s v="銀行歸戶統編"/>
    <m/>
    <s v="WA-CID"/>
    <n v="10"/>
    <s v="String"/>
    <s v="customerCirciKey"/>
    <s v="CIRCI"/>
    <s v="CIRCIKEY"/>
    <s v="CIF_VERIFIED_ID"/>
    <m/>
  </r>
  <r>
    <x v="0"/>
    <x v="1"/>
    <x v="0"/>
    <x v="1"/>
    <s v="A12204"/>
    <s v="TS0116-SA-010312-00005-顧客註記/約定作業_停止蒐集處理利用個人資料明細"/>
    <m/>
    <m/>
    <m/>
    <s v="O"/>
    <s v="顧客姓名"/>
    <m/>
    <s v="WA-CNM"/>
    <n v="40"/>
    <s v="String"/>
    <s v="customerName"/>
    <s v="CIRCI"/>
    <s v="CIRCICNM"/>
    <s v="CUST_NAME"/>
    <m/>
  </r>
  <r>
    <x v="0"/>
    <x v="1"/>
    <x v="0"/>
    <x v="1"/>
    <s v="A12204"/>
    <s v="TS0116-SA-010312-00005-顧客註記/約定作業_停止蒐集處理利用個人資料明細"/>
    <m/>
    <m/>
    <m/>
    <s v="O"/>
    <s v="停止蒐集利用個人資料註記"/>
    <m/>
    <s v="WA-STO"/>
    <n v="1"/>
    <s v="String"/>
    <s v="stopUsingCustomerDataFlag"/>
    <s v="CIRCI"/>
    <s v="CIRCISTO"/>
    <s v="STOP_USE_CUSTOMER_DATA_FLAG"/>
    <m/>
  </r>
  <r>
    <x v="0"/>
    <x v="1"/>
    <x v="0"/>
    <x v="1"/>
    <s v="A12204"/>
    <s v="TS0116-SA-010312-00005-顧客註記/約定作業_停止蒐集處理利用個人資料明細"/>
    <m/>
    <m/>
    <m/>
    <s v="O"/>
    <s v="授權人員代碼"/>
    <m/>
    <s v="WA-SUP"/>
    <n v="2"/>
    <s v="String"/>
    <s v="authorizer"/>
    <m/>
    <m/>
    <m/>
    <m/>
  </r>
  <r>
    <x v="0"/>
    <x v="1"/>
    <x v="0"/>
    <x v="1"/>
    <s v="A12204"/>
    <s v="TS0116-SA-010312-00005-顧客註記/約定作業_停止蒐集處理利用個人資料明細"/>
    <m/>
    <m/>
    <m/>
    <s v="O"/>
    <s v="&lt;無此欄位&gt;"/>
    <m/>
    <s v="WA-DSP"/>
    <n v="52"/>
    <s v="String"/>
    <m/>
    <m/>
    <m/>
    <m/>
    <m/>
  </r>
  <r>
    <x v="1"/>
    <x v="1"/>
    <x v="0"/>
    <x v="1"/>
    <s v="A123012"/>
    <s v="TS0116-SA-010319-00001-顧客註記/約定作業_問題客戶資料維護"/>
    <m/>
    <m/>
    <m/>
    <s v="I"/>
    <s v="銀行歸戶統編"/>
    <m/>
    <s v="GA-CID"/>
    <n v="10"/>
    <s v="String"/>
    <s v="customerCirciKey"/>
    <s v="CIRCI"/>
    <s v="CIRCIKEY"/>
    <s v="CIF_VERIFIED_ID"/>
    <m/>
  </r>
  <r>
    <x v="1"/>
    <x v="1"/>
    <x v="0"/>
    <x v="1"/>
    <s v="A123012"/>
    <s v="TS0116-SA-010319-00001-顧客註記/約定作業_問題客戶資料維護"/>
    <m/>
    <m/>
    <m/>
    <s v="I"/>
    <s v="顧客姓名"/>
    <m/>
    <s v="GA-CNM"/>
    <n v="80"/>
    <s v="String"/>
    <s v="customerName"/>
    <s v="CIRCI"/>
    <s v="CIRCICNM"/>
    <s v="CUST_NAME"/>
    <m/>
  </r>
  <r>
    <x v="1"/>
    <x v="1"/>
    <x v="0"/>
    <x v="1"/>
    <s v="A123012"/>
    <s v="TS0116-SA-010319-00001-顧客註記/約定作業_問題客戶資料維護"/>
    <m/>
    <m/>
    <m/>
    <s v="I"/>
    <s v="顧客開戶生日"/>
    <m/>
    <s v="GA-BIR"/>
    <n v="8"/>
    <s v="String"/>
    <s v="birthday"/>
    <s v="CIRCI"/>
    <s v="CIRCICBD"/>
    <s v="BIRTHDAY"/>
    <m/>
  </r>
  <r>
    <x v="1"/>
    <x v="1"/>
    <x v="0"/>
    <x v="1"/>
    <s v="A123012"/>
    <s v="TS0116-SA-010319-00001-顧客註記/約定作業_問題客戶資料維護"/>
    <m/>
    <m/>
    <m/>
    <s v="I"/>
    <s v="制裁名單"/>
    <m/>
    <s v="GA-TER"/>
    <n v="1"/>
    <s v="String"/>
    <s v="terroristsFlag"/>
    <s v="CIRCI"/>
    <s v="CIRCITER"/>
    <s v="TERRORISTS_FLAG"/>
    <m/>
  </r>
  <r>
    <x v="1"/>
    <x v="1"/>
    <x v="0"/>
    <x v="1"/>
    <s v="A123012"/>
    <s v="TS0116-SA-010319-00001-顧客註記/約定作業_問題客戶資料維護"/>
    <m/>
    <m/>
    <m/>
    <s v="I"/>
    <s v="特記對象"/>
    <m/>
    <s v="GA-SEN"/>
    <n v="1"/>
    <s v="String"/>
    <s v="specialAccountFlag"/>
    <s v="CIRCI"/>
    <s v="CIRCISEN"/>
    <s v="SPECIFIC_MEMBER_FLAG"/>
    <m/>
  </r>
  <r>
    <x v="1"/>
    <x v="1"/>
    <x v="0"/>
    <x v="1"/>
    <s v="A123012"/>
    <s v="TS0116-SA-010319-00001-顧客註記/約定作業_問題客戶資料維護"/>
    <m/>
    <m/>
    <m/>
    <s v="I"/>
    <s v="顧客狀態代碼"/>
    <m/>
    <s v="GA-STS"/>
    <n v="2"/>
    <s v="String"/>
    <s v="customerStatus"/>
    <s v="CIRCI"/>
    <s v="CIRCISTS"/>
    <s v="CUSTOMER_STATUS"/>
    <m/>
  </r>
  <r>
    <x v="1"/>
    <x v="1"/>
    <x v="0"/>
    <x v="1"/>
    <s v="A123012"/>
    <s v="TS0116-SA-010319-00001-顧客註記/約定作業_問題客戶資料維護"/>
    <m/>
    <m/>
    <m/>
    <s v="I"/>
    <s v="案發日期"/>
    <m/>
    <s v="GA-TXD"/>
    <n v="8"/>
    <s v="String"/>
    <s v="caseReportedDate"/>
    <e v="#N/A"/>
    <e v="#N/A"/>
    <s v="REPORT_DATE"/>
    <m/>
  </r>
  <r>
    <x v="1"/>
    <x v="1"/>
    <x v="0"/>
    <x v="1"/>
    <s v="A123012"/>
    <s v="TS0116-SA-010319-00001-顧客註記/約定作業_問題客戶資料維護"/>
    <m/>
    <m/>
    <m/>
    <s v="I"/>
    <s v="通報單位"/>
    <m/>
    <s v="GA-BRC"/>
    <n v="22"/>
    <s v="String"/>
    <s v="reportUnit"/>
    <s v="CIDMRQ"/>
    <s v="CIDMRBRC"/>
    <s v="REPORT_UNIT"/>
    <m/>
  </r>
  <r>
    <x v="1"/>
    <x v="1"/>
    <x v="0"/>
    <x v="1"/>
    <s v="A123012"/>
    <s v="TS0116-SA-010319-00001-顧客註記/約定作業_問題客戶資料維護"/>
    <m/>
    <m/>
    <m/>
    <s v="I"/>
    <s v="建檔單位"/>
    <m/>
    <s v="GA-CBH"/>
    <n v="4"/>
    <s v="String"/>
    <s v="creationDepartment"/>
    <s v="CIRCI"/>
    <s v="CIRCICBH"/>
    <s v="CREATION_DPT_CODE"/>
    <m/>
  </r>
  <r>
    <x v="1"/>
    <x v="1"/>
    <x v="0"/>
    <x v="1"/>
    <s v="A123012"/>
    <s v="TS0116-SA-010319-00001-顧客註記/約定作業_問題客戶資料維護"/>
    <m/>
    <m/>
    <m/>
    <s v="I"/>
    <s v="案情摘要"/>
    <m/>
    <s v="GA-EXP"/>
    <n v="160"/>
    <s v="String"/>
    <s v="caseDescription"/>
    <s v="CIDMRQ"/>
    <s v="CIDMREXP"/>
    <s v="REPORT_DESCRIPTION"/>
    <m/>
  </r>
  <r>
    <x v="1"/>
    <x v="1"/>
    <x v="0"/>
    <x v="1"/>
    <s v="A123012"/>
    <s v="TS0116-SA-010319-00001-顧客註記/約定作業_問題客戶資料維護"/>
    <m/>
    <m/>
    <m/>
    <s v="I"/>
    <s v="ACCOUNT REVIEW狀態註記"/>
    <m/>
    <s v="GA-ARS"/>
    <n v="1"/>
    <s v="String"/>
    <s v="accountReviewStateFlag"/>
    <s v="CIRCI"/>
    <s v="CIRCIARS"/>
    <s v="ACCOUNT_REVIEW_STATE"/>
    <m/>
  </r>
  <r>
    <x v="1"/>
    <x v="1"/>
    <x v="0"/>
    <x v="1"/>
    <s v="A123012"/>
    <s v="TS0116-SA-010319-00001-顧客註記/約定作業_問題客戶資料維護"/>
    <m/>
    <m/>
    <m/>
    <s v="I"/>
    <s v="ACCOUNT REVIEW暫停註記"/>
    <m/>
    <s v="GA-ARF"/>
    <n v="1"/>
    <s v="String"/>
    <s v="accountReviewPendingFlag"/>
    <s v="CIRCI"/>
    <s v="CIRCIARF"/>
    <s v="ACCOUNT_REVIEW_PENDING"/>
    <m/>
  </r>
  <r>
    <x v="1"/>
    <x v="1"/>
    <x v="0"/>
    <x v="1"/>
    <s v="A123012"/>
    <s v="TS0116-SA-010319-00001-顧客註記/約定作業_問題客戶資料維護"/>
    <m/>
    <m/>
    <m/>
    <s v="O"/>
    <s v="銀行歸戶統編"/>
    <m/>
    <s v="WA-CID"/>
    <n v="10"/>
    <s v="String"/>
    <s v="customerCirciKey"/>
    <s v="CIRCI"/>
    <s v="CIRCIKEY"/>
    <s v="CIF_VERIFIED_ID"/>
    <m/>
  </r>
  <r>
    <x v="1"/>
    <x v="1"/>
    <x v="0"/>
    <x v="1"/>
    <s v="A123012"/>
    <s v="TS0116-SA-010319-00001-顧客註記/約定作業_問題客戶資料維護"/>
    <m/>
    <m/>
    <m/>
    <s v="O"/>
    <s v="顧客姓名"/>
    <m/>
    <s v="WA-CNM"/>
    <n v="80"/>
    <s v="String"/>
    <s v="customerName"/>
    <s v="CIRCI"/>
    <s v="CIRCICNM"/>
    <s v="CUST_NAME"/>
    <m/>
  </r>
  <r>
    <x v="1"/>
    <x v="1"/>
    <x v="0"/>
    <x v="1"/>
    <s v="A123012"/>
    <s v="TS0116-SA-010319-00001-顧客註記/約定作業_問題客戶資料維護"/>
    <m/>
    <m/>
    <m/>
    <s v="O"/>
    <s v="顧客開戶生日"/>
    <m/>
    <s v="WA-BIR"/>
    <n v="8"/>
    <s v="String"/>
    <s v="birthday"/>
    <s v="CIRCI"/>
    <s v="CIRCICBD"/>
    <s v="BIRTHDAY"/>
    <m/>
  </r>
  <r>
    <x v="1"/>
    <x v="1"/>
    <x v="0"/>
    <x v="1"/>
    <s v="A123012"/>
    <s v="TS0116-SA-010319-00001-顧客註記/約定作業_問題客戶資料維護"/>
    <m/>
    <m/>
    <m/>
    <s v="O"/>
    <s v="制裁名單"/>
    <m/>
    <s v="WA-TER"/>
    <n v="1"/>
    <s v="String"/>
    <s v="terroristsFlag"/>
    <s v="CIRCI"/>
    <s v="CIRCITER"/>
    <s v="TERRORISTS_FLAG"/>
    <m/>
  </r>
  <r>
    <x v="1"/>
    <x v="1"/>
    <x v="0"/>
    <x v="1"/>
    <s v="A123012"/>
    <s v="TS0116-SA-010319-00001-顧客註記/約定作業_問題客戶資料維護"/>
    <m/>
    <m/>
    <m/>
    <s v="O"/>
    <s v="特記對象"/>
    <m/>
    <s v="WA-SEN"/>
    <n v="1"/>
    <s v="String"/>
    <s v="specialAccountFlag"/>
    <s v="CIRCI"/>
    <s v="CIRCISEN"/>
    <s v="SPECIFIC_MEMBER_FLAG"/>
    <m/>
  </r>
  <r>
    <x v="1"/>
    <x v="1"/>
    <x v="0"/>
    <x v="1"/>
    <s v="A123012"/>
    <s v="TS0116-SA-010319-00001-顧客註記/約定作業_問題客戶資料維護"/>
    <m/>
    <m/>
    <m/>
    <s v="O"/>
    <s v="顧客狀態代碼"/>
    <m/>
    <s v="WA-STS"/>
    <n v="2"/>
    <s v="String"/>
    <s v="customerStatus"/>
    <s v="CIRCI"/>
    <s v="CIRCISTS"/>
    <s v="CUSTOMER_STATUS"/>
    <m/>
  </r>
  <r>
    <x v="1"/>
    <x v="1"/>
    <x v="0"/>
    <x v="1"/>
    <s v="A123012"/>
    <s v="TS0116-SA-010319-00001-顧客註記/約定作業_問題客戶資料維護"/>
    <m/>
    <m/>
    <m/>
    <s v="O"/>
    <s v="案發日期"/>
    <m/>
    <s v="WA-TXD"/>
    <n v="8"/>
    <s v="String"/>
    <s v="caseReportedDate"/>
    <s v="CIDMRQ"/>
    <s v="CIDMRTXD"/>
    <s v="REPORT_DATE"/>
    <m/>
  </r>
  <r>
    <x v="1"/>
    <x v="1"/>
    <x v="0"/>
    <x v="1"/>
    <s v="A123012"/>
    <s v="TS0116-SA-010319-00001-顧客註記/約定作業_問題客戶資料維護"/>
    <m/>
    <m/>
    <m/>
    <s v="O"/>
    <s v="通報單位"/>
    <m/>
    <s v="WA-BRC"/>
    <n v="22"/>
    <s v="String"/>
    <s v="reportUnit"/>
    <s v="CIDMRQ"/>
    <s v="CIDMRBRC"/>
    <s v="REPORT_UNIT"/>
    <m/>
  </r>
  <r>
    <x v="1"/>
    <x v="1"/>
    <x v="0"/>
    <x v="1"/>
    <s v="A123012"/>
    <s v="TS0116-SA-010319-00001-顧客註記/約定作業_問題客戶資料維護"/>
    <m/>
    <m/>
    <m/>
    <s v="O"/>
    <s v="建檔單位"/>
    <m/>
    <s v="WA-CBH"/>
    <n v="4"/>
    <s v="String"/>
    <s v="creationDepartment"/>
    <s v="CIRCI"/>
    <s v="CIRCICBH"/>
    <s v="CREATION_DPT_CODE"/>
    <m/>
  </r>
  <r>
    <x v="1"/>
    <x v="1"/>
    <x v="0"/>
    <x v="1"/>
    <s v="A123012"/>
    <s v="TS0116-SA-010319-00001-顧客註記/約定作業_問題客戶資料維護"/>
    <m/>
    <m/>
    <m/>
    <s v="O"/>
    <s v="案情摘要"/>
    <m/>
    <s v="WA-EXP"/>
    <n v="160"/>
    <s v="String"/>
    <s v="caseDescription"/>
    <s v="CIDMRQ"/>
    <s v="CIDMREXP"/>
    <s v="REPORT_DESCRIPTION"/>
    <m/>
  </r>
  <r>
    <x v="1"/>
    <x v="1"/>
    <x v="0"/>
    <x v="1"/>
    <s v="A123012"/>
    <s v="TS0116-SA-010319-00001-顧客註記/約定作業_問題客戶資料維護"/>
    <m/>
    <m/>
    <m/>
    <s v="O"/>
    <s v="ACCOUNT REVIEW狀態註記"/>
    <m/>
    <s v="WA-ARS"/>
    <n v="1"/>
    <s v="String"/>
    <s v="accountReviewStateFlag"/>
    <s v="CIRCI"/>
    <s v="CIRCIARS"/>
    <s v="ACCOUNT_REVIEW_STATE"/>
    <m/>
  </r>
  <r>
    <x v="1"/>
    <x v="1"/>
    <x v="0"/>
    <x v="1"/>
    <s v="A123012"/>
    <s v="TS0116-SA-010319-00001-顧客註記/約定作業_問題客戶資料維護"/>
    <m/>
    <m/>
    <m/>
    <s v="O"/>
    <s v="ACCOUNT REVIEW暫停註記"/>
    <m/>
    <s v="WA-ARF"/>
    <n v="1"/>
    <s v="String"/>
    <s v="accountReviewPendingFlag"/>
    <s v="CIRCI"/>
    <s v="CIRCIARF"/>
    <s v="ACCOUNT_REVIEW_PENDING"/>
    <m/>
  </r>
  <r>
    <x v="0"/>
    <x v="1"/>
    <x v="0"/>
    <x v="1"/>
    <s v="A12402"/>
    <s v="TS0116-SA-010304-00001-顧客資料基本資料_顧客聯徵申報統編維護"/>
    <m/>
    <m/>
    <m/>
    <s v="I"/>
    <s v="銀行歸戶統編"/>
    <m/>
    <s v="GA-CIK"/>
    <n v="10"/>
    <s v="String"/>
    <s v="customerCirciKey"/>
    <s v="CIRCI"/>
    <s v="CIRCIKEY"/>
    <s v="CIF_VERIFIED_ID"/>
    <m/>
  </r>
  <r>
    <x v="0"/>
    <x v="1"/>
    <x v="0"/>
    <x v="1"/>
    <s v="A12402"/>
    <s v="TS0116-SA-010304-00001-顧客資料基本資料_顧客聯徵申報統編維護"/>
    <m/>
    <m/>
    <m/>
    <s v="I"/>
    <s v="聯徵申報統編"/>
    <m/>
    <s v="GA-JID"/>
    <n v="10"/>
    <s v="String"/>
    <s v="jcicNumber"/>
    <s v="CIRCI"/>
    <s v="CIRCIJID"/>
    <s v="JCIC_NO"/>
    <m/>
  </r>
  <r>
    <x v="1"/>
    <x v="1"/>
    <x v="0"/>
    <x v="1"/>
    <s v="A14903"/>
    <s v="TS0116-SA-010318-00005-顧客註記/約定作業_對帳單及信用卡資料同步約定"/>
    <m/>
    <m/>
    <m/>
    <s v="I"/>
    <s v="銀行歸戶統編"/>
    <m/>
    <s v="GA-CID"/>
    <n v="10"/>
    <s v="String"/>
    <s v="customerCirciKey"/>
    <s v="CIRCI"/>
    <s v="CIRCIKEY"/>
    <s v="CIF_VERIFIED_ID"/>
    <m/>
  </r>
  <r>
    <x v="1"/>
    <x v="1"/>
    <x v="0"/>
    <x v="1"/>
    <s v="A14903"/>
    <s v="TS0116-SA-010318-00005-顧客註記/約定作業_對帳單及信用卡資料同步約定"/>
    <m/>
    <m/>
    <m/>
    <s v="I"/>
    <s v="顧客姓名"/>
    <m/>
    <s v="GA-CNM"/>
    <n v="40"/>
    <s v="String"/>
    <s v="customerName"/>
    <s v="CIRCI"/>
    <s v="CIRCICNM"/>
    <s v="CUST_NAME"/>
    <m/>
  </r>
  <r>
    <x v="1"/>
    <x v="1"/>
    <x v="0"/>
    <x v="1"/>
    <s v="A14903"/>
    <s v="TS0116-SA-010318-00005-顧客註記/約定作業_對帳單及信用卡資料同步約定"/>
    <m/>
    <m/>
    <m/>
    <s v="I"/>
    <s v="不寄對帳單及通知註記"/>
    <m/>
    <s v="GA-ACP"/>
    <n v="1"/>
    <s v="String"/>
    <s v="doNotSendStatementFlag"/>
    <s v="CIRCI"/>
    <s v="CIRCIACP"/>
    <s v="NO_BANK_STATM_FLAG"/>
    <m/>
  </r>
  <r>
    <x v="1"/>
    <x v="1"/>
    <x v="0"/>
    <x v="1"/>
    <s v="A14903"/>
    <s v="TS0116-SA-010318-00005-顧客註記/約定作業_對帳單及信用卡資料同步約定"/>
    <m/>
    <m/>
    <m/>
    <s v="I"/>
    <s v="支存對帳單註記"/>
    <m/>
    <s v="GA-CS3"/>
    <n v="1"/>
    <s v="String"/>
    <s v="checkDepositStatementFlag"/>
    <m/>
    <m/>
    <m/>
    <m/>
  </r>
  <r>
    <x v="1"/>
    <x v="1"/>
    <x v="0"/>
    <x v="1"/>
    <s v="A14903"/>
    <s v="TS0116-SA-010318-00005-顧客註記/約定作業_對帳單及信用卡資料同步約定"/>
    <m/>
    <m/>
    <m/>
    <s v="I"/>
    <s v="電子郵件信箱"/>
    <m/>
    <s v="GA-EML"/>
    <n v="50"/>
    <s v="String"/>
    <s v="emailAddress"/>
    <s v="CIDTB"/>
    <s v="CIDTBEML"/>
    <s v="EMAIL_COMM_CONTENT"/>
    <m/>
  </r>
  <r>
    <x v="1"/>
    <x v="1"/>
    <x v="0"/>
    <x v="1"/>
    <s v="A14903"/>
    <s v="TS0116-SA-010318-00005-顧客註記/約定作業_對帳單及信用卡資料同步約定"/>
    <m/>
    <m/>
    <m/>
    <s v="I"/>
    <s v="電子對帳單申請註記"/>
    <m/>
    <s v="GA-ECS"/>
    <n v="1"/>
    <s v="String"/>
    <s v="electronicStatement"/>
    <m/>
    <m/>
    <m/>
    <m/>
  </r>
  <r>
    <x v="1"/>
    <x v="1"/>
    <x v="0"/>
    <x v="1"/>
    <s v="A14903"/>
    <s v="TS0116-SA-010318-00005-顧客註記/約定作業_對帳單及信用卡資料同步約定"/>
    <m/>
    <m/>
    <m/>
    <s v="I"/>
    <s v="主管授權卡號"/>
    <m/>
    <s v="GA-SUP"/>
    <n v="36"/>
    <s v="String"/>
    <s v="supervisorCardNumber"/>
    <m/>
    <m/>
    <m/>
    <m/>
  </r>
  <r>
    <x v="1"/>
    <x v="9"/>
    <x v="0"/>
    <x v="1"/>
    <s v="VC05"/>
    <s v="TS0116-SA-010301-00008-顧客資料基本資料_顧客聯絡方式維護(客服)"/>
    <m/>
    <m/>
    <m/>
    <s v="I"/>
    <s v="處理單位"/>
    <m/>
    <s v="VIA-BHI"/>
    <n v="4"/>
    <s v="String"/>
    <s v="processingUnit"/>
    <m/>
    <m/>
    <m/>
    <s v="20211229&lt;RE11021694&gt;預計配合理專十誡廢除API"/>
  </r>
  <r>
    <x v="1"/>
    <x v="9"/>
    <x v="0"/>
    <x v="1"/>
    <s v="VC05"/>
    <s v="TS0116-SA-010301-00008-顧客資料基本資料_顧客聯絡方式維護(客服)"/>
    <m/>
    <m/>
    <m/>
    <s v="I"/>
    <s v="&lt;無此欄位&gt;"/>
    <m/>
    <s v="VIA-IS01"/>
    <n v="1"/>
    <s v="String"/>
    <m/>
    <m/>
    <m/>
    <m/>
    <s v="20211229&lt;RE11021694&gt;預計配合理專十誡廢除API"/>
  </r>
  <r>
    <x v="1"/>
    <x v="9"/>
    <x v="0"/>
    <x v="1"/>
    <s v="VC05"/>
    <s v="TS0116-SA-010301-00008-顧客資料基本資料_顧客聯絡方式維護(客服)"/>
    <m/>
    <m/>
    <m/>
    <s v="I"/>
    <s v="處理人員"/>
    <m/>
    <s v="VIA-OPI"/>
    <n v="3"/>
    <s v="String"/>
    <s v="operatorId"/>
    <m/>
    <m/>
    <m/>
    <s v="20211229&lt;RE11021694&gt;預計配合理專十誡廢除API"/>
  </r>
  <r>
    <x v="1"/>
    <x v="9"/>
    <x v="0"/>
    <x v="1"/>
    <s v="VC05"/>
    <s v="TS0116-SA-010301-00008-顧客資料基本資料_顧客聯絡方式維護(客服)"/>
    <m/>
    <m/>
    <m/>
    <s v="I"/>
    <s v="&lt;無此欄位&gt;"/>
    <m/>
    <s v="VIA-IS02"/>
    <n v="1"/>
    <s v="String"/>
    <m/>
    <m/>
    <m/>
    <m/>
    <s v="20211229&lt;RE11021694&gt;預計配合理專十誡廢除API"/>
  </r>
  <r>
    <x v="1"/>
    <x v="9"/>
    <x v="0"/>
    <x v="1"/>
    <s v="VC05"/>
    <s v="TS0116-SA-010301-00008-顧客資料基本資料_顧客聯絡方式維護(客服)"/>
    <m/>
    <m/>
    <m/>
    <s v="I"/>
    <s v="處理時間"/>
    <m/>
    <s v="VIA-TXT"/>
    <n v="6"/>
    <s v="String"/>
    <s v="processingTime"/>
    <m/>
    <m/>
    <m/>
    <s v="20211229&lt;RE11021694&gt;預計配合理專十誡廢除API"/>
  </r>
  <r>
    <x v="1"/>
    <x v="9"/>
    <x v="0"/>
    <x v="1"/>
    <s v="VC05"/>
    <s v="TS0116-SA-010301-00008-顧客資料基本資料_顧客聯絡方式維護(客服)"/>
    <m/>
    <m/>
    <m/>
    <s v="I"/>
    <s v="&lt;無此欄位&gt;"/>
    <m/>
    <s v="VIA-IS03"/>
    <n v="1"/>
    <s v="String"/>
    <m/>
    <m/>
    <m/>
    <m/>
    <s v="20211229&lt;RE11021694&gt;預計配合理專十誡廢除API"/>
  </r>
  <r>
    <x v="1"/>
    <x v="9"/>
    <x v="0"/>
    <x v="1"/>
    <s v="VC05"/>
    <s v="TS0116-SA-010301-00008-顧客資料基本資料_顧客聯絡方式維護(客服)"/>
    <m/>
    <m/>
    <m/>
    <s v="I"/>
    <s v="銀行歸戶統編"/>
    <m/>
    <s v="VIA-CID"/>
    <n v="10"/>
    <s v="String"/>
    <s v="customerCirciKey"/>
    <s v="CIRCI"/>
    <s v="CIRCIKEY"/>
    <s v="CIF_VERIFIED_ID"/>
    <s v="20211229&lt;RE11021694&gt;預計配合理專十誡廢除API"/>
  </r>
  <r>
    <x v="1"/>
    <x v="9"/>
    <x v="0"/>
    <x v="1"/>
    <s v="VC05"/>
    <s v="TS0116-SA-010301-00008-顧客資料基本資料_顧客聯絡方式維護(客服)"/>
    <m/>
    <m/>
    <m/>
    <s v="I"/>
    <s v="&lt;無此欄位&gt;"/>
    <m/>
    <s v="VIA-IS04"/>
    <n v="1"/>
    <s v="String"/>
    <m/>
    <m/>
    <m/>
    <m/>
    <s v="20211229&lt;RE11021694&gt;預計配合理專十誡廢除API"/>
  </r>
  <r>
    <x v="1"/>
    <x v="9"/>
    <x v="0"/>
    <x v="1"/>
    <s v="VC05"/>
    <s v="TS0116-SA-010301-00008-顧客資料基本資料_顧客聯絡方式維護(客服)"/>
    <m/>
    <m/>
    <m/>
    <s v="I"/>
    <s v="通訊電話"/>
    <m/>
    <s v="VIA-TEL"/>
    <n v="11"/>
    <s v="String"/>
    <s v="residentialPhoneNumber"/>
    <s v="CIRCI"/>
    <s v="CIRCICH1"/>
    <s v="CONT_COMM_CONTENT"/>
    <s v="20211229&lt;RE11021694&gt;預計配合理專十誡廢除API"/>
  </r>
  <r>
    <x v="1"/>
    <x v="9"/>
    <x v="0"/>
    <x v="1"/>
    <s v="VC05"/>
    <s v="TS0116-SA-010301-00008-顧客資料基本資料_顧客聯絡方式維護(客服)"/>
    <m/>
    <m/>
    <m/>
    <s v="I"/>
    <s v="&lt;無此欄位&gt;"/>
    <m/>
    <s v="VIA-IS05"/>
    <n v="1"/>
    <s v="String"/>
    <m/>
    <m/>
    <m/>
    <m/>
    <s v="20211229&lt;RE11021694&gt;預計配合理專十誡廢除API"/>
  </r>
  <r>
    <x v="1"/>
    <x v="9"/>
    <x v="0"/>
    <x v="1"/>
    <s v="VC05"/>
    <s v="TS0116-SA-010301-00008-顧客資料基本資料_顧客聯絡方式維護(客服)"/>
    <m/>
    <m/>
    <m/>
    <s v="I"/>
    <s v="通訊電話分機"/>
    <m/>
    <s v="VIA-EXT-4"/>
    <n v="4"/>
    <s v="String"/>
    <s v="residentialNumberExtension2"/>
    <s v="CIRCI"/>
    <s v="CIRCICH1"/>
    <s v="CONE_COMM_CONTENT2"/>
    <s v="20211229&lt;RE11021694&gt;預計配合理專十誡廢除API"/>
  </r>
  <r>
    <x v="1"/>
    <x v="9"/>
    <x v="0"/>
    <x v="1"/>
    <s v="VC05"/>
    <s v="TS0116-SA-010301-00008-顧客資料基本資料_顧客聯絡方式維護(客服)"/>
    <m/>
    <m/>
    <m/>
    <s v="I"/>
    <s v="&lt;無此欄位&gt;"/>
    <m/>
    <s v="VIA-EXT-2"/>
    <n v="2"/>
    <s v="String"/>
    <m/>
    <m/>
    <m/>
    <m/>
    <s v="20211229&lt;RE11021694&gt;預計配合理專十誡廢除API"/>
  </r>
  <r>
    <x v="1"/>
    <x v="9"/>
    <x v="0"/>
    <x v="1"/>
    <s v="VC05"/>
    <s v="TS0116-SA-010301-00008-顧客資料基本資料_顧客聯絡方式維護(客服)"/>
    <m/>
    <m/>
    <m/>
    <s v="I"/>
    <s v="&lt;無此欄位&gt;"/>
    <m/>
    <s v="VIA-IS06"/>
    <n v="1"/>
    <s v="String"/>
    <m/>
    <m/>
    <m/>
    <m/>
    <s v="20211229&lt;RE11021694&gt;預計配合理專十誡廢除API"/>
  </r>
  <r>
    <x v="1"/>
    <x v="9"/>
    <x v="0"/>
    <x v="1"/>
    <s v="VC05"/>
    <s v="TS0116-SA-010301-00008-顧客資料基本資料_顧客聯絡方式維護(客服)"/>
    <m/>
    <m/>
    <m/>
    <s v="I"/>
    <s v="公司電話"/>
    <m/>
    <s v="VIA-OP1"/>
    <n v="11"/>
    <s v="String"/>
    <s v="companyPhoneNumber"/>
    <s v="CIDTB"/>
    <s v="CIDTBOP1"/>
    <s v="COMP_COMM_CONTENT"/>
    <s v="20211229&lt;RE11021694&gt;預計配合理專十誡廢除API"/>
  </r>
  <r>
    <x v="1"/>
    <x v="9"/>
    <x v="0"/>
    <x v="1"/>
    <s v="VC05"/>
    <s v="TS0116-SA-010301-00008-顧客資料基本資料_顧客聯絡方式維護(客服)"/>
    <m/>
    <m/>
    <m/>
    <s v="I"/>
    <s v="&lt;無此欄位&gt;"/>
    <m/>
    <s v="VIA-IS07"/>
    <n v="1"/>
    <s v="String"/>
    <m/>
    <m/>
    <m/>
    <m/>
    <s v="20211229&lt;RE11021694&gt;預計配合理專十誡廢除API"/>
  </r>
  <r>
    <x v="1"/>
    <x v="9"/>
    <x v="0"/>
    <x v="1"/>
    <s v="VC05"/>
    <s v="TS0116-SA-010301-00008-顧客資料基本資料_顧客聯絡方式維護(客服)"/>
    <m/>
    <m/>
    <m/>
    <s v="I"/>
    <s v="公司電話分機"/>
    <m/>
    <s v="VIA-OP2"/>
    <n v="6"/>
    <s v="String"/>
    <s v="companyExtensionNumber"/>
    <s v="CIDTB"/>
    <s v="CIDTBOP2"/>
    <s v="CMPE_COMM_CONTENT"/>
    <s v="20211229&lt;RE11021694&gt;預計配合理專十誡廢除API"/>
  </r>
  <r>
    <x v="1"/>
    <x v="9"/>
    <x v="0"/>
    <x v="1"/>
    <s v="VC05"/>
    <s v="TS0116-SA-010301-00008-顧客資料基本資料_顧客聯絡方式維護(客服)"/>
    <m/>
    <m/>
    <m/>
    <s v="I"/>
    <s v="&lt;無此欄位&gt;"/>
    <m/>
    <s v="VIA-IS08"/>
    <n v="1"/>
    <s v="String"/>
    <m/>
    <m/>
    <m/>
    <m/>
    <s v="20211229&lt;RE11021694&gt;預計配合理專十誡廢除API"/>
  </r>
  <r>
    <x v="1"/>
    <x v="9"/>
    <x v="0"/>
    <x v="1"/>
    <s v="VC05"/>
    <s v="TS0116-SA-010301-00008-顧客資料基本資料_顧客聯絡方式維護(客服)"/>
    <m/>
    <m/>
    <m/>
    <s v="I"/>
    <s v="&lt;無此欄位&gt;"/>
    <m/>
    <s v="VIA-HP1"/>
    <n v="11"/>
    <s v="String"/>
    <m/>
    <m/>
    <m/>
    <m/>
    <s v="20211229&lt;RE11021694&gt;預計配合理專十誡廢除API"/>
  </r>
  <r>
    <x v="1"/>
    <x v="9"/>
    <x v="0"/>
    <x v="1"/>
    <s v="VC05"/>
    <s v="TS0116-SA-010301-00008-顧客資料基本資料_顧客聯絡方式維護(客服)"/>
    <m/>
    <m/>
    <m/>
    <s v="I"/>
    <s v="&lt;無此欄位&gt;"/>
    <m/>
    <s v="VIA-IS09"/>
    <n v="1"/>
    <s v="String"/>
    <m/>
    <m/>
    <m/>
    <m/>
    <s v="20211229&lt;RE11021694&gt;預計配合理專十誡廢除API"/>
  </r>
  <r>
    <x v="1"/>
    <x v="9"/>
    <x v="0"/>
    <x v="1"/>
    <s v="VC05"/>
    <s v="TS0116-SA-010301-00008-顧客資料基本資料_顧客聯絡方式維護(客服)"/>
    <m/>
    <m/>
    <m/>
    <s v="I"/>
    <s v="&lt;無此欄位&gt;"/>
    <m/>
    <s v="VIA-HP2"/>
    <n v="6"/>
    <s v="String"/>
    <m/>
    <m/>
    <m/>
    <m/>
    <s v="20211229&lt;RE11021694&gt;預計配合理專十誡廢除API"/>
  </r>
  <r>
    <x v="1"/>
    <x v="9"/>
    <x v="0"/>
    <x v="1"/>
    <s v="VC05"/>
    <s v="TS0116-SA-010301-00008-顧客資料基本資料_顧客聯絡方式維護(客服)"/>
    <m/>
    <m/>
    <m/>
    <s v="I"/>
    <s v="&lt;無此欄位&gt;"/>
    <m/>
    <s v="VIA-IS10"/>
    <n v="1"/>
    <s v="String"/>
    <m/>
    <m/>
    <m/>
    <m/>
    <s v="20211229&lt;RE11021694&gt;預計配合理專十誡廢除API"/>
  </r>
  <r>
    <x v="1"/>
    <x v="9"/>
    <x v="0"/>
    <x v="1"/>
    <s v="VC05"/>
    <s v="TS0116-SA-010301-00008-顧客資料基本資料_顧客聯絡方式維護(客服)"/>
    <m/>
    <m/>
    <m/>
    <s v="I"/>
    <s v="通訊用行動電話"/>
    <m/>
    <s v="VIA-MBL"/>
    <n v="11"/>
    <s v="String"/>
    <s v="mobilePhoneNumber"/>
    <s v="CIDTB"/>
    <s v="CIDTBMBL"/>
    <s v="CNTP_COMM_CONTENT"/>
    <s v="20211229&lt;RE11021694&gt;預計配合理專十誡廢除API"/>
  </r>
  <r>
    <x v="1"/>
    <x v="9"/>
    <x v="0"/>
    <x v="1"/>
    <s v="VC05"/>
    <s v="TS0116-SA-010301-00008-顧客資料基本資料_顧客聯絡方式維護(客服)"/>
    <m/>
    <m/>
    <m/>
    <s v="I"/>
    <s v="&lt;無此欄位&gt;"/>
    <m/>
    <s v="VIA-IS11"/>
    <n v="1"/>
    <s v="String"/>
    <m/>
    <m/>
    <m/>
    <m/>
    <s v="20211229&lt;RE11021694&gt;預計配合理專十誡廢除API"/>
  </r>
  <r>
    <x v="1"/>
    <x v="9"/>
    <x v="0"/>
    <x v="1"/>
    <s v="VC05"/>
    <s v="TS0116-SA-010301-00008-顧客資料基本資料_顧客聯絡方式維護(客服)"/>
    <m/>
    <m/>
    <m/>
    <s v="I"/>
    <s v="&lt;無此欄位&gt;"/>
    <m/>
    <s v="VIA-BBC"/>
    <n v="11"/>
    <s v="String"/>
    <m/>
    <m/>
    <m/>
    <m/>
    <s v="20211229&lt;RE11021694&gt;預計配合理專十誡廢除API"/>
  </r>
  <r>
    <x v="1"/>
    <x v="9"/>
    <x v="0"/>
    <x v="1"/>
    <s v="VC05"/>
    <s v="TS0116-SA-010301-00008-顧客資料基本資料_顧客聯絡方式維護(客服)"/>
    <m/>
    <m/>
    <m/>
    <s v="I"/>
    <s v="&lt;無此欄位&gt;"/>
    <m/>
    <s v="VIA-IS12"/>
    <n v="1"/>
    <s v="String"/>
    <m/>
    <m/>
    <m/>
    <m/>
    <s v="20211229&lt;RE11021694&gt;預計配合理專十誡廢除API"/>
  </r>
  <r>
    <x v="1"/>
    <x v="9"/>
    <x v="0"/>
    <x v="1"/>
    <s v="VC05"/>
    <s v="TS0116-SA-010301-00008-顧客資料基本資料_顧客聯絡方式維護(客服)"/>
    <m/>
    <m/>
    <m/>
    <s v="I"/>
    <s v="&lt;無此欄位&gt;"/>
    <m/>
    <s v="VIA-OCT"/>
    <n v="4"/>
    <s v="String"/>
    <m/>
    <m/>
    <m/>
    <m/>
    <s v="20211229&lt;RE11021694&gt;預計配合理專十誡廢除API"/>
  </r>
  <r>
    <x v="1"/>
    <x v="9"/>
    <x v="0"/>
    <x v="1"/>
    <s v="VC05"/>
    <s v="TS0116-SA-010301-00008-顧客資料基本資料_顧客聯絡方式維護(客服)"/>
    <m/>
    <m/>
    <m/>
    <s v="I"/>
    <s v="&lt;無此欄位&gt;"/>
    <m/>
    <s v="VIA-IS13"/>
    <n v="1"/>
    <s v="String"/>
    <m/>
    <m/>
    <m/>
    <m/>
    <s v="20211229&lt;RE11021694&gt;預計配合理專十誡廢除API"/>
  </r>
  <r>
    <x v="1"/>
    <x v="9"/>
    <x v="0"/>
    <x v="1"/>
    <s v="VC05"/>
    <s v="TS0116-SA-010301-00008-顧客資料基本資料_顧客聯絡方式維護(客服)"/>
    <m/>
    <m/>
    <m/>
    <s v="I"/>
    <s v="&lt;無此欄位&gt;"/>
    <m/>
    <s v="VIA-VIP"/>
    <n v="2"/>
    <s v="String"/>
    <m/>
    <m/>
    <m/>
    <m/>
    <s v="20211229&lt;RE11021694&gt;預計配合理專十誡廢除API"/>
  </r>
  <r>
    <x v="1"/>
    <x v="9"/>
    <x v="0"/>
    <x v="1"/>
    <s v="VC05"/>
    <s v="TS0116-SA-010301-00008-顧客資料基本資料_顧客聯絡方式維護(客服)"/>
    <m/>
    <m/>
    <m/>
    <s v="I"/>
    <s v="&lt;無此欄位&gt;"/>
    <m/>
    <s v="VIA-IS14"/>
    <n v="1"/>
    <s v="String"/>
    <m/>
    <m/>
    <m/>
    <m/>
    <s v="20211229&lt;RE11021694&gt;預計配合理專十誡廢除API"/>
  </r>
  <r>
    <x v="1"/>
    <x v="9"/>
    <x v="0"/>
    <x v="1"/>
    <s v="VC05"/>
    <s v="TS0116-SA-010301-00008-顧客資料基本資料_顧客聯絡方式維護(客服)"/>
    <m/>
    <m/>
    <m/>
    <s v="I"/>
    <s v="注意事項"/>
    <m/>
    <s v="VIA-VIT"/>
    <n v="60"/>
    <s v="String"/>
    <s v="noticeForDepositAndRemittance"/>
    <s v="CFRCF"/>
    <s v="CFRCFVIT"/>
    <s v="NOTE"/>
    <s v="20211229&lt;RE11021694&gt;預計配合理專十誡廢除API"/>
  </r>
  <r>
    <x v="1"/>
    <x v="9"/>
    <x v="0"/>
    <x v="1"/>
    <s v="VC05"/>
    <s v="TS0116-SA-010301-00008-顧客資料基本資料_顧客聯絡方式維護(客服)"/>
    <m/>
    <m/>
    <m/>
    <s v="I"/>
    <s v="&lt;無此欄位&gt;"/>
    <m/>
    <s v="VIA-IS15"/>
    <n v="1"/>
    <s v="String"/>
    <m/>
    <m/>
    <m/>
    <m/>
    <s v="20211229&lt;RE11021694&gt;預計配合理專十誡廢除API"/>
  </r>
  <r>
    <x v="1"/>
    <x v="9"/>
    <x v="0"/>
    <x v="1"/>
    <s v="VC05"/>
    <s v="TS0116-SA-010301-00008-顧客資料基本資料_顧客聯絡方式維護(客服)"/>
    <m/>
    <m/>
    <m/>
    <s v="I"/>
    <s v="通訊地址"/>
    <m/>
    <s v="VIA-CHA"/>
    <n v="80"/>
    <s v="String"/>
    <s v="fullResidentialAddress"/>
    <s v="CIDAD"/>
    <s v="CIDADCHA"/>
    <s v="CONT_ADDRESS_FULL"/>
    <s v="20211229&lt;RE11021694&gt;預計配合理專十誡廢除API"/>
  </r>
  <r>
    <x v="1"/>
    <x v="9"/>
    <x v="0"/>
    <x v="1"/>
    <s v="VC05"/>
    <s v="TS0116-SA-010301-00008-顧客資料基本資料_顧客聯絡方式維護(客服)"/>
    <m/>
    <m/>
    <m/>
    <s v="I"/>
    <s v="&lt;無此欄位&gt;"/>
    <m/>
    <s v="VIA-IS16"/>
    <n v="1"/>
    <s v="String"/>
    <m/>
    <m/>
    <m/>
    <m/>
    <s v="20211229&lt;RE11021694&gt;預計配合理專十誡廢除API"/>
  </r>
  <r>
    <x v="1"/>
    <x v="9"/>
    <x v="0"/>
    <x v="1"/>
    <s v="VC05"/>
    <s v="TS0116-SA-010301-00008-顧客資料基本資料_顧客聯絡方式維護(客服)"/>
    <m/>
    <m/>
    <m/>
    <s v="I"/>
    <s v="通訊地址郵遞區號"/>
    <m/>
    <s v="VTA-ZIP"/>
    <n v="3"/>
    <s v="String"/>
    <s v="residentialZip"/>
    <s v="CIRCI"/>
    <s v="CIRCIZIP"/>
    <s v="CUST_ZIP_CODE"/>
    <s v="20211229&lt;RE11021694&gt;預計配合理專十誡廢除API"/>
  </r>
  <r>
    <x v="1"/>
    <x v="9"/>
    <x v="0"/>
    <x v="1"/>
    <s v="VC05"/>
    <s v="TS0116-SA-010301-00008-顧客資料基本資料_顧客聯絡方式維護(客服)"/>
    <m/>
    <m/>
    <m/>
    <s v="I"/>
    <s v="&lt;無此欄位&gt;"/>
    <m/>
    <s v="VIA-IS17"/>
    <n v="1"/>
    <s v="String"/>
    <m/>
    <m/>
    <m/>
    <m/>
    <s v="20211229&lt;RE11021694&gt;預計配合理專十誡廢除API"/>
  </r>
  <r>
    <x v="1"/>
    <x v="9"/>
    <x v="0"/>
    <x v="1"/>
    <s v="VC05"/>
    <s v="TS0116-SA-010301-00008-顧客資料基本資料_顧客聯絡方式維護(客服)"/>
    <m/>
    <m/>
    <m/>
    <s v="I"/>
    <s v="通知方式"/>
    <m/>
    <s v="VIA-WAY"/>
    <n v="1"/>
    <s v="String"/>
    <s v="sellingNotificationType"/>
    <s v="CFRCF"/>
    <s v="CFRCFWAY"/>
    <s v="NOTIFICATION_TYPE"/>
    <s v="20211229&lt;RE11021694&gt;預計配合理專十誡廢除API"/>
  </r>
  <r>
    <x v="1"/>
    <x v="9"/>
    <x v="0"/>
    <x v="1"/>
    <s v="VC05"/>
    <s v="TS0116-SA-010301-00008-顧客資料基本資料_顧客聯絡方式維護(客服)"/>
    <m/>
    <m/>
    <m/>
    <s v="I"/>
    <s v="&lt;無此欄位&gt;"/>
    <m/>
    <s v="VIA-IS18"/>
    <n v="1"/>
    <s v="String"/>
    <m/>
    <m/>
    <m/>
    <m/>
    <s v="20211229&lt;RE11021694&gt;預計配合理專十誡廢除API"/>
  </r>
  <r>
    <x v="1"/>
    <x v="9"/>
    <x v="0"/>
    <x v="1"/>
    <s v="VC05"/>
    <s v="TS0116-SA-010301-00008-顧客資料基本資料_顧客聯絡方式維護(客服)"/>
    <m/>
    <m/>
    <m/>
    <s v="I"/>
    <s v="傳真電話"/>
    <m/>
    <s v="VIA-FAX"/>
    <n v="11"/>
    <s v="String"/>
    <s v="fax"/>
    <s v="CIDTB"/>
    <s v="CIDTBFAX"/>
    <s v="FAXT_COMM_CONTENT"/>
    <s v="20211229&lt;RE11021694&gt;預計配合理專十誡廢除API"/>
  </r>
  <r>
    <x v="1"/>
    <x v="9"/>
    <x v="0"/>
    <x v="1"/>
    <s v="VC05"/>
    <s v="TS0116-SA-010301-00008-顧客資料基本資料_顧客聯絡方式維護(客服)"/>
    <m/>
    <m/>
    <m/>
    <s v="I"/>
    <s v="&lt;無此欄位&gt;"/>
    <m/>
    <s v="VIA-IS19"/>
    <n v="1"/>
    <s v="String"/>
    <m/>
    <m/>
    <m/>
    <m/>
    <s v="20211229&lt;RE11021694&gt;預計配合理專十誡廢除API"/>
  </r>
  <r>
    <x v="1"/>
    <x v="9"/>
    <x v="0"/>
    <x v="1"/>
    <s v="VC05"/>
    <s v="TS0116-SA-010301-00008-顧客資料基本資料_顧客聯絡方式維護(客服)"/>
    <m/>
    <m/>
    <m/>
    <s v="I"/>
    <s v="戶籍電話"/>
    <m/>
    <s v="VIA-CPP"/>
    <n v="11"/>
    <s v="String"/>
    <s v="permanentPhoneNumber"/>
    <s v="CIRCI"/>
    <s v="CIRCICPP"/>
    <s v="RESI_COMM_CONTENT"/>
    <s v="20211229&lt;RE11021694&gt;預計配合理專十誡廢除API"/>
  </r>
  <r>
    <x v="1"/>
    <x v="9"/>
    <x v="0"/>
    <x v="1"/>
    <s v="VC05"/>
    <s v="TS0116-SA-010301-00008-顧客資料基本資料_顧客聯絡方式維護(客服)"/>
    <m/>
    <m/>
    <m/>
    <s v="I"/>
    <s v="&lt;無此欄位&gt;"/>
    <m/>
    <s v="VIA-IS20"/>
    <n v="1"/>
    <s v="String"/>
    <m/>
    <m/>
    <m/>
    <m/>
    <s v="20211229&lt;RE11021694&gt;預計配合理專十誡廢除API"/>
  </r>
  <r>
    <x v="1"/>
    <x v="9"/>
    <x v="0"/>
    <x v="1"/>
    <s v="VC05"/>
    <s v="TS0116-SA-010301-00008-顧客資料基本資料_顧客聯絡方式維護(客服)"/>
    <m/>
    <m/>
    <m/>
    <s v="I"/>
    <s v="實體ＤＭ行銷註記"/>
    <m/>
    <s v="VIA-PDM"/>
    <n v="1"/>
    <s v="String"/>
    <s v="dmSellingFlag"/>
    <s v="CIDTB003"/>
    <s v="CIDTBPDM-003"/>
    <s v="DM_SALE_FLAG"/>
    <s v="20211229&lt;RE11021694&gt;預計配合理專十誡廢除API"/>
  </r>
  <r>
    <x v="1"/>
    <x v="9"/>
    <x v="0"/>
    <x v="1"/>
    <s v="VC05"/>
    <s v="TS0116-SA-010301-00008-顧客資料基本資料_顧客聯絡方式維護(客服)"/>
    <m/>
    <m/>
    <m/>
    <s v="I"/>
    <s v="&lt;無此欄位&gt;"/>
    <m/>
    <s v="VIA-IS21"/>
    <n v="1"/>
    <s v="String"/>
    <m/>
    <m/>
    <m/>
    <m/>
    <s v="20211229&lt;RE11021694&gt;預計配合理專十誡廢除API"/>
  </r>
  <r>
    <x v="1"/>
    <x v="9"/>
    <x v="0"/>
    <x v="1"/>
    <s v="VC05"/>
    <s v="TS0116-SA-010301-00008-顧客資料基本資料_顧客聯絡方式維護(客服)"/>
    <m/>
    <m/>
    <m/>
    <s v="I"/>
    <s v="簡訊行銷註記"/>
    <m/>
    <s v="VIA-SMS"/>
    <n v="1"/>
    <s v="String"/>
    <s v="smsSellingFlag"/>
    <s v="CIDTB003"/>
    <s v="CIDTBSMS-003"/>
    <s v="SMS_SALE_FLAG"/>
    <s v="20211229&lt;RE11021694&gt;預計配合理專十誡廢除API"/>
  </r>
  <r>
    <x v="1"/>
    <x v="9"/>
    <x v="0"/>
    <x v="1"/>
    <s v="VC05"/>
    <s v="TS0116-SA-010301-00008-顧客資料基本資料_顧客聯絡方式維護(客服)"/>
    <m/>
    <m/>
    <m/>
    <s v="I"/>
    <s v="&lt;無此欄位&gt;"/>
    <m/>
    <s v="VIA-IS22"/>
    <n v="1"/>
    <s v="String"/>
    <m/>
    <m/>
    <m/>
    <m/>
    <s v="20211229&lt;RE11021694&gt;預計配合理專十誡廢除API"/>
  </r>
  <r>
    <x v="1"/>
    <x v="9"/>
    <x v="0"/>
    <x v="1"/>
    <s v="VC05"/>
    <s v="TS0116-SA-010301-00008-顧客資料基本資料_顧客聯絡方式維護(客服)"/>
    <m/>
    <m/>
    <m/>
    <s v="I"/>
    <s v="電話行銷註記"/>
    <m/>
    <s v="VIA-TMS"/>
    <n v="1"/>
    <s v="String"/>
    <s v="phoneSellingFlag"/>
    <s v="CIDTB003"/>
    <s v="CIDTBTMS-003"/>
    <s v="PHONE_SALE_FLAG"/>
    <s v="20211229&lt;RE11021694&gt;預計配合理專十誡廢除API"/>
  </r>
  <r>
    <x v="1"/>
    <x v="9"/>
    <x v="0"/>
    <x v="1"/>
    <s v="VC05"/>
    <s v="TS0116-SA-010301-00008-顧客資料基本資料_顧客聯絡方式維護(客服)"/>
    <m/>
    <m/>
    <m/>
    <s v="I"/>
    <s v="&lt;無此欄位&gt;"/>
    <m/>
    <s v="VIA-IS23"/>
    <n v="1"/>
    <s v="String"/>
    <m/>
    <m/>
    <m/>
    <m/>
    <s v="20211229&lt;RE11021694&gt;預計配合理專十誡廢除API"/>
  </r>
  <r>
    <x v="1"/>
    <x v="9"/>
    <x v="0"/>
    <x v="1"/>
    <s v="VC05"/>
    <s v="TS0116-SA-010301-00008-顧客資料基本資料_顧客聯絡方式維護(客服)"/>
    <m/>
    <m/>
    <m/>
    <s v="I"/>
    <s v="電子郵件行銷註記"/>
    <m/>
    <s v="VIA-EDM"/>
    <n v="1"/>
    <s v="String"/>
    <s v="emailSellingFlag"/>
    <s v="CIDTB003"/>
    <s v="CIDTBEDM-003"/>
    <s v="EMAIL_SALE_FLAG"/>
    <s v="20211229&lt;RE11021694&gt;預計配合理專十誡廢除API"/>
  </r>
  <r>
    <x v="1"/>
    <x v="9"/>
    <x v="0"/>
    <x v="1"/>
    <s v="VC05"/>
    <s v="TS0116-SA-010301-00008-顧客資料基本資料_顧客聯絡方式維護(客服)"/>
    <m/>
    <m/>
    <m/>
    <s v="I"/>
    <s v="&lt;無此欄位&gt;"/>
    <m/>
    <s v="VIA-IS24"/>
    <n v="1"/>
    <s v="String"/>
    <m/>
    <m/>
    <m/>
    <m/>
    <s v="20211229&lt;RE11021694&gt;預計配合理專十誡廢除API"/>
  </r>
  <r>
    <x v="1"/>
    <x v="9"/>
    <x v="0"/>
    <x v="1"/>
    <s v="VC05"/>
    <s v="TS0116-SA-010301-00008-顧客資料基本資料_顧客聯絡方式維護(客服)"/>
    <m/>
    <m/>
    <m/>
    <s v="I"/>
    <s v="戶籍地址"/>
    <m/>
    <s v="VIA-CPA"/>
    <n v="80"/>
    <s v="String"/>
    <s v="fullPermanentAddress"/>
    <s v="CIDAD"/>
    <s v="CIDADCPA"/>
    <s v="PER_ADDRESS_FULL"/>
    <s v="20211229&lt;RE11021694&gt;預計配合理專十誡廢除API"/>
  </r>
  <r>
    <x v="1"/>
    <x v="9"/>
    <x v="0"/>
    <x v="1"/>
    <s v="VC05"/>
    <s v="TS0116-SA-010301-00008-顧客資料基本資料_顧客聯絡方式維護(客服)"/>
    <m/>
    <m/>
    <m/>
    <s v="I"/>
    <s v="&lt;無此欄位&gt;"/>
    <m/>
    <s v="VIA-IS25"/>
    <n v="1"/>
    <s v="String"/>
    <m/>
    <m/>
    <m/>
    <m/>
    <s v="20211229&lt;RE11021694&gt;預計配合理專十誡廢除API"/>
  </r>
  <r>
    <x v="1"/>
    <x v="9"/>
    <x v="0"/>
    <x v="1"/>
    <s v="VC05"/>
    <s v="TS0116-SA-010301-00008-顧客資料基本資料_顧客聯絡方式維護(客服)"/>
    <m/>
    <m/>
    <m/>
    <s v="I"/>
    <s v="電子郵件信箱"/>
    <m/>
    <s v="VIA-EML"/>
    <n v="50"/>
    <s v="String"/>
    <s v="emailAddress"/>
    <s v="CIDTB"/>
    <s v="CIDTBEML"/>
    <s v="EMAIL_COMM_CONTENT"/>
    <s v="20211229&lt;RE11021694&gt;預計配合理專十誡廢除API"/>
  </r>
  <r>
    <x v="1"/>
    <x v="9"/>
    <x v="0"/>
    <x v="1"/>
    <s v="VC05"/>
    <s v="TS0116-SA-010301-00008-顧客資料基本資料_顧客聯絡方式維護(客服)"/>
    <m/>
    <m/>
    <m/>
    <s v="I"/>
    <s v="&lt;無此欄位&gt;"/>
    <m/>
    <s v="VIA-IS26"/>
    <n v="1"/>
    <s v="String"/>
    <m/>
    <m/>
    <m/>
    <m/>
    <s v="20211229&lt;RE11021694&gt;預計配合理專十誡廢除API"/>
  </r>
  <r>
    <x v="1"/>
    <x v="9"/>
    <x v="0"/>
    <x v="1"/>
    <s v="VC05"/>
    <s v="TS0116-SA-010301-00008-顧客資料基本資料_顧客聯絡方式維護(客服)"/>
    <m/>
    <m/>
    <m/>
    <s v="I"/>
    <s v="顧客確認註記"/>
    <m/>
    <s v="VIA-CFM"/>
    <n v="1"/>
    <s v="String"/>
    <s v="requestBody.optional.forceUpdate"/>
    <m/>
    <m/>
    <m/>
    <s v="20211229&lt;RE11021694&gt;預計配合理專十誡廢除API"/>
  </r>
  <r>
    <x v="1"/>
    <x v="9"/>
    <x v="0"/>
    <x v="1"/>
    <s v="VC05"/>
    <s v="TS0116-SA-010301-00008-顧客資料基本資料_顧客聯絡方式維護(客服)"/>
    <m/>
    <m/>
    <m/>
    <s v="O"/>
    <s v="結尾字碼"/>
    <m/>
    <s v="VOA-IS1"/>
    <n v="1"/>
    <s v="String"/>
    <s v="endingCharacter"/>
    <m/>
    <m/>
    <m/>
    <s v="20211229&lt;RE11021694&gt;預計配合理專十誡廢除API"/>
  </r>
  <r>
    <x v="0"/>
    <x v="9"/>
    <x v="0"/>
    <x v="1"/>
    <s v="VC19"/>
    <s v="TS0116-SA-010312-00003-顧客註記/約定作業_行銷註記維護(客服)"/>
    <m/>
    <m/>
    <m/>
    <s v="I"/>
    <s v="銀行歸戶統編"/>
    <m/>
    <s v="VIA-BANK-ID"/>
    <n v="10"/>
    <s v="String"/>
    <s v="customerCirciKey"/>
    <s v="CIRCI"/>
    <s v="CIRCIKEY"/>
    <s v="CIF_VERIFIED_ID"/>
    <m/>
  </r>
  <r>
    <x v="0"/>
    <x v="9"/>
    <x v="0"/>
    <x v="1"/>
    <s v="VC19"/>
    <s v="TS0116-SA-010312-00003-顧客註記/約定作業_行銷註記維護(客服)"/>
    <m/>
    <m/>
    <m/>
    <s v="I"/>
    <s v="信卡歸戶統編"/>
    <m/>
    <s v="VIA-CARD-ID"/>
    <n v="10"/>
    <s v="String"/>
    <s v="creditCardCirciKey"/>
    <m/>
    <m/>
    <m/>
    <m/>
  </r>
  <r>
    <x v="0"/>
    <x v="9"/>
    <x v="0"/>
    <x v="1"/>
    <s v="VC19"/>
    <s v="TS0116-SA-010312-00003-顧客註記/約定作業_行銷註記維護(客服)"/>
    <m/>
    <m/>
    <m/>
    <s v="I"/>
    <s v="櫃員員編"/>
    <m/>
    <s v="VIA-SNO"/>
    <n v="5"/>
    <s v="String"/>
    <s v="tellerId"/>
    <m/>
    <m/>
    <m/>
    <m/>
  </r>
  <r>
    <x v="0"/>
    <x v="9"/>
    <x v="0"/>
    <x v="1"/>
    <s v="VC19"/>
    <s v="TS0116-SA-010312-00003-顧客註記/約定作業_行銷註記維護(客服)"/>
    <m/>
    <m/>
    <m/>
    <s v="I"/>
    <s v="實體ＤＭ行銷註記"/>
    <m/>
    <s v="VIA-PDM"/>
    <n v="1"/>
    <s v="String"/>
    <s v="dmSellingFlag"/>
    <s v="CIDTB003"/>
    <s v="CIDTBPDM-003"/>
    <s v="DM_SALE_FLAG"/>
    <m/>
  </r>
  <r>
    <x v="0"/>
    <x v="9"/>
    <x v="0"/>
    <x v="1"/>
    <s v="VC19"/>
    <s v="TS0116-SA-010312-00003-顧客註記/約定作業_行銷註記維護(客服)"/>
    <m/>
    <m/>
    <m/>
    <s v="I"/>
    <s v="簡訊行銷註記"/>
    <m/>
    <s v="VIA-SMS"/>
    <n v="1"/>
    <s v="String"/>
    <s v="smsSellingFlag"/>
    <s v="CIDTB003"/>
    <s v="CIDTBSMS-003"/>
    <s v="SMS_SALE_FLAG"/>
    <m/>
  </r>
  <r>
    <x v="0"/>
    <x v="9"/>
    <x v="0"/>
    <x v="1"/>
    <s v="VC19"/>
    <s v="TS0116-SA-010312-00003-顧客註記/約定作業_行銷註記維護(客服)"/>
    <m/>
    <m/>
    <m/>
    <s v="I"/>
    <s v="電話行銷註記"/>
    <m/>
    <s v="VIA-TMS"/>
    <n v="1"/>
    <s v="String"/>
    <s v="phoneSellingFlag"/>
    <s v="CIDTB003"/>
    <s v="CIDTBTMS-003"/>
    <s v="PHONE_SALE_FLAG"/>
    <m/>
  </r>
  <r>
    <x v="0"/>
    <x v="9"/>
    <x v="0"/>
    <x v="1"/>
    <s v="VC19"/>
    <s v="TS0116-SA-010312-00003-顧客註記/約定作業_行銷註記維護(客服)"/>
    <m/>
    <m/>
    <m/>
    <s v="I"/>
    <s v="電子郵件行銷註記"/>
    <m/>
    <s v="VIA-EDM"/>
    <n v="1"/>
    <s v="String"/>
    <s v="emailSellingFlag"/>
    <s v="CIDTB003"/>
    <s v="CIDTBEDM-003"/>
    <s v="EMAIL_SALE_FLAG"/>
    <m/>
  </r>
  <r>
    <x v="0"/>
    <x v="9"/>
    <x v="0"/>
    <x v="1"/>
    <s v="VC19"/>
    <s v="TS0116-SA-010312-00003-顧客註記/約定作業_行銷註記維護(客服)"/>
    <m/>
    <m/>
    <m/>
    <s v="O"/>
    <s v="銀行歸戶統編"/>
    <m/>
    <s v="VOA-BANK-ID"/>
    <n v="10"/>
    <s v="String"/>
    <s v="customerCirciKey"/>
    <s v="CIRCI"/>
    <s v="CIRCIKEY"/>
    <s v="CIF_VERIFIED_ID"/>
    <m/>
  </r>
  <r>
    <x v="0"/>
    <x v="9"/>
    <x v="0"/>
    <x v="1"/>
    <s v="VC19"/>
    <s v="TS0116-SA-010312-00003-顧客註記/約定作業_行銷註記維護(客服)"/>
    <m/>
    <m/>
    <m/>
    <s v="O"/>
    <s v="信卡歸戶統編"/>
    <m/>
    <s v="VOA-CARD-ID"/>
    <n v="10"/>
    <s v="String"/>
    <s v="creditCardCirciKey"/>
    <m/>
    <m/>
    <m/>
    <m/>
  </r>
  <r>
    <x v="0"/>
    <x v="9"/>
    <x v="0"/>
    <x v="1"/>
    <s v="VC19"/>
    <s v="TS0116-SA-010312-00003-顧客註記/約定作業_行銷註記維護(客服)"/>
    <m/>
    <m/>
    <m/>
    <s v="O"/>
    <s v="櫃員員編"/>
    <m/>
    <s v="VOA-SNO"/>
    <n v="5"/>
    <s v="String"/>
    <s v="tellerId"/>
    <m/>
    <m/>
    <m/>
    <m/>
  </r>
  <r>
    <x v="0"/>
    <x v="9"/>
    <x v="0"/>
    <x v="1"/>
    <s v="VC19"/>
    <s v="TS0116-SA-010312-00003-顧客註記/約定作業_行銷註記維護(客服)"/>
    <m/>
    <m/>
    <m/>
    <s v="O"/>
    <s v="實體ＤＭ行銷註記"/>
    <m/>
    <s v="VOA-PDM"/>
    <n v="1"/>
    <s v="String"/>
    <s v="dmSellingFlag"/>
    <s v="CIDTB003"/>
    <s v="CIDTBPDM-003"/>
    <s v="DM_SALE_FLAG"/>
    <m/>
  </r>
  <r>
    <x v="0"/>
    <x v="9"/>
    <x v="0"/>
    <x v="1"/>
    <s v="VC19"/>
    <s v="TS0116-SA-010312-00003-顧客註記/約定作業_行銷註記維護(客服)"/>
    <m/>
    <m/>
    <m/>
    <s v="O"/>
    <s v="簡訊行銷註記"/>
    <m/>
    <s v="VOA-SMS"/>
    <n v="1"/>
    <s v="String"/>
    <s v="smsSellingFlag"/>
    <s v="CIDTB003"/>
    <s v="CIDTBSMS-003"/>
    <s v="SMS_SALE_FLAG"/>
    <m/>
  </r>
  <r>
    <x v="0"/>
    <x v="9"/>
    <x v="0"/>
    <x v="1"/>
    <s v="VC19"/>
    <s v="TS0116-SA-010312-00003-顧客註記/約定作業_行銷註記維護(客服)"/>
    <m/>
    <m/>
    <m/>
    <s v="O"/>
    <s v="電話行銷註記"/>
    <m/>
    <s v="VOA-TMS"/>
    <n v="1"/>
    <s v="String"/>
    <s v="phoneSellingFlag"/>
    <s v="CIDTB003"/>
    <s v="CIDTBTMS-003"/>
    <s v="PHONE_SALE_FLAG"/>
    <m/>
  </r>
  <r>
    <x v="0"/>
    <x v="9"/>
    <x v="0"/>
    <x v="1"/>
    <s v="VC19"/>
    <s v="TS0116-SA-010312-00003-顧客註記/約定作業_行銷註記維護(客服)"/>
    <m/>
    <m/>
    <m/>
    <s v="O"/>
    <s v="電子郵件行銷註記"/>
    <m/>
    <s v="VOA-EDM"/>
    <n v="1"/>
    <s v="String"/>
    <s v="emailSellingFlag"/>
    <s v="CIDTB003"/>
    <s v="CIDTBEDM-003"/>
    <s v="EMAIL_SALE_FLAG"/>
    <m/>
  </r>
  <r>
    <x v="1"/>
    <x v="9"/>
    <x v="0"/>
    <x v="1"/>
    <s v="VC22"/>
    <s v="TS0116-SA-010312-00002-顧客註記/約定作業_玉山金控及其子公司之資料運用聲明維護(客服)"/>
    <m/>
    <m/>
    <m/>
    <s v="I"/>
    <s v="銀行歸戶統編"/>
    <m/>
    <s v="VIA-CIK"/>
    <n v="10"/>
    <s v="String"/>
    <s v="customerCirciKey"/>
    <s v="CIRCI"/>
    <s v="CIRCIKEY"/>
    <s v="CIF_VERIFIED_ID"/>
    <s v="20210825&lt;RE11011212&gt;廢除"/>
  </r>
  <r>
    <x v="1"/>
    <x v="9"/>
    <x v="0"/>
    <x v="1"/>
    <s v="VC22"/>
    <s v="TS0116-SA-010312-00002-顧客註記/約定作業_玉山金控及其子公司之資料運用聲明維護(客服)"/>
    <m/>
    <m/>
    <m/>
    <s v="O"/>
    <s v="銀行歸戶統編"/>
    <m/>
    <s v="VOA-CIK"/>
    <n v="10"/>
    <s v="String"/>
    <s v="customerCirciKey"/>
    <s v="CIRCI"/>
    <s v="CIRCIKEY"/>
    <s v="CIF_VERIFIED_ID"/>
    <s v="20210825&lt;RE11011212&gt;廢除"/>
  </r>
  <r>
    <x v="1"/>
    <x v="1"/>
    <x v="0"/>
    <x v="1"/>
    <s v="A149041"/>
    <s v="TS0116-SA-010314-00002-顧客註記/約定作業_簡訊密碼維護"/>
    <m/>
    <m/>
    <m/>
    <s v="I"/>
    <s v="櫃員代號"/>
    <m/>
    <s v="GA-OPI"/>
    <s v="2"/>
    <s v="String"/>
    <s v="tellerId"/>
    <m/>
    <m/>
    <m/>
    <m/>
  </r>
  <r>
    <x v="1"/>
    <x v="1"/>
    <x v="0"/>
    <x v="1"/>
    <s v="A149041"/>
    <s v="TS0116-SA-010314-00002-顧客註記/約定作業_簡訊密碼維護"/>
    <m/>
    <m/>
    <m/>
    <s v="I"/>
    <s v="身份證字號"/>
    <m/>
    <s v="GA-CID"/>
    <s v="10"/>
    <s v="String"/>
    <s v="customerCirciKey"/>
    <s v="CIRCI"/>
    <s v="CIRCIKEY"/>
    <s v="CIF_VERIFIED_ID"/>
    <m/>
  </r>
  <r>
    <x v="1"/>
    <x v="1"/>
    <x v="0"/>
    <x v="1"/>
    <s v="A149041"/>
    <s v="TS0116-SA-010314-00002-顧客註記/約定作業_簡訊密碼維護"/>
    <m/>
    <m/>
    <m/>
    <s v="I"/>
    <s v="生日"/>
    <m/>
    <s v="GA-CBD"/>
    <s v="8"/>
    <s v="String"/>
    <s v="birthday"/>
    <s v="CIRCI"/>
    <s v="CIRCICBD"/>
    <s v="BIRTHDAY"/>
    <m/>
  </r>
  <r>
    <x v="1"/>
    <x v="1"/>
    <x v="0"/>
    <x v="1"/>
    <s v="A149041"/>
    <s v="TS0116-SA-010314-00002-顧客註記/約定作業_簡訊密碼維護"/>
    <m/>
    <m/>
    <m/>
    <s v="I"/>
    <s v="帳號"/>
    <m/>
    <s v="GA-ACN"/>
    <s v="13"/>
    <s v="String"/>
    <s v="accountNumber"/>
    <m/>
    <m/>
    <m/>
    <m/>
  </r>
  <r>
    <x v="1"/>
    <x v="1"/>
    <x v="0"/>
    <x v="1"/>
    <s v="A149041"/>
    <s v="TS0116-SA-010314-00002-顧客註記/約定作業_簡訊密碼維護"/>
    <m/>
    <m/>
    <m/>
    <s v="I"/>
    <s v="簡訊密碼服務"/>
    <m/>
    <s v="GA-SPW"/>
    <s v="1"/>
    <s v="String"/>
    <s v="smsPasswordServiceFlag"/>
    <s v="CFRCF"/>
    <s v="CFRCFSPW"/>
    <s v="OTP_SERVICE"/>
    <m/>
  </r>
  <r>
    <x v="1"/>
    <x v="1"/>
    <x v="0"/>
    <x v="1"/>
    <s v="A149041"/>
    <s v="TS0116-SA-010314-00002-顧客註記/約定作業_簡訊密碼維護"/>
    <m/>
    <m/>
    <m/>
    <s v="I"/>
    <s v="簡訊密碼手機"/>
    <m/>
    <s v="GA-SMP"/>
    <s v="11"/>
    <s v="String"/>
    <s v="mobilePhoneNumberForSmsTrade"/>
    <s v="CIDTB"/>
    <s v="CIDTBBBC"/>
    <s v="TXNP_COMM_CONTENT"/>
    <m/>
  </r>
  <r>
    <x v="1"/>
    <x v="1"/>
    <x v="0"/>
    <x v="1"/>
    <s v="A149041"/>
    <s v="TS0116-SA-010314-00002-顧客註記/約定作業_簡訊密碼維護"/>
    <m/>
    <m/>
    <m/>
    <s v="I"/>
    <s v="授權"/>
    <m/>
    <s v="GA-SUP"/>
    <s v="36"/>
    <s v="String"/>
    <s v="authorizer"/>
    <m/>
    <m/>
    <m/>
    <m/>
  </r>
  <r>
    <x v="1"/>
    <x v="1"/>
    <x v="0"/>
    <x v="1"/>
    <s v="A149041"/>
    <s v="TS0116-SA-010314-00002-顧客註記/約定作業_簡訊密碼維護"/>
    <m/>
    <m/>
    <m/>
    <s v="O"/>
    <s v="身份證字號"/>
    <m/>
    <s v="WA-CID   "/>
    <s v="10"/>
    <s v="String"/>
    <s v="customerCirciKey"/>
    <s v="CIRCI"/>
    <s v="CIRCIKEY"/>
    <s v="CIF_VERIFIED_ID"/>
    <m/>
  </r>
  <r>
    <x v="1"/>
    <x v="21"/>
    <x v="0"/>
    <x v="1"/>
    <s v="N1529"/>
    <s v="TS0116-SA-010318-00001-顧客註記/約定作業_通路服務約定設定(PIB)"/>
    <m/>
    <m/>
    <m/>
    <s v="I"/>
    <s v="作業類別"/>
    <m/>
    <s v="NIA-TYP"/>
    <n v="1"/>
    <s v="String"/>
    <s v="functionId"/>
    <m/>
    <m/>
    <m/>
    <s v="20211229&lt;CM2021012600001&gt;預計配合BSM廢除API"/>
  </r>
  <r>
    <x v="1"/>
    <x v="21"/>
    <x v="0"/>
    <x v="1"/>
    <s v="N1529"/>
    <s v="TS0116-SA-010318-00001-顧客註記/約定作業_通路服務約定設定(PIB)"/>
    <m/>
    <m/>
    <m/>
    <s v="I"/>
    <s v="歸戶編號"/>
    <m/>
    <s v="NIA-CIK"/>
    <n v="10"/>
    <s v="String"/>
    <s v="customerCirciKey"/>
    <s v="CIRCI"/>
    <s v="CIRCIKEY"/>
    <s v="CIF_VERIFIED_ID"/>
    <s v="20211229&lt;CM2021012600001&gt;預計配合BSM廢除API"/>
  </r>
  <r>
    <x v="1"/>
    <x v="21"/>
    <x v="0"/>
    <x v="1"/>
    <s v="N1529"/>
    <s v="TS0116-SA-010318-00001-顧客註記/約定作業_通路服務約定設定(PIB)"/>
    <m/>
    <m/>
    <m/>
    <s v="I"/>
    <s v="電子郵件"/>
    <m/>
    <s v="NIA-EML"/>
    <n v="50"/>
    <s v="String"/>
    <s v="emailAddress"/>
    <s v="CIDTB"/>
    <s v="CIDTBEML"/>
    <s v="EMAIL_COMM_CONTENT"/>
    <s v="20211229&lt;CM2021012600001&gt;預計配合BSM廢除API"/>
  </r>
  <r>
    <x v="1"/>
    <x v="21"/>
    <x v="0"/>
    <x v="1"/>
    <s v="N1529"/>
    <s v="TS0116-SA-010318-00001-顧客註記/約定作業_通路服務約定設定(PIB)"/>
    <m/>
    <m/>
    <m/>
    <s v="I"/>
    <s v="顧客確認註記"/>
    <m/>
    <s v="NIA-CFM"/>
    <n v="1"/>
    <s v="String"/>
    <s v="requestBody.optional.forceUpdate"/>
    <m/>
    <m/>
    <m/>
    <s v="20211229&lt;CM2021012600001&gt;預計配合BSM廢除API"/>
  </r>
  <r>
    <x v="1"/>
    <x v="21"/>
    <x v="0"/>
    <x v="1"/>
    <s v="N1529"/>
    <s v="TS0116-SA-010318-00001-顧客註記/約定作業_通路服務約定設定(PIB)"/>
    <m/>
    <m/>
    <m/>
    <s v="O"/>
    <s v="歸戶編號"/>
    <m/>
    <s v="NOA-CIK"/>
    <n v="10"/>
    <s v="String"/>
    <s v="customerCirciKey"/>
    <s v="CIRCI"/>
    <s v="CIRCIKEY"/>
    <s v="CIF_VERIFIED_ID"/>
    <s v="20211229&lt;CM2021012600001&gt;預計配合BSM廢除API"/>
  </r>
  <r>
    <x v="0"/>
    <x v="22"/>
    <x v="0"/>
    <x v="1"/>
    <s v="3002"/>
    <s v="TS0116-SA-010314-00003-顧客註記/約定作業_簡訊密碼維護(FEP)"/>
    <m/>
    <m/>
    <m/>
    <s v="I"/>
    <s v="統一編號"/>
    <m/>
    <s v="TA-ICRICCIK"/>
    <n v="10"/>
    <s v="String"/>
    <s v="customerCirciKey"/>
    <s v="CIRCI"/>
    <s v="CIRCIKEY"/>
    <s v="CIF_VERIFIED_ID"/>
    <m/>
  </r>
  <r>
    <x v="0"/>
    <x v="22"/>
    <x v="0"/>
    <x v="1"/>
    <s v="3002"/>
    <s v="TS0116-SA-010314-00003-顧客註記/約定作業_簡訊密碼維護(FEP)"/>
    <m/>
    <m/>
    <m/>
    <s v="I"/>
    <s v="手機號碼"/>
    <m/>
    <s v="TA-CFRCFBBC"/>
    <n v="10"/>
    <s v="String"/>
    <s v="mobilePhoneNumberForSmsTrade"/>
    <s v="CIDTB"/>
    <s v="CIDTBBBC"/>
    <s v="TXNP_COMM_CONTENT"/>
    <m/>
  </r>
  <r>
    <x v="0"/>
    <x v="22"/>
    <x v="0"/>
    <x v="1"/>
    <s v="3002"/>
    <s v="TS0116-SA-010314-00003-顧客註記/約定作業_簡訊密碼維護(FEP)"/>
    <m/>
    <m/>
    <m/>
    <s v="O"/>
    <s v="帳務主機交易日期"/>
    <m/>
    <s v="OA-TXDATE"/>
    <n v="8"/>
    <s v="String"/>
    <s v="resultBody.header.systemDate"/>
    <m/>
    <m/>
    <m/>
    <m/>
  </r>
  <r>
    <x v="0"/>
    <x v="22"/>
    <x v="0"/>
    <x v="1"/>
    <s v="3002"/>
    <s v="TS0116-SA-010314-00003-顧客註記/約定作業_簡訊密碼維護(FEP)"/>
    <m/>
    <m/>
    <m/>
    <s v="O"/>
    <s v="帳務主機交易時間"/>
    <m/>
    <s v="OA-TXTIME"/>
    <n v="6"/>
    <s v="String"/>
    <s v="resultBody.header.systemTime"/>
    <m/>
    <m/>
    <m/>
    <m/>
  </r>
  <r>
    <x v="0"/>
    <x v="22"/>
    <x v="0"/>
    <x v="1"/>
    <s v="3002"/>
    <s v="TS0116-SA-010314-00003-顧客註記/約定作業_簡訊密碼維護(FEP)"/>
    <m/>
    <m/>
    <m/>
    <s v="O"/>
    <s v="統一編號"/>
    <m/>
    <s v="OA-ICRICCIK"/>
    <n v="10"/>
    <s v="String"/>
    <s v="customerCirciKey"/>
    <s v="CIRCI"/>
    <s v="CIRCIKEY"/>
    <s v="CIF_VERIFIED_ID"/>
    <m/>
  </r>
  <r>
    <x v="0"/>
    <x v="22"/>
    <x v="0"/>
    <x v="1"/>
    <s v="3002"/>
    <s v="TS0116-SA-010314-00003-顧客註記/約定作業_簡訊密碼維護(FEP)"/>
    <m/>
    <m/>
    <m/>
    <s v="O"/>
    <s v="手機號碼"/>
    <m/>
    <s v="OA-CFRCFBBC"/>
    <n v="10"/>
    <s v="String"/>
    <s v="mobilePhoneNumberForSmsTrade"/>
    <s v="CIDTB"/>
    <s v="CIDTBBBC"/>
    <s v="TXNP_COMM_CONTENT"/>
    <m/>
  </r>
  <r>
    <x v="0"/>
    <x v="22"/>
    <x v="0"/>
    <x v="1"/>
    <s v="3002"/>
    <s v="TS0116-SA-010314-00003-顧客註記/約定作業_簡訊密碼維護(FEP)"/>
    <m/>
    <m/>
    <m/>
    <s v="O"/>
    <s v="帳務主機回應代碼"/>
    <m/>
    <s v="OA-RTNC"/>
    <n v="4"/>
    <s v="String"/>
    <s v="resultBody.header.returnCode"/>
    <m/>
    <m/>
    <m/>
    <m/>
  </r>
  <r>
    <x v="0"/>
    <x v="23"/>
    <x v="0"/>
    <x v="1"/>
    <s v="N1504"/>
    <s v="TS0116-SA-010314-00004-顧客註記/約定作業_簡訊密碼維護(PIB)"/>
    <m/>
    <m/>
    <m/>
    <s v="I"/>
    <s v="&lt;無此欄位&gt;"/>
    <m/>
    <s v="NIA-SPW"/>
    <n v="109"/>
    <s v="String"/>
    <m/>
    <m/>
    <m/>
    <m/>
    <m/>
  </r>
  <r>
    <x v="0"/>
    <x v="23"/>
    <x v="0"/>
    <x v="1"/>
    <s v="N1504"/>
    <s v="TS0116-SA-010314-00004-顧客註記/約定作業_簡訊密碼維護(PIB)"/>
    <m/>
    <m/>
    <m/>
    <s v="I"/>
    <s v="密碼檢核方式"/>
    <m/>
    <s v="NIA-PTYP"/>
    <n v="1"/>
    <s v="String"/>
    <s v="passwordValidationType"/>
    <m/>
    <m/>
    <m/>
    <m/>
  </r>
  <r>
    <x v="0"/>
    <x v="23"/>
    <x v="0"/>
    <x v="1"/>
    <s v="N1504"/>
    <s v="TS0116-SA-010314-00004-顧客註記/約定作業_簡訊密碼維護(PIB)"/>
    <m/>
    <m/>
    <m/>
    <s v="I"/>
    <s v="交易類別"/>
    <m/>
    <s v="NIA-FUN"/>
    <n v="1"/>
    <s v="String"/>
    <s v="functionId"/>
    <m/>
    <m/>
    <m/>
    <m/>
  </r>
  <r>
    <x v="0"/>
    <x v="23"/>
    <x v="0"/>
    <x v="1"/>
    <s v="N1504"/>
    <s v="TS0116-SA-010314-00004-顧客註記/約定作業_簡訊密碼維護(PIB)"/>
    <m/>
    <m/>
    <m/>
    <s v="I"/>
    <s v="簡訊密碼專屬行動電話"/>
    <m/>
    <s v="NIA-SMP"/>
    <n v="11"/>
    <s v="String"/>
    <s v="mobilePhoneNumberForSmsTrade"/>
    <s v="CIDTB"/>
    <s v="CIDTBBBC"/>
    <s v="TXNP_COMM_CONTENT"/>
    <m/>
  </r>
  <r>
    <x v="0"/>
    <x v="23"/>
    <x v="0"/>
    <x v="1"/>
    <s v="N1504"/>
    <s v="TS0116-SA-010314-00004-顧客註記/約定作業_簡訊密碼維護(PIB)"/>
    <m/>
    <m/>
    <m/>
    <s v="I"/>
    <s v="網銀統編"/>
    <m/>
    <s v="NIA-CIK"/>
    <n v="10"/>
    <s v="String"/>
    <s v="customerCirciKey"/>
    <s v="CIRCI"/>
    <s v="CIRCIKEY"/>
    <s v="CIF_VERIFIED_ID"/>
    <m/>
  </r>
  <r>
    <x v="0"/>
    <x v="23"/>
    <x v="0"/>
    <x v="1"/>
    <s v="N1504"/>
    <s v="TS0116-SA-010314-00004-顧客註記/約定作業_簡訊密碼維護(PIB)"/>
    <m/>
    <m/>
    <m/>
    <s v="I"/>
    <s v="交易類型"/>
    <m/>
    <s v="NIA-TTYP"/>
    <n v="1"/>
    <s v="String"/>
    <s v="requestBody.header.signatureData.transactionType"/>
    <m/>
    <m/>
    <m/>
    <m/>
  </r>
  <r>
    <x v="0"/>
    <x v="23"/>
    <x v="0"/>
    <x v="1"/>
    <s v="N1504"/>
    <s v="TS0116-SA-010314-00004-顧客註記/約定作業_簡訊密碼維護(PIB)"/>
    <m/>
    <m/>
    <m/>
    <s v="I"/>
    <s v="RSA簽章"/>
    <m/>
    <s v="NIA-RSA"/>
    <n v="256"/>
    <s v="String"/>
    <s v="requestBody.header.signatureData.rsaSignature"/>
    <m/>
    <m/>
    <m/>
    <m/>
  </r>
  <r>
    <x v="0"/>
    <x v="23"/>
    <x v="0"/>
    <x v="1"/>
    <s v="N1504"/>
    <s v="TS0116-SA-010314-00004-顧客註記/約定作業_簡訊密碼維護(PIB)"/>
    <m/>
    <m/>
    <m/>
    <s v="I"/>
    <s v="RSA簽章序號"/>
    <m/>
    <s v="NIA-RSASTAN"/>
    <n v="10"/>
    <s v="String"/>
    <s v="requestBody.header.signatureData.rsaSignatureSerialNumber"/>
    <m/>
    <m/>
    <m/>
    <m/>
  </r>
  <r>
    <x v="0"/>
    <x v="23"/>
    <x v="0"/>
    <x v="1"/>
    <s v="N1504"/>
    <s v="TS0116-SA-010314-00004-顧客註記/約定作業_簡訊密碼維護(PIB)"/>
    <m/>
    <m/>
    <m/>
    <s v="O"/>
    <s v="&lt;無此欄位&gt;"/>
    <m/>
    <s v="NOA-STN"/>
    <n v="3"/>
    <s v="String"/>
    <m/>
    <m/>
    <m/>
    <m/>
    <s v="原:網頁識別碼"/>
  </r>
  <r>
    <x v="0"/>
    <x v="23"/>
    <x v="0"/>
    <x v="1"/>
    <s v="N1504"/>
    <s v="TS0116-SA-010314-00004-顧客註記/約定作業_簡訊密碼維護(PIB)"/>
    <m/>
    <m/>
    <m/>
    <s v="O"/>
    <s v="&lt;無此欄位&gt;"/>
    <m/>
    <s v="NOA-PST"/>
    <n v="1"/>
    <s v="String"/>
    <m/>
    <m/>
    <m/>
    <m/>
    <s v="原:本次OTP檢核結果(Y/N)"/>
  </r>
  <r>
    <x v="0"/>
    <x v="23"/>
    <x v="0"/>
    <x v="1"/>
    <s v="N1504"/>
    <s v="TS0116-SA-010314-00004-顧客註記/約定作業_簡訊密碼維護(PIB)"/>
    <m/>
    <m/>
    <m/>
    <s v="O"/>
    <s v="&lt;無此欄位&gt;"/>
    <m/>
    <s v="NOA-PE1"/>
    <n v="2"/>
    <s v="Number"/>
    <m/>
    <m/>
    <m/>
    <m/>
    <s v="原:OTP連續錯誤次數"/>
  </r>
  <r>
    <x v="0"/>
    <x v="23"/>
    <x v="0"/>
    <x v="1"/>
    <s v="N1504"/>
    <s v="TS0116-SA-010314-00004-顧客註記/約定作業_簡訊密碼維護(PIB)"/>
    <m/>
    <m/>
    <m/>
    <s v="O"/>
    <s v="&lt;無此欄位&gt;"/>
    <m/>
    <s v="NOA-PE2"/>
    <n v="1"/>
    <s v="Number"/>
    <m/>
    <m/>
    <m/>
    <m/>
    <s v="原:本組OTP錯誤次數"/>
  </r>
  <r>
    <x v="0"/>
    <x v="1"/>
    <x v="0"/>
    <x v="1"/>
    <s v="A101011"/>
    <s v="TS0116-SA-010301-00003-顧客資料基本資料_顧客資料整合開戶建檔"/>
    <m/>
    <m/>
    <m/>
    <s v="I"/>
    <s v="&lt;無此欄位&gt;"/>
    <m/>
    <s v="GA-OPID"/>
    <n v="2"/>
    <s v="String"/>
    <m/>
    <m/>
    <m/>
    <m/>
    <s v="原:櫃員代號"/>
  </r>
  <r>
    <x v="0"/>
    <x v="1"/>
    <x v="0"/>
    <x v="1"/>
    <s v="A101011"/>
    <s v="TS0116-SA-010301-00003-顧客資料基本資料_顧客資料整合開戶建檔"/>
    <m/>
    <m/>
    <m/>
    <s v="I"/>
    <s v="顧客姓名"/>
    <m/>
    <s v="GA-CNM"/>
    <n v="80"/>
    <s v="String"/>
    <s v="customerName"/>
    <s v="CIRCI"/>
    <s v="CIRCICNM"/>
    <s v="CUST_NAME"/>
    <m/>
  </r>
  <r>
    <x v="0"/>
    <x v="1"/>
    <x v="0"/>
    <x v="1"/>
    <s v="A101011"/>
    <s v="TS0116-SA-010301-00003-顧客資料基本資料_顧客資料整合開戶建檔"/>
    <m/>
    <m/>
    <m/>
    <s v="I"/>
    <s v="顧客生日"/>
    <m/>
    <s v="GA-CBD"/>
    <n v="8"/>
    <s v="String"/>
    <s v="birthday"/>
    <s v="CIRCI"/>
    <s v="CIRCICBD"/>
    <s v="BIRTHDAY"/>
    <m/>
  </r>
  <r>
    <x v="0"/>
    <x v="1"/>
    <x v="0"/>
    <x v="1"/>
    <s v="A101011"/>
    <s v="TS0116-SA-010301-00003-顧客資料基本資料_顧客資料整合開戶建檔"/>
    <m/>
    <m/>
    <m/>
    <s v="I"/>
    <s v="輸入統一編號"/>
    <m/>
    <s v="GA-CID"/>
    <n v="10"/>
    <s v="String"/>
    <s v="customerCertificationNumber"/>
    <m/>
    <m/>
    <s v="CIF_ORIGINAL_ID"/>
    <m/>
  </r>
  <r>
    <x v="0"/>
    <x v="1"/>
    <x v="0"/>
    <x v="1"/>
    <s v="A101011"/>
    <s v="TS0116-SA-010301-00003-顧客資料基本資料_顧客資料整合開戶建檔"/>
    <m/>
    <m/>
    <m/>
    <s v="I"/>
    <s v="戶籍地址"/>
    <m/>
    <s v="GA-CPA"/>
    <n v="80"/>
    <s v="String"/>
    <s v="fullPermanentAddress"/>
    <s v="CIDAD"/>
    <s v="CIDADCPA"/>
    <s v="PER_ADDRESS_FULL"/>
    <m/>
  </r>
  <r>
    <x v="0"/>
    <x v="1"/>
    <x v="0"/>
    <x v="1"/>
    <s v="A101011"/>
    <s v="TS0116-SA-010301-00003-顧客資料基本資料_顧客資料整合開戶建檔"/>
    <m/>
    <m/>
    <m/>
    <s v="I"/>
    <s v="戶籍電話"/>
    <m/>
    <s v="GA-CPP"/>
    <n v="11"/>
    <s v="String"/>
    <s v="permanentPhoneNumber"/>
    <s v="CIRCI"/>
    <s v="CIRCICPP"/>
    <s v="RESI_COMM_CONTENT"/>
    <m/>
  </r>
  <r>
    <x v="0"/>
    <x v="1"/>
    <x v="0"/>
    <x v="1"/>
    <s v="A101011"/>
    <s v="TS0116-SA-010301-00003-顧客資料基本資料_顧客資料整合開戶建檔"/>
    <m/>
    <m/>
    <m/>
    <s v="I"/>
    <s v="通訊地址"/>
    <m/>
    <s v="GA-CHA"/>
    <n v="80"/>
    <s v="String"/>
    <s v="fullResidentialAddress"/>
    <s v="CIDAD"/>
    <s v="CIDADCHA"/>
    <s v="CONT_ADDRESS_FULL"/>
    <m/>
  </r>
  <r>
    <x v="0"/>
    <x v="1"/>
    <x v="0"/>
    <x v="1"/>
    <s v="A101011"/>
    <s v="TS0116-SA-010301-00003-顧客資料基本資料_顧客資料整合開戶建檔"/>
    <m/>
    <m/>
    <m/>
    <s v="I"/>
    <s v="通訊電話"/>
    <m/>
    <s v="GA-CHP-NO"/>
    <n v="11"/>
    <s v="String"/>
    <s v="residentialPhoneNumber"/>
    <s v="CIRCI"/>
    <s v="CIRCICH1"/>
    <s v="CONT_COMM_CONTENT"/>
    <m/>
  </r>
  <r>
    <x v="0"/>
    <x v="1"/>
    <x v="0"/>
    <x v="1"/>
    <s v="A101011"/>
    <s v="TS0116-SA-010301-00003-顧客資料基本資料_顧客資料整合開戶建檔"/>
    <m/>
    <m/>
    <m/>
    <s v="I"/>
    <s v="通訊電話分機"/>
    <m/>
    <s v="GA-CHP-EXT"/>
    <n v="4"/>
    <s v="String"/>
    <s v="residentialNumberExtension"/>
    <s v="CIRCI"/>
    <s v="CIRCICH2"/>
    <s v="CONE_COMM_CONTENT"/>
    <m/>
  </r>
  <r>
    <x v="0"/>
    <x v="1"/>
    <x v="0"/>
    <x v="1"/>
    <s v="A101011"/>
    <s v="TS0116-SA-010301-00003-顧客資料基本資料_顧客資料整合開戶建檔"/>
    <m/>
    <m/>
    <m/>
    <s v="I"/>
    <s v="通訊地址郵遞區號"/>
    <m/>
    <s v="GA-ZIP"/>
    <n v="3"/>
    <s v="String"/>
    <s v="residentialZip"/>
    <s v="CIRCI"/>
    <s v="CIRCIZIP"/>
    <s v="CUST_ZIP_CODE"/>
    <m/>
  </r>
  <r>
    <x v="0"/>
    <x v="1"/>
    <x v="0"/>
    <x v="1"/>
    <s v="A101011"/>
    <s v="TS0116-SA-010301-00003-顧客資料基本資料_顧客資料整合開戶建檔"/>
    <m/>
    <m/>
    <m/>
    <s v="I"/>
    <s v="通訊用行動電話"/>
    <m/>
    <s v="GA-MBL"/>
    <n v="11"/>
    <s v="String"/>
    <s v="mobilePhoneNumber"/>
    <s v="CIDTB"/>
    <s v="CIDTBMBL"/>
    <s v="CNTP_COMM_CONTENT"/>
    <m/>
  </r>
  <r>
    <x v="0"/>
    <x v="1"/>
    <x v="0"/>
    <x v="1"/>
    <s v="A101011"/>
    <s v="TS0116-SA-010301-00003-顧客資料基本資料_顧客資料整合開戶建檔"/>
    <m/>
    <m/>
    <m/>
    <s v="I"/>
    <s v="交易用行動電話/簡訊密碼專屬行動電話"/>
    <m/>
    <s v="GA-BBC"/>
    <n v="11"/>
    <s v="String"/>
    <s v="mobilePhoneNumberForSmsTrade"/>
    <s v="CIDTB"/>
    <s v="CIDTBBBC"/>
    <s v="TXNP_COMM_CONTENT"/>
    <m/>
  </r>
  <r>
    <x v="0"/>
    <x v="1"/>
    <x v="0"/>
    <x v="1"/>
    <s v="A101011"/>
    <s v="TS0116-SA-010301-00003-顧客資料基本資料_顧客資料整合開戶建檔"/>
    <m/>
    <m/>
    <m/>
    <s v="I"/>
    <s v="傳真電話"/>
    <m/>
    <s v="GA-FAX"/>
    <n v="11"/>
    <s v="String"/>
    <s v="fax"/>
    <s v="CIDTB"/>
    <s v="CIDTBFAX"/>
    <s v="FAXT_COMM_CONTENT"/>
    <m/>
  </r>
  <r>
    <x v="0"/>
    <x v="1"/>
    <x v="0"/>
    <x v="1"/>
    <s v="A101011"/>
    <s v="TS0116-SA-010301-00003-顧客資料基本資料_顧客資料整合開戶建檔"/>
    <m/>
    <m/>
    <m/>
    <s v="I"/>
    <s v="電子郵件信箱"/>
    <m/>
    <s v="GA-EML"/>
    <n v="50"/>
    <s v="String"/>
    <s v="emailAddress"/>
    <s v="CIDTB"/>
    <s v="CIDTBEML"/>
    <s v="EMAIL_COMM_CONTENT"/>
    <m/>
  </r>
  <r>
    <x v="0"/>
    <x v="1"/>
    <x v="0"/>
    <x v="1"/>
    <s v="A101011"/>
    <s v="TS0116-SA-010301-00003-顧客資料基本資料_顧客資料整合開戶建檔"/>
    <m/>
    <m/>
    <m/>
    <s v="I"/>
    <s v="開戶用途代碼"/>
    <m/>
    <s v="GA-POS"/>
    <n v="2"/>
    <s v="String"/>
    <s v="accountPurpose"/>
    <s v="CIDTB"/>
    <s v="CIDTBPOS"/>
    <s v="ACCOUNT_PURPOSE_CODE"/>
    <m/>
  </r>
  <r>
    <x v="0"/>
    <x v="1"/>
    <x v="0"/>
    <x v="1"/>
    <s v="A101011"/>
    <s v="TS0116-SA-010301-00003-顧客資料基本資料_顧客資料整合開戶建檔"/>
    <m/>
    <m/>
    <m/>
    <s v="I"/>
    <s v="開戶用途－其他"/>
    <m/>
    <s v="GA-PSM"/>
    <n v="10"/>
    <s v="String"/>
    <s v="otherAccountPurpose"/>
    <s v="CIDTB"/>
    <s v="CIDTBPSM"/>
    <s v="OTHER_ACCOUNT_PURPOSE"/>
    <m/>
  </r>
  <r>
    <x v="0"/>
    <x v="1"/>
    <x v="0"/>
    <x v="1"/>
    <s v="A101011"/>
    <s v="TS0116-SA-010301-00003-顧客資料基本資料_顧客資料整合開戶建檔"/>
    <m/>
    <m/>
    <m/>
    <s v="I"/>
    <s v="顧客服務公司統編"/>
    <m/>
    <s v="GA-BID"/>
    <n v="10"/>
    <s v="String"/>
    <s v="serveCompanyCertificationNumber"/>
    <s v="CIDTB"/>
    <s v="CIDTBBID"/>
    <s v="SERVE_COMPANY_CERT_NO"/>
    <m/>
  </r>
  <r>
    <x v="0"/>
    <x v="1"/>
    <x v="0"/>
    <x v="1"/>
    <s v="A101011"/>
    <s v="TS0116-SA-010301-00003-顧客資料基本資料_顧客資料整合開戶建檔"/>
    <m/>
    <m/>
    <m/>
    <s v="I"/>
    <s v="顧客服務公司名稱"/>
    <m/>
    <s v="GA-CPY"/>
    <n v="40"/>
    <s v="String"/>
    <s v="serveCompanyName"/>
    <s v="CIDTB"/>
    <s v="CIDTBCPY"/>
    <s v="SERVE_COMPANY_NAME"/>
    <m/>
  </r>
  <r>
    <x v="0"/>
    <x v="1"/>
    <x v="0"/>
    <x v="1"/>
    <s v="A101011"/>
    <s v="TS0116-SA-010301-00003-顧客資料基本資料_顧客資料整合開戶建檔"/>
    <m/>
    <m/>
    <m/>
    <s v="I"/>
    <s v="公司電話"/>
    <m/>
    <s v="GA-OPH-NO"/>
    <n v="11"/>
    <s v="String"/>
    <s v="companyPhoneNumber"/>
    <s v="CIDTB"/>
    <s v="CIDTBOP1"/>
    <s v="COMP_COMM_CONTENT"/>
    <m/>
  </r>
  <r>
    <x v="0"/>
    <x v="1"/>
    <x v="0"/>
    <x v="1"/>
    <s v="A101011"/>
    <s v="TS0116-SA-010301-00003-顧客資料基本資料_顧客資料整合開戶建檔"/>
    <m/>
    <m/>
    <m/>
    <s v="I"/>
    <s v="公司電話分機"/>
    <m/>
    <s v="GA-OPH-EXT"/>
    <n v="6"/>
    <s v="String"/>
    <s v="companyExtensionNumber"/>
    <s v="CIDTB"/>
    <s v="CIDTBOP2"/>
    <s v="CMPE_COMM_CONTENT"/>
    <m/>
  </r>
  <r>
    <x v="0"/>
    <x v="1"/>
    <x v="0"/>
    <x v="1"/>
    <s v="A101011"/>
    <s v="TS0116-SA-010301-00003-顧客資料基本資料_顧客資料整合開戶建檔"/>
    <m/>
    <m/>
    <m/>
    <s v="I"/>
    <s v="職位別"/>
    <m/>
    <s v="GA-TLE"/>
    <n v="2"/>
    <s v="String"/>
    <s v="jobPositionType"/>
    <s v="CIDTB"/>
    <s v="CIDTBTLE"/>
    <s v="JOB_POSITION_TYPE"/>
    <m/>
  </r>
  <r>
    <x v="0"/>
    <x v="1"/>
    <x v="0"/>
    <x v="1"/>
    <s v="A101011"/>
    <s v="TS0116-SA-010301-00003-顧客資料基本資料_顧客資料整合開戶建檔"/>
    <m/>
    <m/>
    <m/>
    <s v="I"/>
    <s v="婚姻狀況"/>
    <m/>
    <s v="GA-MRG"/>
    <n v="1"/>
    <s v="String"/>
    <s v="marriedStatus"/>
    <s v="CIDTB"/>
    <s v="CIDTBMRG"/>
    <s v="MARRIED_STATUS_CODE"/>
    <m/>
  </r>
  <r>
    <x v="0"/>
    <x v="1"/>
    <x v="0"/>
    <x v="1"/>
    <s v="A101011"/>
    <s v="TS0116-SA-010301-00003-顧客資料基本資料_顧客資料整合開戶建檔"/>
    <m/>
    <m/>
    <m/>
    <s v="I"/>
    <s v="扶養子女數"/>
    <m/>
    <s v="GA-KID"/>
    <n v="2"/>
    <s v="String"/>
    <s v="numberOfChildren"/>
    <s v="CIDTB"/>
    <s v="CIDTBKID"/>
    <s v="CHILDREN_NUM"/>
    <m/>
  </r>
  <r>
    <x v="0"/>
    <x v="1"/>
    <x v="0"/>
    <x v="1"/>
    <s v="A101011"/>
    <s v="TS0116-SA-010301-00003-顧客資料基本資料_顧客資料整合開戶建檔"/>
    <m/>
    <m/>
    <m/>
    <s v="I"/>
    <s v="&lt;無此欄位&gt;"/>
    <m/>
    <s v="GA-HOM"/>
    <n v="2"/>
    <s v="String"/>
    <m/>
    <m/>
    <m/>
    <m/>
    <s v="原:居住狀況"/>
  </r>
  <r>
    <x v="0"/>
    <x v="1"/>
    <x v="0"/>
    <x v="1"/>
    <s v="A101011"/>
    <s v="TS0116-SA-010301-00003-顧客資料基本資料_顧客資料整合開戶建檔"/>
    <m/>
    <m/>
    <m/>
    <s v="I"/>
    <s v="學歷代碼/教育程度"/>
    <m/>
    <s v="GA-EDU"/>
    <n v="2"/>
    <s v="String"/>
    <s v="educationLevel"/>
    <s v="CFRCF"/>
    <s v="CFRCFEDU"/>
    <s v="EDU_LEVEL_CODE"/>
    <m/>
  </r>
  <r>
    <x v="0"/>
    <x v="1"/>
    <x v="0"/>
    <x v="1"/>
    <s v="A101011"/>
    <s v="TS0116-SA-010301-00003-顧客資料基本資料_顧客資料整合開戶建檔"/>
    <m/>
    <m/>
    <m/>
    <s v="I"/>
    <s v="個人年收入所得"/>
    <m/>
    <s v="GA-YMT"/>
    <n v="2"/>
    <s v="String"/>
    <s v="personalAnnualIncome"/>
    <s v="CIDTB"/>
    <s v="CIDTBYMT"/>
    <s v="PERSONAL_ANNUAL_INCOME"/>
    <m/>
  </r>
  <r>
    <x v="0"/>
    <x v="1"/>
    <x v="0"/>
    <x v="1"/>
    <s v="A101011"/>
    <s v="TS0116-SA-010301-00003-顧客資料基本資料_顧客資料整合開戶建檔"/>
    <m/>
    <m/>
    <m/>
    <s v="I"/>
    <s v="&lt;無此欄位&gt;"/>
    <m/>
    <s v="GA-YMU"/>
    <n v="2"/>
    <s v="String"/>
    <m/>
    <m/>
    <m/>
    <m/>
    <s v="原:家庭年收入"/>
  </r>
  <r>
    <x v="0"/>
    <x v="1"/>
    <x v="0"/>
    <x v="1"/>
    <s v="A101011"/>
    <s v="TS0116-SA-010301-00003-顧客資料基本資料_顧客資料整合開戶建檔"/>
    <m/>
    <m/>
    <m/>
    <s v="I"/>
    <s v="&lt;無此欄位&gt;"/>
    <m/>
    <s v="GA-CS1"/>
    <n v="20"/>
    <s v="String"/>
    <m/>
    <m/>
    <m/>
    <m/>
    <s v="原:資金來源"/>
  </r>
  <r>
    <x v="0"/>
    <x v="1"/>
    <x v="0"/>
    <x v="1"/>
    <s v="A101011"/>
    <s v="TS0116-SA-010301-00003-顧客資料基本資料_顧客資料整合開戶建檔"/>
    <m/>
    <m/>
    <m/>
    <s v="I"/>
    <s v="&lt;無此欄位&gt;"/>
    <m/>
    <s v="GA-CSM"/>
    <n v="10"/>
    <s v="String"/>
    <m/>
    <m/>
    <m/>
    <m/>
    <s v="原:資金來源－其他"/>
  </r>
  <r>
    <x v="0"/>
    <x v="1"/>
    <x v="0"/>
    <x v="1"/>
    <s v="A101011"/>
    <s v="TS0116-SA-010301-00003-顧客資料基本資料_顧客資料整合開戶建檔"/>
    <m/>
    <m/>
    <m/>
    <s v="I"/>
    <s v="&lt;無此欄位&gt;"/>
    <m/>
    <s v="GA-CS2"/>
    <n v="20"/>
    <s v="String"/>
    <m/>
    <m/>
    <m/>
    <m/>
    <s v="原:理財規劃"/>
  </r>
  <r>
    <x v="0"/>
    <x v="1"/>
    <x v="0"/>
    <x v="1"/>
    <s v="A101011"/>
    <s v="TS0116-SA-010301-00003-顧客資料基本資料_顧客資料整合開戶建檔"/>
    <m/>
    <m/>
    <m/>
    <s v="I"/>
    <s v="&lt;無此欄位&gt;"/>
    <m/>
    <s v="GA-CS3"/>
    <n v="20"/>
    <s v="String"/>
    <m/>
    <m/>
    <m/>
    <m/>
    <s v="原:投資經驗"/>
  </r>
  <r>
    <x v="0"/>
    <x v="1"/>
    <x v="0"/>
    <x v="1"/>
    <s v="A101011"/>
    <s v="TS0116-SA-010301-00003-顧客資料基本資料_顧客資料整合開戶建檔"/>
    <m/>
    <m/>
    <m/>
    <s v="I"/>
    <s v="&lt;無此欄位&gt;"/>
    <m/>
    <s v="GA-FRM"/>
    <n v="2"/>
    <s v="String"/>
    <m/>
    <m/>
    <m/>
    <m/>
    <s v="原:訊息來源"/>
  </r>
  <r>
    <x v="0"/>
    <x v="1"/>
    <x v="0"/>
    <x v="1"/>
    <s v="A101011"/>
    <s v="TS0116-SA-010301-00003-顧客資料基本資料_顧客資料整合開戶建檔"/>
    <m/>
    <m/>
    <m/>
    <s v="I"/>
    <s v="當事者英文姓名/外匯英文姓名"/>
    <m/>
    <s v="GA-ENM"/>
    <n v="80"/>
    <s v="String"/>
    <s v="nameInEnglish"/>
    <s v="CIDADEX2"/>
    <s v="CIDADENM"/>
    <s v="PARTY_ENGLISH_NAME"/>
    <m/>
  </r>
  <r>
    <x v="0"/>
    <x v="1"/>
    <x v="0"/>
    <x v="1"/>
    <s v="A101011"/>
    <s v="TS0116-SA-010301-00003-顧客資料基本資料_顧客資料整合開戶建檔"/>
    <m/>
    <m/>
    <m/>
    <s v="I"/>
    <s v="成年監護(輔助)代碼"/>
    <m/>
    <s v="GA-GUG"/>
    <n v="1"/>
    <s v="String"/>
    <s v="grownUpGuardianship"/>
    <s v="CIRCI"/>
    <s v="CIRCIGUG"/>
    <s v="GROWN_UP_GUARDIAN_SHIP"/>
    <m/>
  </r>
  <r>
    <x v="0"/>
    <x v="1"/>
    <x v="0"/>
    <x v="1"/>
    <s v="A101011"/>
    <s v="TS0116-SA-010301-00003-顧客資料基本資料_顧客資料整合開戶建檔"/>
    <m/>
    <m/>
    <m/>
    <s v="I"/>
    <s v="代表人姓名"/>
    <m/>
    <s v="GA-RNM"/>
    <n v="22"/>
    <s v="String"/>
    <s v="principalName"/>
    <s v="CIRCI"/>
    <s v="CIRCIRNM"/>
    <s v="PRINCIPAL_NAME"/>
    <m/>
  </r>
  <r>
    <x v="0"/>
    <x v="1"/>
    <x v="0"/>
    <x v="1"/>
    <s v="A101011"/>
    <s v="TS0116-SA-010301-00003-顧客資料基本資料_顧客資料整合開戶建檔"/>
    <m/>
    <m/>
    <m/>
    <s v="I"/>
    <s v="代表人統編"/>
    <m/>
    <s v="GA-DCI"/>
    <n v="10"/>
    <s v="String"/>
    <s v="principalCertificationNumber"/>
    <s v="CIRCI"/>
    <s v="CIRCIDCI"/>
    <s v="PRINCIPAL_CERT_NO"/>
    <m/>
  </r>
  <r>
    <x v="0"/>
    <x v="1"/>
    <x v="0"/>
    <x v="1"/>
    <s v="A101011"/>
    <s v="TS0116-SA-010301-00003-顧客資料基本資料_顧客資料整合開戶建檔"/>
    <m/>
    <m/>
    <m/>
    <s v="I"/>
    <s v="外匯聯絡人姓名"/>
    <m/>
    <s v="GA-XNM"/>
    <n v="60"/>
    <s v="String"/>
    <s v="foreignExchangeContactName"/>
    <s v="CIDADEX2"/>
    <s v="CIDADXNM"/>
    <s v="EXCHANGE_CONTACT_PERSON_NAME"/>
    <m/>
  </r>
  <r>
    <x v="0"/>
    <x v="1"/>
    <x v="0"/>
    <x v="1"/>
    <s v="A101011"/>
    <s v="TS0116-SA-010301-00003-顧客資料基本資料_顧客資料整合開戶建檔"/>
    <m/>
    <m/>
    <m/>
    <s v="I"/>
    <s v="外匯聯絡人電話"/>
    <m/>
    <s v="GA-XEL"/>
    <n v="30"/>
    <s v="String"/>
    <s v="foreignExchangeContactPhoneNumber"/>
    <s v="CIDADEX2"/>
    <s v="CIDADXEL"/>
    <s v="EXCHANGE_CONTACT_PERSON_PHONE"/>
    <m/>
  </r>
  <r>
    <x v="0"/>
    <x v="1"/>
    <x v="0"/>
    <x v="1"/>
    <s v="A101011"/>
    <s v="TS0116-SA-010301-00003-顧客資料基本資料_顧客資料整合開戶建檔"/>
    <m/>
    <m/>
    <m/>
    <s v="I"/>
    <s v="居留證統編"/>
    <m/>
    <s v="GA-SNQ"/>
    <n v="10"/>
    <s v="String"/>
    <s v="alienResidenceIdentificationNumber"/>
    <s v="CIDADEX2"/>
    <s v="CIDADSNQ"/>
    <s v="EXCHANGE_RESIDENCE_PERMIT_NO"/>
    <m/>
  </r>
  <r>
    <x v="0"/>
    <x v="1"/>
    <x v="0"/>
    <x v="1"/>
    <s v="A101011"/>
    <s v="TS0116-SA-010301-00003-顧客資料基本資料_顧客資料整合開戶建檔"/>
    <m/>
    <m/>
    <m/>
    <s v="I"/>
    <s v="居留證核發日期"/>
    <m/>
    <s v="GA-SID"/>
    <n v="8"/>
    <s v="String"/>
    <s v="alienResidenceIssueDate"/>
    <s v="CIDADEX2"/>
    <s v="CIDADSID"/>
    <s v="ISSUE_DATE"/>
    <m/>
  </r>
  <r>
    <x v="0"/>
    <x v="1"/>
    <x v="0"/>
    <x v="1"/>
    <s v="A101011"/>
    <s v="TS0116-SA-010301-00003-顧客資料基本資料_顧客資料整合開戶建檔"/>
    <m/>
    <m/>
    <m/>
    <s v="I"/>
    <s v="居留證迄日"/>
    <m/>
    <s v="GA-EID"/>
    <n v="8"/>
    <s v="String"/>
    <s v="alienResidenceExpiredDate"/>
    <s v="CIDADEX2"/>
    <s v="CIDADEID"/>
    <s v="EXPIRED_DATE"/>
    <m/>
  </r>
  <r>
    <x v="0"/>
    <x v="1"/>
    <x v="0"/>
    <x v="1"/>
    <s v="A101011"/>
    <s v="TS0116-SA-010301-00003-顧客資料基本資料_顧客資料整合開戶建檔"/>
    <m/>
    <m/>
    <m/>
    <s v="I"/>
    <s v="護照號碼"/>
    <m/>
    <s v="GA-PPI"/>
    <n v="20"/>
    <s v="String"/>
    <s v="passportIdentificationNumber"/>
    <s v="CIDADEX2"/>
    <s v="CIDADPPI"/>
    <s v="PASSPORT_NO"/>
    <m/>
  </r>
  <r>
    <x v="0"/>
    <x v="1"/>
    <x v="0"/>
    <x v="1"/>
    <s v="A101011"/>
    <s v="TS0116-SA-010301-00003-顧客資料基本資料_顧客資料整合開戶建檔"/>
    <m/>
    <m/>
    <m/>
    <s v="I"/>
    <s v="自然人行業類別代碼"/>
    <m/>
    <s v="GA-PRT"/>
    <n v="3"/>
    <s v="String"/>
    <s v="industryType"/>
    <s v="CIDTB"/>
    <s v="CIDTBPRT"/>
    <s v="INDUSTRY_TYPE_CODE"/>
    <m/>
  </r>
  <r>
    <x v="0"/>
    <x v="1"/>
    <x v="0"/>
    <x v="1"/>
    <s v="A101011"/>
    <s v="TS0116-SA-010301-00003-顧客資料基本資料_顧客資料整合開戶建檔"/>
    <m/>
    <m/>
    <m/>
    <s v="I"/>
    <s v="行業編號(主計處代碼)"/>
    <m/>
    <s v="GA-NP2"/>
    <n v="6"/>
    <s v="String"/>
    <s v="industrialCodeForDgbas"/>
    <s v="CIRCI"/>
    <s v="CIRCINP2"/>
    <s v="DGBAS_INDUSTRY_CODE"/>
    <m/>
  </r>
  <r>
    <x v="0"/>
    <x v="1"/>
    <x v="0"/>
    <x v="1"/>
    <s v="A101011"/>
    <s v="TS0116-SA-010301-00003-顧客資料基本資料_顧客資料整合開戶建檔"/>
    <m/>
    <m/>
    <m/>
    <s v="I"/>
    <s v="行業性質"/>
    <m/>
    <s v="GA-PRT2"/>
    <n v="2"/>
    <s v="String"/>
    <s v="industrialPropertyType"/>
    <s v="CIRCI"/>
    <s v="CIRCIPRT"/>
    <s v="INDUSTRY_PROPS_TYPE_CODE"/>
    <m/>
  </r>
  <r>
    <x v="0"/>
    <x v="1"/>
    <x v="0"/>
    <x v="1"/>
    <s v="A101011"/>
    <s v="TS0116-SA-010301-00003-顧客資料基本資料_顧客資料整合開戶建檔"/>
    <m/>
    <m/>
    <m/>
    <s v="I"/>
    <s v="顧客性質代碼"/>
    <m/>
    <s v="GA-CCC"/>
    <n v="1"/>
    <s v="String"/>
    <s v="customerPropertyType"/>
    <s v="CIRCI"/>
    <s v="CIRCICCC"/>
    <s v="PROPERTY_TYPE_CODE"/>
    <m/>
  </r>
  <r>
    <x v="0"/>
    <x v="1"/>
    <x v="0"/>
    <x v="1"/>
    <s v="A101011"/>
    <s v="TS0116-SA-010301-00003-顧客資料基本資料_顧客資料整合開戶建檔"/>
    <m/>
    <m/>
    <m/>
    <s v="I"/>
    <s v="顧客類別代碼"/>
    <m/>
    <s v="GA-CTP"/>
    <n v="2"/>
    <s v="String"/>
    <s v="customerType"/>
    <s v="CIRCI"/>
    <s v="CIRCICTP"/>
    <s v="CUSTOMER_TYPE_CODE"/>
    <m/>
  </r>
  <r>
    <x v="0"/>
    <x v="1"/>
    <x v="0"/>
    <x v="1"/>
    <s v="A101011"/>
    <s v="TS0116-SA-010301-00003-顧客資料基本資料_顧客資料整合開戶建檔"/>
    <m/>
    <m/>
    <m/>
    <s v="I"/>
    <s v="利息所得稅別"/>
    <m/>
    <s v="GA-TAX"/>
    <n v="1"/>
    <s v="String"/>
    <s v="taxType"/>
    <s v="CIRCI"/>
    <s v="CIRCITAX"/>
    <s v="INCOME_TAX_TYPE"/>
    <m/>
  </r>
  <r>
    <x v="0"/>
    <x v="1"/>
    <x v="0"/>
    <x v="1"/>
    <s v="A101011"/>
    <s v="TS0116-SA-010301-00003-顧客資料基本資料_顧客資料整合開戶建檔"/>
    <m/>
    <m/>
    <m/>
    <s v="I"/>
    <s v="國籍分類代碼"/>
    <m/>
    <s v="GA-CNC"/>
    <n v="1"/>
    <s v="String"/>
    <s v="nationality"/>
    <s v="CIRCI"/>
    <s v="CIRCICNC"/>
    <s v="NATIONALITY"/>
    <m/>
  </r>
  <r>
    <x v="0"/>
    <x v="1"/>
    <x v="0"/>
    <x v="1"/>
    <s v="A101011"/>
    <s v="TS0116-SA-010301-00003-顧客資料基本資料_顧客資料整合開戶建檔"/>
    <m/>
    <m/>
    <m/>
    <s v="I"/>
    <s v="註冊國別代碼"/>
    <m/>
    <s v="GA-CPC"/>
    <n v="2"/>
    <s v="String"/>
    <s v="registeredCountry"/>
    <s v="CIRCI"/>
    <s v="CIRCICPC"/>
    <s v="REG_COUNTRY_CODE"/>
    <m/>
  </r>
  <r>
    <x v="0"/>
    <x v="1"/>
    <x v="0"/>
    <x v="1"/>
    <s v="A101011"/>
    <s v="TS0116-SA-010301-00003-顧客資料基本資料_顧客資料整合開戶建檔"/>
    <m/>
    <m/>
    <m/>
    <s v="I"/>
    <s v="&lt;無此欄位&gt;"/>
    <m/>
    <s v="GA-BTN"/>
    <n v="10"/>
    <s v="String"/>
    <m/>
    <m/>
    <m/>
    <m/>
    <s v="原: 稅籍代號"/>
  </r>
  <r>
    <x v="0"/>
    <x v="1"/>
    <x v="0"/>
    <x v="1"/>
    <s v="A101011"/>
    <s v="TS0116-SA-010301-00003-顧客資料基本資料_顧客資料整合開戶建檔"/>
    <m/>
    <m/>
    <m/>
    <s v="I"/>
    <s v="介紹人統編"/>
    <m/>
    <s v="GA-CRK"/>
    <n v="10"/>
    <s v="String"/>
    <s v="referrerIdentificationNumber"/>
    <s v="CIRCI"/>
    <s v="CIRCICRK"/>
    <s v="INTRODUCER_PERSON_CER_NO"/>
    <m/>
  </r>
  <r>
    <x v="0"/>
    <x v="1"/>
    <x v="0"/>
    <x v="1"/>
    <s v="A101011"/>
    <s v="TS0116-SA-010301-00003-顧客資料基本資料_顧客資料整合開戶建檔"/>
    <m/>
    <m/>
    <m/>
    <s v="I"/>
    <s v="外匯申報身分別代碼"/>
    <m/>
    <s v="GA-QID"/>
    <n v="2"/>
    <s v="String"/>
    <s v="foreignExchangeRoleType"/>
    <s v="CIDADEXT"/>
    <s v="CIDADQID"/>
    <s v="FOREIGN_EXCHANGE_ROLE_TYPE"/>
    <m/>
  </r>
  <r>
    <x v="0"/>
    <x v="1"/>
    <x v="0"/>
    <x v="1"/>
    <s v="A101011"/>
    <s v="TS0116-SA-010301-00003-顧客資料基本資料_顧客資料整合開戶建檔"/>
    <m/>
    <m/>
    <m/>
    <s v="I"/>
    <s v="辦事處註記說明"/>
    <m/>
    <s v="GA-OSO"/>
    <n v="1"/>
    <s v="String"/>
    <s v="officeFlag"/>
    <s v="CIDADEXT"/>
    <s v="CIDADOSO"/>
    <s v="OFFICE_NOTE_DESCRIPTION"/>
    <m/>
  </r>
  <r>
    <x v="0"/>
    <x v="1"/>
    <x v="0"/>
    <x v="1"/>
    <s v="A101011"/>
    <s v="TS0116-SA-010301-00003-顧客資料基本資料_顧客資料整合開戶建檔"/>
    <m/>
    <m/>
    <m/>
    <s v="I"/>
    <s v="是否同意運用顧客基本資料註記"/>
    <m/>
    <s v="GA-MSA"/>
    <n v="11"/>
    <s v="String"/>
    <s v="customerStatement"/>
    <s v="CIRCI"/>
    <s v="CIRCIMSA"/>
    <s v="AGREE_CS_FLAG"/>
    <m/>
  </r>
  <r>
    <x v="0"/>
    <x v="1"/>
    <x v="0"/>
    <x v="1"/>
    <s v="A101011"/>
    <s v="TS0116-SA-010301-00003-顧客資料基本資料_顧客資料整合開戶建檔"/>
    <m/>
    <m/>
    <m/>
    <s v="I"/>
    <s v="&lt;無此欄位&gt;"/>
    <m/>
    <s v="GA-MSB"/>
    <n v="11"/>
    <s v="String"/>
    <m/>
    <m/>
    <m/>
    <m/>
    <s v="原:往來資料聲明"/>
  </r>
  <r>
    <x v="0"/>
    <x v="1"/>
    <x v="0"/>
    <x v="1"/>
    <s v="A101011"/>
    <s v="TS0116-SA-010301-00003-顧客資料基本資料_顧客資料整合開戶建檔"/>
    <m/>
    <m/>
    <m/>
    <s v="I"/>
    <s v="官員證編號"/>
    <m/>
    <s v="GA-OID"/>
    <n v="9"/>
    <s v="String"/>
    <s v="diplomaticIdentificationNumber"/>
    <s v="CIDADEXT"/>
    <s v="CIDADOID"/>
    <s v="GOVERNMENT_OFFICIAL_NO"/>
    <m/>
  </r>
  <r>
    <x v="0"/>
    <x v="1"/>
    <x v="0"/>
    <x v="1"/>
    <s v="A101011"/>
    <s v="TS0116-SA-010301-00003-顧客資料基本資料_顧客資料整合開戶建檔"/>
    <m/>
    <m/>
    <m/>
    <s v="I"/>
    <s v="入出境證號"/>
    <m/>
    <s v="GA-FID"/>
    <n v="11"/>
    <s v="String"/>
    <s v="entryAndExitPermitNumber"/>
    <s v="CIDADEXT"/>
    <s v="CIDADFID"/>
    <s v="ENTRY_EXIT_PERMIT_NO"/>
    <m/>
  </r>
  <r>
    <x v="0"/>
    <x v="1"/>
    <x v="0"/>
    <x v="1"/>
    <s v="A101011"/>
    <s v="TS0116-SA-010301-00003-顧客資料基本資料_顧客資料整合開戶建檔"/>
    <m/>
    <m/>
    <m/>
    <s v="I"/>
    <s v="入出境證起日"/>
    <m/>
    <s v="GA-EPS"/>
    <n v="8"/>
    <s v="String"/>
    <s v="entryAndExitPermitStartDate"/>
    <s v="CIDADEXT"/>
    <s v="CIDADEPS"/>
    <s v="ENTRY_EXIT_PERMIT_START_DATE"/>
    <m/>
  </r>
  <r>
    <x v="0"/>
    <x v="1"/>
    <x v="0"/>
    <x v="1"/>
    <s v="A101011"/>
    <s v="TS0116-SA-010301-00003-顧客資料基本資料_顧客資料整合開戶建檔"/>
    <m/>
    <m/>
    <m/>
    <s v="I"/>
    <s v="入出境證迄日"/>
    <m/>
    <s v="GA-EPE"/>
    <n v="8"/>
    <s v="String"/>
    <s v="entryAndExitPermitEndDate"/>
    <s v="CIDADEXT"/>
    <s v="CIDADEPE"/>
    <s v="ENTRY_EXIT_PERMIT_END_DATE"/>
    <m/>
  </r>
  <r>
    <x v="0"/>
    <x v="1"/>
    <x v="0"/>
    <x v="1"/>
    <s v="A101011"/>
    <s v="TS0116-SA-010301-00003-顧客資料基本資料_顧客資料整合開戶建檔"/>
    <m/>
    <m/>
    <m/>
    <s v="I"/>
    <s v="公司資本額(萬)"/>
    <m/>
    <s v="GA-CPZ"/>
    <n v="11"/>
    <s v="String"/>
    <s v="capital"/>
    <s v="CIDTB"/>
    <s v="CIDTBCPZ"/>
    <s v="CAPITAL"/>
    <m/>
  </r>
  <r>
    <x v="0"/>
    <x v="1"/>
    <x v="0"/>
    <x v="1"/>
    <s v="A101011"/>
    <s v="TS0116-SA-010301-00003-顧客資料基本資料_顧客資料整合開戶建檔"/>
    <m/>
    <m/>
    <m/>
    <s v="I"/>
    <s v="公司年營業額代碼"/>
    <m/>
    <s v="GA-TRD"/>
    <n v="2"/>
    <s v="String"/>
    <s v="annualRevenue"/>
    <s v="CIDTB"/>
    <s v="CIDTBTRD"/>
    <s v="YEAR_REVENUE_CODE"/>
    <m/>
  </r>
  <r>
    <x v="0"/>
    <x v="1"/>
    <x v="0"/>
    <x v="1"/>
    <s v="A101011"/>
    <s v="TS0116-SA-010301-00003-顧客資料基本資料_顧客資料整合開戶建檔"/>
    <m/>
    <m/>
    <m/>
    <s v="I"/>
    <s v="&lt;無此欄位&gt;"/>
    <m/>
    <s v="GA-PCN"/>
    <n v="2"/>
    <s v="String"/>
    <m/>
    <m/>
    <m/>
    <m/>
    <s v="原:員工人數"/>
  </r>
  <r>
    <x v="0"/>
    <x v="1"/>
    <x v="0"/>
    <x v="1"/>
    <s v="A101011"/>
    <s v="TS0116-SA-010301-00003-顧客資料基本資料_顧客資料整合開戶建檔"/>
    <m/>
    <m/>
    <m/>
    <s v="I"/>
    <s v="顧客確認註記 "/>
    <m/>
    <s v="GA-CFM"/>
    <n v="1"/>
    <s v="String"/>
    <s v="requestBody.optional.forceUpdate"/>
    <m/>
    <m/>
    <m/>
    <m/>
  </r>
  <r>
    <x v="0"/>
    <x v="1"/>
    <x v="0"/>
    <x v="1"/>
    <s v="A101011"/>
    <s v="TS0116-SA-010301-00003-顧客資料基本資料_顧客資料整合開戶建檔"/>
    <m/>
    <m/>
    <m/>
    <s v="I"/>
    <s v="是否持有國民旅遊卡註記"/>
    <m/>
    <s v="GA-TRV"/>
    <n v="1"/>
    <s v="String"/>
    <s v="travelCardFlag"/>
    <s v="CIRCI"/>
    <s v="CIRCITRV"/>
    <s v="TRAVEL_CARD_FLAG"/>
    <m/>
  </r>
  <r>
    <x v="0"/>
    <x v="1"/>
    <x v="0"/>
    <x v="1"/>
    <s v="A101011"/>
    <s v="TS0116-SA-010301-00003-顧客資料基本資料_顧客資料整合開戶建檔"/>
    <m/>
    <m/>
    <m/>
    <s v="I"/>
    <s v="&lt;無此欄位&gt;"/>
    <m/>
    <s v="GA-TRV-CTRL"/>
    <n v="1"/>
    <s v="String"/>
    <m/>
    <m/>
    <m/>
    <m/>
    <s v="原:是否可異動國旅卡註記"/>
  </r>
  <r>
    <x v="0"/>
    <x v="1"/>
    <x v="0"/>
    <x v="1"/>
    <s v="A101011"/>
    <s v="TS0116-SA-010301-00003-顧客資料基本資料_顧客資料整合開戶建檔"/>
    <m/>
    <m/>
    <m/>
    <s v="I"/>
    <s v="職稱"/>
    <m/>
    <s v="GA-JTL"/>
    <n v="20"/>
    <s v="String"/>
    <s v="jobPositionName"/>
    <s v="CIDTB"/>
    <s v="CIDTBJTL"/>
    <s v="JOB_POSITION_NAME"/>
    <m/>
  </r>
  <r>
    <x v="0"/>
    <x v="1"/>
    <x v="0"/>
    <x v="1"/>
    <s v="A101011"/>
    <s v="TS0116-SA-010301-00003-顧客資料基本資料_顧客資料整合開戶建檔"/>
    <m/>
    <m/>
    <m/>
    <s v="O"/>
    <s v="成年監護註記"/>
    <m/>
    <s v="WA-GUG"/>
    <n v="1"/>
    <s v="String"/>
    <s v="grownUpGuardianship"/>
    <s v="CIRCI"/>
    <s v="CIRCIGUG"/>
    <s v="GROWN_UP_GUARDIAN_SHIP"/>
    <m/>
  </r>
  <r>
    <x v="0"/>
    <x v="1"/>
    <x v="0"/>
    <x v="1"/>
    <s v="A101011"/>
    <s v="TS0116-SA-010301-00003-顧客資料基本資料_顧客資料整合開戶建檔"/>
    <m/>
    <m/>
    <m/>
    <s v="O"/>
    <s v="錯誤訊息"/>
    <m/>
    <s v="WA-ERRMSG"/>
    <n v="52"/>
    <s v="String"/>
    <s v="errorMessage"/>
    <m/>
    <m/>
    <m/>
    <m/>
  </r>
  <r>
    <x v="0"/>
    <x v="1"/>
    <x v="0"/>
    <x v="1"/>
    <s v="A122011"/>
    <s v="TS0116-SA-010313-00001-顧客註記/約定作業_顧客接觸通路註記及注意事項資料維護"/>
    <m/>
    <m/>
    <m/>
    <s v="I"/>
    <s v="銀行歸戶統編"/>
    <m/>
    <s v="GA-CIK "/>
    <n v="10"/>
    <s v="String"/>
    <s v="customerCirciKey"/>
    <s v="CIRCI"/>
    <s v="CIRCIKEY"/>
    <s v="CIF_VERIFIED_ID"/>
    <m/>
  </r>
  <r>
    <x v="0"/>
    <x v="1"/>
    <x v="0"/>
    <x v="1"/>
    <s v="A122011"/>
    <s v="TS0116-SA-010313-00001-顧客註記/約定作業_顧客接觸通路註記及注意事項資料維護"/>
    <m/>
    <m/>
    <m/>
    <s v="I"/>
    <s v="通知方式"/>
    <m/>
    <s v="GA-WAY "/>
    <n v="1"/>
    <s v="String"/>
    <s v="sellingNotificationType"/>
    <s v="CFRCF"/>
    <s v="CFRCFWAY"/>
    <s v="NOTIFICATION_TYPE"/>
    <m/>
  </r>
  <r>
    <x v="0"/>
    <x v="1"/>
    <x v="0"/>
    <x v="1"/>
    <s v="A122011"/>
    <s v="TS0116-SA-010313-00001-顧客註記/約定作業_顧客接觸通路註記及注意事項資料維護"/>
    <m/>
    <m/>
    <m/>
    <s v="I"/>
    <s v="存匯注意事項"/>
    <m/>
    <s v="GA-VIT "/>
    <n v="60"/>
    <s v="String"/>
    <s v="noticeForDepositAndRemittance"/>
    <s v="CFRCF"/>
    <s v="CFRCFVIT"/>
    <s v="NOTE"/>
    <m/>
  </r>
  <r>
    <x v="0"/>
    <x v="1"/>
    <x v="0"/>
    <x v="1"/>
    <s v="A122011"/>
    <s v="TS0116-SA-010313-00001-顧客註記/約定作業_顧客接觸通路註記及注意事項資料維護"/>
    <m/>
    <m/>
    <m/>
    <s v="I"/>
    <s v="實體ＤＭ行銷註記"/>
    <m/>
    <s v="GA-PDM "/>
    <n v="1"/>
    <s v="String"/>
    <s v="dmSellingFlag"/>
    <s v="CIDTB003"/>
    <s v="CIDTBPDM-003"/>
    <s v="DM_SALE_FLAG"/>
    <m/>
  </r>
  <r>
    <x v="0"/>
    <x v="1"/>
    <x v="0"/>
    <x v="1"/>
    <s v="A122011"/>
    <s v="TS0116-SA-010313-00001-顧客註記/約定作業_顧客接觸通路註記及注意事項資料維護"/>
    <m/>
    <m/>
    <m/>
    <s v="I"/>
    <s v="簡訊行銷註記"/>
    <m/>
    <s v="GA-SMS "/>
    <n v="1"/>
    <s v="String"/>
    <s v="smsSellingFlag"/>
    <s v="CIDTB003"/>
    <s v="CIDTBSMS-003"/>
    <s v="SMS_SALE_FLAG"/>
    <m/>
  </r>
  <r>
    <x v="0"/>
    <x v="1"/>
    <x v="0"/>
    <x v="1"/>
    <s v="A122011"/>
    <s v="TS0116-SA-010313-00001-顧客註記/約定作業_顧客接觸通路註記及注意事項資料維護"/>
    <m/>
    <m/>
    <m/>
    <s v="I"/>
    <s v="電話行銷註記"/>
    <m/>
    <s v="GA-TMS "/>
    <n v="1"/>
    <s v="String"/>
    <s v="phoneSellingFlag"/>
    <s v="CIDTB003"/>
    <s v="CIDTBTMS-003"/>
    <s v="PHONE_SALE_FLAG"/>
    <m/>
  </r>
  <r>
    <x v="0"/>
    <x v="1"/>
    <x v="0"/>
    <x v="1"/>
    <s v="A122011"/>
    <s v="TS0116-SA-010313-00001-顧客註記/約定作業_顧客接觸通路註記及注意事項資料維護"/>
    <m/>
    <m/>
    <m/>
    <s v="I"/>
    <s v="電子郵件行銷註記"/>
    <m/>
    <s v="GA-EDM "/>
    <n v="1"/>
    <s v="String"/>
    <s v="emailSellingFlag"/>
    <s v="CIDTB003"/>
    <s v="CIDTBEDM-003"/>
    <s v="EMAIL_SALE_FLAG"/>
    <m/>
  </r>
  <r>
    <x v="0"/>
    <x v="1"/>
    <x v="0"/>
    <x v="1"/>
    <s v="A122011"/>
    <s v="TS0116-SA-010313-00001-顧客註記/約定作業_顧客接觸通路註記及注意事項資料維護"/>
    <m/>
    <m/>
    <m/>
    <s v="I"/>
    <s v="上次變更日期"/>
    <m/>
    <s v="GA-OPD "/>
    <n v="8"/>
    <s v="String"/>
    <s v="latestTransactionDate"/>
    <m/>
    <m/>
    <m/>
    <m/>
  </r>
  <r>
    <x v="0"/>
    <x v="1"/>
    <x v="0"/>
    <x v="1"/>
    <s v="A122011"/>
    <s v="TS0116-SA-010313-00001-顧客註記/約定作業_顧客接觸通路註記及注意事項資料維護"/>
    <m/>
    <m/>
    <m/>
    <s v="I"/>
    <s v="非蒞行交易"/>
    <m/>
    <s v="GA-SND "/>
    <n v="1"/>
    <s v="String"/>
    <s v="outsidePickupServiceFlag"/>
    <s v="CIRCI"/>
    <s v="CIRCISND"/>
    <s v="RECEIPT_BUSINESS_FLAG"/>
    <m/>
  </r>
  <r>
    <x v="0"/>
    <x v="1"/>
    <x v="0"/>
    <x v="1"/>
    <s v="A122011"/>
    <s v="TS0116-SA-010313-00001-顧客註記/約定作業_顧客接觸通路註記及注意事項資料維護"/>
    <m/>
    <m/>
    <m/>
    <s v="I"/>
    <s v="傳真交易服務"/>
    <m/>
    <s v="GA-FAX "/>
    <n v="1"/>
    <s v="String"/>
    <s v="faxTransactionFlag"/>
    <s v="CIRCI"/>
    <s v="CIRCIFAX"/>
    <s v="FAX_TRANSACTION_FLAG"/>
    <m/>
  </r>
  <r>
    <x v="0"/>
    <x v="24"/>
    <x v="0"/>
    <x v="1"/>
    <s v="AQF0308"/>
    <s v="TS0116-SA-010301-00002-顧客資料基本資料_顧客基本資料建檔"/>
    <m/>
    <m/>
    <m/>
    <s v="I"/>
    <s v="輸入統一編號"/>
    <m/>
    <s v="GA308-CID"/>
    <n v="10"/>
    <s v="String"/>
    <s v="customerCirciKey"/>
    <s v="CIRCI"/>
    <s v="CIRCIKEY"/>
    <s v="CIF_VERIFIED_ID"/>
    <m/>
  </r>
  <r>
    <x v="0"/>
    <x v="24"/>
    <x v="0"/>
    <x v="1"/>
    <s v="AQF0308"/>
    <s v="TS0116-SA-010301-00002-顧客資料基本資料_顧客基本資料建檔"/>
    <m/>
    <m/>
    <m/>
    <s v="I"/>
    <s v="建檔單位/建檔代號"/>
    <m/>
    <s v="GA308-CBH"/>
    <n v="4"/>
    <s v="String"/>
    <s v="creationDepartment"/>
    <s v="CIRCI"/>
    <s v="CIRCICBH"/>
    <s v="CREATION_DPT_CODE"/>
    <m/>
  </r>
  <r>
    <x v="0"/>
    <x v="24"/>
    <x v="0"/>
    <x v="1"/>
    <s v="AQF0308"/>
    <s v="TS0116-SA-010301-00002-顧客資料基本資料_顧客基本資料建檔"/>
    <m/>
    <m/>
    <m/>
    <s v="I"/>
    <s v="顧客姓名"/>
    <m/>
    <s v="GA308-CNM"/>
    <n v="80"/>
    <s v="String"/>
    <s v="customerName"/>
    <s v="CIRCI"/>
    <s v="CIRCICNM"/>
    <s v="CUST_NAME"/>
    <m/>
  </r>
  <r>
    <x v="0"/>
    <x v="24"/>
    <x v="0"/>
    <x v="1"/>
    <s v="AQF0308"/>
    <s v="TS0116-SA-010301-00002-顧客資料基本資料_顧客基本資料建檔"/>
    <m/>
    <m/>
    <m/>
    <s v="I"/>
    <s v="顧客生日"/>
    <m/>
    <s v="GA308-CBD"/>
    <n v="8"/>
    <s v="String"/>
    <s v="birthday"/>
    <s v="CIRCI"/>
    <s v="CIRCICBD"/>
    <s v="BIRTHDAY"/>
    <m/>
  </r>
  <r>
    <x v="0"/>
    <x v="24"/>
    <x v="0"/>
    <x v="1"/>
    <s v="AQF0308"/>
    <s v="TS0116-SA-010301-00002-顧客資料基本資料_顧客基本資料建檔"/>
    <m/>
    <m/>
    <m/>
    <s v="I"/>
    <s v="戶籍地址"/>
    <m/>
    <s v="GA308-CPA"/>
    <n v="80"/>
    <s v="String"/>
    <s v="fullPermanentAddress"/>
    <s v="CIDAD"/>
    <s v="CIDADCPA"/>
    <s v="PER_ADDRESS_FULL"/>
    <m/>
  </r>
  <r>
    <x v="0"/>
    <x v="24"/>
    <x v="0"/>
    <x v="1"/>
    <s v="AQF0308"/>
    <s v="TS0116-SA-010301-00002-顧客資料基本資料_顧客基本資料建檔"/>
    <m/>
    <m/>
    <m/>
    <s v="I"/>
    <s v="戶籍地址郵遞區號"/>
    <m/>
    <s v="GA308-ZIP"/>
    <n v="3"/>
    <s v="String"/>
    <s v="residentialZip"/>
    <s v="CIRCI"/>
    <s v="CIRCIZIP"/>
    <s v="CUST_ZIP_CODE"/>
    <m/>
  </r>
  <r>
    <x v="0"/>
    <x v="24"/>
    <x v="0"/>
    <x v="1"/>
    <s v="AQF0308"/>
    <s v="TS0116-SA-010301-00002-顧客資料基本資料_顧客基本資料建檔"/>
    <m/>
    <m/>
    <m/>
    <s v="I"/>
    <s v="消金拒絕貸放理由代碼"/>
    <m/>
    <s v="GA308-DNR"/>
    <n v="1"/>
    <s v="String"/>
    <s v="reasonToRejectLoan"/>
    <s v="CIRCI"/>
    <s v="CIRCIDNR"/>
    <s v="REFUSE_LOAN_REASON"/>
    <m/>
  </r>
  <r>
    <x v="0"/>
    <x v="24"/>
    <x v="0"/>
    <x v="1"/>
    <s v="AQF0308"/>
    <s v="TS0116-SA-010301-00002-顧客資料基本資料_顧客基本資料建檔"/>
    <m/>
    <m/>
    <m/>
    <s v="I"/>
    <s v="通訊地址"/>
    <m/>
    <s v="GA308-CHA"/>
    <n v="80"/>
    <s v="String"/>
    <s v="fullResidentialAddress"/>
    <s v="CIDAD"/>
    <s v="CIDADCHA"/>
    <s v="CONT_ADDRESS_FULL"/>
    <m/>
  </r>
  <r>
    <x v="0"/>
    <x v="24"/>
    <x v="0"/>
    <x v="1"/>
    <s v="AQF0308"/>
    <s v="TS0116-SA-010301-00002-顧客資料基本資料_顧客基本資料建檔"/>
    <m/>
    <m/>
    <m/>
    <s v="I"/>
    <s v="戶籍電話"/>
    <m/>
    <s v="GA308-CPP"/>
    <n v="11"/>
    <s v="String"/>
    <s v="permanentPhoneNumber"/>
    <s v="CIRCI"/>
    <s v="CIRCICPP"/>
    <s v="RESI_COMM_CONTENT"/>
    <m/>
  </r>
  <r>
    <x v="0"/>
    <x v="24"/>
    <x v="0"/>
    <x v="1"/>
    <s v="AQF0308"/>
    <s v="TS0116-SA-010301-00002-顧客資料基本資料_顧客基本資料建檔"/>
    <m/>
    <m/>
    <m/>
    <s v="I"/>
    <s v="通訊電話"/>
    <m/>
    <s v="GA308-CHP"/>
    <n v="11"/>
    <s v="String"/>
    <s v="residentialPhoneNumber"/>
    <s v="CIRCI"/>
    <s v="CIRCICH1"/>
    <s v="CONT_COMM_CONTENT"/>
    <m/>
  </r>
  <r>
    <x v="0"/>
    <x v="24"/>
    <x v="0"/>
    <x v="1"/>
    <s v="AQF0308"/>
    <s v="TS0116-SA-010301-00002-顧客資料基本資料_顧客基本資料建檔"/>
    <m/>
    <m/>
    <m/>
    <s v="I"/>
    <s v="通訊電話分機"/>
    <m/>
    <s v="GA308-CHP-EXT"/>
    <n v="4"/>
    <s v="String"/>
    <s v="residentialNumberExtension"/>
    <s v="CIRCI"/>
    <s v="CIRCICH2"/>
    <s v="CONE_COMM_CONTENT"/>
    <m/>
  </r>
  <r>
    <x v="0"/>
    <x v="24"/>
    <x v="0"/>
    <x v="1"/>
    <s v="AQF0308"/>
    <s v="TS0116-SA-010301-00002-顧客資料基本資料_顧客基本資料建檔"/>
    <m/>
    <m/>
    <m/>
    <s v="I"/>
    <s v="行業編號（主計處代碼）"/>
    <m/>
    <s v="GA308-PRF"/>
    <n v="6"/>
    <s v="String"/>
    <s v="industrialCodeForDgbas"/>
    <s v="CIRCI"/>
    <s v="CIRCINP2"/>
    <s v="DGBAS_INDUSTRY_CODE"/>
    <m/>
  </r>
  <r>
    <x v="0"/>
    <x v="24"/>
    <x v="0"/>
    <x v="1"/>
    <s v="AQF0308"/>
    <s v="TS0116-SA-010301-00002-顧客資料基本資料_顧客基本資料建檔"/>
    <m/>
    <m/>
    <m/>
    <s v="I"/>
    <s v="公司電話"/>
    <m/>
    <s v="GA308-FOPH-NO"/>
    <n v="11"/>
    <s v="String"/>
    <s v="companyPhoneNumber"/>
    <s v="CIDTB"/>
    <s v="CIDTBOP1"/>
    <s v="COMP_COMM_CONTENT"/>
    <m/>
  </r>
  <r>
    <x v="0"/>
    <x v="24"/>
    <x v="0"/>
    <x v="1"/>
    <s v="AQF0308"/>
    <s v="TS0116-SA-010301-00002-顧客資料基本資料_顧客基本資料建檔"/>
    <m/>
    <m/>
    <m/>
    <s v="I"/>
    <s v="公司電話分機"/>
    <m/>
    <s v="GA308-FOPH-EXT"/>
    <n v="6"/>
    <s v="String"/>
    <s v="companyExtensionNumber"/>
    <s v="CIDTB"/>
    <s v="CIDTBOP2"/>
    <s v="CMPE_COMM_CONTENT"/>
    <m/>
  </r>
  <r>
    <x v="0"/>
    <x v="24"/>
    <x v="0"/>
    <x v="1"/>
    <s v="AQF0308"/>
    <s v="TS0116-SA-010301-00002-顧客資料基本資料_顧客基本資料建檔"/>
    <m/>
    <m/>
    <m/>
    <s v="I"/>
    <s v="通訊用行動電話"/>
    <m/>
    <s v="GA308-FMBL"/>
    <n v="11"/>
    <s v="String"/>
    <s v="mobilePhoneNumber"/>
    <s v="CIDTB"/>
    <s v="CIDTBMBL"/>
    <s v="CNTP_COMM_CONTENT"/>
    <m/>
  </r>
  <r>
    <x v="0"/>
    <x v="24"/>
    <x v="0"/>
    <x v="1"/>
    <s v="AQF0308"/>
    <s v="TS0116-SA-010301-00002-顧客資料基本資料_顧客基本資料建檔"/>
    <m/>
    <m/>
    <m/>
    <s v="I"/>
    <s v="交易用行動電話/簡訊密碼專屬行動電話"/>
    <m/>
    <s v="GA308-FBBC"/>
    <n v="11"/>
    <s v="String"/>
    <s v="mobilePhoneNumberForSmsTrade"/>
    <s v="CIDTB"/>
    <s v="CIDTBBBC"/>
    <s v="TXNP_COMM_CONTENT"/>
    <m/>
  </r>
  <r>
    <x v="0"/>
    <x v="24"/>
    <x v="0"/>
    <x v="1"/>
    <s v="AQF0308"/>
    <s v="TS0116-SA-010301-00002-顧客資料基本資料_顧客基本資料建檔"/>
    <m/>
    <m/>
    <m/>
    <s v="I"/>
    <s v="&lt;無此欄位&gt;"/>
    <m/>
    <s v="GA308-FYMT"/>
    <s v="13V99"/>
    <s v="Number"/>
    <m/>
    <m/>
    <m/>
    <m/>
    <s v="原:年固定所得"/>
  </r>
  <r>
    <x v="0"/>
    <x v="24"/>
    <x v="0"/>
    <x v="1"/>
    <s v="AQF0308"/>
    <s v="TS0116-SA-010301-00002-顧客資料基本資料_顧客基本資料建檔"/>
    <m/>
    <m/>
    <m/>
    <s v="I"/>
    <s v="&lt;無此欄位&gt;"/>
    <m/>
    <s v="GA308-FCTP"/>
    <n v="2"/>
    <s v="String"/>
    <m/>
    <m/>
    <m/>
    <m/>
    <s v="原:職業"/>
  </r>
  <r>
    <x v="0"/>
    <x v="24"/>
    <x v="0"/>
    <x v="1"/>
    <s v="AQF0308"/>
    <s v="TS0116-SA-010301-00002-顧客資料基本資料_顧客基本資料建檔"/>
    <m/>
    <m/>
    <m/>
    <s v="I"/>
    <s v="&lt;無此欄位&gt;"/>
    <m/>
    <s v="GA308-FCNM"/>
    <n v="40"/>
    <s v="String"/>
    <m/>
    <m/>
    <m/>
    <m/>
    <s v="原:服務單位"/>
  </r>
  <r>
    <x v="0"/>
    <x v="24"/>
    <x v="0"/>
    <x v="1"/>
    <s v="AQF0308"/>
    <s v="TS0116-SA-010301-00002-顧客資料基本資料_顧客基本資料建檔"/>
    <m/>
    <m/>
    <m/>
    <s v="I"/>
    <s v="CPS顧客來源代碼"/>
    <m/>
    <s v="GA308-FTTL"/>
    <n v="2"/>
    <s v="String"/>
    <s v="customerSource"/>
    <s v="CFRCF"/>
    <s v="CFRCFTTL"/>
    <s v="CPS_CUSTOMER_SOURCE_CODE"/>
    <m/>
  </r>
  <r>
    <x v="0"/>
    <x v="24"/>
    <x v="0"/>
    <x v="1"/>
    <s v="AQF0308"/>
    <s v="TS0116-SA-010301-00002-顧客資料基本資料_顧客基本資料建檔"/>
    <m/>
    <m/>
    <m/>
    <s v="I"/>
    <s v="學歷代碼/教育程度"/>
    <m/>
    <s v="GA308-FEDU"/>
    <n v="2"/>
    <s v="String"/>
    <s v="educationLevel"/>
    <s v="CFRCF"/>
    <s v="CFRCFEDU"/>
    <s v="EDU_LEVEL_CODE"/>
    <m/>
  </r>
  <r>
    <x v="0"/>
    <x v="24"/>
    <x v="0"/>
    <x v="1"/>
    <s v="AQF0308"/>
    <s v="TS0116-SA-010301-00002-顧客資料基本資料_顧客基本資料建檔"/>
    <m/>
    <m/>
    <m/>
    <s v="I"/>
    <s v="婚姻狀況"/>
    <m/>
    <s v="GA308-FMRG"/>
    <n v="1"/>
    <s v="String"/>
    <s v="marriedStatus"/>
    <s v="CIDTB"/>
    <s v="CIDTBMRG"/>
    <s v="MARRIED_STATUS_CODE"/>
    <m/>
  </r>
  <r>
    <x v="0"/>
    <x v="24"/>
    <x v="0"/>
    <x v="1"/>
    <s v="AQF0308"/>
    <s v="TS0116-SA-010301-00002-顧客資料基本資料_顧客基本資料建檔"/>
    <m/>
    <m/>
    <m/>
    <s v="I"/>
    <s v="扶養子女數"/>
    <m/>
    <s v="GA308-FCHL"/>
    <n v="2"/>
    <s v="String"/>
    <s v="numberOfChildren"/>
    <s v="CIDTB"/>
    <s v="CIDTBKID"/>
    <s v="CHILDREN_NUM"/>
    <m/>
  </r>
  <r>
    <x v="0"/>
    <x v="24"/>
    <x v="0"/>
    <x v="1"/>
    <s v="AQF0308"/>
    <s v="TS0116-SA-010301-00002-顧客資料基本資料_顧客基本資料建檔"/>
    <m/>
    <m/>
    <m/>
    <s v="I"/>
    <s v="配偶統編"/>
    <m/>
    <s v="GA308-FPID"/>
    <n v="10"/>
    <s v="String"/>
    <s v="spouseIdentificationNumber"/>
    <s v="CIRCI"/>
    <s v="CIRCIPID"/>
    <s v="MATE_CERT_NO"/>
    <m/>
  </r>
  <r>
    <x v="0"/>
    <x v="24"/>
    <x v="0"/>
    <x v="1"/>
    <s v="AQF0308"/>
    <s v="TS0116-SA-010301-00002-顧客資料基本資料_顧客基本資料建檔"/>
    <m/>
    <m/>
    <m/>
    <s v="I"/>
    <s v="電子郵件信箱"/>
    <m/>
    <s v="GA308-FEML"/>
    <n v="50"/>
    <s v="String"/>
    <s v="emailAddress"/>
    <s v="CIDTB"/>
    <s v="CIDTBEML"/>
    <s v="EMAIL_COMM_CONTENT"/>
    <m/>
  </r>
  <r>
    <x v="0"/>
    <x v="24"/>
    <x v="0"/>
    <x v="1"/>
    <s v="AQF0308"/>
    <s v="TS0116-SA-010301-00002-顧客資料基本資料_顧客基本資料建檔"/>
    <m/>
    <m/>
    <m/>
    <s v="I"/>
    <s v="&lt;無此欄位&gt;"/>
    <m/>
    <s v="GA308-FTLE"/>
    <n v="22"/>
    <s v="String"/>
    <m/>
    <m/>
    <m/>
    <m/>
    <s v="原:職業"/>
  </r>
  <r>
    <x v="0"/>
    <x v="24"/>
    <x v="0"/>
    <x v="1"/>
    <s v="AQF0308"/>
    <s v="TS0116-SA-010301-00002-顧客資料基本資料_顧客基本資料建檔"/>
    <m/>
    <m/>
    <m/>
    <s v="I"/>
    <s v="代表人統編"/>
    <m/>
    <s v="GA308-BID"/>
    <n v="10"/>
    <s v="String"/>
    <s v="principalCertificationNumber"/>
    <s v="CIRCI"/>
    <s v="CIRCIDCI"/>
    <s v="PRINCIPAL_CERT_NO"/>
    <m/>
  </r>
  <r>
    <x v="0"/>
    <x v="24"/>
    <x v="0"/>
    <x v="1"/>
    <s v="AQF0308"/>
    <s v="TS0116-SA-010301-00002-顧客資料基本資料_顧客基本資料建檔"/>
    <m/>
    <m/>
    <m/>
    <s v="I"/>
    <s v="代表人姓名"/>
    <m/>
    <s v="GA308-BNAM"/>
    <n v="22"/>
    <s v="String"/>
    <s v="principalName"/>
    <s v="CIRCI"/>
    <s v="CIRCIRNM"/>
    <s v="PRINCIPAL_NAME"/>
    <m/>
  </r>
  <r>
    <x v="0"/>
    <x v="24"/>
    <x v="0"/>
    <x v="1"/>
    <s v="AQF0308"/>
    <s v="TS0116-SA-010301-00002-顧客資料基本資料_顧客基本資料建檔"/>
    <m/>
    <m/>
    <m/>
    <s v="I"/>
    <s v="顧客性質代碼"/>
    <m/>
    <s v="GA308-CUS"/>
    <n v="1"/>
    <s v="String"/>
    <s v="customerPropertyType"/>
    <s v="CIRCI"/>
    <s v="CIRCICCC"/>
    <s v="PROPERTY_TYPE_CODE"/>
    <m/>
  </r>
  <r>
    <x v="0"/>
    <x v="24"/>
    <x v="0"/>
    <x v="1"/>
    <s v="AQF0308"/>
    <s v="TS0116-SA-010301-00002-顧客資料基本資料_顧客基本資料建檔"/>
    <m/>
    <m/>
    <m/>
    <s v="I"/>
    <s v="顧客類別代碼"/>
    <m/>
    <s v="GA308-CUST"/>
    <n v="2"/>
    <s v="String"/>
    <s v="customerType"/>
    <s v="CIRCI"/>
    <s v="CIRCICTP"/>
    <s v="CUSTOMER_TYPE_CODE"/>
    <m/>
  </r>
  <r>
    <x v="0"/>
    <x v="24"/>
    <x v="0"/>
    <x v="1"/>
    <s v="AQF0308"/>
    <s v="TS0116-SA-010301-00002-顧客資料基本資料_顧客基本資料建檔"/>
    <m/>
    <m/>
    <m/>
    <s v="I"/>
    <s v="利息所得稅別"/>
    <m/>
    <s v="GA308-TAX"/>
    <n v="1"/>
    <s v="String"/>
    <s v="taxType"/>
    <s v="CIRCI"/>
    <s v="CIRCITAX"/>
    <s v="INCOME_TAX_TYPE"/>
    <m/>
  </r>
  <r>
    <x v="0"/>
    <x v="24"/>
    <x v="0"/>
    <x v="1"/>
    <s v="AQF0308"/>
    <s v="TS0116-SA-010301-00002-顧客資料基本資料_顧客基本資料建檔"/>
    <m/>
    <m/>
    <m/>
    <s v="I"/>
    <s v="國籍分類代碼"/>
    <m/>
    <s v="GA308-NAT"/>
    <n v="1"/>
    <s v="String"/>
    <s v="nationality"/>
    <s v="CIRCI"/>
    <s v="CIRCICNC"/>
    <s v="NATIONALITY"/>
    <m/>
  </r>
  <r>
    <x v="0"/>
    <x v="24"/>
    <x v="0"/>
    <x v="1"/>
    <s v="AQF0308"/>
    <s v="TS0116-SA-010301-00002-顧客資料基本資料_顧客基本資料建檔"/>
    <m/>
    <m/>
    <m/>
    <s v="I"/>
    <s v="註冊國別代碼"/>
    <m/>
    <s v="GA308-PRO"/>
    <n v="2"/>
    <s v="String"/>
    <s v="registeredCountry"/>
    <s v="CIRCI"/>
    <s v="CIRCICPC"/>
    <s v="REG_COUNTRY_CODE"/>
    <m/>
  </r>
  <r>
    <x v="0"/>
    <x v="24"/>
    <x v="0"/>
    <x v="1"/>
    <s v="AQF0308"/>
    <s v="TS0116-SA-010301-00002-顧客資料基本資料_顧客基本資料建檔"/>
    <m/>
    <m/>
    <m/>
    <s v="I"/>
    <s v="不寄對帳單及通知註記"/>
    <m/>
    <s v="GA308-ACP"/>
    <n v="1"/>
    <s v="String"/>
    <s v="doNotSendStatementFlag"/>
    <s v="CIRCI"/>
    <s v="CIRCIACP"/>
    <s v="NO_BANK_STATM_FLAG"/>
    <m/>
  </r>
  <r>
    <x v="0"/>
    <x v="24"/>
    <x v="0"/>
    <x v="1"/>
    <s v="AQF0308"/>
    <s v="TS0116-SA-010301-00002-顧客資料基本資料_顧客基本資料建檔"/>
    <m/>
    <m/>
    <m/>
    <s v="I"/>
    <s v="行業性質"/>
    <m/>
    <s v="GA308-PRFT"/>
    <n v="2"/>
    <s v="String"/>
    <s v="industrialPropertyType"/>
    <s v="CIRCI"/>
    <s v="CIRCIPRT"/>
    <s v="INDUSTRY_PROPS_TYPE_CODE"/>
    <m/>
  </r>
  <r>
    <x v="0"/>
    <x v="24"/>
    <x v="0"/>
    <x v="1"/>
    <s v="AQF0308"/>
    <s v="TS0116-SA-010301-00002-顧客資料基本資料_顧客基本資料建檔"/>
    <m/>
    <m/>
    <m/>
    <s v="I"/>
    <s v="&lt;無此欄位&gt;"/>
    <m/>
    <s v="GA308-EAI"/>
    <n v="1"/>
    <s v="String"/>
    <m/>
    <m/>
    <m/>
    <m/>
    <s v="原:共同行銷註記"/>
  </r>
  <r>
    <x v="0"/>
    <x v="24"/>
    <x v="0"/>
    <x v="1"/>
    <s v="AQF0308"/>
    <s v="TS0116-SA-010301-00002-顧客資料基本資料_顧客基本資料建檔"/>
    <m/>
    <m/>
    <m/>
    <s v="I"/>
    <s v="&lt;無此欄位&gt;"/>
    <m/>
    <s v="GA308-YMU"/>
    <s v="13V99"/>
    <s v="Number"/>
    <m/>
    <m/>
    <m/>
    <m/>
    <s v="原:非固定所得"/>
  </r>
  <r>
    <x v="0"/>
    <x v="24"/>
    <x v="0"/>
    <x v="1"/>
    <s v="AQF0308"/>
    <s v="TS0116-SA-010301-00002-顧客資料基本資料_顧客基本資料建檔"/>
    <m/>
    <m/>
    <m/>
    <s v="I"/>
    <s v="&lt;無此欄位&gt;"/>
    <m/>
    <s v="GA308-EXP"/>
    <n v="42"/>
    <s v="String"/>
    <m/>
    <m/>
    <m/>
    <m/>
    <s v="原:經歷"/>
  </r>
  <r>
    <x v="0"/>
    <x v="24"/>
    <x v="0"/>
    <x v="1"/>
    <s v="AQF0308"/>
    <s v="TS0116-SA-010301-00002-顧客資料基本資料_顧客基本資料建檔"/>
    <m/>
    <m/>
    <m/>
    <s v="I"/>
    <s v="&lt;無此欄位&gt;"/>
    <m/>
    <s v="GA308-SEN"/>
    <n v="4"/>
    <s v="String"/>
    <m/>
    <m/>
    <m/>
    <m/>
    <s v="原:年資"/>
  </r>
  <r>
    <x v="0"/>
    <x v="24"/>
    <x v="0"/>
    <x v="1"/>
    <s v="AQF0308"/>
    <s v="TS0116-SA-010301-00002-顧客資料基本資料_顧客基本資料建檔"/>
    <m/>
    <m/>
    <m/>
    <s v="I"/>
    <s v="&lt;無此欄位&gt;"/>
    <m/>
    <s v="GA308-YMM"/>
    <n v="6"/>
    <s v="Number"/>
    <m/>
    <m/>
    <m/>
    <m/>
    <s v="原:年所得所屬年月"/>
  </r>
  <r>
    <x v="0"/>
    <x v="24"/>
    <x v="0"/>
    <x v="1"/>
    <s v="AQF0308"/>
    <s v="TS0116-SA-010301-00002-顧客資料基本資料_顧客基本資料建檔"/>
    <m/>
    <m/>
    <m/>
    <s v="I"/>
    <s v="大陸商主代碼"/>
    <m/>
    <s v="GA308-CN1"/>
    <n v="1"/>
    <s v="String"/>
    <s v="chinaMasterCode"/>
    <s v="CIDADEXT"/>
    <s v="CIDADCN1"/>
    <s v="CHINA_MASTER_CODE"/>
    <m/>
  </r>
  <r>
    <x v="0"/>
    <x v="24"/>
    <x v="0"/>
    <x v="1"/>
    <s v="AQF0308"/>
    <s v="TS0116-SA-010301-00002-顧客資料基本資料_顧客基本資料建檔"/>
    <m/>
    <m/>
    <m/>
    <s v="I"/>
    <s v="&lt;無此欄位&gt;"/>
    <m/>
    <s v="GA308-FRM"/>
    <n v="1"/>
    <s v="String"/>
    <m/>
    <m/>
    <m/>
    <m/>
    <s v="原:來源註記"/>
  </r>
  <r>
    <x v="0"/>
    <x v="24"/>
    <x v="0"/>
    <x v="1"/>
    <s v="AQF0308"/>
    <s v="TS0116-SA-010301-00002-顧客資料基本資料_顧客基本資料建檔"/>
    <m/>
    <m/>
    <m/>
    <s v="I"/>
    <s v="外商分公司註記"/>
    <m/>
    <s v="GA308-FBH"/>
    <n v="1"/>
    <s v="String"/>
    <s v="foreignBranchFlag"/>
    <s v="CIDTB"/>
    <s v="CIDTBFBH"/>
    <s v="FOREIGN_BRANCH_FLAG"/>
    <m/>
  </r>
  <r>
    <x v="0"/>
    <x v="24"/>
    <x v="0"/>
    <x v="1"/>
    <s v="AQF0308"/>
    <s v="TS0116-SA-010301-00002-顧客資料基本資料_顧客基本資料建檔"/>
    <m/>
    <m/>
    <m/>
    <s v="I"/>
    <s v="母公司國別代碼"/>
    <m/>
    <s v="GA308-CPC"/>
    <n v="2"/>
    <s v="String"/>
    <s v="parentCompanyCountry"/>
    <s v="CIDTB"/>
    <s v="CIDTBCPC"/>
    <s v="PARENT_COMPANY_COUNTRY"/>
    <m/>
  </r>
  <r>
    <x v="0"/>
    <x v="24"/>
    <x v="0"/>
    <x v="1"/>
    <s v="AQF0308"/>
    <s v="TS0116-SA-010301-00002-顧客資料基本資料_顧客基本資料建檔"/>
    <m/>
    <m/>
    <m/>
    <s v="I"/>
    <s v="大陸商子代碼"/>
    <m/>
    <s v="GA308-CN2"/>
    <n v="2"/>
    <s v="String"/>
    <s v="chinaSubCode"/>
    <s v="CIDADEXT"/>
    <s v="CIDADCN2"/>
    <s v="CHINA_SUB_CODE"/>
    <m/>
  </r>
  <r>
    <x v="0"/>
    <x v="24"/>
    <x v="0"/>
    <x v="1"/>
    <s v="AQF0308"/>
    <s v="TS0116-SA-010301-00002-顧客資料基本資料_顧客基本資料建檔"/>
    <m/>
    <m/>
    <m/>
    <s v="I"/>
    <s v="利潤分行(SB)"/>
    <m/>
    <s v="GA308-RTH"/>
    <n v="4"/>
    <s v="String"/>
    <s v="profitBranch"/>
    <m/>
    <m/>
    <m/>
    <m/>
  </r>
  <r>
    <x v="0"/>
    <x v="24"/>
    <x v="0"/>
    <x v="1"/>
    <s v="AQF0308"/>
    <s v="TS0116-SA-010301-00002-顧客資料基本資料_顧客基本資料建檔"/>
    <m/>
    <m/>
    <m/>
    <s v="I"/>
    <s v="ＢＭＯ統編(SB)"/>
    <m/>
    <s v="GA308-BMO"/>
    <n v="10"/>
    <s v="String"/>
    <s v="bmoCertificationNumber"/>
    <m/>
    <m/>
    <m/>
    <m/>
  </r>
  <r>
    <x v="0"/>
    <x v="24"/>
    <x v="0"/>
    <x v="1"/>
    <s v="AQF0308"/>
    <s v="TS0116-SA-010301-00002-顧客資料基本資料_顧客基本資料建檔"/>
    <m/>
    <m/>
    <m/>
    <s v="I"/>
    <s v="&lt;無此欄位&gt;"/>
    <m/>
    <s v="GA308-BMO-F"/>
    <n v="1"/>
    <s v="String"/>
    <m/>
    <m/>
    <m/>
    <m/>
    <s v="原:ＢＭＯ統編重號註記"/>
  </r>
  <r>
    <x v="0"/>
    <x v="24"/>
    <x v="0"/>
    <x v="1"/>
    <s v="AQF0308"/>
    <s v="TS0116-SA-010301-00002-顧客資料基本資料_顧客基本資料建檔"/>
    <m/>
    <m/>
    <m/>
    <s v="O"/>
    <s v="執行結果"/>
    <m/>
    <s v="WA308-RTC"/>
    <n v="4"/>
    <s v="String"/>
    <s v="returnCode"/>
    <m/>
    <m/>
    <m/>
    <m/>
  </r>
  <r>
    <x v="0"/>
    <x v="25"/>
    <x v="0"/>
    <x v="1"/>
    <s v="N1536"/>
    <s v="TS0116-SA-010301-00007-顧客資料基本資料_顧客聯絡資料維護(PIB)"/>
    <m/>
    <m/>
    <m/>
    <s v="I"/>
    <s v="銀行歸戶統編"/>
    <m/>
    <s v="NIA-CIK"/>
    <n v="10"/>
    <s v="String"/>
    <s v="customerCirciKey"/>
    <s v="CIRCI"/>
    <s v="CIRCIKEY"/>
    <s v="CIF_VERIFIED_ID"/>
    <m/>
  </r>
  <r>
    <x v="0"/>
    <x v="25"/>
    <x v="0"/>
    <x v="1"/>
    <s v="N1536"/>
    <s v="TS0116-SA-010301-00007-顧客資料基本資料_顧客聯絡資料維護(PIB)"/>
    <m/>
    <m/>
    <m/>
    <s v="I"/>
    <s v="通訊電話"/>
    <m/>
    <s v="NIA-CHP1"/>
    <n v="11"/>
    <s v="String"/>
    <s v="residentialPhoneNumber"/>
    <s v="CIRCI"/>
    <s v="CIRCICH1"/>
    <s v="CONT_COMM_CONTENT"/>
    <m/>
  </r>
  <r>
    <x v="0"/>
    <x v="25"/>
    <x v="0"/>
    <x v="1"/>
    <s v="N1536"/>
    <s v="TS0116-SA-010301-00007-顧客資料基本資料_顧客聯絡資料維護(PIB)"/>
    <m/>
    <m/>
    <m/>
    <s v="I"/>
    <s v="通訊電話分機"/>
    <m/>
    <s v="NIA-CHP2"/>
    <n v="4"/>
    <s v="String"/>
    <s v="residentialNumberExtension"/>
    <s v="CIRCI"/>
    <s v="CIRCICH2"/>
    <s v="CONE_COMM_CONTENT"/>
    <m/>
  </r>
  <r>
    <x v="0"/>
    <x v="25"/>
    <x v="0"/>
    <x v="1"/>
    <s v="N1536"/>
    <s v="TS0116-SA-010301-00007-顧客資料基本資料_顧客聯絡資料維護(PIB)"/>
    <m/>
    <m/>
    <m/>
    <s v="I"/>
    <s v="通訊用行動電話"/>
    <m/>
    <s v="NIA-MBL"/>
    <n v="11"/>
    <s v="String"/>
    <s v="mobilePhoneNumber"/>
    <s v="CIDTB"/>
    <s v="CIDTBMBL"/>
    <s v="CNTP_COMM_CONTENT"/>
    <m/>
  </r>
  <r>
    <x v="0"/>
    <x v="25"/>
    <x v="0"/>
    <x v="1"/>
    <s v="N1536"/>
    <s v="TS0116-SA-010301-00007-顧客資料基本資料_顧客聯絡資料維護(PIB)"/>
    <m/>
    <m/>
    <m/>
    <s v="I"/>
    <s v="通訊地址郵遞區號"/>
    <m/>
    <s v="NIA-ZIP"/>
    <n v="3"/>
    <s v="String"/>
    <s v="residentialZip"/>
    <s v="CIRCI"/>
    <s v="CIRCIZIP"/>
    <s v="CUST_ZIP_CODE"/>
    <m/>
  </r>
  <r>
    <x v="0"/>
    <x v="25"/>
    <x v="0"/>
    <x v="1"/>
    <s v="N1536"/>
    <s v="TS0116-SA-010301-00007-顧客資料基本資料_顧客聯絡資料維護(PIB)"/>
    <m/>
    <m/>
    <m/>
    <s v="I"/>
    <s v="通訊地址"/>
    <m/>
    <s v="NIA-CHA"/>
    <n v="80"/>
    <s v="String"/>
    <s v="fullResidentialAddress"/>
    <s v="CIDAD"/>
    <s v="CIDADCHA"/>
    <s v="CONT_ADDRESS_FULL"/>
    <m/>
  </r>
  <r>
    <x v="0"/>
    <x v="25"/>
    <x v="0"/>
    <x v="1"/>
    <s v="N1536"/>
    <s v="TS0116-SA-010301-00007-顧客資料基本資料_顧客聯絡資料維護(PIB)"/>
    <m/>
    <m/>
    <m/>
    <s v="I"/>
    <s v="電子郵件行銷"/>
    <m/>
    <s v="NIA-EDM"/>
    <n v="1"/>
    <s v="String"/>
    <s v="emailSellingFlag"/>
    <s v="CIDTB003"/>
    <s v="CIDTBEDM-003"/>
    <s v="EMAIL_SALE_FLAG"/>
    <m/>
  </r>
  <r>
    <x v="0"/>
    <x v="25"/>
    <x v="0"/>
    <x v="1"/>
    <s v="N1536"/>
    <s v="TS0116-SA-010301-00007-顧客資料基本資料_顧客聯絡資料維護(PIB)"/>
    <m/>
    <m/>
    <m/>
    <s v="I"/>
    <s v="戶籍電話"/>
    <m/>
    <s v="NIA-CPP"/>
    <n v="11"/>
    <s v="String"/>
    <s v="permanentPhoneNumber"/>
    <s v="CIRCI"/>
    <s v="CIRCICPP"/>
    <s v="RESI_COMM_CONTENT"/>
    <m/>
  </r>
  <r>
    <x v="0"/>
    <x v="25"/>
    <x v="0"/>
    <x v="1"/>
    <s v="N1536"/>
    <s v="TS0116-SA-010301-00007-顧客資料基本資料_顧客聯絡資料維護(PIB)"/>
    <m/>
    <m/>
    <m/>
    <s v="I"/>
    <s v="顧客確認註記"/>
    <m/>
    <s v="NIA-CFM"/>
    <n v="1"/>
    <s v="String"/>
    <s v="requestBody.optional.forceUpdate"/>
    <m/>
    <m/>
    <m/>
    <m/>
  </r>
  <r>
    <x v="0"/>
    <x v="25"/>
    <x v="0"/>
    <x v="1"/>
    <s v="N1536"/>
    <s v="TS0116-SA-010301-00007-顧客資料基本資料_顧客聯絡資料維護(PIB)"/>
    <m/>
    <m/>
    <m/>
    <s v="O"/>
    <s v="銀行歸戶統編"/>
    <m/>
    <s v="WA-CIK"/>
    <n v="10"/>
    <s v="String"/>
    <s v="customerCirciKey"/>
    <s v="CIRCI"/>
    <s v="CIRCIKEY"/>
    <s v="CIF_VERIFIED_ID"/>
    <m/>
  </r>
  <r>
    <x v="0"/>
    <x v="1"/>
    <x v="0"/>
    <x v="1"/>
    <s v="A12105"/>
    <s v="TS0116-SA-010302-00001-顧客資料基本資料_顧客資料基本資料刪除"/>
    <m/>
    <m/>
    <m/>
    <s v="I"/>
    <s v="銀行歸戶統編"/>
    <m/>
    <s v="GA-CID"/>
    <n v="10"/>
    <s v="String"/>
    <s v="customerCirciKey"/>
    <s v="CIRCI"/>
    <s v="CIRCIKEY"/>
    <s v="CIF_VERIFIED_ID"/>
    <m/>
  </r>
  <r>
    <x v="0"/>
    <x v="1"/>
    <x v="0"/>
    <x v="1"/>
    <s v="A12105"/>
    <s v="TS0116-SA-010302-00001-顧客資料基本資料_顧客資料基本資料刪除"/>
    <m/>
    <m/>
    <m/>
    <s v="I"/>
    <s v="顧客開戶生日"/>
    <m/>
    <s v="GA-CBD"/>
    <n v="8"/>
    <s v="String"/>
    <s v="birthday"/>
    <s v="CIRCI"/>
    <s v="CIRCICBD"/>
    <s v="BIRTHDAY"/>
    <m/>
  </r>
  <r>
    <x v="0"/>
    <x v="1"/>
    <x v="0"/>
    <x v="1"/>
    <s v="A12105"/>
    <s v="TS0116-SA-010302-00001-顧客資料基本資料_顧客資料基本資料刪除"/>
    <m/>
    <m/>
    <m/>
    <s v="I"/>
    <s v="主管授權卡號"/>
    <m/>
    <s v="GA-SUP"/>
    <n v="36"/>
    <s v="String"/>
    <s v="supervisorCardNumber"/>
    <m/>
    <m/>
    <m/>
    <m/>
  </r>
  <r>
    <x v="0"/>
    <x v="1"/>
    <x v="0"/>
    <x v="1"/>
    <s v="A12105"/>
    <s v="TS0116-SA-010302-00001-顧客資料基本資料_顧客資料基本資料刪除"/>
    <m/>
    <m/>
    <m/>
    <s v="I"/>
    <s v="強迫刪除註記"/>
    <m/>
    <s v="GA-CIFC"/>
    <n v="1"/>
    <s v="String"/>
    <s v="forceDeleteFlag"/>
    <m/>
    <m/>
    <m/>
    <m/>
  </r>
  <r>
    <x v="0"/>
    <x v="1"/>
    <x v="0"/>
    <x v="1"/>
    <s v="A12105"/>
    <s v="TS0116-SA-010302-00001-顧客資料基本資料_顧客資料基本資料刪除"/>
    <m/>
    <m/>
    <m/>
    <s v="O"/>
    <s v="統一編號"/>
    <m/>
    <s v="WA-CID"/>
    <n v="10"/>
    <s v="String"/>
    <s v="customerCirciKey"/>
    <s v="CIRCI"/>
    <s v="CIRCIKEY"/>
    <s v="CIF_VERIFIED_ID"/>
    <m/>
  </r>
  <r>
    <x v="0"/>
    <x v="1"/>
    <x v="0"/>
    <x v="1"/>
    <s v="A12105"/>
    <s v="TS0116-SA-010302-00001-顧客資料基本資料_顧客資料基本資料刪除"/>
    <m/>
    <m/>
    <m/>
    <s v="O"/>
    <s v="生日"/>
    <m/>
    <s v="WA-CBD"/>
    <n v="8"/>
    <s v="String"/>
    <s v="birthday"/>
    <s v="CIRCI"/>
    <s v="CIRCICBD"/>
    <s v="BIRTHDAY"/>
    <m/>
  </r>
  <r>
    <x v="0"/>
    <x v="1"/>
    <x v="0"/>
    <x v="1"/>
    <s v="A12105"/>
    <s v="TS0116-SA-010302-00001-顧客資料基本資料_顧客資料基本資料刪除"/>
    <m/>
    <m/>
    <m/>
    <s v="O"/>
    <s v="姓名"/>
    <m/>
    <s v="WA-CNM"/>
    <n v="80"/>
    <s v="String"/>
    <s v="customerName"/>
    <s v="CIRCI"/>
    <s v="CIRCICNM"/>
    <s v="CUST_NAME"/>
    <m/>
  </r>
  <r>
    <x v="0"/>
    <x v="1"/>
    <x v="0"/>
    <x v="1"/>
    <s v="A123022"/>
    <s v="TS0116-SA-010320-00001-顧客註記/約定作業_成年監護維護"/>
    <m/>
    <m/>
    <m/>
    <s v="I"/>
    <s v="銀行歸戶統編"/>
    <m/>
    <s v="GA-CID"/>
    <n v="10"/>
    <s v="String"/>
    <s v="customerCirciKey"/>
    <s v="CIRCI"/>
    <s v="CIRCIKEY"/>
    <s v="CIF_VERIFIED_ID"/>
    <m/>
  </r>
  <r>
    <x v="0"/>
    <x v="1"/>
    <x v="0"/>
    <x v="1"/>
    <s v="A123022"/>
    <s v="TS0116-SA-010320-00001-顧客註記/約定作業_成年監護維護"/>
    <m/>
    <m/>
    <m/>
    <s v="I"/>
    <s v="顧客開戶生日"/>
    <m/>
    <s v="GA-CBD"/>
    <n v="8"/>
    <s v="String"/>
    <s v="birthday"/>
    <s v="CIRCI"/>
    <s v="CIRCICBD"/>
    <s v="BIRTHDAY"/>
    <m/>
  </r>
  <r>
    <x v="0"/>
    <x v="1"/>
    <x v="0"/>
    <x v="1"/>
    <s v="A123022"/>
    <s v="TS0116-SA-010320-00001-顧客註記/約定作業_成年監護維護"/>
    <m/>
    <m/>
    <m/>
    <s v="I"/>
    <s v="顧客姓名"/>
    <m/>
    <s v="GA-CNM"/>
    <n v="80"/>
    <s v="String"/>
    <s v="customerName"/>
    <s v="CIRCI"/>
    <s v="CIRCICNM"/>
    <s v="CUST_NAME"/>
    <m/>
  </r>
  <r>
    <x v="0"/>
    <x v="1"/>
    <x v="0"/>
    <x v="1"/>
    <s v="A123022"/>
    <s v="TS0116-SA-010320-00001-顧客註記/約定作業_成年監護維護"/>
    <m/>
    <m/>
    <m/>
    <s v="I"/>
    <s v="目前宣告狀態"/>
    <m/>
    <s v="GA-STAT"/>
    <n v="1"/>
    <s v="String"/>
    <s v="currentGuardianship"/>
    <m/>
    <m/>
    <m/>
    <m/>
  </r>
  <r>
    <x v="0"/>
    <x v="1"/>
    <x v="0"/>
    <x v="1"/>
    <s v="A123022"/>
    <s v="TS0116-SA-010320-00001-顧客註記/約定作業_成年監護維護"/>
    <m/>
    <m/>
    <m/>
    <s v="I"/>
    <s v="是否已受宣告"/>
    <m/>
    <s v="GA-ANNOC"/>
    <n v="1"/>
    <s v="String"/>
    <s v="isGuarded"/>
    <m/>
    <m/>
    <m/>
    <m/>
  </r>
  <r>
    <x v="0"/>
    <x v="1"/>
    <x v="0"/>
    <x v="1"/>
    <s v="A123022"/>
    <s v="TS0116-SA-010320-00001-顧客註記/約定作業_成年監護維護"/>
    <m/>
    <m/>
    <m/>
    <s v="I"/>
    <s v="宣告種類"/>
    <m/>
    <s v="GA-STAT-TYP"/>
    <n v="1"/>
    <s v="String"/>
    <s v="guardianshipType"/>
    <m/>
    <m/>
    <m/>
    <m/>
  </r>
  <r>
    <x v="0"/>
    <x v="1"/>
    <x v="0"/>
    <x v="1"/>
    <s v="A123022"/>
    <s v="TS0116-SA-010320-00001-顧客註記/約定作業_成年監護維護"/>
    <m/>
    <m/>
    <m/>
    <s v="I"/>
    <s v="徵提同意書"/>
    <m/>
    <s v="GA-GUG"/>
    <n v="1"/>
    <s v="String"/>
    <s v="guardianshipConsent"/>
    <m/>
    <m/>
    <m/>
    <m/>
  </r>
  <r>
    <x v="0"/>
    <x v="1"/>
    <x v="0"/>
    <x v="1"/>
    <s v="A123022"/>
    <s v="TS0116-SA-010320-00001-顧客註記/約定作業_成年監護維護"/>
    <m/>
    <m/>
    <m/>
    <s v="I"/>
    <s v="成年監護狀態"/>
    <m/>
    <s v="GA-GUG-NEW"/>
    <n v="1"/>
    <s v="String"/>
    <s v="changedToGuardianship"/>
    <s v="CIRCI"/>
    <s v="CIRCIGUG"/>
    <s v="GROWN_UP_GUARDIAN_SHIP"/>
    <m/>
  </r>
  <r>
    <x v="0"/>
    <x v="1"/>
    <x v="0"/>
    <x v="1"/>
    <s v="A123022"/>
    <s v="TS0116-SA-010320-00001-顧客註記/約定作業_成年監護維護"/>
    <m/>
    <m/>
    <m/>
    <s v="O"/>
    <s v="銀行歸戶統編"/>
    <m/>
    <s v="WA-CID"/>
    <n v="10"/>
    <s v="String"/>
    <s v="customerCirciKey"/>
    <s v="CIRCI"/>
    <s v="CIRCIKEY"/>
    <s v="CIF_VERIFIED_ID"/>
    <m/>
  </r>
  <r>
    <x v="0"/>
    <x v="1"/>
    <x v="0"/>
    <x v="1"/>
    <s v="A123022"/>
    <s v="TS0116-SA-010320-00001-顧客註記/約定作業_成年監護維護"/>
    <m/>
    <m/>
    <m/>
    <s v="O"/>
    <s v="顧客開戶生日"/>
    <m/>
    <s v="WA-CBD"/>
    <n v="8"/>
    <s v="String"/>
    <s v="birthday"/>
    <s v="CIRCI"/>
    <s v="CIRCICBD"/>
    <s v="BIRTHDAY"/>
    <m/>
  </r>
  <r>
    <x v="0"/>
    <x v="1"/>
    <x v="0"/>
    <x v="1"/>
    <s v="A123022"/>
    <s v="TS0116-SA-010320-00001-顧客註記/約定作業_成年監護維護"/>
    <m/>
    <m/>
    <m/>
    <s v="O"/>
    <s v="顧客姓名"/>
    <m/>
    <s v="WA-CNM"/>
    <n v="80"/>
    <s v="String"/>
    <s v="customerName"/>
    <s v="CIRCI"/>
    <s v="CIRCICNM"/>
    <s v="CUST_NAME"/>
    <m/>
  </r>
  <r>
    <x v="0"/>
    <x v="1"/>
    <x v="0"/>
    <x v="1"/>
    <s v="A123022"/>
    <s v="TS0116-SA-010320-00001-顧客註記/約定作業_成年監護維護"/>
    <m/>
    <m/>
    <m/>
    <s v="O"/>
    <s v="目前宣告狀態"/>
    <m/>
    <s v="WA-STAT"/>
    <n v="1"/>
    <s v="String"/>
    <s v="currentGuardianship"/>
    <m/>
    <m/>
    <m/>
    <m/>
  </r>
  <r>
    <x v="0"/>
    <x v="1"/>
    <x v="0"/>
    <x v="1"/>
    <s v="A123022"/>
    <s v="TS0116-SA-010320-00001-顧客註記/約定作業_成年監護維護"/>
    <m/>
    <m/>
    <m/>
    <s v="O"/>
    <s v="是否已受宣告"/>
    <m/>
    <s v="WA-ANNOC"/>
    <n v="1"/>
    <s v="String"/>
    <s v="isGuarded"/>
    <m/>
    <m/>
    <m/>
    <m/>
  </r>
  <r>
    <x v="0"/>
    <x v="1"/>
    <x v="0"/>
    <x v="1"/>
    <s v="A123022"/>
    <s v="TS0116-SA-010320-00001-顧客註記/約定作業_成年監護維護"/>
    <m/>
    <m/>
    <m/>
    <s v="O"/>
    <s v="宣告種類"/>
    <m/>
    <s v="WA-STAT-TYP"/>
    <n v="1"/>
    <s v="String"/>
    <s v="guardianshipType"/>
    <m/>
    <m/>
    <m/>
    <m/>
  </r>
  <r>
    <x v="0"/>
    <x v="1"/>
    <x v="0"/>
    <x v="1"/>
    <s v="A123022"/>
    <s v="TS0116-SA-010320-00001-顧客註記/約定作業_成年監護維護"/>
    <m/>
    <m/>
    <m/>
    <s v="O"/>
    <s v="徵提同意書"/>
    <m/>
    <s v="WA-GUG"/>
    <n v="1"/>
    <s v="String"/>
    <s v="guardianshipConsent"/>
    <m/>
    <m/>
    <m/>
    <m/>
  </r>
  <r>
    <x v="0"/>
    <x v="1"/>
    <x v="0"/>
    <x v="1"/>
    <s v="A123022"/>
    <s v="TS0116-SA-010320-00001-顧客註記/約定作業_成年監護維護"/>
    <m/>
    <m/>
    <m/>
    <s v="O"/>
    <s v="成年監護狀態"/>
    <m/>
    <s v="WA-GUG-NEW"/>
    <n v="1"/>
    <s v="String"/>
    <s v="changedToGuardianship"/>
    <s v="CIRCI"/>
    <s v="CIRCIGUG"/>
    <s v="GROWN_UP_GUARDIAN_SHIP"/>
    <m/>
  </r>
  <r>
    <x v="0"/>
    <x v="26"/>
    <x v="0"/>
    <x v="1"/>
    <s v="R12103"/>
    <s v="TS0116-SA-010322-00001-顧客註記/約定作業_顧客身份維護"/>
    <m/>
    <m/>
    <m/>
    <s v="I"/>
    <s v="銀行歸戶統編"/>
    <m/>
    <s v="GA-CID"/>
    <n v="10"/>
    <s v="String"/>
    <s v="customerCirciKey"/>
    <s v="CIRCI"/>
    <s v="CIRCIKEY"/>
    <s v="CIF_VERIFIED_ID"/>
    <m/>
  </r>
  <r>
    <x v="0"/>
    <x v="26"/>
    <x v="0"/>
    <x v="1"/>
    <s v="R12103"/>
    <s v="TS0116-SA-010322-00001-顧客註記/約定作業_顧客身份維護"/>
    <m/>
    <m/>
    <m/>
    <s v="I"/>
    <s v="顧客開戶生日"/>
    <m/>
    <s v="GA-BIR"/>
    <n v="8"/>
    <s v="String"/>
    <s v="birthday"/>
    <s v="CIRCI"/>
    <s v="CIRCICBD"/>
    <s v="BIRTHDAY"/>
    <m/>
  </r>
  <r>
    <x v="0"/>
    <x v="26"/>
    <x v="0"/>
    <x v="1"/>
    <s v="R12103"/>
    <s v="TS0116-SA-010322-00001-顧客註記/約定作業_顧客身份維護"/>
    <m/>
    <m/>
    <m/>
    <s v="I"/>
    <s v="主管授權卡號"/>
    <m/>
    <s v="GA-SUP"/>
    <n v="36"/>
    <s v="String"/>
    <s v="supervisorCardNumber"/>
    <m/>
    <m/>
    <m/>
    <m/>
  </r>
  <r>
    <x v="0"/>
    <x v="26"/>
    <x v="0"/>
    <x v="1"/>
    <s v="R12103"/>
    <s v="TS0116-SA-010322-00001-顧客註記/約定作業_顧客身份維護"/>
    <m/>
    <m/>
    <m/>
    <s v="I"/>
    <s v="顧客身份代碼"/>
    <m/>
    <s v="GA-NUM"/>
    <n v="100"/>
    <s v="List&lt;String&gt;"/>
    <s v="customerKycTypes[*].kycCode"/>
    <m/>
    <m/>
    <m/>
    <s v="20組"/>
  </r>
  <r>
    <x v="0"/>
    <x v="26"/>
    <x v="0"/>
    <x v="1"/>
    <s v="R12103"/>
    <s v="TS0116-SA-010322-00001-顧客註記/約定作業_顧客身份維護"/>
    <m/>
    <m/>
    <m/>
    <s v="I"/>
    <s v="登錄狀態"/>
    <m/>
    <s v="GA-SYN"/>
    <n v="1"/>
    <s v="List&lt;String&gt;"/>
    <s v="customerKycTypes[*].kycType"/>
    <m/>
    <m/>
    <m/>
    <s v="20組"/>
  </r>
  <r>
    <x v="0"/>
    <x v="17"/>
    <x v="1"/>
    <x v="1"/>
    <s v="updateCustomerByDigitalDept"/>
    <s v="TS0116-SA-010301-00006-顧客資料基本資料_顧客聯絡資料維護(數存)"/>
    <m/>
    <m/>
    <m/>
    <s v="I"/>
    <s v="銀行歸戶統編"/>
    <m/>
    <m/>
    <n v="10"/>
    <s v="String"/>
    <s v="customerCirciKey"/>
    <s v="CIRCI"/>
    <s v="CIRCIKEY"/>
    <s v="CIF_VERIFIED_ID"/>
    <m/>
  </r>
  <r>
    <x v="0"/>
    <x v="17"/>
    <x v="1"/>
    <x v="1"/>
    <s v="updateCustomerByDigitalDept"/>
    <s v="TS0116-SA-010301-00006-顧客資料基本資料_顧客聯絡資料維護(數存)"/>
    <m/>
    <m/>
    <m/>
    <s v="I"/>
    <s v="通訊電話"/>
    <m/>
    <m/>
    <n v="11"/>
    <s v="String"/>
    <s v="residentialPhoneNumber"/>
    <s v="CIRCI"/>
    <s v="CIRCICH1"/>
    <s v="CONT_COMM_CONTENT"/>
    <m/>
  </r>
  <r>
    <x v="0"/>
    <x v="17"/>
    <x v="1"/>
    <x v="1"/>
    <s v="updateCustomerByDigitalDept"/>
    <s v="TS0116-SA-010301-00006-顧客資料基本資料_顧客聯絡資料維護(數存)"/>
    <m/>
    <m/>
    <m/>
    <s v="I"/>
    <s v="通訊電話分機"/>
    <m/>
    <m/>
    <n v="4"/>
    <s v="String"/>
    <s v="residentialNumberExtension"/>
    <s v="CIRCI"/>
    <s v="CIRCICH2"/>
    <s v="CONE_COMM_CONTENT"/>
    <m/>
  </r>
  <r>
    <x v="0"/>
    <x v="17"/>
    <x v="1"/>
    <x v="1"/>
    <s v="updateCustomerByDigitalDept"/>
    <s v="TS0116-SA-010301-00006-顧客資料基本資料_顧客聯絡資料維護(數存)"/>
    <m/>
    <m/>
    <m/>
    <s v="I"/>
    <s v="通訊地址"/>
    <m/>
    <m/>
    <n v="80"/>
    <s v="String"/>
    <s v="fullResidentialAddress"/>
    <s v="CIDAD"/>
    <s v="CIDADCHA"/>
    <s v="CONT_ADDRESS_FULL"/>
    <m/>
  </r>
  <r>
    <x v="0"/>
    <x v="17"/>
    <x v="1"/>
    <x v="1"/>
    <s v="updateCustomerByDigitalDept"/>
    <s v="TS0116-SA-010301-00006-顧客資料基本資料_顧客聯絡資料維護(數存)"/>
    <m/>
    <m/>
    <m/>
    <s v="I"/>
    <s v="通訊地址郵遞區號"/>
    <m/>
    <m/>
    <n v="3"/>
    <s v="String"/>
    <s v="residentialZip"/>
    <s v="CIRCI"/>
    <s v="CIRCIZIP"/>
    <s v="CUST_ZIP_CODE"/>
    <m/>
  </r>
  <r>
    <x v="0"/>
    <x v="17"/>
    <x v="1"/>
    <x v="1"/>
    <s v="updateCustomerByDigitalDept"/>
    <s v="TS0116-SA-010301-00006-顧客資料基本資料_顧客聯絡資料維護(數存)"/>
    <m/>
    <m/>
    <m/>
    <s v="I"/>
    <s v="戶籍地址"/>
    <m/>
    <m/>
    <n v="80"/>
    <s v="String"/>
    <s v="fullPermanentAddress"/>
    <s v="CIDAD"/>
    <s v="CIDADCPA"/>
    <s v="PER_ADDRESS_FULL"/>
    <m/>
  </r>
  <r>
    <x v="0"/>
    <x v="17"/>
    <x v="1"/>
    <x v="1"/>
    <s v="updateCustomerByDigitalDept"/>
    <s v="TS0116-SA-010301-00006-顧客資料基本資料_顧客聯絡資料維護(數存)"/>
    <m/>
    <m/>
    <m/>
    <s v="I"/>
    <s v="戶籍電話"/>
    <m/>
    <m/>
    <n v="11"/>
    <s v="String"/>
    <s v="permanentPhoneNumber"/>
    <s v="CIRCI"/>
    <s v="CIRCICPP"/>
    <s v="RESI_COMM_CONTENT"/>
    <m/>
  </r>
  <r>
    <x v="0"/>
    <x v="17"/>
    <x v="1"/>
    <x v="1"/>
    <s v="updateCustomerByDigitalDept"/>
    <s v="TS0116-SA-010301-00006-顧客資料基本資料_顧客聯絡資料維護(數存)"/>
    <m/>
    <m/>
    <m/>
    <s v="I"/>
    <s v="顧客姓名"/>
    <m/>
    <m/>
    <n v="80"/>
    <s v="String"/>
    <s v="customerName"/>
    <s v="CIRCI"/>
    <s v="CIRCICNM"/>
    <s v="CUST_NAME"/>
    <m/>
  </r>
  <r>
    <x v="0"/>
    <x v="17"/>
    <x v="1"/>
    <x v="1"/>
    <s v="updateCustomerByDigitalDept"/>
    <s v="TS0116-SA-010301-00006-顧客資料基本資料_顧客聯絡資料維護(數存)"/>
    <m/>
    <m/>
    <m/>
    <s v="I"/>
    <s v="通訊用行動電話"/>
    <m/>
    <m/>
    <n v="11"/>
    <s v="String"/>
    <s v="mobilePhoneNumber"/>
    <s v="CIDTB"/>
    <s v="CIDTBMBL"/>
    <s v="CNTP_COMM_CONTENT"/>
    <m/>
  </r>
  <r>
    <x v="0"/>
    <x v="17"/>
    <x v="1"/>
    <x v="1"/>
    <s v="updateCustomerByDigitalDept"/>
    <s v="TS0116-SA-010301-00006-顧客資料基本資料_顧客聯絡資料維護(數存)"/>
    <m/>
    <m/>
    <m/>
    <s v="I"/>
    <s v="顧客服務公司名稱"/>
    <m/>
    <m/>
    <n v="40"/>
    <s v="String"/>
    <s v="serveCompanyName"/>
    <s v="CIDTB"/>
    <s v="CIDTBCPY"/>
    <s v="SERVE_COMPANY_NAME"/>
    <m/>
  </r>
  <r>
    <x v="0"/>
    <x v="17"/>
    <x v="1"/>
    <x v="1"/>
    <s v="updateCustomerByDigitalDept"/>
    <s v="TS0116-SA-010301-00006-顧客資料基本資料_顧客聯絡資料維護(數存)"/>
    <m/>
    <m/>
    <m/>
    <s v="I"/>
    <s v="顧客英文姓名"/>
    <m/>
    <m/>
    <n v="80"/>
    <s v="String"/>
    <s v="nameInEnglish"/>
    <s v="CIDADEX2"/>
    <s v="CIDADENM"/>
    <s v="PARTY_ENGLISH_NAME"/>
    <m/>
  </r>
  <r>
    <x v="0"/>
    <x v="17"/>
    <x v="1"/>
    <x v="1"/>
    <s v="updateCustomerByDigitalDept"/>
    <s v="TS0116-SA-010301-00006-顧客資料基本資料_顧客聯絡資料維護(數存)"/>
    <m/>
    <m/>
    <m/>
    <s v="I"/>
    <s v="服務公司電話(不含分機)"/>
    <m/>
    <m/>
    <n v="11"/>
    <s v="String"/>
    <s v="companyPhoneNumber"/>
    <s v="CIDTB"/>
    <s v="CIDTBOP1"/>
    <s v="COMP_COMM_CONTENT"/>
    <m/>
  </r>
  <r>
    <x v="0"/>
    <x v="17"/>
    <x v="1"/>
    <x v="1"/>
    <s v="updateCustomerByDigitalDept"/>
    <s v="TS0116-SA-010301-00006-顧客資料基本資料_顧客聯絡資料維護(數存)"/>
    <m/>
    <m/>
    <m/>
    <s v="I"/>
    <s v="服務公司電話分機"/>
    <m/>
    <m/>
    <n v="6"/>
    <s v="String"/>
    <s v="companyExtensionNumber"/>
    <s v="CIDTB"/>
    <s v="CIDTBOP2"/>
    <s v="CMPE_COMM_CONTENT"/>
    <m/>
  </r>
  <r>
    <x v="0"/>
    <x v="17"/>
    <x v="1"/>
    <x v="1"/>
    <s v="updateCustomerByDigitalDept"/>
    <s v="TS0116-SA-010301-00006-顧客資料基本資料_顧客聯絡資料維護(數存)"/>
    <m/>
    <m/>
    <m/>
    <s v="I"/>
    <s v="顧客服務公司統編"/>
    <m/>
    <m/>
    <n v="10"/>
    <s v="String"/>
    <s v="serveCompanyCertificationNumber"/>
    <s v="CIDTB"/>
    <s v="CIDTBBID"/>
    <s v="SERVE_COMPANY_CERT_NO"/>
    <m/>
  </r>
  <r>
    <x v="0"/>
    <x v="17"/>
    <x v="1"/>
    <x v="1"/>
    <s v="updateCustomerByDigitalDept"/>
    <s v="TS0116-SA-010301-00006-顧客資料基本資料_顧客聯絡資料維護(數存)"/>
    <m/>
    <m/>
    <m/>
    <s v="I"/>
    <s v="職稱"/>
    <m/>
    <m/>
    <n v="20"/>
    <s v="String"/>
    <s v="jobPositionName"/>
    <s v="CIDTB"/>
    <s v="CIDTBJTL"/>
    <s v="JOB_POSITION_NAME"/>
    <m/>
  </r>
  <r>
    <x v="0"/>
    <x v="17"/>
    <x v="1"/>
    <x v="1"/>
    <s v="updateCustomerByDigitalDept"/>
    <s v="TS0116-SA-010301-00006-顧客資料基本資料_顧客聯絡資料維護(數存)"/>
    <m/>
    <m/>
    <m/>
    <s v="I"/>
    <s v="自然人行業類別代碼"/>
    <m/>
    <m/>
    <n v="3"/>
    <s v="String"/>
    <s v="industryType"/>
    <s v="CIDTB"/>
    <s v="CIDTBPRT"/>
    <s v="INDUSTRY_TYPE_CODE"/>
    <m/>
  </r>
  <r>
    <x v="0"/>
    <x v="17"/>
    <x v="1"/>
    <x v="1"/>
    <s v="updateCustomerByDigitalDept"/>
    <s v="TS0116-SA-010301-00006-顧客資料基本資料_顧客聯絡資料維護(數存)"/>
    <m/>
    <m/>
    <m/>
    <s v="I"/>
    <s v="API版號"/>
    <m/>
    <m/>
    <n v="3"/>
    <s v="String"/>
    <s v="apiVersion"/>
    <m/>
    <m/>
    <m/>
    <m/>
  </r>
  <r>
    <x v="0"/>
    <x v="17"/>
    <x v="1"/>
    <x v="1"/>
    <s v="updateCustomerByDigitalDept"/>
    <s v="TS0116-SA-010301-00006-顧客資料基本資料_顧客聯絡資料維護(數存)"/>
    <m/>
    <m/>
    <m/>
    <s v="I"/>
    <s v="顧客確認註記"/>
    <m/>
    <m/>
    <n v="1"/>
    <s v="String"/>
    <s v="requestBody.optional.forceUpdate"/>
    <m/>
    <m/>
    <m/>
    <m/>
  </r>
  <r>
    <x v="0"/>
    <x v="17"/>
    <x v="1"/>
    <x v="1"/>
    <s v="updateCustomerByDigitalDept"/>
    <s v="TS0116-SA-010301-00006-顧客資料基本資料_顧客聯絡資料維護(數存)"/>
    <m/>
    <m/>
    <m/>
    <s v="O"/>
    <s v="歸戶統編"/>
    <m/>
    <m/>
    <n v="10"/>
    <s v="String"/>
    <s v="customerCirciKey"/>
    <s v="CIRCI"/>
    <s v="CIRCIKEY"/>
    <s v="CIF_VERIFIED_ID"/>
    <m/>
  </r>
  <r>
    <x v="3"/>
    <x v="18"/>
    <x v="0"/>
    <x v="1"/>
    <s v="updateSmsPasswordForDigital"/>
    <s v="TS0116-SA-010314-00004-顧客註記/約定作業_簡訊密碼維護(PIB)"/>
    <m/>
    <m/>
    <m/>
    <s v="I"/>
    <s v="交易類別"/>
    <m/>
    <m/>
    <n v="1"/>
    <s v="String"/>
    <s v="functionId"/>
    <s v="String"/>
    <n v="1"/>
    <m/>
    <m/>
  </r>
  <r>
    <x v="3"/>
    <x v="18"/>
    <x v="0"/>
    <x v="1"/>
    <s v="updateSmsPasswordForDigital"/>
    <s v="TS0116-SA-010314-00004-顧客註記/約定作業_簡訊密碼維護(PIB)"/>
    <m/>
    <m/>
    <m/>
    <s v="I"/>
    <s v="密碼檢核方式"/>
    <m/>
    <m/>
    <n v="1"/>
    <s v="String"/>
    <s v="passwordValidationType"/>
    <s v="String"/>
    <n v="1"/>
    <m/>
    <m/>
  </r>
  <r>
    <x v="3"/>
    <x v="18"/>
    <x v="0"/>
    <x v="1"/>
    <s v="updateSmsPasswordForDigital"/>
    <s v="TS0116-SA-010314-00004-顧客註記/約定作業_簡訊密碼維護(PIB)"/>
    <m/>
    <m/>
    <m/>
    <s v="I"/>
    <s v="簡訊密碼專屬行動電話"/>
    <m/>
    <m/>
    <n v="13"/>
    <s v="String"/>
    <s v="mobilePhoneNumberForSmsTrade"/>
    <s v="CIDTB"/>
    <s v="CIDTBBBC"/>
    <s v="TXNP_COMM_CONTENT"/>
    <m/>
  </r>
  <r>
    <x v="3"/>
    <x v="18"/>
    <x v="0"/>
    <x v="1"/>
    <s v="updateSmsPasswordForDigital"/>
    <s v="TS0116-SA-010314-00004-顧客註記/約定作業_簡訊密碼維護(PIB)"/>
    <m/>
    <m/>
    <m/>
    <s v="I"/>
    <s v="歸戶統編"/>
    <m/>
    <m/>
    <n v="10"/>
    <s v="String"/>
    <s v="customerCirciKey"/>
    <s v="CIRCI"/>
    <s v="CIRCIKEY"/>
    <s v="CIF_VERIFIED_ID"/>
    <m/>
  </r>
  <r>
    <x v="5"/>
    <x v="17"/>
    <x v="1"/>
    <x v="1"/>
    <s v="updtEmail"/>
    <s v="TS0116-SA-010318-00007-顧客註記/約定作業_顧客Email設定"/>
    <m/>
    <m/>
    <m/>
    <s v="I"/>
    <s v="歸戶統編"/>
    <m/>
    <m/>
    <n v="10"/>
    <s v="String"/>
    <s v="customerCirciKey "/>
    <s v="CIRCI"/>
    <s v="CIRCIKEY"/>
    <s v="CIF_VERIFIED_ID"/>
    <s v="20211229&lt;CM2021012600001&gt;配合BSM需求新增API"/>
  </r>
  <r>
    <x v="5"/>
    <x v="17"/>
    <x v="1"/>
    <x v="1"/>
    <s v="updtEmail"/>
    <s v="TS0116-SA-010318-00007-顧客註記/約定作業_顧客Email設定"/>
    <m/>
    <m/>
    <m/>
    <s v="I"/>
    <s v="電子郵件"/>
    <m/>
    <m/>
    <n v="50"/>
    <s v="String"/>
    <s v="emailAddress"/>
    <s v="CIDTB"/>
    <s v="CIDTBEML"/>
    <s v="EMAIL_COMM_CONTENT"/>
    <s v="20211229&lt;CM2021012600001&gt;配合BSM需求新增API"/>
  </r>
  <r>
    <x v="5"/>
    <x v="17"/>
    <x v="1"/>
    <x v="1"/>
    <s v="updtEmail"/>
    <s v="TS0116-SA-010318-00007-顧客註記/約定作業_顧客Email設定"/>
    <m/>
    <m/>
    <m/>
    <s v="I"/>
    <s v="API版號"/>
    <m/>
    <m/>
    <n v="3"/>
    <s v="String"/>
    <s v="apiVersion"/>
    <m/>
    <m/>
    <m/>
    <s v="20211229&lt;CM2021012600001&gt;配合BSM需求新增API"/>
  </r>
  <r>
    <x v="5"/>
    <x v="17"/>
    <x v="1"/>
    <x v="1"/>
    <s v="updtEmail"/>
    <s v="TS0116-SA-010318-00007-顧客註記/約定作業_顧客Email設定"/>
    <m/>
    <m/>
    <m/>
    <s v="I"/>
    <s v="顧客確認註記"/>
    <m/>
    <m/>
    <n v="1"/>
    <s v="String"/>
    <s v="requestBody.optional. forceUpdate"/>
    <m/>
    <m/>
    <m/>
    <s v="20211229&lt;CM2021012600001&gt;配合BSM需求新增API"/>
  </r>
  <r>
    <x v="5"/>
    <x v="17"/>
    <x v="1"/>
    <x v="1"/>
    <s v="updtEmail"/>
    <s v="TS0116-SA-010318-00007-顧客註記/約定作業_顧客Email設定"/>
    <m/>
    <m/>
    <m/>
    <s v="O"/>
    <s v="歸戶統編"/>
    <m/>
    <m/>
    <n v="10"/>
    <s v="String"/>
    <s v="customerCirciKey "/>
    <s v="CIRCI"/>
    <s v="CIRCIKEY"/>
    <s v="CIF_VERIFIED_ID"/>
    <s v="20211229&lt;CM2021012600001&gt;配合BSM需求新增API"/>
  </r>
  <r>
    <x v="3"/>
    <x v="18"/>
    <x v="0"/>
    <x v="1"/>
    <s v="updateCustomerContactInfo"/>
    <s v="TS0116-SA-010301-00007-顧客資料基本資料_顧客聯絡資料維護(PIB)"/>
    <m/>
    <m/>
    <m/>
    <s v="I"/>
    <s v="銀行歸戶統編"/>
    <m/>
    <m/>
    <n v="10"/>
    <s v="String"/>
    <s v="customerCirciKey"/>
    <s v="CIRCI"/>
    <s v="CIRCIKEY"/>
    <s v="CIF_VERIFIED_ID"/>
    <m/>
  </r>
  <r>
    <x v="3"/>
    <x v="18"/>
    <x v="0"/>
    <x v="1"/>
    <s v="updateCustomerContactInfo"/>
    <s v="TS0116-SA-010301-00007-顧客資料基本資料_顧客聯絡資料維護(PIB)"/>
    <m/>
    <m/>
    <m/>
    <s v="I"/>
    <s v="通訊電話"/>
    <m/>
    <m/>
    <n v="11"/>
    <s v="String"/>
    <s v="residentialPhoneNumber"/>
    <s v="CIRCI"/>
    <s v="CIRCICH1"/>
    <s v="CONT_COMM_CONTENT"/>
    <m/>
  </r>
  <r>
    <x v="3"/>
    <x v="18"/>
    <x v="0"/>
    <x v="1"/>
    <s v="updateCustomerContactInfo"/>
    <s v="TS0116-SA-010301-00007-顧客資料基本資料_顧客聯絡資料維護(PIB)"/>
    <m/>
    <m/>
    <m/>
    <s v="I"/>
    <s v="通訊電話分機"/>
    <m/>
    <m/>
    <n v="4"/>
    <s v="String"/>
    <s v="residentialNumberExtension"/>
    <s v="CIRCI"/>
    <s v="CIRCICH2"/>
    <s v="CONE_COMM_CONTENT"/>
    <m/>
  </r>
  <r>
    <x v="3"/>
    <x v="18"/>
    <x v="0"/>
    <x v="1"/>
    <s v="updateCustomerContactInfo"/>
    <s v="TS0116-SA-010301-00007-顧客資料基本資料_顧客聯絡資料維護(PIB)"/>
    <m/>
    <m/>
    <m/>
    <s v="I"/>
    <s v="通訊用行動電話"/>
    <m/>
    <m/>
    <n v="11"/>
    <s v="String"/>
    <s v="mobilePhoneNumber"/>
    <s v="CIDTB"/>
    <s v="CIDTBMBL"/>
    <s v="CNTP_COMM_CONTENT"/>
    <m/>
  </r>
  <r>
    <x v="3"/>
    <x v="18"/>
    <x v="0"/>
    <x v="1"/>
    <s v="updateCustomerContactInfo"/>
    <s v="TS0116-SA-010301-00007-顧客資料基本資料_顧客聯絡資料維護(PIB)"/>
    <m/>
    <m/>
    <m/>
    <s v="I"/>
    <s v="通訊地址郵遞區號"/>
    <m/>
    <m/>
    <n v="3"/>
    <s v="String"/>
    <s v="residentialZip"/>
    <s v="CIRCI"/>
    <s v="CIRCIZIP"/>
    <s v="CUST_ZIP_CODE"/>
    <m/>
  </r>
  <r>
    <x v="3"/>
    <x v="18"/>
    <x v="0"/>
    <x v="1"/>
    <s v="updateCustomerContactInfo"/>
    <s v="TS0116-SA-010301-00007-顧客資料基本資料_顧客聯絡資料維護(PIB)"/>
    <m/>
    <m/>
    <m/>
    <s v="I"/>
    <s v="通訊地址"/>
    <m/>
    <m/>
    <n v="80"/>
    <s v="String"/>
    <s v="fullResidentialAddress"/>
    <s v="CIDAD"/>
    <s v="CIDADCHA"/>
    <s v="CONT_ADDRESS_FULL"/>
    <m/>
  </r>
  <r>
    <x v="3"/>
    <x v="18"/>
    <x v="0"/>
    <x v="1"/>
    <s v="updateCustomerContactInfo"/>
    <s v="TS0116-SA-010301-00007-顧客資料基本資料_顧客聯絡資料維護(PIB)"/>
    <m/>
    <m/>
    <m/>
    <s v="I"/>
    <s v="電子郵件行銷"/>
    <m/>
    <m/>
    <n v="1"/>
    <s v="String"/>
    <s v="emailSellingFlag"/>
    <s v="CIDTB003"/>
    <s v="CIDTBEDM-003"/>
    <s v="EMAIL_SALE_FLAG"/>
    <m/>
  </r>
  <r>
    <x v="3"/>
    <x v="18"/>
    <x v="0"/>
    <x v="1"/>
    <s v="updateCustomerContactInfo"/>
    <s v="TS0116-SA-010301-00007-顧客資料基本資料_顧客聯絡資料維護(PIB)"/>
    <m/>
    <m/>
    <m/>
    <s v="I"/>
    <s v="戶籍電話"/>
    <m/>
    <m/>
    <n v="11"/>
    <s v="String"/>
    <s v="permanentPhoneNumber"/>
    <s v="CIRCI"/>
    <s v="CIRCICPP"/>
    <s v="RESI_COMM_CONTENT"/>
    <m/>
  </r>
  <r>
    <x v="3"/>
    <x v="18"/>
    <x v="0"/>
    <x v="1"/>
    <s v="updateCustomerContactInfo"/>
    <s v="TS0116-SA-010301-00007-顧客資料基本資料_顧客聯絡資料維護(PIB)"/>
    <m/>
    <m/>
    <m/>
    <s v="I"/>
    <s v="顧客確認註記"/>
    <m/>
    <m/>
    <n v="1"/>
    <s v="String"/>
    <s v="requestBody.optional.forceUpdate"/>
    <m/>
    <m/>
    <m/>
    <m/>
  </r>
  <r>
    <x v="3"/>
    <x v="18"/>
    <x v="0"/>
    <x v="1"/>
    <s v="updateCustomerContactInfo"/>
    <s v="TS0116-SA-010301-00007-顧客資料基本資料_顧客聯絡資料維護(PIB)"/>
    <m/>
    <m/>
    <m/>
    <s v="I"/>
    <s v="API版號"/>
    <m/>
    <m/>
    <n v="3"/>
    <s v="String"/>
    <s v="apiVersion"/>
    <m/>
    <m/>
    <m/>
    <m/>
  </r>
  <r>
    <x v="3"/>
    <x v="18"/>
    <x v="0"/>
    <x v="1"/>
    <s v="updateCustomerContactInfo"/>
    <s v="TS0116-SA-010301-00007-顧客資料基本資料_顧客聯絡資料維護(PIB)"/>
    <m/>
    <m/>
    <m/>
    <s v="O"/>
    <s v="歸戶統編"/>
    <m/>
    <m/>
    <n v="10"/>
    <s v="String"/>
    <s v="customerCirciKey"/>
    <s v="CIRCI"/>
    <s v="CIRCIKEY"/>
    <s v="CIF_VERIFIED_ID"/>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帳號"/>
    <m/>
    <m/>
    <n v="13"/>
    <s v="String"/>
    <s v="accountNumber"/>
    <m/>
    <m/>
    <m/>
    <m/>
  </r>
  <r>
    <x v="5"/>
    <x v="27"/>
    <x v="0"/>
    <x v="1"/>
    <s v="updateCustContact"/>
    <s v="TS0116-SA-010301-00008-顧客資料基本資料_顧客聯絡方式維護(客服)"/>
    <m/>
    <m/>
    <m/>
    <s v="I"/>
    <s v="API版號"/>
    <m/>
    <m/>
    <n v="3"/>
    <s v="String"/>
    <s v="apiVersion"/>
    <m/>
    <m/>
    <m/>
    <m/>
  </r>
  <r>
    <x v="5"/>
    <x v="27"/>
    <x v="0"/>
    <x v="1"/>
    <s v="updateCustContact"/>
    <s v="TS0116-SA-010301-00008-顧客資料基本資料_顧客聯絡方式維護(客服)"/>
    <m/>
    <m/>
    <m/>
    <s v="I"/>
    <s v="處理單位"/>
    <m/>
    <m/>
    <n v="4"/>
    <s v="String"/>
    <s v="processingUnit"/>
    <m/>
    <m/>
    <m/>
    <m/>
  </r>
  <r>
    <x v="5"/>
    <x v="27"/>
    <x v="0"/>
    <x v="1"/>
    <s v="updateCustContact"/>
    <s v="TS0116-SA-010301-00008-顧客資料基本資料_顧客聯絡方式維護(客服)"/>
    <m/>
    <m/>
    <m/>
    <s v="I"/>
    <s v="處理人員"/>
    <m/>
    <m/>
    <n v="3"/>
    <s v="String"/>
    <s v="operatorId"/>
    <m/>
    <m/>
    <m/>
    <m/>
  </r>
  <r>
    <x v="5"/>
    <x v="27"/>
    <x v="0"/>
    <x v="1"/>
    <s v="updateCustContact"/>
    <s v="TS0116-SA-010301-00008-顧客資料基本資料_顧客聯絡方式維護(客服)"/>
    <m/>
    <m/>
    <m/>
    <s v="I"/>
    <s v="處理時間"/>
    <m/>
    <m/>
    <n v="6"/>
    <s v="String"/>
    <s v="processingTime"/>
    <m/>
    <m/>
    <m/>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通訊電話"/>
    <m/>
    <m/>
    <n v="11"/>
    <s v="String"/>
    <s v="residentialPhoneNumber"/>
    <s v="CIRCI"/>
    <s v="CIRCICH1"/>
    <s v="CONT_COMM_CONTENT"/>
    <m/>
  </r>
  <r>
    <x v="5"/>
    <x v="27"/>
    <x v="0"/>
    <x v="1"/>
    <s v="updateCustContact"/>
    <s v="TS0116-SA-010301-00008-顧客資料基本資料_顧客聯絡方式維護(客服)"/>
    <m/>
    <m/>
    <m/>
    <s v="I"/>
    <s v="通訊電話分機"/>
    <m/>
    <m/>
    <n v="4"/>
    <s v="String"/>
    <s v="residentialNumberExtension2"/>
    <s v="CIRCI"/>
    <s v="CIRCICH2"/>
    <s v="CONE_COMM_CONTENT2"/>
    <m/>
  </r>
  <r>
    <x v="5"/>
    <x v="27"/>
    <x v="0"/>
    <x v="1"/>
    <s v="updateCustContact"/>
    <s v="TS0116-SA-010301-00008-顧客資料基本資料_顧客聯絡方式維護(客服)"/>
    <m/>
    <m/>
    <m/>
    <s v="I"/>
    <s v="公司電話"/>
    <m/>
    <m/>
    <n v="11"/>
    <s v="String"/>
    <s v="companyPhoneNumber"/>
    <s v="CIDTB"/>
    <s v="CIDTBOP1"/>
    <s v="COMP_COMM_CONTENT"/>
    <m/>
  </r>
  <r>
    <x v="5"/>
    <x v="27"/>
    <x v="0"/>
    <x v="1"/>
    <s v="updateCustContact"/>
    <s v="TS0116-SA-010301-00008-顧客資料基本資料_顧客聯絡方式維護(客服)"/>
    <m/>
    <m/>
    <m/>
    <s v="I"/>
    <s v="公司電話分機"/>
    <m/>
    <m/>
    <n v="6"/>
    <s v="String"/>
    <s v="companyExtensionNumber"/>
    <s v="CIDTB"/>
    <s v="CIDTBOP2"/>
    <s v="CMPE_COMM_CONTENT"/>
    <m/>
  </r>
  <r>
    <x v="5"/>
    <x v="27"/>
    <x v="0"/>
    <x v="1"/>
    <s v="updateCustContact"/>
    <s v="TS0116-SA-010301-00008-顧客資料基本資料_顧客聯絡方式維護(客服)"/>
    <m/>
    <m/>
    <m/>
    <s v="I"/>
    <s v="通訊用行動電話"/>
    <m/>
    <m/>
    <n v="11"/>
    <s v="String"/>
    <s v="mobilePhoneNumber"/>
    <s v="CIDTB"/>
    <s v="CIDTBMBL"/>
    <s v="CNTP_COMM_CONTENT"/>
    <m/>
  </r>
  <r>
    <x v="5"/>
    <x v="27"/>
    <x v="0"/>
    <x v="1"/>
    <s v="updateCustContact"/>
    <s v="TS0116-SA-010301-00008-顧客資料基本資料_顧客聯絡方式維護(客服)"/>
    <m/>
    <m/>
    <m/>
    <s v="I"/>
    <s v="交易用行動電話"/>
    <m/>
    <m/>
    <n v="11"/>
    <s v="String"/>
    <s v="mobilePhoneNumberForSmsTrade"/>
    <s v="CIDTB"/>
    <s v="CIDTBBBC"/>
    <s v="TXNP_COMM_CONTENT"/>
    <m/>
  </r>
  <r>
    <x v="5"/>
    <x v="27"/>
    <x v="0"/>
    <x v="1"/>
    <s v="updateCustContact"/>
    <s v="TS0116-SA-010301-00008-顧客資料基本資料_顧客聯絡方式維護(客服)"/>
    <m/>
    <m/>
    <m/>
    <s v="I"/>
    <s v="注意事項"/>
    <m/>
    <m/>
    <n v="60"/>
    <s v="String"/>
    <s v="noticeForDepositAndRemittance"/>
    <s v="CFRCF"/>
    <s v="CFRCFVIT"/>
    <s v="NOTE"/>
    <m/>
  </r>
  <r>
    <x v="5"/>
    <x v="27"/>
    <x v="0"/>
    <x v="1"/>
    <s v="updateCustContact"/>
    <s v="TS0116-SA-010301-00008-顧客資料基本資料_顧客聯絡方式維護(客服)"/>
    <m/>
    <m/>
    <m/>
    <s v="I"/>
    <s v="通訊地址"/>
    <m/>
    <m/>
    <n v="80"/>
    <s v="String"/>
    <s v="fullResidentialAddress"/>
    <s v="CIDAD"/>
    <s v="CIDADCHA"/>
    <s v="CONT_ADDRESS_FULL"/>
    <m/>
  </r>
  <r>
    <x v="5"/>
    <x v="27"/>
    <x v="0"/>
    <x v="1"/>
    <s v="updateCustContact"/>
    <s v="TS0116-SA-010301-00008-顧客資料基本資料_顧客聯絡方式維護(客服)"/>
    <m/>
    <m/>
    <m/>
    <s v="I"/>
    <s v="通訊地址郵遞區號"/>
    <m/>
    <m/>
    <n v="3"/>
    <s v="String"/>
    <s v="residentialZip"/>
    <s v="CIRCI"/>
    <s v="CIRCIZIP"/>
    <s v="CUST_ZIP_CODE"/>
    <m/>
  </r>
  <r>
    <x v="5"/>
    <x v="27"/>
    <x v="0"/>
    <x v="1"/>
    <s v="updateCustContact"/>
    <s v="TS0116-SA-010301-00008-顧客資料基本資料_顧客聯絡方式維護(客服)"/>
    <m/>
    <m/>
    <m/>
    <s v="I"/>
    <s v="通知方式"/>
    <m/>
    <m/>
    <n v="1"/>
    <s v="String"/>
    <s v="sellingNotificationType"/>
    <s v="CFRCF"/>
    <s v="CFRCFWAY"/>
    <s v="NOTIFICATION_TYPE"/>
    <m/>
  </r>
  <r>
    <x v="5"/>
    <x v="27"/>
    <x v="0"/>
    <x v="1"/>
    <s v="updateCustContact"/>
    <s v="TS0116-SA-010301-00008-顧客資料基本資料_顧客聯絡方式維護(客服)"/>
    <m/>
    <m/>
    <m/>
    <s v="I"/>
    <s v="傳真電話"/>
    <m/>
    <m/>
    <n v="11"/>
    <s v="String"/>
    <s v="fax"/>
    <s v="CIDTB"/>
    <s v="CIDTBFAX"/>
    <s v="FAXT_COMM_CONTENT"/>
    <m/>
  </r>
  <r>
    <x v="5"/>
    <x v="27"/>
    <x v="0"/>
    <x v="1"/>
    <s v="updateCustContact"/>
    <s v="TS0116-SA-010301-00008-顧客資料基本資料_顧客聯絡方式維護(客服)"/>
    <m/>
    <m/>
    <m/>
    <s v="I"/>
    <s v="戶籍電話"/>
    <m/>
    <m/>
    <n v="11"/>
    <s v="String"/>
    <s v="permanentPhoneNumber"/>
    <s v="CIRCI"/>
    <s v="CIRCICPP"/>
    <s v="RESI_COMM_CONTENT"/>
    <m/>
  </r>
  <r>
    <x v="5"/>
    <x v="27"/>
    <x v="0"/>
    <x v="1"/>
    <s v="updateCustContact"/>
    <s v="TS0116-SA-010301-00008-顧客資料基本資料_顧客聯絡方式維護(客服)"/>
    <m/>
    <m/>
    <m/>
    <s v="I"/>
    <s v="實體ＤＭ行銷註記"/>
    <m/>
    <m/>
    <n v="1"/>
    <s v="String"/>
    <s v="dmSellingFlag"/>
    <s v="CIDTB003"/>
    <s v="CIDTBPDM-003"/>
    <s v="DM_SALE_FLAG"/>
    <m/>
  </r>
  <r>
    <x v="5"/>
    <x v="27"/>
    <x v="0"/>
    <x v="1"/>
    <s v="updateCustContact"/>
    <s v="TS0116-SA-010301-00008-顧客資料基本資料_顧客聯絡方式維護(客服)"/>
    <m/>
    <m/>
    <m/>
    <s v="I"/>
    <s v="簡訊行銷註記"/>
    <m/>
    <m/>
    <n v="1"/>
    <s v="String"/>
    <s v="smsSellingFlag"/>
    <s v="CIDTB003"/>
    <s v="CIDTBSMS-003"/>
    <s v="SMS_SALE_FLAG"/>
    <m/>
  </r>
  <r>
    <x v="5"/>
    <x v="27"/>
    <x v="0"/>
    <x v="1"/>
    <s v="updateCustContact"/>
    <s v="TS0116-SA-010301-00008-顧客資料基本資料_顧客聯絡方式維護(客服)"/>
    <m/>
    <m/>
    <m/>
    <s v="I"/>
    <s v="電話行銷註記"/>
    <m/>
    <m/>
    <n v="1"/>
    <s v="String"/>
    <s v="phoneSellingFlag"/>
    <s v="CIDTB003"/>
    <s v="CIDTBTMS-003"/>
    <s v="PHONE_SALE_FLAG"/>
    <m/>
  </r>
  <r>
    <x v="5"/>
    <x v="27"/>
    <x v="0"/>
    <x v="1"/>
    <s v="updateCustContact"/>
    <s v="TS0116-SA-010301-00008-顧客資料基本資料_顧客聯絡方式維護(客服)"/>
    <m/>
    <m/>
    <m/>
    <s v="I"/>
    <s v="電子郵件行銷註記"/>
    <m/>
    <m/>
    <n v="1"/>
    <s v="String"/>
    <s v="emailSellingFlag"/>
    <s v="CIDTB003"/>
    <s v="CIDTBEDM-003"/>
    <s v="EMAIL_SALE_FLAG"/>
    <m/>
  </r>
  <r>
    <x v="5"/>
    <x v="27"/>
    <x v="0"/>
    <x v="1"/>
    <s v="updateCustContact"/>
    <s v="TS0116-SA-010301-00008-顧客資料基本資料_顧客聯絡方式維護(客服)"/>
    <m/>
    <m/>
    <m/>
    <s v="I"/>
    <s v="戶籍地址"/>
    <m/>
    <m/>
    <n v="80"/>
    <s v="String"/>
    <s v="fullPermanentAddress"/>
    <s v="CIDAD"/>
    <s v="CIDADCPA"/>
    <s v="PER_ADDRESS_FULL"/>
    <m/>
  </r>
  <r>
    <x v="5"/>
    <x v="27"/>
    <x v="0"/>
    <x v="1"/>
    <s v="updateCustContact"/>
    <s v="TS0116-SA-010301-00008-顧客資料基本資料_顧客聯絡方式維護(客服)"/>
    <m/>
    <m/>
    <m/>
    <s v="I"/>
    <s v="電子郵件信箱"/>
    <m/>
    <m/>
    <n v="50"/>
    <s v="String"/>
    <s v="emailAddress"/>
    <s v="CIDTB"/>
    <s v="CIDTBEML"/>
    <s v="EMAIL_COMM_CONTENT"/>
    <m/>
  </r>
  <r>
    <x v="5"/>
    <x v="27"/>
    <x v="0"/>
    <x v="1"/>
    <s v="updateCustContact"/>
    <s v="TS0116-SA-010301-00008-顧客資料基本資料_顧客聯絡方式維護(客服)"/>
    <m/>
    <m/>
    <m/>
    <s v="O"/>
    <s v="結尾字碼"/>
    <m/>
    <m/>
    <m/>
    <s v="String"/>
    <s v="endingCharacter"/>
    <m/>
    <m/>
    <m/>
    <m/>
  </r>
  <r>
    <x v="0"/>
    <x v="28"/>
    <x v="1"/>
    <x v="1"/>
    <s v="updateCrossSellingFlag"/>
    <s v="TS0116-SA-010312-00002-顧客註記/約定作業_玉山金控及其子公司之資料運用聲明維護(客服)"/>
    <m/>
    <m/>
    <m/>
    <s v="I"/>
    <s v="銀行歸戶統編"/>
    <m/>
    <m/>
    <n v="10"/>
    <s v="String"/>
    <s v="customerCirciKey"/>
    <m/>
    <m/>
    <s v="CIF_VERIFIED_ID"/>
    <s v="20210825&lt;RE11011212&gt;上線"/>
  </r>
  <r>
    <x v="0"/>
    <x v="28"/>
    <x v="1"/>
    <x v="1"/>
    <s v="updateCrossSellingFlag"/>
    <s v="TS0116-SA-010312-00002-顧客註記/約定作業_玉山金控及其子公司之資料運用聲明維護(客服)"/>
    <m/>
    <m/>
    <m/>
    <s v="I"/>
    <s v="共銷註記"/>
    <m/>
    <m/>
    <n v="1"/>
    <s v="String"/>
    <s v="crossSellingFlag"/>
    <m/>
    <m/>
    <s v="CROSS_SELLING_FLAG"/>
    <s v="20210825&lt;RE11011212&gt;上線"/>
  </r>
  <r>
    <x v="0"/>
    <x v="28"/>
    <x v="1"/>
    <x v="1"/>
    <s v="updateCrossSellingFlag"/>
    <s v="TS0116-SA-010312-00002-顧客註記/約定作業_玉山金控及其子公司之資料運用聲明維護(客服)"/>
    <m/>
    <m/>
    <m/>
    <s v="I"/>
    <s v="共銷簽署/取消時間點"/>
    <m/>
    <m/>
    <n v="8"/>
    <s v="String"/>
    <s v="crossSellingDateTime"/>
    <m/>
    <m/>
    <s v="CROSS_SELLING_DATE &amp; CROSS_SELLING_TIME "/>
    <s v="20210825&lt;RE11011212&gt;上線"/>
  </r>
  <r>
    <x v="0"/>
    <x v="28"/>
    <x v="1"/>
    <x v="1"/>
    <s v="updateCrossSellingFlag"/>
    <s v="TS0116-SA-010312-00002-顧客註記/約定作業_玉山金控及其子公司之資料運用聲明維護(客服)"/>
    <m/>
    <m/>
    <m/>
    <s v="I"/>
    <s v="共銷簽署條款版本"/>
    <m/>
    <m/>
    <n v="8"/>
    <s v="String"/>
    <s v="crossSellingVersion"/>
    <m/>
    <m/>
    <s v="CROSS_SELLING_VERSION"/>
    <s v="20210825&lt;RE11011212&gt;上線"/>
  </r>
  <r>
    <x v="0"/>
    <x v="28"/>
    <x v="1"/>
    <x v="1"/>
    <s v="updateCrossSellingFlag"/>
    <s v="TS0116-SA-010312-00002-顧客註記/約定作業_玉山金控及其子公司之資料運用聲明維護(客服)"/>
    <m/>
    <m/>
    <m/>
    <s v="I"/>
    <s v="共銷簽署IP"/>
    <m/>
    <m/>
    <n v="20"/>
    <s v="String"/>
    <s v="crossSellingIp"/>
    <m/>
    <m/>
    <s v="CROSS_SELLING_IP "/>
    <s v="20210825&lt;RE11011212&gt;上線"/>
  </r>
  <r>
    <x v="0"/>
    <x v="28"/>
    <x v="1"/>
    <x v="1"/>
    <s v="updateCrossSellingFlag"/>
    <s v="TS0116-SA-010312-00002-顧客註記/約定作業_玉山金控及其子公司之資料運用聲明維護(客服)"/>
    <m/>
    <m/>
    <m/>
    <s v="I"/>
    <s v="共銷更新通路別代號"/>
    <m/>
    <m/>
    <n v="10"/>
    <s v="String"/>
    <s v="crossSellingChannel"/>
    <m/>
    <m/>
    <s v="CROSS_SELLING_CHANNEL"/>
    <s v="20210825&lt;RE11011212&gt;上線"/>
  </r>
  <r>
    <x v="0"/>
    <x v="28"/>
    <x v="1"/>
    <x v="1"/>
    <s v="updateCrossSellingFlag"/>
    <s v="TS0116-SA-010312-00002-顧客註記/約定作業_玉山金控及其子公司之資料運用聲明維護(客服)"/>
    <m/>
    <m/>
    <m/>
    <s v="I"/>
    <s v="共銷註記更新人員"/>
    <m/>
    <m/>
    <n v="10"/>
    <s v="String"/>
    <s v="crossSellingUpdPerson"/>
    <m/>
    <m/>
    <s v="CROSS_SELLING_UPD_PERSON"/>
    <s v="20210825&lt;RE11011212&gt;上線"/>
  </r>
  <r>
    <x v="0"/>
    <x v="28"/>
    <x v="1"/>
    <x v="1"/>
    <s v="updateCrossSellingFlag"/>
    <s v="TS0116-SA-010312-00002-顧客註記/約定作業_玉山金控及其子公司之資料運用聲明維護(客服)"/>
    <m/>
    <m/>
    <m/>
    <s v="O"/>
    <s v="銀行歸戶統編"/>
    <m/>
    <m/>
    <n v="10"/>
    <s v="String"/>
    <s v="customerCirciKey"/>
    <s v="CIRCI"/>
    <s v="CIRCIKEY"/>
    <s v="CIF_VERIFIED_ID"/>
    <s v="20210825&lt;RE11011212&gt;上線"/>
  </r>
  <r>
    <x v="0"/>
    <x v="26"/>
    <x v="0"/>
    <x v="1"/>
    <s v="updateMarketingFlag"/>
    <s v="TS0116-SA-010312-00003-顧客註記/約定作業_行銷註記維護(客服)"/>
    <m/>
    <m/>
    <m/>
    <s v="I"/>
    <s v="銀行歸戶統編"/>
    <m/>
    <m/>
    <n v="10"/>
    <s v="String"/>
    <s v="customerCirciKey"/>
    <s v="CIRCI"/>
    <s v="CIRCIKEY"/>
    <s v="CIF_VERIFIED_ID"/>
    <m/>
  </r>
  <r>
    <x v="0"/>
    <x v="26"/>
    <x v="0"/>
    <x v="1"/>
    <s v="updateMarketingFlag"/>
    <s v="TS0116-SA-010312-00003-顧客註記/約定作業_行銷註記維護(客服)"/>
    <m/>
    <m/>
    <m/>
    <s v="I"/>
    <s v="櫃員員編"/>
    <m/>
    <m/>
    <n v="10"/>
    <s v="String"/>
    <s v="tellerId"/>
    <m/>
    <m/>
    <m/>
    <m/>
  </r>
  <r>
    <x v="0"/>
    <x v="26"/>
    <x v="0"/>
    <x v="1"/>
    <s v="updateMarketingFlag"/>
    <s v="TS0116-SA-010312-00003-顧客註記/約定作業_行銷註記維護(客服)"/>
    <m/>
    <m/>
    <m/>
    <s v="I"/>
    <s v="實體ＤＭ行銷註記"/>
    <m/>
    <m/>
    <n v="5"/>
    <s v="String"/>
    <s v="dmSellingFlag"/>
    <s v="CIDTB003"/>
    <s v="CIDTBPDM-003"/>
    <s v="DM_SALE_FLAG"/>
    <m/>
  </r>
  <r>
    <x v="0"/>
    <x v="26"/>
    <x v="0"/>
    <x v="1"/>
    <s v="updateMarketingFlag"/>
    <s v="TS0116-SA-010312-00003-顧客註記/約定作業_行銷註記維護(客服)"/>
    <m/>
    <m/>
    <m/>
    <s v="I"/>
    <s v="簡訊行銷註記"/>
    <m/>
    <m/>
    <n v="1"/>
    <s v="String"/>
    <s v="smsSellingFlag"/>
    <s v="CIDTB003"/>
    <s v="CIDTBSMS-003"/>
    <s v="SMS_SALE_FLAG"/>
    <m/>
  </r>
  <r>
    <x v="0"/>
    <x v="26"/>
    <x v="0"/>
    <x v="1"/>
    <s v="updateMarketingFlag"/>
    <s v="TS0116-SA-010312-00003-顧客註記/約定作業_行銷註記維護(客服)"/>
    <m/>
    <m/>
    <m/>
    <s v="I"/>
    <s v="電話行銷註記"/>
    <m/>
    <m/>
    <n v="1"/>
    <s v="String"/>
    <s v="phoneSellingFlag"/>
    <s v="CIDTB003"/>
    <s v="CIDTBTMS-003"/>
    <s v="PHONE_SALE_FLAG"/>
    <m/>
  </r>
  <r>
    <x v="0"/>
    <x v="26"/>
    <x v="0"/>
    <x v="1"/>
    <s v="updateMarketingFlag"/>
    <s v="TS0116-SA-010312-00003-顧客註記/約定作業_行銷註記維護(客服)"/>
    <m/>
    <m/>
    <m/>
    <s v="I"/>
    <s v="電子郵件行銷註記"/>
    <m/>
    <m/>
    <n v="1"/>
    <s v="String"/>
    <s v="emailSellingFlag"/>
    <s v="CIDTB003"/>
    <s v="CIDTBEDM-003"/>
    <s v="EMAIL_SALE_FLAG"/>
    <m/>
  </r>
  <r>
    <x v="0"/>
    <x v="26"/>
    <x v="0"/>
    <x v="1"/>
    <s v="updateMarketingFlag"/>
    <s v="TS0116-SA-010312-00003-顧客註記/約定作業_行銷註記維護(客服)"/>
    <m/>
    <m/>
    <m/>
    <s v="I"/>
    <s v="API版號"/>
    <m/>
    <m/>
    <n v="1"/>
    <s v="String"/>
    <s v="apiVersion"/>
    <m/>
    <m/>
    <m/>
    <m/>
  </r>
  <r>
    <x v="0"/>
    <x v="26"/>
    <x v="0"/>
    <x v="1"/>
    <s v="updateMarketingFlag"/>
    <s v="TS0116-SA-010312-00003-顧客註記/約定作業_行銷註記維護(客服)"/>
    <m/>
    <m/>
    <m/>
    <s v="O"/>
    <s v="銀行歸戶統編"/>
    <m/>
    <m/>
    <n v="10"/>
    <s v="String"/>
    <s v="customerCirciKey"/>
    <s v="CIRCI"/>
    <s v="CIRCIKEY"/>
    <s v="CIF_VERIFIED_ID"/>
    <m/>
  </r>
  <r>
    <x v="0"/>
    <x v="26"/>
    <x v="0"/>
    <x v="1"/>
    <s v="updateMarketingFlag"/>
    <s v="TS0116-SA-010312-00003-顧客註記/約定作業_行銷註記維護(客服)"/>
    <m/>
    <m/>
    <m/>
    <s v="O"/>
    <s v="櫃員員編"/>
    <m/>
    <m/>
    <n v="10"/>
    <s v="String"/>
    <s v="tellerId"/>
    <m/>
    <m/>
    <m/>
    <m/>
  </r>
  <r>
    <x v="0"/>
    <x v="26"/>
    <x v="0"/>
    <x v="1"/>
    <s v="updateMarketingFlag"/>
    <s v="TS0116-SA-010312-00003-顧客註記/約定作業_行銷註記維護(客服)"/>
    <m/>
    <m/>
    <m/>
    <s v="O"/>
    <s v="實體ＤＭ行銷註記"/>
    <m/>
    <m/>
    <n v="5"/>
    <s v="String"/>
    <s v="dmSellingFlag"/>
    <s v="CIDTB003"/>
    <s v="CIDTBPDM-003"/>
    <s v="DM_SALE_FLAG"/>
    <m/>
  </r>
  <r>
    <x v="0"/>
    <x v="26"/>
    <x v="0"/>
    <x v="1"/>
    <s v="updateMarketingFlag"/>
    <s v="TS0116-SA-010312-00003-顧客註記/約定作業_行銷註記維護(客服)"/>
    <m/>
    <m/>
    <m/>
    <s v="O"/>
    <s v="簡訊行銷註記"/>
    <m/>
    <m/>
    <n v="1"/>
    <s v="String"/>
    <s v="smsSellingFlag"/>
    <s v="CIDTB003"/>
    <s v="CIDTBSMS-003"/>
    <s v="SMS_SALE_FLAG"/>
    <m/>
  </r>
  <r>
    <x v="0"/>
    <x v="26"/>
    <x v="0"/>
    <x v="1"/>
    <s v="updateMarketingFlag"/>
    <s v="TS0116-SA-010312-00003-顧客註記/約定作業_行銷註記維護(客服)"/>
    <m/>
    <m/>
    <m/>
    <s v="O"/>
    <s v="電話行銷註記"/>
    <m/>
    <m/>
    <n v="1"/>
    <s v="String"/>
    <s v="phoneSellingFlag"/>
    <s v="CIDTB003"/>
    <s v="CIDTBTMS-003"/>
    <s v="PHONE_SALE_FLAG"/>
    <m/>
  </r>
  <r>
    <x v="0"/>
    <x v="26"/>
    <x v="0"/>
    <x v="1"/>
    <s v="updateMarketingFlag"/>
    <s v="TS0116-SA-010312-00003-顧客註記/約定作業_行銷註記維護(客服)"/>
    <m/>
    <m/>
    <m/>
    <s v="O"/>
    <s v="電子郵件行銷註記"/>
    <m/>
    <m/>
    <n v="1"/>
    <s v="String"/>
    <s v="emailSellingFlag"/>
    <s v="CIDTB003"/>
    <s v="CIDTBEDM-003"/>
    <s v="EMAIL_SALE_FLAG"/>
    <m/>
  </r>
  <r>
    <x v="0"/>
    <x v="15"/>
    <x v="1"/>
    <x v="1"/>
    <s v="createOrUpdateCustomerForNBS"/>
    <s v="TS0116-SA-010301-00009-顧客資料基本資料_顧客基本資料建檔&amp;變更(NBS)"/>
    <m/>
    <m/>
    <m/>
    <s v="I"/>
    <s v="輸入統一編號"/>
    <m/>
    <m/>
    <n v="10"/>
    <s v="String"/>
    <s v="customerCertificationNumber"/>
    <m/>
    <m/>
    <s v="CIF_ORIGINAL_ID"/>
    <m/>
  </r>
  <r>
    <x v="0"/>
    <x v="15"/>
    <x v="1"/>
    <x v="1"/>
    <s v="createOrUpdateCustomerForNBS"/>
    <s v="TS0116-SA-010301-00009-顧客資料基本資料_顧客基本資料建檔&amp;變更(NBS)"/>
    <m/>
    <m/>
    <m/>
    <s v="I"/>
    <s v="銀行歸戶統編"/>
    <m/>
    <m/>
    <n v="10"/>
    <s v="String"/>
    <s v="customerCirciKey"/>
    <s v="CIRCI"/>
    <s v="CIRCIKEY"/>
    <s v="CIF_VERIFIED_ID"/>
    <m/>
  </r>
  <r>
    <x v="0"/>
    <x v="15"/>
    <x v="1"/>
    <x v="1"/>
    <s v="createOrUpdateCustomerForNBS"/>
    <s v="TS0116-SA-010301-00009-顧客資料基本資料_顧客基本資料建檔&amp;變更(NBS)"/>
    <m/>
    <m/>
    <m/>
    <s v="I"/>
    <s v="顧客生日"/>
    <m/>
    <m/>
    <n v="8"/>
    <s v="String"/>
    <s v="birthday"/>
    <s v="CIRCI"/>
    <s v="CIRCICBD"/>
    <s v="BIRTHDAY"/>
    <m/>
  </r>
  <r>
    <x v="0"/>
    <x v="15"/>
    <x v="1"/>
    <x v="1"/>
    <s v="createOrUpdateCustomerForNBS"/>
    <s v="TS0116-SA-010301-00009-顧客資料基本資料_顧客基本資料建檔&amp;變更(NBS)"/>
    <m/>
    <m/>
    <m/>
    <s v="I"/>
    <s v="建檔日期"/>
    <m/>
    <m/>
    <n v="8"/>
    <s v="String"/>
    <s v="creationDate"/>
    <s v="CIRCI"/>
    <s v="CIRCICDT"/>
    <s v="FIRST_TXN_DATE"/>
    <m/>
  </r>
  <r>
    <x v="0"/>
    <x v="15"/>
    <x v="1"/>
    <x v="1"/>
    <s v="createOrUpdateCustomerForNBS"/>
    <s v="TS0116-SA-010301-00009-顧客資料基本資料_顧客基本資料建檔&amp;變更(NBS)"/>
    <m/>
    <m/>
    <m/>
    <s v="I"/>
    <s v="建檔單位"/>
    <m/>
    <m/>
    <n v="4"/>
    <s v="String"/>
    <s v="creationDepartment"/>
    <s v="CIRCI"/>
    <s v="CIRCICBH"/>
    <s v="CREATION_DPT_CODE"/>
    <m/>
  </r>
  <r>
    <x v="0"/>
    <x v="15"/>
    <x v="1"/>
    <x v="1"/>
    <s v="createOrUpdateCustomerForNBS"/>
    <s v="TS0116-SA-010301-00009-顧客資料基本資料_顧客基本資料建檔&amp;變更(NBS)"/>
    <m/>
    <m/>
    <m/>
    <s v="I"/>
    <s v="顧客姓名"/>
    <m/>
    <m/>
    <n v="80"/>
    <s v="String"/>
    <s v="customerName"/>
    <s v="CIRCI"/>
    <s v="CIRCICNM"/>
    <s v="CUST_NAME"/>
    <m/>
  </r>
  <r>
    <x v="0"/>
    <x v="15"/>
    <x v="1"/>
    <x v="1"/>
    <s v="createOrUpdateCustomerForNBS"/>
    <s v="TS0116-SA-010301-00009-顧客資料基本資料_顧客基本資料建檔&amp;變更(NBS)"/>
    <m/>
    <m/>
    <m/>
    <s v="I"/>
    <s v="顧客性質代碼"/>
    <m/>
    <m/>
    <n v="1"/>
    <s v="String"/>
    <s v="customerPropertyType"/>
    <s v="CIRCI"/>
    <s v="CIRCICCC"/>
    <s v="PROPERTY_TYPE_CODE"/>
    <m/>
  </r>
  <r>
    <x v="0"/>
    <x v="15"/>
    <x v="1"/>
    <x v="1"/>
    <s v="createOrUpdateCustomerForNBS"/>
    <s v="TS0116-SA-010301-00009-顧客資料基本資料_顧客基本資料建檔&amp;變更(NBS)"/>
    <m/>
    <m/>
    <m/>
    <s v="I"/>
    <s v="顧客狀態"/>
    <m/>
    <m/>
    <n v="2"/>
    <s v="String"/>
    <s v="customerStatus"/>
    <s v="CIRCI"/>
    <s v="CIRCISTS"/>
    <s v="CUSTOMER_STATUS"/>
    <m/>
  </r>
  <r>
    <x v="0"/>
    <x v="15"/>
    <x v="1"/>
    <x v="1"/>
    <s v="createOrUpdateCustomerForNBS"/>
    <s v="TS0116-SA-010301-00009-顧客資料基本資料_顧客基本資料建檔&amp;變更(NBS)"/>
    <m/>
    <m/>
    <m/>
    <s v="I"/>
    <s v="顧客類別代碼"/>
    <m/>
    <m/>
    <n v="2"/>
    <s v="String"/>
    <s v="customerType"/>
    <s v="CIRCI"/>
    <s v="CIRCICTP"/>
    <s v="CUSTOMER_TYPE_CODE"/>
    <m/>
  </r>
  <r>
    <x v="0"/>
    <x v="15"/>
    <x v="1"/>
    <x v="1"/>
    <s v="createOrUpdateCustomerForNBS"/>
    <s v="TS0116-SA-010301-00009-顧客資料基本資料_顧客基本資料建檔&amp;變更(NBS)"/>
    <m/>
    <m/>
    <m/>
    <s v="I"/>
    <s v="開戶用途代碼－非個人"/>
    <m/>
    <m/>
    <n v="2"/>
    <s v="String"/>
    <s v="accountPurposeForCompany"/>
    <s v="CIDTB"/>
    <s v="CIDTBPOS"/>
    <s v="ACCOUNT_PURPOSE_CODE"/>
    <m/>
  </r>
  <r>
    <x v="0"/>
    <x v="15"/>
    <x v="1"/>
    <x v="1"/>
    <s v="createOrUpdateCustomerForNBS"/>
    <s v="TS0116-SA-010301-00009-顧客資料基本資料_顧客基本資料建檔&amp;變更(NBS)"/>
    <m/>
    <m/>
    <m/>
    <s v="I"/>
    <s v="開戶用途代碼－個人"/>
    <m/>
    <m/>
    <n v="2"/>
    <s v="String"/>
    <s v="accountPurposeForPerson"/>
    <s v="CIDTB"/>
    <s v="CIDTBPOS"/>
    <s v="ACCOUNT_PURPOSE_CODE"/>
    <m/>
  </r>
  <r>
    <x v="0"/>
    <x v="15"/>
    <x v="1"/>
    <x v="1"/>
    <s v="createOrUpdateCustomerForNBS"/>
    <s v="TS0116-SA-010301-00009-顧客資料基本資料_顧客基本資料建檔&amp;變更(NBS)"/>
    <m/>
    <m/>
    <m/>
    <s v="I"/>
    <s v="居留證統編"/>
    <m/>
    <m/>
    <n v="10"/>
    <s v="String"/>
    <s v="alienResidenceIdentificationNumber"/>
    <s v="CIDADEX2"/>
    <s v="CIDADSNQ"/>
    <s v="EXCHANGE_RESIDENCE_PERMIT_NO"/>
    <m/>
  </r>
  <r>
    <x v="0"/>
    <x v="15"/>
    <x v="1"/>
    <x v="1"/>
    <s v="createOrUpdateCustomerForNBS"/>
    <s v="TS0116-SA-010301-00009-顧客資料基本資料_顧客基本資料建檔&amp;變更(NBS)"/>
    <m/>
    <m/>
    <m/>
    <s v="I"/>
    <s v="居留證核發日期"/>
    <m/>
    <m/>
    <n v="8"/>
    <s v="String"/>
    <s v="alienResidenceIssueDate"/>
    <s v="CIDADEX2"/>
    <s v="CIDADSID"/>
    <s v="ISSUE_DATE"/>
    <m/>
  </r>
  <r>
    <x v="0"/>
    <x v="15"/>
    <x v="1"/>
    <x v="1"/>
    <s v="createOrUpdateCustomerForNBS"/>
    <s v="TS0116-SA-010301-00009-顧客資料基本資料_顧客基本資料建檔&amp;變更(NBS)"/>
    <m/>
    <m/>
    <m/>
    <s v="I"/>
    <s v="電子郵件信箱"/>
    <m/>
    <m/>
    <n v="50"/>
    <s v="String"/>
    <s v="emailAddress"/>
    <s v="CIDTB"/>
    <s v="CIDTBEML"/>
    <s v="EMAIL_COMM_CONTENT"/>
    <m/>
  </r>
  <r>
    <x v="0"/>
    <x v="15"/>
    <x v="1"/>
    <x v="1"/>
    <s v="createOrUpdateCustomerForNBS"/>
    <s v="TS0116-SA-010301-00009-顧客資料基本資料_顧客基本資料建檔&amp;變更(NBS)"/>
    <m/>
    <m/>
    <m/>
    <s v="I"/>
    <s v="傳真電話"/>
    <m/>
    <m/>
    <n v="11"/>
    <s v="String"/>
    <s v="fax"/>
    <s v="CIDTB"/>
    <s v="CIDTBFAX"/>
    <s v="FAXT_COMM_CONTENT"/>
    <m/>
  </r>
  <r>
    <x v="0"/>
    <x v="15"/>
    <x v="1"/>
    <x v="1"/>
    <s v="createOrUpdateCustomerForNBS"/>
    <s v="TS0116-SA-010301-00009-顧客資料基本資料_顧客基本資料建檔&amp;變更(NBS)"/>
    <m/>
    <m/>
    <m/>
    <s v="I"/>
    <s v="外商分公司註記"/>
    <m/>
    <m/>
    <n v="1"/>
    <s v="String"/>
    <s v="foreignBranchFlag"/>
    <s v="CIDTB"/>
    <s v="CIDTBFBH"/>
    <s v="FOREIGN_BRANCH_FLAG"/>
    <m/>
  </r>
  <r>
    <x v="0"/>
    <x v="15"/>
    <x v="1"/>
    <x v="1"/>
    <s v="createOrUpdateCustomerForNBS"/>
    <s v="TS0116-SA-010301-00009-顧客資料基本資料_顧客基本資料建檔&amp;變更(NBS)"/>
    <m/>
    <m/>
    <m/>
    <s v="I"/>
    <s v="行業編號(主計處代碼)"/>
    <m/>
    <m/>
    <n v="6"/>
    <s v="String"/>
    <s v="industrialCodeForDgbas"/>
    <s v="CIRCI"/>
    <s v="CIRCINP2"/>
    <s v="DGBAS_INDUSTRY_CODE"/>
    <m/>
  </r>
  <r>
    <x v="0"/>
    <x v="15"/>
    <x v="1"/>
    <x v="1"/>
    <s v="createOrUpdateCustomerForNBS"/>
    <s v="TS0116-SA-010301-00009-顧客資料基本資料_顧客基本資料建檔&amp;變更(NBS)"/>
    <m/>
    <m/>
    <m/>
    <s v="I"/>
    <s v="行業性質"/>
    <m/>
    <m/>
    <n v="2"/>
    <s v="String"/>
    <s v="industrialPropertyType"/>
    <s v="CIRCI"/>
    <s v="CIRCIPRT"/>
    <s v="INDUSTRY_PROPS_TYPE_CODE"/>
    <m/>
  </r>
  <r>
    <x v="0"/>
    <x v="15"/>
    <x v="1"/>
    <x v="1"/>
    <s v="createOrUpdateCustomerForNBS"/>
    <s v="TS0116-SA-010301-00009-顧客資料基本資料_顧客基本資料建檔&amp;變更(NBS)"/>
    <m/>
    <m/>
    <m/>
    <s v="I"/>
    <s v="自然人行業類別代碼"/>
    <m/>
    <m/>
    <n v="3"/>
    <s v="String"/>
    <s v="industryType"/>
    <s v="CIDTB"/>
    <s v="CIDTBPRT"/>
    <s v="INDUSTRY_TYPE_CODE"/>
    <m/>
  </r>
  <r>
    <x v="0"/>
    <x v="15"/>
    <x v="1"/>
    <x v="1"/>
    <s v="createOrUpdateCustomerForNBS"/>
    <s v="TS0116-SA-010301-00009-顧客資料基本資料_顧客基本資料建檔&amp;變更(NBS)"/>
    <m/>
    <m/>
    <m/>
    <s v="I"/>
    <s v="主經營行"/>
    <m/>
    <m/>
    <n v="4"/>
    <s v="String"/>
    <s v="mainBusinessUnit"/>
    <s v="CIRCI"/>
    <s v="CIRCIMBC"/>
    <s v="PERFORMANCE_DPT_CODE"/>
    <m/>
  </r>
  <r>
    <x v="0"/>
    <x v="15"/>
    <x v="1"/>
    <x v="1"/>
    <s v="createOrUpdateCustomerForNBS"/>
    <s v="TS0116-SA-010301-00009-顧客資料基本資料_顧客基本資料建檔&amp;變更(NBS)"/>
    <m/>
    <m/>
    <m/>
    <s v="I"/>
    <s v="通訊用行動電話"/>
    <m/>
    <m/>
    <n v="11"/>
    <s v="String"/>
    <s v="mobilePhoneNumber"/>
    <s v="CIDTB"/>
    <s v="CIDTBMBL"/>
    <s v="CNTP_COMM_CONTENT"/>
    <m/>
  </r>
  <r>
    <x v="0"/>
    <x v="15"/>
    <x v="1"/>
    <x v="1"/>
    <s v="createOrUpdateCustomerForNBS"/>
    <s v="TS0116-SA-010301-00009-顧客資料基本資料_顧客基本資料建檔&amp;變更(NBS)"/>
    <m/>
    <m/>
    <m/>
    <s v="I"/>
    <s v="簡訊密碼服務狀態"/>
    <m/>
    <m/>
    <n v="1"/>
    <s v="String"/>
    <s v="smsPasswordServiceFlag"/>
    <s v="CFRCF"/>
    <s v="CFRCFSPW"/>
    <s v="OTP_SERVICE"/>
    <m/>
  </r>
  <r>
    <x v="0"/>
    <x v="15"/>
    <x v="1"/>
    <x v="1"/>
    <s v="createOrUpdateCustomerForNBS"/>
    <s v="TS0116-SA-010301-00009-顧客資料基本資料_顧客基本資料建檔&amp;變更(NBS)"/>
    <m/>
    <m/>
    <m/>
    <s v="I"/>
    <s v="交易用行動電話/簡訊密碼專屬行動電話"/>
    <m/>
    <m/>
    <n v="11"/>
    <s v="String"/>
    <s v="mobilePhoneNumberForSmsTrade"/>
    <s v="CIDTB"/>
    <s v="CIDTBBBC"/>
    <s v="TXNP_COMM_CONTENT"/>
    <m/>
  </r>
  <r>
    <x v="0"/>
    <x v="15"/>
    <x v="1"/>
    <x v="1"/>
    <s v="createOrUpdateCustomerForNBS"/>
    <s v="TS0116-SA-010301-00009-顧客資料基本資料_顧客基本資料建檔&amp;變更(NBS)"/>
    <m/>
    <m/>
    <m/>
    <s v="I"/>
    <s v="國籍分類代碼"/>
    <m/>
    <m/>
    <n v="1"/>
    <s v="String"/>
    <s v="nationality"/>
    <s v="CIRCI"/>
    <s v="CIRCICNC"/>
    <s v="NATIONALITY"/>
    <m/>
  </r>
  <r>
    <x v="0"/>
    <x v="15"/>
    <x v="1"/>
    <x v="1"/>
    <s v="createOrUpdateCustomerForNBS"/>
    <s v="TS0116-SA-010301-00009-顧客資料基本資料_顧客基本資料建檔&amp;變更(NBS)"/>
    <m/>
    <m/>
    <m/>
    <s v="I"/>
    <s v="存匯注意事項"/>
    <m/>
    <m/>
    <n v="60"/>
    <s v="String"/>
    <s v="noticeForDepositAndRemittance"/>
    <s v="CFRCF"/>
    <s v="CFRCFVIT"/>
    <s v="NOTE"/>
    <m/>
  </r>
  <r>
    <x v="0"/>
    <x v="15"/>
    <x v="1"/>
    <x v="1"/>
    <s v="createOrUpdateCustomerForNBS"/>
    <s v="TS0116-SA-010301-00009-顧客資料基本資料_顧客基本資料建檔&amp;變更(NBS)"/>
    <m/>
    <m/>
    <m/>
    <s v="I"/>
    <s v="開戶用途－其他－非個人"/>
    <m/>
    <m/>
    <n v="10"/>
    <s v="String"/>
    <s v="otherAccountPurposeForCompany"/>
    <s v="CIDTB"/>
    <s v="CIDTBPSM"/>
    <s v="OTHER_ACCOUNT_PURPOSE"/>
    <m/>
  </r>
  <r>
    <x v="0"/>
    <x v="15"/>
    <x v="1"/>
    <x v="1"/>
    <s v="createOrUpdateCustomerForNBS"/>
    <s v="TS0116-SA-010301-00009-顧客資料基本資料_顧客基本資料建檔&amp;變更(NBS)"/>
    <m/>
    <m/>
    <m/>
    <s v="I"/>
    <s v="開戶用途－其他－個人"/>
    <m/>
    <m/>
    <n v="10"/>
    <s v="String"/>
    <s v="otherAccountPurposeForPerson"/>
    <s v="CIDTB"/>
    <s v="CIDTBPSM"/>
    <s v="OTHER_ACCOUNT_PURPOSE"/>
    <m/>
  </r>
  <r>
    <x v="0"/>
    <x v="15"/>
    <x v="1"/>
    <x v="1"/>
    <s v="createOrUpdateCustomerForNBS"/>
    <s v="TS0116-SA-010301-00009-顧客資料基本資料_顧客基本資料建檔&amp;變更(NBS)"/>
    <m/>
    <m/>
    <m/>
    <s v="I"/>
    <s v="母公司統編"/>
    <m/>
    <m/>
    <n v="10"/>
    <s v="String"/>
    <s v="parentCompanyCertificationNumber"/>
    <s v="CIDTB"/>
    <s v="CIDTBMID"/>
    <s v="PARENT_COMPANY_CERT_NO"/>
    <m/>
  </r>
  <r>
    <x v="0"/>
    <x v="15"/>
    <x v="1"/>
    <x v="1"/>
    <s v="createOrUpdateCustomerForNBS"/>
    <s v="TS0116-SA-010301-00009-顧客資料基本資料_顧客基本資料建檔&amp;變更(NBS)"/>
    <m/>
    <m/>
    <m/>
    <s v="I"/>
    <s v="母公司註冊國別代碼"/>
    <m/>
    <m/>
    <n v="2"/>
    <s v="String"/>
    <s v="parentCompanyCountry"/>
    <s v="CIDTB"/>
    <s v="CIDTBCPC"/>
    <s v="PARENT_COMPANY_COUNTRY"/>
    <m/>
  </r>
  <r>
    <x v="0"/>
    <x v="15"/>
    <x v="1"/>
    <x v="1"/>
    <s v="createOrUpdateCustomerForNBS"/>
    <s v="TS0116-SA-010301-00009-顧客資料基本資料_顧客基本資料建檔&amp;變更(NBS)"/>
    <m/>
    <m/>
    <m/>
    <s v="I"/>
    <s v="戶籍電話"/>
    <m/>
    <m/>
    <n v="11"/>
    <s v="String"/>
    <s v="permanentPhoneNumber"/>
    <s v="CIRCI"/>
    <s v="CIRCICPP"/>
    <s v="RESI_COMM_CONTENT"/>
    <m/>
  </r>
  <r>
    <x v="0"/>
    <x v="15"/>
    <x v="1"/>
    <x v="1"/>
    <s v="createOrUpdateCustomerForNBS"/>
    <s v="TS0116-SA-010301-00009-顧客資料基本資料_顧客基本資料建檔&amp;變更(NBS)"/>
    <m/>
    <m/>
    <m/>
    <s v="I"/>
    <s v="拒絕貸放註記"/>
    <m/>
    <m/>
    <n v="1"/>
    <s v="String"/>
    <s v="reasonToRejectLoan"/>
    <s v="CIRCI"/>
    <s v="CIRCIDNR"/>
    <s v="REFUSE_LOAN_REASON"/>
    <m/>
  </r>
  <r>
    <x v="0"/>
    <x v="15"/>
    <x v="1"/>
    <x v="1"/>
    <s v="createOrUpdateCustomerForNBS"/>
    <s v="TS0116-SA-010301-00009-顧客資料基本資料_顧客基本資料建檔&amp;變更(NBS)"/>
    <m/>
    <m/>
    <m/>
    <s v="I"/>
    <s v="介紹人統編"/>
    <m/>
    <m/>
    <n v="10"/>
    <s v="String"/>
    <s v="referrerIdentificationNumber"/>
    <s v="CIRCI"/>
    <s v="CIRCICRK"/>
    <s v="INTRODUCER_PERSON_CER_NO"/>
    <m/>
  </r>
  <r>
    <x v="0"/>
    <x v="15"/>
    <x v="1"/>
    <x v="1"/>
    <s v="createOrUpdateCustomerForNBS"/>
    <s v="TS0116-SA-010301-00009-顧客資料基本資料_顧客基本資料建檔&amp;變更(NBS)"/>
    <m/>
    <m/>
    <m/>
    <s v="I"/>
    <s v="註冊國別代碼"/>
    <m/>
    <m/>
    <n v="2"/>
    <s v="String"/>
    <s v="registeredCountry"/>
    <s v="CIRCI"/>
    <s v="CIRCICPC"/>
    <s v="REG_COUNTRY_CODE"/>
    <m/>
  </r>
  <r>
    <x v="0"/>
    <x v="15"/>
    <x v="1"/>
    <x v="1"/>
    <s v="createOrUpdateCustomerForNBS"/>
    <s v="TS0116-SA-010301-00009-顧客資料基本資料_顧客基本資料建檔&amp;變更(NBS)"/>
    <m/>
    <m/>
    <m/>
    <s v="I"/>
    <s v="通訊電話分機"/>
    <m/>
    <m/>
    <n v="4"/>
    <s v="String"/>
    <s v="residentialNumberExtension"/>
    <s v="CIRCI"/>
    <s v="CIRCICH2"/>
    <s v="CONE_COMM_CONTENT"/>
    <m/>
  </r>
  <r>
    <x v="0"/>
    <x v="15"/>
    <x v="1"/>
    <x v="1"/>
    <s v="createOrUpdateCustomerForNBS"/>
    <s v="TS0116-SA-010301-00009-顧客資料基本資料_顧客基本資料建檔&amp;變更(NBS)"/>
    <m/>
    <m/>
    <m/>
    <s v="I"/>
    <s v="通訊電話"/>
    <m/>
    <m/>
    <n v="11"/>
    <s v="String"/>
    <s v="residentialPhoneNumber"/>
    <s v="CIRCI"/>
    <s v="CIRCICH1"/>
    <s v="CONT_COMM_CONTENT"/>
    <m/>
  </r>
  <r>
    <x v="0"/>
    <x v="15"/>
    <x v="1"/>
    <x v="1"/>
    <s v="createOrUpdateCustomerForNBS"/>
    <s v="TS0116-SA-010301-00009-顧客資料基本資料_顧客基本資料建檔&amp;變更(NBS)"/>
    <m/>
    <m/>
    <m/>
    <s v="I"/>
    <s v="配偶統編"/>
    <m/>
    <m/>
    <n v="10"/>
    <s v="String"/>
    <s v="spouseIdentificationNumber"/>
    <s v="CIRCI"/>
    <s v="CIRCIPID"/>
    <s v="MATE_CERT_NO"/>
    <m/>
  </r>
  <r>
    <x v="0"/>
    <x v="15"/>
    <x v="1"/>
    <x v="1"/>
    <s v="createOrUpdateCustomerForNBS"/>
    <s v="TS0116-SA-010301-00009-顧客資料基本資料_顧客基本資料建檔&amp;變更(NBS)"/>
    <m/>
    <m/>
    <m/>
    <s v="I"/>
    <s v="免扣補充保費註記"/>
    <m/>
    <m/>
    <n v="1"/>
    <s v="String"/>
    <s v="supplementaryPremiumFlag"/>
    <s v="CIRCI"/>
    <s v="CIRCIFRE"/>
    <s v="SUPPLEMENTARY_PREMIUM_FLAG"/>
    <m/>
  </r>
  <r>
    <x v="0"/>
    <x v="15"/>
    <x v="1"/>
    <x v="1"/>
    <s v="createOrUpdateCustomerForNBS"/>
    <s v="TS0116-SA-010301-00009-顧客資料基本資料_顧客基本資料建檔&amp;變更(NBS)"/>
    <m/>
    <m/>
    <m/>
    <s v="I"/>
    <s v="稅籍代號 "/>
    <m/>
    <m/>
    <n v="10"/>
    <s v="String"/>
    <s v="taxIdentificationNumber"/>
    <s v="CIRCI"/>
    <s v="CIRCIBTN"/>
    <s v="TAX_ID_NO"/>
    <m/>
  </r>
  <r>
    <x v="0"/>
    <x v="15"/>
    <x v="1"/>
    <x v="1"/>
    <s v="createOrUpdateCustomerForNBS"/>
    <s v="TS0116-SA-010301-00009-顧客資料基本資料_顧客基本資料建檔&amp;變更(NBS)"/>
    <m/>
    <m/>
    <m/>
    <s v="I"/>
    <s v="利息所得稅別"/>
    <m/>
    <m/>
    <n v="1"/>
    <s v="String"/>
    <s v="taxType"/>
    <s v="CIRCI"/>
    <s v="CIRCITAX"/>
    <s v="INCOME_TAX_TYPE"/>
    <m/>
  </r>
  <r>
    <x v="0"/>
    <x v="15"/>
    <x v="1"/>
    <x v="1"/>
    <s v="createOrUpdateCustomerForNBS"/>
    <s v="TS0116-SA-010301-00009-顧客資料基本資料_顧客基本資料建檔&amp;變更(NBS)"/>
    <m/>
    <m/>
    <m/>
    <s v="I"/>
    <s v="是否持有國民旅遊卡註記"/>
    <m/>
    <m/>
    <n v="1"/>
    <s v="String"/>
    <s v="travelCardFlag"/>
    <s v="CIRCI"/>
    <s v="CIRCITRV"/>
    <s v="TRAVEL_CARD_FLAG"/>
    <m/>
  </r>
  <r>
    <x v="0"/>
    <x v="15"/>
    <x v="1"/>
    <x v="1"/>
    <s v="createOrUpdateCustomerForNBS"/>
    <s v="TS0116-SA-010301-00009-顧客資料基本資料_顧客基本資料建檔&amp;變更(NBS)"/>
    <m/>
    <m/>
    <m/>
    <s v="I"/>
    <s v="主管授權卡號"/>
    <m/>
    <m/>
    <n v="36"/>
    <s v="String"/>
    <s v="supervisorCardNumber"/>
    <m/>
    <m/>
    <m/>
    <m/>
  </r>
  <r>
    <x v="0"/>
    <x v="15"/>
    <x v="1"/>
    <x v="1"/>
    <s v="createOrUpdateCustomerForNBS"/>
    <s v="TS0116-SA-010301-00009-顧客資料基本資料_顧客基本資料建檔&amp;變更(NBS)"/>
    <m/>
    <m/>
    <m/>
    <s v="I"/>
    <s v="公司電話分機"/>
    <m/>
    <m/>
    <n v="6"/>
    <s v="String"/>
    <s v="companyExtensionNumber"/>
    <s v="CIDTB"/>
    <s v="CIDTBOP2"/>
    <s v="CMPE_COMM_CONTENT"/>
    <m/>
  </r>
  <r>
    <x v="0"/>
    <x v="15"/>
    <x v="1"/>
    <x v="1"/>
    <s v="createOrUpdateCustomerForNBS"/>
    <s v="TS0116-SA-010301-00009-顧客資料基本資料_顧客基本資料建檔&amp;變更(NBS)"/>
    <m/>
    <m/>
    <m/>
    <s v="I"/>
    <s v="公司電話"/>
    <m/>
    <m/>
    <n v="11"/>
    <s v="String"/>
    <s v="companyPhoneNumber"/>
    <s v="CIDTB"/>
    <s v="CIDTBOP1"/>
    <s v="COMP_COMM_CONTENT"/>
    <m/>
  </r>
  <r>
    <x v="0"/>
    <x v="15"/>
    <x v="1"/>
    <x v="1"/>
    <s v="createOrUpdateCustomerForNBS"/>
    <s v="TS0116-SA-010301-00009-顧客資料基本資料_顧客基本資料建檔&amp;變更(NBS)"/>
    <m/>
    <m/>
    <m/>
    <s v="I"/>
    <s v="顧客服務公司統編"/>
    <m/>
    <m/>
    <n v="10"/>
    <s v="String"/>
    <s v="serveCompanyCertificationNumber"/>
    <s v="CIDTB"/>
    <s v="CIDTBBID"/>
    <s v="SERVE_COMPANY_CERT_NO"/>
    <m/>
  </r>
  <r>
    <x v="0"/>
    <x v="15"/>
    <x v="1"/>
    <x v="1"/>
    <s v="createOrUpdateCustomerForNBS"/>
    <s v="TS0116-SA-010301-00009-顧客資料基本資料_顧客基本資料建檔&amp;變更(NBS)"/>
    <m/>
    <m/>
    <m/>
    <s v="I"/>
    <s v="顧客服務公司名稱"/>
    <m/>
    <m/>
    <n v="40"/>
    <s v="String"/>
    <s v="serveCompanyName"/>
    <s v="CIDTB"/>
    <s v="CIDTBCPY"/>
    <s v="SERVE_COMPANY_NAME"/>
    <m/>
  </r>
  <r>
    <x v="0"/>
    <x v="15"/>
    <x v="1"/>
    <x v="1"/>
    <s v="createOrUpdateCustomerForNBS"/>
    <s v="TS0116-SA-010301-00009-顧客資料基本資料_顧客基本資料建檔&amp;變更(NBS)"/>
    <m/>
    <m/>
    <m/>
    <s v="I"/>
    <s v="職稱"/>
    <m/>
    <m/>
    <n v="20"/>
    <s v="String"/>
    <s v="jobPositionName"/>
    <s v="CIDTB"/>
    <s v="CIDTBJTL"/>
    <s v="JOB_POSITION_NAME"/>
    <m/>
  </r>
  <r>
    <x v="0"/>
    <x v="15"/>
    <x v="1"/>
    <x v="1"/>
    <s v="createOrUpdateCustomerForNBS"/>
    <s v="TS0116-SA-010301-00009-顧客資料基本資料_顧客基本資料建檔&amp;變更(NBS)"/>
    <m/>
    <m/>
    <m/>
    <s v="I"/>
    <s v="代表人統編"/>
    <m/>
    <m/>
    <n v="10"/>
    <s v="String"/>
    <s v="principalCertificationNumber"/>
    <s v="CIRCI"/>
    <s v="CIRCIDCI"/>
    <s v="PRINCIPAL_CERT_NO"/>
    <m/>
  </r>
  <r>
    <x v="0"/>
    <x v="15"/>
    <x v="1"/>
    <x v="1"/>
    <s v="createOrUpdateCustomerForNBS"/>
    <s v="TS0116-SA-010301-00009-顧客資料基本資料_顧客基本資料建檔&amp;變更(NBS)"/>
    <m/>
    <m/>
    <m/>
    <s v="I"/>
    <s v="代表人姓名"/>
    <m/>
    <m/>
    <n v="22"/>
    <s v="String"/>
    <s v="principalName"/>
    <s v="CIRCI"/>
    <s v="CIRCIRNM"/>
    <s v="PRINCIPAL_NAME"/>
    <m/>
  </r>
  <r>
    <x v="0"/>
    <x v="15"/>
    <x v="1"/>
    <x v="1"/>
    <s v="createOrUpdateCustomerForNBS"/>
    <s v="TS0116-SA-010301-00009-顧客資料基本資料_顧客基本資料建檔&amp;變更(NBS)"/>
    <m/>
    <m/>
    <m/>
    <s v="I"/>
    <s v="公司年營業額代碼"/>
    <m/>
    <m/>
    <n v="2"/>
    <s v="String"/>
    <s v="annualRevenue"/>
    <s v="CIDTB"/>
    <s v="CIDTBTRD"/>
    <s v="YEAR_REVENUE_CODE"/>
    <m/>
  </r>
  <r>
    <x v="0"/>
    <x v="15"/>
    <x v="1"/>
    <x v="1"/>
    <s v="createOrUpdateCustomerForNBS"/>
    <s v="TS0116-SA-010301-00009-顧客資料基本資料_顧客基本資料建檔&amp;變更(NBS)"/>
    <m/>
    <m/>
    <m/>
    <s v="I"/>
    <s v="公司資本額(萬)"/>
    <m/>
    <m/>
    <n v="11"/>
    <s v="String"/>
    <s v="capital"/>
    <s v="CIDTB"/>
    <s v="CIDTBCPZ"/>
    <s v="CAPITAL"/>
    <m/>
  </r>
  <r>
    <x v="0"/>
    <x v="15"/>
    <x v="1"/>
    <x v="1"/>
    <s v="createOrUpdateCustomerForNBS"/>
    <s v="TS0116-SA-010301-00009-顧客資料基本資料_顧客基本資料建檔&amp;變更(NBS)"/>
    <m/>
    <m/>
    <m/>
    <s v="I"/>
    <s v="大陸商主代碼"/>
    <m/>
    <m/>
    <n v="1"/>
    <s v="String"/>
    <s v="chinaMasterCode"/>
    <s v="CIDADEXT"/>
    <s v="CIDADCN1"/>
    <s v="CHINA_MASTER_CODE"/>
    <m/>
  </r>
  <r>
    <x v="0"/>
    <x v="15"/>
    <x v="1"/>
    <x v="1"/>
    <s v="createOrUpdateCustomerForNBS"/>
    <s v="TS0116-SA-010301-00009-顧客資料基本資料_顧客基本資料建檔&amp;變更(NBS)"/>
    <m/>
    <m/>
    <m/>
    <s v="I"/>
    <s v="大陸商子代碼"/>
    <m/>
    <m/>
    <n v="2"/>
    <s v="String"/>
    <s v="chinaSubCode"/>
    <s v="CIDADEXT"/>
    <s v="CIDADCN2"/>
    <s v="CHINA_SUB_CODE"/>
    <m/>
  </r>
  <r>
    <x v="0"/>
    <x v="15"/>
    <x v="1"/>
    <x v="1"/>
    <s v="createOrUpdateCustomerForNBS"/>
    <s v="TS0116-SA-010301-00009-顧客資料基本資料_顧客基本資料建檔&amp;變更(NBS)"/>
    <m/>
    <m/>
    <m/>
    <s v="I"/>
    <s v="戶籍地址"/>
    <m/>
    <m/>
    <n v="66"/>
    <s v="String"/>
    <s v="permanentAddressDetail"/>
    <s v="CIDAD"/>
    <s v="CIDADCPA"/>
    <s v="REGI_ADDRESS_DETAIL"/>
    <m/>
  </r>
  <r>
    <x v="0"/>
    <x v="15"/>
    <x v="1"/>
    <x v="1"/>
    <s v="createOrUpdateCustomerForNBS"/>
    <s v="TS0116-SA-010301-00009-顧客資料基本資料_顧客基本資料建檔&amp;變更(NBS)"/>
    <m/>
    <m/>
    <m/>
    <s v="I"/>
    <s v="戶籍地址城市"/>
    <m/>
    <m/>
    <n v="8"/>
    <s v="String"/>
    <s v="permanentCity"/>
    <s v="CIDAD"/>
    <s v="CIDADCPA"/>
    <s v="PER_CITY"/>
    <m/>
  </r>
  <r>
    <x v="0"/>
    <x v="15"/>
    <x v="1"/>
    <x v="1"/>
    <s v="createOrUpdateCustomerForNBS"/>
    <s v="TS0116-SA-010301-00009-顧客資料基本資料_顧客基本資料建檔&amp;變更(NBS)"/>
    <m/>
    <m/>
    <m/>
    <s v="I"/>
    <s v="戶籍地址鄉鎮市區"/>
    <m/>
    <m/>
    <n v="10"/>
    <s v="String"/>
    <s v="permanentArea"/>
    <s v="CIDAD"/>
    <s v="CIDADCPA"/>
    <s v="PER_AREA"/>
    <m/>
  </r>
  <r>
    <x v="0"/>
    <x v="15"/>
    <x v="1"/>
    <x v="1"/>
    <s v="createOrUpdateCustomerForNBS"/>
    <s v="TS0116-SA-010301-00009-顧客資料基本資料_顧客基本資料建檔&amp;變更(NBS)"/>
    <m/>
    <m/>
    <m/>
    <s v="I"/>
    <s v="戶籍地址郵遞區號"/>
    <m/>
    <m/>
    <n v="5"/>
    <s v="String"/>
    <s v="permanentZip"/>
    <s v="CIDAD"/>
    <s v="CIDADCPA"/>
    <s v="PER_ZIP"/>
    <m/>
  </r>
  <r>
    <x v="0"/>
    <x v="15"/>
    <x v="1"/>
    <x v="1"/>
    <s v="createOrUpdateCustomerForNBS"/>
    <s v="TS0116-SA-010301-00009-顧客資料基本資料_顧客基本資料建檔&amp;變更(NBS)"/>
    <m/>
    <m/>
    <m/>
    <s v="I"/>
    <s v="通訊地址"/>
    <m/>
    <m/>
    <n v="66"/>
    <s v="String"/>
    <s v="residentialAddressDetail"/>
    <s v="CIDAD"/>
    <s v="CIDADCHA"/>
    <s v="CONT_ADDRESS_DETAIL"/>
    <m/>
  </r>
  <r>
    <x v="0"/>
    <x v="15"/>
    <x v="1"/>
    <x v="1"/>
    <s v="createOrUpdateCustomerForNBS"/>
    <s v="TS0116-SA-010301-00009-顧客資料基本資料_顧客基本資料建檔&amp;變更(NBS)"/>
    <m/>
    <m/>
    <m/>
    <s v="I"/>
    <s v="通訊地址城市"/>
    <m/>
    <m/>
    <n v="8"/>
    <s v="String"/>
    <s v="residentialCity"/>
    <s v="CIDAD"/>
    <s v="CIDADCHA"/>
    <s v="CONT_CITY"/>
    <m/>
  </r>
  <r>
    <x v="0"/>
    <x v="15"/>
    <x v="1"/>
    <x v="1"/>
    <s v="createOrUpdateCustomerForNBS"/>
    <s v="TS0116-SA-010301-00009-顧客資料基本資料_顧客基本資料建檔&amp;變更(NBS)"/>
    <m/>
    <m/>
    <m/>
    <s v="I"/>
    <s v="通訊地址鄉鎮市區"/>
    <m/>
    <m/>
    <n v="10"/>
    <s v="String"/>
    <s v="residentialArea"/>
    <s v="CIDAD"/>
    <s v="CIDADCHA"/>
    <s v="CONT_AREA"/>
    <m/>
  </r>
  <r>
    <x v="0"/>
    <x v="15"/>
    <x v="1"/>
    <x v="1"/>
    <s v="createOrUpdateCustomerForNBS"/>
    <s v="TS0116-SA-010301-00009-顧客資料基本資料_顧客基本資料建檔&amp;變更(NBS)"/>
    <m/>
    <m/>
    <m/>
    <s v="I"/>
    <s v="通訊地址郵遞區號"/>
    <m/>
    <m/>
    <n v="5"/>
    <s v="String"/>
    <s v="residentialZip"/>
    <s v="CIRCI"/>
    <s v="CIRCIZIP"/>
    <s v="CUST_ZIP_CODE"/>
    <m/>
  </r>
  <r>
    <x v="0"/>
    <x v="15"/>
    <x v="1"/>
    <x v="1"/>
    <s v="createOrUpdateCustomerForNBS"/>
    <s v="TS0116-SA-010301-00009-顧客資料基本資料_顧客基本資料建檔&amp;變更(NBS)"/>
    <m/>
    <m/>
    <m/>
    <s v="I"/>
    <s v="顧客確認註記"/>
    <m/>
    <m/>
    <n v="1"/>
    <s v="String"/>
    <s v="requestBody.optional.forceUpdate"/>
    <m/>
    <m/>
    <m/>
    <m/>
  </r>
  <r>
    <x v="0"/>
    <x v="15"/>
    <x v="1"/>
    <x v="1"/>
    <s v="createOrUpdateCustomerForNBS"/>
    <s v="TS0116-SA-010301-00009-顧客資料基本資料_顧客基本資料建檔&amp;變更(NBS)"/>
    <m/>
    <m/>
    <m/>
    <s v="O"/>
    <s v="歸戶統編"/>
    <m/>
    <m/>
    <n v="10"/>
    <s v="String"/>
    <s v="customerCirciKey"/>
    <s v="CIRCI"/>
    <s v="CIRCIKEY"/>
    <s v="CIF_VERIFIED_ID"/>
    <m/>
  </r>
  <r>
    <x v="0"/>
    <x v="16"/>
    <x v="1"/>
    <x v="1"/>
    <s v="createOrUpdateCustomerForObu"/>
    <s v="TS0116-SA-010301-00004-顧客資料基本資料_OBU顧客基本資料建檔及變更"/>
    <m/>
    <m/>
    <m/>
    <s v="I"/>
    <s v="建檔單位"/>
    <m/>
    <m/>
    <n v="4"/>
    <s v="String"/>
    <s v="creationDepartment"/>
    <s v="CIRCI"/>
    <s v="CIRCICBH"/>
    <s v="CREATION_DPT_CODE"/>
    <m/>
  </r>
  <r>
    <x v="0"/>
    <x v="16"/>
    <x v="1"/>
    <x v="1"/>
    <s v="createOrUpdateCustomerForObu"/>
    <s v="TS0116-SA-010301-00004-顧客資料基本資料_OBU顧客基本資料建檔及變更"/>
    <m/>
    <m/>
    <m/>
    <s v="I"/>
    <s v="建檔日期"/>
    <m/>
    <m/>
    <n v="8"/>
    <s v="String"/>
    <s v="creationDate"/>
    <s v="CIRCI"/>
    <s v="CIRCICDT"/>
    <s v="FIRST_TXN_DATE"/>
    <m/>
  </r>
  <r>
    <x v="0"/>
    <x v="16"/>
    <x v="1"/>
    <x v="1"/>
    <s v="createOrUpdateCustomerForObu"/>
    <s v="TS0116-SA-010301-00004-顧客資料基本資料_OBU顧客基本資料建檔及變更"/>
    <m/>
    <m/>
    <m/>
    <s v="I"/>
    <s v="銀行歸戶統編"/>
    <m/>
    <m/>
    <n v="10"/>
    <s v="String"/>
    <s v="customerCirciKey"/>
    <s v="CIRCI"/>
    <s v="CIRCIKEY"/>
    <s v="CIF_VERIFIED_ID"/>
    <m/>
  </r>
  <r>
    <x v="0"/>
    <x v="16"/>
    <x v="1"/>
    <x v="1"/>
    <s v="createOrUpdateCustomerForObu"/>
    <s v="TS0116-SA-010301-00004-顧客資料基本資料_OBU顧客基本資料建檔及變更"/>
    <m/>
    <m/>
    <m/>
    <s v="I"/>
    <s v="原始身份證字號/統編"/>
    <m/>
    <m/>
    <n v="10"/>
    <s v="String"/>
    <s v="customerCertificationNumber"/>
    <m/>
    <m/>
    <s v="CIF_ORIGINAL_ID"/>
    <m/>
  </r>
  <r>
    <x v="0"/>
    <x v="16"/>
    <x v="1"/>
    <x v="1"/>
    <s v="createOrUpdateCustomerForObu"/>
    <s v="TS0116-SA-010301-00004-顧客資料基本資料_OBU顧客基本資料建檔及變更"/>
    <m/>
    <m/>
    <m/>
    <s v="I"/>
    <s v="代表人統編"/>
    <m/>
    <m/>
    <n v="10"/>
    <s v="String"/>
    <s v="principalCertificationNumber"/>
    <s v="CIRCI"/>
    <s v="CIRCIDCI"/>
    <s v="PRINCIPAL_CERT_NO"/>
    <m/>
  </r>
  <r>
    <x v="0"/>
    <x v="16"/>
    <x v="1"/>
    <x v="1"/>
    <s v="createOrUpdateCustomerForObu"/>
    <s v="TS0116-SA-010301-00004-顧客資料基本資料_OBU顧客基本資料建檔及變更"/>
    <m/>
    <m/>
    <m/>
    <s v="I"/>
    <s v="顧客姓名"/>
    <m/>
    <m/>
    <n v="80"/>
    <s v="String"/>
    <s v="customerName"/>
    <s v="CIRCI"/>
    <s v="CIRCICNM"/>
    <s v="CUST_NAME"/>
    <m/>
  </r>
  <r>
    <x v="0"/>
    <x v="16"/>
    <x v="1"/>
    <x v="1"/>
    <s v="createOrUpdateCustomerForObu"/>
    <s v="TS0116-SA-010301-00004-顧客資料基本資料_OBU顧客基本資料建檔及變更"/>
    <m/>
    <m/>
    <m/>
    <s v="I"/>
    <s v="代表人姓名"/>
    <m/>
    <m/>
    <n v="22"/>
    <s v="String"/>
    <s v="principalName"/>
    <s v="CIRCI"/>
    <s v="CIRCIRNM"/>
    <s v="PRINCIPAL_NAME"/>
    <m/>
  </r>
  <r>
    <x v="0"/>
    <x v="16"/>
    <x v="1"/>
    <x v="1"/>
    <s v="createOrUpdateCustomerForObu"/>
    <s v="TS0116-SA-010301-00004-顧客資料基本資料_OBU顧客基本資料建檔及變更"/>
    <m/>
    <m/>
    <m/>
    <s v="I"/>
    <s v="顧客性質代碼"/>
    <m/>
    <m/>
    <n v="1"/>
    <s v="String"/>
    <s v="customerPropertyType"/>
    <s v="CIRCI"/>
    <s v="CIRCICCC"/>
    <s v="PROPERTY_TYPE_CODE"/>
    <m/>
  </r>
  <r>
    <x v="0"/>
    <x v="16"/>
    <x v="1"/>
    <x v="1"/>
    <s v="createOrUpdateCustomerForObu"/>
    <s v="TS0116-SA-010301-00004-顧客資料基本資料_OBU顧客基本資料建檔及變更"/>
    <m/>
    <m/>
    <m/>
    <s v="I"/>
    <s v="行業性質"/>
    <m/>
    <m/>
    <n v="2"/>
    <s v="String"/>
    <s v="industrialPropertyType"/>
    <s v="CIRCI"/>
    <s v="CIRCIPRT"/>
    <s v="INDUSTRY_PROPS_TYPE_CODE"/>
    <m/>
  </r>
  <r>
    <x v="0"/>
    <x v="16"/>
    <x v="1"/>
    <x v="1"/>
    <s v="createOrUpdateCustomerForObu"/>
    <s v="TS0116-SA-010301-00004-顧客資料基本資料_OBU顧客基本資料建檔及變更"/>
    <m/>
    <m/>
    <m/>
    <s v="I"/>
    <s v="顧客類別代碼"/>
    <m/>
    <m/>
    <n v="2"/>
    <s v="String"/>
    <s v="customerType"/>
    <s v="CIRCI"/>
    <s v="CIRCICTP"/>
    <s v="CUSTOMER_TYPE_CODE"/>
    <m/>
  </r>
  <r>
    <x v="0"/>
    <x v="16"/>
    <x v="1"/>
    <x v="1"/>
    <s v="createOrUpdateCustomerForObu"/>
    <s v="TS0116-SA-010301-00004-顧客資料基本資料_OBU顧客基本資料建檔及變更"/>
    <m/>
    <m/>
    <m/>
    <s v="I"/>
    <s v="利息所得稅別"/>
    <m/>
    <m/>
    <n v="1"/>
    <s v="String"/>
    <s v="taxType"/>
    <s v="CIRCI"/>
    <s v="CIRCITAX"/>
    <s v="INCOME_TAX_TYPE"/>
    <m/>
  </r>
  <r>
    <x v="0"/>
    <x v="16"/>
    <x v="1"/>
    <x v="1"/>
    <s v="createOrUpdateCustomerForObu"/>
    <s v="TS0116-SA-010301-00004-顧客資料基本資料_OBU顧客基本資料建檔及變更"/>
    <m/>
    <m/>
    <m/>
    <s v="I"/>
    <s v="顧客生日"/>
    <m/>
    <m/>
    <n v="8"/>
    <s v="String"/>
    <s v="birthday"/>
    <s v="CIRCI"/>
    <s v="CIRCICBD"/>
    <s v="BIRTHDAY"/>
    <m/>
  </r>
  <r>
    <x v="0"/>
    <x v="16"/>
    <x v="1"/>
    <x v="1"/>
    <s v="createOrUpdateCustomerForObu"/>
    <s v="TS0116-SA-010301-00004-顧客資料基本資料_OBU顧客基本資料建檔及變更"/>
    <m/>
    <m/>
    <m/>
    <s v="I"/>
    <s v="國籍分類代碼"/>
    <m/>
    <m/>
    <n v="3"/>
    <s v="String"/>
    <s v="nationality"/>
    <s v="CIRCI"/>
    <s v="CIRCICNC"/>
    <s v="NATIONALITY"/>
    <m/>
  </r>
  <r>
    <x v="0"/>
    <x v="16"/>
    <x v="1"/>
    <x v="1"/>
    <s v="createOrUpdateCustomerForObu"/>
    <s v="TS0116-SA-010301-00004-顧客資料基本資料_OBU顧客基本資料建檔及變更"/>
    <m/>
    <m/>
    <m/>
    <s v="I"/>
    <s v="行業編號(主計處代碼)"/>
    <m/>
    <m/>
    <n v="6"/>
    <s v="String"/>
    <s v="industrialCodeForDgbas"/>
    <s v="CIRCI"/>
    <s v="CIRCINP2"/>
    <s v="DGBAS_INDUSTRY_CODE"/>
    <m/>
  </r>
  <r>
    <x v="0"/>
    <x v="16"/>
    <x v="1"/>
    <x v="1"/>
    <s v="createOrUpdateCustomerForObu"/>
    <s v="TS0116-SA-010301-00004-顧客資料基本資料_OBU顧客基本資料建檔及變更"/>
    <m/>
    <m/>
    <m/>
    <s v="I"/>
    <s v="註冊國別代碼"/>
    <m/>
    <m/>
    <n v="2"/>
    <s v="String"/>
    <s v="registeredCountry"/>
    <s v="CIRCI"/>
    <s v="CIRCICPC"/>
    <s v="REG_COUNTRY_CODE"/>
    <m/>
  </r>
  <r>
    <x v="0"/>
    <x v="16"/>
    <x v="1"/>
    <x v="1"/>
    <s v="createOrUpdateCustomerForObu"/>
    <s v="TS0116-SA-010301-00004-顧客資料基本資料_OBU顧客基本資料建檔及變更"/>
    <m/>
    <m/>
    <m/>
    <s v="I"/>
    <s v="自然人行業類別代碼"/>
    <m/>
    <m/>
    <n v="3"/>
    <s v="String"/>
    <s v="industryType"/>
    <s v="CIDTB"/>
    <s v="CIDTBPRT"/>
    <s v="INDUSTRY_TYPE_CODE"/>
    <m/>
  </r>
  <r>
    <x v="0"/>
    <x v="16"/>
    <x v="1"/>
    <x v="1"/>
    <s v="createOrUpdateCustomerForObu"/>
    <s v="TS0116-SA-010301-00004-顧客資料基本資料_OBU顧客基本資料建檔及變更"/>
    <m/>
    <m/>
    <m/>
    <s v="I"/>
    <s v="大陸商主代碼"/>
    <m/>
    <m/>
    <n v="1"/>
    <s v="String"/>
    <s v="chinaMasterCode"/>
    <s v="CIDADEXT"/>
    <s v="CIDADCN1"/>
    <s v="CHINA_MASTER_CODE"/>
    <m/>
  </r>
  <r>
    <x v="0"/>
    <x v="16"/>
    <x v="1"/>
    <x v="1"/>
    <s v="createOrUpdateCustomerForObu"/>
    <s v="TS0116-SA-010301-00004-顧客資料基本資料_OBU顧客基本資料建檔及變更"/>
    <m/>
    <m/>
    <m/>
    <s v="I"/>
    <s v="通訊電話"/>
    <m/>
    <m/>
    <n v="11"/>
    <s v="String"/>
    <s v="residentialPhoneNumber"/>
    <s v="CIRCI"/>
    <s v="CIRCICH1"/>
    <s v="CONT_COMM_CONTENT"/>
    <m/>
  </r>
  <r>
    <x v="0"/>
    <x v="16"/>
    <x v="1"/>
    <x v="1"/>
    <s v="createOrUpdateCustomerForObu"/>
    <s v="TS0116-SA-010301-00004-顧客資料基本資料_OBU顧客基本資料建檔及變更"/>
    <m/>
    <m/>
    <m/>
    <s v="I"/>
    <s v="通訊電話分機"/>
    <m/>
    <m/>
    <n v="4"/>
    <s v="String"/>
    <s v="residentialNumberExtension"/>
    <s v="CIRCI"/>
    <s v="CIRCICH2"/>
    <s v="CONE_COMM_CONTENT"/>
    <m/>
  </r>
  <r>
    <x v="0"/>
    <x v="16"/>
    <x v="1"/>
    <x v="1"/>
    <s v="createOrUpdateCustomerForObu"/>
    <s v="TS0116-SA-010301-00004-顧客資料基本資料_OBU顧客基本資料建檔及變更"/>
    <m/>
    <m/>
    <m/>
    <s v="I"/>
    <s v="聯徵申報統編"/>
    <m/>
    <m/>
    <n v="10"/>
    <s v="String"/>
    <s v="jcicNumber"/>
    <s v="CIRCI"/>
    <s v="CIRCIJID"/>
    <s v="JCIC_NO"/>
    <m/>
  </r>
  <r>
    <x v="0"/>
    <x v="16"/>
    <x v="1"/>
    <x v="1"/>
    <s v="createOrUpdateCustomerForObu"/>
    <s v="TS0116-SA-010301-00004-顧客資料基本資料_OBU顧客基本資料建檔及變更"/>
    <m/>
    <m/>
    <m/>
    <s v="I"/>
    <s v="戶籍地址"/>
    <m/>
    <m/>
    <n v="66"/>
    <s v="String"/>
    <s v="permanentAddressDetail"/>
    <s v="CIDAD"/>
    <s v="CIDADCPA"/>
    <s v="REGI_ADDRESS_DETAIL"/>
    <m/>
  </r>
  <r>
    <x v="0"/>
    <x v="16"/>
    <x v="1"/>
    <x v="1"/>
    <s v="createOrUpdateCustomerForObu"/>
    <s v="TS0116-SA-010301-00004-顧客資料基本資料_OBU顧客基本資料建檔及變更"/>
    <m/>
    <m/>
    <m/>
    <s v="I"/>
    <s v="戶籍地址城市"/>
    <m/>
    <m/>
    <n v="8"/>
    <s v="String"/>
    <s v="permanentCity"/>
    <s v="CIDAD"/>
    <s v="CIDADCPA"/>
    <s v="PER_CITY"/>
    <m/>
  </r>
  <r>
    <x v="0"/>
    <x v="16"/>
    <x v="1"/>
    <x v="1"/>
    <s v="createOrUpdateCustomerForObu"/>
    <s v="TS0116-SA-010301-00004-顧客資料基本資料_OBU顧客基本資料建檔及變更"/>
    <m/>
    <m/>
    <m/>
    <s v="I"/>
    <s v="戶籍地址鄉鎮市區"/>
    <m/>
    <m/>
    <n v="10"/>
    <s v="String"/>
    <s v="permanentArea"/>
    <s v="CIDAD"/>
    <s v="CIDADCPA"/>
    <s v="PER_AREA"/>
    <m/>
  </r>
  <r>
    <x v="0"/>
    <x v="16"/>
    <x v="1"/>
    <x v="1"/>
    <s v="createOrUpdateCustomerForObu"/>
    <s v="TS0116-SA-010301-00004-顧客資料基本資料_OBU顧客基本資料建檔及變更"/>
    <m/>
    <m/>
    <m/>
    <s v="I"/>
    <s v="戶籍地址郵遞區號"/>
    <m/>
    <m/>
    <n v="5"/>
    <s v="String"/>
    <s v="permanentZip"/>
    <s v="CIDAD"/>
    <s v="CIDADCPA"/>
    <s v="PER_ZIP"/>
    <m/>
  </r>
  <r>
    <x v="0"/>
    <x v="16"/>
    <x v="1"/>
    <x v="1"/>
    <s v="createOrUpdateCustomerForObu"/>
    <s v="TS0116-SA-010301-00004-顧客資料基本資料_OBU顧客基本資料建檔及變更"/>
    <m/>
    <m/>
    <m/>
    <s v="I"/>
    <s v="通訊地址"/>
    <m/>
    <m/>
    <n v="66"/>
    <s v="String"/>
    <s v="residentialAddressDetail"/>
    <s v="CIDAD"/>
    <s v="CIDADCHA"/>
    <s v="CONT_ADDRESS_DETAIL"/>
    <m/>
  </r>
  <r>
    <x v="0"/>
    <x v="16"/>
    <x v="1"/>
    <x v="1"/>
    <s v="createOrUpdateCustomerForObu"/>
    <s v="TS0116-SA-010301-00004-顧客資料基本資料_OBU顧客基本資料建檔及變更"/>
    <m/>
    <m/>
    <m/>
    <s v="I"/>
    <s v="通訊地址城市"/>
    <m/>
    <m/>
    <n v="8"/>
    <s v="String"/>
    <s v="residentialCity"/>
    <s v="CIDAD"/>
    <s v="CIDADCHA"/>
    <s v="CONT_CITY"/>
    <m/>
  </r>
  <r>
    <x v="0"/>
    <x v="16"/>
    <x v="1"/>
    <x v="1"/>
    <s v="createOrUpdateCustomerForObu"/>
    <s v="TS0116-SA-010301-00004-顧客資料基本資料_OBU顧客基本資料建檔及變更"/>
    <m/>
    <m/>
    <m/>
    <s v="I"/>
    <s v="通訊地址鄉鎮市區"/>
    <m/>
    <m/>
    <n v="10"/>
    <s v="String"/>
    <s v="residentialArea"/>
    <s v="CIDAD"/>
    <s v="CIDADCHA"/>
    <s v="CONT_AREA"/>
    <m/>
  </r>
  <r>
    <x v="0"/>
    <x v="16"/>
    <x v="1"/>
    <x v="1"/>
    <s v="createOrUpdateCustomerForObu"/>
    <s v="TS0116-SA-010301-00004-顧客資料基本資料_OBU顧客基本資料建檔及變更"/>
    <m/>
    <m/>
    <m/>
    <s v="I"/>
    <s v="通訊地址郵遞區號"/>
    <m/>
    <m/>
    <n v="5"/>
    <s v="String"/>
    <s v="residentialZip"/>
    <s v="CIRCI"/>
    <s v="CIRCIZIP"/>
    <s v="CUST_ZIP_CODE"/>
    <m/>
  </r>
  <r>
    <x v="0"/>
    <x v="16"/>
    <x v="1"/>
    <x v="1"/>
    <s v="createOrUpdateCustomerForObu"/>
    <s v="TS0116-SA-010301-00004-顧客資料基本資料_OBU顧客基本資料建檔及變更"/>
    <m/>
    <m/>
    <m/>
    <s v="I"/>
    <s v="外匯英文姓名"/>
    <m/>
    <m/>
    <n v="80"/>
    <s v="String"/>
    <s v="nameInEnglish"/>
    <s v="CIDADEX2"/>
    <s v="CIDADENM"/>
    <s v="PARTY_ENGLISH_NAME"/>
    <m/>
  </r>
  <r>
    <x v="0"/>
    <x v="16"/>
    <x v="1"/>
    <x v="1"/>
    <s v="createOrUpdateCustomerForObu"/>
    <s v="TS0116-SA-010301-00004-顧客資料基本資料_OBU顧客基本資料建檔及變更"/>
    <m/>
    <m/>
    <m/>
    <s v="I"/>
    <s v="英文地址"/>
    <m/>
    <m/>
    <n v="80"/>
    <s v="String"/>
    <s v="detailAddressInEnglish"/>
    <s v="CIDADEX3"/>
    <s v="CIDADADD"/>
    <s v="CONT_ENGLISH_ADDR"/>
    <m/>
  </r>
  <r>
    <x v="0"/>
    <x v="16"/>
    <x v="1"/>
    <x v="1"/>
    <s v="createOrUpdateCustomerForObu"/>
    <s v="TS0116-SA-010301-00004-顧客資料基本資料_OBU顧客基本資料建檔及變更"/>
    <m/>
    <m/>
    <m/>
    <s v="I"/>
    <s v="英文地址城市"/>
    <m/>
    <m/>
    <n v="30"/>
    <s v="String"/>
    <s v="cityInEnglish"/>
    <s v="CIDADEX3"/>
    <s v="CIDADCTY"/>
    <s v="CONT_ENGLISH_ADDR_ADMINAREA"/>
    <m/>
  </r>
  <r>
    <x v="0"/>
    <x v="16"/>
    <x v="1"/>
    <x v="1"/>
    <s v="createOrUpdateCustomerForObu"/>
    <s v="TS0116-SA-010301-00004-顧客資料基本資料_OBU顧客基本資料建檔及變更"/>
    <m/>
    <m/>
    <m/>
    <s v="I"/>
    <s v="英文地址國別"/>
    <m/>
    <m/>
    <n v="3"/>
    <s v="String"/>
    <s v="countryInEnglish"/>
    <s v="CIDADEX3"/>
    <s v="CIDADCUY"/>
    <s v="CONT_ENGLISH_ADDR_COUNTRYCODE"/>
    <m/>
  </r>
  <r>
    <x v="0"/>
    <x v="16"/>
    <x v="1"/>
    <x v="1"/>
    <s v="createOrUpdateCustomerForObu"/>
    <s v="TS0116-SA-010301-00004-顧客資料基本資料_OBU顧客基本資料建檔及變更"/>
    <m/>
    <m/>
    <m/>
    <s v="I"/>
    <s v="護照號碼"/>
    <m/>
    <m/>
    <n v="20"/>
    <s v="String"/>
    <s v="passportIdentificationNumber"/>
    <s v="CIDADEX2"/>
    <s v="CIDADPPI"/>
    <s v="PASSPORT_NO"/>
    <m/>
  </r>
  <r>
    <x v="0"/>
    <x v="16"/>
    <x v="1"/>
    <x v="1"/>
    <s v="createOrUpdateCustomerForObu"/>
    <s v="TS0116-SA-010301-00004-顧客資料基本資料_OBU顧客基本資料建檔及變更"/>
    <m/>
    <m/>
    <m/>
    <s v="I"/>
    <s v="母公司國別"/>
    <m/>
    <m/>
    <n v="2"/>
    <s v="String"/>
    <s v="parentCompanyCountry"/>
    <s v="CIDTB"/>
    <s v="CIDTBCPC"/>
    <s v="PARENT_COMPANY_COUNTRY"/>
    <m/>
  </r>
  <r>
    <x v="0"/>
    <x v="16"/>
    <x v="1"/>
    <x v="1"/>
    <s v="createOrUpdateCustomerForObu"/>
    <s v="TS0116-SA-010301-00004-顧客資料基本資料_OBU顧客基本資料建檔及變更"/>
    <m/>
    <m/>
    <m/>
    <s v="I"/>
    <s v="大陸商子代碼"/>
    <m/>
    <m/>
    <n v="2"/>
    <s v="String"/>
    <s v="chinaSubCode"/>
    <s v="CIDADEXT"/>
    <s v="CIDADCN2"/>
    <s v="CHINA_SUB_CODE"/>
    <m/>
  </r>
  <r>
    <x v="0"/>
    <x v="16"/>
    <x v="1"/>
    <x v="1"/>
    <s v="createOrUpdateCustomerForObu"/>
    <s v="TS0116-SA-010301-00004-顧客資料基本資料_OBU顧客基本資料建檔及變更"/>
    <m/>
    <m/>
    <m/>
    <s v="I"/>
    <s v="外匯申報身分別代碼"/>
    <m/>
    <m/>
    <n v="2"/>
    <s v="String"/>
    <s v="foreignExchangeRoleType"/>
    <s v="CIDADEXT"/>
    <s v="CIDADQID"/>
    <s v="FOREIGN_EXCHANGE_ROLE_TYPE"/>
    <m/>
  </r>
  <r>
    <x v="0"/>
    <x v="16"/>
    <x v="1"/>
    <x v="1"/>
    <s v="createOrUpdateCustomerForObu"/>
    <s v="TS0116-SA-010301-00004-顧客資料基本資料_OBU顧客基本資料建檔及變更"/>
    <m/>
    <m/>
    <m/>
    <s v="I"/>
    <s v="台資註記"/>
    <m/>
    <m/>
    <n v="1"/>
    <s v="String"/>
    <s v="taiwanFundedEnterpriseFlag"/>
    <s v="CIDTB"/>
    <s v="CIDTBTFN"/>
    <s v="TW_FUNDED_FLAG"/>
    <m/>
  </r>
  <r>
    <x v="0"/>
    <x v="16"/>
    <x v="1"/>
    <x v="1"/>
    <s v="createOrUpdateCustomerForObu"/>
    <s v="TS0116-SA-010301-00004-顧客資料基本資料_OBU顧客基本資料建檔及變更"/>
    <m/>
    <m/>
    <m/>
    <s v="I"/>
    <s v="玉山海外分支機構註記"/>
    <m/>
    <m/>
    <n v="1"/>
    <s v="String"/>
    <s v="branchOrSubsidiaryFlag"/>
    <m/>
    <m/>
    <s v="BRANCH_OR_SUBSIDIARY_FLAG"/>
    <m/>
  </r>
  <r>
    <x v="0"/>
    <x v="16"/>
    <x v="1"/>
    <x v="1"/>
    <s v="createOrUpdateCustomerForObu"/>
    <s v="TS0116-SA-010301-00004-顧客資料基本資料_OBU顧客基本資料建檔及變更"/>
    <m/>
    <m/>
    <m/>
    <s v="I"/>
    <s v="電子郵件信箱"/>
    <m/>
    <m/>
    <n v="50"/>
    <s v="String"/>
    <s v="emailAddress"/>
    <s v="CIDTB"/>
    <s v="CIDTBEML"/>
    <s v="EMAIL_COMM_CONTENT"/>
    <m/>
  </r>
  <r>
    <x v="0"/>
    <x v="16"/>
    <x v="1"/>
    <x v="1"/>
    <s v="createOrUpdateCustomerForObu"/>
    <s v="TS0116-SA-010301-00004-顧客資料基本資料_OBU顧客基本資料建檔及變更"/>
    <m/>
    <m/>
    <m/>
    <s v="O"/>
    <s v="歸戶統編"/>
    <m/>
    <m/>
    <n v="10"/>
    <s v="String"/>
    <s v="customerCirciKey"/>
    <s v="CIRCI"/>
    <s v="CIRCIKEY"/>
    <s v="CIF_VERIFIED_ID"/>
    <m/>
  </r>
  <r>
    <x v="5"/>
    <x v="29"/>
    <x v="1"/>
    <x v="1"/>
    <s v="createConsumerFinanceCust"/>
    <s v="TS0116-SA-010301-00010-顧客資料基本資料_顧客基本資料建檔(NCS/PLUS)"/>
    <m/>
    <m/>
    <m/>
    <s v="I"/>
    <s v="銀行歸戶統編"/>
    <m/>
    <m/>
    <n v="10"/>
    <s v="String"/>
    <s v="customerCirciKey"/>
    <m/>
    <m/>
    <s v="CIF_VERIFIED_ID"/>
    <s v="20211229&lt;RE11021694&gt;預計配合理專十誡新增API"/>
  </r>
  <r>
    <x v="5"/>
    <x v="29"/>
    <x v="1"/>
    <x v="1"/>
    <s v="createConsumerFinanceCust"/>
    <s v="TS0116-SA-010301-00010-顧客資料基本資料_顧客基本資料建檔(NCS/PLUS)"/>
    <m/>
    <m/>
    <m/>
    <s v="I"/>
    <s v="建檔單位/建檔代號"/>
    <m/>
    <m/>
    <n v="4"/>
    <s v="String"/>
    <s v="creationDepartment"/>
    <m/>
    <m/>
    <s v="CREATION_DPT_CODE"/>
    <s v="20211229&lt;RE11021694&gt;預計配合理專十誡新增API"/>
  </r>
  <r>
    <x v="5"/>
    <x v="29"/>
    <x v="1"/>
    <x v="1"/>
    <s v="createConsumerFinanceCust"/>
    <s v="TS0116-SA-010301-00010-顧客資料基本資料_顧客基本資料建檔(NCS/PLUS)"/>
    <m/>
    <m/>
    <m/>
    <s v="I"/>
    <s v="顧客姓名"/>
    <m/>
    <m/>
    <n v="80"/>
    <s v="String"/>
    <s v="customerName"/>
    <m/>
    <m/>
    <s v="CUST_NAME"/>
    <s v="20211229&lt;RE11021694&gt;預計配合理專十誡新增API"/>
  </r>
  <r>
    <x v="5"/>
    <x v="29"/>
    <x v="1"/>
    <x v="1"/>
    <s v="createConsumerFinanceCust"/>
    <s v="TS0116-SA-010301-00010-顧客資料基本資料_顧客基本資料建檔(NCS/PLUS)"/>
    <m/>
    <m/>
    <m/>
    <s v="I"/>
    <s v="顧客生日"/>
    <m/>
    <m/>
    <n v="8"/>
    <s v="String"/>
    <s v="birthday"/>
    <m/>
    <m/>
    <s v="BIRTHDAY"/>
    <s v="20211229&lt;RE11021694&gt;預計配合理專十誡新增API"/>
  </r>
  <r>
    <x v="5"/>
    <x v="29"/>
    <x v="1"/>
    <x v="1"/>
    <s v="createConsumerFinanceCust"/>
    <s v="TS0116-SA-010301-00010-顧客資料基本資料_顧客基本資料建檔(NCS/PLUS)"/>
    <m/>
    <m/>
    <m/>
    <s v="I"/>
    <s v="戶籍地址城市"/>
    <m/>
    <m/>
    <n v="8"/>
    <s v="String"/>
    <s v="permanentCity"/>
    <m/>
    <m/>
    <s v="PER_CITY"/>
    <s v="20211229&lt;RE11021694&gt;預計配合理專十誡新增API"/>
  </r>
  <r>
    <x v="5"/>
    <x v="29"/>
    <x v="1"/>
    <x v="1"/>
    <s v="createConsumerFinanceCust"/>
    <s v="TS0116-SA-010301-00010-顧客資料基本資料_顧客基本資料建檔(NCS/PLUS)"/>
    <m/>
    <m/>
    <m/>
    <s v="I"/>
    <s v="戶籍地址鄉鎮市區"/>
    <m/>
    <m/>
    <n v="10"/>
    <s v="String"/>
    <s v="permanentArea"/>
    <m/>
    <m/>
    <s v="PER_AREA"/>
    <s v="20211229&lt;RE11021694&gt;預計配合理專十誡新增API"/>
  </r>
  <r>
    <x v="5"/>
    <x v="29"/>
    <x v="1"/>
    <x v="1"/>
    <s v="createConsumerFinanceCust"/>
    <s v="TS0116-SA-010301-00010-顧客資料基本資料_顧客基本資料建檔(NCS/PLUS)"/>
    <m/>
    <m/>
    <m/>
    <s v="I"/>
    <s v="戶籍地址詳細"/>
    <m/>
    <m/>
    <n v="66"/>
    <s v="String"/>
    <s v="permanentAddressDetail"/>
    <m/>
    <m/>
    <s v="REGI_ADDRESS_DETAIL"/>
    <s v="20211229&lt;RE11021694&gt;預計配合理專十誡新增API"/>
  </r>
  <r>
    <x v="5"/>
    <x v="29"/>
    <x v="1"/>
    <x v="1"/>
    <s v="createConsumerFinanceCust"/>
    <s v="TS0116-SA-010301-00010-顧客資料基本資料_顧客基本資料建檔(NCS/PLUS)"/>
    <m/>
    <m/>
    <m/>
    <s v="I"/>
    <s v="戶籍地址郵遞區號"/>
    <m/>
    <m/>
    <n v="5"/>
    <s v="String"/>
    <s v="permanentZip"/>
    <m/>
    <m/>
    <s v="PER_ZIP"/>
    <s v="20211229&lt;RE11021694&gt;預計配合理專十誡新增API"/>
  </r>
  <r>
    <x v="5"/>
    <x v="29"/>
    <x v="1"/>
    <x v="1"/>
    <s v="createConsumerFinanceCust"/>
    <s v="TS0116-SA-010301-00010-顧客資料基本資料_顧客基本資料建檔(NCS/PLUS)"/>
    <m/>
    <m/>
    <m/>
    <s v="I"/>
    <s v="消金拒絕貸放理由代碼"/>
    <m/>
    <m/>
    <n v="1"/>
    <s v="String"/>
    <s v="reasonToRejectLoan"/>
    <m/>
    <m/>
    <s v="REFUSE_LOAN_REASON"/>
    <s v="20211229&lt;RE11021694&gt;預計配合理專十誡新增API"/>
  </r>
  <r>
    <x v="5"/>
    <x v="29"/>
    <x v="1"/>
    <x v="1"/>
    <s v="createConsumerFinanceCust"/>
    <s v="TS0116-SA-010301-00010-顧客資料基本資料_顧客基本資料建檔(NCS/PLUS)"/>
    <m/>
    <m/>
    <m/>
    <s v="I"/>
    <s v="通訊地址城市"/>
    <m/>
    <m/>
    <n v="8"/>
    <s v="String"/>
    <s v="residentialCity"/>
    <m/>
    <m/>
    <s v="CONT_CITY"/>
    <s v="20211229&lt;RE11021694&gt;預計配合理專十誡新增API"/>
  </r>
  <r>
    <x v="5"/>
    <x v="29"/>
    <x v="1"/>
    <x v="1"/>
    <s v="createConsumerFinanceCust"/>
    <s v="TS0116-SA-010301-00010-顧客資料基本資料_顧客基本資料建檔(NCS/PLUS)"/>
    <m/>
    <m/>
    <m/>
    <s v="I"/>
    <s v="通訊地址鄉鎮市區"/>
    <m/>
    <m/>
    <n v="10"/>
    <s v="String"/>
    <s v="residentialArea"/>
    <m/>
    <m/>
    <s v="CONT_AREA"/>
    <s v="20211229&lt;RE11021694&gt;預計配合理專十誡新增API"/>
  </r>
  <r>
    <x v="5"/>
    <x v="29"/>
    <x v="1"/>
    <x v="1"/>
    <s v="createConsumerFinanceCust"/>
    <s v="TS0116-SA-010301-00010-顧客資料基本資料_顧客基本資料建檔(NCS/PLUS)"/>
    <m/>
    <m/>
    <m/>
    <s v="I"/>
    <s v="通訊地址詳細"/>
    <m/>
    <m/>
    <n v="66"/>
    <s v="String"/>
    <s v="residentialAddressDetail"/>
    <m/>
    <m/>
    <s v="CONT_ADDRESS_DETAIL"/>
    <s v="20211229&lt;RE11021694&gt;預計配合理專十誡新增API"/>
  </r>
  <r>
    <x v="5"/>
    <x v="29"/>
    <x v="1"/>
    <x v="1"/>
    <s v="createConsumerFinanceCust"/>
    <s v="TS0116-SA-010301-00010-顧客資料基本資料_顧客基本資料建檔(NCS/PLUS)"/>
    <m/>
    <m/>
    <m/>
    <s v="I"/>
    <s v="通訊地址郵遞區號"/>
    <m/>
    <m/>
    <n v="5"/>
    <s v="String"/>
    <s v="residentialZip"/>
    <m/>
    <m/>
    <s v="CUST_ZIP_CODE"/>
    <s v="20211229&lt;RE11021694&gt;預計配合理專十誡新增API"/>
  </r>
  <r>
    <x v="5"/>
    <x v="29"/>
    <x v="1"/>
    <x v="1"/>
    <s v="createConsumerFinanceCust"/>
    <s v="TS0116-SA-010301-00010-顧客資料基本資料_顧客基本資料建檔(NCS/PLUS)"/>
    <m/>
    <m/>
    <m/>
    <s v="I"/>
    <s v="戶籍電話"/>
    <m/>
    <m/>
    <n v="11"/>
    <s v="String"/>
    <s v="permanentPhoneNumber"/>
    <m/>
    <m/>
    <s v="RESI_COMM_CONTENT"/>
    <s v="20211229&lt;RE11021694&gt;預計配合理專十誡新增API"/>
  </r>
  <r>
    <x v="5"/>
    <x v="29"/>
    <x v="1"/>
    <x v="1"/>
    <s v="createConsumerFinanceCust"/>
    <s v="TS0116-SA-010301-00010-顧客資料基本資料_顧客基本資料建檔(NCS/PLUS)"/>
    <m/>
    <m/>
    <m/>
    <s v="I"/>
    <s v="通訊電話"/>
    <m/>
    <m/>
    <n v="11"/>
    <s v="String"/>
    <s v="residentialPhoneNumber"/>
    <m/>
    <m/>
    <s v="CONT_COMM_CONTENT"/>
    <s v="20211229&lt;RE11021694&gt;預計配合理專十誡新增API"/>
  </r>
  <r>
    <x v="5"/>
    <x v="29"/>
    <x v="1"/>
    <x v="1"/>
    <s v="createConsumerFinanceCust"/>
    <s v="TS0116-SA-010301-00010-顧客資料基本資料_顧客基本資料建檔(NCS/PLUS)"/>
    <m/>
    <m/>
    <m/>
    <s v="I"/>
    <s v="通訊電話分機"/>
    <m/>
    <m/>
    <n v="4"/>
    <s v="String"/>
    <s v="residentialNumberExtension"/>
    <m/>
    <m/>
    <s v="CONE_COMM_CONTENT"/>
    <s v="20211229&lt;RE11021694&gt;預計配合理專十誡新增API"/>
  </r>
  <r>
    <x v="5"/>
    <x v="29"/>
    <x v="1"/>
    <x v="1"/>
    <s v="createConsumerFinanceCust"/>
    <s v="TS0116-SA-010301-00010-顧客資料基本資料_顧客基本資料建檔(NCS/PLUS)"/>
    <m/>
    <m/>
    <m/>
    <s v="I"/>
    <s v="自然人行業類別代碼"/>
    <m/>
    <m/>
    <n v="3"/>
    <s v="String"/>
    <s v="industryType"/>
    <m/>
    <m/>
    <s v="INDUSTRY_TYPE_CODE"/>
    <s v="20211229&lt;RE11021694&gt;預計配合理專十誡新增API"/>
  </r>
  <r>
    <x v="5"/>
    <x v="29"/>
    <x v="1"/>
    <x v="1"/>
    <s v="createConsumerFinanceCust"/>
    <s v="TS0116-SA-010301-00010-顧客資料基本資料_顧客基本資料建檔(NCS/PLUS)"/>
    <m/>
    <m/>
    <m/>
    <s v="I"/>
    <s v="行業編號（主計處代碼）"/>
    <m/>
    <m/>
    <n v="6"/>
    <s v="String"/>
    <s v="industrialCodeForDgbas"/>
    <m/>
    <m/>
    <s v="DGBAS_INDUSTRY_CODE"/>
    <s v="20211229&lt;RE11021694&gt;預計配合理專十誡新增API"/>
  </r>
  <r>
    <x v="5"/>
    <x v="29"/>
    <x v="1"/>
    <x v="1"/>
    <s v="createConsumerFinanceCust"/>
    <s v="TS0116-SA-010301-00010-顧客資料基本資料_顧客基本資料建檔(NCS/PLUS)"/>
    <m/>
    <m/>
    <m/>
    <s v="I"/>
    <s v="公司電話"/>
    <m/>
    <m/>
    <n v="11"/>
    <s v="String"/>
    <s v="companyPhoneNumber"/>
    <m/>
    <m/>
    <s v="COMP_COMM_CONTENT"/>
    <s v="20211229&lt;RE11021694&gt;預計配合理專十誡新增API"/>
  </r>
  <r>
    <x v="5"/>
    <x v="29"/>
    <x v="1"/>
    <x v="1"/>
    <s v="createConsumerFinanceCust"/>
    <s v="TS0116-SA-010301-00010-顧客資料基本資料_顧客基本資料建檔(NCS/PLUS)"/>
    <m/>
    <m/>
    <m/>
    <s v="I"/>
    <s v="公司電話分機"/>
    <m/>
    <m/>
    <n v="6"/>
    <s v="String"/>
    <s v="companyExtensionNumber"/>
    <m/>
    <m/>
    <s v="CMPE_COMM_CONTENT"/>
    <s v="20211229&lt;RE11021694&gt;預計配合理專十誡新增API"/>
  </r>
  <r>
    <x v="5"/>
    <x v="29"/>
    <x v="1"/>
    <x v="1"/>
    <s v="createConsumerFinanceCust"/>
    <s v="TS0116-SA-010301-00010-顧客資料基本資料_顧客基本資料建檔(NCS/PLUS)"/>
    <m/>
    <m/>
    <m/>
    <s v="I"/>
    <s v="通訊用行動電話"/>
    <m/>
    <m/>
    <n v="11"/>
    <s v="String"/>
    <s v="mobilePhoneNumber"/>
    <m/>
    <m/>
    <s v="CNTP_COMM_CONTENT"/>
    <s v="20211229&lt;RE11021694&gt;預計配合理專十誡新增API"/>
  </r>
  <r>
    <x v="5"/>
    <x v="29"/>
    <x v="1"/>
    <x v="1"/>
    <s v="createConsumerFinanceCust"/>
    <s v="TS0116-SA-010301-00010-顧客資料基本資料_顧客基本資料建檔(NCS/PLUS)"/>
    <m/>
    <m/>
    <m/>
    <s v="I"/>
    <s v="學歷代碼/教育程度"/>
    <m/>
    <m/>
    <n v="2"/>
    <s v="String"/>
    <s v="educationLevel"/>
    <m/>
    <m/>
    <s v="EDU_LEVEL_CODE"/>
    <s v="20211229&lt;RE11021694&gt;預計配合理專十誡新增API"/>
  </r>
  <r>
    <x v="5"/>
    <x v="29"/>
    <x v="1"/>
    <x v="1"/>
    <s v="createConsumerFinanceCust"/>
    <s v="TS0116-SA-010301-00010-顧客資料基本資料_顧客基本資料建檔(NCS/PLUS)"/>
    <m/>
    <m/>
    <m/>
    <s v="I"/>
    <s v="婚姻狀況"/>
    <m/>
    <m/>
    <n v="1"/>
    <s v="String"/>
    <s v="marriedStatus"/>
    <m/>
    <m/>
    <s v="MARRIED_STATUS_CODE"/>
    <s v="20211229&lt;RE11021694&gt;預計配合理專十誡新增API"/>
  </r>
  <r>
    <x v="5"/>
    <x v="29"/>
    <x v="1"/>
    <x v="1"/>
    <s v="createConsumerFinanceCust"/>
    <s v="TS0116-SA-010301-00010-顧客資料基本資料_顧客基本資料建檔(NCS/PLUS)"/>
    <m/>
    <m/>
    <m/>
    <s v="I"/>
    <s v="扶養子女數"/>
    <m/>
    <m/>
    <n v="2"/>
    <s v="String"/>
    <s v="numberOfChildren"/>
    <m/>
    <m/>
    <s v="CHILDREN_NUM"/>
    <s v="20211229&lt;RE11021694&gt;預計配合理專十誡新增API"/>
  </r>
  <r>
    <x v="5"/>
    <x v="29"/>
    <x v="1"/>
    <x v="1"/>
    <s v="createConsumerFinanceCust"/>
    <s v="TS0116-SA-010301-00010-顧客資料基本資料_顧客基本資料建檔(NCS/PLUS)"/>
    <m/>
    <m/>
    <m/>
    <s v="I"/>
    <s v="配偶統編"/>
    <m/>
    <m/>
    <n v="10"/>
    <s v="String"/>
    <s v="spouseIdentificationNumber"/>
    <m/>
    <m/>
    <s v="MATE_CERT_NO"/>
    <s v="20211229&lt;RE11021694&gt;預計配合理專十誡新增API"/>
  </r>
  <r>
    <x v="5"/>
    <x v="29"/>
    <x v="1"/>
    <x v="1"/>
    <s v="createConsumerFinanceCust"/>
    <s v="TS0116-SA-010301-00010-顧客資料基本資料_顧客基本資料建檔(NCS/PLUS)"/>
    <m/>
    <m/>
    <m/>
    <s v="I"/>
    <s v="介紹人統編"/>
    <m/>
    <m/>
    <n v="10"/>
    <s v="String"/>
    <s v="referrerIdentificationNumber"/>
    <m/>
    <m/>
    <s v="INTRODUCER_PERSON_CER_NO"/>
    <s v="20211229&lt;RE11021694&gt;預計配合理專十誡新增API"/>
  </r>
  <r>
    <x v="5"/>
    <x v="29"/>
    <x v="1"/>
    <x v="1"/>
    <s v="createConsumerFinanceCust"/>
    <s v="TS0116-SA-010301-00010-顧客資料基本資料_顧客基本資料建檔(NCS/PLUS)"/>
    <m/>
    <m/>
    <m/>
    <s v="I"/>
    <s v="代表人統編"/>
    <m/>
    <m/>
    <n v="10"/>
    <s v="String"/>
    <s v="principalCertificationNumber"/>
    <m/>
    <m/>
    <s v="INTRODUCER_PERSON_CER_NO"/>
    <s v="20211229&lt;RE11021694&gt;預計配合理專十誡新增API"/>
  </r>
  <r>
    <x v="5"/>
    <x v="29"/>
    <x v="1"/>
    <x v="1"/>
    <s v="createConsumerFinanceCust"/>
    <s v="TS0116-SA-010301-00010-顧客資料基本資料_顧客基本資料建檔(NCS/PLUS)"/>
    <m/>
    <m/>
    <m/>
    <s v="I"/>
    <s v="代表人姓名"/>
    <m/>
    <m/>
    <n v="22"/>
    <s v="String"/>
    <s v="principalName"/>
    <m/>
    <m/>
    <s v="PRINCIPAL_NAME"/>
    <s v="20211229&lt;RE11021694&gt;預計配合理專十誡新增API"/>
  </r>
  <r>
    <x v="5"/>
    <x v="29"/>
    <x v="1"/>
    <x v="1"/>
    <s v="createConsumerFinanceCust"/>
    <s v="TS0116-SA-010301-00010-顧客資料基本資料_顧客基本資料建檔(NCS/PLUS)"/>
    <m/>
    <m/>
    <m/>
    <s v="I"/>
    <s v="顧客性質代碼"/>
    <m/>
    <m/>
    <n v="1"/>
    <s v="String"/>
    <s v="customerPropertyType"/>
    <m/>
    <m/>
    <s v="PROPERTY_TYPE_CODE"/>
    <s v="20211229&lt;RE11021694&gt;預計配合理專十誡新增API"/>
  </r>
  <r>
    <x v="5"/>
    <x v="29"/>
    <x v="1"/>
    <x v="1"/>
    <s v="createConsumerFinanceCust"/>
    <s v="TS0116-SA-010301-00010-顧客資料基本資料_顧客基本資料建檔(NCS/PLUS)"/>
    <m/>
    <m/>
    <m/>
    <s v="I"/>
    <s v="顧客類別代碼"/>
    <m/>
    <m/>
    <n v="2"/>
    <s v="String"/>
    <s v="customerType"/>
    <m/>
    <m/>
    <s v="CUSTOMER_TYPE_CODE"/>
    <s v="20211229&lt;RE11021694&gt;預計配合理專十誡新增API"/>
  </r>
  <r>
    <x v="5"/>
    <x v="29"/>
    <x v="1"/>
    <x v="1"/>
    <s v="createConsumerFinanceCust"/>
    <s v="TS0116-SA-010301-00010-顧客資料基本資料_顧客基本資料建檔(NCS/PLUS)"/>
    <m/>
    <m/>
    <m/>
    <s v="I"/>
    <s v="利息所得稅別"/>
    <m/>
    <m/>
    <n v="1"/>
    <s v="String"/>
    <s v="taxType"/>
    <m/>
    <m/>
    <s v="INCOME_TAX_TYPE"/>
    <s v="20211229&lt;RE11021694&gt;預計配合理專十誡新增API"/>
  </r>
  <r>
    <x v="5"/>
    <x v="29"/>
    <x v="1"/>
    <x v="1"/>
    <s v="createConsumerFinanceCust"/>
    <s v="TS0116-SA-010301-00010-顧客資料基本資料_顧客基本資料建檔(NCS/PLUS)"/>
    <m/>
    <m/>
    <m/>
    <s v="I"/>
    <s v="國籍分類代碼"/>
    <m/>
    <m/>
    <n v="1"/>
    <s v="String"/>
    <s v="nationality"/>
    <m/>
    <m/>
    <s v="NATIONALITY"/>
    <s v="20211229&lt;RE11021694&gt;預計配合理專十誡新增API"/>
  </r>
  <r>
    <x v="5"/>
    <x v="29"/>
    <x v="1"/>
    <x v="1"/>
    <s v="createConsumerFinanceCust"/>
    <s v="TS0116-SA-010301-00010-顧客資料基本資料_顧客基本資料建檔(NCS/PLUS)"/>
    <m/>
    <m/>
    <m/>
    <s v="I"/>
    <s v="註冊國別代碼"/>
    <m/>
    <m/>
    <n v="2"/>
    <s v="String"/>
    <s v="registeredCountry"/>
    <m/>
    <m/>
    <s v="REG_COUNTRY_CODE"/>
    <s v="20211229&lt;RE11021694&gt;預計配合理專十誡新增API"/>
  </r>
  <r>
    <x v="5"/>
    <x v="29"/>
    <x v="1"/>
    <x v="1"/>
    <s v="createConsumerFinanceCust"/>
    <s v="TS0116-SA-010301-00010-顧客資料基本資料_顧客基本資料建檔(NCS/PLUS)"/>
    <m/>
    <m/>
    <m/>
    <s v="I"/>
    <s v="行業性質"/>
    <m/>
    <m/>
    <n v="2"/>
    <s v="String"/>
    <s v="industrialPropertyType"/>
    <m/>
    <m/>
    <m/>
    <s v="20211229&lt;RE11021694&gt;預計配合理專十誡新增API"/>
  </r>
  <r>
    <x v="5"/>
    <x v="29"/>
    <x v="1"/>
    <x v="1"/>
    <s v="createConsumerFinanceCust"/>
    <s v="TS0116-SA-010301-00010-顧客資料基本資料_顧客基本資料建檔(NCS/PLUS)"/>
    <m/>
    <m/>
    <m/>
    <s v="I"/>
    <s v="大陸商主代碼"/>
    <m/>
    <m/>
    <n v="1"/>
    <s v="String"/>
    <s v="chinaMasterCode"/>
    <m/>
    <m/>
    <s v="CHINA_MASTER_CODE"/>
    <s v="20211229&lt;RE11021694&gt;預計配合理專十誡新增API"/>
  </r>
  <r>
    <x v="5"/>
    <x v="29"/>
    <x v="1"/>
    <x v="1"/>
    <s v="createConsumerFinanceCust"/>
    <s v="TS0116-SA-010301-00010-顧客資料基本資料_顧客基本資料建檔(NCS/PLUS)"/>
    <m/>
    <m/>
    <m/>
    <s v="I"/>
    <s v="大陸商子代碼"/>
    <m/>
    <m/>
    <n v="2"/>
    <s v="String"/>
    <s v="chinaSubCode"/>
    <m/>
    <m/>
    <s v="CHINA_SUB_CODE"/>
    <s v="20211229&lt;RE11021694&gt;預計配合理專十誡新增API"/>
  </r>
  <r>
    <x v="5"/>
    <x v="29"/>
    <x v="1"/>
    <x v="1"/>
    <s v="createConsumerFinanceCust"/>
    <s v="TS0116-SA-010301-00010-顧客資料基本資料_顧客基本資料建檔(NCS/PLUS)"/>
    <m/>
    <m/>
    <m/>
    <s v="I"/>
    <s v="信用卡持卡人"/>
    <m/>
    <m/>
    <n v="1"/>
    <s v="String"/>
    <s v="creditCardHolder"/>
    <m/>
    <m/>
    <s v="CREDIT_CARD_HOLDER"/>
    <s v="20211229&lt;RE11021694&gt;預計配合理專十誡新增API"/>
  </r>
  <r>
    <x v="5"/>
    <x v="29"/>
    <x v="1"/>
    <x v="1"/>
    <s v="createConsumerFinanceCust"/>
    <s v="TS0116-SA-010301-00010-顧客資料基本資料_顧客基本資料建檔(NCS/PLUS)"/>
    <m/>
    <m/>
    <m/>
    <s v="I"/>
    <s v="是否持有國民旅遊卡註記"/>
    <m/>
    <m/>
    <n v="1"/>
    <s v="String"/>
    <s v="travelCardFlag"/>
    <m/>
    <m/>
    <s v="TRAVEL_CARD_FLAG"/>
    <s v="20211229&lt;RE11021694&gt;預計配合理專十誡新增API"/>
  </r>
  <r>
    <x v="5"/>
    <x v="29"/>
    <x v="1"/>
    <x v="1"/>
    <s v="createConsumerFinanceCust"/>
    <s v="TS0116-SA-010301-00010-顧客資料基本資料_顧客基本資料建檔(NCS/PLUS)"/>
    <m/>
    <m/>
    <m/>
    <s v="I"/>
    <s v="顧客身份代碼(KYC)"/>
    <m/>
    <m/>
    <n v="100"/>
    <s v="List&lt;String&gt;"/>
    <s v="customerKycType[*].kycCode"/>
    <m/>
    <m/>
    <m/>
    <s v="20211229&lt;RE11021694&gt;預計配合理專十誡新增API"/>
  </r>
  <r>
    <x v="5"/>
    <x v="29"/>
    <x v="1"/>
    <x v="1"/>
    <s v="createConsumerFinanceCust"/>
    <s v="TS0116-SA-010301-00010-顧客資料基本資料_顧客基本資料建檔(NCS/PLUS)"/>
    <m/>
    <m/>
    <m/>
    <s v="O"/>
    <s v="銀行歸戶統編"/>
    <m/>
    <m/>
    <n v="10"/>
    <s v="String"/>
    <s v="customerCirciKey"/>
    <m/>
    <m/>
    <s v="CIF_VERIFIED_ID"/>
    <s v="20211229&lt;RE11021694&gt;預計配合理專十誡新增API"/>
  </r>
  <r>
    <x v="5"/>
    <x v="30"/>
    <x v="1"/>
    <x v="1"/>
    <s v="updateNotSendStatementFlag"/>
    <s v="TS0116-SA-010318-00008-顧客註記/約定作業_不寄對帳單通知註記(保密戶註記)維護"/>
    <m/>
    <m/>
    <m/>
    <s v="I"/>
    <s v="銀行歸戶統編"/>
    <m/>
    <m/>
    <n v="10"/>
    <s v="String"/>
    <s v="customerCirciKey "/>
    <m/>
    <m/>
    <s v="CIF_VERIFIED_ID"/>
    <s v="20211229&lt;CM2021012600001&gt;預計配合BSM廢除API"/>
  </r>
  <r>
    <x v="5"/>
    <x v="30"/>
    <x v="1"/>
    <x v="1"/>
    <s v="updateNotSendStatementFlag"/>
    <s v="TS0116-SA-010318-00008-顧客註記/約定作業_不寄對帳單通知註記(保密戶註記)維護"/>
    <m/>
    <m/>
    <m/>
    <s v="I"/>
    <s v="不寄對帳單通知註記(保密戶註記)"/>
    <m/>
    <m/>
    <n v="1"/>
    <s v="String"/>
    <s v="doNotSendStatementFlag"/>
    <m/>
    <m/>
    <s v="不寄對帳單通知註記(保密戶註記)"/>
    <s v="20211229&lt;CM2021012600001&gt;預計配合BSM廢除API"/>
  </r>
  <r>
    <x v="5"/>
    <x v="30"/>
    <x v="1"/>
    <x v="1"/>
    <s v="updateNotSendStatementFlag"/>
    <s v="TS0116-SA-010318-00008-顧客註記/約定作業_不寄對帳單通知註記(保密戶註記)維護"/>
    <m/>
    <m/>
    <m/>
    <s v="I"/>
    <s v="Api版號"/>
    <m/>
    <m/>
    <n v="3"/>
    <s v="String"/>
    <s v="apiVersion"/>
    <m/>
    <m/>
    <m/>
    <s v="20211229&lt;CM2021012600001&gt;預計配合BSM廢除API"/>
  </r>
  <r>
    <x v="5"/>
    <x v="27"/>
    <x v="0"/>
    <x v="1"/>
    <s v="updateCustContact"/>
    <s v="TS0116-SA-010301-00008-顧客資料基本資料_顧客聯絡方式維護(客服)"/>
    <m/>
    <m/>
    <m/>
    <s v="I"/>
    <s v="銀行歸戶統編"/>
    <m/>
    <m/>
    <n v="10"/>
    <s v="String"/>
    <s v="customerCirciKey"/>
    <m/>
    <m/>
    <s v="CIF_VERIFIED_ID"/>
    <s v="20211229&lt;RE11021694&gt;預計配合理專十誡新增API"/>
  </r>
  <r>
    <x v="5"/>
    <x v="27"/>
    <x v="0"/>
    <x v="1"/>
    <s v="updateCustContact"/>
    <s v="TS0116-SA-010301-00008-顧客資料基本資料_顧客聯絡方式維護(客服)"/>
    <m/>
    <m/>
    <m/>
    <s v="I"/>
    <s v="通訊電話"/>
    <m/>
    <m/>
    <n v="11"/>
    <s v="String"/>
    <s v="residentialPhoneNumber"/>
    <m/>
    <m/>
    <s v="CONT_COMM_CONTENT"/>
    <s v="20211229&lt;RE11021694&gt;預計配合理專十誡新增API"/>
  </r>
  <r>
    <x v="5"/>
    <x v="27"/>
    <x v="0"/>
    <x v="1"/>
    <s v="updateCustContact"/>
    <s v="TS0116-SA-010301-00008-顧客資料基本資料_顧客聯絡方式維護(客服)"/>
    <m/>
    <m/>
    <m/>
    <s v="I"/>
    <s v="通訊電話分機"/>
    <m/>
    <m/>
    <n v="4"/>
    <s v="String"/>
    <s v="residentialNumberExtension"/>
    <m/>
    <m/>
    <s v="CONE_COMM_CONTENT"/>
    <s v="20211229&lt;RE11021694&gt;預計配合理專十誡新增API"/>
  </r>
  <r>
    <x v="5"/>
    <x v="27"/>
    <x v="0"/>
    <x v="1"/>
    <s v="updateCustContact"/>
    <s v="TS0116-SA-010301-00008-顧客資料基本資料_顧客聯絡方式維護(客服)"/>
    <m/>
    <m/>
    <m/>
    <s v="I"/>
    <s v="公司電話"/>
    <m/>
    <m/>
    <n v="11"/>
    <s v="String"/>
    <s v="companyPhoneNumber"/>
    <m/>
    <m/>
    <s v="COMP_COMM_CONTENT"/>
    <s v="20211229&lt;RE11021694&gt;預計配合理專十誡新增API"/>
  </r>
  <r>
    <x v="5"/>
    <x v="27"/>
    <x v="0"/>
    <x v="1"/>
    <s v="updateCustContact"/>
    <s v="TS0116-SA-010301-00008-顧客資料基本資料_顧客聯絡方式維護(客服)"/>
    <m/>
    <m/>
    <m/>
    <s v="I"/>
    <s v="公司電話分機"/>
    <m/>
    <m/>
    <n v="6"/>
    <s v="String"/>
    <s v="companyExtensionNumber"/>
    <m/>
    <m/>
    <s v="CMPE_COMM_CONTENT"/>
    <s v="20211229&lt;RE11021694&gt;預計配合理專十誡新增API"/>
  </r>
  <r>
    <x v="5"/>
    <x v="27"/>
    <x v="0"/>
    <x v="1"/>
    <s v="updateCustContact"/>
    <s v="TS0116-SA-010301-00008-顧客資料基本資料_顧客聯絡方式維護(客服)"/>
    <m/>
    <m/>
    <m/>
    <s v="I"/>
    <s v="通訊用行動電話"/>
    <m/>
    <m/>
    <n v="11"/>
    <s v="String"/>
    <s v="mobilePhoneNumber"/>
    <m/>
    <m/>
    <s v="CNTP_COMM_CONTENT"/>
    <s v="20211229&lt;RE11021694&gt;預計配合理專十誡新增API"/>
  </r>
  <r>
    <x v="5"/>
    <x v="27"/>
    <x v="0"/>
    <x v="1"/>
    <s v="updateCustContact"/>
    <s v="TS0116-SA-010301-00008-顧客資料基本資料_顧客聯絡方式維護(客服)"/>
    <m/>
    <m/>
    <m/>
    <s v="I"/>
    <s v="通訊地址"/>
    <m/>
    <m/>
    <n v="66"/>
    <s v="String"/>
    <s v="residentialAddressDetail"/>
    <m/>
    <m/>
    <s v="CONT_CITY"/>
    <s v="20211229&lt;RE11021694&gt;預計配合理專十誡新增API"/>
  </r>
  <r>
    <x v="5"/>
    <x v="27"/>
    <x v="0"/>
    <x v="1"/>
    <s v="updateCustContact"/>
    <s v="TS0116-SA-010301-00008-顧客資料基本資料_顧客聯絡方式維護(客服)"/>
    <m/>
    <m/>
    <m/>
    <s v="I"/>
    <s v="通訊地址城市"/>
    <m/>
    <m/>
    <n v="8"/>
    <s v="String"/>
    <s v="residentialCity"/>
    <m/>
    <m/>
    <s v="CONT_AREA"/>
    <s v="20211229&lt;RE11021694&gt;預計配合理專十誡新增API"/>
  </r>
  <r>
    <x v="5"/>
    <x v="27"/>
    <x v="0"/>
    <x v="1"/>
    <s v="updateCustContact"/>
    <s v="TS0116-SA-010301-00008-顧客資料基本資料_顧客聯絡方式維護(客服)"/>
    <m/>
    <m/>
    <m/>
    <s v="I"/>
    <s v="通訊地址鄉鎮市區"/>
    <m/>
    <m/>
    <n v="10"/>
    <s v="String"/>
    <s v="residentialArea"/>
    <m/>
    <m/>
    <s v="CONT_ADDRESS_DETAIL"/>
    <s v="20211229&lt;RE11021694&gt;預計配合理專十誡新增API"/>
  </r>
  <r>
    <x v="5"/>
    <x v="27"/>
    <x v="0"/>
    <x v="1"/>
    <s v="updateCustContact"/>
    <s v="TS0116-SA-010301-00008-顧客資料基本資料_顧客聯絡方式維護(客服)"/>
    <m/>
    <m/>
    <m/>
    <s v="I"/>
    <s v="通訊地址郵遞區號"/>
    <m/>
    <m/>
    <n v="5"/>
    <s v="String"/>
    <s v="residentialZip"/>
    <m/>
    <m/>
    <s v="CUST_ZIP_CODE"/>
    <s v="20211229&lt;RE11021694&gt;預計配合理專十誡新增API"/>
  </r>
  <r>
    <x v="5"/>
    <x v="27"/>
    <x v="0"/>
    <x v="1"/>
    <s v="updateCustContact"/>
    <s v="TS0116-SA-010301-00008-顧客資料基本資料_顧客聯絡方式維護(客服)"/>
    <m/>
    <m/>
    <m/>
    <s v="I"/>
    <s v="傳真電話"/>
    <m/>
    <m/>
    <n v="11"/>
    <s v="String"/>
    <s v="fax"/>
    <m/>
    <m/>
    <s v="FAXT_COMM_CONTENT"/>
    <s v="20211229&lt;RE11021694&gt;預計配合理專十誡新增API"/>
  </r>
  <r>
    <x v="5"/>
    <x v="27"/>
    <x v="0"/>
    <x v="1"/>
    <s v="updateCustContact"/>
    <s v="TS0116-SA-010301-00008-顧客資料基本資料_顧客聯絡方式維護(客服)"/>
    <m/>
    <m/>
    <m/>
    <s v="I"/>
    <s v="戶籍電話"/>
    <m/>
    <m/>
    <n v="11"/>
    <s v="String"/>
    <s v="permanentPhoneNumber"/>
    <m/>
    <m/>
    <s v="RESI_COMM_CONTENT"/>
    <s v="20211229&lt;RE11021694&gt;預計配合理專十誡新增API"/>
  </r>
  <r>
    <x v="5"/>
    <x v="27"/>
    <x v="0"/>
    <x v="1"/>
    <s v="updateCustContact"/>
    <s v="TS0116-SA-010301-00008-顧客資料基本資料_顧客聯絡方式維護(客服)"/>
    <m/>
    <m/>
    <m/>
    <s v="I"/>
    <s v="Api版號"/>
    <m/>
    <m/>
    <n v="3"/>
    <s v="String"/>
    <s v="apiVersion"/>
    <m/>
    <m/>
    <m/>
    <s v="20211229&lt;RE11021694&gt;預計配合理專十誡新增API"/>
  </r>
  <r>
    <x v="5"/>
    <x v="27"/>
    <x v="0"/>
    <x v="1"/>
    <s v="updateCustContact"/>
    <s v="TS0116-SA-010301-00008-顧客資料基本資料_顧客聯絡方式維護(客服)"/>
    <m/>
    <m/>
    <m/>
    <s v="I"/>
    <s v="顧客確認註記"/>
    <m/>
    <m/>
    <n v="1"/>
    <s v="String"/>
    <s v="requestBody.optional.forceUpdate"/>
    <m/>
    <m/>
    <m/>
    <s v="20211229&lt;RE11021694&gt;預計配合理專十誡新增API"/>
  </r>
  <r>
    <x v="6"/>
    <x v="15"/>
    <x v="1"/>
    <x v="1"/>
    <s v="updateProblematicCust"/>
    <s v="TS0116-SA-010319-00001-顧客註記/約定作業_問題客戶資料維護"/>
    <m/>
    <m/>
    <m/>
    <s v="I"/>
    <s v="銀行歸戶統編"/>
    <m/>
    <m/>
    <n v="10"/>
    <s v="String"/>
    <s v="customerCirciKey"/>
    <m/>
    <m/>
    <s v="CIF_VERIFIED_ID"/>
    <s v="202106配合CAML新增 API"/>
  </r>
  <r>
    <x v="6"/>
    <x v="15"/>
    <x v="1"/>
    <x v="1"/>
    <s v="updateProblematicCust"/>
    <s v="TS0116-SA-010319-00001-顧客註記/約定作業_問題客戶資料維護"/>
    <m/>
    <m/>
    <m/>
    <s v="I"/>
    <s v="顧客狀態代碼"/>
    <m/>
    <m/>
    <n v="2"/>
    <s v="String"/>
    <s v="customerStatus"/>
    <m/>
    <m/>
    <s v="CUSTOMER_"/>
    <s v="202106配合CAML新增 API"/>
  </r>
  <r>
    <x v="6"/>
    <x v="15"/>
    <x v="1"/>
    <x v="1"/>
    <s v="updateProblematicCust"/>
    <s v="TS0116-SA-010319-00001-顧客註記/約定作業_問題客戶資料維護"/>
    <m/>
    <m/>
    <m/>
    <s v="I"/>
    <s v="案發日期"/>
    <m/>
    <m/>
    <n v="8"/>
    <s v="String"/>
    <s v="caseReportedDate"/>
    <m/>
    <m/>
    <s v="REPORT_DATE"/>
    <s v="202106配合CAML新增 API"/>
  </r>
  <r>
    <x v="6"/>
    <x v="15"/>
    <x v="1"/>
    <x v="1"/>
    <s v="updateProblematicCust"/>
    <s v="TS0116-SA-010319-00001-顧客註記/約定作業_問題客戶資料維護"/>
    <m/>
    <m/>
    <m/>
    <s v="I"/>
    <s v="通報單位"/>
    <m/>
    <m/>
    <n v="20"/>
    <s v="String"/>
    <s v="reportUnit"/>
    <m/>
    <m/>
    <s v="REPORT_UNIT"/>
    <s v="202106配合CAML新增 API"/>
  </r>
  <r>
    <x v="6"/>
    <x v="15"/>
    <x v="1"/>
    <x v="1"/>
    <s v="updateProblematicCust"/>
    <s v="TS0116-SA-010319-00001-顧客註記/約定作業_問題客戶資料維護"/>
    <m/>
    <m/>
    <m/>
    <s v="I"/>
    <s v="建檔單位"/>
    <m/>
    <m/>
    <n v="4"/>
    <s v="String"/>
    <s v="creationDepartment"/>
    <m/>
    <m/>
    <s v="CREATION_DPT_CODE"/>
    <s v="202106配合CAML新增 API"/>
  </r>
  <r>
    <x v="6"/>
    <x v="15"/>
    <x v="1"/>
    <x v="1"/>
    <s v="updateProblematicCust"/>
    <s v="TS0116-SA-010319-00001-顧客註記/約定作業_問題客戶資料維護"/>
    <m/>
    <m/>
    <m/>
    <s v="I"/>
    <s v="案情摘要"/>
    <m/>
    <m/>
    <n v="158"/>
    <s v="String"/>
    <s v="caseDescription"/>
    <m/>
    <m/>
    <s v="REPORT_DESCRIPTION"/>
    <s v="202106配合CAML新增 API"/>
  </r>
  <r>
    <x v="6"/>
    <x v="15"/>
    <x v="1"/>
    <x v="1"/>
    <s v="updateProblematicCust"/>
    <s v="TS0116-SA-010319-00001-顧客註記/約定作業_問題客戶資料維護"/>
    <m/>
    <m/>
    <m/>
    <s v="I"/>
    <s v="制裁名單"/>
    <m/>
    <m/>
    <n v="1"/>
    <s v="String"/>
    <s v="terroristsFlag"/>
    <m/>
    <m/>
    <s v="TERRORISTS_FLAG"/>
    <s v="202106配合CAML新增 API"/>
  </r>
  <r>
    <x v="6"/>
    <x v="15"/>
    <x v="1"/>
    <x v="1"/>
    <s v="updateProblematicCust"/>
    <s v="TS0116-SA-010319-00001-顧客註記/約定作業_問題客戶資料維護"/>
    <m/>
    <m/>
    <m/>
    <s v="I"/>
    <s v="特記對象"/>
    <m/>
    <m/>
    <n v="1"/>
    <s v="String"/>
    <s v="specialAccountFlag"/>
    <m/>
    <m/>
    <s v="SPECIFIC_MEMBER_FLAG"/>
    <s v="202106配合CAML新增 API"/>
  </r>
  <r>
    <x v="6"/>
    <x v="15"/>
    <x v="1"/>
    <x v="1"/>
    <s v="updateProblematicCust"/>
    <s v="TS0116-SA-010319-00001-顧客註記/約定作業_問題客戶資料維護"/>
    <m/>
    <m/>
    <m/>
    <s v="I"/>
    <s v="API版號"/>
    <m/>
    <m/>
    <n v="3"/>
    <s v="String"/>
    <s v="apiVersion"/>
    <m/>
    <m/>
    <m/>
    <s v="202106配合CAML新增 API"/>
  </r>
  <r>
    <x v="6"/>
    <x v="15"/>
    <x v="1"/>
    <x v="1"/>
    <s v="updateProblematicCust"/>
    <s v="TS0116-SA-010319-00001-顧客註記/約定作業_問題客戶資料維護"/>
    <m/>
    <m/>
    <m/>
    <s v="O"/>
    <s v="歸戶統編"/>
    <m/>
    <m/>
    <n v="10"/>
    <s v="String"/>
    <s v="customerCirciKey"/>
    <m/>
    <m/>
    <s v="CIF_VERIFIED_ID"/>
    <s v="202106配合CAML新增 API"/>
  </r>
</pivotCacheRecords>
</file>

<file path=xl/pivotCache/pivotCacheRecords2.xml><?xml version="1.0" encoding="utf-8"?>
<pivotCacheRecords xmlns="http://schemas.openxmlformats.org/spreadsheetml/2006/main" xmlns:r="http://schemas.openxmlformats.org/officeDocument/2006/relationships" count="31">
  <r>
    <x v="0"/>
    <s v="X0209"/>
    <x v="0"/>
  </r>
  <r>
    <x v="1"/>
    <s v="X0210"/>
    <x v="0"/>
  </r>
  <r>
    <x v="2"/>
    <s v="X0223"/>
    <x v="0"/>
  </r>
  <r>
    <x v="3"/>
    <s v="X0208"/>
    <x v="0"/>
  </r>
  <r>
    <x v="4"/>
    <s v="X0114"/>
    <x v="1"/>
  </r>
  <r>
    <x v="4"/>
    <s v="X0114"/>
    <x v="2"/>
  </r>
  <r>
    <x v="0"/>
    <s v="X0209"/>
    <x v="2"/>
  </r>
  <r>
    <x v="1"/>
    <s v="X0210"/>
    <x v="2"/>
  </r>
  <r>
    <x v="2"/>
    <s v="X0223"/>
    <x v="2"/>
  </r>
  <r>
    <x v="3"/>
    <s v="X0208"/>
    <x v="2"/>
  </r>
  <r>
    <x v="5"/>
    <s v="X0154"/>
    <x v="3"/>
  </r>
  <r>
    <x v="0"/>
    <s v="X0209"/>
    <x v="4"/>
  </r>
  <r>
    <x v="1"/>
    <s v="X0210"/>
    <x v="4"/>
  </r>
  <r>
    <x v="2"/>
    <s v="X0223"/>
    <x v="4"/>
  </r>
  <r>
    <x v="3"/>
    <s v="X0208"/>
    <x v="4"/>
  </r>
  <r>
    <x v="4"/>
    <s v="X0114"/>
    <x v="4"/>
  </r>
  <r>
    <x v="5"/>
    <s v="X0154"/>
    <x v="4"/>
  </r>
  <r>
    <x v="4"/>
    <s v="X0114"/>
    <x v="5"/>
  </r>
  <r>
    <x v="5"/>
    <s v="X0154"/>
    <x v="5"/>
  </r>
  <r>
    <x v="0"/>
    <s v="X0209"/>
    <x v="6"/>
  </r>
  <r>
    <x v="1"/>
    <s v="X0210"/>
    <x v="6"/>
  </r>
  <r>
    <x v="2"/>
    <s v="X0223"/>
    <x v="6"/>
  </r>
  <r>
    <x v="3"/>
    <s v="X0208"/>
    <x v="6"/>
  </r>
  <r>
    <x v="4"/>
    <s v="X0114"/>
    <x v="6"/>
  </r>
  <r>
    <x v="5"/>
    <s v="X0154"/>
    <x v="6"/>
  </r>
  <r>
    <x v="0"/>
    <s v="X0209"/>
    <x v="7"/>
  </r>
  <r>
    <x v="1"/>
    <s v="X0210"/>
    <x v="7"/>
  </r>
  <r>
    <x v="2"/>
    <s v="X0223"/>
    <x v="7"/>
  </r>
  <r>
    <x v="3"/>
    <s v="X0208"/>
    <x v="7"/>
  </r>
  <r>
    <x v="4"/>
    <s v="X0114"/>
    <x v="7"/>
  </r>
  <r>
    <x v="5"/>
    <s v="X015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1" cacheId="2" applyNumberFormats="0" applyBorderFormats="0" applyFontFormats="0" applyPatternFormats="0" applyAlignmentFormats="0" applyWidthHeightFormats="1" dataCaption="數值" updatedVersion="6" minRefreshableVersion="3" useAutoFormatting="1" itemPrintTitles="1" createdVersion="6" indent="0" compact="0" compactData="0" multipleFieldFilters="0">
  <location ref="P3:Q35" firstHeaderRow="1" firstDataRow="1" firstDataCol="1"/>
  <pivotFields count="20">
    <pivotField compact="0" outline="0" showAll="0" defaultSubtotal="0">
      <items count="7">
        <item x="0"/>
        <item x="6"/>
        <item x="5"/>
        <item x="2"/>
        <item x="3"/>
        <item x="4"/>
        <item x="1"/>
      </items>
    </pivotField>
    <pivotField axis="axisRow" compact="0" outline="0" showAll="0" defaultSubtotal="0">
      <items count="38">
        <item x="26"/>
        <item m="1" x="33"/>
        <item m="1" x="31"/>
        <item x="11"/>
        <item x="18"/>
        <item x="20"/>
        <item m="1" x="32"/>
        <item x="10"/>
        <item m="1" x="37"/>
        <item x="4"/>
        <item x="12"/>
        <item x="9"/>
        <item m="1" x="36"/>
        <item m="1" x="34"/>
        <item m="1" x="35"/>
        <item x="1"/>
        <item x="3"/>
        <item x="13"/>
        <item x="0"/>
        <item x="2"/>
        <item x="5"/>
        <item x="6"/>
        <item x="7"/>
        <item x="8"/>
        <item x="14"/>
        <item x="15"/>
        <item x="16"/>
        <item x="17"/>
        <item x="19"/>
        <item x="21"/>
        <item x="22"/>
        <item x="23"/>
        <item x="24"/>
        <item x="25"/>
        <item x="27"/>
        <item x="28"/>
        <item x="29"/>
        <item x="30"/>
      </items>
    </pivotField>
    <pivotField compact="0" outline="0" showAll="0" defaultSubtotal="0">
      <items count="2">
        <item x="1"/>
        <item x="0"/>
      </items>
    </pivotField>
    <pivotField compact="0" outline="0" showAll="0" defaultSubtotal="0">
      <items count="2">
        <item x="0"/>
        <item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
  </rowFields>
  <rowItems count="32">
    <i>
      <x/>
    </i>
    <i>
      <x v="3"/>
    </i>
    <i>
      <x v="4"/>
    </i>
    <i>
      <x v="5"/>
    </i>
    <i>
      <x v="7"/>
    </i>
    <i>
      <x v="9"/>
    </i>
    <i>
      <x v="10"/>
    </i>
    <i>
      <x v="11"/>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計數 - 交易代號"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1" cacheId="3"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J8:J48" firstHeaderRow="1" firstDataRow="1" firstDataCol="1"/>
  <pivotFields count="3">
    <pivotField axis="axisRow" showAll="0">
      <items count="7">
        <item x="4"/>
        <item x="5"/>
        <item x="3"/>
        <item x="0"/>
        <item x="1"/>
        <item x="2"/>
        <item t="default"/>
      </items>
    </pivotField>
    <pivotField showAll="0"/>
    <pivotField axis="axisRow" showAll="0">
      <items count="9">
        <item x="0"/>
        <item x="1"/>
        <item x="2"/>
        <item x="3"/>
        <item x="4"/>
        <item x="5"/>
        <item x="6"/>
        <item x="7"/>
        <item t="default"/>
      </items>
    </pivotField>
  </pivotFields>
  <rowFields count="2">
    <field x="2"/>
    <field x="0"/>
  </rowFields>
  <rowItems count="40">
    <i>
      <x/>
    </i>
    <i r="1">
      <x v="2"/>
    </i>
    <i r="1">
      <x v="3"/>
    </i>
    <i r="1">
      <x v="4"/>
    </i>
    <i r="1">
      <x v="5"/>
    </i>
    <i>
      <x v="1"/>
    </i>
    <i r="1">
      <x/>
    </i>
    <i>
      <x v="2"/>
    </i>
    <i r="1">
      <x/>
    </i>
    <i r="1">
      <x v="2"/>
    </i>
    <i r="1">
      <x v="3"/>
    </i>
    <i r="1">
      <x v="4"/>
    </i>
    <i r="1">
      <x v="5"/>
    </i>
    <i>
      <x v="3"/>
    </i>
    <i r="1">
      <x v="1"/>
    </i>
    <i>
      <x v="4"/>
    </i>
    <i r="1">
      <x/>
    </i>
    <i r="1">
      <x v="1"/>
    </i>
    <i r="1">
      <x v="2"/>
    </i>
    <i r="1">
      <x v="3"/>
    </i>
    <i r="1">
      <x v="4"/>
    </i>
    <i r="1">
      <x v="5"/>
    </i>
    <i>
      <x v="5"/>
    </i>
    <i r="1">
      <x/>
    </i>
    <i r="1">
      <x v="1"/>
    </i>
    <i>
      <x v="6"/>
    </i>
    <i r="1">
      <x/>
    </i>
    <i r="1">
      <x v="1"/>
    </i>
    <i r="1">
      <x v="2"/>
    </i>
    <i r="1">
      <x v="3"/>
    </i>
    <i r="1">
      <x v="4"/>
    </i>
    <i r="1">
      <x v="5"/>
    </i>
    <i>
      <x v="7"/>
    </i>
    <i r="1">
      <x/>
    </i>
    <i r="1">
      <x v="1"/>
    </i>
    <i r="1">
      <x v="2"/>
    </i>
    <i r="1">
      <x v="3"/>
    </i>
    <i r="1">
      <x v="4"/>
    </i>
    <i r="1">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上線狀態" sourceName="上線狀態">
  <pivotTables>
    <pivotTable tabId="16" name="樞紐分析表1"/>
  </pivotTables>
  <data>
    <tabular pivotCacheId="1">
      <items count="7">
        <i x="0" s="1"/>
        <i x="6" s="1"/>
        <i x="5" s="1"/>
        <i x="2" s="1"/>
        <i x="3" s="1"/>
        <i x="4"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新舊交易" sourceName="新舊交易">
  <pivotTables>
    <pivotTable tabId="16" name="樞紐分析表1"/>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交易類型" sourceName="交易類型">
  <pivotTables>
    <pivotTable tabId="16" name="樞紐分析表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前端使用系統" sourceName="前端使用系統">
  <pivotTables>
    <pivotTable tabId="16" name="樞紐分析表1"/>
  </pivotTables>
  <data>
    <tabular pivotCacheId="1">
      <items count="38">
        <i x="19" s="1"/>
        <i x="17" s="1"/>
        <i x="30" s="1"/>
        <i x="21" s="1"/>
        <i x="24" s="1"/>
        <i x="26" s="1"/>
        <i x="28" s="1"/>
        <i x="15" s="1"/>
        <i x="29" s="1"/>
        <i x="16" s="1"/>
        <i x="27" s="1"/>
        <i x="11" s="1"/>
        <i x="18" s="1"/>
        <i x="20" s="1"/>
        <i x="10" s="1"/>
        <i x="6" s="1"/>
        <i x="4" s="1"/>
        <i x="12" s="1"/>
        <i x="9" s="1"/>
        <i x="2" s="1"/>
        <i x="5" s="1"/>
        <i x="1" s="1"/>
        <i x="23" s="1"/>
        <i x="22" s="1"/>
        <i x="3" s="1"/>
        <i x="13" s="1"/>
        <i x="7" s="1"/>
        <i x="0" s="1"/>
        <i x="14" s="1"/>
        <i x="25" s="1"/>
        <i x="8" s="1"/>
        <i x="33" s="1" nd="1"/>
        <i x="31" s="1" nd="1"/>
        <i x="32" s="1" nd="1"/>
        <i x="37" s="1" nd="1"/>
        <i x="36" s="1" nd="1"/>
        <i x="34" s="1" nd="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上線狀態" cache="Slicer_上線狀態" caption="上線狀態" columnCount="2" rowHeight="209550"/>
  <slicer name="新舊交易" cache="Slicer_新舊交易" caption="新舊交易" columnCount="2" rowHeight="396000"/>
  <slicer name="交易類型" cache="Slicer_交易類型" caption="交易類型" columnCount="2" rowHeight="432000"/>
  <slicer name="前端使用系統" cache="Slicer_前端使用系統" caption="前端使用系統" columnCount="3" rowHeight="288000"/>
</slicer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3" Type="http://schemas.openxmlformats.org/officeDocument/2006/relationships/hyperlink" Target="https://esbtrackingp.testesunbank.com.tw/projects/ECSG/issues/ECSG-532?filter=allopenissues" TargetMode="External"/><Relationship Id="rId18" Type="http://schemas.openxmlformats.org/officeDocument/2006/relationships/hyperlink" Target="https://esbtrackingp.testesunbank.com.tw/browse/ECSG-546" TargetMode="External"/><Relationship Id="rId26" Type="http://schemas.openxmlformats.org/officeDocument/2006/relationships/hyperlink" Target="https://esbtrackingp.testesunbank.com.tw/browse/ECSG-334" TargetMode="External"/><Relationship Id="rId39" Type="http://schemas.openxmlformats.org/officeDocument/2006/relationships/hyperlink" Target="https://esbtrackingp.testesunbank.com.tw/browse/ECSG-659" TargetMode="External"/><Relationship Id="rId21" Type="http://schemas.openxmlformats.org/officeDocument/2006/relationships/hyperlink" Target="https://esbtrackingp.testesunbank.com.tw/browse/ECSG-302" TargetMode="External"/><Relationship Id="rId34" Type="http://schemas.openxmlformats.org/officeDocument/2006/relationships/hyperlink" Target="https://esbtrackingp.testesunbank.com.tw/browse/EDLS-89" TargetMode="External"/><Relationship Id="rId42" Type="http://schemas.openxmlformats.org/officeDocument/2006/relationships/hyperlink" Target="https://esbtrackingp.testesunbank.com.tw/browse/ECSG-526" TargetMode="External"/><Relationship Id="rId47" Type="http://schemas.openxmlformats.org/officeDocument/2006/relationships/hyperlink" Target="https://esbtrackingp.testesunbank.com.tw/browse/ECSG-663" TargetMode="External"/><Relationship Id="rId50" Type="http://schemas.openxmlformats.org/officeDocument/2006/relationships/hyperlink" Target="https://esbtrackingp.testesunbank.com.tw/browse/ECSG-415" TargetMode="External"/><Relationship Id="rId55" Type="http://schemas.openxmlformats.org/officeDocument/2006/relationships/hyperlink" Target="https://esbtrackingp.testesunbank.com.tw/browse/ECSG-635" TargetMode="External"/><Relationship Id="rId7" Type="http://schemas.openxmlformats.org/officeDocument/2006/relationships/hyperlink" Target="https://esbtrackingp.testesunbank.com.tw/browse/ECSG-485" TargetMode="External"/><Relationship Id="rId2" Type="http://schemas.openxmlformats.org/officeDocument/2006/relationships/hyperlink" Target="https://esbtrackingp.testesunbank.com.tw/browse/ECSG-405" TargetMode="External"/><Relationship Id="rId16" Type="http://schemas.openxmlformats.org/officeDocument/2006/relationships/hyperlink" Target="https://esbtrackingp.testesunbank.com.tw/browse/ECSG-518" TargetMode="External"/><Relationship Id="rId29" Type="http://schemas.openxmlformats.org/officeDocument/2006/relationships/hyperlink" Target="https://esbtrackingp.testesunbank.com.tw/projects/ECSG/issues/ECSG-178" TargetMode="External"/><Relationship Id="rId11" Type="http://schemas.openxmlformats.org/officeDocument/2006/relationships/hyperlink" Target="https://esbtrackingp.testesunbank.com.tw/browse/ECSG-513" TargetMode="External"/><Relationship Id="rId24" Type="http://schemas.openxmlformats.org/officeDocument/2006/relationships/hyperlink" Target="https://esbtrackingp.testesunbank.com.tw/browse/ECSG-304" TargetMode="External"/><Relationship Id="rId32" Type="http://schemas.openxmlformats.org/officeDocument/2006/relationships/hyperlink" Target="https://esbtrackingp.testesunbank.com.tw/browse/EDLS-49" TargetMode="External"/><Relationship Id="rId37" Type="http://schemas.openxmlformats.org/officeDocument/2006/relationships/hyperlink" Target="https://esbtrackingp.testesunbank.com.tw/browse/ECSG-626" TargetMode="External"/><Relationship Id="rId40" Type="http://schemas.openxmlformats.org/officeDocument/2006/relationships/hyperlink" Target="https://esbtrackingp.testesunbank.com.tw/browse/ECSG-654" TargetMode="External"/><Relationship Id="rId45" Type="http://schemas.openxmlformats.org/officeDocument/2006/relationships/hyperlink" Target="https://esbtrackingp.testesunbank.com.tw/browse/ECSG-661" TargetMode="External"/><Relationship Id="rId53" Type="http://schemas.openxmlformats.org/officeDocument/2006/relationships/hyperlink" Target="https://esbtrackingp.testesunbank.com.tw/browse/ECSG-619" TargetMode="External"/><Relationship Id="rId58" Type="http://schemas.openxmlformats.org/officeDocument/2006/relationships/hyperlink" Target="https://esbtrackingp.testesunbank.com.tw/browse/ECSG-650" TargetMode="External"/><Relationship Id="rId5" Type="http://schemas.openxmlformats.org/officeDocument/2006/relationships/hyperlink" Target="https://esbtrackingp.testesunbank.com.tw/browse/ECSG-328" TargetMode="External"/><Relationship Id="rId61" Type="http://schemas.openxmlformats.org/officeDocument/2006/relationships/printerSettings" Target="../printerSettings/printerSettings6.bin"/><Relationship Id="rId19" Type="http://schemas.openxmlformats.org/officeDocument/2006/relationships/hyperlink" Target="https://esbtrackingp.testesunbank.com.tw/browse/ECSG-549" TargetMode="External"/><Relationship Id="rId14" Type="http://schemas.openxmlformats.org/officeDocument/2006/relationships/hyperlink" Target="https://esbtrackingp.testesunbank.com.tw/projects/ECSG/issues/ECSG-531?filter=allopenissues" TargetMode="External"/><Relationship Id="rId22" Type="http://schemas.openxmlformats.org/officeDocument/2006/relationships/hyperlink" Target="https://esbtrackingp.testesunbank.com.tw/browse/ECSG-490" TargetMode="External"/><Relationship Id="rId27" Type="http://schemas.openxmlformats.org/officeDocument/2006/relationships/hyperlink" Target="https://esbtrackingp.testesunbank.com.tw/projects/ECSG/issues/ECSG-176" TargetMode="External"/><Relationship Id="rId30" Type="http://schemas.openxmlformats.org/officeDocument/2006/relationships/hyperlink" Target="https://esbtrackingp.testesunbank.com.tw/projects/ECSG/issues/ECSG-179" TargetMode="External"/><Relationship Id="rId35" Type="http://schemas.openxmlformats.org/officeDocument/2006/relationships/hyperlink" Target="https://esbtrackingp.testesunbank.com.tw/browse/ECSG-624" TargetMode="External"/><Relationship Id="rId43" Type="http://schemas.openxmlformats.org/officeDocument/2006/relationships/hyperlink" Target="https://esbtrackingp.testesunbank.com.tw/browse/ECSG-618" TargetMode="External"/><Relationship Id="rId48" Type="http://schemas.openxmlformats.org/officeDocument/2006/relationships/hyperlink" Target="https://esbtrackingp.testesunbank.com.tw/browse/ECSG-334" TargetMode="External"/><Relationship Id="rId56" Type="http://schemas.openxmlformats.org/officeDocument/2006/relationships/hyperlink" Target="https://esbtrackingp.testesunbank.com.tw/browse/ECSG-634" TargetMode="External"/><Relationship Id="rId8" Type="http://schemas.openxmlformats.org/officeDocument/2006/relationships/hyperlink" Target="https://esbtrackingp.testesunbank.com.tw/browse/ECSG-482" TargetMode="External"/><Relationship Id="rId51" Type="http://schemas.openxmlformats.org/officeDocument/2006/relationships/hyperlink" Target="https://esbtrackingp.testesunbank.com.tw/browse/ECSG-416" TargetMode="External"/><Relationship Id="rId3" Type="http://schemas.openxmlformats.org/officeDocument/2006/relationships/hyperlink" Target="https://esbtrackingp.testesunbank.com.tw/browse/ECSG-293" TargetMode="External"/><Relationship Id="rId12" Type="http://schemas.openxmlformats.org/officeDocument/2006/relationships/hyperlink" Target="https://esbtrackingp.testesunbank.com.tw/projects/ECSG/issues/ECSG-530?filter=allopenissues" TargetMode="External"/><Relationship Id="rId17" Type="http://schemas.openxmlformats.org/officeDocument/2006/relationships/hyperlink" Target="https://esbtrackingp.testesunbank.com.tw/browse/ECSG-522" TargetMode="External"/><Relationship Id="rId25" Type="http://schemas.openxmlformats.org/officeDocument/2006/relationships/hyperlink" Target="https://esbtrackingp.testesunbank.com.tw/browse/ECSG-491" TargetMode="External"/><Relationship Id="rId33" Type="http://schemas.openxmlformats.org/officeDocument/2006/relationships/hyperlink" Target="https://esbtrackingp.testesunbank.com.tw/browse/ECSG-615" TargetMode="External"/><Relationship Id="rId38" Type="http://schemas.openxmlformats.org/officeDocument/2006/relationships/hyperlink" Target="https://esbtrackingp.testesunbank.com.tw/browse/ECSG-657" TargetMode="External"/><Relationship Id="rId46" Type="http://schemas.openxmlformats.org/officeDocument/2006/relationships/hyperlink" Target="https://esbtrackingp.testesunbank.com.tw/browse/ECSG-662" TargetMode="External"/><Relationship Id="rId59" Type="http://schemas.openxmlformats.org/officeDocument/2006/relationships/hyperlink" Target="https://esbtrackingp.testesunbank.com.tw/browse/ECSG-683" TargetMode="External"/><Relationship Id="rId20" Type="http://schemas.openxmlformats.org/officeDocument/2006/relationships/hyperlink" Target="https://esbtrackingp.testesunbank.com.tw/browse/ECSG-301" TargetMode="External"/><Relationship Id="rId41" Type="http://schemas.openxmlformats.org/officeDocument/2006/relationships/hyperlink" Target="https://esbtrackingp.testesunbank.com.tw/browse/ECSG-489" TargetMode="External"/><Relationship Id="rId54" Type="http://schemas.openxmlformats.org/officeDocument/2006/relationships/hyperlink" Target="https://esbtrackingp.testesunbank.com.tw/browse/ECSG-620" TargetMode="External"/><Relationship Id="rId1" Type="http://schemas.openxmlformats.org/officeDocument/2006/relationships/hyperlink" Target="https://esbtrackingp.testesunbank.com.tw/browse/ECSG-406" TargetMode="External"/><Relationship Id="rId6" Type="http://schemas.openxmlformats.org/officeDocument/2006/relationships/hyperlink" Target="https://esbtrackingp.testesunbank.com.tw/browse/ECSG-266" TargetMode="External"/><Relationship Id="rId15" Type="http://schemas.openxmlformats.org/officeDocument/2006/relationships/hyperlink" Target="https://esbtrackingp.testesunbank.com.tw/browse/ECSG-516" TargetMode="External"/><Relationship Id="rId23" Type="http://schemas.openxmlformats.org/officeDocument/2006/relationships/hyperlink" Target="https://esbtrackingp.testesunbank.com.tw/browse/ECSG-303" TargetMode="External"/><Relationship Id="rId28" Type="http://schemas.openxmlformats.org/officeDocument/2006/relationships/hyperlink" Target="https://esbtrackingp.testesunbank.com.tw/projects/ECSG/issues/ECSG-177" TargetMode="External"/><Relationship Id="rId36" Type="http://schemas.openxmlformats.org/officeDocument/2006/relationships/hyperlink" Target="https://esbtrackingp.testesunbank.com.tw/browse/ECSG-625" TargetMode="External"/><Relationship Id="rId49" Type="http://schemas.openxmlformats.org/officeDocument/2006/relationships/hyperlink" Target="https://esbtrackingp.testesunbank.com.tw/browse/ECSG-296" TargetMode="External"/><Relationship Id="rId57" Type="http://schemas.openxmlformats.org/officeDocument/2006/relationships/hyperlink" Target="https://esbtrackingp.testesunbank.com.tw/browse/ECSG-506" TargetMode="External"/><Relationship Id="rId10" Type="http://schemas.openxmlformats.org/officeDocument/2006/relationships/hyperlink" Target="https://esbtrackingp.testesunbank.com.tw/browse/ECSG-472" TargetMode="External"/><Relationship Id="rId31" Type="http://schemas.openxmlformats.org/officeDocument/2006/relationships/hyperlink" Target="https://esbtrackingp.testesunbank.com.tw/browse/ECSG-524" TargetMode="External"/><Relationship Id="rId44" Type="http://schemas.openxmlformats.org/officeDocument/2006/relationships/hyperlink" Target="https://esbtrackingp.testesunbank.com.tw/browse/ECSG-661" TargetMode="External"/><Relationship Id="rId52" Type="http://schemas.openxmlformats.org/officeDocument/2006/relationships/hyperlink" Target="https://esbtrackingp.testesunbank.com.tw/browse/ECSG-555" TargetMode="External"/><Relationship Id="rId60" Type="http://schemas.openxmlformats.org/officeDocument/2006/relationships/hyperlink" Target="https://eip.esunbank.com.tw/sites/C105/_layouts/15/WopiFrame.aspx?sourcedoc=%7b634E45D1-5FED-4D7E-8F5E-2041872FEC20%7d&amp;file=%E6%9C%8D%E5%8B%99%E6%B8%85%E5%96%AE.xlsx&amp;action=default" TargetMode="External"/><Relationship Id="rId4" Type="http://schemas.openxmlformats.org/officeDocument/2006/relationships/hyperlink" Target="https://esbtrackingp.testesunbank.com.tw/browse/ECSG-279" TargetMode="External"/><Relationship Id="rId9" Type="http://schemas.openxmlformats.org/officeDocument/2006/relationships/hyperlink" Target="https://esbtrackingp.testesunbank.com.tw/browse/ECSG-48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PR86517510@CM3@10670.OUT.ENC.DEC" TargetMode="External"/><Relationship Id="rId1" Type="http://schemas.openxmlformats.org/officeDocument/2006/relationships/hyperlink" Target="mailto:EPR86517510@CM3@10670.OUT.ENC.DEC"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tabColor rgb="FFFF0000"/>
  </sheetPr>
  <dimension ref="P3:Q35"/>
  <sheetViews>
    <sheetView showGridLines="0" workbookViewId="0">
      <selection activeCell="M24" sqref="M24"/>
    </sheetView>
  </sheetViews>
  <sheetFormatPr defaultRowHeight="15.75"/>
  <cols>
    <col min="16" max="16" width="74.85546875" bestFit="1" customWidth="1"/>
    <col min="17" max="17" width="18.7109375" customWidth="1"/>
    <col min="18" max="19" width="31.28515625" bestFit="1" customWidth="1"/>
  </cols>
  <sheetData>
    <row r="3" spans="16:17">
      <c r="P3" s="185" t="s">
        <v>0</v>
      </c>
      <c r="Q3" t="s">
        <v>1</v>
      </c>
    </row>
    <row r="4" spans="16:17">
      <c r="P4" t="s">
        <v>2</v>
      </c>
      <c r="Q4" s="328">
        <v>18</v>
      </c>
    </row>
    <row r="5" spans="16:17">
      <c r="P5" t="s">
        <v>5</v>
      </c>
      <c r="Q5" s="328">
        <v>5</v>
      </c>
    </row>
    <row r="6" spans="16:17">
      <c r="P6" t="s">
        <v>6</v>
      </c>
      <c r="Q6" s="328">
        <v>116</v>
      </c>
    </row>
    <row r="7" spans="16:17">
      <c r="P7" t="s">
        <v>7</v>
      </c>
      <c r="Q7" s="328">
        <v>27</v>
      </c>
    </row>
    <row r="8" spans="16:17">
      <c r="P8" t="s">
        <v>9</v>
      </c>
      <c r="Q8" s="328">
        <v>59</v>
      </c>
    </row>
    <row r="9" spans="16:17">
      <c r="P9" t="s">
        <v>11</v>
      </c>
      <c r="Q9" s="328">
        <v>16</v>
      </c>
    </row>
    <row r="10" spans="16:17">
      <c r="P10" t="s">
        <v>12</v>
      </c>
      <c r="Q10" s="328">
        <v>13</v>
      </c>
    </row>
    <row r="11" spans="16:17">
      <c r="P11" t="s">
        <v>13</v>
      </c>
      <c r="Q11" s="328">
        <v>98</v>
      </c>
    </row>
    <row r="12" spans="16:17">
      <c r="P12" t="s">
        <v>16</v>
      </c>
      <c r="Q12" s="328">
        <v>438</v>
      </c>
    </row>
    <row r="13" spans="16:17">
      <c r="P13" t="s">
        <v>17</v>
      </c>
      <c r="Q13" s="328">
        <v>14</v>
      </c>
    </row>
    <row r="14" spans="16:17">
      <c r="P14" t="s">
        <v>18</v>
      </c>
      <c r="Q14" s="328">
        <v>5</v>
      </c>
    </row>
    <row r="15" spans="16:17">
      <c r="P15" t="s">
        <v>10338</v>
      </c>
      <c r="Q15" s="328">
        <v>29</v>
      </c>
    </row>
    <row r="16" spans="16:17">
      <c r="P16" t="s">
        <v>10339</v>
      </c>
      <c r="Q16" s="328">
        <v>15</v>
      </c>
    </row>
    <row r="17" spans="16:17">
      <c r="P17" t="s">
        <v>10340</v>
      </c>
      <c r="Q17" s="328">
        <v>22</v>
      </c>
    </row>
    <row r="18" spans="16:17">
      <c r="P18" t="s">
        <v>10341</v>
      </c>
      <c r="Q18" s="328">
        <v>75</v>
      </c>
    </row>
    <row r="19" spans="16:17">
      <c r="P19" t="s">
        <v>10342</v>
      </c>
      <c r="Q19" s="328">
        <v>7</v>
      </c>
    </row>
    <row r="20" spans="16:17">
      <c r="P20" t="s">
        <v>10343</v>
      </c>
      <c r="Q20" s="328">
        <v>13</v>
      </c>
    </row>
    <row r="21" spans="16:17">
      <c r="P21" t="s">
        <v>10344</v>
      </c>
      <c r="Q21" s="328">
        <v>21</v>
      </c>
    </row>
    <row r="22" spans="16:17">
      <c r="P22" t="s">
        <v>6761</v>
      </c>
      <c r="Q22" s="328">
        <v>83</v>
      </c>
    </row>
    <row r="23" spans="16:17">
      <c r="P23" t="s">
        <v>8622</v>
      </c>
      <c r="Q23" s="328">
        <v>45</v>
      </c>
    </row>
    <row r="24" spans="16:17">
      <c r="P24" t="s">
        <v>6782</v>
      </c>
      <c r="Q24" s="328">
        <v>50</v>
      </c>
    </row>
    <row r="25" spans="16:17">
      <c r="P25" t="s">
        <v>6729</v>
      </c>
      <c r="Q25" s="328">
        <v>15</v>
      </c>
    </row>
    <row r="26" spans="16:17">
      <c r="P26" t="s">
        <v>10345</v>
      </c>
      <c r="Q26" s="328">
        <v>5</v>
      </c>
    </row>
    <row r="27" spans="16:17">
      <c r="P27" t="s">
        <v>5184</v>
      </c>
      <c r="Q27" s="328">
        <v>7</v>
      </c>
    </row>
    <row r="28" spans="16:17">
      <c r="P28" t="s">
        <v>10346</v>
      </c>
      <c r="Q28" s="328">
        <v>12</v>
      </c>
    </row>
    <row r="29" spans="16:17">
      <c r="P29" t="s">
        <v>10347</v>
      </c>
      <c r="Q29" s="328">
        <v>49</v>
      </c>
    </row>
    <row r="30" spans="16:17">
      <c r="P30" t="s">
        <v>10348</v>
      </c>
      <c r="Q30" s="328">
        <v>10</v>
      </c>
    </row>
    <row r="31" spans="16:17">
      <c r="P31" t="s">
        <v>10349</v>
      </c>
      <c r="Q31" s="328">
        <v>40</v>
      </c>
    </row>
    <row r="32" spans="16:17">
      <c r="P32" t="s">
        <v>6610</v>
      </c>
      <c r="Q32" s="328">
        <v>8</v>
      </c>
    </row>
    <row r="33" spans="16:17">
      <c r="P33" t="s">
        <v>6786</v>
      </c>
      <c r="Q33" s="328">
        <v>40</v>
      </c>
    </row>
    <row r="34" spans="16:17">
      <c r="P34" t="s">
        <v>6632</v>
      </c>
      <c r="Q34" s="328">
        <v>3</v>
      </c>
    </row>
    <row r="35" spans="16:17">
      <c r="P35" t="s">
        <v>19</v>
      </c>
      <c r="Q35" s="328">
        <v>1358</v>
      </c>
    </row>
  </sheetData>
  <phoneticPr fontId="18"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filterMode="1">
    <tabColor rgb="FFFF0000"/>
  </sheetPr>
  <dimension ref="A1:U1413"/>
  <sheetViews>
    <sheetView tabSelected="1" zoomScale="85" zoomScaleNormal="85" workbookViewId="0">
      <pane xSplit="5" ySplit="1" topLeftCell="N2" activePane="bottomRight" state="frozen"/>
      <selection pane="topRight" activeCell="F1" sqref="F1"/>
      <selection pane="bottomLeft" activeCell="A2" sqref="A2"/>
      <selection pane="bottomRight" activeCell="S619" sqref="S619"/>
    </sheetView>
  </sheetViews>
  <sheetFormatPr defaultColWidth="9.140625" defaultRowHeight="16.5"/>
  <cols>
    <col min="1" max="1" width="14" style="6" customWidth="1"/>
    <col min="2" max="2" width="100.7109375" style="6" customWidth="1"/>
    <col min="3" max="3" width="10.5703125" style="6" bestFit="1" customWidth="1"/>
    <col min="4" max="4" width="9.140625" style="6"/>
    <col min="5" max="5" width="35.7109375" style="27" bestFit="1" customWidth="1"/>
    <col min="6" max="6" width="63.85546875" style="27" hidden="1" customWidth="1"/>
    <col min="7" max="7" width="31.140625" style="27" hidden="1" customWidth="1"/>
    <col min="8" max="8" width="14.28515625" style="27" hidden="1" customWidth="1"/>
    <col min="9" max="9" width="7.140625" style="28" hidden="1" customWidth="1"/>
    <col min="10" max="10" width="6" style="29" customWidth="1"/>
    <col min="11" max="11" width="22.85546875" style="27" customWidth="1"/>
    <col min="12" max="12" width="25.42578125" style="32" hidden="1" customWidth="1"/>
    <col min="13" max="13" width="18.85546875" style="27" hidden="1" customWidth="1"/>
    <col min="14" max="14" width="6" style="27" bestFit="1" customWidth="1"/>
    <col min="15" max="15" width="8.7109375" style="27" customWidth="1"/>
    <col min="16" max="16" width="40" style="27" customWidth="1"/>
    <col min="17" max="17" width="16.28515625" style="27" hidden="1" customWidth="1"/>
    <col min="18" max="18" width="37.140625" style="74" hidden="1" customWidth="1"/>
    <col min="19" max="19" width="40.28515625" style="74" customWidth="1"/>
    <col min="20" max="20" width="30.5703125" style="6" customWidth="1"/>
    <col min="21" max="21" width="11" style="6" bestFit="1" customWidth="1"/>
    <col min="22" max="16384" width="9.140625" style="6"/>
  </cols>
  <sheetData>
    <row r="1" spans="1:20">
      <c r="A1" s="18" t="s">
        <v>475</v>
      </c>
      <c r="B1" s="18" t="s">
        <v>10333</v>
      </c>
      <c r="C1" s="18" t="s">
        <v>476</v>
      </c>
      <c r="D1" s="18" t="s">
        <v>477</v>
      </c>
      <c r="E1" s="18" t="s">
        <v>478</v>
      </c>
      <c r="F1" s="18" t="s">
        <v>479</v>
      </c>
      <c r="G1" s="19" t="s">
        <v>480</v>
      </c>
      <c r="H1" s="19" t="s">
        <v>481</v>
      </c>
      <c r="I1" s="158" t="s">
        <v>482</v>
      </c>
      <c r="J1" s="21" t="s">
        <v>483</v>
      </c>
      <c r="K1" s="19" t="s">
        <v>484</v>
      </c>
      <c r="L1" s="159" t="s">
        <v>485</v>
      </c>
      <c r="M1" s="19" t="s">
        <v>486</v>
      </c>
      <c r="N1" s="19" t="s">
        <v>487</v>
      </c>
      <c r="O1" s="19" t="s">
        <v>488</v>
      </c>
      <c r="P1" s="24" t="s">
        <v>489</v>
      </c>
      <c r="Q1" s="160" t="s">
        <v>490</v>
      </c>
      <c r="R1" s="160" t="s">
        <v>491</v>
      </c>
      <c r="S1" s="160" t="s">
        <v>492</v>
      </c>
      <c r="T1" s="161" t="s">
        <v>493</v>
      </c>
    </row>
    <row r="2" spans="1:20" hidden="1">
      <c r="A2" s="6" t="str">
        <f>VLOOKUP(E2,CIFX_ECSG清單!A:B,2,0)</f>
        <v>PROD</v>
      </c>
      <c r="B2" s="6" t="str">
        <f>_xlfn.IFNA(IF(C2="舊服務",LOOKUP(1,0/FIND(IFERROR(VLOOKUP(E2,新舊交易名稱mapping!A:B,2,0),E2),PGMTRX!A:A),PGMTRX!C:C),VLOOKUP(IFERROR(VLOOKUP(E2,新舊交易名稱mapping!A:B,2,0),E2),新服務功能!H:I,2,0)),VLOOKUP(IFERROR(VLOOKUP(E2,新舊交易名稱mapping!A:B,2,0),E2),CIFX_ECSG清單!A:B,2,0))</f>
        <v xml:space="preserve">新世代分行系統(NBS),大消金系統(NCS) </v>
      </c>
      <c r="C2" s="6" t="str">
        <f>IF(_xlfn.IFNA(VLOOKUP(E2,新服務功能!H:H,1,0),"舊服務")&lt;&gt;"舊服務","新服務","舊服務")</f>
        <v>舊服務</v>
      </c>
      <c r="D2" s="6" t="str">
        <f>IF((VLOOKUP(E2,CIFX_ECSG清單!A:H,8,FALSE))=1,"異動","查詢")</f>
        <v>查詢</v>
      </c>
      <c r="E2" s="27" t="s">
        <v>494</v>
      </c>
      <c r="F2" s="27" t="str">
        <f>IF(ISNUMBER(FIND("TWIS",E2)),VLOOKUP(SUBSTITUTE(E2,"TWIS","IWIS"),CIFX_ECSG清單!A:R,18,0),IF(AND(ISNUMBER(FIND("T",LEFT(E2,2))),IF(LEN(E2)-LEN(SUBSTITUTE(E2,"T",""))&gt;1,FALSE,TRUE)),VLOOKUP(SUBSTITUTE(E2,"T",""),CIFX_ECSG清單!A:R,18,0),VLOOKUP(E2,CIFX_ECSG清單!A:R,18,0)))</f>
        <v>TS0116-SA-010303-00002-顧客資料基本資料_外匯資料查詢.docx</v>
      </c>
      <c r="G2" s="27" t="s">
        <v>177</v>
      </c>
      <c r="H2" s="27" t="s">
        <v>495</v>
      </c>
      <c r="I2" s="28">
        <v>1</v>
      </c>
      <c r="J2" s="29" t="s">
        <v>496</v>
      </c>
      <c r="K2" s="27" t="s">
        <v>497</v>
      </c>
      <c r="L2" s="30" t="s">
        <v>498</v>
      </c>
      <c r="M2" s="27" t="s">
        <v>499</v>
      </c>
      <c r="N2" s="27">
        <v>10</v>
      </c>
      <c r="O2" s="27" t="s">
        <v>500</v>
      </c>
      <c r="P2" s="27" t="s">
        <v>501</v>
      </c>
      <c r="R2" s="27"/>
      <c r="S2" s="27" t="s">
        <v>502</v>
      </c>
      <c r="T2" s="27"/>
    </row>
    <row r="3" spans="1:20" hidden="1">
      <c r="A3" s="6" t="str">
        <f>VLOOKUP(E3,CIFX_ECSG清單!A:B,2,0)</f>
        <v>PROD</v>
      </c>
      <c r="B3" s="6" t="str">
        <f>_xlfn.IFNA(IF(C3="舊服務",LOOKUP(1,0/FIND(IFERROR(VLOOKUP(E3,新舊交易名稱mapping!A:B,2,0),E3),PGMTRX!A:A),PGMTRX!C:C),VLOOKUP(IFERROR(VLOOKUP(E3,新舊交易名稱mapping!A:B,2,0),E3),新服務功能!H:I,2,0)),VLOOKUP(IFERROR(VLOOKUP(E3,新舊交易名稱mapping!A:B,2,0),E3),CIFX_ECSG清單!A:B,2,0))</f>
        <v xml:space="preserve">新世代分行系統(NBS),大消金系統(NCS) </v>
      </c>
      <c r="C3" s="6" t="str">
        <f>IF(_xlfn.IFNA(VLOOKUP(E3,新服務功能!H:H,1,0),"舊服務")&lt;&gt;"舊服務","新服務","舊服務")</f>
        <v>舊服務</v>
      </c>
      <c r="D3" s="6" t="str">
        <f>IF((VLOOKUP(E3,CIFX_ECSG清單!A:H,8,FALSE))=1,"異動","查詢")</f>
        <v>查詢</v>
      </c>
      <c r="E3" s="27" t="s">
        <v>503</v>
      </c>
      <c r="F3" s="27" t="str">
        <f>IF(ISNUMBER(FIND("TWIS",E3)),VLOOKUP(SUBSTITUTE(E3,"TWIS","IWIS"),CIFX_ECSG清單!A:R,18,0),IF(AND(ISNUMBER(FIND("T",LEFT(E3,2))),IF(LEN(E3)-LEN(SUBSTITUTE(E3,"T",""))&gt;1,FALSE,TRUE)),VLOOKUP(SUBSTITUTE(E3,"T",""),CIFX_ECSG清單!A:R,18,0),VLOOKUP(E3,CIFX_ECSG清單!A:R,18,0)))</f>
        <v>TS0116-SA-010303-00002-顧客資料基本資料_外匯資料查詢.docx</v>
      </c>
      <c r="G3" s="27" t="s">
        <v>177</v>
      </c>
      <c r="H3" s="27" t="s">
        <v>495</v>
      </c>
      <c r="I3" s="28">
        <v>2</v>
      </c>
      <c r="J3" s="29" t="s">
        <v>496</v>
      </c>
      <c r="K3" s="27" t="s">
        <v>504</v>
      </c>
      <c r="L3" s="30" t="s">
        <v>505</v>
      </c>
      <c r="M3" s="27" t="s">
        <v>506</v>
      </c>
      <c r="N3" s="27">
        <v>8</v>
      </c>
      <c r="O3" s="27" t="s">
        <v>500</v>
      </c>
      <c r="P3" s="27" t="s">
        <v>507</v>
      </c>
      <c r="R3" s="27"/>
      <c r="S3" s="27" t="s">
        <v>508</v>
      </c>
      <c r="T3" s="27"/>
    </row>
    <row r="4" spans="1:20" hidden="1">
      <c r="A4" s="6" t="str">
        <f>VLOOKUP(E4,CIFX_ECSG清單!A:B,2,0)</f>
        <v>PROD</v>
      </c>
      <c r="B4" s="6" t="str">
        <f>_xlfn.IFNA(IF(C4="舊服務",LOOKUP(1,0/FIND(IFERROR(VLOOKUP(E4,新舊交易名稱mapping!A:B,2,0),E4),PGMTRX!A:A),PGMTRX!C:C),VLOOKUP(IFERROR(VLOOKUP(E4,新舊交易名稱mapping!A:B,2,0),E4),新服務功能!H:I,2,0)),VLOOKUP(IFERROR(VLOOKUP(E4,新舊交易名稱mapping!A:B,2,0),E4),CIFX_ECSG清單!A:B,2,0))</f>
        <v xml:space="preserve">新世代分行系統(NBS),大消金系統(NCS) </v>
      </c>
      <c r="C4" s="6" t="str">
        <f>IF(_xlfn.IFNA(VLOOKUP(E4,新服務功能!H:H,1,0),"舊服務")&lt;&gt;"舊服務","新服務","舊服務")</f>
        <v>舊服務</v>
      </c>
      <c r="D4" s="6" t="str">
        <f>IF((VLOOKUP(E4,CIFX_ECSG清單!A:H,8,FALSE))=1,"異動","查詢")</f>
        <v>查詢</v>
      </c>
      <c r="E4" s="27" t="s">
        <v>175</v>
      </c>
      <c r="F4" s="27" t="str">
        <f>IF(ISNUMBER(FIND("TWIS",E4)),VLOOKUP(SUBSTITUTE(E4,"TWIS","IWIS"),CIFX_ECSG清單!A:R,18,0),IF(AND(ISNUMBER(FIND("T",LEFT(E4,2))),IF(LEN(E4)-LEN(SUBSTITUTE(E4,"T",""))&gt;1,FALSE,TRUE)),VLOOKUP(SUBSTITUTE(E4,"T",""),CIFX_ECSG清單!A:R,18,0),VLOOKUP(E4,CIFX_ECSG清單!A:R,18,0)))</f>
        <v>TS0116-SA-010303-00002-顧客資料基本資料_外匯資料查詢.docx</v>
      </c>
      <c r="G4" s="27" t="s">
        <v>177</v>
      </c>
      <c r="H4" s="27" t="s">
        <v>495</v>
      </c>
      <c r="I4" s="28">
        <v>3</v>
      </c>
      <c r="J4" s="29" t="s">
        <v>496</v>
      </c>
      <c r="K4" s="27" t="s">
        <v>509</v>
      </c>
      <c r="L4" s="27" t="s">
        <v>509</v>
      </c>
      <c r="M4" s="27" t="s">
        <v>510</v>
      </c>
      <c r="N4" s="27">
        <v>13</v>
      </c>
      <c r="O4" s="27" t="s">
        <v>500</v>
      </c>
      <c r="P4" s="27" t="s">
        <v>511</v>
      </c>
      <c r="R4" s="27"/>
      <c r="S4" s="27"/>
      <c r="T4" s="27"/>
    </row>
    <row r="5" spans="1:20" hidden="1">
      <c r="A5" s="6" t="str">
        <f>VLOOKUP(E5,CIFX_ECSG清單!A:B,2,0)</f>
        <v>PROD</v>
      </c>
      <c r="B5" s="6" t="str">
        <f>_xlfn.IFNA(IF(C5="舊服務",LOOKUP(1,0/FIND(IFERROR(VLOOKUP(E5,新舊交易名稱mapping!A:B,2,0),E5),PGMTRX!A:A),PGMTRX!C:C),VLOOKUP(IFERROR(VLOOKUP(E5,新舊交易名稱mapping!A:B,2,0),E5),新服務功能!H:I,2,0)),VLOOKUP(IFERROR(VLOOKUP(E5,新舊交易名稱mapping!A:B,2,0),E5),CIFX_ECSG清單!A:B,2,0))</f>
        <v xml:space="preserve">新世代分行系統(NBS),大消金系統(NCS) </v>
      </c>
      <c r="C5" s="6" t="str">
        <f>IF(_xlfn.IFNA(VLOOKUP(E5,新服務功能!H:H,1,0),"舊服務")&lt;&gt;"舊服務","新服務","舊服務")</f>
        <v>舊服務</v>
      </c>
      <c r="D5" s="6" t="str">
        <f>IF((VLOOKUP(E5,CIFX_ECSG清單!A:H,8,FALSE))=1,"異動","查詢")</f>
        <v>查詢</v>
      </c>
      <c r="E5" s="27" t="s">
        <v>175</v>
      </c>
      <c r="F5" s="27" t="str">
        <f>IF(ISNUMBER(FIND("TWIS",E5)),VLOOKUP(SUBSTITUTE(E5,"TWIS","IWIS"),CIFX_ECSG清單!A:R,18,0),IF(AND(ISNUMBER(FIND("T",LEFT(E5,2))),IF(LEN(E5)-LEN(SUBSTITUTE(E5,"T",""))&gt;1,FALSE,TRUE)),VLOOKUP(SUBSTITUTE(E5,"T",""),CIFX_ECSG清單!A:R,18,0),VLOOKUP(E5,CIFX_ECSG清單!A:R,18,0)))</f>
        <v>TS0116-SA-010303-00002-顧客資料基本資料_外匯資料查詢.docx</v>
      </c>
      <c r="G5" s="27" t="s">
        <v>177</v>
      </c>
      <c r="H5" s="27" t="s">
        <v>512</v>
      </c>
      <c r="I5" s="28">
        <v>1</v>
      </c>
      <c r="J5" s="28" t="s">
        <v>513</v>
      </c>
      <c r="K5" s="27" t="s">
        <v>514</v>
      </c>
      <c r="L5" s="30" t="s">
        <v>498</v>
      </c>
      <c r="M5" s="27" t="s">
        <v>515</v>
      </c>
      <c r="N5" s="27">
        <v>10</v>
      </c>
      <c r="O5" s="27" t="s">
        <v>516</v>
      </c>
      <c r="P5" s="27" t="s">
        <v>501</v>
      </c>
      <c r="Q5" s="27" t="s">
        <v>517</v>
      </c>
      <c r="R5" s="27"/>
      <c r="S5" s="27" t="s">
        <v>502</v>
      </c>
      <c r="T5" s="27"/>
    </row>
    <row r="6" spans="1:20" ht="27" hidden="1">
      <c r="A6" s="6" t="str">
        <f>VLOOKUP(E6,CIFX_ECSG清單!A:B,2,0)</f>
        <v>PROD</v>
      </c>
      <c r="B6" s="6" t="str">
        <f>_xlfn.IFNA(IF(C6="舊服務",LOOKUP(1,0/FIND(IFERROR(VLOOKUP(E6,新舊交易名稱mapping!A:B,2,0),E6),PGMTRX!A:A),PGMTRX!C:C),VLOOKUP(IFERROR(VLOOKUP(E6,新舊交易名稱mapping!A:B,2,0),E6),新服務功能!H:I,2,0)),VLOOKUP(IFERROR(VLOOKUP(E6,新舊交易名稱mapping!A:B,2,0),E6),CIFX_ECSG清單!A:B,2,0))</f>
        <v xml:space="preserve">新世代分行系統(NBS),大消金系統(NCS) </v>
      </c>
      <c r="C6" s="6" t="str">
        <f>IF(_xlfn.IFNA(VLOOKUP(E6,新服務功能!H:H,1,0),"舊服務")&lt;&gt;"舊服務","新服務","舊服務")</f>
        <v>舊服務</v>
      </c>
      <c r="D6" s="6" t="str">
        <f>IF((VLOOKUP(E6,CIFX_ECSG清單!A:H,8,FALSE))=1,"異動","查詢")</f>
        <v>查詢</v>
      </c>
      <c r="E6" s="27" t="s">
        <v>175</v>
      </c>
      <c r="F6" s="27" t="str">
        <f>IF(ISNUMBER(FIND("TWIS",E6)),VLOOKUP(SUBSTITUTE(E6,"TWIS","IWIS"),CIFX_ECSG清單!A:R,18,0),IF(AND(ISNUMBER(FIND("T",LEFT(E6,2))),IF(LEN(E6)-LEN(SUBSTITUTE(E6,"T",""))&gt;1,FALSE,TRUE)),VLOOKUP(SUBSTITUTE(E6,"T",""),CIFX_ECSG清單!A:R,18,0),VLOOKUP(E6,CIFX_ECSG清單!A:R,18,0)))</f>
        <v>TS0116-SA-010303-00002-顧客資料基本資料_外匯資料查詢.docx</v>
      </c>
      <c r="G6" s="27" t="s">
        <v>177</v>
      </c>
      <c r="H6" s="27" t="s">
        <v>512</v>
      </c>
      <c r="I6" s="28">
        <v>2</v>
      </c>
      <c r="J6" s="28" t="s">
        <v>513</v>
      </c>
      <c r="K6" s="27" t="s">
        <v>518</v>
      </c>
      <c r="L6" s="31" t="s">
        <v>519</v>
      </c>
      <c r="M6" s="27" t="s">
        <v>520</v>
      </c>
      <c r="N6" s="27">
        <v>80</v>
      </c>
      <c r="O6" s="27" t="s">
        <v>516</v>
      </c>
      <c r="P6" s="27" t="s">
        <v>521</v>
      </c>
      <c r="Q6" s="27" t="s">
        <v>522</v>
      </c>
      <c r="R6" s="27"/>
      <c r="S6" s="27" t="s">
        <v>523</v>
      </c>
      <c r="T6" s="27"/>
    </row>
    <row r="7" spans="1:20" ht="27" hidden="1" customHeight="1">
      <c r="A7" s="6" t="str">
        <f>VLOOKUP(E7,CIFX_ECSG清單!A:B,2,0)</f>
        <v>PROD</v>
      </c>
      <c r="B7" s="6" t="str">
        <f>_xlfn.IFNA(IF(C7="舊服務",LOOKUP(1,0/FIND(IFERROR(VLOOKUP(E7,新舊交易名稱mapping!A:B,2,0),E7),PGMTRX!A:A),PGMTRX!C:C),VLOOKUP(IFERROR(VLOOKUP(E7,新舊交易名稱mapping!A:B,2,0),E7),新服務功能!H:I,2,0)),VLOOKUP(IFERROR(VLOOKUP(E7,新舊交易名稱mapping!A:B,2,0),E7),CIFX_ECSG清單!A:B,2,0))</f>
        <v xml:space="preserve">新世代分行系統(NBS),大消金系統(NCS) </v>
      </c>
      <c r="C7" s="6" t="str">
        <f>IF(_xlfn.IFNA(VLOOKUP(E7,新服務功能!H:H,1,0),"舊服務")&lt;&gt;"舊服務","新服務","舊服務")</f>
        <v>舊服務</v>
      </c>
      <c r="D7" s="6" t="str">
        <f>IF((VLOOKUP(E7,CIFX_ECSG清單!A:H,8,FALSE))=1,"異動","查詢")</f>
        <v>查詢</v>
      </c>
      <c r="E7" s="27" t="s">
        <v>175</v>
      </c>
      <c r="F7" s="27" t="str">
        <f>IF(ISNUMBER(FIND("TWIS",E7)),VLOOKUP(SUBSTITUTE(E7,"TWIS","IWIS"),CIFX_ECSG清單!A:R,18,0),IF(AND(ISNUMBER(FIND("T",LEFT(E7,2))),IF(LEN(E7)-LEN(SUBSTITUTE(E7,"T",""))&gt;1,FALSE,TRUE)),VLOOKUP(SUBSTITUTE(E7,"T",""),CIFX_ECSG清單!A:R,18,0),VLOOKUP(E7,CIFX_ECSG清單!A:R,18,0)))</f>
        <v>TS0116-SA-010303-00002-顧客資料基本資料_外匯資料查詢.docx</v>
      </c>
      <c r="G7" s="27" t="s">
        <v>177</v>
      </c>
      <c r="H7" s="27" t="s">
        <v>524</v>
      </c>
      <c r="I7" s="28">
        <v>3</v>
      </c>
      <c r="J7" s="28" t="s">
        <v>513</v>
      </c>
      <c r="K7" s="27" t="s">
        <v>525</v>
      </c>
      <c r="L7" s="30" t="s">
        <v>526</v>
      </c>
      <c r="M7" s="27" t="s">
        <v>527</v>
      </c>
      <c r="N7" s="27">
        <v>2</v>
      </c>
      <c r="O7" s="27" t="s">
        <v>516</v>
      </c>
      <c r="P7" s="27" t="s">
        <v>528</v>
      </c>
      <c r="Q7" s="27" t="s">
        <v>529</v>
      </c>
      <c r="R7" s="32" t="s">
        <v>530</v>
      </c>
      <c r="S7" s="27" t="s">
        <v>531</v>
      </c>
      <c r="T7" s="27"/>
    </row>
    <row r="8" spans="1:20" hidden="1">
      <c r="A8" s="6" t="str">
        <f>VLOOKUP(E8,CIFX_ECSG清單!A:B,2,0)</f>
        <v>PROD</v>
      </c>
      <c r="B8" s="6" t="str">
        <f>_xlfn.IFNA(IF(C8="舊服務",LOOKUP(1,0/FIND(IFERROR(VLOOKUP(E8,新舊交易名稱mapping!A:B,2,0),E8),PGMTRX!A:A),PGMTRX!C:C),VLOOKUP(IFERROR(VLOOKUP(E8,新舊交易名稱mapping!A:B,2,0),E8),新服務功能!H:I,2,0)),VLOOKUP(IFERROR(VLOOKUP(E8,新舊交易名稱mapping!A:B,2,0),E8),CIFX_ECSG清單!A:B,2,0))</f>
        <v xml:space="preserve">新世代分行系統(NBS),大消金系統(NCS) </v>
      </c>
      <c r="C8" s="6" t="str">
        <f>IF(_xlfn.IFNA(VLOOKUP(E8,新服務功能!H:H,1,0),"舊服務")&lt;&gt;"舊服務","新服務","舊服務")</f>
        <v>舊服務</v>
      </c>
      <c r="D8" s="6" t="str">
        <f>IF((VLOOKUP(E8,CIFX_ECSG清單!A:H,8,FALSE))=1,"異動","查詢")</f>
        <v>查詢</v>
      </c>
      <c r="E8" s="27" t="s">
        <v>494</v>
      </c>
      <c r="F8" s="27" t="str">
        <f>IF(ISNUMBER(FIND("TWIS",E8)),VLOOKUP(SUBSTITUTE(E8,"TWIS","IWIS"),CIFX_ECSG清單!A:R,18,0),IF(AND(ISNUMBER(FIND("T",LEFT(E8,2))),IF(LEN(E8)-LEN(SUBSTITUTE(E8,"T",""))&gt;1,FALSE,TRUE)),VLOOKUP(SUBSTITUTE(E8,"T",""),CIFX_ECSG清單!A:R,18,0),VLOOKUP(E8,CIFX_ECSG清單!A:R,18,0)))</f>
        <v>TS0116-SA-010303-00002-顧客資料基本資料_外匯資料查詢.docx</v>
      </c>
      <c r="G8" s="27" t="s">
        <v>177</v>
      </c>
      <c r="H8" s="27" t="s">
        <v>512</v>
      </c>
      <c r="I8" s="28">
        <v>4</v>
      </c>
      <c r="J8" s="28" t="s">
        <v>513</v>
      </c>
      <c r="K8" s="27" t="s">
        <v>532</v>
      </c>
      <c r="L8" s="30" t="s">
        <v>533</v>
      </c>
      <c r="M8" s="27" t="s">
        <v>534</v>
      </c>
      <c r="N8" s="27">
        <v>10</v>
      </c>
      <c r="O8" s="27" t="s">
        <v>516</v>
      </c>
      <c r="P8" s="27" t="s">
        <v>535</v>
      </c>
      <c r="Q8" s="27" t="s">
        <v>536</v>
      </c>
      <c r="R8" s="27"/>
      <c r="S8" s="27" t="s">
        <v>537</v>
      </c>
      <c r="T8" s="27"/>
    </row>
    <row r="9" spans="1:20" hidden="1">
      <c r="A9" s="6" t="str">
        <f>VLOOKUP(E9,CIFX_ECSG清單!A:B,2,0)</f>
        <v>PROD</v>
      </c>
      <c r="B9" s="6" t="str">
        <f>_xlfn.IFNA(IF(C9="舊服務",LOOKUP(1,0/FIND(IFERROR(VLOOKUP(E9,新舊交易名稱mapping!A:B,2,0),E9),PGMTRX!A:A),PGMTRX!C:C),LOOKUP(1,0/FIND(E9,新服務功能!H:H),新服務功能!M:M)),VLOOKUP(IFERROR(VLOOKUP(E9,新舊交易名稱mapping!A:B,2,0),E9),CIFX_ECSG清單!A:B,2,0))</f>
        <v xml:space="preserve">新世代分行系統(NBS),大消金系統(NCS) </v>
      </c>
      <c r="C9" s="6" t="str">
        <f>IF(_xlfn.IFNA(VLOOKUP(E9,新服務功能!H:H,1,0),"舊服務")&lt;&gt;"舊服務","新服務","舊服務")</f>
        <v>舊服務</v>
      </c>
      <c r="D9" s="6" t="str">
        <f>IF((VLOOKUP(E9,CIFX_ECSG清單!A:H,8,FALSE))=1,"異動","查詢")</f>
        <v>查詢</v>
      </c>
      <c r="E9" s="27" t="s">
        <v>175</v>
      </c>
      <c r="F9" s="27" t="str">
        <f>IF(ISNUMBER(FIND("TWIS",E9)),VLOOKUP(SUBSTITUTE(E9,"TWIS","IWIS"),CIFX_ECSG清單!A:R,18,0),IF(AND(ISNUMBER(FIND("T",LEFT(E9,2))),IF(LEN(E9)-LEN(SUBSTITUTE(E9,"T",""))&gt;1,FALSE,TRUE)),VLOOKUP(SUBSTITUTE(E9,"T",""),CIFX_ECSG清單!A:R,18,0),VLOOKUP(E9,CIFX_ECSG清單!A:R,18,0)))</f>
        <v>TS0116-SA-010303-00002-顧客資料基本資料_外匯資料查詢.docx</v>
      </c>
      <c r="G9" s="27" t="s">
        <v>177</v>
      </c>
      <c r="H9" s="27" t="s">
        <v>512</v>
      </c>
      <c r="I9" s="28">
        <v>5</v>
      </c>
      <c r="J9" s="28" t="s">
        <v>513</v>
      </c>
      <c r="K9" s="27" t="s">
        <v>538</v>
      </c>
      <c r="L9" s="30" t="s">
        <v>539</v>
      </c>
      <c r="M9" s="27" t="s">
        <v>540</v>
      </c>
      <c r="N9" s="27">
        <v>8</v>
      </c>
      <c r="O9" s="27" t="s">
        <v>516</v>
      </c>
      <c r="P9" s="27" t="s">
        <v>541</v>
      </c>
      <c r="Q9" s="27" t="s">
        <v>542</v>
      </c>
      <c r="R9" s="27"/>
      <c r="S9" s="27" t="s">
        <v>543</v>
      </c>
      <c r="T9" s="27"/>
    </row>
    <row r="10" spans="1:20" hidden="1">
      <c r="A10" s="6" t="str">
        <f>VLOOKUP(E10,CIFX_ECSG清單!A:B,2,0)</f>
        <v>PROD</v>
      </c>
      <c r="B10" s="6" t="str">
        <f>_xlfn.IFNA(IF(C10="舊服務",LOOKUP(1,0/FIND(IFERROR(VLOOKUP(E10,新舊交易名稱mapping!A:B,2,0),E10),PGMTRX!A:A),PGMTRX!C:C),LOOKUP(1,0/FIND(E10,新服務功能!H:H),新服務功能!M:M)),VLOOKUP(IFERROR(VLOOKUP(E10,新舊交易名稱mapping!A:B,2,0),E10),CIFX_ECSG清單!A:B,2,0))</f>
        <v xml:space="preserve">新世代分行系統(NBS),大消金系統(NCS) </v>
      </c>
      <c r="C10" s="6" t="str">
        <f>IF(_xlfn.IFNA(VLOOKUP(E10,新服務功能!H:H,1,0),"舊服務")&lt;&gt;"舊服務","新服務","舊服務")</f>
        <v>舊服務</v>
      </c>
      <c r="D10" s="6" t="str">
        <f>IF((VLOOKUP(E10,CIFX_ECSG清單!A:H,8,FALSE))=1,"異動","查詢")</f>
        <v>查詢</v>
      </c>
      <c r="E10" s="27" t="s">
        <v>175</v>
      </c>
      <c r="F10" s="27" t="str">
        <f>IF(ISNUMBER(FIND("TWIS",E10)),VLOOKUP(SUBSTITUTE(E10,"TWIS","IWIS"),CIFX_ECSG清單!A:R,18,0),IF(AND(ISNUMBER(FIND("T",LEFT(E10,2))),IF(LEN(E10)-LEN(SUBSTITUTE(E10,"T",""))&gt;1,FALSE,TRUE)),VLOOKUP(SUBSTITUTE(E10,"T",""),CIFX_ECSG清單!A:R,18,0),VLOOKUP(E10,CIFX_ECSG清單!A:R,18,0)))</f>
        <v>TS0116-SA-010303-00002-顧客資料基本資料_外匯資料查詢.docx</v>
      </c>
      <c r="G10" s="27" t="s">
        <v>177</v>
      </c>
      <c r="H10" s="27" t="s">
        <v>512</v>
      </c>
      <c r="I10" s="28">
        <v>6</v>
      </c>
      <c r="J10" s="28" t="s">
        <v>513</v>
      </c>
      <c r="K10" s="27" t="s">
        <v>544</v>
      </c>
      <c r="L10" s="30" t="s">
        <v>545</v>
      </c>
      <c r="M10" s="27" t="s">
        <v>546</v>
      </c>
      <c r="N10" s="27">
        <v>8</v>
      </c>
      <c r="O10" s="27" t="s">
        <v>516</v>
      </c>
      <c r="P10" s="27" t="s">
        <v>547</v>
      </c>
      <c r="Q10" s="27" t="s">
        <v>548</v>
      </c>
      <c r="R10" s="27"/>
      <c r="S10" s="27" t="s">
        <v>549</v>
      </c>
      <c r="T10" s="27"/>
    </row>
    <row r="11" spans="1:20" hidden="1">
      <c r="A11" s="6" t="str">
        <f>VLOOKUP(E11,CIFX_ECSG清單!A:B,2,0)</f>
        <v>PROD</v>
      </c>
      <c r="B11" s="6" t="str">
        <f>_xlfn.IFNA(IF(C11="舊服務",LOOKUP(1,0/FIND(IFERROR(VLOOKUP(E11,新舊交易名稱mapping!A:B,2,0),E11),PGMTRX!A:A),PGMTRX!C:C),LOOKUP(1,0/FIND(E11,新服務功能!H:H),新服務功能!M:M)),VLOOKUP(IFERROR(VLOOKUP(E11,新舊交易名稱mapping!A:B,2,0),E11),CIFX_ECSG清單!A:B,2,0))</f>
        <v xml:space="preserve">新世代分行系統(NBS),大消金系統(NCS) </v>
      </c>
      <c r="C11" s="6" t="str">
        <f>IF(_xlfn.IFNA(VLOOKUP(E11,新服務功能!H:H,1,0),"舊服務")&lt;&gt;"舊服務","新服務","舊服務")</f>
        <v>舊服務</v>
      </c>
      <c r="D11" s="6" t="str">
        <f>IF((VLOOKUP(E11,CIFX_ECSG清單!A:H,8,FALSE))=1,"異動","查詢")</f>
        <v>查詢</v>
      </c>
      <c r="E11" s="27" t="s">
        <v>175</v>
      </c>
      <c r="F11" s="27" t="str">
        <f>IF(ISNUMBER(FIND("TWIS",E11)),VLOOKUP(SUBSTITUTE(E11,"TWIS","IWIS"),CIFX_ECSG清單!A:R,18,0),IF(AND(ISNUMBER(FIND("T",LEFT(E11,2))),IF(LEN(E11)-LEN(SUBSTITUTE(E11,"T",""))&gt;1,FALSE,TRUE)),VLOOKUP(SUBSTITUTE(E11,"T",""),CIFX_ECSG清單!A:R,18,0),VLOOKUP(E11,CIFX_ECSG清單!A:R,18,0)))</f>
        <v>TS0116-SA-010303-00002-顧客資料基本資料_外匯資料查詢.docx</v>
      </c>
      <c r="G11" s="27" t="s">
        <v>177</v>
      </c>
      <c r="H11" s="27" t="s">
        <v>512</v>
      </c>
      <c r="I11" s="28">
        <v>7</v>
      </c>
      <c r="J11" s="28" t="s">
        <v>513</v>
      </c>
      <c r="K11" s="27" t="s">
        <v>550</v>
      </c>
      <c r="L11" s="27" t="s">
        <v>550</v>
      </c>
      <c r="M11" s="27" t="s">
        <v>551</v>
      </c>
      <c r="N11" s="27">
        <v>20</v>
      </c>
      <c r="O11" s="27" t="s">
        <v>516</v>
      </c>
      <c r="P11" s="27" t="s">
        <v>552</v>
      </c>
      <c r="Q11" s="27" t="s">
        <v>553</v>
      </c>
      <c r="R11" s="27"/>
      <c r="S11" s="27" t="s">
        <v>554</v>
      </c>
      <c r="T11" s="27"/>
    </row>
    <row r="12" spans="1:20" hidden="1">
      <c r="A12" s="6" t="str">
        <f>VLOOKUP(E12,CIFX_ECSG清單!A:B,2,0)</f>
        <v>PROD</v>
      </c>
      <c r="B12" s="6" t="str">
        <f>_xlfn.IFNA(IF(C12="舊服務",LOOKUP(1,0/FIND(IFERROR(VLOOKUP(E12,新舊交易名稱mapping!A:B,2,0),E12),PGMTRX!A:A),PGMTRX!C:C),LOOKUP(1,0/FIND(E12,新服務功能!H:H),新服務功能!M:M)),VLOOKUP(IFERROR(VLOOKUP(E12,新舊交易名稱mapping!A:B,2,0),E12),CIFX_ECSG清單!A:B,2,0))</f>
        <v xml:space="preserve">新世代分行系統(NBS),大消金系統(NCS) </v>
      </c>
      <c r="C12" s="6" t="str">
        <f>IF(_xlfn.IFNA(VLOOKUP(E12,新服務功能!H:H,1,0),"舊服務")&lt;&gt;"舊服務","新服務","舊服務")</f>
        <v>舊服務</v>
      </c>
      <c r="D12" s="6" t="str">
        <f>IF((VLOOKUP(E12,CIFX_ECSG清單!A:H,8,FALSE))=1,"異動","查詢")</f>
        <v>查詢</v>
      </c>
      <c r="E12" s="27" t="s">
        <v>175</v>
      </c>
      <c r="F12" s="27" t="str">
        <f>IF(ISNUMBER(FIND("TWIS",E12)),VLOOKUP(SUBSTITUTE(E12,"TWIS","IWIS"),CIFX_ECSG清單!A:R,18,0),IF(AND(ISNUMBER(FIND("T",LEFT(E12,2))),IF(LEN(E12)-LEN(SUBSTITUTE(E12,"T",""))&gt;1,FALSE,TRUE)),VLOOKUP(SUBSTITUTE(E12,"T",""),CIFX_ECSG清單!A:R,18,0),VLOOKUP(E12,CIFX_ECSG清單!A:R,18,0)))</f>
        <v>TS0116-SA-010303-00002-顧客資料基本資料_外匯資料查詢.docx</v>
      </c>
      <c r="G12" s="27" t="s">
        <v>177</v>
      </c>
      <c r="H12" s="27" t="s">
        <v>512</v>
      </c>
      <c r="I12" s="28">
        <v>8</v>
      </c>
      <c r="J12" s="28" t="s">
        <v>513</v>
      </c>
      <c r="K12" s="27" t="s">
        <v>555</v>
      </c>
      <c r="L12" s="30" t="s">
        <v>556</v>
      </c>
      <c r="M12" s="27" t="s">
        <v>557</v>
      </c>
      <c r="N12" s="27">
        <v>11</v>
      </c>
      <c r="O12" s="27" t="s">
        <v>516</v>
      </c>
      <c r="P12" s="27" t="s">
        <v>558</v>
      </c>
      <c r="Q12" s="27" t="s">
        <v>559</v>
      </c>
      <c r="R12" s="27"/>
      <c r="S12" s="27" t="s">
        <v>560</v>
      </c>
      <c r="T12" s="27"/>
    </row>
    <row r="13" spans="1:20" hidden="1">
      <c r="A13" s="6" t="str">
        <f>VLOOKUP(E13,CIFX_ECSG清單!A:B,2,0)</f>
        <v>PROD</v>
      </c>
      <c r="B13" s="6" t="str">
        <f>_xlfn.IFNA(IF(C13="舊服務",LOOKUP(1,0/FIND(IFERROR(VLOOKUP(E13,新舊交易名稱mapping!A:B,2,0),E13),PGMTRX!A:A),PGMTRX!C:C),LOOKUP(1,0/FIND(E13,新服務功能!H:H),新服務功能!M:M)),VLOOKUP(IFERROR(VLOOKUP(E13,新舊交易名稱mapping!A:B,2,0),E13),CIFX_ECSG清單!A:B,2,0))</f>
        <v xml:space="preserve">新世代分行系統(NBS),大消金系統(NCS) </v>
      </c>
      <c r="C13" s="6" t="str">
        <f>IF(_xlfn.IFNA(VLOOKUP(E13,新服務功能!H:H,1,0),"舊服務")&lt;&gt;"舊服務","新服務","舊服務")</f>
        <v>舊服務</v>
      </c>
      <c r="D13" s="6" t="str">
        <f>IF((VLOOKUP(E13,CIFX_ECSG清單!A:H,8,FALSE))=1,"異動","查詢")</f>
        <v>查詢</v>
      </c>
      <c r="E13" s="27" t="s">
        <v>175</v>
      </c>
      <c r="F13" s="27" t="str">
        <f>IF(ISNUMBER(FIND("TWIS",E13)),VLOOKUP(SUBSTITUTE(E13,"TWIS","IWIS"),CIFX_ECSG清單!A:R,18,0),IF(AND(ISNUMBER(FIND("T",LEFT(E13,2))),IF(LEN(E13)-LEN(SUBSTITUTE(E13,"T",""))&gt;1,FALSE,TRUE)),VLOOKUP(SUBSTITUTE(E13,"T",""),CIFX_ECSG清單!A:R,18,0),VLOOKUP(E13,CIFX_ECSG清單!A:R,18,0)))</f>
        <v>TS0116-SA-010303-00002-顧客資料基本資料_外匯資料查詢.docx</v>
      </c>
      <c r="G13" s="27" t="s">
        <v>177</v>
      </c>
      <c r="H13" s="27" t="s">
        <v>512</v>
      </c>
      <c r="I13" s="28">
        <v>9</v>
      </c>
      <c r="J13" s="28" t="s">
        <v>513</v>
      </c>
      <c r="K13" s="27" t="s">
        <v>561</v>
      </c>
      <c r="L13" s="30" t="s">
        <v>562</v>
      </c>
      <c r="M13" s="27" t="s">
        <v>563</v>
      </c>
      <c r="N13" s="27">
        <v>8</v>
      </c>
      <c r="O13" s="27" t="s">
        <v>516</v>
      </c>
      <c r="P13" s="27" t="s">
        <v>564</v>
      </c>
      <c r="Q13" s="27" t="s">
        <v>565</v>
      </c>
      <c r="R13" s="27"/>
      <c r="S13" s="27" t="s">
        <v>566</v>
      </c>
      <c r="T13" s="27"/>
    </row>
    <row r="14" spans="1:20" hidden="1">
      <c r="A14" s="6" t="str">
        <f>VLOOKUP(E14,CIFX_ECSG清單!A:B,2,0)</f>
        <v>PROD</v>
      </c>
      <c r="B14" s="6" t="str">
        <f>_xlfn.IFNA(IF(C14="舊服務",LOOKUP(1,0/FIND(IFERROR(VLOOKUP(E14,新舊交易名稱mapping!A:B,2,0),E14),PGMTRX!A:A),PGMTRX!C:C),LOOKUP(1,0/FIND(E14,新服務功能!H:H),新服務功能!M:M)),VLOOKUP(IFERROR(VLOOKUP(E14,新舊交易名稱mapping!A:B,2,0),E14),CIFX_ECSG清單!A:B,2,0))</f>
        <v xml:space="preserve">新世代分行系統(NBS),大消金系統(NCS) </v>
      </c>
      <c r="C14" s="6" t="str">
        <f>IF(_xlfn.IFNA(VLOOKUP(E14,新服務功能!H:H,1,0),"舊服務")&lt;&gt;"舊服務","新服務","舊服務")</f>
        <v>舊服務</v>
      </c>
      <c r="D14" s="6" t="str">
        <f>IF((VLOOKUP(E14,CIFX_ECSG清單!A:H,8,FALSE))=1,"異動","查詢")</f>
        <v>查詢</v>
      </c>
      <c r="E14" s="27" t="s">
        <v>175</v>
      </c>
      <c r="F14" s="27" t="str">
        <f>IF(ISNUMBER(FIND("TWIS",E14)),VLOOKUP(SUBSTITUTE(E14,"TWIS","IWIS"),CIFX_ECSG清單!A:R,18,0),IF(AND(ISNUMBER(FIND("T",LEFT(E14,2))),IF(LEN(E14)-LEN(SUBSTITUTE(E14,"T",""))&gt;1,FALSE,TRUE)),VLOOKUP(SUBSTITUTE(E14,"T",""),CIFX_ECSG清單!A:R,18,0),VLOOKUP(E14,CIFX_ECSG清單!A:R,18,0)))</f>
        <v>TS0116-SA-010303-00002-顧客資料基本資料_外匯資料查詢.docx</v>
      </c>
      <c r="G14" s="27" t="s">
        <v>177</v>
      </c>
      <c r="H14" s="27" t="s">
        <v>512</v>
      </c>
      <c r="I14" s="28">
        <v>10</v>
      </c>
      <c r="J14" s="28" t="s">
        <v>513</v>
      </c>
      <c r="K14" s="27" t="s">
        <v>567</v>
      </c>
      <c r="L14" s="30" t="s">
        <v>568</v>
      </c>
      <c r="M14" s="27" t="s">
        <v>569</v>
      </c>
      <c r="N14" s="27">
        <v>8</v>
      </c>
      <c r="O14" s="27" t="s">
        <v>516</v>
      </c>
      <c r="P14" s="27" t="s">
        <v>570</v>
      </c>
      <c r="Q14" s="27" t="s">
        <v>571</v>
      </c>
      <c r="R14" s="27"/>
      <c r="S14" s="27" t="s">
        <v>572</v>
      </c>
      <c r="T14" s="27"/>
    </row>
    <row r="15" spans="1:20" hidden="1">
      <c r="A15" s="6" t="str">
        <f>VLOOKUP(E15,CIFX_ECSG清單!A:B,2,0)</f>
        <v>PROD</v>
      </c>
      <c r="B15" s="6" t="str">
        <f>_xlfn.IFNA(IF(C15="舊服務",LOOKUP(1,0/FIND(IFERROR(VLOOKUP(E15,新舊交易名稱mapping!A:B,2,0),E15),PGMTRX!A:A),PGMTRX!C:C),LOOKUP(1,0/FIND(E15,新服務功能!H:H),新服務功能!M:M)),VLOOKUP(IFERROR(VLOOKUP(E15,新舊交易名稱mapping!A:B,2,0),E15),CIFX_ECSG清單!A:B,2,0))</f>
        <v xml:space="preserve">新世代分行系統(NBS),大消金系統(NCS) </v>
      </c>
      <c r="C15" s="6" t="str">
        <f>IF(_xlfn.IFNA(VLOOKUP(E15,新服務功能!H:H,1,0),"舊服務")&lt;&gt;"舊服務","新服務","舊服務")</f>
        <v>舊服務</v>
      </c>
      <c r="D15" s="6" t="str">
        <f>IF((VLOOKUP(E15,CIFX_ECSG清單!A:H,8,FALSE))=1,"異動","查詢")</f>
        <v>查詢</v>
      </c>
      <c r="E15" s="30" t="s">
        <v>175</v>
      </c>
      <c r="F15" s="27" t="str">
        <f>IF(ISNUMBER(FIND("TWIS",E15)),VLOOKUP(SUBSTITUTE(E15,"TWIS","IWIS"),CIFX_ECSG清單!A:R,18,0),IF(AND(ISNUMBER(FIND("T",LEFT(E15,2))),IF(LEN(E15)-LEN(SUBSTITUTE(E15,"T",""))&gt;1,FALSE,TRUE)),VLOOKUP(SUBSTITUTE(E15,"T",""),CIFX_ECSG清單!A:R,18,0),VLOOKUP(E15,CIFX_ECSG清單!A:R,18,0)))</f>
        <v>TS0116-SA-010303-00002-顧客資料基本資料_外匯資料查詢.docx</v>
      </c>
      <c r="G15" s="30" t="s">
        <v>177</v>
      </c>
      <c r="H15" s="30" t="s">
        <v>512</v>
      </c>
      <c r="I15" s="28" t="s">
        <v>573</v>
      </c>
      <c r="J15" s="28" t="s">
        <v>513</v>
      </c>
      <c r="K15" s="30" t="s">
        <v>574</v>
      </c>
      <c r="L15" s="30" t="s">
        <v>575</v>
      </c>
      <c r="M15" s="33" t="s">
        <v>576</v>
      </c>
      <c r="N15" s="30">
        <v>66</v>
      </c>
      <c r="O15" s="30" t="s">
        <v>516</v>
      </c>
      <c r="P15" s="30" t="s">
        <v>577</v>
      </c>
      <c r="Q15" s="30" t="s">
        <v>578</v>
      </c>
      <c r="R15" s="30"/>
      <c r="S15" s="27" t="s">
        <v>579</v>
      </c>
      <c r="T15" s="27"/>
    </row>
    <row r="16" spans="1:20" hidden="1">
      <c r="A16" s="6" t="str">
        <f>VLOOKUP(E16,CIFX_ECSG清單!A:B,2,0)</f>
        <v>PROD</v>
      </c>
      <c r="B16" s="6" t="str">
        <f>_xlfn.IFNA(IF(C16="舊服務",LOOKUP(1,0/FIND(IFERROR(VLOOKUP(E16,新舊交易名稱mapping!A:B,2,0),E16),PGMTRX!A:A),PGMTRX!C:C),LOOKUP(1,0/FIND(E16,新服務功能!H:H),新服務功能!M:M)),VLOOKUP(IFERROR(VLOOKUP(E16,新舊交易名稱mapping!A:B,2,0),E16),CIFX_ECSG清單!A:B,2,0))</f>
        <v xml:space="preserve">新世代分行系統(NBS),大消金系統(NCS) </v>
      </c>
      <c r="C16" s="6" t="str">
        <f>IF(_xlfn.IFNA(VLOOKUP(E16,新服務功能!H:H,1,0),"舊服務")&lt;&gt;"舊服務","新服務","舊服務")</f>
        <v>舊服務</v>
      </c>
      <c r="D16" s="6" t="str">
        <f>IF((VLOOKUP(E16,CIFX_ECSG清單!A:H,8,FALSE))=1,"異動","查詢")</f>
        <v>查詢</v>
      </c>
      <c r="E16" s="30" t="s">
        <v>175</v>
      </c>
      <c r="F16" s="27" t="str">
        <f>IF(ISNUMBER(FIND("TWIS",E16)),VLOOKUP(SUBSTITUTE(E16,"TWIS","IWIS"),CIFX_ECSG清單!A:R,18,0),IF(AND(ISNUMBER(FIND("T",LEFT(E16,2))),IF(LEN(E16)-LEN(SUBSTITUTE(E16,"T",""))&gt;1,FALSE,TRUE)),VLOOKUP(SUBSTITUTE(E16,"T",""),CIFX_ECSG清單!A:R,18,0),VLOOKUP(E16,CIFX_ECSG清單!A:R,18,0)))</f>
        <v>TS0116-SA-010303-00002-顧客資料基本資料_外匯資料查詢.docx</v>
      </c>
      <c r="G16" s="30" t="s">
        <v>177</v>
      </c>
      <c r="H16" s="30" t="s">
        <v>512</v>
      </c>
      <c r="I16" s="28" t="s">
        <v>580</v>
      </c>
      <c r="J16" s="28" t="s">
        <v>513</v>
      </c>
      <c r="K16" s="30" t="s">
        <v>574</v>
      </c>
      <c r="L16" s="30" t="s">
        <v>581</v>
      </c>
      <c r="M16" s="33" t="s">
        <v>582</v>
      </c>
      <c r="N16" s="30">
        <v>30</v>
      </c>
      <c r="O16" s="30" t="s">
        <v>516</v>
      </c>
      <c r="P16" s="30" t="s">
        <v>583</v>
      </c>
      <c r="Q16" s="30" t="s">
        <v>578</v>
      </c>
      <c r="R16" s="30"/>
      <c r="S16" s="27" t="s">
        <v>584</v>
      </c>
      <c r="T16" s="27"/>
    </row>
    <row r="17" spans="1:20" hidden="1">
      <c r="A17" s="6" t="str">
        <f>VLOOKUP(E17,CIFX_ECSG清單!A:B,2,0)</f>
        <v>PROD</v>
      </c>
      <c r="B17" s="6" t="str">
        <f>_xlfn.IFNA(IF(C17="舊服務",LOOKUP(1,0/FIND(IFERROR(VLOOKUP(E17,新舊交易名稱mapping!A:B,2,0),E17),PGMTRX!A:A),PGMTRX!C:C),LOOKUP(1,0/FIND(E17,新服務功能!H:H),新服務功能!M:M)),VLOOKUP(IFERROR(VLOOKUP(E17,新舊交易名稱mapping!A:B,2,0),E17),CIFX_ECSG清單!A:B,2,0))</f>
        <v xml:space="preserve">新世代分行系統(NBS),大消金系統(NCS) </v>
      </c>
      <c r="C17" s="6" t="str">
        <f>IF(_xlfn.IFNA(VLOOKUP(E17,新服務功能!H:H,1,0),"舊服務")&lt;&gt;"舊服務","新服務","舊服務")</f>
        <v>舊服務</v>
      </c>
      <c r="D17" s="6" t="str">
        <f>IF((VLOOKUP(E17,CIFX_ECSG清單!A:H,8,FALSE))=1,"異動","查詢")</f>
        <v>查詢</v>
      </c>
      <c r="E17" s="30" t="s">
        <v>175</v>
      </c>
      <c r="F17" s="27" t="str">
        <f>IF(ISNUMBER(FIND("TWIS",E17)),VLOOKUP(SUBSTITUTE(E17,"TWIS","IWIS"),CIFX_ECSG清單!A:R,18,0),IF(AND(ISNUMBER(FIND("T",LEFT(E17,2))),IF(LEN(E17)-LEN(SUBSTITUTE(E17,"T",""))&gt;1,FALSE,TRUE)),VLOOKUP(SUBSTITUTE(E17,"T",""),CIFX_ECSG清單!A:R,18,0),VLOOKUP(E17,CIFX_ECSG清單!A:R,18,0)))</f>
        <v>TS0116-SA-010303-00002-顧客資料基本資料_外匯資料查詢.docx</v>
      </c>
      <c r="G17" s="30" t="s">
        <v>177</v>
      </c>
      <c r="H17" s="30" t="s">
        <v>512</v>
      </c>
      <c r="I17" s="28" t="s">
        <v>585</v>
      </c>
      <c r="J17" s="28" t="s">
        <v>513</v>
      </c>
      <c r="K17" s="30" t="s">
        <v>574</v>
      </c>
      <c r="L17" s="30" t="s">
        <v>586</v>
      </c>
      <c r="M17" s="33" t="s">
        <v>587</v>
      </c>
      <c r="N17" s="30">
        <v>2</v>
      </c>
      <c r="O17" s="30" t="s">
        <v>516</v>
      </c>
      <c r="P17" s="30" t="s">
        <v>588</v>
      </c>
      <c r="Q17" s="30" t="s">
        <v>578</v>
      </c>
      <c r="R17" s="30"/>
      <c r="S17" s="27" t="s">
        <v>589</v>
      </c>
      <c r="T17" s="27"/>
    </row>
    <row r="18" spans="1:20" hidden="1">
      <c r="A18" s="6" t="str">
        <f>VLOOKUP(E18,CIFX_ECSG清單!A:B,2,0)</f>
        <v>PROD</v>
      </c>
      <c r="B18" s="6" t="str">
        <f>_xlfn.IFNA(IF(C18="舊服務",LOOKUP(1,0/FIND(IFERROR(VLOOKUP(E18,新舊交易名稱mapping!A:B,2,0),E18),PGMTRX!A:A),PGMTRX!C:C),LOOKUP(1,0/FIND(E18,新服務功能!H:H),新服務功能!M:M)),VLOOKUP(IFERROR(VLOOKUP(E18,新舊交易名稱mapping!A:B,2,0),E18),CIFX_ECSG清單!A:B,2,0))</f>
        <v xml:space="preserve">新世代分行系統(NBS),大消金系統(NCS) </v>
      </c>
      <c r="C18" s="6" t="str">
        <f>IF(_xlfn.IFNA(VLOOKUP(E18,新服務功能!H:H,1,0),"舊服務")&lt;&gt;"舊服務","新服務","舊服務")</f>
        <v>舊服務</v>
      </c>
      <c r="D18" s="6" t="str">
        <f>IF((VLOOKUP(E18,CIFX_ECSG清單!A:H,8,FALSE))=1,"異動","查詢")</f>
        <v>查詢</v>
      </c>
      <c r="E18" s="27" t="s">
        <v>175</v>
      </c>
      <c r="F18" s="27" t="str">
        <f>IF(ISNUMBER(FIND("TWIS",E18)),VLOOKUP(SUBSTITUTE(E18,"TWIS","IWIS"),CIFX_ECSG清單!A:R,18,0),IF(AND(ISNUMBER(FIND("T",LEFT(E18,2))),IF(LEN(E18)-LEN(SUBSTITUTE(E18,"T",""))&gt;1,FALSE,TRUE)),VLOOKUP(SUBSTITUTE(E18,"T",""),CIFX_ECSG清單!A:R,18,0),VLOOKUP(E18,CIFX_ECSG清單!A:R,18,0)))</f>
        <v>TS0116-SA-010303-00002-顧客資料基本資料_外匯資料查詢.docx</v>
      </c>
      <c r="G18" s="27" t="s">
        <v>177</v>
      </c>
      <c r="H18" s="27" t="s">
        <v>512</v>
      </c>
      <c r="I18" s="28">
        <v>12</v>
      </c>
      <c r="J18" s="28" t="s">
        <v>513</v>
      </c>
      <c r="K18" s="27" t="s">
        <v>590</v>
      </c>
      <c r="L18" s="30" t="s">
        <v>591</v>
      </c>
      <c r="M18" s="27" t="s">
        <v>592</v>
      </c>
      <c r="N18" s="27">
        <v>60</v>
      </c>
      <c r="O18" s="27" t="s">
        <v>516</v>
      </c>
      <c r="P18" s="27" t="s">
        <v>593</v>
      </c>
      <c r="Q18" s="27" t="s">
        <v>594</v>
      </c>
      <c r="R18" s="27"/>
      <c r="S18" s="27" t="s">
        <v>595</v>
      </c>
      <c r="T18" s="27"/>
    </row>
    <row r="19" spans="1:20" hidden="1">
      <c r="A19" s="6" t="str">
        <f>VLOOKUP(E19,CIFX_ECSG清單!A:B,2,0)</f>
        <v>PROD</v>
      </c>
      <c r="B19" s="6" t="str">
        <f>_xlfn.IFNA(IF(C19="舊服務",LOOKUP(1,0/FIND(IFERROR(VLOOKUP(E19,新舊交易名稱mapping!A:B,2,0),E19),PGMTRX!A:A),PGMTRX!C:C),LOOKUP(1,0/FIND(E19,新服務功能!H:H),新服務功能!M:M)),VLOOKUP(IFERROR(VLOOKUP(E19,新舊交易名稱mapping!A:B,2,0),E19),CIFX_ECSG清單!A:B,2,0))</f>
        <v xml:space="preserve">新世代分行系統(NBS),大消金系統(NCS) </v>
      </c>
      <c r="C19" s="6" t="str">
        <f>IF(_xlfn.IFNA(VLOOKUP(E19,新服務功能!H:H,1,0),"舊服務")&lt;&gt;"舊服務","新服務","舊服務")</f>
        <v>舊服務</v>
      </c>
      <c r="D19" s="6" t="str">
        <f>IF((VLOOKUP(E19,CIFX_ECSG清單!A:H,8,FALSE))=1,"異動","查詢")</f>
        <v>查詢</v>
      </c>
      <c r="E19" s="27" t="s">
        <v>175</v>
      </c>
      <c r="F19" s="27" t="str">
        <f>IF(ISNUMBER(FIND("TWIS",E19)),VLOOKUP(SUBSTITUTE(E19,"TWIS","IWIS"),CIFX_ECSG清單!A:R,18,0),IF(AND(ISNUMBER(FIND("T",LEFT(E19,2))),IF(LEN(E19)-LEN(SUBSTITUTE(E19,"T",""))&gt;1,FALSE,TRUE)),VLOOKUP(SUBSTITUTE(E19,"T",""),CIFX_ECSG清單!A:R,18,0),VLOOKUP(E19,CIFX_ECSG清單!A:R,18,0)))</f>
        <v>TS0116-SA-010303-00002-顧客資料基本資料_外匯資料查詢.docx</v>
      </c>
      <c r="G19" s="27" t="s">
        <v>177</v>
      </c>
      <c r="H19" s="27" t="s">
        <v>512</v>
      </c>
      <c r="I19" s="28">
        <v>13</v>
      </c>
      <c r="J19" s="28" t="s">
        <v>513</v>
      </c>
      <c r="K19" s="27" t="s">
        <v>596</v>
      </c>
      <c r="L19" s="30" t="s">
        <v>597</v>
      </c>
      <c r="M19" s="27" t="s">
        <v>598</v>
      </c>
      <c r="N19" s="27">
        <v>30</v>
      </c>
      <c r="O19" s="27" t="s">
        <v>516</v>
      </c>
      <c r="P19" s="27" t="s">
        <v>599</v>
      </c>
      <c r="Q19" s="27" t="s">
        <v>600</v>
      </c>
      <c r="R19" s="27"/>
      <c r="S19" s="27" t="s">
        <v>601</v>
      </c>
      <c r="T19" s="27"/>
    </row>
    <row r="20" spans="1:20" ht="54" hidden="1">
      <c r="A20" s="6" t="str">
        <f>VLOOKUP(E20,CIFX_ECSG清單!A:B,2,0)</f>
        <v>PROD</v>
      </c>
      <c r="B20" s="6" t="str">
        <f>_xlfn.IFNA(IF(C20="舊服務",LOOKUP(1,0/FIND(IFERROR(VLOOKUP(E20,新舊交易名稱mapping!A:B,2,0),E20),PGMTRX!A:A),PGMTRX!C:C),LOOKUP(1,0/FIND(E20,新服務功能!H:H),新服務功能!M:M)),VLOOKUP(IFERROR(VLOOKUP(E20,新舊交易名稱mapping!A:B,2,0),E20),CIFX_ECSG清單!A:B,2,0))</f>
        <v xml:space="preserve">新世代分行系統(NBS),大消金系統(NCS) </v>
      </c>
      <c r="C20" s="6" t="str">
        <f>IF(_xlfn.IFNA(VLOOKUP(E20,新服務功能!H:H,1,0),"舊服務")&lt;&gt;"舊服務","新服務","舊服務")</f>
        <v>舊服務</v>
      </c>
      <c r="D20" s="6" t="str">
        <f>IF((VLOOKUP(E20,CIFX_ECSG清單!A:H,8,FALSE))=1,"異動","查詢")</f>
        <v>查詢</v>
      </c>
      <c r="E20" s="27" t="s">
        <v>175</v>
      </c>
      <c r="F20" s="27" t="str">
        <f>IF(ISNUMBER(FIND("TWIS",E20)),VLOOKUP(SUBSTITUTE(E20,"TWIS","IWIS"),CIFX_ECSG清單!A:R,18,0),IF(AND(ISNUMBER(FIND("T",LEFT(E20,2))),IF(LEN(E20)-LEN(SUBSTITUTE(E20,"T",""))&gt;1,FALSE,TRUE)),VLOOKUP(SUBSTITUTE(E20,"T",""),CIFX_ECSG清單!A:R,18,0),VLOOKUP(E20,CIFX_ECSG清單!A:R,18,0)))</f>
        <v>TS0116-SA-010303-00002-顧客資料基本資料_外匯資料查詢.docx</v>
      </c>
      <c r="G20" s="27" t="s">
        <v>177</v>
      </c>
      <c r="H20" s="27" t="s">
        <v>512</v>
      </c>
      <c r="I20" s="28">
        <v>14</v>
      </c>
      <c r="J20" s="28" t="s">
        <v>513</v>
      </c>
      <c r="K20" s="27" t="s">
        <v>602</v>
      </c>
      <c r="L20" s="30" t="s">
        <v>602</v>
      </c>
      <c r="M20" s="27" t="s">
        <v>603</v>
      </c>
      <c r="N20" s="27">
        <v>4</v>
      </c>
      <c r="O20" s="27" t="s">
        <v>516</v>
      </c>
      <c r="P20" s="27" t="s">
        <v>604</v>
      </c>
      <c r="Q20" s="27" t="s">
        <v>605</v>
      </c>
      <c r="R20" s="32" t="s">
        <v>606</v>
      </c>
      <c r="S20" s="27" t="s">
        <v>607</v>
      </c>
      <c r="T20" s="27"/>
    </row>
    <row r="21" spans="1:20" ht="27" hidden="1">
      <c r="A21" s="6" t="str">
        <f>VLOOKUP(E21,CIFX_ECSG清單!A:B,2,0)</f>
        <v>PROD</v>
      </c>
      <c r="B21" s="6" t="str">
        <f>_xlfn.IFNA(IF(C21="舊服務",LOOKUP(1,0/FIND(IFERROR(VLOOKUP(E21,新舊交易名稱mapping!A:B,2,0),E21),PGMTRX!A:A),PGMTRX!C:C),LOOKUP(1,0/FIND(E21,新服務功能!H:H),新服務功能!M:M)),VLOOKUP(IFERROR(VLOOKUP(E21,新舊交易名稱mapping!A:B,2,0),E21),CIFX_ECSG清單!A:B,2,0))</f>
        <v xml:space="preserve">新世代分行系統(NBS),大消金系統(NCS) </v>
      </c>
      <c r="C21" s="6" t="str">
        <f>IF(_xlfn.IFNA(VLOOKUP(E21,新服務功能!H:H,1,0),"舊服務")&lt;&gt;"舊服務","新服務","舊服務")</f>
        <v>舊服務</v>
      </c>
      <c r="D21" s="6" t="str">
        <f>IF((VLOOKUP(E21,CIFX_ECSG清單!A:H,8,FALSE))=1,"異動","查詢")</f>
        <v>查詢</v>
      </c>
      <c r="E21" s="27" t="s">
        <v>175</v>
      </c>
      <c r="F21" s="27" t="str">
        <f>IF(ISNUMBER(FIND("TWIS",E21)),VLOOKUP(SUBSTITUTE(E21,"TWIS","IWIS"),CIFX_ECSG清單!A:R,18,0),IF(AND(ISNUMBER(FIND("T",LEFT(E21,2))),IF(LEN(E21)-LEN(SUBSTITUTE(E21,"T",""))&gt;1,FALSE,TRUE)),VLOOKUP(SUBSTITUTE(E21,"T",""),CIFX_ECSG清單!A:R,18,0),VLOOKUP(E21,CIFX_ECSG清單!A:R,18,0)))</f>
        <v>TS0116-SA-010303-00002-顧客資料基本資料_外匯資料查詢.docx</v>
      </c>
      <c r="G21" s="27" t="s">
        <v>177</v>
      </c>
      <c r="H21" s="27" t="s">
        <v>512</v>
      </c>
      <c r="I21" s="28">
        <v>15</v>
      </c>
      <c r="J21" s="28" t="s">
        <v>513</v>
      </c>
      <c r="K21" s="27" t="s">
        <v>608</v>
      </c>
      <c r="L21" s="30" t="s">
        <v>609</v>
      </c>
      <c r="M21" s="27" t="s">
        <v>610</v>
      </c>
      <c r="N21" s="27">
        <v>1</v>
      </c>
      <c r="O21" s="27" t="s">
        <v>516</v>
      </c>
      <c r="P21" s="27" t="s">
        <v>611</v>
      </c>
      <c r="Q21" s="27" t="s">
        <v>612</v>
      </c>
      <c r="R21" s="32" t="s">
        <v>613</v>
      </c>
      <c r="S21" s="27" t="s">
        <v>614</v>
      </c>
      <c r="T21" s="27"/>
    </row>
    <row r="22" spans="1:20" hidden="1">
      <c r="A22" s="6" t="str">
        <f>VLOOKUP(E22,CIFX_ECSG清單!A:B,2,0)</f>
        <v>PROD</v>
      </c>
      <c r="B22" s="6" t="str">
        <f>_xlfn.IFNA(IF(C22="舊服務",LOOKUP(1,0/FIND(IFERROR(VLOOKUP(E22,新舊交易名稱mapping!A:B,2,0),E22),PGMTRX!A:A),PGMTRX!C:C),LOOKUP(1,0/FIND(E22,新服務功能!H:H),新服務功能!M:M)),VLOOKUP(IFERROR(VLOOKUP(E22,新舊交易名稱mapping!A:B,2,0),E22),CIFX_ECSG清單!A:B,2,0))</f>
        <v xml:space="preserve">新世代分行系統(NBS),大消金系統(NCS) </v>
      </c>
      <c r="C22" s="6" t="str">
        <f>IF(_xlfn.IFNA(VLOOKUP(E22,新服務功能!H:H,1,0),"舊服務")&lt;&gt;"舊服務","新服務","舊服務")</f>
        <v>舊服務</v>
      </c>
      <c r="D22" s="6" t="str">
        <f>IF((VLOOKUP(E22,CIFX_ECSG清單!A:H,8,FALSE))=1,"異動","查詢")</f>
        <v>查詢</v>
      </c>
      <c r="E22" s="30" t="s">
        <v>175</v>
      </c>
      <c r="F22" s="27" t="str">
        <f>IF(ISNUMBER(FIND("TWIS",E22)),VLOOKUP(SUBSTITUTE(E22,"TWIS","IWIS"),CIFX_ECSG清單!A:R,18,0),IF(AND(ISNUMBER(FIND("T",LEFT(E22,2))),IF(LEN(E22)-LEN(SUBSTITUTE(E22,"T",""))&gt;1,FALSE,TRUE)),VLOOKUP(SUBSTITUTE(E22,"T",""),CIFX_ECSG清單!A:R,18,0),VLOOKUP(E22,CIFX_ECSG清單!A:R,18,0)))</f>
        <v>TS0116-SA-010303-00002-顧客資料基本資料_外匯資料查詢.docx</v>
      </c>
      <c r="G22" s="27" t="s">
        <v>177</v>
      </c>
      <c r="H22" s="30" t="s">
        <v>512</v>
      </c>
      <c r="I22" s="28">
        <v>16</v>
      </c>
      <c r="J22" s="28" t="s">
        <v>513</v>
      </c>
      <c r="K22" s="30" t="s">
        <v>615</v>
      </c>
      <c r="L22" s="30" t="s">
        <v>616</v>
      </c>
      <c r="M22" s="30" t="s">
        <v>617</v>
      </c>
      <c r="N22" s="30">
        <v>1</v>
      </c>
      <c r="O22" s="30" t="s">
        <v>516</v>
      </c>
      <c r="P22" s="30" t="s">
        <v>616</v>
      </c>
      <c r="Q22" s="30" t="s">
        <v>618</v>
      </c>
      <c r="R22" s="30"/>
      <c r="S22" s="27"/>
      <c r="T22" s="27"/>
    </row>
    <row r="23" spans="1:20" hidden="1">
      <c r="A23" s="6" t="str">
        <f>VLOOKUP(E23,CIFX_ECSG清單!A:B,2,0)</f>
        <v>PROD</v>
      </c>
      <c r="B23" s="6" t="str">
        <f>_xlfn.IFNA(IF(C23="舊服務",LOOKUP(1,0/FIND(IFERROR(VLOOKUP(E23,新舊交易名稱mapping!A:B,2,0),E23),PGMTRX!A:A),PGMTRX!C:C),LOOKUP(1,0/FIND(E23,新服務功能!H:H),新服務功能!M:M)),VLOOKUP(IFERROR(VLOOKUP(E23,新舊交易名稱mapping!A:B,2,0),E23),CIFX_ECSG清單!A:B,2,0))</f>
        <v xml:space="preserve">新世代分行系統(NBS),大消金系統(NCS) </v>
      </c>
      <c r="C23" s="6" t="str">
        <f>IF(_xlfn.IFNA(VLOOKUP(E23,新服務功能!H:H,1,0),"舊服務")&lt;&gt;"舊服務","新服務","舊服務")</f>
        <v>舊服務</v>
      </c>
      <c r="D23" s="6" t="str">
        <f>IF((VLOOKUP(E23,CIFX_ECSG清單!A:H,8,FALSE))=1,"異動","查詢")</f>
        <v>查詢</v>
      </c>
      <c r="E23" s="30" t="s">
        <v>175</v>
      </c>
      <c r="F23" s="27" t="str">
        <f>IF(ISNUMBER(FIND("TWIS",E23)),VLOOKUP(SUBSTITUTE(E23,"TWIS","IWIS"),CIFX_ECSG清單!A:R,18,0),IF(AND(ISNUMBER(FIND("T",LEFT(E23,2))),IF(LEN(E23)-LEN(SUBSTITUTE(E23,"T",""))&gt;1,FALSE,TRUE)),VLOOKUP(SUBSTITUTE(E23,"T",""),CIFX_ECSG清單!A:R,18,0),VLOOKUP(E23,CIFX_ECSG清單!A:R,18,0)))</f>
        <v>TS0116-SA-010303-00002-顧客資料基本資料_外匯資料查詢.docx</v>
      </c>
      <c r="G23" s="27" t="s">
        <v>177</v>
      </c>
      <c r="H23" s="30" t="s">
        <v>512</v>
      </c>
      <c r="I23" s="28">
        <v>17</v>
      </c>
      <c r="J23" s="28" t="s">
        <v>513</v>
      </c>
      <c r="K23" s="30" t="s">
        <v>619</v>
      </c>
      <c r="L23" s="30" t="s">
        <v>616</v>
      </c>
      <c r="M23" s="30" t="s">
        <v>620</v>
      </c>
      <c r="N23" s="30">
        <v>4</v>
      </c>
      <c r="O23" s="30" t="s">
        <v>516</v>
      </c>
      <c r="P23" s="30" t="s">
        <v>616</v>
      </c>
      <c r="Q23" s="30" t="s">
        <v>621</v>
      </c>
      <c r="R23" s="30"/>
      <c r="S23" s="27"/>
      <c r="T23" s="27"/>
    </row>
    <row r="24" spans="1:20" hidden="1">
      <c r="A24" s="6" t="str">
        <f>VLOOKUP(E24,CIFX_ECSG清單!A:B,2,0)</f>
        <v>PROD</v>
      </c>
      <c r="B24" s="6" t="str">
        <f>_xlfn.IFNA(IF(C24="舊服務",LOOKUP(1,0/FIND(IFERROR(VLOOKUP(E24,新舊交易名稱mapping!A:B,2,0),E24),PGMTRX!A:A),PGMTRX!C:C),LOOKUP(1,0/FIND(E24,新服務功能!H:H),新服務功能!M:M)),VLOOKUP(IFERROR(VLOOKUP(E24,新舊交易名稱mapping!A:B,2,0),E24),CIFX_ECSG清單!A:B,2,0))</f>
        <v xml:space="preserve">新世代分行系統(NBS),大消金系統(NCS) </v>
      </c>
      <c r="C24" s="6" t="str">
        <f>IF(_xlfn.IFNA(VLOOKUP(E24,新服務功能!H:H,1,0),"舊服務")&lt;&gt;"舊服務","新服務","舊服務")</f>
        <v>舊服務</v>
      </c>
      <c r="D24" s="6" t="str">
        <f>IF((VLOOKUP(E24,CIFX_ECSG清單!A:H,8,FALSE))=1,"異動","查詢")</f>
        <v>查詢</v>
      </c>
      <c r="E24" s="27" t="s">
        <v>175</v>
      </c>
      <c r="F24" s="27" t="str">
        <f>IF(ISNUMBER(FIND("TWIS",E24)),VLOOKUP(SUBSTITUTE(E24,"TWIS","IWIS"),CIFX_ECSG清單!A:R,18,0),IF(AND(ISNUMBER(FIND("T",LEFT(E24,2))),IF(LEN(E24)-LEN(SUBSTITUTE(E24,"T",""))&gt;1,FALSE,TRUE)),VLOOKUP(SUBSTITUTE(E24,"T",""),CIFX_ECSG清單!A:R,18,0),VLOOKUP(E24,CIFX_ECSG清單!A:R,18,0)))</f>
        <v>TS0116-SA-010303-00002-顧客資料基本資料_外匯資料查詢.docx</v>
      </c>
      <c r="G24" s="27" t="s">
        <v>177</v>
      </c>
      <c r="H24" s="27" t="s">
        <v>512</v>
      </c>
      <c r="I24" s="28">
        <v>18</v>
      </c>
      <c r="J24" s="28" t="s">
        <v>513</v>
      </c>
      <c r="K24" s="27" t="s">
        <v>622</v>
      </c>
      <c r="L24" s="30" t="s">
        <v>623</v>
      </c>
      <c r="M24" s="27" t="s">
        <v>624</v>
      </c>
      <c r="N24" s="27">
        <v>20</v>
      </c>
      <c r="O24" s="27" t="s">
        <v>516</v>
      </c>
      <c r="P24" s="27" t="s">
        <v>625</v>
      </c>
      <c r="Q24" s="27" t="s">
        <v>626</v>
      </c>
      <c r="R24" s="27"/>
      <c r="S24" s="27" t="s">
        <v>627</v>
      </c>
      <c r="T24" s="27"/>
    </row>
    <row r="25" spans="1:20" hidden="1">
      <c r="A25" s="6" t="str">
        <f>VLOOKUP(E25,CIFX_ECSG清單!A:B,2,0)</f>
        <v>PROD</v>
      </c>
      <c r="B25" s="6" t="str">
        <f>_xlfn.IFNA(IF(C25="舊服務",LOOKUP(1,0/FIND(IFERROR(VLOOKUP(E25,新舊交易名稱mapping!A:B,2,0),E25),PGMTRX!A:A),PGMTRX!C:C),LOOKUP(1,0/FIND(E25,新服務功能!H:H),新服務功能!M:M)),VLOOKUP(IFERROR(VLOOKUP(E25,新舊交易名稱mapping!A:B,2,0),E25),CIFX_ECSG清單!A:B,2,0))</f>
        <v xml:space="preserve">新世代分行系統(NBS),大消金系統(NCS) </v>
      </c>
      <c r="C25" s="6" t="str">
        <f>IF(_xlfn.IFNA(VLOOKUP(E25,新服務功能!H:H,1,0),"舊服務")&lt;&gt;"舊服務","新服務","舊服務")</f>
        <v>舊服務</v>
      </c>
      <c r="D25" s="6" t="str">
        <f>IF((VLOOKUP(E25,CIFX_ECSG清單!A:H,8,FALSE))=1,"異動","查詢")</f>
        <v>查詢</v>
      </c>
      <c r="E25" s="27" t="s">
        <v>175</v>
      </c>
      <c r="F25" s="27" t="str">
        <f>IF(ISNUMBER(FIND("TWIS",E25)),VLOOKUP(SUBSTITUTE(E25,"TWIS","IWIS"),CIFX_ECSG清單!A:R,18,0),IF(AND(ISNUMBER(FIND("T",LEFT(E25,2))),IF(LEN(E25)-LEN(SUBSTITUTE(E25,"T",""))&gt;1,FALSE,TRUE)),VLOOKUP(SUBSTITUTE(E25,"T",""),CIFX_ECSG清單!A:R,18,0),VLOOKUP(E25,CIFX_ECSG清單!A:R,18,0)))</f>
        <v>TS0116-SA-010303-00002-顧客資料基本資料_外匯資料查詢.docx</v>
      </c>
      <c r="G25" s="27" t="s">
        <v>177</v>
      </c>
      <c r="H25" s="27" t="s">
        <v>512</v>
      </c>
      <c r="I25" s="28">
        <v>19</v>
      </c>
      <c r="J25" s="28" t="s">
        <v>513</v>
      </c>
      <c r="K25" s="27" t="s">
        <v>628</v>
      </c>
      <c r="L25" s="30" t="s">
        <v>629</v>
      </c>
      <c r="M25" s="27" t="s">
        <v>630</v>
      </c>
      <c r="N25" s="27">
        <v>8</v>
      </c>
      <c r="O25" s="27" t="s">
        <v>516</v>
      </c>
      <c r="P25" s="27" t="s">
        <v>631</v>
      </c>
      <c r="Q25" s="27" t="s">
        <v>632</v>
      </c>
      <c r="R25" s="27"/>
      <c r="S25" s="27" t="s">
        <v>508</v>
      </c>
      <c r="T25" s="27"/>
    </row>
    <row r="26" spans="1:20" hidden="1">
      <c r="A26" s="6" t="str">
        <f>VLOOKUP(E26,CIFX_ECSG清單!A:B,2,0)</f>
        <v>PROD</v>
      </c>
      <c r="B26" s="6" t="str">
        <f>_xlfn.IFNA(IF(C26="舊服務",LOOKUP(1,0/FIND(IFERROR(VLOOKUP(E26,新舊交易名稱mapping!A:B,2,0),E26),PGMTRX!A:A),PGMTRX!C:C),LOOKUP(1,0/FIND(E26,新服務功能!H:H),新服務功能!M:M)),VLOOKUP(IFERROR(VLOOKUP(E26,新舊交易名稱mapping!A:B,2,0),E26),CIFX_ECSG清單!A:B,2,0))</f>
        <v xml:space="preserve">新世代分行系統(NBS),大消金系統(NCS) </v>
      </c>
      <c r="C26" s="6" t="str">
        <f>IF(_xlfn.IFNA(VLOOKUP(E26,新服務功能!H:H,1,0),"舊服務")&lt;&gt;"舊服務","新服務","舊服務")</f>
        <v>舊服務</v>
      </c>
      <c r="D26" s="6" t="str">
        <f>IF((VLOOKUP(E26,CIFX_ECSG清單!A:H,8,FALSE))=1,"異動","查詢")</f>
        <v>查詢</v>
      </c>
      <c r="E26" s="27" t="s">
        <v>175</v>
      </c>
      <c r="F26" s="27" t="str">
        <f>IF(ISNUMBER(FIND("TWIS",E26)),VLOOKUP(SUBSTITUTE(E26,"TWIS","IWIS"),CIFX_ECSG清單!A:R,18,0),IF(AND(ISNUMBER(FIND("T",LEFT(E26,2))),IF(LEN(E26)-LEN(SUBSTITUTE(E26,"T",""))&gt;1,FALSE,TRUE)),VLOOKUP(SUBSTITUTE(E26,"T",""),CIFX_ECSG清單!A:R,18,0),VLOOKUP(E26,CIFX_ECSG清單!A:R,18,0)))</f>
        <v>TS0116-SA-010303-00002-顧客資料基本資料_外匯資料查詢.docx</v>
      </c>
      <c r="G26" s="27" t="s">
        <v>177</v>
      </c>
      <c r="H26" s="27" t="s">
        <v>512</v>
      </c>
      <c r="I26" s="28">
        <v>20</v>
      </c>
      <c r="J26" s="28" t="s">
        <v>513</v>
      </c>
      <c r="K26" s="27" t="s">
        <v>633</v>
      </c>
      <c r="L26" s="30" t="s">
        <v>634</v>
      </c>
      <c r="M26" s="27" t="s">
        <v>635</v>
      </c>
      <c r="N26" s="27">
        <v>80</v>
      </c>
      <c r="O26" s="27" t="s">
        <v>516</v>
      </c>
      <c r="P26" s="27" t="s">
        <v>636</v>
      </c>
      <c r="Q26" s="27" t="s">
        <v>637</v>
      </c>
      <c r="R26" s="27"/>
      <c r="S26" s="27" t="s">
        <v>638</v>
      </c>
      <c r="T26" s="27"/>
    </row>
    <row r="27" spans="1:20" hidden="1">
      <c r="A27" s="6" t="str">
        <f>VLOOKUP(E27,CIFX_ECSG清單!A:B,2,0)</f>
        <v>PROD</v>
      </c>
      <c r="B27" s="6" t="str">
        <f>_xlfn.IFNA(IF(C27="舊服務",LOOKUP(1,0/FIND(IFERROR(VLOOKUP(E27,新舊交易名稱mapping!A:B,2,0),E27),PGMTRX!A:A),PGMTRX!C:C),LOOKUP(1,0/FIND(E27,新服務功能!H:H),新服務功能!M:M)),VLOOKUP(IFERROR(VLOOKUP(E27,新舊交易名稱mapping!A:B,2,0),E27),CIFX_ECSG清單!A:B,2,0))</f>
        <v xml:space="preserve">新世代分行系統(NBS),大消金系統(NCS) </v>
      </c>
      <c r="C27" s="6" t="str">
        <f>IF(_xlfn.IFNA(VLOOKUP(E27,新服務功能!H:H,1,0),"舊服務")&lt;&gt;"舊服務","新服務","舊服務")</f>
        <v>舊服務</v>
      </c>
      <c r="D27" s="6" t="str">
        <f>IF((VLOOKUP(E27,CIFX_ECSG清單!A:H,8,FALSE))=1,"異動","查詢")</f>
        <v>查詢</v>
      </c>
      <c r="E27" s="27" t="s">
        <v>175</v>
      </c>
      <c r="F27" s="27" t="str">
        <f>IF(ISNUMBER(FIND("TWIS",E27)),VLOOKUP(SUBSTITUTE(E27,"TWIS","IWIS"),CIFX_ECSG清單!A:R,18,0),IF(AND(ISNUMBER(FIND("T",LEFT(E27,2))),IF(LEN(E27)-LEN(SUBSTITUTE(E27,"T",""))&gt;1,FALSE,TRUE)),VLOOKUP(SUBSTITUTE(E27,"T",""),CIFX_ECSG清單!A:R,18,0),VLOOKUP(E27,CIFX_ECSG清單!A:R,18,0)))</f>
        <v>TS0116-SA-010303-00002-顧客資料基本資料_外匯資料查詢.docx</v>
      </c>
      <c r="G27" s="27" t="s">
        <v>177</v>
      </c>
      <c r="H27" s="27" t="s">
        <v>512</v>
      </c>
      <c r="I27" s="28">
        <v>21</v>
      </c>
      <c r="J27" s="28" t="s">
        <v>513</v>
      </c>
      <c r="K27" s="27" t="s">
        <v>639</v>
      </c>
      <c r="L27" s="30" t="s">
        <v>640</v>
      </c>
      <c r="M27" s="27" t="s">
        <v>641</v>
      </c>
      <c r="N27" s="27">
        <v>2</v>
      </c>
      <c r="O27" s="27" t="s">
        <v>516</v>
      </c>
      <c r="P27" s="27" t="s">
        <v>642</v>
      </c>
      <c r="Q27" s="27" t="s">
        <v>643</v>
      </c>
      <c r="R27" s="27"/>
      <c r="S27" s="27" t="s">
        <v>644</v>
      </c>
      <c r="T27" s="27"/>
    </row>
    <row r="28" spans="1:20" ht="94.5" hidden="1">
      <c r="A28" s="6" t="str">
        <f>VLOOKUP(E28,CIFX_ECSG清單!A:B,2,0)</f>
        <v>PROD</v>
      </c>
      <c r="B28" s="6" t="str">
        <f>_xlfn.IFNA(IF(C28="舊服務",LOOKUP(1,0/FIND(IFERROR(VLOOKUP(E28,新舊交易名稱mapping!A:B,2,0),E28),PGMTRX!A:A),PGMTRX!C:C),LOOKUP(1,0/FIND(E28,新服務功能!H:H),新服務功能!M:M)),VLOOKUP(IFERROR(VLOOKUP(E28,新舊交易名稱mapping!A:B,2,0),E28),CIFX_ECSG清單!A:B,2,0))</f>
        <v xml:space="preserve">新世代分行系統(NBS),大消金系統(NCS) </v>
      </c>
      <c r="C28" s="6" t="str">
        <f>IF(_xlfn.IFNA(VLOOKUP(E28,新服務功能!H:H,1,0),"舊服務")&lt;&gt;"舊服務","新服務","舊服務")</f>
        <v>舊服務</v>
      </c>
      <c r="D28" s="6" t="str">
        <f>IF((VLOOKUP(E28,CIFX_ECSG清單!A:H,8,FALSE))=1,"異動","查詢")</f>
        <v>查詢</v>
      </c>
      <c r="E28" s="27" t="s">
        <v>175</v>
      </c>
      <c r="F28" s="27" t="str">
        <f>IF(ISNUMBER(FIND("TWIS",E28)),VLOOKUP(SUBSTITUTE(E28,"TWIS","IWIS"),CIFX_ECSG清單!A:R,18,0),IF(AND(ISNUMBER(FIND("T",LEFT(E28,2))),IF(LEN(E28)-LEN(SUBSTITUTE(E28,"T",""))&gt;1,FALSE,TRUE)),VLOOKUP(SUBSTITUTE(E28,"T",""),CIFX_ECSG清單!A:R,18,0),VLOOKUP(E28,CIFX_ECSG清單!A:R,18,0)))</f>
        <v>TS0116-SA-010303-00002-顧客資料基本資料_外匯資料查詢.docx</v>
      </c>
      <c r="G28" s="27" t="s">
        <v>177</v>
      </c>
      <c r="H28" s="27" t="s">
        <v>524</v>
      </c>
      <c r="I28" s="28">
        <v>22</v>
      </c>
      <c r="J28" s="28" t="s">
        <v>513</v>
      </c>
      <c r="K28" s="27" t="s">
        <v>645</v>
      </c>
      <c r="L28" s="30" t="s">
        <v>646</v>
      </c>
      <c r="M28" s="27" t="s">
        <v>647</v>
      </c>
      <c r="N28" s="27">
        <v>1</v>
      </c>
      <c r="O28" s="27" t="s">
        <v>516</v>
      </c>
      <c r="P28" s="27" t="s">
        <v>648</v>
      </c>
      <c r="Q28" s="27" t="s">
        <v>649</v>
      </c>
      <c r="R28" s="32" t="s">
        <v>650</v>
      </c>
      <c r="S28" s="27" t="s">
        <v>651</v>
      </c>
      <c r="T28" s="27"/>
    </row>
    <row r="29" spans="1:20" hidden="1">
      <c r="A29" s="6" t="str">
        <f>VLOOKUP(E29,CIFX_ECSG清單!A:B,2,0)</f>
        <v>PROD</v>
      </c>
      <c r="B29" s="6" t="str">
        <f>_xlfn.IFNA(IF(C29="舊服務",LOOKUP(1,0/FIND(IFERROR(VLOOKUP(E29,新舊交易名稱mapping!A:B,2,0),E29),PGMTRX!A:A),PGMTRX!C:C),LOOKUP(1,0/FIND(E29,新服務功能!H:H),新服務功能!M:M)),VLOOKUP(IFERROR(VLOOKUP(E29,新舊交易名稱mapping!A:B,2,0),E29),CIFX_ECSG清單!A:B,2,0))</f>
        <v xml:space="preserve">新世代分行系統(NBS),大消金系統(NCS) </v>
      </c>
      <c r="C29" s="6" t="str">
        <f>IF(_xlfn.IFNA(VLOOKUP(E29,新服務功能!H:H,1,0),"舊服務")&lt;&gt;"舊服務","新服務","舊服務")</f>
        <v>舊服務</v>
      </c>
      <c r="D29" s="6" t="str">
        <f>IF((VLOOKUP(E29,CIFX_ECSG清單!A:H,8,FALSE))=1,"異動","查詢")</f>
        <v>查詢</v>
      </c>
      <c r="E29" s="30" t="s">
        <v>175</v>
      </c>
      <c r="F29" s="27" t="str">
        <f>IF(ISNUMBER(FIND("TWIS",E29)),VLOOKUP(SUBSTITUTE(E29,"TWIS","IWIS"),CIFX_ECSG清單!A:R,18,0),IF(AND(ISNUMBER(FIND("T",LEFT(E29,2))),IF(LEN(E29)-LEN(SUBSTITUTE(E29,"T",""))&gt;1,FALSE,TRUE)),VLOOKUP(SUBSTITUTE(E29,"T",""),CIFX_ECSG清單!A:R,18,0),VLOOKUP(E29,CIFX_ECSG清單!A:R,18,0)))</f>
        <v>TS0116-SA-010303-00002-顧客資料基本資料_外匯資料查詢.docx</v>
      </c>
      <c r="G29" s="27" t="s">
        <v>177</v>
      </c>
      <c r="H29" s="30" t="s">
        <v>512</v>
      </c>
      <c r="I29" s="28">
        <v>23</v>
      </c>
      <c r="J29" s="28" t="s">
        <v>513</v>
      </c>
      <c r="K29" s="30" t="s">
        <v>652</v>
      </c>
      <c r="L29" s="30" t="s">
        <v>653</v>
      </c>
      <c r="M29" s="30" t="s">
        <v>654</v>
      </c>
      <c r="N29" s="30">
        <v>6</v>
      </c>
      <c r="O29" s="30" t="s">
        <v>516</v>
      </c>
      <c r="P29" s="30" t="s">
        <v>655</v>
      </c>
      <c r="Q29" s="30" t="s">
        <v>656</v>
      </c>
      <c r="R29" s="30"/>
      <c r="S29" s="27" t="s">
        <v>657</v>
      </c>
      <c r="T29" s="27"/>
    </row>
    <row r="30" spans="1:20" hidden="1">
      <c r="A30" s="6" t="str">
        <f>VLOOKUP(E30,CIFX_ECSG清單!A:B,2,0)</f>
        <v>PROD</v>
      </c>
      <c r="B30" s="6" t="str">
        <f>_xlfn.IFNA(IF(C30="舊服務",LOOKUP(1,0/FIND(IFERROR(VLOOKUP(E30,新舊交易名稱mapping!A:B,2,0),E30),PGMTRX!A:A),PGMTRX!C:C),LOOKUP(1,0/FIND(E30,新服務功能!H:H),新服務功能!M:M)),VLOOKUP(IFERROR(VLOOKUP(E30,新舊交易名稱mapping!A:B,2,0),E30),CIFX_ECSG清單!A:B,2,0))</f>
        <v xml:space="preserve">新世代分行系統(NBS),大消金系統(NCS) </v>
      </c>
      <c r="C30" s="6" t="str">
        <f>IF(_xlfn.IFNA(VLOOKUP(E30,新服務功能!H:H,1,0),"舊服務")&lt;&gt;"舊服務","新服務","舊服務")</f>
        <v>舊服務</v>
      </c>
      <c r="D30" s="6" t="str">
        <f>IF((VLOOKUP(E30,CIFX_ECSG清單!A:H,8,FALSE))=1,"異動","查詢")</f>
        <v>查詢</v>
      </c>
      <c r="E30" s="30" t="s">
        <v>175</v>
      </c>
      <c r="F30" s="27" t="str">
        <f>IF(ISNUMBER(FIND("TWIS",E30)),VLOOKUP(SUBSTITUTE(E30,"TWIS","IWIS"),CIFX_ECSG清單!A:R,18,0),IF(AND(ISNUMBER(FIND("T",LEFT(E30,2))),IF(LEN(E30)-LEN(SUBSTITUTE(E30,"T",""))&gt;1,FALSE,TRUE)),VLOOKUP(SUBSTITUTE(E30,"T",""),CIFX_ECSG清單!A:R,18,0),VLOOKUP(E30,CIFX_ECSG清單!A:R,18,0)))</f>
        <v>TS0116-SA-010303-00002-顧客資料基本資料_外匯資料查詢.docx</v>
      </c>
      <c r="G30" s="27" t="s">
        <v>177</v>
      </c>
      <c r="H30" s="30" t="s">
        <v>512</v>
      </c>
      <c r="I30" s="28">
        <v>24</v>
      </c>
      <c r="J30" s="28" t="s">
        <v>513</v>
      </c>
      <c r="K30" s="30" t="s">
        <v>658</v>
      </c>
      <c r="L30" s="30" t="s">
        <v>659</v>
      </c>
      <c r="M30" s="30" t="s">
        <v>660</v>
      </c>
      <c r="N30" s="30">
        <v>9</v>
      </c>
      <c r="O30" s="30" t="s">
        <v>516</v>
      </c>
      <c r="P30" s="30" t="s">
        <v>661</v>
      </c>
      <c r="Q30" s="30" t="s">
        <v>662</v>
      </c>
      <c r="R30" s="30"/>
      <c r="S30" s="27" t="s">
        <v>663</v>
      </c>
      <c r="T30" s="27"/>
    </row>
    <row r="31" spans="1:20" hidden="1">
      <c r="A31" s="6" t="str">
        <f>VLOOKUP(E31,CIFX_ECSG清單!A:B,2,0)</f>
        <v>PROD</v>
      </c>
      <c r="B31" s="6" t="str">
        <f>_xlfn.IFNA(IF(C31="舊服務",LOOKUP(1,0/FIND(IFERROR(VLOOKUP(E31,新舊交易名稱mapping!A:B,2,0),E31),PGMTRX!A:A),PGMTRX!C:C),LOOKUP(1,0/FIND(E31,新服務功能!H:H),新服務功能!M:M)),VLOOKUP(IFERROR(VLOOKUP(E31,新舊交易名稱mapping!A:B,2,0),E31),CIFX_ECSG清單!A:B,2,0))</f>
        <v>新世代分行系統(NBS)</v>
      </c>
      <c r="C31" s="6" t="str">
        <f>IF(_xlfn.IFNA(VLOOKUP(E31,新服務功能!H:H,1,0),"舊服務")&lt;&gt;"舊服務","新服務","舊服務")</f>
        <v>舊服務</v>
      </c>
      <c r="D31" s="6" t="str">
        <f>IF((VLOOKUP(E31,CIFX_ECSG清單!A:H,8,FALSE))=1,"異動","查詢")</f>
        <v>查詢</v>
      </c>
      <c r="E31" s="27" t="s">
        <v>664</v>
      </c>
      <c r="F31" s="27" t="str">
        <f>IF(ISNUMBER(FIND("TWIS",E31)),VLOOKUP(SUBSTITUTE(E31,"TWIS","IWIS"),CIFX_ECSG清單!A:R,18,0),IF(AND(ISNUMBER(FIND("T",LEFT(E31,2))),IF(LEN(E31)-LEN(SUBSTITUTE(E31,"T",""))&gt;1,FALSE,TRUE)),VLOOKUP(SUBSTITUTE(E31,"T",""),CIFX_ECSG清單!A:R,18,0),VLOOKUP(E31,CIFX_ECSG清單!A:R,18,0)))</f>
        <v>TS0116-SA-010304-00002-顧客資料基本資料_聯徵申報統編查詢.docx</v>
      </c>
      <c r="G31" s="27" t="s">
        <v>184</v>
      </c>
      <c r="H31" s="27" t="s">
        <v>665</v>
      </c>
      <c r="I31" s="28">
        <v>1</v>
      </c>
      <c r="J31" s="28" t="s">
        <v>496</v>
      </c>
      <c r="K31" s="27" t="s">
        <v>666</v>
      </c>
      <c r="L31" s="30" t="s">
        <v>667</v>
      </c>
      <c r="M31" s="27" t="s">
        <v>499</v>
      </c>
      <c r="N31" s="27">
        <v>10</v>
      </c>
      <c r="O31" s="27" t="s">
        <v>500</v>
      </c>
      <c r="P31" s="27" t="s">
        <v>501</v>
      </c>
      <c r="Q31" s="30"/>
      <c r="R31" s="30"/>
      <c r="S31" s="27" t="s">
        <v>502</v>
      </c>
      <c r="T31" s="27"/>
    </row>
    <row r="32" spans="1:20" hidden="1">
      <c r="A32" s="6" t="str">
        <f>VLOOKUP(E32,CIFX_ECSG清單!A:B,2,0)</f>
        <v>PROD</v>
      </c>
      <c r="B32" s="6" t="str">
        <f>_xlfn.IFNA(IF(C32="舊服務",LOOKUP(1,0/FIND(IFERROR(VLOOKUP(E32,新舊交易名稱mapping!A:B,2,0),E32),PGMTRX!A:A),PGMTRX!C:C),LOOKUP(1,0/FIND(E32,新服務功能!H:H),新服務功能!M:M)),VLOOKUP(IFERROR(VLOOKUP(E32,新舊交易名稱mapping!A:B,2,0),E32),CIFX_ECSG清單!A:B,2,0))</f>
        <v>新世代分行系統(NBS)</v>
      </c>
      <c r="C32" s="6" t="str">
        <f>IF(_xlfn.IFNA(VLOOKUP(E32,新服務功能!H:H,1,0),"舊服務")&lt;&gt;"舊服務","新服務","舊服務")</f>
        <v>舊服務</v>
      </c>
      <c r="D32" s="6" t="str">
        <f>IF((VLOOKUP(E32,CIFX_ECSG清單!A:H,8,FALSE))=1,"異動","查詢")</f>
        <v>查詢</v>
      </c>
      <c r="E32" s="27" t="s">
        <v>664</v>
      </c>
      <c r="F32" s="27" t="str">
        <f>IF(ISNUMBER(FIND("TWIS",E32)),VLOOKUP(SUBSTITUTE(E32,"TWIS","IWIS"),CIFX_ECSG清單!A:R,18,0),IF(AND(ISNUMBER(FIND("T",LEFT(E32,2))),IF(LEN(E32)-LEN(SUBSTITUTE(E32,"T",""))&gt;1,FALSE,TRUE)),VLOOKUP(SUBSTITUTE(E32,"T",""),CIFX_ECSG清單!A:R,18,0),VLOOKUP(E32,CIFX_ECSG清單!A:R,18,0)))</f>
        <v>TS0116-SA-010304-00002-顧客資料基本資料_聯徵申報統編查詢.docx</v>
      </c>
      <c r="G32" s="27" t="s">
        <v>184</v>
      </c>
      <c r="H32" s="27" t="s">
        <v>665</v>
      </c>
      <c r="I32" s="28">
        <v>2</v>
      </c>
      <c r="J32" s="28" t="s">
        <v>496</v>
      </c>
      <c r="K32" s="27" t="s">
        <v>504</v>
      </c>
      <c r="L32" s="30" t="s">
        <v>629</v>
      </c>
      <c r="M32" s="27" t="s">
        <v>506</v>
      </c>
      <c r="N32" s="27">
        <v>8</v>
      </c>
      <c r="O32" s="27" t="s">
        <v>500</v>
      </c>
      <c r="P32" s="27" t="s">
        <v>631</v>
      </c>
      <c r="Q32" s="30"/>
      <c r="R32" s="30"/>
      <c r="S32" s="27" t="s">
        <v>508</v>
      </c>
      <c r="T32" s="27"/>
    </row>
    <row r="33" spans="1:20" hidden="1">
      <c r="A33" s="6" t="str">
        <f>VLOOKUP(E33,CIFX_ECSG清單!A:B,2,0)</f>
        <v>PROD</v>
      </c>
      <c r="B33" s="6" t="str">
        <f>_xlfn.IFNA(IF(C33="舊服務",LOOKUP(1,0/FIND(IFERROR(VLOOKUP(E33,新舊交易名稱mapping!A:B,2,0),E33),PGMTRX!A:A),PGMTRX!C:C),LOOKUP(1,0/FIND(E33,新服務功能!H:H),新服務功能!M:M)),VLOOKUP(IFERROR(VLOOKUP(E33,新舊交易名稱mapping!A:B,2,0),E33),CIFX_ECSG清單!A:B,2,0))</f>
        <v>新世代分行系統(NBS)</v>
      </c>
      <c r="C33" s="6" t="str">
        <f>IF(_xlfn.IFNA(VLOOKUP(E33,新服務功能!H:H,1,0),"舊服務")&lt;&gt;"舊服務","新服務","舊服務")</f>
        <v>舊服務</v>
      </c>
      <c r="D33" s="6" t="str">
        <f>IF((VLOOKUP(E33,CIFX_ECSG清單!A:H,8,FALSE))=1,"異動","查詢")</f>
        <v>查詢</v>
      </c>
      <c r="E33" s="27" t="s">
        <v>664</v>
      </c>
      <c r="F33" s="27" t="str">
        <f>IF(ISNUMBER(FIND("TWIS",E33)),VLOOKUP(SUBSTITUTE(E33,"TWIS","IWIS"),CIFX_ECSG清單!A:R,18,0),IF(AND(ISNUMBER(FIND("T",LEFT(E33,2))),IF(LEN(E33)-LEN(SUBSTITUTE(E33,"T",""))&gt;1,FALSE,TRUE)),VLOOKUP(SUBSTITUTE(E33,"T",""),CIFX_ECSG清單!A:R,18,0),VLOOKUP(E33,CIFX_ECSG清單!A:R,18,0)))</f>
        <v>TS0116-SA-010304-00002-顧客資料基本資料_聯徵申報統編查詢.docx</v>
      </c>
      <c r="G33" s="27" t="s">
        <v>184</v>
      </c>
      <c r="H33" s="27" t="s">
        <v>668</v>
      </c>
      <c r="I33" s="28">
        <v>1</v>
      </c>
      <c r="J33" s="28" t="s">
        <v>513</v>
      </c>
      <c r="K33" s="27" t="s">
        <v>669</v>
      </c>
      <c r="L33" s="30" t="s">
        <v>634</v>
      </c>
      <c r="M33" s="27" t="s">
        <v>635</v>
      </c>
      <c r="N33" s="27">
        <v>80</v>
      </c>
      <c r="O33" s="27" t="s">
        <v>500</v>
      </c>
      <c r="P33" s="27" t="s">
        <v>636</v>
      </c>
      <c r="Q33" s="30" t="s">
        <v>637</v>
      </c>
      <c r="R33" s="30"/>
      <c r="S33" s="27" t="s">
        <v>638</v>
      </c>
      <c r="T33" s="27"/>
    </row>
    <row r="34" spans="1:20" hidden="1">
      <c r="A34" s="6" t="str">
        <f>VLOOKUP(E34,CIFX_ECSG清單!A:B,2,0)</f>
        <v>PROD</v>
      </c>
      <c r="B34" s="6" t="str">
        <f>_xlfn.IFNA(IF(C34="舊服務",LOOKUP(1,0/FIND(IFERROR(VLOOKUP(E34,新舊交易名稱mapping!A:B,2,0),E34),PGMTRX!A:A),PGMTRX!C:C),LOOKUP(1,0/FIND(E34,新服務功能!H:H),新服務功能!M:M)),VLOOKUP(IFERROR(VLOOKUP(E34,新舊交易名稱mapping!A:B,2,0),E34),CIFX_ECSG清單!A:B,2,0))</f>
        <v>新世代分行系統(NBS)</v>
      </c>
      <c r="C34" s="6" t="str">
        <f>IF(_xlfn.IFNA(VLOOKUP(E34,新服務功能!H:H,1,0),"舊服務")&lt;&gt;"舊服務","新服務","舊服務")</f>
        <v>舊服務</v>
      </c>
      <c r="D34" s="6" t="str">
        <f>IF((VLOOKUP(E34,CIFX_ECSG清單!A:H,8,FALSE))=1,"異動","查詢")</f>
        <v>查詢</v>
      </c>
      <c r="E34" s="27" t="s">
        <v>664</v>
      </c>
      <c r="F34" s="27" t="str">
        <f>IF(ISNUMBER(FIND("TWIS",E34)),VLOOKUP(SUBSTITUTE(E34,"TWIS","IWIS"),CIFX_ECSG清單!A:R,18,0),IF(AND(ISNUMBER(FIND("T",LEFT(E34,2))),IF(LEN(E34)-LEN(SUBSTITUTE(E34,"T",""))&gt;1,FALSE,TRUE)),VLOOKUP(SUBSTITUTE(E34,"T",""),CIFX_ECSG清單!A:R,18,0),VLOOKUP(E34,CIFX_ECSG清單!A:R,18,0)))</f>
        <v>TS0116-SA-010304-00002-顧客資料基本資料_聯徵申報統編查詢.docx</v>
      </c>
      <c r="G34" s="27" t="s">
        <v>184</v>
      </c>
      <c r="H34" s="27" t="s">
        <v>668</v>
      </c>
      <c r="I34" s="28">
        <v>2</v>
      </c>
      <c r="J34" s="28" t="s">
        <v>513</v>
      </c>
      <c r="K34" s="27" t="s">
        <v>628</v>
      </c>
      <c r="L34" s="30" t="s">
        <v>629</v>
      </c>
      <c r="M34" s="27" t="s">
        <v>630</v>
      </c>
      <c r="N34" s="27">
        <v>8</v>
      </c>
      <c r="O34" s="27" t="s">
        <v>500</v>
      </c>
      <c r="P34" s="27" t="s">
        <v>631</v>
      </c>
      <c r="Q34" s="30" t="s">
        <v>632</v>
      </c>
      <c r="R34" s="30"/>
      <c r="S34" s="27" t="s">
        <v>508</v>
      </c>
      <c r="T34" s="27"/>
    </row>
    <row r="35" spans="1:20" hidden="1">
      <c r="A35" s="6" t="str">
        <f>VLOOKUP(E35,CIFX_ECSG清單!A:B,2,0)</f>
        <v>PROD</v>
      </c>
      <c r="B35" s="6" t="str">
        <f>_xlfn.IFNA(IF(C35="舊服務",LOOKUP(1,0/FIND(IFERROR(VLOOKUP(E35,新舊交易名稱mapping!A:B,2,0),E35),PGMTRX!A:A),PGMTRX!C:C),LOOKUP(1,0/FIND(E35,新服務功能!H:H),新服務功能!M:M)),VLOOKUP(IFERROR(VLOOKUP(E35,新舊交易名稱mapping!A:B,2,0),E35),CIFX_ECSG清單!A:B,2,0))</f>
        <v>新世代分行系統(NBS)</v>
      </c>
      <c r="C35" s="6" t="str">
        <f>IF(_xlfn.IFNA(VLOOKUP(E35,新服務功能!H:H,1,0),"舊服務")&lt;&gt;"舊服務","新服務","舊服務")</f>
        <v>舊服務</v>
      </c>
      <c r="D35" s="6" t="str">
        <f>IF((VLOOKUP(E35,CIFX_ECSG清單!A:H,8,FALSE))=1,"異動","查詢")</f>
        <v>查詢</v>
      </c>
      <c r="E35" s="27" t="s">
        <v>664</v>
      </c>
      <c r="F35" s="27" t="str">
        <f>IF(ISNUMBER(FIND("TWIS",E35)),VLOOKUP(SUBSTITUTE(E35,"TWIS","IWIS"),CIFX_ECSG清單!A:R,18,0),IF(AND(ISNUMBER(FIND("T",LEFT(E35,2))),IF(LEN(E35)-LEN(SUBSTITUTE(E35,"T",""))&gt;1,FALSE,TRUE)),VLOOKUP(SUBSTITUTE(E35,"T",""),CIFX_ECSG清單!A:R,18,0),VLOOKUP(E35,CIFX_ECSG清單!A:R,18,0)))</f>
        <v>TS0116-SA-010304-00002-顧客資料基本資料_聯徵申報統編查詢.docx</v>
      </c>
      <c r="G35" s="27" t="s">
        <v>184</v>
      </c>
      <c r="H35" s="27" t="s">
        <v>668</v>
      </c>
      <c r="I35" s="28">
        <v>3</v>
      </c>
      <c r="J35" s="28" t="s">
        <v>513</v>
      </c>
      <c r="K35" s="27" t="s">
        <v>670</v>
      </c>
      <c r="L35" s="30" t="s">
        <v>671</v>
      </c>
      <c r="M35" s="27" t="s">
        <v>672</v>
      </c>
      <c r="N35" s="27">
        <v>10</v>
      </c>
      <c r="O35" s="27" t="s">
        <v>500</v>
      </c>
      <c r="P35" s="27" t="s">
        <v>673</v>
      </c>
      <c r="Q35" s="30" t="s">
        <v>674</v>
      </c>
      <c r="R35" s="30"/>
      <c r="S35" s="27" t="s">
        <v>675</v>
      </c>
      <c r="T35" s="27"/>
    </row>
    <row r="36" spans="1:20" hidden="1">
      <c r="A36" s="6" t="str">
        <f>VLOOKUP(E36,CIFX_ECSG清單!A:B,2,0)</f>
        <v>PROD</v>
      </c>
      <c r="B36" s="6" t="str">
        <f>_xlfn.IFNA(IF(C36="舊服務",LOOKUP(1,0/FIND(IFERROR(VLOOKUP(E36,新舊交易名稱mapping!A:B,2,0),E36),PGMTRX!A:A),PGMTRX!C:C),LOOKUP(1,0/FIND(E36,新服務功能!H:H),新服務功能!M:M)),VLOOKUP(IFERROR(VLOOKUP(E36,新舊交易名稱mapping!A:B,2,0),E36),CIFX_ECSG清單!A:B,2,0))</f>
        <v>新世代分行系統(NBS)</v>
      </c>
      <c r="C36" s="6" t="str">
        <f>IF(_xlfn.IFNA(VLOOKUP(E36,新服務功能!H:H,1,0),"舊服務")&lt;&gt;"舊服務","新服務","舊服務")</f>
        <v>舊服務</v>
      </c>
      <c r="D36" s="6" t="str">
        <f>IF((VLOOKUP(E36,CIFX_ECSG清單!A:H,8,FALSE))=1,"異動","查詢")</f>
        <v>查詢</v>
      </c>
      <c r="E36" s="27" t="s">
        <v>664</v>
      </c>
      <c r="F36" s="27" t="str">
        <f>IF(ISNUMBER(FIND("TWIS",E36)),VLOOKUP(SUBSTITUTE(E36,"TWIS","IWIS"),CIFX_ECSG清單!A:R,18,0),IF(AND(ISNUMBER(FIND("T",LEFT(E36,2))),IF(LEN(E36)-LEN(SUBSTITUTE(E36,"T",""))&gt;1,FALSE,TRUE)),VLOOKUP(SUBSTITUTE(E36,"T",""),CIFX_ECSG清單!A:R,18,0),VLOOKUP(E36,CIFX_ECSG清單!A:R,18,0)))</f>
        <v>TS0116-SA-010304-00002-顧客資料基本資料_聯徵申報統編查詢.docx</v>
      </c>
      <c r="G36" s="27" t="s">
        <v>184</v>
      </c>
      <c r="H36" s="27" t="s">
        <v>668</v>
      </c>
      <c r="I36" s="28">
        <v>4</v>
      </c>
      <c r="J36" s="28" t="s">
        <v>513</v>
      </c>
      <c r="K36" s="27" t="s">
        <v>639</v>
      </c>
      <c r="L36" s="30" t="s">
        <v>640</v>
      </c>
      <c r="M36" s="27" t="s">
        <v>641</v>
      </c>
      <c r="N36" s="27">
        <v>2</v>
      </c>
      <c r="O36" s="27" t="s">
        <v>500</v>
      </c>
      <c r="P36" s="27" t="s">
        <v>642</v>
      </c>
      <c r="Q36" s="30" t="s">
        <v>643</v>
      </c>
      <c r="R36" s="30"/>
      <c r="S36" s="27" t="s">
        <v>644</v>
      </c>
      <c r="T36" s="27"/>
    </row>
    <row r="37" spans="1:20" ht="108" hidden="1">
      <c r="A37" s="6" t="str">
        <f>VLOOKUP(E37,CIFX_ECSG清單!A:B,2,0)</f>
        <v>PROD</v>
      </c>
      <c r="B37" s="6" t="str">
        <f>_xlfn.IFNA(IF(C37="舊服務",LOOKUP(1,0/FIND(IFERROR(VLOOKUP(E37,新舊交易名稱mapping!A:B,2,0),E37),PGMTRX!A:A),PGMTRX!C:C),LOOKUP(1,0/FIND(E37,新服務功能!H:H),新服務功能!M:M)),VLOOKUP(IFERROR(VLOOKUP(E37,新舊交易名稱mapping!A:B,2,0),E37),CIFX_ECSG清單!A:B,2,0))</f>
        <v>新世代分行系統(NBS)</v>
      </c>
      <c r="C37" s="6" t="str">
        <f>IF(_xlfn.IFNA(VLOOKUP(E37,新服務功能!H:H,1,0),"舊服務")&lt;&gt;"舊服務","新服務","舊服務")</f>
        <v>舊服務</v>
      </c>
      <c r="D37" s="6" t="str">
        <f>IF((VLOOKUP(E37,CIFX_ECSG清單!A:H,8,FALSE))=1,"異動","查詢")</f>
        <v>查詢</v>
      </c>
      <c r="E37" s="27" t="s">
        <v>664</v>
      </c>
      <c r="F37" s="27" t="str">
        <f>IF(ISNUMBER(FIND("TWIS",E37)),VLOOKUP(SUBSTITUTE(E37,"TWIS","IWIS"),CIFX_ECSG清單!A:R,18,0),IF(AND(ISNUMBER(FIND("T",LEFT(E37,2))),IF(LEN(E37)-LEN(SUBSTITUTE(E37,"T",""))&gt;1,FALSE,TRUE)),VLOOKUP(SUBSTITUTE(E37,"T",""),CIFX_ECSG清單!A:R,18,0),VLOOKUP(E37,CIFX_ECSG清單!A:R,18,0)))</f>
        <v>TS0116-SA-010304-00002-顧客資料基本資料_聯徵申報統編查詢.docx</v>
      </c>
      <c r="G37" s="27" t="s">
        <v>184</v>
      </c>
      <c r="H37" s="27" t="s">
        <v>668</v>
      </c>
      <c r="I37" s="28">
        <v>5</v>
      </c>
      <c r="J37" s="28" t="s">
        <v>513</v>
      </c>
      <c r="K37" s="27" t="s">
        <v>676</v>
      </c>
      <c r="L37" s="30" t="s">
        <v>677</v>
      </c>
      <c r="M37" s="27" t="s">
        <v>678</v>
      </c>
      <c r="N37" s="27">
        <v>1</v>
      </c>
      <c r="O37" s="27" t="s">
        <v>500</v>
      </c>
      <c r="P37" s="27" t="s">
        <v>679</v>
      </c>
      <c r="Q37" s="30" t="s">
        <v>680</v>
      </c>
      <c r="R37" s="31" t="s">
        <v>681</v>
      </c>
      <c r="S37" s="27" t="s">
        <v>682</v>
      </c>
      <c r="T37" s="27"/>
    </row>
    <row r="38" spans="1:20" hidden="1">
      <c r="A38" s="6" t="str">
        <f>VLOOKUP(E38,CIFX_ECSG清單!A:B,2,0)</f>
        <v>PROD</v>
      </c>
      <c r="B38" s="6" t="str">
        <f>_xlfn.IFNA(IF(C38="舊服務",LOOKUP(1,0/FIND(IFERROR(VLOOKUP(E38,新舊交易名稱mapping!A:B,2,0),E38),PGMTRX!A:A),PGMTRX!C:C),LOOKUP(1,0/FIND(E38,新服務功能!H:H),新服務功能!M:M)),VLOOKUP(IFERROR(VLOOKUP(E38,新舊交易名稱mapping!A:B,2,0),E38),CIFX_ECSG清單!A:B,2,0))</f>
        <v>新世代分行系統(NBS)</v>
      </c>
      <c r="C38" s="6" t="str">
        <f>IF(_xlfn.IFNA(VLOOKUP(E38,新服務功能!H:H,1,0),"舊服務")&lt;&gt;"舊服務","新服務","舊服務")</f>
        <v>舊服務</v>
      </c>
      <c r="D38" s="6" t="str">
        <f>IF((VLOOKUP(E38,CIFX_ECSG清單!A:H,8,FALSE))=1,"異動","查詢")</f>
        <v>查詢</v>
      </c>
      <c r="E38" s="27" t="s">
        <v>664</v>
      </c>
      <c r="F38" s="27" t="str">
        <f>IF(ISNUMBER(FIND("TWIS",E38)),VLOOKUP(SUBSTITUTE(E38,"TWIS","IWIS"),CIFX_ECSG清單!A:R,18,0),IF(AND(ISNUMBER(FIND("T",LEFT(E38,2))),IF(LEN(E38)-LEN(SUBSTITUTE(E38,"T",""))&gt;1,FALSE,TRUE)),VLOOKUP(SUBSTITUTE(E38,"T",""),CIFX_ECSG清單!A:R,18,0),VLOOKUP(E38,CIFX_ECSG清單!A:R,18,0)))</f>
        <v>TS0116-SA-010304-00002-顧客資料基本資料_聯徵申報統編查詢.docx</v>
      </c>
      <c r="G38" s="27" t="s">
        <v>184</v>
      </c>
      <c r="H38" s="27" t="s">
        <v>668</v>
      </c>
      <c r="I38" s="28">
        <v>6</v>
      </c>
      <c r="J38" s="28" t="s">
        <v>513</v>
      </c>
      <c r="K38" s="27" t="s">
        <v>683</v>
      </c>
      <c r="L38" s="30" t="s">
        <v>683</v>
      </c>
      <c r="M38" s="27" t="s">
        <v>684</v>
      </c>
      <c r="N38" s="27">
        <v>10</v>
      </c>
      <c r="O38" s="27" t="s">
        <v>500</v>
      </c>
      <c r="P38" s="27" t="s">
        <v>685</v>
      </c>
      <c r="Q38" s="30" t="s">
        <v>686</v>
      </c>
      <c r="R38" s="30"/>
      <c r="S38" s="27" t="s">
        <v>687</v>
      </c>
      <c r="T38" s="27"/>
    </row>
    <row r="39" spans="1:20" ht="27" hidden="1">
      <c r="A39" s="6" t="str">
        <f>VLOOKUP(E39,CIFX_ECSG清單!A:B,2,0)</f>
        <v>PROD</v>
      </c>
      <c r="B39" s="6" t="str">
        <f>_xlfn.IFNA(IF(C39="舊服務",LOOKUP(1,0/FIND(IFERROR(VLOOKUP(E39,新舊交易名稱mapping!A:B,2,0),E39),PGMTRX!A:A),PGMTRX!C:C),LOOKUP(1,0/FIND(E39,新服務功能!H:H),新服務功能!M:M)),VLOOKUP(IFERROR(VLOOKUP(E39,新舊交易名稱mapping!A:B,2,0),E39),CIFX_ECSG清單!A:B,2,0))</f>
        <v>新世代分行系統(NBS)</v>
      </c>
      <c r="C39" s="6" t="str">
        <f>IF(_xlfn.IFNA(VLOOKUP(E39,新服務功能!H:H,1,0),"舊服務")&lt;&gt;"舊服務","新服務","舊服務")</f>
        <v>舊服務</v>
      </c>
      <c r="D39" s="6" t="str">
        <f>IF((VLOOKUP(E39,CIFX_ECSG清單!A:H,8,FALSE))=1,"異動","查詢")</f>
        <v>查詢</v>
      </c>
      <c r="E39" s="27" t="s">
        <v>688</v>
      </c>
      <c r="F39" s="27" t="str">
        <f>IF(ISNUMBER(FIND("TWIS",E39)),VLOOKUP(SUBSTITUTE(E39,"TWIS","IWIS"),CIFX_ECSG清單!A:R,18,0),IF(AND(ISNUMBER(FIND("T",LEFT(E39,2))),IF(LEN(E39)-LEN(SUBSTITUTE(E39,"T",""))&gt;1,FALSE,TRUE)),VLOOKUP(SUBSTITUTE(E39,"T",""),CIFX_ECSG清單!A:R,18,0),VLOOKUP(E39,CIFX_ECSG清單!A:R,18,0)))</f>
        <v>TS0116-SA-010311-00002-顧客註記約定作業_接觸通路註記查詢.docx</v>
      </c>
      <c r="G39" s="32" t="s">
        <v>202</v>
      </c>
      <c r="H39" s="27" t="s">
        <v>689</v>
      </c>
      <c r="I39" s="28">
        <v>1</v>
      </c>
      <c r="J39" s="28" t="s">
        <v>496</v>
      </c>
      <c r="K39" s="27" t="s">
        <v>666</v>
      </c>
      <c r="L39" s="31" t="s">
        <v>667</v>
      </c>
      <c r="M39" s="27" t="s">
        <v>499</v>
      </c>
      <c r="N39" s="27">
        <v>10</v>
      </c>
      <c r="O39" s="27" t="s">
        <v>500</v>
      </c>
      <c r="P39" s="30" t="s">
        <v>501</v>
      </c>
      <c r="Q39" s="30"/>
      <c r="R39" s="30"/>
      <c r="S39" s="27" t="s">
        <v>502</v>
      </c>
      <c r="T39" s="27"/>
    </row>
    <row r="40" spans="1:20" ht="27" hidden="1">
      <c r="A40" s="6" t="str">
        <f>VLOOKUP(E40,CIFX_ECSG清單!A:B,2,0)</f>
        <v>PROD</v>
      </c>
      <c r="B40" s="6" t="str">
        <f>_xlfn.IFNA(IF(C40="舊服務",LOOKUP(1,0/FIND(IFERROR(VLOOKUP(E40,新舊交易名稱mapping!A:B,2,0),E40),PGMTRX!A:A),PGMTRX!C:C),LOOKUP(1,0/FIND(E40,新服務功能!H:H),新服務功能!M:M)),VLOOKUP(IFERROR(VLOOKUP(E40,新舊交易名稱mapping!A:B,2,0),E40),CIFX_ECSG清單!A:B,2,0))</f>
        <v>新世代分行系統(NBS)</v>
      </c>
      <c r="C40" s="6" t="str">
        <f>IF(_xlfn.IFNA(VLOOKUP(E40,新服務功能!H:H,1,0),"舊服務")&lt;&gt;"舊服務","新服務","舊服務")</f>
        <v>舊服務</v>
      </c>
      <c r="D40" s="6" t="str">
        <f>IF((VLOOKUP(E40,CIFX_ECSG清單!A:H,8,FALSE))=1,"異動","查詢")</f>
        <v>查詢</v>
      </c>
      <c r="E40" s="27" t="s">
        <v>688</v>
      </c>
      <c r="F40" s="27" t="str">
        <f>IF(ISNUMBER(FIND("TWIS",E40)),VLOOKUP(SUBSTITUTE(E40,"TWIS","IWIS"),CIFX_ECSG清單!A:R,18,0),IF(AND(ISNUMBER(FIND("T",LEFT(E40,2))),IF(LEN(E40)-LEN(SUBSTITUTE(E40,"T",""))&gt;1,FALSE,TRUE)),VLOOKUP(SUBSTITUTE(E40,"T",""),CIFX_ECSG清單!A:R,18,0),VLOOKUP(E40,CIFX_ECSG清單!A:R,18,0)))</f>
        <v>TS0116-SA-010311-00002-顧客註記約定作業_接觸通路註記查詢.docx</v>
      </c>
      <c r="G40" s="32" t="s">
        <v>202</v>
      </c>
      <c r="H40" s="27" t="s">
        <v>689</v>
      </c>
      <c r="I40" s="28">
        <v>2</v>
      </c>
      <c r="J40" s="28" t="s">
        <v>496</v>
      </c>
      <c r="K40" s="27" t="s">
        <v>504</v>
      </c>
      <c r="L40" s="31" t="s">
        <v>629</v>
      </c>
      <c r="M40" s="27" t="s">
        <v>506</v>
      </c>
      <c r="N40" s="27">
        <v>8</v>
      </c>
      <c r="O40" s="27" t="s">
        <v>500</v>
      </c>
      <c r="P40" s="27" t="s">
        <v>507</v>
      </c>
      <c r="Q40" s="30"/>
      <c r="R40" s="30"/>
      <c r="S40" s="27" t="s">
        <v>508</v>
      </c>
      <c r="T40" s="27"/>
    </row>
    <row r="41" spans="1:20" ht="67.5" hidden="1">
      <c r="A41" s="6" t="str">
        <f>VLOOKUP(E41,CIFX_ECSG清單!A:B,2,0)</f>
        <v>PROD</v>
      </c>
      <c r="B41" s="6" t="str">
        <f>_xlfn.IFNA(IF(C41="舊服務",LOOKUP(1,0/FIND(IFERROR(VLOOKUP(E41,新舊交易名稱mapping!A:B,2,0),E41),PGMTRX!A:A),PGMTRX!C:C),LOOKUP(1,0/FIND(E41,新服務功能!H:H),新服務功能!M:M)),VLOOKUP(IFERROR(VLOOKUP(E41,新舊交易名稱mapping!A:B,2,0),E41),CIFX_ECSG清單!A:B,2,0))</f>
        <v>新世代分行系統(NBS)</v>
      </c>
      <c r="C41" s="6" t="str">
        <f>IF(_xlfn.IFNA(VLOOKUP(E41,新服務功能!H:H,1,0),"舊服務")&lt;&gt;"舊服務","新服務","舊服務")</f>
        <v>舊服務</v>
      </c>
      <c r="D41" s="6" t="str">
        <f>IF((VLOOKUP(E41,CIFX_ECSG清單!A:H,8,FALSE))=1,"異動","查詢")</f>
        <v>查詢</v>
      </c>
      <c r="E41" s="27" t="s">
        <v>688</v>
      </c>
      <c r="F41" s="27" t="str">
        <f>IF(ISNUMBER(FIND("TWIS",E41)),VLOOKUP(SUBSTITUTE(E41,"TWIS","IWIS"),CIFX_ECSG清單!A:R,18,0),IF(AND(ISNUMBER(FIND("T",LEFT(E41,2))),IF(LEN(E41)-LEN(SUBSTITUTE(E41,"T",""))&gt;1,FALSE,TRUE)),VLOOKUP(SUBSTITUTE(E41,"T",""),CIFX_ECSG清單!A:R,18,0),VLOOKUP(E41,CIFX_ECSG清單!A:R,18,0)))</f>
        <v>TS0116-SA-010311-00002-顧客註記約定作業_接觸通路註記查詢.docx</v>
      </c>
      <c r="G41" s="32" t="s">
        <v>202</v>
      </c>
      <c r="H41" s="27" t="s">
        <v>690</v>
      </c>
      <c r="I41" s="28">
        <v>1</v>
      </c>
      <c r="J41" s="29" t="s">
        <v>513</v>
      </c>
      <c r="K41" s="27" t="s">
        <v>691</v>
      </c>
      <c r="L41" s="27" t="s">
        <v>691</v>
      </c>
      <c r="M41" s="27" t="s">
        <v>692</v>
      </c>
      <c r="N41" s="27">
        <v>1</v>
      </c>
      <c r="O41" s="27" t="s">
        <v>500</v>
      </c>
      <c r="P41" s="27" t="s">
        <v>693</v>
      </c>
      <c r="Q41" s="30" t="s">
        <v>694</v>
      </c>
      <c r="R41" s="31" t="s">
        <v>695</v>
      </c>
      <c r="S41" s="27" t="s">
        <v>696</v>
      </c>
      <c r="T41" s="27"/>
    </row>
    <row r="42" spans="1:20" ht="27" hidden="1">
      <c r="A42" s="6" t="str">
        <f>VLOOKUP(E42,CIFX_ECSG清單!A:B,2,0)</f>
        <v>PROD</v>
      </c>
      <c r="B42" s="6" t="str">
        <f>_xlfn.IFNA(IF(C42="舊服務",LOOKUP(1,0/FIND(IFERROR(VLOOKUP(E42,新舊交易名稱mapping!A:B,2,0),E42),PGMTRX!A:A),PGMTRX!C:C),LOOKUP(1,0/FIND(E42,新服務功能!H:H),新服務功能!M:M)),VLOOKUP(IFERROR(VLOOKUP(E42,新舊交易名稱mapping!A:B,2,0),E42),CIFX_ECSG清單!A:B,2,0))</f>
        <v>新世代分行系統(NBS)</v>
      </c>
      <c r="C42" s="6" t="str">
        <f>IF(_xlfn.IFNA(VLOOKUP(E42,新服務功能!H:H,1,0),"舊服務")&lt;&gt;"舊服務","新服務","舊服務")</f>
        <v>舊服務</v>
      </c>
      <c r="D42" s="6" t="str">
        <f>IF((VLOOKUP(E42,CIFX_ECSG清單!A:H,8,FALSE))=1,"異動","查詢")</f>
        <v>查詢</v>
      </c>
      <c r="E42" s="27" t="s">
        <v>688</v>
      </c>
      <c r="F42" s="27" t="str">
        <f>IF(ISNUMBER(FIND("TWIS",E42)),VLOOKUP(SUBSTITUTE(E42,"TWIS","IWIS"),CIFX_ECSG清單!A:R,18,0),IF(AND(ISNUMBER(FIND("T",LEFT(E42,2))),IF(LEN(E42)-LEN(SUBSTITUTE(E42,"T",""))&gt;1,FALSE,TRUE)),VLOOKUP(SUBSTITUTE(E42,"T",""),CIFX_ECSG清單!A:R,18,0),VLOOKUP(E42,CIFX_ECSG清單!A:R,18,0)))</f>
        <v>TS0116-SA-010311-00002-顧客註記約定作業_接觸通路註記查詢.docx</v>
      </c>
      <c r="G42" s="32" t="s">
        <v>202</v>
      </c>
      <c r="H42" s="27" t="s">
        <v>690</v>
      </c>
      <c r="I42" s="28">
        <v>2</v>
      </c>
      <c r="J42" s="29" t="s">
        <v>513</v>
      </c>
      <c r="K42" s="27" t="s">
        <v>697</v>
      </c>
      <c r="L42" s="27" t="s">
        <v>697</v>
      </c>
      <c r="M42" s="27" t="s">
        <v>698</v>
      </c>
      <c r="N42" s="27">
        <v>60</v>
      </c>
      <c r="O42" s="27" t="s">
        <v>500</v>
      </c>
      <c r="P42" s="27" t="s">
        <v>699</v>
      </c>
      <c r="Q42" s="30" t="s">
        <v>700</v>
      </c>
      <c r="R42" s="30"/>
      <c r="S42" s="27" t="s">
        <v>627</v>
      </c>
      <c r="T42" s="27"/>
    </row>
    <row r="43" spans="1:20" ht="27" hidden="1">
      <c r="A43" s="6" t="str">
        <f>VLOOKUP(E43,CIFX_ECSG清單!A:B,2,0)</f>
        <v>PROD</v>
      </c>
      <c r="B43" s="6" t="str">
        <f>_xlfn.IFNA(IF(C43="舊服務",LOOKUP(1,0/FIND(IFERROR(VLOOKUP(E43,新舊交易名稱mapping!A:B,2,0),E43),PGMTRX!A:A),PGMTRX!C:C),LOOKUP(1,0/FIND(E43,新服務功能!H:H),新服務功能!M:M)),VLOOKUP(IFERROR(VLOOKUP(E43,新舊交易名稱mapping!A:B,2,0),E43),CIFX_ECSG清單!A:B,2,0))</f>
        <v>新世代分行系統(NBS)</v>
      </c>
      <c r="C43" s="6" t="str">
        <f>IF(_xlfn.IFNA(VLOOKUP(E43,新服務功能!H:H,1,0),"舊服務")&lt;&gt;"舊服務","新服務","舊服務")</f>
        <v>舊服務</v>
      </c>
      <c r="D43" s="6" t="str">
        <f>IF((VLOOKUP(E43,CIFX_ECSG清單!A:H,8,FALSE))=1,"異動","查詢")</f>
        <v>查詢</v>
      </c>
      <c r="E43" s="27" t="s">
        <v>688</v>
      </c>
      <c r="F43" s="27" t="str">
        <f>IF(ISNUMBER(FIND("TWIS",E43)),VLOOKUP(SUBSTITUTE(E43,"TWIS","IWIS"),CIFX_ECSG清單!A:R,18,0),IF(AND(ISNUMBER(FIND("T",LEFT(E43,2))),IF(LEN(E43)-LEN(SUBSTITUTE(E43,"T",""))&gt;1,FALSE,TRUE)),VLOOKUP(SUBSTITUTE(E43,"T",""),CIFX_ECSG清單!A:R,18,0),VLOOKUP(E43,CIFX_ECSG清單!A:R,18,0)))</f>
        <v>TS0116-SA-010311-00002-顧客註記約定作業_接觸通路註記查詢.docx</v>
      </c>
      <c r="G43" s="32" t="s">
        <v>202</v>
      </c>
      <c r="H43" s="27" t="s">
        <v>690</v>
      </c>
      <c r="I43" s="28">
        <v>3</v>
      </c>
      <c r="J43" s="29" t="s">
        <v>513</v>
      </c>
      <c r="K43" s="27" t="s">
        <v>701</v>
      </c>
      <c r="L43" s="27" t="s">
        <v>701</v>
      </c>
      <c r="M43" s="27" t="s">
        <v>702</v>
      </c>
      <c r="N43" s="27">
        <v>1</v>
      </c>
      <c r="O43" s="27" t="s">
        <v>500</v>
      </c>
      <c r="P43" s="27" t="s">
        <v>703</v>
      </c>
      <c r="Q43" s="30" t="s">
        <v>704</v>
      </c>
      <c r="R43" s="31" t="s">
        <v>705</v>
      </c>
      <c r="S43" s="27" t="s">
        <v>706</v>
      </c>
      <c r="T43" s="27"/>
    </row>
    <row r="44" spans="1:20" ht="27" hidden="1">
      <c r="A44" s="6" t="str">
        <f>VLOOKUP(E44,CIFX_ECSG清單!A:B,2,0)</f>
        <v>PROD</v>
      </c>
      <c r="B44" s="6" t="str">
        <f>_xlfn.IFNA(IF(C44="舊服務",LOOKUP(1,0/FIND(IFERROR(VLOOKUP(E44,新舊交易名稱mapping!A:B,2,0),E44),PGMTRX!A:A),PGMTRX!C:C),LOOKUP(1,0/FIND(E44,新服務功能!H:H),新服務功能!M:M)),VLOOKUP(IFERROR(VLOOKUP(E44,新舊交易名稱mapping!A:B,2,0),E44),CIFX_ECSG清單!A:B,2,0))</f>
        <v>新世代分行系統(NBS)</v>
      </c>
      <c r="C44" s="6" t="str">
        <f>IF(_xlfn.IFNA(VLOOKUP(E44,新服務功能!H:H,1,0),"舊服務")&lt;&gt;"舊服務","新服務","舊服務")</f>
        <v>舊服務</v>
      </c>
      <c r="D44" s="6" t="str">
        <f>IF((VLOOKUP(E44,CIFX_ECSG清單!A:H,8,FALSE))=1,"異動","查詢")</f>
        <v>查詢</v>
      </c>
      <c r="E44" s="27" t="s">
        <v>688</v>
      </c>
      <c r="F44" s="27" t="str">
        <f>IF(ISNUMBER(FIND("TWIS",E44)),VLOOKUP(SUBSTITUTE(E44,"TWIS","IWIS"),CIFX_ECSG清單!A:R,18,0),IF(AND(ISNUMBER(FIND("T",LEFT(E44,2))),IF(LEN(E44)-LEN(SUBSTITUTE(E44,"T",""))&gt;1,FALSE,TRUE)),VLOOKUP(SUBSTITUTE(E44,"T",""),CIFX_ECSG清單!A:R,18,0),VLOOKUP(E44,CIFX_ECSG清單!A:R,18,0)))</f>
        <v>TS0116-SA-010311-00002-顧客註記約定作業_接觸通路註記查詢.docx</v>
      </c>
      <c r="G44" s="32" t="s">
        <v>202</v>
      </c>
      <c r="H44" s="27" t="s">
        <v>690</v>
      </c>
      <c r="I44" s="28">
        <v>4</v>
      </c>
      <c r="J44" s="29" t="s">
        <v>513</v>
      </c>
      <c r="K44" s="27" t="s">
        <v>707</v>
      </c>
      <c r="L44" s="27" t="s">
        <v>707</v>
      </c>
      <c r="M44" s="27" t="s">
        <v>708</v>
      </c>
      <c r="N44" s="27">
        <v>1</v>
      </c>
      <c r="O44" s="27" t="s">
        <v>500</v>
      </c>
      <c r="P44" s="27" t="s">
        <v>709</v>
      </c>
      <c r="Q44" s="30" t="s">
        <v>710</v>
      </c>
      <c r="R44" s="31" t="s">
        <v>705</v>
      </c>
      <c r="S44" s="27" t="s">
        <v>711</v>
      </c>
      <c r="T44" s="27"/>
    </row>
    <row r="45" spans="1:20" ht="27" hidden="1">
      <c r="A45" s="6" t="str">
        <f>VLOOKUP(E45,CIFX_ECSG清單!A:B,2,0)</f>
        <v>PROD</v>
      </c>
      <c r="B45" s="6" t="str">
        <f>_xlfn.IFNA(IF(C45="舊服務",LOOKUP(1,0/FIND(IFERROR(VLOOKUP(E45,新舊交易名稱mapping!A:B,2,0),E45),PGMTRX!A:A),PGMTRX!C:C),LOOKUP(1,0/FIND(E45,新服務功能!H:H),新服務功能!M:M)),VLOOKUP(IFERROR(VLOOKUP(E45,新舊交易名稱mapping!A:B,2,0),E45),CIFX_ECSG清單!A:B,2,0))</f>
        <v>新世代分行系統(NBS)</v>
      </c>
      <c r="C45" s="6" t="str">
        <f>IF(_xlfn.IFNA(VLOOKUP(E45,新服務功能!H:H,1,0),"舊服務")&lt;&gt;"舊服務","新服務","舊服務")</f>
        <v>舊服務</v>
      </c>
      <c r="D45" s="6" t="str">
        <f>IF((VLOOKUP(E45,CIFX_ECSG清單!A:H,8,FALSE))=1,"異動","查詢")</f>
        <v>查詢</v>
      </c>
      <c r="E45" s="27" t="s">
        <v>688</v>
      </c>
      <c r="F45" s="27" t="str">
        <f>IF(ISNUMBER(FIND("TWIS",E45)),VLOOKUP(SUBSTITUTE(E45,"TWIS","IWIS"),CIFX_ECSG清單!A:R,18,0),IF(AND(ISNUMBER(FIND("T",LEFT(E45,2))),IF(LEN(E45)-LEN(SUBSTITUTE(E45,"T",""))&gt;1,FALSE,TRUE)),VLOOKUP(SUBSTITUTE(E45,"T",""),CIFX_ECSG清單!A:R,18,0),VLOOKUP(E45,CIFX_ECSG清單!A:R,18,0)))</f>
        <v>TS0116-SA-010311-00002-顧客註記約定作業_接觸通路註記查詢.docx</v>
      </c>
      <c r="G45" s="32" t="s">
        <v>202</v>
      </c>
      <c r="H45" s="27" t="s">
        <v>690</v>
      </c>
      <c r="I45" s="28">
        <v>5</v>
      </c>
      <c r="J45" s="29" t="s">
        <v>513</v>
      </c>
      <c r="K45" s="27" t="s">
        <v>712</v>
      </c>
      <c r="L45" s="27" t="s">
        <v>712</v>
      </c>
      <c r="M45" s="27" t="s">
        <v>713</v>
      </c>
      <c r="N45" s="27">
        <v>1</v>
      </c>
      <c r="O45" s="27" t="s">
        <v>500</v>
      </c>
      <c r="P45" s="27" t="s">
        <v>714</v>
      </c>
      <c r="Q45" s="30" t="s">
        <v>715</v>
      </c>
      <c r="R45" s="31" t="s">
        <v>705</v>
      </c>
      <c r="S45" s="27" t="s">
        <v>716</v>
      </c>
      <c r="T45" s="27"/>
    </row>
    <row r="46" spans="1:20" ht="27" hidden="1">
      <c r="A46" s="6" t="str">
        <f>VLOOKUP(E46,CIFX_ECSG清單!A:B,2,0)</f>
        <v>PROD</v>
      </c>
      <c r="B46" s="6" t="str">
        <f>_xlfn.IFNA(IF(C46="舊服務",LOOKUP(1,0/FIND(IFERROR(VLOOKUP(E46,新舊交易名稱mapping!A:B,2,0),E46),PGMTRX!A:A),PGMTRX!C:C),LOOKUP(1,0/FIND(E46,新服務功能!H:H),新服務功能!M:M)),VLOOKUP(IFERROR(VLOOKUP(E46,新舊交易名稱mapping!A:B,2,0),E46),CIFX_ECSG清單!A:B,2,0))</f>
        <v>新世代分行系統(NBS)</v>
      </c>
      <c r="C46" s="6" t="str">
        <f>IF(_xlfn.IFNA(VLOOKUP(E46,新服務功能!H:H,1,0),"舊服務")&lt;&gt;"舊服務","新服務","舊服務")</f>
        <v>舊服務</v>
      </c>
      <c r="D46" s="6" t="str">
        <f>IF((VLOOKUP(E46,CIFX_ECSG清單!A:H,8,FALSE))=1,"異動","查詢")</f>
        <v>查詢</v>
      </c>
      <c r="E46" s="27" t="s">
        <v>688</v>
      </c>
      <c r="F46" s="27" t="str">
        <f>IF(ISNUMBER(FIND("TWIS",E46)),VLOOKUP(SUBSTITUTE(E46,"TWIS","IWIS"),CIFX_ECSG清單!A:R,18,0),IF(AND(ISNUMBER(FIND("T",LEFT(E46,2))),IF(LEN(E46)-LEN(SUBSTITUTE(E46,"T",""))&gt;1,FALSE,TRUE)),VLOOKUP(SUBSTITUTE(E46,"T",""),CIFX_ECSG清單!A:R,18,0),VLOOKUP(E46,CIFX_ECSG清單!A:R,18,0)))</f>
        <v>TS0116-SA-010311-00002-顧客註記約定作業_接觸通路註記查詢.docx</v>
      </c>
      <c r="G46" s="32" t="s">
        <v>202</v>
      </c>
      <c r="H46" s="27" t="s">
        <v>690</v>
      </c>
      <c r="I46" s="28">
        <v>6</v>
      </c>
      <c r="J46" s="29" t="s">
        <v>513</v>
      </c>
      <c r="K46" s="27" t="s">
        <v>717</v>
      </c>
      <c r="L46" s="27" t="s">
        <v>717</v>
      </c>
      <c r="M46" s="27" t="s">
        <v>718</v>
      </c>
      <c r="N46" s="27">
        <v>1</v>
      </c>
      <c r="O46" s="27" t="s">
        <v>500</v>
      </c>
      <c r="P46" s="27" t="s">
        <v>719</v>
      </c>
      <c r="Q46" s="30" t="s">
        <v>720</v>
      </c>
      <c r="R46" s="31" t="s">
        <v>705</v>
      </c>
      <c r="S46" s="27" t="s">
        <v>721</v>
      </c>
      <c r="T46" s="27"/>
    </row>
    <row r="47" spans="1:20" ht="27" hidden="1">
      <c r="A47" s="6" t="str">
        <f>VLOOKUP(E47,CIFX_ECSG清單!A:B,2,0)</f>
        <v>PROD</v>
      </c>
      <c r="B47" s="6" t="str">
        <f>_xlfn.IFNA(IF(C47="舊服務",LOOKUP(1,0/FIND(IFERROR(VLOOKUP(E47,新舊交易名稱mapping!A:B,2,0),E47),PGMTRX!A:A),PGMTRX!C:C),LOOKUP(1,0/FIND(E47,新服務功能!H:H),新服務功能!M:M)),VLOOKUP(IFERROR(VLOOKUP(E47,新舊交易名稱mapping!A:B,2,0),E47),CIFX_ECSG清單!A:B,2,0))</f>
        <v>新世代分行系統(NBS)</v>
      </c>
      <c r="C47" s="6" t="str">
        <f>IF(_xlfn.IFNA(VLOOKUP(E47,新服務功能!H:H,1,0),"舊服務")&lt;&gt;"舊服務","新服務","舊服務")</f>
        <v>舊服務</v>
      </c>
      <c r="D47" s="6" t="str">
        <f>IF((VLOOKUP(E47,CIFX_ECSG清單!A:H,8,FALSE))=1,"異動","查詢")</f>
        <v>查詢</v>
      </c>
      <c r="E47" s="27" t="s">
        <v>688</v>
      </c>
      <c r="F47" s="27" t="str">
        <f>IF(ISNUMBER(FIND("TWIS",E47)),VLOOKUP(SUBSTITUTE(E47,"TWIS","IWIS"),CIFX_ECSG清單!A:R,18,0),IF(AND(ISNUMBER(FIND("T",LEFT(E47,2))),IF(LEN(E47)-LEN(SUBSTITUTE(E47,"T",""))&gt;1,FALSE,TRUE)),VLOOKUP(SUBSTITUTE(E47,"T",""),CIFX_ECSG清單!A:R,18,0),VLOOKUP(E47,CIFX_ECSG清單!A:R,18,0)))</f>
        <v>TS0116-SA-010311-00002-顧客註記約定作業_接觸通路註記查詢.docx</v>
      </c>
      <c r="G47" s="32" t="s">
        <v>202</v>
      </c>
      <c r="H47" s="27" t="s">
        <v>690</v>
      </c>
      <c r="I47" s="28">
        <v>7</v>
      </c>
      <c r="J47" s="29" t="s">
        <v>513</v>
      </c>
      <c r="K47" s="27" t="s">
        <v>722</v>
      </c>
      <c r="L47" s="27" t="s">
        <v>723</v>
      </c>
      <c r="M47" s="27" t="s">
        <v>724</v>
      </c>
      <c r="N47" s="27">
        <v>8</v>
      </c>
      <c r="O47" s="27" t="s">
        <v>500</v>
      </c>
      <c r="P47" s="34" t="s">
        <v>725</v>
      </c>
      <c r="Q47" s="30" t="s">
        <v>726</v>
      </c>
      <c r="R47" s="30"/>
      <c r="S47" s="27"/>
      <c r="T47" s="27"/>
    </row>
    <row r="48" spans="1:20" ht="40.5" hidden="1">
      <c r="A48" s="6" t="str">
        <f>VLOOKUP(E48,CIFX_ECSG清單!A:B,2,0)</f>
        <v>PROD</v>
      </c>
      <c r="B48" s="6" t="str">
        <f>_xlfn.IFNA(IF(C48="舊服務",LOOKUP(1,0/FIND(IFERROR(VLOOKUP(E48,新舊交易名稱mapping!A:B,2,0),E48),PGMTRX!A:A),PGMTRX!C:C),LOOKUP(1,0/FIND(E48,新服務功能!H:H),新服務功能!M:M)),VLOOKUP(IFERROR(VLOOKUP(E48,新舊交易名稱mapping!A:B,2,0),E48),CIFX_ECSG清單!A:B,2,0))</f>
        <v>新世代分行系統(NBS)</v>
      </c>
      <c r="C48" s="6" t="str">
        <f>IF(_xlfn.IFNA(VLOOKUP(E48,新服務功能!H:H,1,0),"舊服務")&lt;&gt;"舊服務","新服務","舊服務")</f>
        <v>舊服務</v>
      </c>
      <c r="D48" s="6" t="str">
        <f>IF((VLOOKUP(E48,CIFX_ECSG清單!A:H,8,FALSE))=1,"異動","查詢")</f>
        <v>查詢</v>
      </c>
      <c r="E48" s="27" t="s">
        <v>688</v>
      </c>
      <c r="F48" s="27" t="str">
        <f>IF(ISNUMBER(FIND("TWIS",E48)),VLOOKUP(SUBSTITUTE(E48,"TWIS","IWIS"),CIFX_ECSG清單!A:R,18,0),IF(AND(ISNUMBER(FIND("T",LEFT(E48,2))),IF(LEN(E48)-LEN(SUBSTITUTE(E48,"T",""))&gt;1,FALSE,TRUE)),VLOOKUP(SUBSTITUTE(E48,"T",""),CIFX_ECSG清單!A:R,18,0),VLOOKUP(E48,CIFX_ECSG清單!A:R,18,0)))</f>
        <v>TS0116-SA-010311-00002-顧客註記約定作業_接觸通路註記查詢.docx</v>
      </c>
      <c r="G48" s="32" t="s">
        <v>202</v>
      </c>
      <c r="H48" s="27" t="s">
        <v>690</v>
      </c>
      <c r="I48" s="28">
        <v>8</v>
      </c>
      <c r="J48" s="29" t="s">
        <v>513</v>
      </c>
      <c r="K48" s="27" t="s">
        <v>727</v>
      </c>
      <c r="L48" s="27" t="s">
        <v>727</v>
      </c>
      <c r="M48" s="27" t="s">
        <v>728</v>
      </c>
      <c r="N48" s="27">
        <v>1</v>
      </c>
      <c r="O48" s="27" t="s">
        <v>500</v>
      </c>
      <c r="P48" s="27" t="s">
        <v>729</v>
      </c>
      <c r="Q48" s="30" t="s">
        <v>730</v>
      </c>
      <c r="R48" s="31" t="s">
        <v>731</v>
      </c>
      <c r="S48" s="27" t="s">
        <v>732</v>
      </c>
      <c r="T48" s="27"/>
    </row>
    <row r="49" spans="1:20" ht="40.5" hidden="1">
      <c r="A49" s="6" t="str">
        <f>VLOOKUP(E49,CIFX_ECSG清單!A:B,2,0)</f>
        <v>PROD</v>
      </c>
      <c r="B49" s="6" t="str">
        <f>_xlfn.IFNA(IF(C49="舊服務",LOOKUP(1,0/FIND(IFERROR(VLOOKUP(E49,新舊交易名稱mapping!A:B,2,0),E49),PGMTRX!A:A),PGMTRX!C:C),LOOKUP(1,0/FIND(E49,新服務功能!H:H),新服務功能!M:M)),VLOOKUP(IFERROR(VLOOKUP(E49,新舊交易名稱mapping!A:B,2,0),E49),CIFX_ECSG清單!A:B,2,0))</f>
        <v>新世代分行系統(NBS)</v>
      </c>
      <c r="C49" s="6" t="str">
        <f>IF(_xlfn.IFNA(VLOOKUP(E49,新服務功能!H:H,1,0),"舊服務")&lt;&gt;"舊服務","新服務","舊服務")</f>
        <v>舊服務</v>
      </c>
      <c r="D49" s="6" t="str">
        <f>IF((VLOOKUP(E49,CIFX_ECSG清單!A:H,8,FALSE))=1,"異動","查詢")</f>
        <v>查詢</v>
      </c>
      <c r="E49" s="27" t="s">
        <v>688</v>
      </c>
      <c r="F49" s="27" t="str">
        <f>IF(ISNUMBER(FIND("TWIS",E49)),VLOOKUP(SUBSTITUTE(E49,"TWIS","IWIS"),CIFX_ECSG清單!A:R,18,0),IF(AND(ISNUMBER(FIND("T",LEFT(E49,2))),IF(LEN(E49)-LEN(SUBSTITUTE(E49,"T",""))&gt;1,FALSE,TRUE)),VLOOKUP(SUBSTITUTE(E49,"T",""),CIFX_ECSG清單!A:R,18,0),VLOOKUP(E49,CIFX_ECSG清單!A:R,18,0)))</f>
        <v>TS0116-SA-010311-00002-顧客註記約定作業_接觸通路註記查詢.docx</v>
      </c>
      <c r="G49" s="32" t="s">
        <v>202</v>
      </c>
      <c r="H49" s="27" t="s">
        <v>690</v>
      </c>
      <c r="I49" s="28">
        <v>9</v>
      </c>
      <c r="J49" s="29" t="s">
        <v>513</v>
      </c>
      <c r="K49" s="27" t="s">
        <v>733</v>
      </c>
      <c r="L49" s="27" t="s">
        <v>734</v>
      </c>
      <c r="M49" s="27" t="s">
        <v>735</v>
      </c>
      <c r="N49" s="27">
        <v>1</v>
      </c>
      <c r="O49" s="27" t="s">
        <v>500</v>
      </c>
      <c r="P49" s="27" t="s">
        <v>736</v>
      </c>
      <c r="Q49" s="30" t="s">
        <v>737</v>
      </c>
      <c r="R49" s="31" t="s">
        <v>731</v>
      </c>
      <c r="S49" s="27" t="s">
        <v>738</v>
      </c>
      <c r="T49" s="27"/>
    </row>
    <row r="50" spans="1:20" hidden="1">
      <c r="A50" s="6" t="str">
        <f>VLOOKUP(E50,CIFX_ECSG清單!A:B,2,0)</f>
        <v>PROD</v>
      </c>
      <c r="B50" s="6" t="str">
        <f>_xlfn.IFNA(IF(C50="舊服務",LOOKUP(1,0/FIND(IFERROR(VLOOKUP(E50,新舊交易名稱mapping!A:B,2,0),E50),PGMTRX!A:A),PGMTRX!C:C),LOOKUP(1,0/FIND(E50,新服務功能!H:H),新服務功能!M:M)),VLOOKUP(IFERROR(VLOOKUP(E50,新舊交易名稱mapping!A:B,2,0),E50),CIFX_ECSG清單!A:B,2,0))</f>
        <v xml:space="preserve">新世代分行系統(NBS),大消金系統(NCS) </v>
      </c>
      <c r="C50" s="6" t="str">
        <f>IF(_xlfn.IFNA(VLOOKUP(E50,新服務功能!H:H,1,0),"舊服務")&lt;&gt;"舊服務","新服務","舊服務")</f>
        <v>舊服務</v>
      </c>
      <c r="D50" s="6" t="str">
        <f>IF((VLOOKUP(E50,CIFX_ECSG清單!A:H,8,FALSE))=1,"異動","查詢")</f>
        <v>查詢</v>
      </c>
      <c r="E50" s="27" t="s">
        <v>739</v>
      </c>
      <c r="F50" s="27" t="str">
        <f>IF(ISNUMBER(FIND("TWIS",E50)),VLOOKUP(SUBSTITUTE(E50,"TWIS","IWIS"),CIFX_ECSG清單!A:R,18,0),IF(AND(ISNUMBER(FIND("T",LEFT(E50,2))),IF(LEN(E50)-LEN(SUBSTITUTE(E50,"T",""))&gt;1,FALSE,TRUE)),VLOOKUP(SUBSTITUTE(E50,"T",""),CIFX_ECSG清單!A:R,18,0),VLOOKUP(E50,CIFX_ECSG清單!A:R,18,0)))</f>
        <v>TS0116-SA-010319-00002-顧客註記約定作業_問題戶查詢.docx</v>
      </c>
      <c r="G50" s="27" t="s">
        <v>134</v>
      </c>
      <c r="H50" s="27" t="s">
        <v>740</v>
      </c>
      <c r="I50" s="28">
        <v>1</v>
      </c>
      <c r="J50" s="29" t="s">
        <v>496</v>
      </c>
      <c r="K50" s="27" t="s">
        <v>666</v>
      </c>
      <c r="L50" s="30" t="s">
        <v>667</v>
      </c>
      <c r="M50" s="27" t="s">
        <v>499</v>
      </c>
      <c r="N50" s="27">
        <v>10</v>
      </c>
      <c r="O50" s="27" t="s">
        <v>500</v>
      </c>
      <c r="P50" s="27" t="s">
        <v>741</v>
      </c>
      <c r="Q50" s="30"/>
      <c r="R50" s="31"/>
      <c r="S50" s="27" t="s">
        <v>502</v>
      </c>
      <c r="T50" s="27"/>
    </row>
    <row r="51" spans="1:20" hidden="1">
      <c r="A51" s="6" t="str">
        <f>VLOOKUP(E51,CIFX_ECSG清單!A:B,2,0)</f>
        <v>PROD</v>
      </c>
      <c r="B51" s="6" t="str">
        <f>_xlfn.IFNA(IF(C51="舊服務",LOOKUP(1,0/FIND(IFERROR(VLOOKUP(E51,新舊交易名稱mapping!A:B,2,0),E51),PGMTRX!A:A),PGMTRX!C:C),LOOKUP(1,0/FIND(E51,新服務功能!H:H),新服務功能!M:M)),VLOOKUP(IFERROR(VLOOKUP(E51,新舊交易名稱mapping!A:B,2,0),E51),CIFX_ECSG清單!A:B,2,0))</f>
        <v xml:space="preserve">新世代分行系統(NBS),大消金系統(NCS) </v>
      </c>
      <c r="C51" s="6" t="str">
        <f>IF(_xlfn.IFNA(VLOOKUP(E51,新服務功能!H:H,1,0),"舊服務")&lt;&gt;"舊服務","新服務","舊服務")</f>
        <v>舊服務</v>
      </c>
      <c r="D51" s="6" t="str">
        <f>IF((VLOOKUP(E51,CIFX_ECSG清單!A:H,8,FALSE))=1,"異動","查詢")</f>
        <v>查詢</v>
      </c>
      <c r="E51" s="27" t="s">
        <v>739</v>
      </c>
      <c r="F51" s="27" t="str">
        <f>IF(ISNUMBER(FIND("TWIS",E51)),VLOOKUP(SUBSTITUTE(E51,"TWIS","IWIS"),CIFX_ECSG清單!A:R,18,0),IF(AND(ISNUMBER(FIND("T",LEFT(E51,2))),IF(LEN(E51)-LEN(SUBSTITUTE(E51,"T",""))&gt;1,FALSE,TRUE)),VLOOKUP(SUBSTITUTE(E51,"T",""),CIFX_ECSG清單!A:R,18,0),VLOOKUP(E51,CIFX_ECSG清單!A:R,18,0)))</f>
        <v>TS0116-SA-010319-00002-顧客註記約定作業_問題戶查詢.docx</v>
      </c>
      <c r="G51" s="27" t="s">
        <v>134</v>
      </c>
      <c r="H51" s="27" t="s">
        <v>740</v>
      </c>
      <c r="I51" s="28">
        <v>2</v>
      </c>
      <c r="J51" s="29" t="s">
        <v>496</v>
      </c>
      <c r="K51" s="27" t="s">
        <v>504</v>
      </c>
      <c r="L51" s="31" t="s">
        <v>505</v>
      </c>
      <c r="M51" s="27" t="s">
        <v>742</v>
      </c>
      <c r="N51" s="27">
        <v>8</v>
      </c>
      <c r="O51" s="27" t="s">
        <v>500</v>
      </c>
      <c r="P51" s="27" t="s">
        <v>631</v>
      </c>
      <c r="Q51" s="30"/>
      <c r="R51" s="31"/>
      <c r="S51" s="27" t="s">
        <v>508</v>
      </c>
      <c r="T51" s="27"/>
    </row>
    <row r="52" spans="1:20" hidden="1">
      <c r="A52" s="6" t="str">
        <f>VLOOKUP(E52,CIFX_ECSG清單!A:B,2,0)</f>
        <v>PROD</v>
      </c>
      <c r="B52" s="6" t="str">
        <f>_xlfn.IFNA(IF(C52="舊服務",LOOKUP(1,0/FIND(IFERROR(VLOOKUP(E52,新舊交易名稱mapping!A:B,2,0),E52),PGMTRX!A:A),PGMTRX!C:C),LOOKUP(1,0/FIND(E52,新服務功能!H:H),新服務功能!M:M)),VLOOKUP(IFERROR(VLOOKUP(E52,新舊交易名稱mapping!A:B,2,0),E52),CIFX_ECSG清單!A:B,2,0))</f>
        <v xml:space="preserve">新世代分行系統(NBS),大消金系統(NCS) </v>
      </c>
      <c r="C52" s="6" t="str">
        <f>IF(_xlfn.IFNA(VLOOKUP(E52,新服務功能!H:H,1,0),"舊服務")&lt;&gt;"舊服務","新服務","舊服務")</f>
        <v>舊服務</v>
      </c>
      <c r="D52" s="6" t="str">
        <f>IF((VLOOKUP(E52,CIFX_ECSG清單!A:H,8,FALSE))=1,"異動","查詢")</f>
        <v>查詢</v>
      </c>
      <c r="E52" s="27" t="s">
        <v>739</v>
      </c>
      <c r="F52" s="27" t="str">
        <f>IF(ISNUMBER(FIND("TWIS",E52)),VLOOKUP(SUBSTITUTE(E52,"TWIS","IWIS"),CIFX_ECSG清單!A:R,18,0),IF(AND(ISNUMBER(FIND("T",LEFT(E52,2))),IF(LEN(E52)-LEN(SUBSTITUTE(E52,"T",""))&gt;1,FALSE,TRUE)),VLOOKUP(SUBSTITUTE(E52,"T",""),CIFX_ECSG清單!A:R,18,0),VLOOKUP(E52,CIFX_ECSG清單!A:R,18,0)))</f>
        <v>TS0116-SA-010319-00002-顧客註記約定作業_問題戶查詢.docx</v>
      </c>
      <c r="G52" s="27" t="s">
        <v>134</v>
      </c>
      <c r="H52" s="27" t="s">
        <v>740</v>
      </c>
      <c r="I52" s="28">
        <v>3</v>
      </c>
      <c r="J52" s="29" t="s">
        <v>496</v>
      </c>
      <c r="K52" s="27" t="s">
        <v>509</v>
      </c>
      <c r="L52" s="31" t="s">
        <v>509</v>
      </c>
      <c r="M52" s="27" t="s">
        <v>743</v>
      </c>
      <c r="N52" s="27">
        <v>13</v>
      </c>
      <c r="O52" s="27" t="s">
        <v>516</v>
      </c>
      <c r="P52" s="27" t="s">
        <v>744</v>
      </c>
      <c r="Q52" s="30"/>
      <c r="R52" s="31"/>
      <c r="S52" s="27"/>
      <c r="T52" s="27"/>
    </row>
    <row r="53" spans="1:20" hidden="1">
      <c r="A53" s="6" t="str">
        <f>VLOOKUP(E53,CIFX_ECSG清單!A:B,2,0)</f>
        <v>PROD</v>
      </c>
      <c r="B53" s="6" t="str">
        <f>_xlfn.IFNA(IF(C53="舊服務",LOOKUP(1,0/FIND(IFERROR(VLOOKUP(E53,新舊交易名稱mapping!A:B,2,0),E53),PGMTRX!A:A),PGMTRX!C:C),LOOKUP(1,0/FIND(E53,新服務功能!H:H),新服務功能!M:M)),VLOOKUP(IFERROR(VLOOKUP(E53,新舊交易名稱mapping!A:B,2,0),E53),CIFX_ECSG清單!A:B,2,0))</f>
        <v xml:space="preserve">新世代分行系統(NBS),大消金系統(NCS) </v>
      </c>
      <c r="C53" s="6" t="str">
        <f>IF(_xlfn.IFNA(VLOOKUP(E53,新服務功能!H:H,1,0),"舊服務")&lt;&gt;"舊服務","新服務","舊服務")</f>
        <v>舊服務</v>
      </c>
      <c r="D53" s="6" t="str">
        <f>IF((VLOOKUP(E53,CIFX_ECSG清單!A:H,8,FALSE))=1,"異動","查詢")</f>
        <v>查詢</v>
      </c>
      <c r="E53" s="27" t="s">
        <v>739</v>
      </c>
      <c r="F53" s="27" t="str">
        <f>IF(ISNUMBER(FIND("TWIS",E53)),VLOOKUP(SUBSTITUTE(E53,"TWIS","IWIS"),CIFX_ECSG清單!A:R,18,0),IF(AND(ISNUMBER(FIND("T",LEFT(E53,2))),IF(LEN(E53)-LEN(SUBSTITUTE(E53,"T",""))&gt;1,FALSE,TRUE)),VLOOKUP(SUBSTITUTE(E53,"T",""),CIFX_ECSG清單!A:R,18,0),VLOOKUP(E53,CIFX_ECSG清單!A:R,18,0)))</f>
        <v>TS0116-SA-010319-00002-顧客註記約定作業_問題戶查詢.docx</v>
      </c>
      <c r="G53" s="27" t="s">
        <v>134</v>
      </c>
      <c r="H53" s="27" t="s">
        <v>745</v>
      </c>
      <c r="I53" s="28">
        <v>1</v>
      </c>
      <c r="J53" s="29" t="s">
        <v>513</v>
      </c>
      <c r="K53" s="27" t="s">
        <v>746</v>
      </c>
      <c r="L53" s="35" t="s">
        <v>667</v>
      </c>
      <c r="M53" s="27" t="s">
        <v>747</v>
      </c>
      <c r="N53" s="27">
        <v>10</v>
      </c>
      <c r="O53" s="27" t="s">
        <v>500</v>
      </c>
      <c r="P53" s="35" t="s">
        <v>741</v>
      </c>
      <c r="Q53" s="27" t="s">
        <v>517</v>
      </c>
      <c r="R53" s="27"/>
      <c r="S53" s="27" t="s">
        <v>502</v>
      </c>
      <c r="T53" s="27"/>
    </row>
    <row r="54" spans="1:20" hidden="1">
      <c r="A54" s="6" t="str">
        <f>VLOOKUP(E54,CIFX_ECSG清單!A:B,2,0)</f>
        <v>PROD</v>
      </c>
      <c r="B54" s="6" t="str">
        <f>_xlfn.IFNA(IF(C54="舊服務",LOOKUP(1,0/FIND(IFERROR(VLOOKUP(E54,新舊交易名稱mapping!A:B,2,0),E54),PGMTRX!A:A),PGMTRX!C:C),LOOKUP(1,0/FIND(E54,新服務功能!H:H),新服務功能!M:M)),VLOOKUP(IFERROR(VLOOKUP(E54,新舊交易名稱mapping!A:B,2,0),E54),CIFX_ECSG清單!A:B,2,0))</f>
        <v xml:space="preserve">新世代分行系統(NBS),大消金系統(NCS) </v>
      </c>
      <c r="C54" s="6" t="str">
        <f>IF(_xlfn.IFNA(VLOOKUP(E54,新服務功能!H:H,1,0),"舊服務")&lt;&gt;"舊服務","新服務","舊服務")</f>
        <v>舊服務</v>
      </c>
      <c r="D54" s="6" t="str">
        <f>IF((VLOOKUP(E54,CIFX_ECSG清單!A:H,8,FALSE))=1,"異動","查詢")</f>
        <v>查詢</v>
      </c>
      <c r="E54" s="27" t="s">
        <v>739</v>
      </c>
      <c r="F54" s="27" t="str">
        <f>IF(ISNUMBER(FIND("TWIS",E54)),VLOOKUP(SUBSTITUTE(E54,"TWIS","IWIS"),CIFX_ECSG清單!A:R,18,0),IF(AND(ISNUMBER(FIND("T",LEFT(E54,2))),IF(LEN(E54)-LEN(SUBSTITUTE(E54,"T",""))&gt;1,FALSE,TRUE)),VLOOKUP(SUBSTITUTE(E54,"T",""),CIFX_ECSG清單!A:R,18,0),VLOOKUP(E54,CIFX_ECSG清單!A:R,18,0)))</f>
        <v>TS0116-SA-010319-00002-顧客註記約定作業_問題戶查詢.docx</v>
      </c>
      <c r="G54" s="27" t="s">
        <v>134</v>
      </c>
      <c r="H54" s="27" t="s">
        <v>745</v>
      </c>
      <c r="I54" s="28">
        <v>2</v>
      </c>
      <c r="J54" s="29" t="s">
        <v>513</v>
      </c>
      <c r="K54" s="27" t="s">
        <v>504</v>
      </c>
      <c r="L54" s="31" t="s">
        <v>505</v>
      </c>
      <c r="M54" s="27" t="s">
        <v>748</v>
      </c>
      <c r="N54" s="27">
        <v>8</v>
      </c>
      <c r="O54" s="27" t="s">
        <v>500</v>
      </c>
      <c r="P54" s="27" t="s">
        <v>631</v>
      </c>
      <c r="Q54" s="30" t="s">
        <v>632</v>
      </c>
      <c r="R54" s="27"/>
      <c r="S54" s="27" t="s">
        <v>508</v>
      </c>
      <c r="T54" s="27"/>
    </row>
    <row r="55" spans="1:20" hidden="1">
      <c r="A55" s="6" t="str">
        <f>VLOOKUP(E55,CIFX_ECSG清單!A:B,2,0)</f>
        <v>PROD</v>
      </c>
      <c r="B55" s="6" t="str">
        <f>_xlfn.IFNA(IF(C55="舊服務",LOOKUP(1,0/FIND(IFERROR(VLOOKUP(E55,新舊交易名稱mapping!A:B,2,0),E55),PGMTRX!A:A),PGMTRX!C:C),LOOKUP(1,0/FIND(E55,新服務功能!H:H),新服務功能!M:M)),VLOOKUP(IFERROR(VLOOKUP(E55,新舊交易名稱mapping!A:B,2,0),E55),CIFX_ECSG清單!A:B,2,0))</f>
        <v xml:space="preserve">新世代分行系統(NBS),大消金系統(NCS) </v>
      </c>
      <c r="C55" s="6" t="str">
        <f>IF(_xlfn.IFNA(VLOOKUP(E55,新服務功能!H:H,1,0),"舊服務")&lt;&gt;"舊服務","新服務","舊服務")</f>
        <v>舊服務</v>
      </c>
      <c r="D55" s="6" t="str">
        <f>IF((VLOOKUP(E55,CIFX_ECSG清單!A:H,8,FALSE))=1,"異動","查詢")</f>
        <v>查詢</v>
      </c>
      <c r="E55" s="27" t="s">
        <v>739</v>
      </c>
      <c r="F55" s="27" t="str">
        <f>IF(ISNUMBER(FIND("TWIS",E55)),VLOOKUP(SUBSTITUTE(E55,"TWIS","IWIS"),CIFX_ECSG清單!A:R,18,0),IF(AND(ISNUMBER(FIND("T",LEFT(E55,2))),IF(LEN(E55)-LEN(SUBSTITUTE(E55,"T",""))&gt;1,FALSE,TRUE)),VLOOKUP(SUBSTITUTE(E55,"T",""),CIFX_ECSG清單!A:R,18,0),VLOOKUP(E55,CIFX_ECSG清單!A:R,18,0)))</f>
        <v>TS0116-SA-010319-00002-顧客註記約定作業_問題戶查詢.docx</v>
      </c>
      <c r="G55" s="27" t="s">
        <v>134</v>
      </c>
      <c r="H55" s="27" t="s">
        <v>745</v>
      </c>
      <c r="I55" s="28">
        <v>3</v>
      </c>
      <c r="J55" s="29" t="s">
        <v>513</v>
      </c>
      <c r="K55" s="27" t="s">
        <v>669</v>
      </c>
      <c r="L55" s="31" t="s">
        <v>749</v>
      </c>
      <c r="M55" s="27" t="s">
        <v>635</v>
      </c>
      <c r="N55" s="27">
        <v>80</v>
      </c>
      <c r="O55" s="27" t="s">
        <v>500</v>
      </c>
      <c r="P55" s="27" t="s">
        <v>636</v>
      </c>
      <c r="Q55" s="30" t="s">
        <v>637</v>
      </c>
      <c r="R55" s="27"/>
      <c r="S55" s="27" t="s">
        <v>638</v>
      </c>
      <c r="T55" s="27"/>
    </row>
    <row r="56" spans="1:20" hidden="1">
      <c r="A56" s="6" t="str">
        <f>VLOOKUP(E56,CIFX_ECSG清單!A:B,2,0)</f>
        <v>PROD</v>
      </c>
      <c r="B56" s="6" t="str">
        <f>_xlfn.IFNA(IF(C56="舊服務",LOOKUP(1,0/FIND(IFERROR(VLOOKUP(E56,新舊交易名稱mapping!A:B,2,0),E56),PGMTRX!A:A),PGMTRX!C:C),LOOKUP(1,0/FIND(E56,新服務功能!H:H),新服務功能!M:M)),VLOOKUP(IFERROR(VLOOKUP(E56,新舊交易名稱mapping!A:B,2,0),E56),CIFX_ECSG清單!A:B,2,0))</f>
        <v xml:space="preserve">新世代分行系統(NBS),大消金系統(NCS) </v>
      </c>
      <c r="C56" s="6" t="str">
        <f>IF(_xlfn.IFNA(VLOOKUP(E56,新服務功能!H:H,1,0),"舊服務")&lt;&gt;"舊服務","新服務","舊服務")</f>
        <v>舊服務</v>
      </c>
      <c r="D56" s="6" t="str">
        <f>IF((VLOOKUP(E56,CIFX_ECSG清單!A:H,8,FALSE))=1,"異動","查詢")</f>
        <v>查詢</v>
      </c>
      <c r="E56" s="27" t="s">
        <v>739</v>
      </c>
      <c r="F56" s="27" t="str">
        <f>IF(ISNUMBER(FIND("TWIS",E56)),VLOOKUP(SUBSTITUTE(E56,"TWIS","IWIS"),CIFX_ECSG清單!A:R,18,0),IF(AND(ISNUMBER(FIND("T",LEFT(E56,2))),IF(LEN(E56)-LEN(SUBSTITUTE(E56,"T",""))&gt;1,FALSE,TRUE)),VLOOKUP(SUBSTITUTE(E56,"T",""),CIFX_ECSG清單!A:R,18,0),VLOOKUP(E56,CIFX_ECSG清單!A:R,18,0)))</f>
        <v>TS0116-SA-010319-00002-顧客註記約定作業_問題戶查詢.docx</v>
      </c>
      <c r="G56" s="27" t="s">
        <v>134</v>
      </c>
      <c r="H56" s="27" t="s">
        <v>745</v>
      </c>
      <c r="I56" s="28">
        <v>4</v>
      </c>
      <c r="J56" s="29" t="s">
        <v>513</v>
      </c>
      <c r="K56" s="35" t="s">
        <v>750</v>
      </c>
      <c r="L56" s="35" t="s">
        <v>751</v>
      </c>
      <c r="M56" s="27" t="s">
        <v>752</v>
      </c>
      <c r="N56" s="27">
        <v>1</v>
      </c>
      <c r="O56" s="27" t="s">
        <v>500</v>
      </c>
      <c r="P56" s="27" t="s">
        <v>753</v>
      </c>
      <c r="Q56" s="30" t="s">
        <v>626</v>
      </c>
      <c r="R56" s="27"/>
      <c r="S56" s="27" t="s">
        <v>754</v>
      </c>
      <c r="T56" s="27"/>
    </row>
    <row r="57" spans="1:20" hidden="1">
      <c r="A57" s="6" t="str">
        <f>VLOOKUP(E57,CIFX_ECSG清單!A:B,2,0)</f>
        <v>PROD</v>
      </c>
      <c r="B57" s="6" t="str">
        <f>_xlfn.IFNA(IF(C57="舊服務",LOOKUP(1,0/FIND(IFERROR(VLOOKUP(E57,新舊交易名稱mapping!A:B,2,0),E57),PGMTRX!A:A),PGMTRX!C:C),LOOKUP(1,0/FIND(E57,新服務功能!H:H),新服務功能!M:M)),VLOOKUP(IFERROR(VLOOKUP(E57,新舊交易名稱mapping!A:B,2,0),E57),CIFX_ECSG清單!A:B,2,0))</f>
        <v xml:space="preserve">新世代分行系統(NBS),大消金系統(NCS) </v>
      </c>
      <c r="C57" s="6" t="str">
        <f>IF(_xlfn.IFNA(VLOOKUP(E57,新服務功能!H:H,1,0),"舊服務")&lt;&gt;"舊服務","新服務","舊服務")</f>
        <v>舊服務</v>
      </c>
      <c r="D57" s="6" t="str">
        <f>IF((VLOOKUP(E57,CIFX_ECSG清單!A:H,8,FALSE))=1,"異動","查詢")</f>
        <v>查詢</v>
      </c>
      <c r="E57" s="27" t="s">
        <v>739</v>
      </c>
      <c r="F57" s="27" t="str">
        <f>IF(ISNUMBER(FIND("TWIS",E57)),VLOOKUP(SUBSTITUTE(E57,"TWIS","IWIS"),CIFX_ECSG清單!A:R,18,0),IF(AND(ISNUMBER(FIND("T",LEFT(E57,2))),IF(LEN(E57)-LEN(SUBSTITUTE(E57,"T",""))&gt;1,FALSE,TRUE)),VLOOKUP(SUBSTITUTE(E57,"T",""),CIFX_ECSG清單!A:R,18,0),VLOOKUP(E57,CIFX_ECSG清單!A:R,18,0)))</f>
        <v>TS0116-SA-010319-00002-顧客註記約定作業_問題戶查詢.docx</v>
      </c>
      <c r="G57" s="27" t="s">
        <v>134</v>
      </c>
      <c r="H57" s="27" t="s">
        <v>745</v>
      </c>
      <c r="I57" s="28">
        <v>5</v>
      </c>
      <c r="J57" s="29" t="s">
        <v>513</v>
      </c>
      <c r="K57" s="27" t="s">
        <v>755</v>
      </c>
      <c r="L57" s="31" t="s">
        <v>756</v>
      </c>
      <c r="M57" s="27" t="s">
        <v>757</v>
      </c>
      <c r="N57" s="27">
        <v>1</v>
      </c>
      <c r="O57" s="27" t="s">
        <v>500</v>
      </c>
      <c r="P57" s="27" t="s">
        <v>758</v>
      </c>
      <c r="Q57" s="30" t="s">
        <v>759</v>
      </c>
      <c r="R57" s="27"/>
      <c r="S57" s="27" t="s">
        <v>760</v>
      </c>
      <c r="T57" s="27"/>
    </row>
    <row r="58" spans="1:20" hidden="1">
      <c r="A58" s="6" t="str">
        <f>VLOOKUP(E58,CIFX_ECSG清單!A:B,2,0)</f>
        <v>PROD</v>
      </c>
      <c r="B58" s="6" t="str">
        <f>_xlfn.IFNA(IF(C58="舊服務",LOOKUP(1,0/FIND(IFERROR(VLOOKUP(E58,新舊交易名稱mapping!A:B,2,0),E58),PGMTRX!A:A),PGMTRX!C:C),LOOKUP(1,0/FIND(E58,新服務功能!H:H),新服務功能!M:M)),VLOOKUP(IFERROR(VLOOKUP(E58,新舊交易名稱mapping!A:B,2,0),E58),CIFX_ECSG清單!A:B,2,0))</f>
        <v xml:space="preserve">新世代分行系統(NBS),大消金系統(NCS) </v>
      </c>
      <c r="C58" s="6" t="str">
        <f>IF(_xlfn.IFNA(VLOOKUP(E58,新服務功能!H:H,1,0),"舊服務")&lt;&gt;"舊服務","新服務","舊服務")</f>
        <v>舊服務</v>
      </c>
      <c r="D58" s="6" t="str">
        <f>IF((VLOOKUP(E58,CIFX_ECSG清單!A:H,8,FALSE))=1,"異動","查詢")</f>
        <v>查詢</v>
      </c>
      <c r="E58" s="27" t="s">
        <v>739</v>
      </c>
      <c r="F58" s="27" t="str">
        <f>IF(ISNUMBER(FIND("TWIS",E58)),VLOOKUP(SUBSTITUTE(E58,"TWIS","IWIS"),CIFX_ECSG清單!A:R,18,0),IF(AND(ISNUMBER(FIND("T",LEFT(E58,2))),IF(LEN(E58)-LEN(SUBSTITUTE(E58,"T",""))&gt;1,FALSE,TRUE)),VLOOKUP(SUBSTITUTE(E58,"T",""),CIFX_ECSG清單!A:R,18,0),VLOOKUP(E58,CIFX_ECSG清單!A:R,18,0)))</f>
        <v>TS0116-SA-010319-00002-顧客註記約定作業_問題戶查詢.docx</v>
      </c>
      <c r="G58" s="27" t="s">
        <v>134</v>
      </c>
      <c r="H58" s="27" t="s">
        <v>745</v>
      </c>
      <c r="I58" s="28">
        <v>6</v>
      </c>
      <c r="J58" s="29" t="s">
        <v>513</v>
      </c>
      <c r="K58" s="27" t="s">
        <v>761</v>
      </c>
      <c r="L58" s="34" t="s">
        <v>762</v>
      </c>
      <c r="M58" s="27" t="s">
        <v>763</v>
      </c>
      <c r="N58" s="27">
        <v>2</v>
      </c>
      <c r="O58" s="27" t="s">
        <v>500</v>
      </c>
      <c r="P58" s="36" t="s">
        <v>764</v>
      </c>
      <c r="Q58" s="30" t="s">
        <v>765</v>
      </c>
      <c r="R58" s="27"/>
      <c r="S58" s="37" t="s">
        <v>766</v>
      </c>
      <c r="T58" s="27"/>
    </row>
    <row r="59" spans="1:20" ht="40.5" hidden="1">
      <c r="A59" s="6" t="str">
        <f>VLOOKUP(E59,CIFX_ECSG清單!A:B,2,0)</f>
        <v>PROD</v>
      </c>
      <c r="B59" s="6" t="str">
        <f>_xlfn.IFNA(IF(C59="舊服務",LOOKUP(1,0/FIND(IFERROR(VLOOKUP(E59,新舊交易名稱mapping!A:B,2,0),E59),PGMTRX!A:A),PGMTRX!C:C),LOOKUP(1,0/FIND(E59,新服務功能!H:H),新服務功能!M:M)),VLOOKUP(IFERROR(VLOOKUP(E59,新舊交易名稱mapping!A:B,2,0),E59),CIFX_ECSG清單!A:B,2,0))</f>
        <v xml:space="preserve">新世代分行系統(NBS),大消金系統(NCS) </v>
      </c>
      <c r="C59" s="6" t="str">
        <f>IF(_xlfn.IFNA(VLOOKUP(E59,新服務功能!H:H,1,0),"舊服務")&lt;&gt;"舊服務","新服務","舊服務")</f>
        <v>舊服務</v>
      </c>
      <c r="D59" s="6" t="str">
        <f>IF((VLOOKUP(E59,CIFX_ECSG清單!A:H,8,FALSE))=1,"異動","查詢")</f>
        <v>查詢</v>
      </c>
      <c r="E59" s="27" t="s">
        <v>739</v>
      </c>
      <c r="F59" s="27" t="str">
        <f>IF(ISNUMBER(FIND("TWIS",E59)),VLOOKUP(SUBSTITUTE(E59,"TWIS","IWIS"),CIFX_ECSG清單!A:R,18,0),IF(AND(ISNUMBER(FIND("T",LEFT(E59,2))),IF(LEN(E59)-LEN(SUBSTITUTE(E59,"T",""))&gt;1,FALSE,TRUE)),VLOOKUP(SUBSTITUTE(E59,"T",""),CIFX_ECSG清單!A:R,18,0),VLOOKUP(E59,CIFX_ECSG清單!A:R,18,0)))</f>
        <v>TS0116-SA-010319-00002-顧客註記約定作業_問題戶查詢.docx</v>
      </c>
      <c r="G59" s="27" t="s">
        <v>134</v>
      </c>
      <c r="H59" s="27" t="s">
        <v>745</v>
      </c>
      <c r="I59" s="28">
        <v>7</v>
      </c>
      <c r="J59" s="29" t="s">
        <v>513</v>
      </c>
      <c r="K59" s="27" t="s">
        <v>767</v>
      </c>
      <c r="L59" s="34" t="s">
        <v>768</v>
      </c>
      <c r="M59" s="27" t="s">
        <v>769</v>
      </c>
      <c r="N59" s="27">
        <v>8</v>
      </c>
      <c r="O59" s="27" t="s">
        <v>500</v>
      </c>
      <c r="P59" s="36" t="s">
        <v>770</v>
      </c>
      <c r="Q59" s="30" t="s">
        <v>771</v>
      </c>
      <c r="R59" s="27"/>
      <c r="S59" s="37" t="s">
        <v>772</v>
      </c>
      <c r="T59" s="27"/>
    </row>
    <row r="60" spans="1:20" hidden="1">
      <c r="A60" s="6" t="str">
        <f>VLOOKUP(E60,CIFX_ECSG清單!A:B,2,0)</f>
        <v>PROD</v>
      </c>
      <c r="B60" s="6" t="str">
        <f>_xlfn.IFNA(IF(C60="舊服務",LOOKUP(1,0/FIND(IFERROR(VLOOKUP(E60,新舊交易名稱mapping!A:B,2,0),E60),PGMTRX!A:A),PGMTRX!C:C),LOOKUP(1,0/FIND(E60,新服務功能!H:H),新服務功能!M:M)),VLOOKUP(IFERROR(VLOOKUP(E60,新舊交易名稱mapping!A:B,2,0),E60),CIFX_ECSG清單!A:B,2,0))</f>
        <v xml:space="preserve">新世代分行系統(NBS),大消金系統(NCS) </v>
      </c>
      <c r="C60" s="6" t="str">
        <f>IF(_xlfn.IFNA(VLOOKUP(E60,新服務功能!H:H,1,0),"舊服務")&lt;&gt;"舊服務","新服務","舊服務")</f>
        <v>舊服務</v>
      </c>
      <c r="D60" s="6" t="str">
        <f>IF((VLOOKUP(E60,CIFX_ECSG清單!A:H,8,FALSE))=1,"異動","查詢")</f>
        <v>查詢</v>
      </c>
      <c r="E60" s="27" t="s">
        <v>739</v>
      </c>
      <c r="F60" s="27" t="str">
        <f>IF(ISNUMBER(FIND("TWIS",E60)),VLOOKUP(SUBSTITUTE(E60,"TWIS","IWIS"),CIFX_ECSG清單!A:R,18,0),IF(AND(ISNUMBER(FIND("T",LEFT(E60,2))),IF(LEN(E60)-LEN(SUBSTITUTE(E60,"T",""))&gt;1,FALSE,TRUE)),VLOOKUP(SUBSTITUTE(E60,"T",""),CIFX_ECSG清單!A:R,18,0),VLOOKUP(E60,CIFX_ECSG清單!A:R,18,0)))</f>
        <v>TS0116-SA-010319-00002-顧客註記約定作業_問題戶查詢.docx</v>
      </c>
      <c r="G60" s="27" t="s">
        <v>134</v>
      </c>
      <c r="H60" s="27" t="s">
        <v>745</v>
      </c>
      <c r="I60" s="28">
        <v>8</v>
      </c>
      <c r="J60" s="29" t="s">
        <v>513</v>
      </c>
      <c r="K60" s="27" t="s">
        <v>773</v>
      </c>
      <c r="L60" s="34" t="s">
        <v>774</v>
      </c>
      <c r="M60" s="27" t="s">
        <v>775</v>
      </c>
      <c r="N60" s="27">
        <v>22</v>
      </c>
      <c r="O60" s="27" t="s">
        <v>500</v>
      </c>
      <c r="P60" s="36" t="s">
        <v>776</v>
      </c>
      <c r="Q60" s="30" t="s">
        <v>777</v>
      </c>
      <c r="R60" s="27"/>
      <c r="S60" s="37" t="s">
        <v>778</v>
      </c>
      <c r="T60" s="27"/>
    </row>
    <row r="61" spans="1:20" hidden="1">
      <c r="A61" s="6" t="str">
        <f>VLOOKUP(E61,CIFX_ECSG清單!A:B,2,0)</f>
        <v>PROD</v>
      </c>
      <c r="B61" s="6" t="str">
        <f>_xlfn.IFNA(IF(C61="舊服務",LOOKUP(1,0/FIND(IFERROR(VLOOKUP(E61,新舊交易名稱mapping!A:B,2,0),E61),PGMTRX!A:A),PGMTRX!C:C),LOOKUP(1,0/FIND(E61,新服務功能!H:H),新服務功能!M:M)),VLOOKUP(IFERROR(VLOOKUP(E61,新舊交易名稱mapping!A:B,2,0),E61),CIFX_ECSG清單!A:B,2,0))</f>
        <v xml:space="preserve">新世代分行系統(NBS),大消金系統(NCS) </v>
      </c>
      <c r="C61" s="6" t="str">
        <f>IF(_xlfn.IFNA(VLOOKUP(E61,新服務功能!H:H,1,0),"舊服務")&lt;&gt;"舊服務","新服務","舊服務")</f>
        <v>舊服務</v>
      </c>
      <c r="D61" s="6" t="str">
        <f>IF((VLOOKUP(E61,CIFX_ECSG清單!A:H,8,FALSE))=1,"異動","查詢")</f>
        <v>查詢</v>
      </c>
      <c r="E61" s="27" t="s">
        <v>739</v>
      </c>
      <c r="F61" s="27" t="str">
        <f>IF(ISNUMBER(FIND("TWIS",E61)),VLOOKUP(SUBSTITUTE(E61,"TWIS","IWIS"),CIFX_ECSG清單!A:R,18,0),IF(AND(ISNUMBER(FIND("T",LEFT(E61,2))),IF(LEN(E61)-LEN(SUBSTITUTE(E61,"T",""))&gt;1,FALSE,TRUE)),VLOOKUP(SUBSTITUTE(E61,"T",""),CIFX_ECSG清單!A:R,18,0),VLOOKUP(E61,CIFX_ECSG清單!A:R,18,0)))</f>
        <v>TS0116-SA-010319-00002-顧客註記約定作業_問題戶查詢.docx</v>
      </c>
      <c r="G61" s="27" t="s">
        <v>134</v>
      </c>
      <c r="H61" s="27" t="s">
        <v>745</v>
      </c>
      <c r="I61" s="28">
        <v>9</v>
      </c>
      <c r="J61" s="29" t="s">
        <v>513</v>
      </c>
      <c r="K61" s="27" t="s">
        <v>779</v>
      </c>
      <c r="L61" s="31" t="s">
        <v>780</v>
      </c>
      <c r="M61" s="27" t="s">
        <v>781</v>
      </c>
      <c r="N61" s="27">
        <v>4</v>
      </c>
      <c r="O61" s="27" t="s">
        <v>500</v>
      </c>
      <c r="P61" s="30" t="s">
        <v>782</v>
      </c>
      <c r="Q61" s="30" t="s">
        <v>783</v>
      </c>
      <c r="R61" s="27"/>
      <c r="S61" s="37" t="s">
        <v>784</v>
      </c>
      <c r="T61" s="27"/>
    </row>
    <row r="62" spans="1:20" hidden="1">
      <c r="A62" s="6" t="str">
        <f>VLOOKUP(E62,CIFX_ECSG清單!A:B,2,0)</f>
        <v>PROD</v>
      </c>
      <c r="B62" s="6" t="str">
        <f>_xlfn.IFNA(IF(C62="舊服務",LOOKUP(1,0/FIND(IFERROR(VLOOKUP(E62,新舊交易名稱mapping!A:B,2,0),E62),PGMTRX!A:A),PGMTRX!C:C),LOOKUP(1,0/FIND(E62,新服務功能!H:H),新服務功能!M:M)),VLOOKUP(IFERROR(VLOOKUP(E62,新舊交易名稱mapping!A:B,2,0),E62),CIFX_ECSG清單!A:B,2,0))</f>
        <v xml:space="preserve">新世代分行系統(NBS),大消金系統(NCS) </v>
      </c>
      <c r="C62" s="6" t="str">
        <f>IF(_xlfn.IFNA(VLOOKUP(E62,新服務功能!H:H,1,0),"舊服務")&lt;&gt;"舊服務","新服務","舊服務")</f>
        <v>舊服務</v>
      </c>
      <c r="D62" s="6" t="str">
        <f>IF((VLOOKUP(E62,CIFX_ECSG清單!A:H,8,FALSE))=1,"異動","查詢")</f>
        <v>查詢</v>
      </c>
      <c r="E62" s="27" t="s">
        <v>739</v>
      </c>
      <c r="F62" s="27" t="str">
        <f>IF(ISNUMBER(FIND("TWIS",E62)),VLOOKUP(SUBSTITUTE(E62,"TWIS","IWIS"),CIFX_ECSG清單!A:R,18,0),IF(AND(ISNUMBER(FIND("T",LEFT(E62,2))),IF(LEN(E62)-LEN(SUBSTITUTE(E62,"T",""))&gt;1,FALSE,TRUE)),VLOOKUP(SUBSTITUTE(E62,"T",""),CIFX_ECSG清單!A:R,18,0),VLOOKUP(E62,CIFX_ECSG清單!A:R,18,0)))</f>
        <v>TS0116-SA-010319-00002-顧客註記約定作業_問題戶查詢.docx</v>
      </c>
      <c r="G62" s="27" t="s">
        <v>134</v>
      </c>
      <c r="H62" s="27" t="s">
        <v>745</v>
      </c>
      <c r="I62" s="28">
        <v>10</v>
      </c>
      <c r="J62" s="29" t="s">
        <v>513</v>
      </c>
      <c r="K62" s="27" t="s">
        <v>785</v>
      </c>
      <c r="L62" s="34" t="s">
        <v>786</v>
      </c>
      <c r="M62" s="27" t="s">
        <v>787</v>
      </c>
      <c r="N62" s="27">
        <v>160</v>
      </c>
      <c r="O62" s="27" t="s">
        <v>500</v>
      </c>
      <c r="P62" s="36" t="s">
        <v>788</v>
      </c>
      <c r="Q62" s="30" t="s">
        <v>789</v>
      </c>
      <c r="R62" s="27"/>
      <c r="S62" s="37" t="s">
        <v>790</v>
      </c>
      <c r="T62" s="27"/>
    </row>
    <row r="63" spans="1:20" ht="27" hidden="1">
      <c r="A63" s="6" t="str">
        <f>VLOOKUP(E63,CIFX_ECSG清單!A:B,2,0)</f>
        <v>PROD</v>
      </c>
      <c r="B63" s="6" t="str">
        <f>_xlfn.IFNA(IF(C63="舊服務",LOOKUP(1,0/FIND(IFERROR(VLOOKUP(E63,新舊交易名稱mapping!A:B,2,0),E63),PGMTRX!A:A),PGMTRX!C:C),LOOKUP(1,0/FIND(E63,新服務功能!H:H),新服務功能!M:M)),VLOOKUP(IFERROR(VLOOKUP(E63,新舊交易名稱mapping!A:B,2,0),E63),CIFX_ECSG清單!A:B,2,0))</f>
        <v xml:space="preserve">新世代分行系統(NBS),大消金系統(NCS) </v>
      </c>
      <c r="C63" s="6" t="str">
        <f>IF(_xlfn.IFNA(VLOOKUP(E63,新服務功能!H:H,1,0),"舊服務")&lt;&gt;"舊服務","新服務","舊服務")</f>
        <v>舊服務</v>
      </c>
      <c r="D63" s="6" t="str">
        <f>IF((VLOOKUP(E63,CIFX_ECSG清單!A:H,8,FALSE))=1,"異動","查詢")</f>
        <v>查詢</v>
      </c>
      <c r="E63" s="27" t="s">
        <v>739</v>
      </c>
      <c r="F63" s="27" t="str">
        <f>IF(ISNUMBER(FIND("TWIS",E63)),VLOOKUP(SUBSTITUTE(E63,"TWIS","IWIS"),CIFX_ECSG清單!A:R,18,0),IF(AND(ISNUMBER(FIND("T",LEFT(E63,2))),IF(LEN(E63)-LEN(SUBSTITUTE(E63,"T",""))&gt;1,FALSE,TRUE)),VLOOKUP(SUBSTITUTE(E63,"T",""),CIFX_ECSG清單!A:R,18,0),VLOOKUP(E63,CIFX_ECSG清單!A:R,18,0)))</f>
        <v>TS0116-SA-010319-00002-顧客註記約定作業_問題戶查詢.docx</v>
      </c>
      <c r="G63" s="27" t="s">
        <v>134</v>
      </c>
      <c r="H63" s="27" t="s">
        <v>745</v>
      </c>
      <c r="I63" s="28">
        <v>11</v>
      </c>
      <c r="J63" s="29" t="s">
        <v>513</v>
      </c>
      <c r="K63" s="27" t="s">
        <v>791</v>
      </c>
      <c r="L63" s="31" t="s">
        <v>792</v>
      </c>
      <c r="M63" s="27" t="s">
        <v>793</v>
      </c>
      <c r="N63" s="27">
        <v>1</v>
      </c>
      <c r="O63" s="27" t="s">
        <v>500</v>
      </c>
      <c r="P63" s="27" t="s">
        <v>794</v>
      </c>
      <c r="Q63" s="30" t="s">
        <v>795</v>
      </c>
      <c r="R63" s="32" t="s">
        <v>796</v>
      </c>
      <c r="S63" s="27" t="s">
        <v>797</v>
      </c>
      <c r="T63" s="27"/>
    </row>
    <row r="64" spans="1:20" ht="81" hidden="1">
      <c r="A64" s="6" t="str">
        <f>VLOOKUP(E64,CIFX_ECSG清單!A:B,2,0)</f>
        <v>PROD</v>
      </c>
      <c r="B64" s="6" t="str">
        <f>_xlfn.IFNA(IF(C64="舊服務",LOOKUP(1,0/FIND(IFERROR(VLOOKUP(E64,新舊交易名稱mapping!A:B,2,0),E64),PGMTRX!A:A),PGMTRX!C:C),LOOKUP(1,0/FIND(E64,新服務功能!H:H),新服務功能!M:M)),VLOOKUP(IFERROR(VLOOKUP(E64,新舊交易名稱mapping!A:B,2,0),E64),CIFX_ECSG清單!A:B,2,0))</f>
        <v xml:space="preserve">新世代分行系統(NBS),大消金系統(NCS) </v>
      </c>
      <c r="C64" s="6" t="str">
        <f>IF(_xlfn.IFNA(VLOOKUP(E64,新服務功能!H:H,1,0),"舊服務")&lt;&gt;"舊服務","新服務","舊服務")</f>
        <v>舊服務</v>
      </c>
      <c r="D64" s="6" t="str">
        <f>IF((VLOOKUP(E64,CIFX_ECSG清單!A:H,8,FALSE))=1,"異動","查詢")</f>
        <v>查詢</v>
      </c>
      <c r="E64" s="27" t="s">
        <v>739</v>
      </c>
      <c r="F64" s="27" t="str">
        <f>IF(ISNUMBER(FIND("TWIS",E64)),VLOOKUP(SUBSTITUTE(E64,"TWIS","IWIS"),CIFX_ECSG清單!A:R,18,0),IF(AND(ISNUMBER(FIND("T",LEFT(E64,2))),IF(LEN(E64)-LEN(SUBSTITUTE(E64,"T",""))&gt;1,FALSE,TRUE)),VLOOKUP(SUBSTITUTE(E64,"T",""),CIFX_ECSG清單!A:R,18,0),VLOOKUP(E64,CIFX_ECSG清單!A:R,18,0)))</f>
        <v>TS0116-SA-010319-00002-顧客註記約定作業_問題戶查詢.docx</v>
      </c>
      <c r="G64" s="27" t="s">
        <v>134</v>
      </c>
      <c r="H64" s="27" t="s">
        <v>745</v>
      </c>
      <c r="I64" s="28">
        <v>12</v>
      </c>
      <c r="J64" s="29" t="s">
        <v>513</v>
      </c>
      <c r="K64" s="27" t="s">
        <v>798</v>
      </c>
      <c r="L64" s="31" t="s">
        <v>799</v>
      </c>
      <c r="M64" s="27" t="s">
        <v>800</v>
      </c>
      <c r="N64" s="27">
        <v>1</v>
      </c>
      <c r="O64" s="27" t="s">
        <v>500</v>
      </c>
      <c r="P64" s="27" t="s">
        <v>801</v>
      </c>
      <c r="Q64" s="30" t="s">
        <v>802</v>
      </c>
      <c r="R64" s="32" t="s">
        <v>803</v>
      </c>
      <c r="S64" s="27" t="s">
        <v>804</v>
      </c>
      <c r="T64" s="27"/>
    </row>
    <row r="65" spans="1:20" hidden="1">
      <c r="A65" s="6" t="str">
        <f>VLOOKUP(E65,CIFX_ECSG清單!A:B,2,0)</f>
        <v>PROD</v>
      </c>
      <c r="B65" s="6" t="str">
        <f>_xlfn.IFNA(IF(C65="舊服務",LOOKUP(1,0/FIND(IFERROR(VLOOKUP(E65,新舊交易名稱mapping!A:B,2,0),E65),PGMTRX!A:A),PGMTRX!C:C),LOOKUP(1,0/FIND(E65,新服務功能!H:H),新服務功能!M:M)),VLOOKUP(IFERROR(VLOOKUP(E65,新舊交易名稱mapping!A:B,2,0),E65),CIFX_ECSG清單!A:B,2,0))</f>
        <v>新世代分行系統(NBS)</v>
      </c>
      <c r="C65" s="6" t="str">
        <f>IF(_xlfn.IFNA(VLOOKUP(E65,新服務功能!H:H,1,0),"舊服務")&lt;&gt;"舊服務","新服務","舊服務")</f>
        <v>舊服務</v>
      </c>
      <c r="D65" s="6" t="str">
        <f>IF((VLOOKUP(E65,CIFX_ECSG清單!A:H,8,FALSE))=1,"異動","查詢")</f>
        <v>查詢</v>
      </c>
      <c r="E65" s="27" t="s">
        <v>130</v>
      </c>
      <c r="F65" s="27" t="str">
        <f>IF(ISNUMBER(FIND("TWIS",E65)),VLOOKUP(SUBSTITUTE(E65,"TWIS","IWIS"),CIFX_ECSG清單!A:R,18,0),IF(AND(ISNUMBER(FIND("T",LEFT(E65,2))),IF(LEN(E65)-LEN(SUBSTITUTE(E65,"T",""))&gt;1,FALSE,TRUE)),VLOOKUP(SUBSTITUTE(E65,"T",""),CIFX_ECSG清單!A:R,18,0),VLOOKUP(E65,CIFX_ECSG清單!A:R,18,0)))</f>
        <v>TS0116-SA-010319-00002-顧客註記約定作業_問題戶查詢.docx</v>
      </c>
      <c r="G65" s="27" t="s">
        <v>134</v>
      </c>
      <c r="H65" s="27" t="s">
        <v>805</v>
      </c>
      <c r="I65" s="28">
        <v>1</v>
      </c>
      <c r="J65" s="29" t="s">
        <v>496</v>
      </c>
      <c r="K65" s="27" t="s">
        <v>666</v>
      </c>
      <c r="L65" s="30" t="s">
        <v>667</v>
      </c>
      <c r="M65" s="27" t="s">
        <v>806</v>
      </c>
      <c r="N65" s="27">
        <v>10</v>
      </c>
      <c r="O65" s="27" t="s">
        <v>516</v>
      </c>
      <c r="P65" s="27" t="s">
        <v>741</v>
      </c>
      <c r="Q65" s="30"/>
      <c r="R65" s="31"/>
      <c r="S65" s="27" t="s">
        <v>502</v>
      </c>
      <c r="T65" s="27"/>
    </row>
    <row r="66" spans="1:20" hidden="1">
      <c r="A66" s="6" t="str">
        <f>VLOOKUP(E66,CIFX_ECSG清單!A:B,2,0)</f>
        <v>PROD</v>
      </c>
      <c r="B66" s="6" t="str">
        <f>_xlfn.IFNA(IF(C66="舊服務",LOOKUP(1,0/FIND(IFERROR(VLOOKUP(E66,新舊交易名稱mapping!A:B,2,0),E66),PGMTRX!A:A),PGMTRX!C:C),LOOKUP(1,0/FIND(E66,新服務功能!H:H),新服務功能!M:M)),VLOOKUP(IFERROR(VLOOKUP(E66,新舊交易名稱mapping!A:B,2,0),E66),CIFX_ECSG清單!A:B,2,0))</f>
        <v>新世代分行系統(NBS)</v>
      </c>
      <c r="C66" s="6" t="str">
        <f>IF(_xlfn.IFNA(VLOOKUP(E66,新服務功能!H:H,1,0),"舊服務")&lt;&gt;"舊服務","新服務","舊服務")</f>
        <v>舊服務</v>
      </c>
      <c r="D66" s="6" t="str">
        <f>IF((VLOOKUP(E66,CIFX_ECSG清單!A:H,8,FALSE))=1,"異動","查詢")</f>
        <v>查詢</v>
      </c>
      <c r="E66" s="27" t="s">
        <v>130</v>
      </c>
      <c r="F66" s="27" t="str">
        <f>IF(ISNUMBER(FIND("TWIS",E66)),VLOOKUP(SUBSTITUTE(E66,"TWIS","IWIS"),CIFX_ECSG清單!A:R,18,0),IF(AND(ISNUMBER(FIND("T",LEFT(E66,2))),IF(LEN(E66)-LEN(SUBSTITUTE(E66,"T",""))&gt;1,FALSE,TRUE)),VLOOKUP(SUBSTITUTE(E66,"T",""),CIFX_ECSG清單!A:R,18,0),VLOOKUP(E66,CIFX_ECSG清單!A:R,18,0)))</f>
        <v>TS0116-SA-010319-00002-顧客註記約定作業_問題戶查詢.docx</v>
      </c>
      <c r="G66" s="27" t="s">
        <v>134</v>
      </c>
      <c r="H66" s="27" t="s">
        <v>805</v>
      </c>
      <c r="I66" s="28">
        <v>2</v>
      </c>
      <c r="J66" s="29" t="s">
        <v>496</v>
      </c>
      <c r="K66" s="27" t="s">
        <v>504</v>
      </c>
      <c r="L66" s="31" t="s">
        <v>505</v>
      </c>
      <c r="M66" s="27" t="s">
        <v>807</v>
      </c>
      <c r="N66" s="27">
        <v>8</v>
      </c>
      <c r="O66" s="27" t="s">
        <v>516</v>
      </c>
      <c r="P66" s="27" t="s">
        <v>631</v>
      </c>
      <c r="Q66" s="30"/>
      <c r="R66" s="31"/>
      <c r="S66" s="27" t="s">
        <v>508</v>
      </c>
      <c r="T66" s="27"/>
    </row>
    <row r="67" spans="1:20" hidden="1">
      <c r="A67" s="6" t="str">
        <f>VLOOKUP(E67,CIFX_ECSG清單!A:B,2,0)</f>
        <v>PROD</v>
      </c>
      <c r="B67" s="6" t="str">
        <f>_xlfn.IFNA(IF(C67="舊服務",LOOKUP(1,0/FIND(IFERROR(VLOOKUP(E67,新舊交易名稱mapping!A:B,2,0),E67),PGMTRX!A:A),PGMTRX!C:C),LOOKUP(1,0/FIND(E67,新服務功能!H:H),新服務功能!M:M)),VLOOKUP(IFERROR(VLOOKUP(E67,新舊交易名稱mapping!A:B,2,0),E67),CIFX_ECSG清單!A:B,2,0))</f>
        <v>新世代分行系統(NBS)</v>
      </c>
      <c r="C67" s="6" t="str">
        <f>IF(_xlfn.IFNA(VLOOKUP(E67,新服務功能!H:H,1,0),"舊服務")&lt;&gt;"舊服務","新服務","舊服務")</f>
        <v>舊服務</v>
      </c>
      <c r="D67" s="6" t="str">
        <f>IF((VLOOKUP(E67,CIFX_ECSG清單!A:H,8,FALSE))=1,"異動","查詢")</f>
        <v>查詢</v>
      </c>
      <c r="E67" s="27" t="s">
        <v>130</v>
      </c>
      <c r="F67" s="27" t="str">
        <f>IF(ISNUMBER(FIND("TWIS",E67)),VLOOKUP(SUBSTITUTE(E67,"TWIS","IWIS"),CIFX_ECSG清單!A:R,18,0),IF(AND(ISNUMBER(FIND("T",LEFT(E67,2))),IF(LEN(E67)-LEN(SUBSTITUTE(E67,"T",""))&gt;1,FALSE,TRUE)),VLOOKUP(SUBSTITUTE(E67,"T",""),CIFX_ECSG清單!A:R,18,0),VLOOKUP(E67,CIFX_ECSG清單!A:R,18,0)))</f>
        <v>TS0116-SA-010319-00002-顧客註記約定作業_問題戶查詢.docx</v>
      </c>
      <c r="G67" s="27" t="s">
        <v>134</v>
      </c>
      <c r="H67" s="27" t="s">
        <v>808</v>
      </c>
      <c r="I67" s="28">
        <v>1</v>
      </c>
      <c r="J67" s="29" t="s">
        <v>513</v>
      </c>
      <c r="K67" s="27" t="s">
        <v>746</v>
      </c>
      <c r="L67" s="35" t="s">
        <v>667</v>
      </c>
      <c r="M67" s="27" t="s">
        <v>747</v>
      </c>
      <c r="N67" s="27">
        <v>10</v>
      </c>
      <c r="O67" s="27" t="s">
        <v>516</v>
      </c>
      <c r="P67" s="35" t="s">
        <v>741</v>
      </c>
      <c r="Q67" s="27" t="s">
        <v>517</v>
      </c>
      <c r="R67" s="27"/>
      <c r="S67" s="27" t="s">
        <v>502</v>
      </c>
      <c r="T67" s="27"/>
    </row>
    <row r="68" spans="1:20" hidden="1">
      <c r="A68" s="6" t="str">
        <f>VLOOKUP(E68,CIFX_ECSG清單!A:B,2,0)</f>
        <v>PROD</v>
      </c>
      <c r="B68" s="6" t="str">
        <f>_xlfn.IFNA(IF(C68="舊服務",LOOKUP(1,0/FIND(IFERROR(VLOOKUP(E68,新舊交易名稱mapping!A:B,2,0),E68),PGMTRX!A:A),PGMTRX!C:C),LOOKUP(1,0/FIND(E68,新服務功能!H:H),新服務功能!M:M)),VLOOKUP(IFERROR(VLOOKUP(E68,新舊交易名稱mapping!A:B,2,0),E68),CIFX_ECSG清單!A:B,2,0))</f>
        <v>新世代分行系統(NBS)</v>
      </c>
      <c r="C68" s="6" t="str">
        <f>IF(_xlfn.IFNA(VLOOKUP(E68,新服務功能!H:H,1,0),"舊服務")&lt;&gt;"舊服務","新服務","舊服務")</f>
        <v>舊服務</v>
      </c>
      <c r="D68" s="6" t="str">
        <f>IF((VLOOKUP(E68,CIFX_ECSG清單!A:H,8,FALSE))=1,"異動","查詢")</f>
        <v>查詢</v>
      </c>
      <c r="E68" s="27" t="s">
        <v>130</v>
      </c>
      <c r="F68" s="27" t="str">
        <f>IF(ISNUMBER(FIND("TWIS",E68)),VLOOKUP(SUBSTITUTE(E68,"TWIS","IWIS"),CIFX_ECSG清單!A:R,18,0),IF(AND(ISNUMBER(FIND("T",LEFT(E68,2))),IF(LEN(E68)-LEN(SUBSTITUTE(E68,"T",""))&gt;1,FALSE,TRUE)),VLOOKUP(SUBSTITUTE(E68,"T",""),CIFX_ECSG清單!A:R,18,0),VLOOKUP(E68,CIFX_ECSG清單!A:R,18,0)))</f>
        <v>TS0116-SA-010319-00002-顧客註記約定作業_問題戶查詢.docx</v>
      </c>
      <c r="G68" s="27" t="s">
        <v>134</v>
      </c>
      <c r="H68" s="27" t="s">
        <v>808</v>
      </c>
      <c r="I68" s="28">
        <v>2</v>
      </c>
      <c r="J68" s="29" t="s">
        <v>513</v>
      </c>
      <c r="K68" s="27" t="s">
        <v>504</v>
      </c>
      <c r="L68" s="31" t="s">
        <v>505</v>
      </c>
      <c r="M68" s="27" t="s">
        <v>748</v>
      </c>
      <c r="N68" s="27">
        <v>8</v>
      </c>
      <c r="O68" s="27" t="s">
        <v>516</v>
      </c>
      <c r="P68" s="27" t="s">
        <v>631</v>
      </c>
      <c r="Q68" s="30" t="s">
        <v>632</v>
      </c>
      <c r="R68" s="27"/>
      <c r="S68" s="27" t="s">
        <v>508</v>
      </c>
      <c r="T68" s="27"/>
    </row>
    <row r="69" spans="1:20" hidden="1">
      <c r="A69" s="6" t="str">
        <f>VLOOKUP(E69,CIFX_ECSG清單!A:B,2,0)</f>
        <v>PROD</v>
      </c>
      <c r="B69" s="6" t="str">
        <f>_xlfn.IFNA(IF(C69="舊服務",LOOKUP(1,0/FIND(IFERROR(VLOOKUP(E69,新舊交易名稱mapping!A:B,2,0),E69),PGMTRX!A:A),PGMTRX!C:C),LOOKUP(1,0/FIND(E69,新服務功能!H:H),新服務功能!M:M)),VLOOKUP(IFERROR(VLOOKUP(E69,新舊交易名稱mapping!A:B,2,0),E69),CIFX_ECSG清單!A:B,2,0))</f>
        <v>新世代分行系統(NBS)</v>
      </c>
      <c r="C69" s="6" t="str">
        <f>IF(_xlfn.IFNA(VLOOKUP(E69,新服務功能!H:H,1,0),"舊服務")&lt;&gt;"舊服務","新服務","舊服務")</f>
        <v>舊服務</v>
      </c>
      <c r="D69" s="6" t="str">
        <f>IF((VLOOKUP(E69,CIFX_ECSG清單!A:H,8,FALSE))=1,"異動","查詢")</f>
        <v>查詢</v>
      </c>
      <c r="E69" s="27" t="s">
        <v>130</v>
      </c>
      <c r="F69" s="27" t="str">
        <f>IF(ISNUMBER(FIND("TWIS",E69)),VLOOKUP(SUBSTITUTE(E69,"TWIS","IWIS"),CIFX_ECSG清單!A:R,18,0),IF(AND(ISNUMBER(FIND("T",LEFT(E69,2))),IF(LEN(E69)-LEN(SUBSTITUTE(E69,"T",""))&gt;1,FALSE,TRUE)),VLOOKUP(SUBSTITUTE(E69,"T",""),CIFX_ECSG清單!A:R,18,0),VLOOKUP(E69,CIFX_ECSG清單!A:R,18,0)))</f>
        <v>TS0116-SA-010319-00002-顧客註記約定作業_問題戶查詢.docx</v>
      </c>
      <c r="G69" s="27" t="s">
        <v>134</v>
      </c>
      <c r="H69" s="27" t="s">
        <v>808</v>
      </c>
      <c r="I69" s="28">
        <v>3</v>
      </c>
      <c r="J69" s="29" t="s">
        <v>513</v>
      </c>
      <c r="K69" s="27" t="s">
        <v>669</v>
      </c>
      <c r="L69" s="31" t="s">
        <v>749</v>
      </c>
      <c r="M69" s="27" t="s">
        <v>635</v>
      </c>
      <c r="N69" s="27">
        <v>80</v>
      </c>
      <c r="O69" s="27" t="s">
        <v>516</v>
      </c>
      <c r="P69" s="27" t="s">
        <v>636</v>
      </c>
      <c r="Q69" s="30" t="s">
        <v>637</v>
      </c>
      <c r="R69" s="27"/>
      <c r="S69" s="27" t="s">
        <v>638</v>
      </c>
      <c r="T69" s="27"/>
    </row>
    <row r="70" spans="1:20" hidden="1">
      <c r="A70" s="6" t="str">
        <f>VLOOKUP(E70,CIFX_ECSG清單!A:B,2,0)</f>
        <v>PROD</v>
      </c>
      <c r="B70" s="6" t="str">
        <f>_xlfn.IFNA(IF(C70="舊服務",LOOKUP(1,0/FIND(IFERROR(VLOOKUP(E70,新舊交易名稱mapping!A:B,2,0),E70),PGMTRX!A:A),PGMTRX!C:C),LOOKUP(1,0/FIND(E70,新服務功能!H:H),新服務功能!M:M)),VLOOKUP(IFERROR(VLOOKUP(E70,新舊交易名稱mapping!A:B,2,0),E70),CIFX_ECSG清單!A:B,2,0))</f>
        <v>新世代分行系統(NBS)</v>
      </c>
      <c r="C70" s="6" t="str">
        <f>IF(_xlfn.IFNA(VLOOKUP(E70,新服務功能!H:H,1,0),"舊服務")&lt;&gt;"舊服務","新服務","舊服務")</f>
        <v>舊服務</v>
      </c>
      <c r="D70" s="6" t="str">
        <f>IF((VLOOKUP(E70,CIFX_ECSG清單!A:H,8,FALSE))=1,"異動","查詢")</f>
        <v>查詢</v>
      </c>
      <c r="E70" s="27" t="s">
        <v>130</v>
      </c>
      <c r="F70" s="27" t="str">
        <f>IF(ISNUMBER(FIND("TWIS",E70)),VLOOKUP(SUBSTITUTE(E70,"TWIS","IWIS"),CIFX_ECSG清單!A:R,18,0),IF(AND(ISNUMBER(FIND("T",LEFT(E70,2))),IF(LEN(E70)-LEN(SUBSTITUTE(E70,"T",""))&gt;1,FALSE,TRUE)),VLOOKUP(SUBSTITUTE(E70,"T",""),CIFX_ECSG清單!A:R,18,0),VLOOKUP(E70,CIFX_ECSG清單!A:R,18,0)))</f>
        <v>TS0116-SA-010319-00002-顧客註記約定作業_問題戶查詢.docx</v>
      </c>
      <c r="G70" s="27" t="s">
        <v>134</v>
      </c>
      <c r="H70" s="27" t="s">
        <v>808</v>
      </c>
      <c r="I70" s="28">
        <v>4</v>
      </c>
      <c r="J70" s="29" t="s">
        <v>513</v>
      </c>
      <c r="K70" s="35" t="s">
        <v>809</v>
      </c>
      <c r="L70" s="38" t="s">
        <v>751</v>
      </c>
      <c r="M70" s="27" t="s">
        <v>752</v>
      </c>
      <c r="N70" s="27">
        <v>1</v>
      </c>
      <c r="O70" s="27" t="s">
        <v>516</v>
      </c>
      <c r="P70" s="27" t="s">
        <v>753</v>
      </c>
      <c r="Q70" s="30" t="s">
        <v>626</v>
      </c>
      <c r="R70" s="27"/>
      <c r="S70" s="27" t="s">
        <v>754</v>
      </c>
      <c r="T70" s="27"/>
    </row>
    <row r="71" spans="1:20" hidden="1">
      <c r="A71" s="6" t="str">
        <f>VLOOKUP(E71,CIFX_ECSG清單!A:B,2,0)</f>
        <v>PROD</v>
      </c>
      <c r="B71" s="6" t="str">
        <f>_xlfn.IFNA(IF(C71="舊服務",LOOKUP(1,0/FIND(IFERROR(VLOOKUP(E71,新舊交易名稱mapping!A:B,2,0),E71),PGMTRX!A:A),PGMTRX!C:C),LOOKUP(1,0/FIND(E71,新服務功能!H:H),新服務功能!M:M)),VLOOKUP(IFERROR(VLOOKUP(E71,新舊交易名稱mapping!A:B,2,0),E71),CIFX_ECSG清單!A:B,2,0))</f>
        <v>新世代分行系統(NBS)</v>
      </c>
      <c r="C71" s="6" t="str">
        <f>IF(_xlfn.IFNA(VLOOKUP(E71,新服務功能!H:H,1,0),"舊服務")&lt;&gt;"舊服務","新服務","舊服務")</f>
        <v>舊服務</v>
      </c>
      <c r="D71" s="6" t="str">
        <f>IF((VLOOKUP(E71,CIFX_ECSG清單!A:H,8,FALSE))=1,"異動","查詢")</f>
        <v>查詢</v>
      </c>
      <c r="E71" s="27" t="s">
        <v>130</v>
      </c>
      <c r="F71" s="27" t="str">
        <f>IF(ISNUMBER(FIND("TWIS",E71)),VLOOKUP(SUBSTITUTE(E71,"TWIS","IWIS"),CIFX_ECSG清單!A:R,18,0),IF(AND(ISNUMBER(FIND("T",LEFT(E71,2))),IF(LEN(E71)-LEN(SUBSTITUTE(E71,"T",""))&gt;1,FALSE,TRUE)),VLOOKUP(SUBSTITUTE(E71,"T",""),CIFX_ECSG清單!A:R,18,0),VLOOKUP(E71,CIFX_ECSG清單!A:R,18,0)))</f>
        <v>TS0116-SA-010319-00002-顧客註記約定作業_問題戶查詢.docx</v>
      </c>
      <c r="G71" s="27" t="s">
        <v>134</v>
      </c>
      <c r="H71" s="27" t="s">
        <v>808</v>
      </c>
      <c r="I71" s="28">
        <v>5</v>
      </c>
      <c r="J71" s="29" t="s">
        <v>513</v>
      </c>
      <c r="K71" s="27" t="s">
        <v>755</v>
      </c>
      <c r="L71" s="31" t="s">
        <v>756</v>
      </c>
      <c r="M71" s="27" t="s">
        <v>757</v>
      </c>
      <c r="N71" s="27">
        <v>1</v>
      </c>
      <c r="O71" s="27" t="s">
        <v>516</v>
      </c>
      <c r="P71" s="27" t="s">
        <v>758</v>
      </c>
      <c r="Q71" s="30" t="s">
        <v>759</v>
      </c>
      <c r="R71" s="27"/>
      <c r="S71" s="27" t="s">
        <v>760</v>
      </c>
      <c r="T71" s="27"/>
    </row>
    <row r="72" spans="1:20" hidden="1">
      <c r="A72" s="6" t="str">
        <f>VLOOKUP(E72,CIFX_ECSG清單!A:B,2,0)</f>
        <v>PROD</v>
      </c>
      <c r="B72" s="6" t="str">
        <f>_xlfn.IFNA(IF(C72="舊服務",LOOKUP(1,0/FIND(IFERROR(VLOOKUP(E72,新舊交易名稱mapping!A:B,2,0),E72),PGMTRX!A:A),PGMTRX!C:C),LOOKUP(1,0/FIND(E72,新服務功能!H:H),新服務功能!M:M)),VLOOKUP(IFERROR(VLOOKUP(E72,新舊交易名稱mapping!A:B,2,0),E72),CIFX_ECSG清單!A:B,2,0))</f>
        <v>新世代分行系統(NBS)</v>
      </c>
      <c r="C72" s="6" t="str">
        <f>IF(_xlfn.IFNA(VLOOKUP(E72,新服務功能!H:H,1,0),"舊服務")&lt;&gt;"舊服務","新服務","舊服務")</f>
        <v>舊服務</v>
      </c>
      <c r="D72" s="6" t="str">
        <f>IF((VLOOKUP(E72,CIFX_ECSG清單!A:H,8,FALSE))=1,"異動","查詢")</f>
        <v>查詢</v>
      </c>
      <c r="E72" s="27" t="s">
        <v>130</v>
      </c>
      <c r="F72" s="27" t="str">
        <f>IF(ISNUMBER(FIND("TWIS",E72)),VLOOKUP(SUBSTITUTE(E72,"TWIS","IWIS"),CIFX_ECSG清單!A:R,18,0),IF(AND(ISNUMBER(FIND("T",LEFT(E72,2))),IF(LEN(E72)-LEN(SUBSTITUTE(E72,"T",""))&gt;1,FALSE,TRUE)),VLOOKUP(SUBSTITUTE(E72,"T",""),CIFX_ECSG清單!A:R,18,0),VLOOKUP(E72,CIFX_ECSG清單!A:R,18,0)))</f>
        <v>TS0116-SA-010319-00002-顧客註記約定作業_問題戶查詢.docx</v>
      </c>
      <c r="G72" s="27" t="s">
        <v>134</v>
      </c>
      <c r="H72" s="27" t="s">
        <v>808</v>
      </c>
      <c r="I72" s="28">
        <v>6</v>
      </c>
      <c r="J72" s="29" t="s">
        <v>513</v>
      </c>
      <c r="K72" s="27" t="s">
        <v>761</v>
      </c>
      <c r="L72" s="34" t="s">
        <v>762</v>
      </c>
      <c r="M72" s="27" t="s">
        <v>763</v>
      </c>
      <c r="N72" s="27">
        <v>2</v>
      </c>
      <c r="O72" s="27" t="s">
        <v>516</v>
      </c>
      <c r="P72" s="36" t="s">
        <v>764</v>
      </c>
      <c r="Q72" s="30" t="s">
        <v>765</v>
      </c>
      <c r="R72" s="27"/>
      <c r="S72" s="37" t="s">
        <v>766</v>
      </c>
      <c r="T72" s="27"/>
    </row>
    <row r="73" spans="1:20" ht="40.5" hidden="1">
      <c r="A73" s="6" t="str">
        <f>VLOOKUP(E73,CIFX_ECSG清單!A:B,2,0)</f>
        <v>PROD</v>
      </c>
      <c r="B73" s="6" t="str">
        <f>_xlfn.IFNA(IF(C73="舊服務",LOOKUP(1,0/FIND(IFERROR(VLOOKUP(E73,新舊交易名稱mapping!A:B,2,0),E73),PGMTRX!A:A),PGMTRX!C:C),LOOKUP(1,0/FIND(E73,新服務功能!H:H),新服務功能!M:M)),VLOOKUP(IFERROR(VLOOKUP(E73,新舊交易名稱mapping!A:B,2,0),E73),CIFX_ECSG清單!A:B,2,0))</f>
        <v>新世代分行系統(NBS)</v>
      </c>
      <c r="C73" s="6" t="str">
        <f>IF(_xlfn.IFNA(VLOOKUP(E73,新服務功能!H:H,1,0),"舊服務")&lt;&gt;"舊服務","新服務","舊服務")</f>
        <v>舊服務</v>
      </c>
      <c r="D73" s="6" t="str">
        <f>IF((VLOOKUP(E73,CIFX_ECSG清單!A:H,8,FALSE))=1,"異動","查詢")</f>
        <v>查詢</v>
      </c>
      <c r="E73" s="27" t="s">
        <v>130</v>
      </c>
      <c r="F73" s="27" t="str">
        <f>IF(ISNUMBER(FIND("TWIS",E73)),VLOOKUP(SUBSTITUTE(E73,"TWIS","IWIS"),CIFX_ECSG清單!A:R,18,0),IF(AND(ISNUMBER(FIND("T",LEFT(E73,2))),IF(LEN(E73)-LEN(SUBSTITUTE(E73,"T",""))&gt;1,FALSE,TRUE)),VLOOKUP(SUBSTITUTE(E73,"T",""),CIFX_ECSG清單!A:R,18,0),VLOOKUP(E73,CIFX_ECSG清單!A:R,18,0)))</f>
        <v>TS0116-SA-010319-00002-顧客註記約定作業_問題戶查詢.docx</v>
      </c>
      <c r="G73" s="27" t="s">
        <v>134</v>
      </c>
      <c r="H73" s="27" t="s">
        <v>808</v>
      </c>
      <c r="I73" s="28">
        <v>7</v>
      </c>
      <c r="J73" s="29" t="s">
        <v>513</v>
      </c>
      <c r="K73" s="27" t="s">
        <v>810</v>
      </c>
      <c r="L73" s="34" t="s">
        <v>768</v>
      </c>
      <c r="M73" s="27" t="s">
        <v>769</v>
      </c>
      <c r="N73" s="27">
        <v>8</v>
      </c>
      <c r="O73" s="27" t="s">
        <v>516</v>
      </c>
      <c r="P73" s="36" t="s">
        <v>770</v>
      </c>
      <c r="Q73" s="30" t="s">
        <v>771</v>
      </c>
      <c r="R73" s="27"/>
      <c r="S73" s="37" t="s">
        <v>772</v>
      </c>
      <c r="T73" s="27"/>
    </row>
    <row r="74" spans="1:20" hidden="1">
      <c r="A74" s="6" t="str">
        <f>VLOOKUP(E74,CIFX_ECSG清單!A:B,2,0)</f>
        <v>PROD</v>
      </c>
      <c r="B74" s="6" t="str">
        <f>_xlfn.IFNA(IF(C74="舊服務",LOOKUP(1,0/FIND(IFERROR(VLOOKUP(E74,新舊交易名稱mapping!A:B,2,0),E74),PGMTRX!A:A),PGMTRX!C:C),LOOKUP(1,0/FIND(E74,新服務功能!H:H),新服務功能!M:M)),VLOOKUP(IFERROR(VLOOKUP(E74,新舊交易名稱mapping!A:B,2,0),E74),CIFX_ECSG清單!A:B,2,0))</f>
        <v>新世代分行系統(NBS)</v>
      </c>
      <c r="C74" s="6" t="str">
        <f>IF(_xlfn.IFNA(VLOOKUP(E74,新服務功能!H:H,1,0),"舊服務")&lt;&gt;"舊服務","新服務","舊服務")</f>
        <v>舊服務</v>
      </c>
      <c r="D74" s="6" t="str">
        <f>IF((VLOOKUP(E74,CIFX_ECSG清單!A:H,8,FALSE))=1,"異動","查詢")</f>
        <v>查詢</v>
      </c>
      <c r="E74" s="27" t="s">
        <v>130</v>
      </c>
      <c r="F74" s="27" t="str">
        <f>IF(ISNUMBER(FIND("TWIS",E74)),VLOOKUP(SUBSTITUTE(E74,"TWIS","IWIS"),CIFX_ECSG清單!A:R,18,0),IF(AND(ISNUMBER(FIND("T",LEFT(E74,2))),IF(LEN(E74)-LEN(SUBSTITUTE(E74,"T",""))&gt;1,FALSE,TRUE)),VLOOKUP(SUBSTITUTE(E74,"T",""),CIFX_ECSG清單!A:R,18,0),VLOOKUP(E74,CIFX_ECSG清單!A:R,18,0)))</f>
        <v>TS0116-SA-010319-00002-顧客註記約定作業_問題戶查詢.docx</v>
      </c>
      <c r="G74" s="27" t="s">
        <v>134</v>
      </c>
      <c r="H74" s="27" t="s">
        <v>808</v>
      </c>
      <c r="I74" s="28">
        <v>8</v>
      </c>
      <c r="J74" s="29" t="s">
        <v>513</v>
      </c>
      <c r="K74" s="27" t="s">
        <v>773</v>
      </c>
      <c r="L74" s="34" t="s">
        <v>774</v>
      </c>
      <c r="M74" s="27" t="s">
        <v>775</v>
      </c>
      <c r="N74" s="27">
        <v>22</v>
      </c>
      <c r="O74" s="27" t="s">
        <v>516</v>
      </c>
      <c r="P74" s="36" t="s">
        <v>776</v>
      </c>
      <c r="Q74" s="30" t="s">
        <v>777</v>
      </c>
      <c r="R74" s="27"/>
      <c r="S74" s="37" t="s">
        <v>778</v>
      </c>
      <c r="T74" s="27"/>
    </row>
    <row r="75" spans="1:20" hidden="1">
      <c r="A75" s="6" t="str">
        <f>VLOOKUP(E75,CIFX_ECSG清單!A:B,2,0)</f>
        <v>PROD</v>
      </c>
      <c r="B75" s="6" t="str">
        <f>_xlfn.IFNA(IF(C75="舊服務",LOOKUP(1,0/FIND(IFERROR(VLOOKUP(E75,新舊交易名稱mapping!A:B,2,0),E75),PGMTRX!A:A),PGMTRX!C:C),LOOKUP(1,0/FIND(E75,新服務功能!H:H),新服務功能!M:M)),VLOOKUP(IFERROR(VLOOKUP(E75,新舊交易名稱mapping!A:B,2,0),E75),CIFX_ECSG清單!A:B,2,0))</f>
        <v>新世代分行系統(NBS)</v>
      </c>
      <c r="C75" s="6" t="str">
        <f>IF(_xlfn.IFNA(VLOOKUP(E75,新服務功能!H:H,1,0),"舊服務")&lt;&gt;"舊服務","新服務","舊服務")</f>
        <v>舊服務</v>
      </c>
      <c r="D75" s="6" t="str">
        <f>IF((VLOOKUP(E75,CIFX_ECSG清單!A:H,8,FALSE))=1,"異動","查詢")</f>
        <v>查詢</v>
      </c>
      <c r="E75" s="27" t="s">
        <v>130</v>
      </c>
      <c r="F75" s="27" t="str">
        <f>IF(ISNUMBER(FIND("TWIS",E75)),VLOOKUP(SUBSTITUTE(E75,"TWIS","IWIS"),CIFX_ECSG清單!A:R,18,0),IF(AND(ISNUMBER(FIND("T",LEFT(E75,2))),IF(LEN(E75)-LEN(SUBSTITUTE(E75,"T",""))&gt;1,FALSE,TRUE)),VLOOKUP(SUBSTITUTE(E75,"T",""),CIFX_ECSG清單!A:R,18,0),VLOOKUP(E75,CIFX_ECSG清單!A:R,18,0)))</f>
        <v>TS0116-SA-010319-00002-顧客註記約定作業_問題戶查詢.docx</v>
      </c>
      <c r="G75" s="27" t="s">
        <v>134</v>
      </c>
      <c r="H75" s="27" t="s">
        <v>808</v>
      </c>
      <c r="I75" s="28">
        <v>9</v>
      </c>
      <c r="J75" s="29" t="s">
        <v>513</v>
      </c>
      <c r="K75" s="27" t="s">
        <v>779</v>
      </c>
      <c r="L75" s="31" t="s">
        <v>780</v>
      </c>
      <c r="M75" s="27" t="s">
        <v>781</v>
      </c>
      <c r="N75" s="27">
        <v>4</v>
      </c>
      <c r="O75" s="27" t="s">
        <v>516</v>
      </c>
      <c r="P75" s="30" t="s">
        <v>782</v>
      </c>
      <c r="Q75" s="30" t="s">
        <v>783</v>
      </c>
      <c r="R75" s="27"/>
      <c r="S75" s="37" t="s">
        <v>784</v>
      </c>
      <c r="T75" s="27"/>
    </row>
    <row r="76" spans="1:20" hidden="1">
      <c r="A76" s="6" t="str">
        <f>VLOOKUP(E76,CIFX_ECSG清單!A:B,2,0)</f>
        <v>PROD</v>
      </c>
      <c r="B76" s="6" t="str">
        <f>_xlfn.IFNA(IF(C76="舊服務",LOOKUP(1,0/FIND(IFERROR(VLOOKUP(E76,新舊交易名稱mapping!A:B,2,0),E76),PGMTRX!A:A),PGMTRX!C:C),LOOKUP(1,0/FIND(E76,新服務功能!H:H),新服務功能!M:M)),VLOOKUP(IFERROR(VLOOKUP(E76,新舊交易名稱mapping!A:B,2,0),E76),CIFX_ECSG清單!A:B,2,0))</f>
        <v>新世代分行系統(NBS)</v>
      </c>
      <c r="C76" s="6" t="str">
        <f>IF(_xlfn.IFNA(VLOOKUP(E76,新服務功能!H:H,1,0),"舊服務")&lt;&gt;"舊服務","新服務","舊服務")</f>
        <v>舊服務</v>
      </c>
      <c r="D76" s="6" t="str">
        <f>IF((VLOOKUP(E76,CIFX_ECSG清單!A:H,8,FALSE))=1,"異動","查詢")</f>
        <v>查詢</v>
      </c>
      <c r="E76" s="27" t="s">
        <v>130</v>
      </c>
      <c r="F76" s="27" t="str">
        <f>IF(ISNUMBER(FIND("TWIS",E76)),VLOOKUP(SUBSTITUTE(E76,"TWIS","IWIS"),CIFX_ECSG清單!A:R,18,0),IF(AND(ISNUMBER(FIND("T",LEFT(E76,2))),IF(LEN(E76)-LEN(SUBSTITUTE(E76,"T",""))&gt;1,FALSE,TRUE)),VLOOKUP(SUBSTITUTE(E76,"T",""),CIFX_ECSG清單!A:R,18,0),VLOOKUP(E76,CIFX_ECSG清單!A:R,18,0)))</f>
        <v>TS0116-SA-010319-00002-顧客註記約定作業_問題戶查詢.docx</v>
      </c>
      <c r="G76" s="27" t="s">
        <v>134</v>
      </c>
      <c r="H76" s="27" t="s">
        <v>808</v>
      </c>
      <c r="I76" s="28">
        <v>10</v>
      </c>
      <c r="J76" s="29" t="s">
        <v>513</v>
      </c>
      <c r="K76" s="27" t="s">
        <v>785</v>
      </c>
      <c r="L76" s="34" t="s">
        <v>786</v>
      </c>
      <c r="M76" s="27" t="s">
        <v>787</v>
      </c>
      <c r="N76" s="27">
        <v>160</v>
      </c>
      <c r="O76" s="27" t="s">
        <v>516</v>
      </c>
      <c r="P76" s="36" t="s">
        <v>788</v>
      </c>
      <c r="Q76" s="30" t="s">
        <v>789</v>
      </c>
      <c r="R76" s="27"/>
      <c r="S76" s="37" t="s">
        <v>790</v>
      </c>
      <c r="T76" s="27"/>
    </row>
    <row r="77" spans="1:20" ht="27" hidden="1">
      <c r="A77" s="6" t="str">
        <f>VLOOKUP(E77,CIFX_ECSG清單!A:B,2,0)</f>
        <v>PROD</v>
      </c>
      <c r="B77" s="6" t="str">
        <f>_xlfn.IFNA(IF(C77="舊服務",LOOKUP(1,0/FIND(IFERROR(VLOOKUP(E77,新舊交易名稱mapping!A:B,2,0),E77),PGMTRX!A:A),PGMTRX!C:C),LOOKUP(1,0/FIND(E77,新服務功能!H:H),新服務功能!M:M)),VLOOKUP(IFERROR(VLOOKUP(E77,新舊交易名稱mapping!A:B,2,0),E77),CIFX_ECSG清單!A:B,2,0))</f>
        <v>新世代分行系統(NBS)</v>
      </c>
      <c r="C77" s="6" t="str">
        <f>IF(_xlfn.IFNA(VLOOKUP(E77,新服務功能!H:H,1,0),"舊服務")&lt;&gt;"舊服務","新服務","舊服務")</f>
        <v>舊服務</v>
      </c>
      <c r="D77" s="6" t="str">
        <f>IF((VLOOKUP(E77,CIFX_ECSG清單!A:H,8,FALSE))=1,"異動","查詢")</f>
        <v>查詢</v>
      </c>
      <c r="E77" s="27" t="s">
        <v>130</v>
      </c>
      <c r="F77" s="27" t="str">
        <f>IF(ISNUMBER(FIND("TWIS",E77)),VLOOKUP(SUBSTITUTE(E77,"TWIS","IWIS"),CIFX_ECSG清單!A:R,18,0),IF(AND(ISNUMBER(FIND("T",LEFT(E77,2))),IF(LEN(E77)-LEN(SUBSTITUTE(E77,"T",""))&gt;1,FALSE,TRUE)),VLOOKUP(SUBSTITUTE(E77,"T",""),CIFX_ECSG清單!A:R,18,0),VLOOKUP(E77,CIFX_ECSG清單!A:R,18,0)))</f>
        <v>TS0116-SA-010319-00002-顧客註記約定作業_問題戶查詢.docx</v>
      </c>
      <c r="G77" s="27" t="s">
        <v>134</v>
      </c>
      <c r="H77" s="27" t="s">
        <v>808</v>
      </c>
      <c r="I77" s="28">
        <v>11</v>
      </c>
      <c r="J77" s="29" t="s">
        <v>513</v>
      </c>
      <c r="K77" s="27" t="s">
        <v>791</v>
      </c>
      <c r="L77" s="31" t="s">
        <v>792</v>
      </c>
      <c r="M77" s="27" t="s">
        <v>793</v>
      </c>
      <c r="N77" s="27">
        <v>1</v>
      </c>
      <c r="O77" s="27" t="s">
        <v>516</v>
      </c>
      <c r="P77" s="27" t="s">
        <v>794</v>
      </c>
      <c r="Q77" s="30" t="s">
        <v>795</v>
      </c>
      <c r="R77" s="32" t="s">
        <v>796</v>
      </c>
      <c r="S77" s="27" t="s">
        <v>797</v>
      </c>
      <c r="T77" s="27"/>
    </row>
    <row r="78" spans="1:20" ht="81" hidden="1">
      <c r="A78" s="6" t="str">
        <f>VLOOKUP(E78,CIFX_ECSG清單!A:B,2,0)</f>
        <v>PROD</v>
      </c>
      <c r="B78" s="6" t="str">
        <f>_xlfn.IFNA(IF(C78="舊服務",LOOKUP(1,0/FIND(IFERROR(VLOOKUP(E78,新舊交易名稱mapping!A:B,2,0),E78),PGMTRX!A:A),PGMTRX!C:C),LOOKUP(1,0/FIND(E78,新服務功能!H:H),新服務功能!M:M)),VLOOKUP(IFERROR(VLOOKUP(E78,新舊交易名稱mapping!A:B,2,0),E78),CIFX_ECSG清單!A:B,2,0))</f>
        <v>新世代分行系統(NBS)</v>
      </c>
      <c r="C78" s="6" t="str">
        <f>IF(_xlfn.IFNA(VLOOKUP(E78,新服務功能!H:H,1,0),"舊服務")&lt;&gt;"舊服務","新服務","舊服務")</f>
        <v>舊服務</v>
      </c>
      <c r="D78" s="6" t="str">
        <f>IF((VLOOKUP(E78,CIFX_ECSG清單!A:H,8,FALSE))=1,"異動","查詢")</f>
        <v>查詢</v>
      </c>
      <c r="E78" s="27" t="s">
        <v>130</v>
      </c>
      <c r="F78" s="27" t="str">
        <f>IF(ISNUMBER(FIND("TWIS",E78)),VLOOKUP(SUBSTITUTE(E78,"TWIS","IWIS"),CIFX_ECSG清單!A:R,18,0),IF(AND(ISNUMBER(FIND("T",LEFT(E78,2))),IF(LEN(E78)-LEN(SUBSTITUTE(E78,"T",""))&gt;1,FALSE,TRUE)),VLOOKUP(SUBSTITUTE(E78,"T",""),CIFX_ECSG清單!A:R,18,0),VLOOKUP(E78,CIFX_ECSG清單!A:R,18,0)))</f>
        <v>TS0116-SA-010319-00002-顧客註記約定作業_問題戶查詢.docx</v>
      </c>
      <c r="G78" s="27" t="s">
        <v>134</v>
      </c>
      <c r="H78" s="27" t="s">
        <v>808</v>
      </c>
      <c r="I78" s="28">
        <v>12</v>
      </c>
      <c r="J78" s="29" t="s">
        <v>513</v>
      </c>
      <c r="K78" s="27" t="s">
        <v>798</v>
      </c>
      <c r="L78" s="31" t="s">
        <v>799</v>
      </c>
      <c r="M78" s="27" t="s">
        <v>800</v>
      </c>
      <c r="N78" s="27">
        <v>1</v>
      </c>
      <c r="O78" s="27" t="s">
        <v>516</v>
      </c>
      <c r="P78" s="27" t="s">
        <v>801</v>
      </c>
      <c r="Q78" s="30" t="s">
        <v>802</v>
      </c>
      <c r="R78" s="32" t="s">
        <v>803</v>
      </c>
      <c r="S78" s="27" t="s">
        <v>804</v>
      </c>
      <c r="T78" s="27"/>
    </row>
    <row r="79" spans="1:20" hidden="1">
      <c r="A79" s="6" t="str">
        <f>VLOOKUP(E79,CIFX_ECSG清單!A:B,2,0)</f>
        <v>PROD</v>
      </c>
      <c r="B79" s="6" t="str">
        <f>_xlfn.IFNA(IF(C79="舊服務",LOOKUP(1,0/FIND(IFERROR(VLOOKUP(E79,新舊交易名稱mapping!A:B,2,0),E79),PGMTRX!A:A),PGMTRX!C:C),LOOKUP(1,0/FIND(E79,新服務功能!H:H),新服務功能!M:M)),VLOOKUP(IFERROR(VLOOKUP(E79,新舊交易名稱mapping!A:B,2,0),E79),CIFX_ECSG清單!A:B,2,0))</f>
        <v>電子支付系統</v>
      </c>
      <c r="C79" s="6" t="str">
        <f>IF(_xlfn.IFNA(VLOOKUP(E79,新服務功能!H:H,1,0),"舊服務")&lt;&gt;"舊服務","新服務","舊服務")</f>
        <v>舊服務</v>
      </c>
      <c r="D79" s="6" t="str">
        <f>IF((VLOOKUP(E79,CIFX_ECSG清單!A:H,8,FALSE))=1,"異動","查詢")</f>
        <v>查詢</v>
      </c>
      <c r="E79" s="27" t="s">
        <v>10323</v>
      </c>
      <c r="F79" s="27" t="str">
        <f>IF(ISNUMBER(FIND("TWIS",E79)),VLOOKUP(SUBSTITUTE(E79,"TWIS","IWIS"),CIFX_ECSG清單!A:R,18,0),IF(AND(ISNUMBER(FIND("T",LEFT(E79,2))),IF(LEN(E79)-LEN(SUBSTITUTE(E79,"T",""))&gt;1,FALSE,TRUE)),VLOOKUP(SUBSTITUTE(E79,"T",""),CIFX_ECSG清單!A:R,18,0),VLOOKUP(E79,CIFX_ECSG清單!A:R,18,0)))</f>
        <v>TS0116-SA-010319-00002-顧客註記約定作業_問題戶查詢.docx</v>
      </c>
      <c r="G79" s="27" t="s">
        <v>134</v>
      </c>
      <c r="H79" s="27" t="s">
        <v>740</v>
      </c>
      <c r="I79" s="28">
        <v>1</v>
      </c>
      <c r="J79" s="29" t="s">
        <v>496</v>
      </c>
      <c r="K79" s="27" t="s">
        <v>666</v>
      </c>
      <c r="L79" s="30" t="s">
        <v>667</v>
      </c>
      <c r="M79" s="27" t="s">
        <v>806</v>
      </c>
      <c r="N79" s="27">
        <v>10</v>
      </c>
      <c r="O79" s="27" t="s">
        <v>516</v>
      </c>
      <c r="P79" s="27" t="s">
        <v>741</v>
      </c>
      <c r="Q79" s="30"/>
      <c r="R79" s="31"/>
      <c r="S79" s="27" t="s">
        <v>502</v>
      </c>
      <c r="T79" s="27"/>
    </row>
    <row r="80" spans="1:20" hidden="1">
      <c r="A80" s="6" t="str">
        <f>VLOOKUP(E80,CIFX_ECSG清單!A:B,2,0)</f>
        <v>PROD</v>
      </c>
      <c r="B80" s="6" t="str">
        <f>_xlfn.IFNA(IF(C80="舊服務",LOOKUP(1,0/FIND(IFERROR(VLOOKUP(E80,新舊交易名稱mapping!A:B,2,0),E80),PGMTRX!A:A),PGMTRX!C:C),LOOKUP(1,0/FIND(E80,新服務功能!H:H),新服務功能!M:M)),VLOOKUP(IFERROR(VLOOKUP(E80,新舊交易名稱mapping!A:B,2,0),E80),CIFX_ECSG清單!A:B,2,0))</f>
        <v>電子支付系統</v>
      </c>
      <c r="C80" s="6" t="str">
        <f>IF(_xlfn.IFNA(VLOOKUP(E80,新服務功能!H:H,1,0),"舊服務")&lt;&gt;"舊服務","新服務","舊服務")</f>
        <v>舊服務</v>
      </c>
      <c r="D80" s="6" t="str">
        <f>IF((VLOOKUP(E80,CIFX_ECSG清單!A:H,8,FALSE))=1,"異動","查詢")</f>
        <v>查詢</v>
      </c>
      <c r="E80" s="27" t="s">
        <v>444</v>
      </c>
      <c r="F80" s="27" t="str">
        <f>IF(ISNUMBER(FIND("TWIS",E80)),VLOOKUP(SUBSTITUTE(E80,"TWIS","IWIS"),CIFX_ECSG清單!A:R,18,0),IF(AND(ISNUMBER(FIND("T",LEFT(E80,2))),IF(LEN(E80)-LEN(SUBSTITUTE(E80,"T",""))&gt;1,FALSE,TRUE)),VLOOKUP(SUBSTITUTE(E80,"T",""),CIFX_ECSG清單!A:R,18,0),VLOOKUP(E80,CIFX_ECSG清單!A:R,18,0)))</f>
        <v>TS0116-SA-010319-00002-顧客註記約定作業_問題戶查詢.docx</v>
      </c>
      <c r="G80" s="27" t="s">
        <v>134</v>
      </c>
      <c r="H80" s="27" t="s">
        <v>740</v>
      </c>
      <c r="I80" s="28">
        <v>2</v>
      </c>
      <c r="J80" s="29" t="s">
        <v>496</v>
      </c>
      <c r="K80" s="27" t="s">
        <v>504</v>
      </c>
      <c r="L80" s="31" t="s">
        <v>505</v>
      </c>
      <c r="M80" s="27" t="s">
        <v>807</v>
      </c>
      <c r="N80" s="27">
        <v>8</v>
      </c>
      <c r="O80" s="27" t="s">
        <v>516</v>
      </c>
      <c r="P80" s="27" t="s">
        <v>631</v>
      </c>
      <c r="Q80" s="30"/>
      <c r="R80" s="31"/>
      <c r="S80" s="27" t="s">
        <v>508</v>
      </c>
      <c r="T80" s="27"/>
    </row>
    <row r="81" spans="1:20" hidden="1">
      <c r="A81" s="6" t="str">
        <f>VLOOKUP(E81,CIFX_ECSG清單!A:B,2,0)</f>
        <v>PROD</v>
      </c>
      <c r="B81" s="6" t="str">
        <f>_xlfn.IFNA(IF(C81="舊服務",LOOKUP(1,0/FIND(IFERROR(VLOOKUP(E81,新舊交易名稱mapping!A:B,2,0),E81),PGMTRX!A:A),PGMTRX!C:C),LOOKUP(1,0/FIND(E81,新服務功能!H:H),新服務功能!M:M)),VLOOKUP(IFERROR(VLOOKUP(E81,新舊交易名稱mapping!A:B,2,0),E81),CIFX_ECSG清單!A:B,2,0))</f>
        <v>電子支付系統</v>
      </c>
      <c r="C81" s="6" t="str">
        <f>IF(_xlfn.IFNA(VLOOKUP(E81,新服務功能!H:H,1,0),"舊服務")&lt;&gt;"舊服務","新服務","舊服務")</f>
        <v>舊服務</v>
      </c>
      <c r="D81" s="6" t="str">
        <f>IF((VLOOKUP(E81,CIFX_ECSG清單!A:H,8,FALSE))=1,"異動","查詢")</f>
        <v>查詢</v>
      </c>
      <c r="E81" s="27" t="s">
        <v>444</v>
      </c>
      <c r="F81" s="27" t="str">
        <f>IF(ISNUMBER(FIND("TWIS",E81)),VLOOKUP(SUBSTITUTE(E81,"TWIS","IWIS"),CIFX_ECSG清單!A:R,18,0),IF(AND(ISNUMBER(FIND("T",LEFT(E81,2))),IF(LEN(E81)-LEN(SUBSTITUTE(E81,"T",""))&gt;1,FALSE,TRUE)),VLOOKUP(SUBSTITUTE(E81,"T",""),CIFX_ECSG清單!A:R,18,0),VLOOKUP(E81,CIFX_ECSG清單!A:R,18,0)))</f>
        <v>TS0116-SA-010319-00002-顧客註記約定作業_問題戶查詢.docx</v>
      </c>
      <c r="G81" s="27" t="s">
        <v>134</v>
      </c>
      <c r="H81" s="27" t="s">
        <v>745</v>
      </c>
      <c r="I81" s="28">
        <v>1</v>
      </c>
      <c r="J81" s="29" t="s">
        <v>513</v>
      </c>
      <c r="K81" s="27" t="s">
        <v>746</v>
      </c>
      <c r="L81" s="35" t="s">
        <v>667</v>
      </c>
      <c r="M81" s="27" t="s">
        <v>747</v>
      </c>
      <c r="N81" s="27">
        <v>10</v>
      </c>
      <c r="O81" s="27" t="s">
        <v>516</v>
      </c>
      <c r="P81" s="35" t="s">
        <v>741</v>
      </c>
      <c r="Q81" s="27" t="s">
        <v>517</v>
      </c>
      <c r="R81" s="27"/>
      <c r="S81" s="27" t="s">
        <v>502</v>
      </c>
      <c r="T81" s="27"/>
    </row>
    <row r="82" spans="1:20" hidden="1">
      <c r="A82" s="6" t="str">
        <f>VLOOKUP(E82,CIFX_ECSG清單!A:B,2,0)</f>
        <v>PROD</v>
      </c>
      <c r="B82" s="6" t="str">
        <f>_xlfn.IFNA(IF(C82="舊服務",LOOKUP(1,0/FIND(IFERROR(VLOOKUP(E82,新舊交易名稱mapping!A:B,2,0),E82),PGMTRX!A:A),PGMTRX!C:C),LOOKUP(1,0/FIND(E82,新服務功能!H:H),新服務功能!M:M)),VLOOKUP(IFERROR(VLOOKUP(E82,新舊交易名稱mapping!A:B,2,0),E82),CIFX_ECSG清單!A:B,2,0))</f>
        <v>電子支付系統</v>
      </c>
      <c r="C82" s="6" t="str">
        <f>IF(_xlfn.IFNA(VLOOKUP(E82,新服務功能!H:H,1,0),"舊服務")&lt;&gt;"舊服務","新服務","舊服務")</f>
        <v>舊服務</v>
      </c>
      <c r="D82" s="6" t="str">
        <f>IF((VLOOKUP(E82,CIFX_ECSG清單!A:H,8,FALSE))=1,"異動","查詢")</f>
        <v>查詢</v>
      </c>
      <c r="E82" s="27" t="s">
        <v>444</v>
      </c>
      <c r="F82" s="27" t="str">
        <f>IF(ISNUMBER(FIND("TWIS",E82)),VLOOKUP(SUBSTITUTE(E82,"TWIS","IWIS"),CIFX_ECSG清單!A:R,18,0),IF(AND(ISNUMBER(FIND("T",LEFT(E82,2))),IF(LEN(E82)-LEN(SUBSTITUTE(E82,"T",""))&gt;1,FALSE,TRUE)),VLOOKUP(SUBSTITUTE(E82,"T",""),CIFX_ECSG清單!A:R,18,0),VLOOKUP(E82,CIFX_ECSG清單!A:R,18,0)))</f>
        <v>TS0116-SA-010319-00002-顧客註記約定作業_問題戶查詢.docx</v>
      </c>
      <c r="G82" s="27" t="s">
        <v>134</v>
      </c>
      <c r="H82" s="27" t="s">
        <v>745</v>
      </c>
      <c r="I82" s="28">
        <v>2</v>
      </c>
      <c r="J82" s="29" t="s">
        <v>513</v>
      </c>
      <c r="K82" s="27" t="s">
        <v>504</v>
      </c>
      <c r="L82" s="31" t="s">
        <v>505</v>
      </c>
      <c r="M82" s="27" t="s">
        <v>748</v>
      </c>
      <c r="N82" s="27">
        <v>8</v>
      </c>
      <c r="O82" s="27" t="s">
        <v>516</v>
      </c>
      <c r="P82" s="27" t="s">
        <v>631</v>
      </c>
      <c r="Q82" s="30" t="s">
        <v>632</v>
      </c>
      <c r="R82" s="27"/>
      <c r="S82" s="27" t="s">
        <v>508</v>
      </c>
      <c r="T82" s="27"/>
    </row>
    <row r="83" spans="1:20" hidden="1">
      <c r="A83" s="6" t="str">
        <f>VLOOKUP(E83,CIFX_ECSG清單!A:B,2,0)</f>
        <v>PROD</v>
      </c>
      <c r="B83" s="6" t="str">
        <f>_xlfn.IFNA(IF(C83="舊服務",LOOKUP(1,0/FIND(IFERROR(VLOOKUP(E83,新舊交易名稱mapping!A:B,2,0),E83),PGMTRX!A:A),PGMTRX!C:C),LOOKUP(1,0/FIND(E83,新服務功能!H:H),新服務功能!M:M)),VLOOKUP(IFERROR(VLOOKUP(E83,新舊交易名稱mapping!A:B,2,0),E83),CIFX_ECSG清單!A:B,2,0))</f>
        <v>電子支付系統</v>
      </c>
      <c r="C83" s="6" t="str">
        <f>IF(_xlfn.IFNA(VLOOKUP(E83,新服務功能!H:H,1,0),"舊服務")&lt;&gt;"舊服務","新服務","舊服務")</f>
        <v>舊服務</v>
      </c>
      <c r="D83" s="6" t="str">
        <f>IF((VLOOKUP(E83,CIFX_ECSG清單!A:H,8,FALSE))=1,"異動","查詢")</f>
        <v>查詢</v>
      </c>
      <c r="E83" s="27" t="s">
        <v>444</v>
      </c>
      <c r="F83" s="27" t="str">
        <f>IF(ISNUMBER(FIND("TWIS",E83)),VLOOKUP(SUBSTITUTE(E83,"TWIS","IWIS"),CIFX_ECSG清單!A:R,18,0),IF(AND(ISNUMBER(FIND("T",LEFT(E83,2))),IF(LEN(E83)-LEN(SUBSTITUTE(E83,"T",""))&gt;1,FALSE,TRUE)),VLOOKUP(SUBSTITUTE(E83,"T",""),CIFX_ECSG清單!A:R,18,0),VLOOKUP(E83,CIFX_ECSG清單!A:R,18,0)))</f>
        <v>TS0116-SA-010319-00002-顧客註記約定作業_問題戶查詢.docx</v>
      </c>
      <c r="G83" s="27" t="s">
        <v>134</v>
      </c>
      <c r="H83" s="27" t="s">
        <v>745</v>
      </c>
      <c r="I83" s="28">
        <v>3</v>
      </c>
      <c r="J83" s="29" t="s">
        <v>513</v>
      </c>
      <c r="K83" s="27" t="s">
        <v>669</v>
      </c>
      <c r="L83" s="31" t="s">
        <v>749</v>
      </c>
      <c r="M83" s="27" t="s">
        <v>635</v>
      </c>
      <c r="N83" s="27">
        <v>80</v>
      </c>
      <c r="O83" s="27" t="s">
        <v>516</v>
      </c>
      <c r="P83" s="27" t="s">
        <v>636</v>
      </c>
      <c r="Q83" s="30" t="s">
        <v>637</v>
      </c>
      <c r="R83" s="27"/>
      <c r="S83" s="27" t="s">
        <v>638</v>
      </c>
      <c r="T83" s="27"/>
    </row>
    <row r="84" spans="1:20" hidden="1">
      <c r="A84" s="6" t="str">
        <f>VLOOKUP(E84,CIFX_ECSG清單!A:B,2,0)</f>
        <v>PROD</v>
      </c>
      <c r="B84" s="6" t="str">
        <f>_xlfn.IFNA(IF(C84="舊服務",LOOKUP(1,0/FIND(IFERROR(VLOOKUP(E84,新舊交易名稱mapping!A:B,2,0),E84),PGMTRX!A:A),PGMTRX!C:C),LOOKUP(1,0/FIND(E84,新服務功能!H:H),新服務功能!M:M)),VLOOKUP(IFERROR(VLOOKUP(E84,新舊交易名稱mapping!A:B,2,0),E84),CIFX_ECSG清單!A:B,2,0))</f>
        <v>電子支付系統</v>
      </c>
      <c r="C84" s="6" t="str">
        <f>IF(_xlfn.IFNA(VLOOKUP(E84,新服務功能!H:H,1,0),"舊服務")&lt;&gt;"舊服務","新服務","舊服務")</f>
        <v>舊服務</v>
      </c>
      <c r="D84" s="6" t="str">
        <f>IF((VLOOKUP(E84,CIFX_ECSG清單!A:H,8,FALSE))=1,"異動","查詢")</f>
        <v>查詢</v>
      </c>
      <c r="E84" s="27" t="s">
        <v>444</v>
      </c>
      <c r="F84" s="27" t="str">
        <f>IF(ISNUMBER(FIND("TWIS",E84)),VLOOKUP(SUBSTITUTE(E84,"TWIS","IWIS"),CIFX_ECSG清單!A:R,18,0),IF(AND(ISNUMBER(FIND("T",LEFT(E84,2))),IF(LEN(E84)-LEN(SUBSTITUTE(E84,"T",""))&gt;1,FALSE,TRUE)),VLOOKUP(SUBSTITUTE(E84,"T",""),CIFX_ECSG清單!A:R,18,0),VLOOKUP(E84,CIFX_ECSG清單!A:R,18,0)))</f>
        <v>TS0116-SA-010319-00002-顧客註記約定作業_問題戶查詢.docx</v>
      </c>
      <c r="G84" s="27" t="s">
        <v>134</v>
      </c>
      <c r="H84" s="27" t="s">
        <v>745</v>
      </c>
      <c r="I84" s="28">
        <v>4</v>
      </c>
      <c r="J84" s="29" t="s">
        <v>513</v>
      </c>
      <c r="K84" s="35" t="s">
        <v>750</v>
      </c>
      <c r="L84" s="35" t="s">
        <v>751</v>
      </c>
      <c r="M84" s="27" t="s">
        <v>752</v>
      </c>
      <c r="N84" s="27">
        <v>1</v>
      </c>
      <c r="O84" s="27" t="s">
        <v>516</v>
      </c>
      <c r="P84" s="27" t="s">
        <v>753</v>
      </c>
      <c r="Q84" s="30" t="s">
        <v>626</v>
      </c>
      <c r="R84" s="27"/>
      <c r="S84" s="27" t="s">
        <v>754</v>
      </c>
      <c r="T84" s="27"/>
    </row>
    <row r="85" spans="1:20" hidden="1">
      <c r="A85" s="6" t="str">
        <f>VLOOKUP(E85,CIFX_ECSG清單!A:B,2,0)</f>
        <v>PROD</v>
      </c>
      <c r="B85" s="6" t="str">
        <f>_xlfn.IFNA(IF(C85="舊服務",LOOKUP(1,0/FIND(IFERROR(VLOOKUP(E85,新舊交易名稱mapping!A:B,2,0),E85),PGMTRX!A:A),PGMTRX!C:C),LOOKUP(1,0/FIND(E85,新服務功能!H:H),新服務功能!M:M)),VLOOKUP(IFERROR(VLOOKUP(E85,新舊交易名稱mapping!A:B,2,0),E85),CIFX_ECSG清單!A:B,2,0))</f>
        <v>電子支付系統</v>
      </c>
      <c r="C85" s="6" t="str">
        <f>IF(_xlfn.IFNA(VLOOKUP(E85,新服務功能!H:H,1,0),"舊服務")&lt;&gt;"舊服務","新服務","舊服務")</f>
        <v>舊服務</v>
      </c>
      <c r="D85" s="6" t="str">
        <f>IF((VLOOKUP(E85,CIFX_ECSG清單!A:H,8,FALSE))=1,"異動","查詢")</f>
        <v>查詢</v>
      </c>
      <c r="E85" s="27" t="s">
        <v>444</v>
      </c>
      <c r="F85" s="27" t="str">
        <f>IF(ISNUMBER(FIND("TWIS",E85)),VLOOKUP(SUBSTITUTE(E85,"TWIS","IWIS"),CIFX_ECSG清單!A:R,18,0),IF(AND(ISNUMBER(FIND("T",LEFT(E85,2))),IF(LEN(E85)-LEN(SUBSTITUTE(E85,"T",""))&gt;1,FALSE,TRUE)),VLOOKUP(SUBSTITUTE(E85,"T",""),CIFX_ECSG清單!A:R,18,0),VLOOKUP(E85,CIFX_ECSG清單!A:R,18,0)))</f>
        <v>TS0116-SA-010319-00002-顧客註記約定作業_問題戶查詢.docx</v>
      </c>
      <c r="G85" s="27" t="s">
        <v>134</v>
      </c>
      <c r="H85" s="27" t="s">
        <v>745</v>
      </c>
      <c r="I85" s="28">
        <v>5</v>
      </c>
      <c r="J85" s="29" t="s">
        <v>513</v>
      </c>
      <c r="K85" s="27" t="s">
        <v>755</v>
      </c>
      <c r="L85" s="31" t="s">
        <v>756</v>
      </c>
      <c r="M85" s="27" t="s">
        <v>757</v>
      </c>
      <c r="N85" s="27">
        <v>1</v>
      </c>
      <c r="O85" s="27" t="s">
        <v>516</v>
      </c>
      <c r="P85" s="27" t="s">
        <v>758</v>
      </c>
      <c r="Q85" s="30" t="s">
        <v>759</v>
      </c>
      <c r="R85" s="27"/>
      <c r="S85" s="27" t="s">
        <v>760</v>
      </c>
      <c r="T85" s="27"/>
    </row>
    <row r="86" spans="1:20" hidden="1">
      <c r="A86" s="6" t="str">
        <f>VLOOKUP(E86,CIFX_ECSG清單!A:B,2,0)</f>
        <v>PROD</v>
      </c>
      <c r="B86" s="6" t="str">
        <f>_xlfn.IFNA(IF(C86="舊服務",LOOKUP(1,0/FIND(IFERROR(VLOOKUP(E86,新舊交易名稱mapping!A:B,2,0),E86),PGMTRX!A:A),PGMTRX!C:C),LOOKUP(1,0/FIND(E86,新服務功能!H:H),新服務功能!M:M)),VLOOKUP(IFERROR(VLOOKUP(E86,新舊交易名稱mapping!A:B,2,0),E86),CIFX_ECSG清單!A:B,2,0))</f>
        <v>電子支付系統</v>
      </c>
      <c r="C86" s="6" t="str">
        <f>IF(_xlfn.IFNA(VLOOKUP(E86,新服務功能!H:H,1,0),"舊服務")&lt;&gt;"舊服務","新服務","舊服務")</f>
        <v>舊服務</v>
      </c>
      <c r="D86" s="6" t="str">
        <f>IF((VLOOKUP(E86,CIFX_ECSG清單!A:H,8,FALSE))=1,"異動","查詢")</f>
        <v>查詢</v>
      </c>
      <c r="E86" s="27" t="s">
        <v>444</v>
      </c>
      <c r="F86" s="27" t="str">
        <f>IF(ISNUMBER(FIND("TWIS",E86)),VLOOKUP(SUBSTITUTE(E86,"TWIS","IWIS"),CIFX_ECSG清單!A:R,18,0),IF(AND(ISNUMBER(FIND("T",LEFT(E86,2))),IF(LEN(E86)-LEN(SUBSTITUTE(E86,"T",""))&gt;1,FALSE,TRUE)),VLOOKUP(SUBSTITUTE(E86,"T",""),CIFX_ECSG清單!A:R,18,0),VLOOKUP(E86,CIFX_ECSG清單!A:R,18,0)))</f>
        <v>TS0116-SA-010319-00002-顧客註記約定作業_問題戶查詢.docx</v>
      </c>
      <c r="G86" s="27" t="s">
        <v>134</v>
      </c>
      <c r="H86" s="27" t="s">
        <v>745</v>
      </c>
      <c r="I86" s="28">
        <v>6</v>
      </c>
      <c r="J86" s="29" t="s">
        <v>513</v>
      </c>
      <c r="K86" s="27" t="s">
        <v>761</v>
      </c>
      <c r="L86" s="31" t="s">
        <v>811</v>
      </c>
      <c r="M86" s="30" t="s">
        <v>763</v>
      </c>
      <c r="N86" s="30">
        <v>2</v>
      </c>
      <c r="O86" s="30" t="s">
        <v>516</v>
      </c>
      <c r="P86" s="30" t="s">
        <v>812</v>
      </c>
      <c r="Q86" s="30" t="s">
        <v>765</v>
      </c>
      <c r="R86" s="27"/>
      <c r="S86" s="27" t="s">
        <v>766</v>
      </c>
      <c r="T86" s="27"/>
    </row>
    <row r="87" spans="1:20" ht="40.5" hidden="1">
      <c r="A87" s="6" t="str">
        <f>VLOOKUP(E87,CIFX_ECSG清單!A:B,2,0)</f>
        <v>PROD</v>
      </c>
      <c r="B87" s="6" t="str">
        <f>_xlfn.IFNA(IF(C87="舊服務",LOOKUP(1,0/FIND(IFERROR(VLOOKUP(E87,新舊交易名稱mapping!A:B,2,0),E87),PGMTRX!A:A),PGMTRX!C:C),LOOKUP(1,0/FIND(E87,新服務功能!H:H),新服務功能!M:M)),VLOOKUP(IFERROR(VLOOKUP(E87,新舊交易名稱mapping!A:B,2,0),E87),CIFX_ECSG清單!A:B,2,0))</f>
        <v>電子支付系統</v>
      </c>
      <c r="C87" s="6" t="str">
        <f>IF(_xlfn.IFNA(VLOOKUP(E87,新服務功能!H:H,1,0),"舊服務")&lt;&gt;"舊服務","新服務","舊服務")</f>
        <v>舊服務</v>
      </c>
      <c r="D87" s="6" t="str">
        <f>IF((VLOOKUP(E87,CIFX_ECSG清單!A:H,8,FALSE))=1,"異動","查詢")</f>
        <v>查詢</v>
      </c>
      <c r="E87" s="27" t="s">
        <v>444</v>
      </c>
      <c r="F87" s="27" t="str">
        <f>IF(ISNUMBER(FIND("TWIS",E87)),VLOOKUP(SUBSTITUTE(E87,"TWIS","IWIS"),CIFX_ECSG清單!A:R,18,0),IF(AND(ISNUMBER(FIND("T",LEFT(E87,2))),IF(LEN(E87)-LEN(SUBSTITUTE(E87,"T",""))&gt;1,FALSE,TRUE)),VLOOKUP(SUBSTITUTE(E87,"T",""),CIFX_ECSG清單!A:R,18,0),VLOOKUP(E87,CIFX_ECSG清單!A:R,18,0)))</f>
        <v>TS0116-SA-010319-00002-顧客註記約定作業_問題戶查詢.docx</v>
      </c>
      <c r="G87" s="27" t="s">
        <v>134</v>
      </c>
      <c r="H87" s="27" t="s">
        <v>745</v>
      </c>
      <c r="I87" s="28">
        <v>7</v>
      </c>
      <c r="J87" s="29" t="s">
        <v>513</v>
      </c>
      <c r="K87" s="27" t="s">
        <v>767</v>
      </c>
      <c r="L87" s="31" t="s">
        <v>813</v>
      </c>
      <c r="M87" s="30" t="s">
        <v>769</v>
      </c>
      <c r="N87" s="30">
        <v>8</v>
      </c>
      <c r="O87" s="30" t="s">
        <v>516</v>
      </c>
      <c r="P87" s="30" t="s">
        <v>814</v>
      </c>
      <c r="Q87" s="30" t="s">
        <v>771</v>
      </c>
      <c r="R87" s="27"/>
      <c r="S87" s="27" t="s">
        <v>772</v>
      </c>
      <c r="T87" s="27"/>
    </row>
    <row r="88" spans="1:20" hidden="1">
      <c r="A88" s="6" t="str">
        <f>VLOOKUP(E88,CIFX_ECSG清單!A:B,2,0)</f>
        <v>PROD</v>
      </c>
      <c r="B88" s="6" t="str">
        <f>_xlfn.IFNA(IF(C88="舊服務",LOOKUP(1,0/FIND(IFERROR(VLOOKUP(E88,新舊交易名稱mapping!A:B,2,0),E88),PGMTRX!A:A),PGMTRX!C:C),LOOKUP(1,0/FIND(E88,新服務功能!H:H),新服務功能!M:M)),VLOOKUP(IFERROR(VLOOKUP(E88,新舊交易名稱mapping!A:B,2,0),E88),CIFX_ECSG清單!A:B,2,0))</f>
        <v>電子支付系統</v>
      </c>
      <c r="C88" s="6" t="str">
        <f>IF(_xlfn.IFNA(VLOOKUP(E88,新服務功能!H:H,1,0),"舊服務")&lt;&gt;"舊服務","新服務","舊服務")</f>
        <v>舊服務</v>
      </c>
      <c r="D88" s="6" t="str">
        <f>IF((VLOOKUP(E88,CIFX_ECSG清單!A:H,8,FALSE))=1,"異動","查詢")</f>
        <v>查詢</v>
      </c>
      <c r="E88" s="27" t="s">
        <v>444</v>
      </c>
      <c r="F88" s="27" t="str">
        <f>IF(ISNUMBER(FIND("TWIS",E88)),VLOOKUP(SUBSTITUTE(E88,"TWIS","IWIS"),CIFX_ECSG清單!A:R,18,0),IF(AND(ISNUMBER(FIND("T",LEFT(E88,2))),IF(LEN(E88)-LEN(SUBSTITUTE(E88,"T",""))&gt;1,FALSE,TRUE)),VLOOKUP(SUBSTITUTE(E88,"T",""),CIFX_ECSG清單!A:R,18,0),VLOOKUP(E88,CIFX_ECSG清單!A:R,18,0)))</f>
        <v>TS0116-SA-010319-00002-顧客註記約定作業_問題戶查詢.docx</v>
      </c>
      <c r="G88" s="27" t="s">
        <v>134</v>
      </c>
      <c r="H88" s="27" t="s">
        <v>745</v>
      </c>
      <c r="I88" s="28">
        <v>8</v>
      </c>
      <c r="J88" s="29" t="s">
        <v>513</v>
      </c>
      <c r="K88" s="27" t="s">
        <v>773</v>
      </c>
      <c r="L88" s="31" t="s">
        <v>815</v>
      </c>
      <c r="M88" s="30" t="s">
        <v>775</v>
      </c>
      <c r="N88" s="30">
        <v>22</v>
      </c>
      <c r="O88" s="30" t="s">
        <v>516</v>
      </c>
      <c r="P88" s="30" t="s">
        <v>816</v>
      </c>
      <c r="Q88" s="30" t="s">
        <v>777</v>
      </c>
      <c r="R88" s="27"/>
      <c r="S88" s="27" t="s">
        <v>778</v>
      </c>
      <c r="T88" s="27"/>
    </row>
    <row r="89" spans="1:20" hidden="1">
      <c r="A89" s="6" t="str">
        <f>VLOOKUP(E89,CIFX_ECSG清單!A:B,2,0)</f>
        <v>PROD</v>
      </c>
      <c r="B89" s="6" t="str">
        <f>_xlfn.IFNA(IF(C89="舊服務",LOOKUP(1,0/FIND(IFERROR(VLOOKUP(E89,新舊交易名稱mapping!A:B,2,0),E89),PGMTRX!A:A),PGMTRX!C:C),LOOKUP(1,0/FIND(E89,新服務功能!H:H),新服務功能!M:M)),VLOOKUP(IFERROR(VLOOKUP(E89,新舊交易名稱mapping!A:B,2,0),E89),CIFX_ECSG清單!A:B,2,0))</f>
        <v>電子支付系統</v>
      </c>
      <c r="C89" s="6" t="str">
        <f>IF(_xlfn.IFNA(VLOOKUP(E89,新服務功能!H:H,1,0),"舊服務")&lt;&gt;"舊服務","新服務","舊服務")</f>
        <v>舊服務</v>
      </c>
      <c r="D89" s="6" t="str">
        <f>IF((VLOOKUP(E89,CIFX_ECSG清單!A:H,8,FALSE))=1,"異動","查詢")</f>
        <v>查詢</v>
      </c>
      <c r="E89" s="27" t="s">
        <v>444</v>
      </c>
      <c r="F89" s="27" t="str">
        <f>IF(ISNUMBER(FIND("TWIS",E89)),VLOOKUP(SUBSTITUTE(E89,"TWIS","IWIS"),CIFX_ECSG清單!A:R,18,0),IF(AND(ISNUMBER(FIND("T",LEFT(E89,2))),IF(LEN(E89)-LEN(SUBSTITUTE(E89,"T",""))&gt;1,FALSE,TRUE)),VLOOKUP(SUBSTITUTE(E89,"T",""),CIFX_ECSG清單!A:R,18,0),VLOOKUP(E89,CIFX_ECSG清單!A:R,18,0)))</f>
        <v>TS0116-SA-010319-00002-顧客註記約定作業_問題戶查詢.docx</v>
      </c>
      <c r="G89" s="27" t="s">
        <v>134</v>
      </c>
      <c r="H89" s="27" t="s">
        <v>745</v>
      </c>
      <c r="I89" s="28">
        <v>9</v>
      </c>
      <c r="J89" s="29" t="s">
        <v>513</v>
      </c>
      <c r="K89" s="27" t="s">
        <v>779</v>
      </c>
      <c r="L89" s="31" t="s">
        <v>780</v>
      </c>
      <c r="M89" s="30" t="s">
        <v>781</v>
      </c>
      <c r="N89" s="30">
        <v>4</v>
      </c>
      <c r="O89" s="30" t="s">
        <v>516</v>
      </c>
      <c r="P89" s="30" t="s">
        <v>782</v>
      </c>
      <c r="Q89" s="30" t="s">
        <v>783</v>
      </c>
      <c r="R89" s="27"/>
      <c r="S89" s="37" t="s">
        <v>784</v>
      </c>
      <c r="T89" s="27"/>
    </row>
    <row r="90" spans="1:20" hidden="1">
      <c r="A90" s="6" t="str">
        <f>VLOOKUP(E90,CIFX_ECSG清單!A:B,2,0)</f>
        <v>PROD</v>
      </c>
      <c r="B90" s="6" t="str">
        <f>_xlfn.IFNA(IF(C90="舊服務",LOOKUP(1,0/FIND(IFERROR(VLOOKUP(E90,新舊交易名稱mapping!A:B,2,0),E90),PGMTRX!A:A),PGMTRX!C:C),LOOKUP(1,0/FIND(E90,新服務功能!H:H),新服務功能!M:M)),VLOOKUP(IFERROR(VLOOKUP(E90,新舊交易名稱mapping!A:B,2,0),E90),CIFX_ECSG清單!A:B,2,0))</f>
        <v>電子支付系統</v>
      </c>
      <c r="C90" s="6" t="str">
        <f>IF(_xlfn.IFNA(VLOOKUP(E90,新服務功能!H:H,1,0),"舊服務")&lt;&gt;"舊服務","新服務","舊服務")</f>
        <v>舊服務</v>
      </c>
      <c r="D90" s="6" t="str">
        <f>IF((VLOOKUP(E90,CIFX_ECSG清單!A:H,8,FALSE))=1,"異動","查詢")</f>
        <v>查詢</v>
      </c>
      <c r="E90" s="27" t="s">
        <v>444</v>
      </c>
      <c r="F90" s="27" t="str">
        <f>IF(ISNUMBER(FIND("TWIS",E90)),VLOOKUP(SUBSTITUTE(E90,"TWIS","IWIS"),CIFX_ECSG清單!A:R,18,0),IF(AND(ISNUMBER(FIND("T",LEFT(E90,2))),IF(LEN(E90)-LEN(SUBSTITUTE(E90,"T",""))&gt;1,FALSE,TRUE)),VLOOKUP(SUBSTITUTE(E90,"T",""),CIFX_ECSG清單!A:R,18,0),VLOOKUP(E90,CIFX_ECSG清單!A:R,18,0)))</f>
        <v>TS0116-SA-010319-00002-顧客註記約定作業_問題戶查詢.docx</v>
      </c>
      <c r="G90" s="27" t="s">
        <v>134</v>
      </c>
      <c r="H90" s="27" t="s">
        <v>745</v>
      </c>
      <c r="I90" s="28">
        <v>10</v>
      </c>
      <c r="J90" s="29" t="s">
        <v>513</v>
      </c>
      <c r="K90" s="27" t="s">
        <v>785</v>
      </c>
      <c r="L90" s="31" t="s">
        <v>817</v>
      </c>
      <c r="M90" s="30" t="s">
        <v>787</v>
      </c>
      <c r="N90" s="30">
        <v>160</v>
      </c>
      <c r="O90" s="30" t="s">
        <v>516</v>
      </c>
      <c r="P90" s="30" t="s">
        <v>818</v>
      </c>
      <c r="Q90" s="30" t="s">
        <v>789</v>
      </c>
      <c r="R90" s="27"/>
      <c r="S90" s="27" t="s">
        <v>790</v>
      </c>
      <c r="T90" s="27"/>
    </row>
    <row r="91" spans="1:20" ht="27" hidden="1">
      <c r="A91" s="6" t="str">
        <f>VLOOKUP(E91,CIFX_ECSG清單!A:B,2,0)</f>
        <v>PROD</v>
      </c>
      <c r="B91" s="6" t="str">
        <f>_xlfn.IFNA(IF(C91="舊服務",LOOKUP(1,0/FIND(IFERROR(VLOOKUP(E91,新舊交易名稱mapping!A:B,2,0),E91),PGMTRX!A:A),PGMTRX!C:C),LOOKUP(1,0/FIND(E91,新服務功能!H:H),新服務功能!M:M)),VLOOKUP(IFERROR(VLOOKUP(E91,新舊交易名稱mapping!A:B,2,0),E91),CIFX_ECSG清單!A:B,2,0))</f>
        <v>電子支付系統</v>
      </c>
      <c r="C91" s="6" t="str">
        <f>IF(_xlfn.IFNA(VLOOKUP(E91,新服務功能!H:H,1,0),"舊服務")&lt;&gt;"舊服務","新服務","舊服務")</f>
        <v>舊服務</v>
      </c>
      <c r="D91" s="6" t="str">
        <f>IF((VLOOKUP(E91,CIFX_ECSG清單!A:H,8,FALSE))=1,"異動","查詢")</f>
        <v>查詢</v>
      </c>
      <c r="E91" s="27" t="s">
        <v>444</v>
      </c>
      <c r="F91" s="27" t="str">
        <f>IF(ISNUMBER(FIND("TWIS",E91)),VLOOKUP(SUBSTITUTE(E91,"TWIS","IWIS"),CIFX_ECSG清單!A:R,18,0),IF(AND(ISNUMBER(FIND("T",LEFT(E91,2))),IF(LEN(E91)-LEN(SUBSTITUTE(E91,"T",""))&gt;1,FALSE,TRUE)),VLOOKUP(SUBSTITUTE(E91,"T",""),CIFX_ECSG清單!A:R,18,0),VLOOKUP(E91,CIFX_ECSG清單!A:R,18,0)))</f>
        <v>TS0116-SA-010319-00002-顧客註記約定作業_問題戶查詢.docx</v>
      </c>
      <c r="G91" s="27" t="s">
        <v>134</v>
      </c>
      <c r="H91" s="27" t="s">
        <v>745</v>
      </c>
      <c r="I91" s="28">
        <v>11</v>
      </c>
      <c r="J91" s="29" t="s">
        <v>513</v>
      </c>
      <c r="K91" s="27" t="s">
        <v>791</v>
      </c>
      <c r="L91" s="31" t="s">
        <v>792</v>
      </c>
      <c r="M91" s="27" t="s">
        <v>793</v>
      </c>
      <c r="N91" s="27">
        <v>1</v>
      </c>
      <c r="O91" s="27" t="s">
        <v>516</v>
      </c>
      <c r="P91" s="27" t="s">
        <v>819</v>
      </c>
      <c r="Q91" s="30" t="s">
        <v>795</v>
      </c>
      <c r="R91" s="32" t="s">
        <v>796</v>
      </c>
      <c r="S91" s="27" t="s">
        <v>797</v>
      </c>
      <c r="T91" s="27"/>
    </row>
    <row r="92" spans="1:20" ht="81" hidden="1">
      <c r="A92" s="6" t="str">
        <f>VLOOKUP(E92,CIFX_ECSG清單!A:B,2,0)</f>
        <v>PROD</v>
      </c>
      <c r="B92" s="6" t="str">
        <f>_xlfn.IFNA(IF(C92="舊服務",LOOKUP(1,0/FIND(IFERROR(VLOOKUP(E92,新舊交易名稱mapping!A:B,2,0),E92),PGMTRX!A:A),PGMTRX!C:C),LOOKUP(1,0/FIND(E92,新服務功能!H:H),新服務功能!M:M)),VLOOKUP(IFERROR(VLOOKUP(E92,新舊交易名稱mapping!A:B,2,0),E92),CIFX_ECSG清單!A:B,2,0))</f>
        <v>電子支付系統</v>
      </c>
      <c r="C92" s="6" t="str">
        <f>IF(_xlfn.IFNA(VLOOKUP(E92,新服務功能!H:H,1,0),"舊服務")&lt;&gt;"舊服務","新服務","舊服務")</f>
        <v>舊服務</v>
      </c>
      <c r="D92" s="6" t="str">
        <f>IF((VLOOKUP(E92,CIFX_ECSG清單!A:H,8,FALSE))=1,"異動","查詢")</f>
        <v>查詢</v>
      </c>
      <c r="E92" s="27" t="s">
        <v>444</v>
      </c>
      <c r="F92" s="27" t="str">
        <f>IF(ISNUMBER(FIND("TWIS",E92)),VLOOKUP(SUBSTITUTE(E92,"TWIS","IWIS"),CIFX_ECSG清單!A:R,18,0),IF(AND(ISNUMBER(FIND("T",LEFT(E92,2))),IF(LEN(E92)-LEN(SUBSTITUTE(E92,"T",""))&gt;1,FALSE,TRUE)),VLOOKUP(SUBSTITUTE(E92,"T",""),CIFX_ECSG清單!A:R,18,0),VLOOKUP(E92,CIFX_ECSG清單!A:R,18,0)))</f>
        <v>TS0116-SA-010319-00002-顧客註記約定作業_問題戶查詢.docx</v>
      </c>
      <c r="G92" s="27" t="s">
        <v>134</v>
      </c>
      <c r="H92" s="27" t="s">
        <v>745</v>
      </c>
      <c r="I92" s="28">
        <v>12</v>
      </c>
      <c r="J92" s="29" t="s">
        <v>513</v>
      </c>
      <c r="K92" s="27" t="s">
        <v>798</v>
      </c>
      <c r="L92" s="31" t="s">
        <v>799</v>
      </c>
      <c r="M92" s="27" t="s">
        <v>800</v>
      </c>
      <c r="N92" s="27">
        <v>1</v>
      </c>
      <c r="O92" s="27" t="s">
        <v>516</v>
      </c>
      <c r="P92" s="27" t="s">
        <v>801</v>
      </c>
      <c r="Q92" s="30" t="s">
        <v>802</v>
      </c>
      <c r="R92" s="32" t="s">
        <v>803</v>
      </c>
      <c r="S92" s="27" t="s">
        <v>804</v>
      </c>
      <c r="T92" s="27"/>
    </row>
    <row r="93" spans="1:20" hidden="1">
      <c r="A93" s="6" t="str">
        <f>VLOOKUP(E93,CIFX_ECSG清單!A:B,2,0)</f>
        <v>PROD</v>
      </c>
      <c r="B93" s="6" t="str">
        <f>_xlfn.IFNA(IF(C93="舊服務",LOOKUP(1,0/FIND(IFERROR(VLOOKUP(E93,新舊交易名稱mapping!A:B,2,0),E93),PGMTRX!A:A),PGMTRX!C:C),LOOKUP(1,0/FIND(E93,新服務功能!H:H),新服務功能!M:M)),VLOOKUP(IFERROR(VLOOKUP(E93,新舊交易名稱mapping!A:B,2,0),E93),CIFX_ECSG清單!A:B,2,0))</f>
        <v>新世代分行系統(NBS)</v>
      </c>
      <c r="C93" s="6" t="str">
        <f>IF(_xlfn.IFNA(VLOOKUP(E93,新服務功能!H:H,1,0),"舊服務")&lt;&gt;"舊服務","新服務","舊服務")</f>
        <v>舊服務</v>
      </c>
      <c r="D93" s="6" t="str">
        <f>IF((VLOOKUP(E93,CIFX_ECSG清單!A:H,8,FALSE))=1,"異動","查詢")</f>
        <v>查詢</v>
      </c>
      <c r="E93" s="27" t="s">
        <v>820</v>
      </c>
      <c r="F93" s="27" t="str">
        <f>IF(ISNUMBER(FIND("TWIS",E93)),VLOOKUP(SUBSTITUTE(E93,"TWIS","IWIS"),CIFX_ECSG清單!A:R,18,0),IF(AND(ISNUMBER(FIND("T",LEFT(E93,2))),IF(LEN(E93)-LEN(SUBSTITUTE(E93,"T",""))&gt;1,FALSE,TRUE)),VLOOKUP(SUBSTITUTE(E93,"T",""),CIFX_ECSG清單!A:R,18,0),VLOOKUP(E93,CIFX_ECSG清單!A:R,18,0)))</f>
        <v>TS0116-SA-010318-00002-顧客註記約定作業_通路服務約定查詢.docx</v>
      </c>
      <c r="G93" s="30" t="s">
        <v>821</v>
      </c>
      <c r="H93" s="27" t="s">
        <v>822</v>
      </c>
      <c r="I93" s="28">
        <v>1</v>
      </c>
      <c r="J93" s="29" t="s">
        <v>496</v>
      </c>
      <c r="K93" s="27" t="s">
        <v>746</v>
      </c>
      <c r="L93" s="31" t="s">
        <v>667</v>
      </c>
      <c r="M93" s="27" t="s">
        <v>823</v>
      </c>
      <c r="N93" s="27">
        <v>10</v>
      </c>
      <c r="O93" s="27" t="s">
        <v>500</v>
      </c>
      <c r="P93" s="27" t="s">
        <v>741</v>
      </c>
      <c r="Q93" s="27" t="s">
        <v>824</v>
      </c>
      <c r="R93" s="27"/>
      <c r="S93" s="27" t="s">
        <v>502</v>
      </c>
      <c r="T93" s="27"/>
    </row>
    <row r="94" spans="1:20" hidden="1">
      <c r="A94" s="6" t="str">
        <f>VLOOKUP(E94,CIFX_ECSG清單!A:B,2,0)</f>
        <v>PROD</v>
      </c>
      <c r="B94" s="6" t="str">
        <f>_xlfn.IFNA(IF(C94="舊服務",LOOKUP(1,0/FIND(IFERROR(VLOOKUP(E94,新舊交易名稱mapping!A:B,2,0),E94),PGMTRX!A:A),PGMTRX!C:C),LOOKUP(1,0/FIND(E94,新服務功能!H:H),新服務功能!M:M)),VLOOKUP(IFERROR(VLOOKUP(E94,新舊交易名稱mapping!A:B,2,0),E94),CIFX_ECSG清單!A:B,2,0))</f>
        <v>新世代分行系統(NBS)</v>
      </c>
      <c r="C94" s="6" t="str">
        <f>IF(_xlfn.IFNA(VLOOKUP(E94,新服務功能!H:H,1,0),"舊服務")&lt;&gt;"舊服務","新服務","舊服務")</f>
        <v>舊服務</v>
      </c>
      <c r="D94" s="6" t="str">
        <f>IF((VLOOKUP(E94,CIFX_ECSG清單!A:H,8,FALSE))=1,"異動","查詢")</f>
        <v>查詢</v>
      </c>
      <c r="E94" s="27" t="s">
        <v>820</v>
      </c>
      <c r="F94" s="27" t="str">
        <f>IF(ISNUMBER(FIND("TWIS",E94)),VLOOKUP(SUBSTITUTE(E94,"TWIS","IWIS"),CIFX_ECSG清單!A:R,18,0),IF(AND(ISNUMBER(FIND("T",LEFT(E94,2))),IF(LEN(E94)-LEN(SUBSTITUTE(E94,"T",""))&gt;1,FALSE,TRUE)),VLOOKUP(SUBSTITUTE(E94,"T",""),CIFX_ECSG清單!A:R,18,0),VLOOKUP(E94,CIFX_ECSG清單!A:R,18,0)))</f>
        <v>TS0116-SA-010318-00002-顧客註記約定作業_通路服務約定查詢.docx</v>
      </c>
      <c r="G94" s="30" t="s">
        <v>821</v>
      </c>
      <c r="H94" s="27" t="s">
        <v>822</v>
      </c>
      <c r="I94" s="28">
        <v>2</v>
      </c>
      <c r="J94" s="29" t="s">
        <v>496</v>
      </c>
      <c r="K94" s="27" t="s">
        <v>825</v>
      </c>
      <c r="L94" s="27" t="s">
        <v>505</v>
      </c>
      <c r="M94" s="27" t="s">
        <v>742</v>
      </c>
      <c r="N94" s="27">
        <v>8</v>
      </c>
      <c r="O94" s="27" t="s">
        <v>500</v>
      </c>
      <c r="P94" s="27" t="s">
        <v>507</v>
      </c>
      <c r="Q94" s="27" t="s">
        <v>826</v>
      </c>
      <c r="R94" s="27"/>
      <c r="S94" s="27" t="s">
        <v>508</v>
      </c>
      <c r="T94" s="27"/>
    </row>
    <row r="95" spans="1:20" hidden="1">
      <c r="A95" s="6" t="str">
        <f>VLOOKUP(E95,CIFX_ECSG清單!A:B,2,0)</f>
        <v>PROD</v>
      </c>
      <c r="B95" s="6" t="str">
        <f>_xlfn.IFNA(IF(C95="舊服務",LOOKUP(1,0/FIND(IFERROR(VLOOKUP(E95,新舊交易名稱mapping!A:B,2,0),E95),PGMTRX!A:A),PGMTRX!C:C),LOOKUP(1,0/FIND(E95,新服務功能!H:H),新服務功能!M:M)),VLOOKUP(IFERROR(VLOOKUP(E95,新舊交易名稱mapping!A:B,2,0),E95),CIFX_ECSG清單!A:B,2,0))</f>
        <v>新世代分行系統(NBS)</v>
      </c>
      <c r="C95" s="6" t="str">
        <f>IF(_xlfn.IFNA(VLOOKUP(E95,新服務功能!H:H,1,0),"舊服務")&lt;&gt;"舊服務","新服務","舊服務")</f>
        <v>舊服務</v>
      </c>
      <c r="D95" s="6" t="str">
        <f>IF((VLOOKUP(E95,CIFX_ECSG清單!A:H,8,FALSE))=1,"異動","查詢")</f>
        <v>查詢</v>
      </c>
      <c r="E95" s="27" t="s">
        <v>820</v>
      </c>
      <c r="F95" s="27" t="str">
        <f>IF(ISNUMBER(FIND("TWIS",E95)),VLOOKUP(SUBSTITUTE(E95,"TWIS","IWIS"),CIFX_ECSG清單!A:R,18,0),IF(AND(ISNUMBER(FIND("T",LEFT(E95,2))),IF(LEN(E95)-LEN(SUBSTITUTE(E95,"T",""))&gt;1,FALSE,TRUE)),VLOOKUP(SUBSTITUTE(E95,"T",""),CIFX_ECSG清單!A:R,18,0),VLOOKUP(E95,CIFX_ECSG清單!A:R,18,0)))</f>
        <v>TS0116-SA-010318-00002-顧客註記約定作業_通路服務約定查詢.docx</v>
      </c>
      <c r="G95" s="30" t="s">
        <v>821</v>
      </c>
      <c r="H95" s="27" t="s">
        <v>827</v>
      </c>
      <c r="I95" s="28">
        <v>1</v>
      </c>
      <c r="J95" s="29" t="s">
        <v>513</v>
      </c>
      <c r="K95" s="27" t="s">
        <v>828</v>
      </c>
      <c r="L95" s="30" t="s">
        <v>749</v>
      </c>
      <c r="M95" s="27" t="s">
        <v>635</v>
      </c>
      <c r="N95" s="27">
        <v>40</v>
      </c>
      <c r="O95" s="27" t="s">
        <v>500</v>
      </c>
      <c r="P95" s="27" t="s">
        <v>636</v>
      </c>
      <c r="Q95" s="27" t="s">
        <v>829</v>
      </c>
      <c r="R95" s="27"/>
      <c r="S95" s="27" t="s">
        <v>638</v>
      </c>
      <c r="T95" s="27"/>
    </row>
    <row r="96" spans="1:20" ht="27" hidden="1">
      <c r="A96" s="6" t="str">
        <f>VLOOKUP(E96,CIFX_ECSG清單!A:B,2,0)</f>
        <v>PROD</v>
      </c>
      <c r="B96" s="6" t="str">
        <f>_xlfn.IFNA(IF(C96="舊服務",LOOKUP(1,0/FIND(IFERROR(VLOOKUP(E96,新舊交易名稱mapping!A:B,2,0),E96),PGMTRX!A:A),PGMTRX!C:C),LOOKUP(1,0/FIND(E96,新服務功能!H:H),新服務功能!M:M)),VLOOKUP(IFERROR(VLOOKUP(E96,新舊交易名稱mapping!A:B,2,0),E96),CIFX_ECSG清單!A:B,2,0))</f>
        <v>新世代分行系統(NBS)</v>
      </c>
      <c r="C96" s="6" t="str">
        <f>IF(_xlfn.IFNA(VLOOKUP(E96,新服務功能!H:H,1,0),"舊服務")&lt;&gt;"舊服務","新服務","舊服務")</f>
        <v>舊服務</v>
      </c>
      <c r="D96" s="6" t="str">
        <f>IF((VLOOKUP(E96,CIFX_ECSG清單!A:H,8,FALSE))=1,"異動","查詢")</f>
        <v>查詢</v>
      </c>
      <c r="E96" s="27" t="s">
        <v>820</v>
      </c>
      <c r="F96" s="27" t="str">
        <f>IF(ISNUMBER(FIND("TWIS",E96)),VLOOKUP(SUBSTITUTE(E96,"TWIS","IWIS"),CIFX_ECSG清單!A:R,18,0),IF(AND(ISNUMBER(FIND("T",LEFT(E96,2))),IF(LEN(E96)-LEN(SUBSTITUTE(E96,"T",""))&gt;1,FALSE,TRUE)),VLOOKUP(SUBSTITUTE(E96,"T",""),CIFX_ECSG清單!A:R,18,0),VLOOKUP(E96,CIFX_ECSG清單!A:R,18,0)))</f>
        <v>TS0116-SA-010318-00002-顧客註記約定作業_通路服務約定查詢.docx</v>
      </c>
      <c r="G96" s="30" t="s">
        <v>821</v>
      </c>
      <c r="H96" s="27" t="s">
        <v>827</v>
      </c>
      <c r="I96" s="28">
        <v>2</v>
      </c>
      <c r="J96" s="29" t="s">
        <v>513</v>
      </c>
      <c r="K96" s="31" t="s">
        <v>830</v>
      </c>
      <c r="L96" s="30" t="s">
        <v>831</v>
      </c>
      <c r="M96" s="27" t="s">
        <v>832</v>
      </c>
      <c r="N96" s="27">
        <v>1</v>
      </c>
      <c r="O96" s="27" t="s">
        <v>500</v>
      </c>
      <c r="P96" s="27" t="s">
        <v>833</v>
      </c>
      <c r="Q96" s="27" t="s">
        <v>834</v>
      </c>
      <c r="R96" s="32" t="s">
        <v>835</v>
      </c>
      <c r="S96" s="27" t="s">
        <v>836</v>
      </c>
      <c r="T96" s="27"/>
    </row>
    <row r="97" spans="1:20" ht="27" hidden="1">
      <c r="A97" s="6" t="str">
        <f>VLOOKUP(E97,CIFX_ECSG清單!A:B,2,0)</f>
        <v>PROD</v>
      </c>
      <c r="B97" s="6" t="str">
        <f>_xlfn.IFNA(IF(C97="舊服務",LOOKUP(1,0/FIND(IFERROR(VLOOKUP(E97,新舊交易名稱mapping!A:B,2,0),E97),PGMTRX!A:A),PGMTRX!C:C),LOOKUP(1,0/FIND(E97,新服務功能!H:H),新服務功能!M:M)),VLOOKUP(IFERROR(VLOOKUP(E97,新舊交易名稱mapping!A:B,2,0),E97),CIFX_ECSG清單!A:B,2,0))</f>
        <v>新世代分行系統(NBS)</v>
      </c>
      <c r="C97" s="6" t="str">
        <f>IF(_xlfn.IFNA(VLOOKUP(E97,新服務功能!H:H,1,0),"舊服務")&lt;&gt;"舊服務","新服務","舊服務")</f>
        <v>舊服務</v>
      </c>
      <c r="D97" s="6" t="str">
        <f>IF((VLOOKUP(E97,CIFX_ECSG清單!A:H,8,FALSE))=1,"異動","查詢")</f>
        <v>查詢</v>
      </c>
      <c r="E97" s="27" t="s">
        <v>820</v>
      </c>
      <c r="F97" s="27" t="str">
        <f>IF(ISNUMBER(FIND("TWIS",E97)),VLOOKUP(SUBSTITUTE(E97,"TWIS","IWIS"),CIFX_ECSG清單!A:R,18,0),IF(AND(ISNUMBER(FIND("T",LEFT(E97,2))),IF(LEN(E97)-LEN(SUBSTITUTE(E97,"T",""))&gt;1,FALSE,TRUE)),VLOOKUP(SUBSTITUTE(E97,"T",""),CIFX_ECSG清單!A:R,18,0),VLOOKUP(E97,CIFX_ECSG清單!A:R,18,0)))</f>
        <v>TS0116-SA-010318-00002-顧客註記約定作業_通路服務約定查詢.docx</v>
      </c>
      <c r="G97" s="30" t="s">
        <v>821</v>
      </c>
      <c r="H97" s="27" t="s">
        <v>827</v>
      </c>
      <c r="I97" s="28">
        <v>3</v>
      </c>
      <c r="J97" s="29" t="s">
        <v>513</v>
      </c>
      <c r="K97" s="27" t="s">
        <v>837</v>
      </c>
      <c r="L97" s="32" t="s">
        <v>838</v>
      </c>
      <c r="M97" s="27" t="s">
        <v>839</v>
      </c>
      <c r="N97" s="27">
        <v>1</v>
      </c>
      <c r="O97" s="27" t="s">
        <v>500</v>
      </c>
      <c r="P97" s="27" t="s">
        <v>840</v>
      </c>
      <c r="Q97" s="27" t="s">
        <v>841</v>
      </c>
      <c r="R97" s="32" t="s">
        <v>842</v>
      </c>
      <c r="S97" s="27"/>
      <c r="T97" s="27"/>
    </row>
    <row r="98" spans="1:20" hidden="1">
      <c r="A98" s="6" t="str">
        <f>VLOOKUP(E98,CIFX_ECSG清單!A:B,2,0)</f>
        <v>PROD</v>
      </c>
      <c r="B98" s="6" t="str">
        <f>_xlfn.IFNA(IF(C98="舊服務",LOOKUP(1,0/FIND(IFERROR(VLOOKUP(E98,新舊交易名稱mapping!A:B,2,0),E98),PGMTRX!A:A),PGMTRX!C:C),LOOKUP(1,0/FIND(E98,新服務功能!H:H),新服務功能!M:M)),VLOOKUP(IFERROR(VLOOKUP(E98,新舊交易名稱mapping!A:B,2,0),E98),CIFX_ECSG清單!A:B,2,0))</f>
        <v>新世代分行系統(NBS)</v>
      </c>
      <c r="C98" s="6" t="str">
        <f>IF(_xlfn.IFNA(VLOOKUP(E98,新服務功能!H:H,1,0),"舊服務")&lt;&gt;"舊服務","新服務","舊服務")</f>
        <v>舊服務</v>
      </c>
      <c r="D98" s="6" t="str">
        <f>IF((VLOOKUP(E98,CIFX_ECSG清單!A:H,8,FALSE))=1,"異動","查詢")</f>
        <v>查詢</v>
      </c>
      <c r="E98" s="27" t="s">
        <v>820</v>
      </c>
      <c r="F98" s="27" t="str">
        <f>IF(ISNUMBER(FIND("TWIS",E98)),VLOOKUP(SUBSTITUTE(E98,"TWIS","IWIS"),CIFX_ECSG清單!A:R,18,0),IF(AND(ISNUMBER(FIND("T",LEFT(E98,2))),IF(LEN(E98)-LEN(SUBSTITUTE(E98,"T",""))&gt;1,FALSE,TRUE)),VLOOKUP(SUBSTITUTE(E98,"T",""),CIFX_ECSG清單!A:R,18,0),VLOOKUP(E98,CIFX_ECSG清單!A:R,18,0)))</f>
        <v>TS0116-SA-010318-00002-顧客註記約定作業_通路服務約定查詢.docx</v>
      </c>
      <c r="G98" s="30" t="s">
        <v>821</v>
      </c>
      <c r="H98" s="27" t="s">
        <v>827</v>
      </c>
      <c r="I98" s="28">
        <v>4</v>
      </c>
      <c r="J98" s="29" t="s">
        <v>513</v>
      </c>
      <c r="K98" s="27" t="s">
        <v>717</v>
      </c>
      <c r="L98" s="31" t="s">
        <v>843</v>
      </c>
      <c r="M98" s="27" t="s">
        <v>844</v>
      </c>
      <c r="N98" s="27">
        <v>50</v>
      </c>
      <c r="O98" s="27" t="s">
        <v>500</v>
      </c>
      <c r="P98" s="27" t="s">
        <v>845</v>
      </c>
      <c r="Q98" s="27" t="s">
        <v>846</v>
      </c>
      <c r="R98" s="27"/>
      <c r="S98" s="27" t="s">
        <v>847</v>
      </c>
      <c r="T98" s="27"/>
    </row>
    <row r="99" spans="1:20" ht="27" hidden="1">
      <c r="A99" s="6" t="str">
        <f>VLOOKUP(E99,CIFX_ECSG清單!A:B,2,0)</f>
        <v>PROD</v>
      </c>
      <c r="B99" s="6" t="str">
        <f>_xlfn.IFNA(IF(C99="舊服務",LOOKUP(1,0/FIND(IFERROR(VLOOKUP(E99,新舊交易名稱mapping!A:B,2,0),E99),PGMTRX!A:A),PGMTRX!C:C),LOOKUP(1,0/FIND(E99,新服務功能!H:H),新服務功能!M:M)),VLOOKUP(IFERROR(VLOOKUP(E99,新舊交易名稱mapping!A:B,2,0),E99),CIFX_ECSG清單!A:B,2,0))</f>
        <v>新世代分行系統(NBS)</v>
      </c>
      <c r="C99" s="6" t="str">
        <f>IF(_xlfn.IFNA(VLOOKUP(E99,新服務功能!H:H,1,0),"舊服務")&lt;&gt;"舊服務","新服務","舊服務")</f>
        <v>舊服務</v>
      </c>
      <c r="D99" s="6" t="str">
        <f>IF((VLOOKUP(E99,CIFX_ECSG清單!A:H,8,FALSE))=1,"異動","查詢")</f>
        <v>查詢</v>
      </c>
      <c r="E99" s="27" t="s">
        <v>820</v>
      </c>
      <c r="F99" s="27" t="str">
        <f>IF(ISNUMBER(FIND("TWIS",E99)),VLOOKUP(SUBSTITUTE(E99,"TWIS","IWIS"),CIFX_ECSG清單!A:R,18,0),IF(AND(ISNUMBER(FIND("T",LEFT(E99,2))),IF(LEN(E99)-LEN(SUBSTITUTE(E99,"T",""))&gt;1,FALSE,TRUE)),VLOOKUP(SUBSTITUTE(E99,"T",""),CIFX_ECSG清單!A:R,18,0),VLOOKUP(E99,CIFX_ECSG清單!A:R,18,0)))</f>
        <v>TS0116-SA-010318-00002-顧客註記約定作業_通路服務約定查詢.docx</v>
      </c>
      <c r="G99" s="30" t="s">
        <v>821</v>
      </c>
      <c r="H99" s="27" t="s">
        <v>827</v>
      </c>
      <c r="I99" s="28">
        <v>5</v>
      </c>
      <c r="J99" s="29" t="s">
        <v>513</v>
      </c>
      <c r="K99" s="27" t="s">
        <v>848</v>
      </c>
      <c r="L99" s="32" t="s">
        <v>849</v>
      </c>
      <c r="M99" s="27" t="s">
        <v>850</v>
      </c>
      <c r="N99" s="27">
        <v>1</v>
      </c>
      <c r="O99" s="27" t="s">
        <v>500</v>
      </c>
      <c r="P99" s="27" t="s">
        <v>851</v>
      </c>
      <c r="Q99" s="27" t="s">
        <v>852</v>
      </c>
      <c r="R99" s="32" t="s">
        <v>853</v>
      </c>
      <c r="S99" s="27"/>
      <c r="T99" s="27"/>
    </row>
    <row r="100" spans="1:20" ht="148.5" hidden="1">
      <c r="A100" s="6" t="str">
        <f>VLOOKUP(E100,CIFX_ECSG清單!A:B,2,0)</f>
        <v>PROD</v>
      </c>
      <c r="B100" s="6" t="str">
        <f>_xlfn.IFNA(IF(C100="舊服務",LOOKUP(1,0/FIND(IFERROR(VLOOKUP(E100,新舊交易名稱mapping!A:B,2,0),E100),PGMTRX!A:A),PGMTRX!C:C),LOOKUP(1,0/FIND(E100,新服務功能!H:H),新服務功能!M:M)),VLOOKUP(IFERROR(VLOOKUP(E100,新舊交易名稱mapping!A:B,2,0),E100),CIFX_ECSG清單!A:B,2,0))</f>
        <v>新世代分行系統(NBS)</v>
      </c>
      <c r="C100" s="6" t="str">
        <f>IF(_xlfn.IFNA(VLOOKUP(E100,新服務功能!H:H,1,0),"舊服務")&lt;&gt;"舊服務","新服務","舊服務")</f>
        <v>舊服務</v>
      </c>
      <c r="D100" s="6" t="str">
        <f>IF((VLOOKUP(E100,CIFX_ECSG清單!A:H,8,FALSE))=1,"異動","查詢")</f>
        <v>查詢</v>
      </c>
      <c r="E100" s="27" t="s">
        <v>820</v>
      </c>
      <c r="F100" s="27" t="str">
        <f>IF(ISNUMBER(FIND("TWIS",E100)),VLOOKUP(SUBSTITUTE(E100,"TWIS","IWIS"),CIFX_ECSG清單!A:R,18,0),IF(AND(ISNUMBER(FIND("T",LEFT(E100,2))),IF(LEN(E100)-LEN(SUBSTITUTE(E100,"T",""))&gt;1,FALSE,TRUE)),VLOOKUP(SUBSTITUTE(E100,"T",""),CIFX_ECSG清單!A:R,18,0),VLOOKUP(E100,CIFX_ECSG清單!A:R,18,0)))</f>
        <v>TS0116-SA-010318-00002-顧客註記約定作業_通路服務約定查詢.docx</v>
      </c>
      <c r="G100" s="30" t="s">
        <v>821</v>
      </c>
      <c r="H100" s="27" t="s">
        <v>827</v>
      </c>
      <c r="I100" s="28">
        <v>6</v>
      </c>
      <c r="J100" s="29" t="s">
        <v>513</v>
      </c>
      <c r="K100" s="27" t="s">
        <v>854</v>
      </c>
      <c r="L100" s="31" t="s">
        <v>855</v>
      </c>
      <c r="M100" s="27" t="s">
        <v>856</v>
      </c>
      <c r="N100" s="27">
        <v>5</v>
      </c>
      <c r="O100" s="27" t="s">
        <v>500</v>
      </c>
      <c r="P100" s="27" t="s">
        <v>857</v>
      </c>
      <c r="Q100" s="27" t="s">
        <v>858</v>
      </c>
      <c r="R100" s="32" t="s">
        <v>859</v>
      </c>
      <c r="S100" s="37" t="s">
        <v>860</v>
      </c>
      <c r="T100" s="27"/>
    </row>
    <row r="101" spans="1:20" hidden="1">
      <c r="A101" s="6" t="str">
        <f>VLOOKUP(E101,CIFX_ECSG清單!A:B,2,0)</f>
        <v>PROD</v>
      </c>
      <c r="B101" s="6" t="str">
        <f>_xlfn.IFNA(IF(C101="舊服務",LOOKUP(1,0/FIND(IFERROR(VLOOKUP(E101,新舊交易名稱mapping!A:B,2,0),E101),PGMTRX!A:A),PGMTRX!C:C),LOOKUP(1,0/FIND(E101,新服務功能!H:H),新服務功能!M:M)),VLOOKUP(IFERROR(VLOOKUP(E101,新舊交易名稱mapping!A:B,2,0),E101),CIFX_ECSG清單!A:B,2,0))</f>
        <v>新世代分行系統(NBS)</v>
      </c>
      <c r="C101" s="6" t="str">
        <f>IF(_xlfn.IFNA(VLOOKUP(E101,新服務功能!H:H,1,0),"舊服務")&lt;&gt;"舊服務","新服務","舊服務")</f>
        <v>舊服務</v>
      </c>
      <c r="D101" s="6" t="str">
        <f>IF((VLOOKUP(E101,CIFX_ECSG清單!A:H,8,FALSE))=1,"異動","查詢")</f>
        <v>查詢</v>
      </c>
      <c r="E101" s="27" t="s">
        <v>170</v>
      </c>
      <c r="F101" s="27" t="str">
        <f>IF(ISNUMBER(FIND("TWIS",E101)),VLOOKUP(SUBSTITUTE(E101,"TWIS","IWIS"),CIFX_ECSG清單!A:R,18,0),IF(AND(ISNUMBER(FIND("T",LEFT(E101,2))),IF(LEN(E101)-LEN(SUBSTITUTE(E101,"T",""))&gt;1,FALSE,TRUE)),VLOOKUP(SUBSTITUTE(E101,"T",""),CIFX_ECSG清單!A:R,18,0),VLOOKUP(E101,CIFX_ECSG清單!A:R,18,0)))</f>
        <v>TS0116-SA-010301-00050-顧客資料基本資料_基本資料查詢.docx</v>
      </c>
      <c r="G101" s="27" t="s">
        <v>861</v>
      </c>
      <c r="H101" s="27" t="s">
        <v>862</v>
      </c>
      <c r="I101" s="28">
        <v>1</v>
      </c>
      <c r="J101" s="29" t="s">
        <v>496</v>
      </c>
      <c r="K101" s="27" t="s">
        <v>666</v>
      </c>
      <c r="L101" s="27" t="s">
        <v>746</v>
      </c>
      <c r="M101" s="27" t="s">
        <v>499</v>
      </c>
      <c r="N101" s="27">
        <v>10</v>
      </c>
      <c r="O101" s="27" t="s">
        <v>500</v>
      </c>
      <c r="P101" s="27" t="s">
        <v>741</v>
      </c>
      <c r="R101" s="27"/>
      <c r="S101" s="27" t="s">
        <v>502</v>
      </c>
      <c r="T101" s="27"/>
    </row>
    <row r="102" spans="1:20" hidden="1">
      <c r="A102" s="6" t="str">
        <f>VLOOKUP(E102,CIFX_ECSG清單!A:B,2,0)</f>
        <v>PROD</v>
      </c>
      <c r="B102" s="6" t="str">
        <f>_xlfn.IFNA(IF(C102="舊服務",LOOKUP(1,0/FIND(IFERROR(VLOOKUP(E102,新舊交易名稱mapping!A:B,2,0),E102),PGMTRX!A:A),PGMTRX!C:C),LOOKUP(1,0/FIND(E102,新服務功能!H:H),新服務功能!M:M)),VLOOKUP(IFERROR(VLOOKUP(E102,新舊交易名稱mapping!A:B,2,0),E102),CIFX_ECSG清單!A:B,2,0))</f>
        <v>新世代分行系統(NBS)</v>
      </c>
      <c r="C102" s="6" t="str">
        <f>IF(_xlfn.IFNA(VLOOKUP(E102,新服務功能!H:H,1,0),"舊服務")&lt;&gt;"舊服務","新服務","舊服務")</f>
        <v>舊服務</v>
      </c>
      <c r="D102" s="6" t="str">
        <f>IF((VLOOKUP(E102,CIFX_ECSG清單!A:H,8,FALSE))=1,"異動","查詢")</f>
        <v>查詢</v>
      </c>
      <c r="E102" s="27" t="s">
        <v>170</v>
      </c>
      <c r="F102" s="27" t="str">
        <f>IF(ISNUMBER(FIND("TWIS",E102)),VLOOKUP(SUBSTITUTE(E102,"TWIS","IWIS"),CIFX_ECSG清單!A:R,18,0),IF(AND(ISNUMBER(FIND("T",LEFT(E102,2))),IF(LEN(E102)-LEN(SUBSTITUTE(E102,"T",""))&gt;1,FALSE,TRUE)),VLOOKUP(SUBSTITUTE(E102,"T",""),CIFX_ECSG清單!A:R,18,0),VLOOKUP(E102,CIFX_ECSG清單!A:R,18,0)))</f>
        <v>TS0116-SA-010301-00050-顧客資料基本資料_基本資料查詢.docx</v>
      </c>
      <c r="G102" s="27" t="s">
        <v>861</v>
      </c>
      <c r="H102" s="27" t="s">
        <v>862</v>
      </c>
      <c r="I102" s="28">
        <v>2</v>
      </c>
      <c r="J102" s="29" t="s">
        <v>496</v>
      </c>
      <c r="K102" s="27" t="s">
        <v>504</v>
      </c>
      <c r="L102" s="27" t="s">
        <v>504</v>
      </c>
      <c r="M102" s="27" t="s">
        <v>506</v>
      </c>
      <c r="N102" s="27">
        <v>80</v>
      </c>
      <c r="O102" s="27" t="s">
        <v>500</v>
      </c>
      <c r="P102" s="27" t="s">
        <v>507</v>
      </c>
      <c r="R102" s="27"/>
      <c r="S102" s="27" t="s">
        <v>508</v>
      </c>
      <c r="T102" s="27"/>
    </row>
    <row r="103" spans="1:20" hidden="1">
      <c r="A103" s="6" t="str">
        <f>VLOOKUP(E103,CIFX_ECSG清單!A:B,2,0)</f>
        <v>PROD</v>
      </c>
      <c r="B103" s="6" t="str">
        <f>_xlfn.IFNA(IF(C103="舊服務",LOOKUP(1,0/FIND(IFERROR(VLOOKUP(E103,新舊交易名稱mapping!A:B,2,0),E103),PGMTRX!A:A),PGMTRX!C:C),LOOKUP(1,0/FIND(E103,新服務功能!H:H),新服務功能!M:M)),VLOOKUP(IFERROR(VLOOKUP(E103,新舊交易名稱mapping!A:B,2,0),E103),CIFX_ECSG清單!A:B,2,0))</f>
        <v>新世代分行系統(NBS)</v>
      </c>
      <c r="C103" s="6" t="str">
        <f>IF(_xlfn.IFNA(VLOOKUP(E103,新服務功能!H:H,1,0),"舊服務")&lt;&gt;"舊服務","新服務","舊服務")</f>
        <v>舊服務</v>
      </c>
      <c r="D103" s="6" t="str">
        <f>IF((VLOOKUP(E103,CIFX_ECSG清單!A:H,8,FALSE))=1,"異動","查詢")</f>
        <v>查詢</v>
      </c>
      <c r="E103" s="27" t="s">
        <v>170</v>
      </c>
      <c r="F103" s="27" t="str">
        <f>IF(ISNUMBER(FIND("TWIS",E103)),VLOOKUP(SUBSTITUTE(E103,"TWIS","IWIS"),CIFX_ECSG清單!A:R,18,0),IF(AND(ISNUMBER(FIND("T",LEFT(E103,2))),IF(LEN(E103)-LEN(SUBSTITUTE(E103,"T",""))&gt;1,FALSE,TRUE)),VLOOKUP(SUBSTITUTE(E103,"T",""),CIFX_ECSG清單!A:R,18,0),VLOOKUP(E103,CIFX_ECSG清單!A:R,18,0)))</f>
        <v>TS0116-SA-010301-00050-顧客資料基本資料_基本資料查詢.docx</v>
      </c>
      <c r="G103" s="27" t="s">
        <v>861</v>
      </c>
      <c r="H103" s="27" t="s">
        <v>862</v>
      </c>
      <c r="I103" s="28">
        <v>3</v>
      </c>
      <c r="J103" s="29" t="s">
        <v>496</v>
      </c>
      <c r="K103" s="27" t="s">
        <v>509</v>
      </c>
      <c r="L103" s="27" t="s">
        <v>509</v>
      </c>
      <c r="M103" s="27" t="s">
        <v>510</v>
      </c>
      <c r="N103" s="27">
        <v>13</v>
      </c>
      <c r="O103" s="27" t="s">
        <v>500</v>
      </c>
      <c r="P103" s="27" t="s">
        <v>511</v>
      </c>
      <c r="R103" s="27"/>
      <c r="S103" s="27"/>
      <c r="T103" s="27"/>
    </row>
    <row r="104" spans="1:20" hidden="1">
      <c r="A104" s="6" t="str">
        <f>VLOOKUP(E104,CIFX_ECSG清單!A:B,2,0)</f>
        <v>PROD</v>
      </c>
      <c r="B104" s="6" t="str">
        <f>_xlfn.IFNA(IF(C104="舊服務",LOOKUP(1,0/FIND(IFERROR(VLOOKUP(E104,新舊交易名稱mapping!A:B,2,0),E104),PGMTRX!A:A),PGMTRX!C:C),LOOKUP(1,0/FIND(E104,新服務功能!H:H),新服務功能!M:M)),VLOOKUP(IFERROR(VLOOKUP(E104,新舊交易名稱mapping!A:B,2,0),E104),CIFX_ECSG清單!A:B,2,0))</f>
        <v>新世代分行系統(NBS)</v>
      </c>
      <c r="C104" s="6" t="str">
        <f>IF(_xlfn.IFNA(VLOOKUP(E104,新服務功能!H:H,1,0),"舊服務")&lt;&gt;"舊服務","新服務","舊服務")</f>
        <v>舊服務</v>
      </c>
      <c r="D104" s="6" t="str">
        <f>IF((VLOOKUP(E104,CIFX_ECSG清單!A:H,8,FALSE))=1,"異動","查詢")</f>
        <v>查詢</v>
      </c>
      <c r="E104" s="27" t="s">
        <v>170</v>
      </c>
      <c r="F104" s="27" t="str">
        <f>IF(ISNUMBER(FIND("TWIS",E104)),VLOOKUP(SUBSTITUTE(E104,"TWIS","IWIS"),CIFX_ECSG清單!A:R,18,0),IF(AND(ISNUMBER(FIND("T",LEFT(E104,2))),IF(LEN(E104)-LEN(SUBSTITUTE(E104,"T",""))&gt;1,FALSE,TRUE)),VLOOKUP(SUBSTITUTE(E104,"T",""),CIFX_ECSG清單!A:R,18,0),VLOOKUP(E104,CIFX_ECSG清單!A:R,18,0)))</f>
        <v>TS0116-SA-010301-00050-顧客資料基本資料_基本資料查詢.docx</v>
      </c>
      <c r="G104" s="27" t="s">
        <v>861</v>
      </c>
      <c r="H104" s="27" t="s">
        <v>863</v>
      </c>
      <c r="I104" s="28">
        <v>1</v>
      </c>
      <c r="J104" s="29" t="s">
        <v>513</v>
      </c>
      <c r="K104" s="27" t="s">
        <v>746</v>
      </c>
      <c r="L104" s="32" t="s">
        <v>864</v>
      </c>
      <c r="M104" s="27" t="s">
        <v>747</v>
      </c>
      <c r="N104" s="27">
        <v>10</v>
      </c>
      <c r="O104" s="27" t="s">
        <v>500</v>
      </c>
      <c r="P104" s="27" t="s">
        <v>865</v>
      </c>
      <c r="Q104" s="27" t="s">
        <v>866</v>
      </c>
      <c r="R104" s="27"/>
      <c r="S104" s="27" t="s">
        <v>867</v>
      </c>
      <c r="T104" s="27"/>
    </row>
    <row r="105" spans="1:20" hidden="1">
      <c r="A105" s="6" t="str">
        <f>VLOOKUP(E105,CIFX_ECSG清單!A:B,2,0)</f>
        <v>PROD</v>
      </c>
      <c r="B105" s="6" t="str">
        <f>_xlfn.IFNA(IF(C105="舊服務",LOOKUP(1,0/FIND(IFERROR(VLOOKUP(E105,新舊交易名稱mapping!A:B,2,0),E105),PGMTRX!A:A),PGMTRX!C:C),LOOKUP(1,0/FIND(E105,新服務功能!H:H),新服務功能!M:M)),VLOOKUP(IFERROR(VLOOKUP(E105,新舊交易名稱mapping!A:B,2,0),E105),CIFX_ECSG清單!A:B,2,0))</f>
        <v>新世代分行系統(NBS)</v>
      </c>
      <c r="C105" s="6" t="str">
        <f>IF(_xlfn.IFNA(VLOOKUP(E105,新服務功能!H:H,1,0),"舊服務")&lt;&gt;"舊服務","新服務","舊服務")</f>
        <v>舊服務</v>
      </c>
      <c r="D105" s="6" t="str">
        <f>IF((VLOOKUP(E105,CIFX_ECSG清單!A:H,8,FALSE))=1,"異動","查詢")</f>
        <v>查詢</v>
      </c>
      <c r="E105" s="27" t="s">
        <v>170</v>
      </c>
      <c r="F105" s="27" t="str">
        <f>IF(ISNUMBER(FIND("TWIS",E105)),VLOOKUP(SUBSTITUTE(E105,"TWIS","IWIS"),CIFX_ECSG清單!A:R,18,0),IF(AND(ISNUMBER(FIND("T",LEFT(E105,2))),IF(LEN(E105)-LEN(SUBSTITUTE(E105,"T",""))&gt;1,FALSE,TRUE)),VLOOKUP(SUBSTITUTE(E105,"T",""),CIFX_ECSG清單!A:R,18,0),VLOOKUP(E105,CIFX_ECSG清單!A:R,18,0)))</f>
        <v>TS0116-SA-010301-00050-顧客資料基本資料_基本資料查詢.docx</v>
      </c>
      <c r="G105" s="27" t="s">
        <v>861</v>
      </c>
      <c r="H105" s="27" t="s">
        <v>863</v>
      </c>
      <c r="I105" s="28">
        <v>2</v>
      </c>
      <c r="J105" s="29" t="s">
        <v>513</v>
      </c>
      <c r="K105" s="27" t="s">
        <v>633</v>
      </c>
      <c r="L105" s="32" t="s">
        <v>749</v>
      </c>
      <c r="M105" s="27" t="s">
        <v>868</v>
      </c>
      <c r="N105" s="27">
        <v>80</v>
      </c>
      <c r="O105" s="27" t="s">
        <v>500</v>
      </c>
      <c r="P105" s="27" t="s">
        <v>636</v>
      </c>
      <c r="Q105" s="27" t="s">
        <v>829</v>
      </c>
      <c r="R105" s="27"/>
      <c r="S105" s="27" t="s">
        <v>638</v>
      </c>
      <c r="T105" s="27"/>
    </row>
    <row r="106" spans="1:20" hidden="1">
      <c r="A106" s="6" t="str">
        <f>VLOOKUP(E106,CIFX_ECSG清單!A:B,2,0)</f>
        <v>PROD</v>
      </c>
      <c r="B106" s="6" t="str">
        <f>_xlfn.IFNA(IF(C106="舊服務",LOOKUP(1,0/FIND(IFERROR(VLOOKUP(E106,新舊交易名稱mapping!A:B,2,0),E106),PGMTRX!A:A),PGMTRX!C:C),LOOKUP(1,0/FIND(E106,新服務功能!H:H),新服務功能!M:M)),VLOOKUP(IFERROR(VLOOKUP(E106,新舊交易名稱mapping!A:B,2,0),E106),CIFX_ECSG清單!A:B,2,0))</f>
        <v>新世代分行系統(NBS)</v>
      </c>
      <c r="C106" s="6" t="str">
        <f>IF(_xlfn.IFNA(VLOOKUP(E106,新服務功能!H:H,1,0),"舊服務")&lt;&gt;"舊服務","新服務","舊服務")</f>
        <v>舊服務</v>
      </c>
      <c r="D106" s="6" t="str">
        <f>IF((VLOOKUP(E106,CIFX_ECSG清單!A:H,8,FALSE))=1,"異動","查詢")</f>
        <v>查詢</v>
      </c>
      <c r="E106" s="27" t="s">
        <v>170</v>
      </c>
      <c r="F106" s="27" t="str">
        <f>IF(ISNUMBER(FIND("TWIS",E106)),VLOOKUP(SUBSTITUTE(E106,"TWIS","IWIS"),CIFX_ECSG清單!A:R,18,0),IF(AND(ISNUMBER(FIND("T",LEFT(E106,2))),IF(LEN(E106)-LEN(SUBSTITUTE(E106,"T",""))&gt;1,FALSE,TRUE)),VLOOKUP(SUBSTITUTE(E106,"T",""),CIFX_ECSG清單!A:R,18,0),VLOOKUP(E106,CIFX_ECSG清單!A:R,18,0)))</f>
        <v>TS0116-SA-010301-00050-顧客資料基本資料_基本資料查詢.docx</v>
      </c>
      <c r="G106" s="27" t="s">
        <v>861</v>
      </c>
      <c r="H106" s="27" t="s">
        <v>863</v>
      </c>
      <c r="I106" s="28">
        <v>3</v>
      </c>
      <c r="J106" s="29" t="s">
        <v>513</v>
      </c>
      <c r="K106" s="27" t="s">
        <v>504</v>
      </c>
      <c r="L106" s="32" t="s">
        <v>505</v>
      </c>
      <c r="M106" s="27" t="s">
        <v>630</v>
      </c>
      <c r="N106" s="27">
        <v>8</v>
      </c>
      <c r="O106" s="27" t="s">
        <v>500</v>
      </c>
      <c r="P106" s="27" t="s">
        <v>631</v>
      </c>
      <c r="Q106" s="27" t="s">
        <v>632</v>
      </c>
      <c r="R106" s="27"/>
      <c r="S106" s="27" t="s">
        <v>508</v>
      </c>
      <c r="T106" s="27"/>
    </row>
    <row r="107" spans="1:20" hidden="1">
      <c r="A107" s="6" t="str">
        <f>VLOOKUP(E107,CIFX_ECSG清單!A:B,2,0)</f>
        <v>PROD</v>
      </c>
      <c r="B107" s="6" t="str">
        <f>_xlfn.IFNA(IF(C107="舊服務",LOOKUP(1,0/FIND(IFERROR(VLOOKUP(E107,新舊交易名稱mapping!A:B,2,0),E107),PGMTRX!A:A),PGMTRX!C:C),LOOKUP(1,0/FIND(E107,新服務功能!H:H),新服務功能!M:M)),VLOOKUP(IFERROR(VLOOKUP(E107,新舊交易名稱mapping!A:B,2,0),E107),CIFX_ECSG清單!A:B,2,0))</f>
        <v>新世代分行系統(NBS)</v>
      </c>
      <c r="C107" s="6" t="str">
        <f>IF(_xlfn.IFNA(VLOOKUP(E107,新服務功能!H:H,1,0),"舊服務")&lt;&gt;"舊服務","新服務","舊服務")</f>
        <v>舊服務</v>
      </c>
      <c r="D107" s="6" t="str">
        <f>IF((VLOOKUP(E107,CIFX_ECSG清單!A:H,8,FALSE))=1,"異動","查詢")</f>
        <v>查詢</v>
      </c>
      <c r="E107" s="27" t="s">
        <v>170</v>
      </c>
      <c r="F107" s="27" t="str">
        <f>IF(ISNUMBER(FIND("TWIS",E107)),VLOOKUP(SUBSTITUTE(E107,"TWIS","IWIS"),CIFX_ECSG清單!A:R,18,0),IF(AND(ISNUMBER(FIND("T",LEFT(E107,2))),IF(LEN(E107)-LEN(SUBSTITUTE(E107,"T",""))&gt;1,FALSE,TRUE)),VLOOKUP(SUBSTITUTE(E107,"T",""),CIFX_ECSG清單!A:R,18,0),VLOOKUP(E107,CIFX_ECSG清單!A:R,18,0)))</f>
        <v>TS0116-SA-010301-00050-顧客資料基本資料_基本資料查詢.docx</v>
      </c>
      <c r="G107" s="27" t="s">
        <v>861</v>
      </c>
      <c r="H107" s="27" t="s">
        <v>863</v>
      </c>
      <c r="I107" s="28">
        <v>4</v>
      </c>
      <c r="J107" s="29" t="s">
        <v>513</v>
      </c>
      <c r="K107" s="27" t="s">
        <v>869</v>
      </c>
      <c r="L107" s="32" t="s">
        <v>870</v>
      </c>
      <c r="M107" s="27" t="s">
        <v>672</v>
      </c>
      <c r="N107" s="27">
        <v>10</v>
      </c>
      <c r="O107" s="27" t="s">
        <v>500</v>
      </c>
      <c r="P107" s="27" t="s">
        <v>673</v>
      </c>
      <c r="Q107" s="27" t="s">
        <v>674</v>
      </c>
      <c r="R107" s="27"/>
      <c r="S107" s="27" t="s">
        <v>675</v>
      </c>
      <c r="T107" s="27"/>
    </row>
    <row r="108" spans="1:20" hidden="1">
      <c r="A108" s="6" t="str">
        <f>VLOOKUP(E108,CIFX_ECSG清單!A:B,2,0)</f>
        <v>PROD</v>
      </c>
      <c r="B108" s="6" t="str">
        <f>_xlfn.IFNA(IF(C108="舊服務",LOOKUP(1,0/FIND(IFERROR(VLOOKUP(E108,新舊交易名稱mapping!A:B,2,0),E108),PGMTRX!A:A),PGMTRX!C:C),LOOKUP(1,0/FIND(E108,新服務功能!H:H),新服務功能!M:M)),VLOOKUP(IFERROR(VLOOKUP(E108,新舊交易名稱mapping!A:B,2,0),E108),CIFX_ECSG清單!A:B,2,0))</f>
        <v>新世代分行系統(NBS)</v>
      </c>
      <c r="C108" s="6" t="str">
        <f>IF(_xlfn.IFNA(VLOOKUP(E108,新服務功能!H:H,1,0),"舊服務")&lt;&gt;"舊服務","新服務","舊服務")</f>
        <v>舊服務</v>
      </c>
      <c r="D108" s="6" t="str">
        <f>IF((VLOOKUP(E108,CIFX_ECSG清單!A:H,8,FALSE))=1,"異動","查詢")</f>
        <v>查詢</v>
      </c>
      <c r="E108" s="27" t="s">
        <v>170</v>
      </c>
      <c r="F108" s="27" t="str">
        <f>IF(ISNUMBER(FIND("TWIS",E108)),VLOOKUP(SUBSTITUTE(E108,"TWIS","IWIS"),CIFX_ECSG清單!A:R,18,0),IF(AND(ISNUMBER(FIND("T",LEFT(E108,2))),IF(LEN(E108)-LEN(SUBSTITUTE(E108,"T",""))&gt;1,FALSE,TRUE)),VLOOKUP(SUBSTITUTE(E108,"T",""),CIFX_ECSG清單!A:R,18,0),VLOOKUP(E108,CIFX_ECSG清單!A:R,18,0)))</f>
        <v>TS0116-SA-010301-00050-顧客資料基本資料_基本資料查詢.docx</v>
      </c>
      <c r="G108" s="27" t="s">
        <v>861</v>
      </c>
      <c r="H108" s="27" t="s">
        <v>863</v>
      </c>
      <c r="I108" s="28">
        <v>5</v>
      </c>
      <c r="J108" s="29" t="s">
        <v>513</v>
      </c>
      <c r="K108" s="27" t="s">
        <v>871</v>
      </c>
      <c r="L108" s="32" t="s">
        <v>872</v>
      </c>
      <c r="M108" s="27" t="s">
        <v>873</v>
      </c>
      <c r="N108" s="27">
        <v>22</v>
      </c>
      <c r="O108" s="27" t="s">
        <v>500</v>
      </c>
      <c r="P108" s="27" t="s">
        <v>874</v>
      </c>
      <c r="Q108" s="27" t="s">
        <v>875</v>
      </c>
      <c r="R108" s="27"/>
      <c r="S108" s="27" t="s">
        <v>876</v>
      </c>
      <c r="T108" s="27"/>
    </row>
    <row r="109" spans="1:20" hidden="1">
      <c r="A109" s="6" t="str">
        <f>VLOOKUP(E109,CIFX_ECSG清單!A:B,2,0)</f>
        <v>PROD</v>
      </c>
      <c r="B109" s="6" t="str">
        <f>_xlfn.IFNA(IF(C109="舊服務",LOOKUP(1,0/FIND(IFERROR(VLOOKUP(E109,新舊交易名稱mapping!A:B,2,0),E109),PGMTRX!A:A),PGMTRX!C:C),LOOKUP(1,0/FIND(E109,新服務功能!H:H),新服務功能!M:M)),VLOOKUP(IFERROR(VLOOKUP(E109,新舊交易名稱mapping!A:B,2,0),E109),CIFX_ECSG清單!A:B,2,0))</f>
        <v>新世代分行系統(NBS)</v>
      </c>
      <c r="C109" s="6" t="str">
        <f>IF(_xlfn.IFNA(VLOOKUP(E109,新服務功能!H:H,1,0),"舊服務")&lt;&gt;"舊服務","新服務","舊服務")</f>
        <v>舊服務</v>
      </c>
      <c r="D109" s="6" t="str">
        <f>IF((VLOOKUP(E109,CIFX_ECSG清單!A:H,8,FALSE))=1,"異動","查詢")</f>
        <v>查詢</v>
      </c>
      <c r="E109" s="27" t="s">
        <v>170</v>
      </c>
      <c r="F109" s="27" t="str">
        <f>IF(ISNUMBER(FIND("TWIS",E109)),VLOOKUP(SUBSTITUTE(E109,"TWIS","IWIS"),CIFX_ECSG清單!A:R,18,0),IF(AND(ISNUMBER(FIND("T",LEFT(E109,2))),IF(LEN(E109)-LEN(SUBSTITUTE(E109,"T",""))&gt;1,FALSE,TRUE)),VLOOKUP(SUBSTITUTE(E109,"T",""),CIFX_ECSG清單!A:R,18,0),VLOOKUP(E109,CIFX_ECSG清單!A:R,18,0)))</f>
        <v>TS0116-SA-010301-00050-顧客資料基本資料_基本資料查詢.docx</v>
      </c>
      <c r="G109" s="27" t="s">
        <v>861</v>
      </c>
      <c r="H109" s="27" t="s">
        <v>863</v>
      </c>
      <c r="I109" s="28">
        <v>6</v>
      </c>
      <c r="J109" s="29" t="s">
        <v>513</v>
      </c>
      <c r="K109" s="27" t="s">
        <v>676</v>
      </c>
      <c r="L109" s="32" t="s">
        <v>877</v>
      </c>
      <c r="M109" s="27" t="s">
        <v>678</v>
      </c>
      <c r="N109" s="27">
        <v>1</v>
      </c>
      <c r="O109" s="27" t="s">
        <v>500</v>
      </c>
      <c r="P109" s="27" t="s">
        <v>679</v>
      </c>
      <c r="Q109" s="27" t="s">
        <v>680</v>
      </c>
      <c r="R109" s="27"/>
      <c r="S109" s="27" t="s">
        <v>682</v>
      </c>
      <c r="T109" s="27"/>
    </row>
    <row r="110" spans="1:20" hidden="1">
      <c r="A110" s="6" t="str">
        <f>VLOOKUP(E110,CIFX_ECSG清單!A:B,2,0)</f>
        <v>PROD</v>
      </c>
      <c r="B110" s="6" t="str">
        <f>_xlfn.IFNA(IF(C110="舊服務",LOOKUP(1,0/FIND(IFERROR(VLOOKUP(E110,新舊交易名稱mapping!A:B,2,0),E110),PGMTRX!A:A),PGMTRX!C:C),LOOKUP(1,0/FIND(E110,新服務功能!H:H),新服務功能!M:M)),VLOOKUP(IFERROR(VLOOKUP(E110,新舊交易名稱mapping!A:B,2,0),E110),CIFX_ECSG清單!A:B,2,0))</f>
        <v>新世代分行系統(NBS)</v>
      </c>
      <c r="C110" s="6" t="str">
        <f>IF(_xlfn.IFNA(VLOOKUP(E110,新服務功能!H:H,1,0),"舊服務")&lt;&gt;"舊服務","新服務","舊服務")</f>
        <v>舊服務</v>
      </c>
      <c r="D110" s="6" t="str">
        <f>IF((VLOOKUP(E110,CIFX_ECSG清單!A:H,8,FALSE))=1,"異動","查詢")</f>
        <v>查詢</v>
      </c>
      <c r="E110" s="27" t="s">
        <v>170</v>
      </c>
      <c r="F110" s="27" t="str">
        <f>IF(ISNUMBER(FIND("TWIS",E110)),VLOOKUP(SUBSTITUTE(E110,"TWIS","IWIS"),CIFX_ECSG清單!A:R,18,0),IF(AND(ISNUMBER(FIND("T",LEFT(E110,2))),IF(LEN(E110)-LEN(SUBSTITUTE(E110,"T",""))&gt;1,FALSE,TRUE)),VLOOKUP(SUBSTITUTE(E110,"T",""),CIFX_ECSG清單!A:R,18,0),VLOOKUP(E110,CIFX_ECSG清單!A:R,18,0)))</f>
        <v>TS0116-SA-010301-00050-顧客資料基本資料_基本資料查詢.docx</v>
      </c>
      <c r="G110" s="27" t="s">
        <v>861</v>
      </c>
      <c r="H110" s="27" t="s">
        <v>863</v>
      </c>
      <c r="I110" s="28">
        <v>7</v>
      </c>
      <c r="J110" s="29" t="s">
        <v>513</v>
      </c>
      <c r="K110" s="27" t="s">
        <v>639</v>
      </c>
      <c r="L110" s="32" t="s">
        <v>878</v>
      </c>
      <c r="M110" s="27" t="s">
        <v>641</v>
      </c>
      <c r="N110" s="27">
        <v>2</v>
      </c>
      <c r="O110" s="27" t="s">
        <v>500</v>
      </c>
      <c r="P110" s="27" t="s">
        <v>642</v>
      </c>
      <c r="Q110" s="27" t="s">
        <v>643</v>
      </c>
      <c r="R110" s="27"/>
      <c r="S110" s="27" t="s">
        <v>644</v>
      </c>
      <c r="T110" s="27"/>
    </row>
    <row r="111" spans="1:20" hidden="1">
      <c r="A111" s="6" t="str">
        <f>VLOOKUP(E111,CIFX_ECSG清單!A:B,2,0)</f>
        <v>PROD</v>
      </c>
      <c r="B111" s="6" t="str">
        <f>_xlfn.IFNA(IF(C111="舊服務",LOOKUP(1,0/FIND(IFERROR(VLOOKUP(E111,新舊交易名稱mapping!A:B,2,0),E111),PGMTRX!A:A),PGMTRX!C:C),LOOKUP(1,0/FIND(E111,新服務功能!H:H),新服務功能!M:M)),VLOOKUP(IFERROR(VLOOKUP(E111,新舊交易名稱mapping!A:B,2,0),E111),CIFX_ECSG清單!A:B,2,0))</f>
        <v>新世代分行系統(NBS)</v>
      </c>
      <c r="C111" s="6" t="str">
        <f>IF(_xlfn.IFNA(VLOOKUP(E111,新服務功能!H:H,1,0),"舊服務")&lt;&gt;"舊服務","新服務","舊服務")</f>
        <v>舊服務</v>
      </c>
      <c r="D111" s="6" t="str">
        <f>IF((VLOOKUP(E111,CIFX_ECSG清單!A:H,8,FALSE))=1,"異動","查詢")</f>
        <v>查詢</v>
      </c>
      <c r="E111" s="27" t="s">
        <v>170</v>
      </c>
      <c r="F111" s="27" t="str">
        <f>IF(ISNUMBER(FIND("TWIS",E111)),VLOOKUP(SUBSTITUTE(E111,"TWIS","IWIS"),CIFX_ECSG清單!A:R,18,0),IF(AND(ISNUMBER(FIND("T",LEFT(E111,2))),IF(LEN(E111)-LEN(SUBSTITUTE(E111,"T",""))&gt;1,FALSE,TRUE)),VLOOKUP(SUBSTITUTE(E111,"T",""),CIFX_ECSG清單!A:R,18,0),VLOOKUP(E111,CIFX_ECSG清單!A:R,18,0)))</f>
        <v>TS0116-SA-010301-00050-顧客資料基本資料_基本資料查詢.docx</v>
      </c>
      <c r="G111" s="27" t="s">
        <v>861</v>
      </c>
      <c r="H111" s="27" t="s">
        <v>863</v>
      </c>
      <c r="I111" s="28">
        <v>8</v>
      </c>
      <c r="J111" s="29" t="s">
        <v>513</v>
      </c>
      <c r="K111" s="27" t="s">
        <v>879</v>
      </c>
      <c r="L111" s="32" t="s">
        <v>880</v>
      </c>
      <c r="M111" s="27" t="s">
        <v>881</v>
      </c>
      <c r="N111" s="27">
        <v>3</v>
      </c>
      <c r="O111" s="27" t="s">
        <v>500</v>
      </c>
      <c r="P111" s="27" t="s">
        <v>882</v>
      </c>
      <c r="Q111" s="27" t="s">
        <v>883</v>
      </c>
      <c r="R111" s="27"/>
      <c r="S111" s="27" t="s">
        <v>884</v>
      </c>
      <c r="T111" s="27"/>
    </row>
    <row r="112" spans="1:20" hidden="1">
      <c r="A112" s="6" t="str">
        <f>VLOOKUP(E112,CIFX_ECSG清單!A:B,2,0)</f>
        <v>PROD</v>
      </c>
      <c r="B112" s="6" t="str">
        <f>_xlfn.IFNA(IF(C112="舊服務",LOOKUP(1,0/FIND(IFERROR(VLOOKUP(E112,新舊交易名稱mapping!A:B,2,0),E112),PGMTRX!A:A),PGMTRX!C:C),LOOKUP(1,0/FIND(E112,新服務功能!H:H),新服務功能!M:M)),VLOOKUP(IFERROR(VLOOKUP(E112,新舊交易名稱mapping!A:B,2,0),E112),CIFX_ECSG清單!A:B,2,0))</f>
        <v>新世代分行系統(NBS)</v>
      </c>
      <c r="C112" s="6" t="str">
        <f>IF(_xlfn.IFNA(VLOOKUP(E112,新服務功能!H:H,1,0),"舊服務")&lt;&gt;"舊服務","新服務","舊服務")</f>
        <v>舊服務</v>
      </c>
      <c r="D112" s="6" t="str">
        <f>IF((VLOOKUP(E112,CIFX_ECSG清單!A:H,8,FALSE))=1,"異動","查詢")</f>
        <v>查詢</v>
      </c>
      <c r="E112" s="27" t="s">
        <v>170</v>
      </c>
      <c r="F112" s="27" t="str">
        <f>IF(ISNUMBER(FIND("TWIS",E112)),VLOOKUP(SUBSTITUTE(E112,"TWIS","IWIS"),CIFX_ECSG清單!A:R,18,0),IF(AND(ISNUMBER(FIND("T",LEFT(E112,2))),IF(LEN(E112)-LEN(SUBSTITUTE(E112,"T",""))&gt;1,FALSE,TRUE)),VLOOKUP(SUBSTITUTE(E112,"T",""),CIFX_ECSG清單!A:R,18,0),VLOOKUP(E112,CIFX_ECSG清單!A:R,18,0)))</f>
        <v>TS0116-SA-010301-00050-顧客資料基本資料_基本資料查詢.docx</v>
      </c>
      <c r="G112" s="27" t="s">
        <v>861</v>
      </c>
      <c r="H112" s="27" t="s">
        <v>863</v>
      </c>
      <c r="I112" s="28">
        <v>9</v>
      </c>
      <c r="J112" s="29" t="s">
        <v>513</v>
      </c>
      <c r="K112" s="27" t="s">
        <v>652</v>
      </c>
      <c r="L112" s="32" t="s">
        <v>885</v>
      </c>
      <c r="M112" s="27" t="s">
        <v>886</v>
      </c>
      <c r="N112" s="27">
        <v>6</v>
      </c>
      <c r="O112" s="27" t="s">
        <v>500</v>
      </c>
      <c r="P112" s="27" t="s">
        <v>655</v>
      </c>
      <c r="Q112" s="27" t="s">
        <v>656</v>
      </c>
      <c r="R112" s="27"/>
      <c r="S112" s="27" t="s">
        <v>657</v>
      </c>
      <c r="T112" s="27"/>
    </row>
    <row r="113" spans="1:20" ht="27" hidden="1">
      <c r="A113" s="6" t="str">
        <f>VLOOKUP(E113,CIFX_ECSG清單!A:B,2,0)</f>
        <v>PROD</v>
      </c>
      <c r="B113" s="6" t="str">
        <f>_xlfn.IFNA(IF(C113="舊服務",LOOKUP(1,0/FIND(IFERROR(VLOOKUP(E113,新舊交易名稱mapping!A:B,2,0),E113),PGMTRX!A:A),PGMTRX!C:C),LOOKUP(1,0/FIND(E113,新服務功能!H:H),新服務功能!M:M)),VLOOKUP(IFERROR(VLOOKUP(E113,新舊交易名稱mapping!A:B,2,0),E113),CIFX_ECSG清單!A:B,2,0))</f>
        <v>新世代分行系統(NBS)</v>
      </c>
      <c r="C113" s="6" t="str">
        <f>IF(_xlfn.IFNA(VLOOKUP(E113,新服務功能!H:H,1,0),"舊服務")&lt;&gt;"舊服務","新服務","舊服務")</f>
        <v>舊服務</v>
      </c>
      <c r="D113" s="6" t="str">
        <f>IF((VLOOKUP(E113,CIFX_ECSG清單!A:H,8,FALSE))=1,"異動","查詢")</f>
        <v>查詢</v>
      </c>
      <c r="E113" s="27" t="s">
        <v>170</v>
      </c>
      <c r="F113" s="27" t="str">
        <f>IF(ISNUMBER(FIND("TWIS",E113)),VLOOKUP(SUBSTITUTE(E113,"TWIS","IWIS"),CIFX_ECSG清單!A:R,18,0),IF(AND(ISNUMBER(FIND("T",LEFT(E113,2))),IF(LEN(E113)-LEN(SUBSTITUTE(E113,"T",""))&gt;1,FALSE,TRUE)),VLOOKUP(SUBSTITUTE(E113,"T",""),CIFX_ECSG清單!A:R,18,0),VLOOKUP(E113,CIFX_ECSG清單!A:R,18,0)))</f>
        <v>TS0116-SA-010301-00050-顧客資料基本資料_基本資料查詢.docx</v>
      </c>
      <c r="G113" s="27" t="s">
        <v>861</v>
      </c>
      <c r="H113" s="27" t="s">
        <v>863</v>
      </c>
      <c r="I113" s="28">
        <v>10</v>
      </c>
      <c r="J113" s="29" t="s">
        <v>513</v>
      </c>
      <c r="K113" s="27" t="s">
        <v>645</v>
      </c>
      <c r="L113" s="32" t="s">
        <v>887</v>
      </c>
      <c r="M113" s="27" t="s">
        <v>647</v>
      </c>
      <c r="N113" s="27">
        <v>1</v>
      </c>
      <c r="O113" s="27" t="s">
        <v>500</v>
      </c>
      <c r="P113" s="27" t="s">
        <v>648</v>
      </c>
      <c r="Q113" s="27" t="s">
        <v>649</v>
      </c>
      <c r="R113" s="27"/>
      <c r="S113" s="27" t="s">
        <v>651</v>
      </c>
      <c r="T113" s="27"/>
    </row>
    <row r="114" spans="1:20" hidden="1">
      <c r="A114" s="6" t="str">
        <f>VLOOKUP(E114,CIFX_ECSG清單!A:B,2,0)</f>
        <v>PROD</v>
      </c>
      <c r="B114" s="6" t="str">
        <f>_xlfn.IFNA(IF(C114="舊服務",LOOKUP(1,0/FIND(IFERROR(VLOOKUP(E114,新舊交易名稱mapping!A:B,2,0),E114),PGMTRX!A:A),PGMTRX!C:C),LOOKUP(1,0/FIND(E114,新服務功能!H:H),新服務功能!M:M)),VLOOKUP(IFERROR(VLOOKUP(E114,新舊交易名稱mapping!A:B,2,0),E114),CIFX_ECSG清單!A:B,2,0))</f>
        <v>新世代分行系統(NBS)</v>
      </c>
      <c r="C114" s="6" t="str">
        <f>IF(_xlfn.IFNA(VLOOKUP(E114,新服務功能!H:H,1,0),"舊服務")&lt;&gt;"舊服務","新服務","舊服務")</f>
        <v>舊服務</v>
      </c>
      <c r="D114" s="6" t="str">
        <f>IF((VLOOKUP(E114,CIFX_ECSG清單!A:H,8,FALSE))=1,"異動","查詢")</f>
        <v>查詢</v>
      </c>
      <c r="E114" s="27" t="s">
        <v>170</v>
      </c>
      <c r="F114" s="27" t="str">
        <f>IF(ISNUMBER(FIND("TWIS",E114)),VLOOKUP(SUBSTITUTE(E114,"TWIS","IWIS"),CIFX_ECSG清單!A:R,18,0),IF(AND(ISNUMBER(FIND("T",LEFT(E114,2))),IF(LEN(E114)-LEN(SUBSTITUTE(E114,"T",""))&gt;1,FALSE,TRUE)),VLOOKUP(SUBSTITUTE(E114,"T",""),CIFX_ECSG清單!A:R,18,0),VLOOKUP(E114,CIFX_ECSG清單!A:R,18,0)))</f>
        <v>TS0116-SA-010301-00050-顧客資料基本資料_基本資料查詢.docx</v>
      </c>
      <c r="G114" s="27" t="s">
        <v>861</v>
      </c>
      <c r="H114" s="27" t="s">
        <v>863</v>
      </c>
      <c r="I114" s="28">
        <v>11</v>
      </c>
      <c r="J114" s="29" t="s">
        <v>513</v>
      </c>
      <c r="K114" s="27" t="s">
        <v>888</v>
      </c>
      <c r="L114" s="32" t="s">
        <v>889</v>
      </c>
      <c r="M114" s="27" t="s">
        <v>890</v>
      </c>
      <c r="N114" s="27">
        <v>2</v>
      </c>
      <c r="O114" s="27" t="s">
        <v>500</v>
      </c>
      <c r="P114" s="27" t="s">
        <v>891</v>
      </c>
      <c r="Q114" s="27" t="s">
        <v>892</v>
      </c>
      <c r="R114" s="27"/>
      <c r="S114" s="27" t="s">
        <v>893</v>
      </c>
      <c r="T114" s="27"/>
    </row>
    <row r="115" spans="1:20" hidden="1">
      <c r="A115" s="6" t="str">
        <f>VLOOKUP(E115,CIFX_ECSG清單!A:B,2,0)</f>
        <v>PROD</v>
      </c>
      <c r="B115" s="6" t="str">
        <f>_xlfn.IFNA(IF(C115="舊服務",LOOKUP(1,0/FIND(IFERROR(VLOOKUP(E115,新舊交易名稱mapping!A:B,2,0),E115),PGMTRX!A:A),PGMTRX!C:C),LOOKUP(1,0/FIND(E115,新服務功能!H:H),新服務功能!M:M)),VLOOKUP(IFERROR(VLOOKUP(E115,新舊交易名稱mapping!A:B,2,0),E115),CIFX_ECSG清單!A:B,2,0))</f>
        <v>新世代分行系統(NBS)</v>
      </c>
      <c r="C115" s="6" t="str">
        <f>IF(_xlfn.IFNA(VLOOKUP(E115,新服務功能!H:H,1,0),"舊服務")&lt;&gt;"舊服務","新服務","舊服務")</f>
        <v>舊服務</v>
      </c>
      <c r="D115" s="6" t="str">
        <f>IF((VLOOKUP(E115,CIFX_ECSG清單!A:H,8,FALSE))=1,"異動","查詢")</f>
        <v>查詢</v>
      </c>
      <c r="E115" s="27" t="s">
        <v>170</v>
      </c>
      <c r="F115" s="27" t="str">
        <f>IF(ISNUMBER(FIND("TWIS",E115)),VLOOKUP(SUBSTITUTE(E115,"TWIS","IWIS"),CIFX_ECSG清單!A:R,18,0),IF(AND(ISNUMBER(FIND("T",LEFT(E115,2))),IF(LEN(E115)-LEN(SUBSTITUTE(E115,"T",""))&gt;1,FALSE,TRUE)),VLOOKUP(SUBSTITUTE(E115,"T",""),CIFX_ECSG清單!A:R,18,0),VLOOKUP(E115,CIFX_ECSG清單!A:R,18,0)))</f>
        <v>TS0116-SA-010301-00050-顧客資料基本資料_基本資料查詢.docx</v>
      </c>
      <c r="G115" s="27" t="s">
        <v>861</v>
      </c>
      <c r="H115" s="27" t="s">
        <v>863</v>
      </c>
      <c r="I115" s="28">
        <v>12</v>
      </c>
      <c r="J115" s="29" t="s">
        <v>513</v>
      </c>
      <c r="K115" s="27" t="s">
        <v>894</v>
      </c>
      <c r="L115" s="32" t="s">
        <v>895</v>
      </c>
      <c r="M115" s="27" t="s">
        <v>896</v>
      </c>
      <c r="N115" s="27">
        <v>1</v>
      </c>
      <c r="O115" s="27" t="s">
        <v>500</v>
      </c>
      <c r="P115" s="27" t="s">
        <v>897</v>
      </c>
      <c r="Q115" s="27" t="s">
        <v>898</v>
      </c>
      <c r="R115" s="27"/>
      <c r="S115" s="27" t="s">
        <v>899</v>
      </c>
      <c r="T115" s="27"/>
    </row>
    <row r="116" spans="1:20" ht="40.5" hidden="1">
      <c r="A116" s="6" t="str">
        <f>VLOOKUP(E116,CIFX_ECSG清單!A:B,2,0)</f>
        <v>PROD</v>
      </c>
      <c r="B116" s="6" t="str">
        <f>_xlfn.IFNA(IF(C116="舊服務",LOOKUP(1,0/FIND(IFERROR(VLOOKUP(E116,新舊交易名稱mapping!A:B,2,0),E116),PGMTRX!A:A),PGMTRX!C:C),LOOKUP(1,0/FIND(E116,新服務功能!H:H),新服務功能!M:M)),VLOOKUP(IFERROR(VLOOKUP(E116,新舊交易名稱mapping!A:B,2,0),E116),CIFX_ECSG清單!A:B,2,0))</f>
        <v>新世代分行系統(NBS)</v>
      </c>
      <c r="C116" s="6" t="str">
        <f>IF(_xlfn.IFNA(VLOOKUP(E116,新服務功能!H:H,1,0),"舊服務")&lt;&gt;"舊服務","新服務","舊服務")</f>
        <v>舊服務</v>
      </c>
      <c r="D116" s="6" t="str">
        <f>IF((VLOOKUP(E116,CIFX_ECSG清單!A:H,8,FALSE))=1,"異動","查詢")</f>
        <v>查詢</v>
      </c>
      <c r="E116" s="27" t="s">
        <v>170</v>
      </c>
      <c r="F116" s="27" t="str">
        <f>IF(ISNUMBER(FIND("TWIS",E116)),VLOOKUP(SUBSTITUTE(E116,"TWIS","IWIS"),CIFX_ECSG清單!A:R,18,0),IF(AND(ISNUMBER(FIND("T",LEFT(E116,2))),IF(LEN(E116)-LEN(SUBSTITUTE(E116,"T",""))&gt;1,FALSE,TRUE)),VLOOKUP(SUBSTITUTE(E116,"T",""),CIFX_ECSG清單!A:R,18,0),VLOOKUP(E116,CIFX_ECSG清單!A:R,18,0)))</f>
        <v>TS0116-SA-010301-00050-顧客資料基本資料_基本資料查詢.docx</v>
      </c>
      <c r="G116" s="27" t="s">
        <v>861</v>
      </c>
      <c r="H116" s="27" t="s">
        <v>863</v>
      </c>
      <c r="I116" s="28">
        <v>13</v>
      </c>
      <c r="J116" s="29" t="s">
        <v>513</v>
      </c>
      <c r="K116" s="27" t="s">
        <v>900</v>
      </c>
      <c r="L116" s="32" t="s">
        <v>901</v>
      </c>
      <c r="M116" s="27" t="s">
        <v>902</v>
      </c>
      <c r="N116" s="27">
        <v>1</v>
      </c>
      <c r="O116" s="27" t="s">
        <v>500</v>
      </c>
      <c r="P116" s="27" t="s">
        <v>903</v>
      </c>
      <c r="Q116" s="27" t="s">
        <v>904</v>
      </c>
      <c r="R116" s="32" t="s">
        <v>905</v>
      </c>
      <c r="S116" s="27" t="s">
        <v>906</v>
      </c>
      <c r="T116" s="27"/>
    </row>
    <row r="117" spans="1:20" hidden="1">
      <c r="A117" s="6" t="str">
        <f>VLOOKUP(E117,CIFX_ECSG清單!A:B,2,0)</f>
        <v>PROD</v>
      </c>
      <c r="B117" s="6" t="str">
        <f>_xlfn.IFNA(IF(C117="舊服務",LOOKUP(1,0/FIND(IFERROR(VLOOKUP(E117,新舊交易名稱mapping!A:B,2,0),E117),PGMTRX!A:A),PGMTRX!C:C),LOOKUP(1,0/FIND(E117,新服務功能!H:H),新服務功能!M:M)),VLOOKUP(IFERROR(VLOOKUP(E117,新舊交易名稱mapping!A:B,2,0),E117),CIFX_ECSG清單!A:B,2,0))</f>
        <v>新世代分行系統(NBS)</v>
      </c>
      <c r="C117" s="6" t="str">
        <f>IF(_xlfn.IFNA(VLOOKUP(E117,新服務功能!H:H,1,0),"舊服務")&lt;&gt;"舊服務","新服務","舊服務")</f>
        <v>舊服務</v>
      </c>
      <c r="D117" s="6" t="str">
        <f>IF((VLOOKUP(E117,CIFX_ECSG清單!A:H,8,FALSE))=1,"異動","查詢")</f>
        <v>查詢</v>
      </c>
      <c r="E117" s="27" t="s">
        <v>170</v>
      </c>
      <c r="F117" s="27" t="str">
        <f>IF(ISNUMBER(FIND("TWIS",E117)),VLOOKUP(SUBSTITUTE(E117,"TWIS","IWIS"),CIFX_ECSG清單!A:R,18,0),IF(AND(ISNUMBER(FIND("T",LEFT(E117,2))),IF(LEN(E117)-LEN(SUBSTITUTE(E117,"T",""))&gt;1,FALSE,TRUE)),VLOOKUP(SUBSTITUTE(E117,"T",""),CIFX_ECSG清單!A:R,18,0),VLOOKUP(E117,CIFX_ECSG清單!A:R,18,0)))</f>
        <v>TS0116-SA-010301-00050-顧客資料基本資料_基本資料查詢.docx</v>
      </c>
      <c r="G117" s="27" t="s">
        <v>861</v>
      </c>
      <c r="H117" s="27" t="s">
        <v>863</v>
      </c>
      <c r="I117" s="28">
        <v>14</v>
      </c>
      <c r="J117" s="29" t="s">
        <v>513</v>
      </c>
      <c r="K117" s="27" t="s">
        <v>907</v>
      </c>
      <c r="L117" s="32" t="s">
        <v>907</v>
      </c>
      <c r="M117" s="27" t="s">
        <v>908</v>
      </c>
      <c r="N117" s="27">
        <v>11</v>
      </c>
      <c r="O117" s="27" t="s">
        <v>500</v>
      </c>
      <c r="P117" s="27" t="s">
        <v>909</v>
      </c>
      <c r="Q117" s="27" t="s">
        <v>910</v>
      </c>
      <c r="R117" s="27"/>
      <c r="S117" s="27" t="s">
        <v>911</v>
      </c>
      <c r="T117" s="27"/>
    </row>
    <row r="118" spans="1:20" hidden="1">
      <c r="A118" s="6" t="str">
        <f>VLOOKUP(E118,CIFX_ECSG清單!A:B,2,0)</f>
        <v>PROD</v>
      </c>
      <c r="B118" s="6" t="str">
        <f>_xlfn.IFNA(IF(C118="舊服務",LOOKUP(1,0/FIND(IFERROR(VLOOKUP(E118,新舊交易名稱mapping!A:B,2,0),E118),PGMTRX!A:A),PGMTRX!C:C),LOOKUP(1,0/FIND(E118,新服務功能!H:H),新服務功能!M:M)),VLOOKUP(IFERROR(VLOOKUP(E118,新舊交易名稱mapping!A:B,2,0),E118),CIFX_ECSG清單!A:B,2,0))</f>
        <v>新世代分行系統(NBS)</v>
      </c>
      <c r="C118" s="6" t="str">
        <f>IF(_xlfn.IFNA(VLOOKUP(E118,新服務功能!H:H,1,0),"舊服務")&lt;&gt;"舊服務","新服務","舊服務")</f>
        <v>舊服務</v>
      </c>
      <c r="D118" s="6" t="str">
        <f>IF((VLOOKUP(E118,CIFX_ECSG清單!A:H,8,FALSE))=1,"異動","查詢")</f>
        <v>查詢</v>
      </c>
      <c r="E118" s="27" t="s">
        <v>170</v>
      </c>
      <c r="F118" s="27" t="str">
        <f>IF(ISNUMBER(FIND("TWIS",E118)),VLOOKUP(SUBSTITUTE(E118,"TWIS","IWIS"),CIFX_ECSG清單!A:R,18,0),IF(AND(ISNUMBER(FIND("T",LEFT(E118,2))),IF(LEN(E118)-LEN(SUBSTITUTE(E118,"T",""))&gt;1,FALSE,TRUE)),VLOOKUP(SUBSTITUTE(E118,"T",""),CIFX_ECSG清單!A:R,18,0),VLOOKUP(E118,CIFX_ECSG清單!A:R,18,0)))</f>
        <v>TS0116-SA-010301-00050-顧客資料基本資料_基本資料查詢.docx</v>
      </c>
      <c r="G118" s="27" t="s">
        <v>861</v>
      </c>
      <c r="H118" s="27" t="s">
        <v>863</v>
      </c>
      <c r="I118" s="28">
        <v>15</v>
      </c>
      <c r="J118" s="29" t="s">
        <v>513</v>
      </c>
      <c r="K118" s="27" t="s">
        <v>912</v>
      </c>
      <c r="L118" s="32" t="s">
        <v>912</v>
      </c>
      <c r="M118" s="27" t="s">
        <v>913</v>
      </c>
      <c r="N118" s="27">
        <v>11</v>
      </c>
      <c r="O118" s="27" t="s">
        <v>500</v>
      </c>
      <c r="P118" s="27" t="s">
        <v>914</v>
      </c>
      <c r="Q118" s="27" t="s">
        <v>915</v>
      </c>
      <c r="R118" s="27"/>
      <c r="S118" s="27" t="s">
        <v>916</v>
      </c>
      <c r="T118" s="27"/>
    </row>
    <row r="119" spans="1:20" hidden="1">
      <c r="A119" s="6" t="str">
        <f>VLOOKUP(E119,CIFX_ECSG清單!A:B,2,0)</f>
        <v>PROD</v>
      </c>
      <c r="B119" s="6" t="str">
        <f>_xlfn.IFNA(IF(C119="舊服務",LOOKUP(1,0/FIND(IFERROR(VLOOKUP(E119,新舊交易名稱mapping!A:B,2,0),E119),PGMTRX!A:A),PGMTRX!C:C),LOOKUP(1,0/FIND(E119,新服務功能!H:H),新服務功能!M:M)),VLOOKUP(IFERROR(VLOOKUP(E119,新舊交易名稱mapping!A:B,2,0),E119),CIFX_ECSG清單!A:B,2,0))</f>
        <v>新世代分行系統(NBS)</v>
      </c>
      <c r="C119" s="6" t="str">
        <f>IF(_xlfn.IFNA(VLOOKUP(E119,新服務功能!H:H,1,0),"舊服務")&lt;&gt;"舊服務","新服務","舊服務")</f>
        <v>舊服務</v>
      </c>
      <c r="D119" s="6" t="str">
        <f>IF((VLOOKUP(E119,CIFX_ECSG清單!A:H,8,FALSE))=1,"異動","查詢")</f>
        <v>查詢</v>
      </c>
      <c r="E119" s="27" t="s">
        <v>170</v>
      </c>
      <c r="F119" s="27" t="str">
        <f>IF(ISNUMBER(FIND("TWIS",E119)),VLOOKUP(SUBSTITUTE(E119,"TWIS","IWIS"),CIFX_ECSG清單!A:R,18,0),IF(AND(ISNUMBER(FIND("T",LEFT(E119,2))),IF(LEN(E119)-LEN(SUBSTITUTE(E119,"T",""))&gt;1,FALSE,TRUE)),VLOOKUP(SUBSTITUTE(E119,"T",""),CIFX_ECSG清單!A:R,18,0),VLOOKUP(E119,CIFX_ECSG清單!A:R,18,0)))</f>
        <v>TS0116-SA-010301-00050-顧客資料基本資料_基本資料查詢.docx</v>
      </c>
      <c r="G119" s="27" t="s">
        <v>861</v>
      </c>
      <c r="H119" s="27" t="s">
        <v>863</v>
      </c>
      <c r="I119" s="28">
        <v>16</v>
      </c>
      <c r="J119" s="29" t="s">
        <v>513</v>
      </c>
      <c r="K119" s="27" t="s">
        <v>917</v>
      </c>
      <c r="L119" s="32" t="s">
        <v>918</v>
      </c>
      <c r="M119" s="27" t="s">
        <v>919</v>
      </c>
      <c r="N119" s="27">
        <v>4</v>
      </c>
      <c r="O119" s="27" t="s">
        <v>500</v>
      </c>
      <c r="P119" s="27" t="s">
        <v>920</v>
      </c>
      <c r="Q119" s="27" t="s">
        <v>921</v>
      </c>
      <c r="R119" s="27"/>
      <c r="S119" s="27" t="s">
        <v>922</v>
      </c>
      <c r="T119" s="27"/>
    </row>
    <row r="120" spans="1:20" hidden="1">
      <c r="A120" s="6" t="str">
        <f>VLOOKUP(E120,CIFX_ECSG清單!A:B,2,0)</f>
        <v>PROD</v>
      </c>
      <c r="B120" s="6" t="str">
        <f>_xlfn.IFNA(IF(C120="舊服務",LOOKUP(1,0/FIND(IFERROR(VLOOKUP(E120,新舊交易名稱mapping!A:B,2,0),E120),PGMTRX!A:A),PGMTRX!C:C),LOOKUP(1,0/FIND(E120,新服務功能!H:H),新服務功能!M:M)),VLOOKUP(IFERROR(VLOOKUP(E120,新舊交易名稱mapping!A:B,2,0),E120),CIFX_ECSG清單!A:B,2,0))</f>
        <v>新世代分行系統(NBS)</v>
      </c>
      <c r="C120" s="6" t="str">
        <f>IF(_xlfn.IFNA(VLOOKUP(E120,新服務功能!H:H,1,0),"舊服務")&lt;&gt;"舊服務","新服務","舊服務")</f>
        <v>舊服務</v>
      </c>
      <c r="D120" s="6" t="str">
        <f>IF((VLOOKUP(E120,CIFX_ECSG清單!A:H,8,FALSE))=1,"異動","查詢")</f>
        <v>查詢</v>
      </c>
      <c r="E120" s="27" t="s">
        <v>170</v>
      </c>
      <c r="F120" s="27" t="str">
        <f>IF(ISNUMBER(FIND("TWIS",E120)),VLOOKUP(SUBSTITUTE(E120,"TWIS","IWIS"),CIFX_ECSG清單!A:R,18,0),IF(AND(ISNUMBER(FIND("T",LEFT(E120,2))),IF(LEN(E120)-LEN(SUBSTITUTE(E120,"T",""))&gt;1,FALSE,TRUE)),VLOOKUP(SUBSTITUTE(E120,"T",""),CIFX_ECSG清單!A:R,18,0),VLOOKUP(E120,CIFX_ECSG清單!A:R,18,0)))</f>
        <v>TS0116-SA-010301-00050-顧客資料基本資料_基本資料查詢.docx</v>
      </c>
      <c r="G120" s="27" t="s">
        <v>861</v>
      </c>
      <c r="H120" s="27" t="s">
        <v>863</v>
      </c>
      <c r="I120" s="28">
        <v>17</v>
      </c>
      <c r="J120" s="29" t="s">
        <v>513</v>
      </c>
      <c r="K120" s="27" t="s">
        <v>923</v>
      </c>
      <c r="L120" s="32" t="s">
        <v>923</v>
      </c>
      <c r="M120" s="27" t="s">
        <v>924</v>
      </c>
      <c r="N120" s="27">
        <v>11</v>
      </c>
      <c r="O120" s="27" t="s">
        <v>500</v>
      </c>
      <c r="P120" s="27" t="s">
        <v>925</v>
      </c>
      <c r="Q120" s="30" t="s">
        <v>926</v>
      </c>
      <c r="R120" s="27"/>
      <c r="S120" s="27" t="s">
        <v>927</v>
      </c>
      <c r="T120" s="27"/>
    </row>
    <row r="121" spans="1:20" hidden="1">
      <c r="A121" s="6" t="str">
        <f>VLOOKUP(E121,CIFX_ECSG清單!A:B,2,0)</f>
        <v>PROD</v>
      </c>
      <c r="B121" s="6" t="str">
        <f>_xlfn.IFNA(IF(C121="舊服務",LOOKUP(1,0/FIND(IFERROR(VLOOKUP(E121,新舊交易名稱mapping!A:B,2,0),E121),PGMTRX!A:A),PGMTRX!C:C),LOOKUP(1,0/FIND(E121,新服務功能!H:H),新服務功能!M:M)),VLOOKUP(IFERROR(VLOOKUP(E121,新舊交易名稱mapping!A:B,2,0),E121),CIFX_ECSG清單!A:B,2,0))</f>
        <v>新世代分行系統(NBS)</v>
      </c>
      <c r="C121" s="6" t="str">
        <f>IF(_xlfn.IFNA(VLOOKUP(E121,新服務功能!H:H,1,0),"舊服務")&lt;&gt;"舊服務","新服務","舊服務")</f>
        <v>舊服務</v>
      </c>
      <c r="D121" s="6" t="str">
        <f>IF((VLOOKUP(E121,CIFX_ECSG清單!A:H,8,FALSE))=1,"異動","查詢")</f>
        <v>查詢</v>
      </c>
      <c r="E121" s="27" t="s">
        <v>170</v>
      </c>
      <c r="F121" s="27" t="str">
        <f>IF(ISNUMBER(FIND("TWIS",E121)),VLOOKUP(SUBSTITUTE(E121,"TWIS","IWIS"),CIFX_ECSG清單!A:R,18,0),IF(AND(ISNUMBER(FIND("T",LEFT(E121,2))),IF(LEN(E121)-LEN(SUBSTITUTE(E121,"T",""))&gt;1,FALSE,TRUE)),VLOOKUP(SUBSTITUTE(E121,"T",""),CIFX_ECSG清單!A:R,18,0),VLOOKUP(E121,CIFX_ECSG清單!A:R,18,0)))</f>
        <v>TS0116-SA-010301-00050-顧客資料基本資料_基本資料查詢.docx</v>
      </c>
      <c r="G121" s="27" t="s">
        <v>861</v>
      </c>
      <c r="H121" s="27" t="s">
        <v>863</v>
      </c>
      <c r="I121" s="28">
        <v>18</v>
      </c>
      <c r="J121" s="29" t="s">
        <v>513</v>
      </c>
      <c r="K121" s="27" t="s">
        <v>917</v>
      </c>
      <c r="L121" s="32" t="s">
        <v>928</v>
      </c>
      <c r="M121" s="27" t="s">
        <v>929</v>
      </c>
      <c r="N121" s="27">
        <v>6</v>
      </c>
      <c r="O121" s="27" t="s">
        <v>500</v>
      </c>
      <c r="P121" s="27" t="s">
        <v>930</v>
      </c>
      <c r="Q121" s="30" t="s">
        <v>931</v>
      </c>
      <c r="R121" s="27"/>
      <c r="S121" s="27" t="s">
        <v>932</v>
      </c>
      <c r="T121" s="27"/>
    </row>
    <row r="122" spans="1:20" hidden="1">
      <c r="A122" s="6" t="str">
        <f>VLOOKUP(E122,CIFX_ECSG清單!A:B,2,0)</f>
        <v>PROD</v>
      </c>
      <c r="B122" s="6" t="str">
        <f>_xlfn.IFNA(IF(C122="舊服務",LOOKUP(1,0/FIND(IFERROR(VLOOKUP(E122,新舊交易名稱mapping!A:B,2,0),E122),PGMTRX!A:A),PGMTRX!C:C),LOOKUP(1,0/FIND(E122,新服務功能!H:H),新服務功能!M:M)),VLOOKUP(IFERROR(VLOOKUP(E122,新舊交易名稱mapping!A:B,2,0),E122),CIFX_ECSG清單!A:B,2,0))</f>
        <v>新世代分行系統(NBS)</v>
      </c>
      <c r="C122" s="6" t="str">
        <f>IF(_xlfn.IFNA(VLOOKUP(E122,新服務功能!H:H,1,0),"舊服務")&lt;&gt;"舊服務","新服務","舊服務")</f>
        <v>舊服務</v>
      </c>
      <c r="D122" s="6" t="str">
        <f>IF((VLOOKUP(E122,CIFX_ECSG清單!A:H,8,FALSE))=1,"異動","查詢")</f>
        <v>查詢</v>
      </c>
      <c r="E122" s="27" t="s">
        <v>170</v>
      </c>
      <c r="F122" s="27" t="str">
        <f>IF(ISNUMBER(FIND("TWIS",E122)),VLOOKUP(SUBSTITUTE(E122,"TWIS","IWIS"),CIFX_ECSG清單!A:R,18,0),IF(AND(ISNUMBER(FIND("T",LEFT(E122,2))),IF(LEN(E122)-LEN(SUBSTITUTE(E122,"T",""))&gt;1,FALSE,TRUE)),VLOOKUP(SUBSTITUTE(E122,"T",""),CIFX_ECSG清單!A:R,18,0),VLOOKUP(E122,CIFX_ECSG清單!A:R,18,0)))</f>
        <v>TS0116-SA-010301-00050-顧客資料基本資料_基本資料查詢.docx</v>
      </c>
      <c r="G122" s="27" t="s">
        <v>861</v>
      </c>
      <c r="H122" s="27" t="s">
        <v>863</v>
      </c>
      <c r="I122" s="28">
        <v>19</v>
      </c>
      <c r="J122" s="29" t="s">
        <v>513</v>
      </c>
      <c r="K122" s="27" t="s">
        <v>933</v>
      </c>
      <c r="L122" s="32" t="s">
        <v>934</v>
      </c>
      <c r="M122" s="27" t="s">
        <v>935</v>
      </c>
      <c r="N122" s="27">
        <v>11</v>
      </c>
      <c r="O122" s="27" t="s">
        <v>500</v>
      </c>
      <c r="P122" s="27" t="s">
        <v>936</v>
      </c>
      <c r="Q122" s="30" t="s">
        <v>937</v>
      </c>
      <c r="R122" s="27"/>
      <c r="S122" s="27" t="s">
        <v>938</v>
      </c>
      <c r="T122" s="27"/>
    </row>
    <row r="123" spans="1:20" hidden="1">
      <c r="A123" s="6" t="str">
        <f>VLOOKUP(E123,CIFX_ECSG清單!A:B,2,0)</f>
        <v>PROD</v>
      </c>
      <c r="B123" s="6" t="str">
        <f>_xlfn.IFNA(IF(C123="舊服務",LOOKUP(1,0/FIND(IFERROR(VLOOKUP(E123,新舊交易名稱mapping!A:B,2,0),E123),PGMTRX!A:A),PGMTRX!C:C),LOOKUP(1,0/FIND(E123,新服務功能!H:H),新服務功能!M:M)),VLOOKUP(IFERROR(VLOOKUP(E123,新舊交易名稱mapping!A:B,2,0),E123),CIFX_ECSG清單!A:B,2,0))</f>
        <v>新世代分行系統(NBS)</v>
      </c>
      <c r="C123" s="6" t="str">
        <f>IF(_xlfn.IFNA(VLOOKUP(E123,新服務功能!H:H,1,0),"舊服務")&lt;&gt;"舊服務","新服務","舊服務")</f>
        <v>舊服務</v>
      </c>
      <c r="D123" s="6" t="str">
        <f>IF((VLOOKUP(E123,CIFX_ECSG清單!A:H,8,FALSE))=1,"異動","查詢")</f>
        <v>查詢</v>
      </c>
      <c r="E123" s="27" t="s">
        <v>170</v>
      </c>
      <c r="F123" s="27" t="str">
        <f>IF(ISNUMBER(FIND("TWIS",E123)),VLOOKUP(SUBSTITUTE(E123,"TWIS","IWIS"),CIFX_ECSG清單!A:R,18,0),IF(AND(ISNUMBER(FIND("T",LEFT(E123,2))),IF(LEN(E123)-LEN(SUBSTITUTE(E123,"T",""))&gt;1,FALSE,TRUE)),VLOOKUP(SUBSTITUTE(E123,"T",""),CIFX_ECSG清單!A:R,18,0),VLOOKUP(E123,CIFX_ECSG清單!A:R,18,0)))</f>
        <v>TS0116-SA-010301-00050-顧客資料基本資料_基本資料查詢.docx</v>
      </c>
      <c r="G123" s="27" t="s">
        <v>861</v>
      </c>
      <c r="H123" s="27" t="s">
        <v>863</v>
      </c>
      <c r="I123" s="28">
        <v>20</v>
      </c>
      <c r="J123" s="29" t="s">
        <v>513</v>
      </c>
      <c r="K123" s="27" t="s">
        <v>939</v>
      </c>
      <c r="L123" s="32" t="s">
        <v>939</v>
      </c>
      <c r="M123" s="27" t="s">
        <v>735</v>
      </c>
      <c r="N123" s="27">
        <v>11</v>
      </c>
      <c r="O123" s="27" t="s">
        <v>500</v>
      </c>
      <c r="P123" s="27" t="s">
        <v>940</v>
      </c>
      <c r="Q123" s="30" t="s">
        <v>941</v>
      </c>
      <c r="R123" s="27"/>
      <c r="S123" s="27" t="s">
        <v>942</v>
      </c>
      <c r="T123" s="27"/>
    </row>
    <row r="124" spans="1:20" hidden="1">
      <c r="A124" s="6" t="str">
        <f>VLOOKUP(E124,CIFX_ECSG清單!A:B,2,0)</f>
        <v>PROD</v>
      </c>
      <c r="B124" s="6" t="str">
        <f>_xlfn.IFNA(IF(C124="舊服務",LOOKUP(1,0/FIND(IFERROR(VLOOKUP(E124,新舊交易名稱mapping!A:B,2,0),E124),PGMTRX!A:A),PGMTRX!C:C),LOOKUP(1,0/FIND(E124,新服務功能!H:H),新服務功能!M:M)),VLOOKUP(IFERROR(VLOOKUP(E124,新舊交易名稱mapping!A:B,2,0),E124),CIFX_ECSG清單!A:B,2,0))</f>
        <v>新世代分行系統(NBS)</v>
      </c>
      <c r="C124" s="6" t="str">
        <f>IF(_xlfn.IFNA(VLOOKUP(E124,新服務功能!H:H,1,0),"舊服務")&lt;&gt;"舊服務","新服務","舊服務")</f>
        <v>舊服務</v>
      </c>
      <c r="D124" s="6" t="str">
        <f>IF((VLOOKUP(E124,CIFX_ECSG清單!A:H,8,FALSE))=1,"異動","查詢")</f>
        <v>查詢</v>
      </c>
      <c r="E124" s="27" t="s">
        <v>170</v>
      </c>
      <c r="F124" s="27" t="str">
        <f>IF(ISNUMBER(FIND("TWIS",E124)),VLOOKUP(SUBSTITUTE(E124,"TWIS","IWIS"),CIFX_ECSG清單!A:R,18,0),IF(AND(ISNUMBER(FIND("T",LEFT(E124,2))),IF(LEN(E124)-LEN(SUBSTITUTE(E124,"T",""))&gt;1,FALSE,TRUE)),VLOOKUP(SUBSTITUTE(E124,"T",""),CIFX_ECSG清單!A:R,18,0),VLOOKUP(E124,CIFX_ECSG清單!A:R,18,0)))</f>
        <v>TS0116-SA-010301-00050-顧客資料基本資料_基本資料查詢.docx</v>
      </c>
      <c r="G124" s="27" t="s">
        <v>861</v>
      </c>
      <c r="H124" s="27" t="s">
        <v>863</v>
      </c>
      <c r="I124" s="28">
        <v>22</v>
      </c>
      <c r="J124" s="29" t="s">
        <v>513</v>
      </c>
      <c r="K124" s="27" t="s">
        <v>943</v>
      </c>
      <c r="L124" s="32" t="s">
        <v>944</v>
      </c>
      <c r="M124" s="27" t="s">
        <v>945</v>
      </c>
      <c r="N124" s="27">
        <v>3</v>
      </c>
      <c r="O124" s="27" t="s">
        <v>500</v>
      </c>
      <c r="P124" s="27" t="s">
        <v>946</v>
      </c>
      <c r="Q124" s="30" t="s">
        <v>947</v>
      </c>
      <c r="R124" s="27"/>
      <c r="S124" s="27" t="s">
        <v>948</v>
      </c>
      <c r="T124" s="27"/>
    </row>
    <row r="125" spans="1:20" hidden="1">
      <c r="A125" s="6" t="str">
        <f>VLOOKUP(E125,CIFX_ECSG清單!A:B,2,0)</f>
        <v>PROD</v>
      </c>
      <c r="B125" s="6" t="str">
        <f>_xlfn.IFNA(IF(C125="舊服務",LOOKUP(1,0/FIND(IFERROR(VLOOKUP(E125,新舊交易名稱mapping!A:B,2,0),E125),PGMTRX!A:A),PGMTRX!C:C),LOOKUP(1,0/FIND(E125,新服務功能!H:H),新服務功能!M:M)),VLOOKUP(IFERROR(VLOOKUP(E125,新舊交易名稱mapping!A:B,2,0),E125),CIFX_ECSG清單!A:B,2,0))</f>
        <v>新世代分行系統(NBS)</v>
      </c>
      <c r="C125" s="6" t="str">
        <f>IF(_xlfn.IFNA(VLOOKUP(E125,新服務功能!H:H,1,0),"舊服務")&lt;&gt;"舊服務","新服務","舊服務")</f>
        <v>舊服務</v>
      </c>
      <c r="D125" s="6" t="str">
        <f>IF((VLOOKUP(E125,CIFX_ECSG清單!A:H,8,FALSE))=1,"異動","查詢")</f>
        <v>查詢</v>
      </c>
      <c r="E125" s="27" t="s">
        <v>170</v>
      </c>
      <c r="F125" s="27" t="str">
        <f>IF(ISNUMBER(FIND("TWIS",E125)),VLOOKUP(SUBSTITUTE(E125,"TWIS","IWIS"),CIFX_ECSG清單!A:R,18,0),IF(AND(ISNUMBER(FIND("T",LEFT(E125,2))),IF(LEN(E125)-LEN(SUBSTITUTE(E125,"T",""))&gt;1,FALSE,TRUE)),VLOOKUP(SUBSTITUTE(E125,"T",""),CIFX_ECSG清單!A:R,18,0),VLOOKUP(E125,CIFX_ECSG清單!A:R,18,0)))</f>
        <v>TS0116-SA-010301-00050-顧客資料基本資料_基本資料查詢.docx</v>
      </c>
      <c r="G125" s="27" t="s">
        <v>861</v>
      </c>
      <c r="H125" s="27" t="s">
        <v>863</v>
      </c>
      <c r="I125" s="28">
        <v>24</v>
      </c>
      <c r="J125" s="29" t="s">
        <v>513</v>
      </c>
      <c r="K125" s="27" t="s">
        <v>717</v>
      </c>
      <c r="L125" s="32" t="s">
        <v>843</v>
      </c>
      <c r="M125" s="27" t="s">
        <v>844</v>
      </c>
      <c r="N125" s="27">
        <v>50</v>
      </c>
      <c r="O125" s="27" t="s">
        <v>500</v>
      </c>
      <c r="P125" s="27" t="s">
        <v>845</v>
      </c>
      <c r="Q125" s="30" t="s">
        <v>846</v>
      </c>
      <c r="R125" s="27"/>
      <c r="S125" s="27" t="s">
        <v>847</v>
      </c>
      <c r="T125" s="27"/>
    </row>
    <row r="126" spans="1:20" hidden="1">
      <c r="A126" s="6" t="str">
        <f>VLOOKUP(E126,CIFX_ECSG清單!A:B,2,0)</f>
        <v>PROD</v>
      </c>
      <c r="B126" s="6" t="str">
        <f>_xlfn.IFNA(IF(C126="舊服務",LOOKUP(1,0/FIND(IFERROR(VLOOKUP(E126,新舊交易名稱mapping!A:B,2,0),E126),PGMTRX!A:A),PGMTRX!C:C),LOOKUP(1,0/FIND(E126,新服務功能!H:H),新服務功能!M:M)),VLOOKUP(IFERROR(VLOOKUP(E126,新舊交易名稱mapping!A:B,2,0),E126),CIFX_ECSG清單!A:B,2,0))</f>
        <v>新世代分行系統(NBS)</v>
      </c>
      <c r="C126" s="6" t="str">
        <f>IF(_xlfn.IFNA(VLOOKUP(E126,新服務功能!H:H,1,0),"舊服務")&lt;&gt;"舊服務","新服務","舊服務")</f>
        <v>舊服務</v>
      </c>
      <c r="D126" s="6" t="str">
        <f>IF((VLOOKUP(E126,CIFX_ECSG清單!A:H,8,FALSE))=1,"異動","查詢")</f>
        <v>查詢</v>
      </c>
      <c r="E126" s="27" t="s">
        <v>170</v>
      </c>
      <c r="F126" s="27" t="str">
        <f>IF(ISNUMBER(FIND("TWIS",E126)),VLOOKUP(SUBSTITUTE(E126,"TWIS","IWIS"),CIFX_ECSG清單!A:R,18,0),IF(AND(ISNUMBER(FIND("T",LEFT(E126,2))),IF(LEN(E126)-LEN(SUBSTITUTE(E126,"T",""))&gt;1,FALSE,TRUE)),VLOOKUP(SUBSTITUTE(E126,"T",""),CIFX_ECSG清單!A:R,18,0),VLOOKUP(E126,CIFX_ECSG清單!A:R,18,0)))</f>
        <v>TS0116-SA-010301-00050-顧客資料基本資料_基本資料查詢.docx</v>
      </c>
      <c r="G126" s="27" t="s">
        <v>861</v>
      </c>
      <c r="H126" s="27" t="s">
        <v>863</v>
      </c>
      <c r="I126" s="28">
        <v>25</v>
      </c>
      <c r="J126" s="29" t="s">
        <v>513</v>
      </c>
      <c r="K126" s="27" t="s">
        <v>949</v>
      </c>
      <c r="L126" s="32" t="s">
        <v>950</v>
      </c>
      <c r="M126" s="27" t="s">
        <v>951</v>
      </c>
      <c r="N126" s="27">
        <v>40</v>
      </c>
      <c r="O126" s="27" t="s">
        <v>500</v>
      </c>
      <c r="P126" s="27" t="s">
        <v>952</v>
      </c>
      <c r="Q126" s="30" t="s">
        <v>953</v>
      </c>
      <c r="R126" s="27"/>
      <c r="S126" s="27" t="s">
        <v>954</v>
      </c>
      <c r="T126" s="27"/>
    </row>
    <row r="127" spans="1:20" hidden="1">
      <c r="A127" s="6" t="str">
        <f>VLOOKUP(E127,CIFX_ECSG清單!A:B,2,0)</f>
        <v>PROD</v>
      </c>
      <c r="B127" s="6" t="str">
        <f>_xlfn.IFNA(IF(C127="舊服務",LOOKUP(1,0/FIND(IFERROR(VLOOKUP(E127,新舊交易名稱mapping!A:B,2,0),E127),PGMTRX!A:A),PGMTRX!C:C),LOOKUP(1,0/FIND(E127,新服務功能!H:H),新服務功能!M:M)),VLOOKUP(IFERROR(VLOOKUP(E127,新舊交易名稱mapping!A:B,2,0),E127),CIFX_ECSG清單!A:B,2,0))</f>
        <v>新世代分行系統(NBS)</v>
      </c>
      <c r="C127" s="6" t="str">
        <f>IF(_xlfn.IFNA(VLOOKUP(E127,新服務功能!H:H,1,0),"舊服務")&lt;&gt;"舊服務","新服務","舊服務")</f>
        <v>舊服務</v>
      </c>
      <c r="D127" s="6" t="str">
        <f>IF((VLOOKUP(E127,CIFX_ECSG清單!A:H,8,FALSE))=1,"異動","查詢")</f>
        <v>查詢</v>
      </c>
      <c r="E127" s="27" t="s">
        <v>170</v>
      </c>
      <c r="F127" s="27" t="str">
        <f>IF(ISNUMBER(FIND("TWIS",E127)),VLOOKUP(SUBSTITUTE(E127,"TWIS","IWIS"),CIFX_ECSG清單!A:R,18,0),IF(AND(ISNUMBER(FIND("T",LEFT(E127,2))),IF(LEN(E127)-LEN(SUBSTITUTE(E127,"T",""))&gt;1,FALSE,TRUE)),VLOOKUP(SUBSTITUTE(E127,"T",""),CIFX_ECSG清單!A:R,18,0),VLOOKUP(E127,CIFX_ECSG清單!A:R,18,0)))</f>
        <v>TS0116-SA-010301-00050-顧客資料基本資料_基本資料查詢.docx</v>
      </c>
      <c r="G127" s="27" t="s">
        <v>861</v>
      </c>
      <c r="H127" s="27" t="s">
        <v>863</v>
      </c>
      <c r="I127" s="28">
        <v>26</v>
      </c>
      <c r="J127" s="29" t="s">
        <v>513</v>
      </c>
      <c r="K127" s="27" t="s">
        <v>955</v>
      </c>
      <c r="L127" s="32" t="s">
        <v>956</v>
      </c>
      <c r="M127" s="27" t="s">
        <v>957</v>
      </c>
      <c r="N127" s="27">
        <v>2</v>
      </c>
      <c r="O127" s="27" t="s">
        <v>500</v>
      </c>
      <c r="P127" s="27" t="s">
        <v>958</v>
      </c>
      <c r="Q127" s="30" t="s">
        <v>959</v>
      </c>
      <c r="R127" s="27"/>
      <c r="S127" s="27" t="s">
        <v>960</v>
      </c>
      <c r="T127" s="27"/>
    </row>
    <row r="128" spans="1:20" hidden="1">
      <c r="A128" s="6" t="str">
        <f>VLOOKUP(E128,CIFX_ECSG清單!A:B,2,0)</f>
        <v>PROD</v>
      </c>
      <c r="B128" s="6" t="str">
        <f>_xlfn.IFNA(IF(C128="舊服務",LOOKUP(1,0/FIND(IFERROR(VLOOKUP(E128,新舊交易名稱mapping!A:B,2,0),E128),PGMTRX!A:A),PGMTRX!C:C),LOOKUP(1,0/FIND(E128,新服務功能!H:H),新服務功能!M:M)),VLOOKUP(IFERROR(VLOOKUP(E128,新舊交易名稱mapping!A:B,2,0),E128),CIFX_ECSG清單!A:B,2,0))</f>
        <v>新世代分行系統(NBS)</v>
      </c>
      <c r="C128" s="6" t="str">
        <f>IF(_xlfn.IFNA(VLOOKUP(E128,新服務功能!H:H,1,0),"舊服務")&lt;&gt;"舊服務","新服務","舊服務")</f>
        <v>舊服務</v>
      </c>
      <c r="D128" s="6" t="str">
        <f>IF((VLOOKUP(E128,CIFX_ECSG清單!A:H,8,FALSE))=1,"異動","查詢")</f>
        <v>查詢</v>
      </c>
      <c r="E128" s="27" t="s">
        <v>170</v>
      </c>
      <c r="F128" s="27" t="str">
        <f>IF(ISNUMBER(FIND("TWIS",E128)),VLOOKUP(SUBSTITUTE(E128,"TWIS","IWIS"),CIFX_ECSG清單!A:R,18,0),IF(AND(ISNUMBER(FIND("T",LEFT(E128,2))),IF(LEN(E128)-LEN(SUBSTITUTE(E128,"T",""))&gt;1,FALSE,TRUE)),VLOOKUP(SUBSTITUTE(E128,"T",""),CIFX_ECSG清單!A:R,18,0),VLOOKUP(E128,CIFX_ECSG清單!A:R,18,0)))</f>
        <v>TS0116-SA-010301-00050-顧客資料基本資料_基本資料查詢.docx</v>
      </c>
      <c r="G128" s="27" t="s">
        <v>861</v>
      </c>
      <c r="H128" s="27" t="s">
        <v>863</v>
      </c>
      <c r="I128" s="28">
        <v>27</v>
      </c>
      <c r="J128" s="29" t="s">
        <v>513</v>
      </c>
      <c r="K128" s="27" t="s">
        <v>961</v>
      </c>
      <c r="L128" s="32" t="s">
        <v>962</v>
      </c>
      <c r="M128" s="27" t="s">
        <v>963</v>
      </c>
      <c r="N128" s="27">
        <v>10</v>
      </c>
      <c r="O128" s="27" t="s">
        <v>500</v>
      </c>
      <c r="P128" s="27" t="s">
        <v>964</v>
      </c>
      <c r="Q128" s="30" t="s">
        <v>965</v>
      </c>
      <c r="R128" s="27"/>
      <c r="S128" s="27" t="s">
        <v>966</v>
      </c>
      <c r="T128" s="27"/>
    </row>
    <row r="129" spans="1:20" hidden="1">
      <c r="A129" s="6" t="str">
        <f>VLOOKUP(E129,CIFX_ECSG清單!A:B,2,0)</f>
        <v>PROD</v>
      </c>
      <c r="B129" s="6" t="str">
        <f>_xlfn.IFNA(IF(C129="舊服務",LOOKUP(1,0/FIND(IFERROR(VLOOKUP(E129,新舊交易名稱mapping!A:B,2,0),E129),PGMTRX!A:A),PGMTRX!C:C),LOOKUP(1,0/FIND(E129,新服務功能!H:H),新服務功能!M:M)),VLOOKUP(IFERROR(VLOOKUP(E129,新舊交易名稱mapping!A:B,2,0),E129),CIFX_ECSG清單!A:B,2,0))</f>
        <v>新世代分行系統(NBS)</v>
      </c>
      <c r="C129" s="6" t="str">
        <f>IF(_xlfn.IFNA(VLOOKUP(E129,新服務功能!H:H,1,0),"舊服務")&lt;&gt;"舊服務","新服務","舊服務")</f>
        <v>舊服務</v>
      </c>
      <c r="D129" s="6" t="str">
        <f>IF((VLOOKUP(E129,CIFX_ECSG清單!A:H,8,FALSE))=1,"異動","查詢")</f>
        <v>查詢</v>
      </c>
      <c r="E129" s="27" t="s">
        <v>170</v>
      </c>
      <c r="F129" s="27" t="str">
        <f>IF(ISNUMBER(FIND("TWIS",E129)),VLOOKUP(SUBSTITUTE(E129,"TWIS","IWIS"),CIFX_ECSG清單!A:R,18,0),IF(AND(ISNUMBER(FIND("T",LEFT(E129,2))),IF(LEN(E129)-LEN(SUBSTITUTE(E129,"T",""))&gt;1,FALSE,TRUE)),VLOOKUP(SUBSTITUTE(E129,"T",""),CIFX_ECSG清單!A:R,18,0),VLOOKUP(E129,CIFX_ECSG清單!A:R,18,0)))</f>
        <v>TS0116-SA-010301-00050-顧客資料基本資料_基本資料查詢.docx</v>
      </c>
      <c r="G129" s="27" t="s">
        <v>861</v>
      </c>
      <c r="H129" s="27" t="s">
        <v>863</v>
      </c>
      <c r="I129" s="28">
        <v>28</v>
      </c>
      <c r="J129" s="29" t="s">
        <v>513</v>
      </c>
      <c r="K129" s="27" t="s">
        <v>967</v>
      </c>
      <c r="L129" s="32" t="s">
        <v>968</v>
      </c>
      <c r="M129" s="27" t="s">
        <v>969</v>
      </c>
      <c r="N129" s="27">
        <v>10</v>
      </c>
      <c r="O129" s="27" t="s">
        <v>500</v>
      </c>
      <c r="P129" s="27" t="s">
        <v>970</v>
      </c>
      <c r="Q129" s="27" t="s">
        <v>971</v>
      </c>
      <c r="R129" s="27"/>
      <c r="S129" s="27" t="s">
        <v>972</v>
      </c>
      <c r="T129" s="27"/>
    </row>
    <row r="130" spans="1:20" hidden="1">
      <c r="A130" s="6" t="str">
        <f>VLOOKUP(E130,CIFX_ECSG清單!A:B,2,0)</f>
        <v>PROD</v>
      </c>
      <c r="B130" s="6" t="str">
        <f>_xlfn.IFNA(IF(C130="舊服務",LOOKUP(1,0/FIND(IFERROR(VLOOKUP(E130,新舊交易名稱mapping!A:B,2,0),E130),PGMTRX!A:A),PGMTRX!C:C),LOOKUP(1,0/FIND(E130,新服務功能!H:H),新服務功能!M:M)),VLOOKUP(IFERROR(VLOOKUP(E130,新舊交易名稱mapping!A:B,2,0),E130),CIFX_ECSG清單!A:B,2,0))</f>
        <v>新世代分行系統(NBS)</v>
      </c>
      <c r="C130" s="6" t="str">
        <f>IF(_xlfn.IFNA(VLOOKUP(E130,新服務功能!H:H,1,0),"舊服務")&lt;&gt;"舊服務","新服務","舊服務")</f>
        <v>舊服務</v>
      </c>
      <c r="D130" s="6" t="str">
        <f>IF((VLOOKUP(E130,CIFX_ECSG清單!A:H,8,FALSE))=1,"異動","查詢")</f>
        <v>查詢</v>
      </c>
      <c r="E130" s="27" t="s">
        <v>170</v>
      </c>
      <c r="F130" s="27" t="str">
        <f>IF(ISNUMBER(FIND("TWIS",E130)),VLOOKUP(SUBSTITUTE(E130,"TWIS","IWIS"),CIFX_ECSG清單!A:R,18,0),IF(AND(ISNUMBER(FIND("T",LEFT(E130,2))),IF(LEN(E130)-LEN(SUBSTITUTE(E130,"T",""))&gt;1,FALSE,TRUE)),VLOOKUP(SUBSTITUTE(E130,"T",""),CIFX_ECSG清單!A:R,18,0),VLOOKUP(E130,CIFX_ECSG清單!A:R,18,0)))</f>
        <v>TS0116-SA-010301-00050-顧客資料基本資料_基本資料查詢.docx</v>
      </c>
      <c r="G130" s="27" t="s">
        <v>861</v>
      </c>
      <c r="H130" s="27" t="s">
        <v>863</v>
      </c>
      <c r="I130" s="28">
        <v>29</v>
      </c>
      <c r="J130" s="29" t="s">
        <v>513</v>
      </c>
      <c r="K130" s="27" t="s">
        <v>973</v>
      </c>
      <c r="L130" s="33" t="s">
        <v>616</v>
      </c>
      <c r="M130" s="27" t="s">
        <v>974</v>
      </c>
      <c r="N130" s="27">
        <v>2</v>
      </c>
      <c r="O130" s="27" t="s">
        <v>500</v>
      </c>
      <c r="P130" s="27" t="s">
        <v>616</v>
      </c>
      <c r="Q130" s="27" t="s">
        <v>975</v>
      </c>
      <c r="R130" s="27"/>
      <c r="S130" s="27"/>
      <c r="T130" s="27"/>
    </row>
    <row r="131" spans="1:20" hidden="1">
      <c r="A131" s="6" t="str">
        <f>VLOOKUP(E131,CIFX_ECSG清單!A:B,2,0)</f>
        <v>PROD</v>
      </c>
      <c r="B131" s="6" t="str">
        <f>_xlfn.IFNA(IF(C131="舊服務",LOOKUP(1,0/FIND(IFERROR(VLOOKUP(E131,新舊交易名稱mapping!A:B,2,0),E131),PGMTRX!A:A),PGMTRX!C:C),LOOKUP(1,0/FIND(E131,新服務功能!H:H),新服務功能!M:M)),VLOOKUP(IFERROR(VLOOKUP(E131,新舊交易名稱mapping!A:B,2,0),E131),CIFX_ECSG清單!A:B,2,0))</f>
        <v>新世代分行系統(NBS)</v>
      </c>
      <c r="C131" s="6" t="str">
        <f>IF(_xlfn.IFNA(VLOOKUP(E131,新服務功能!H:H,1,0),"舊服務")&lt;&gt;"舊服務","新服務","舊服務")</f>
        <v>舊服務</v>
      </c>
      <c r="D131" s="6" t="str">
        <f>IF((VLOOKUP(E131,CIFX_ECSG清單!A:H,8,FALSE))=1,"異動","查詢")</f>
        <v>查詢</v>
      </c>
      <c r="E131" s="27" t="s">
        <v>170</v>
      </c>
      <c r="F131" s="27" t="str">
        <f>IF(ISNUMBER(FIND("TWIS",E131)),VLOOKUP(SUBSTITUTE(E131,"TWIS","IWIS"),CIFX_ECSG清單!A:R,18,0),IF(AND(ISNUMBER(FIND("T",LEFT(E131,2))),IF(LEN(E131)-LEN(SUBSTITUTE(E131,"T",""))&gt;1,FALSE,TRUE)),VLOOKUP(SUBSTITUTE(E131,"T",""),CIFX_ECSG清單!A:R,18,0),VLOOKUP(E131,CIFX_ECSG清單!A:R,18,0)))</f>
        <v>TS0116-SA-010301-00050-顧客資料基本資料_基本資料查詢.docx</v>
      </c>
      <c r="G131" s="27" t="s">
        <v>861</v>
      </c>
      <c r="H131" s="27" t="s">
        <v>863</v>
      </c>
      <c r="I131" s="28">
        <v>30</v>
      </c>
      <c r="J131" s="29" t="s">
        <v>513</v>
      </c>
      <c r="K131" s="27" t="s">
        <v>976</v>
      </c>
      <c r="L131" s="32" t="s">
        <v>977</v>
      </c>
      <c r="M131" s="27" t="s">
        <v>978</v>
      </c>
      <c r="N131" s="27">
        <v>11</v>
      </c>
      <c r="O131" s="27" t="s">
        <v>500</v>
      </c>
      <c r="P131" s="27" t="s">
        <v>979</v>
      </c>
      <c r="Q131" s="27" t="s">
        <v>980</v>
      </c>
      <c r="R131" s="27"/>
      <c r="S131" s="27" t="s">
        <v>981</v>
      </c>
      <c r="T131" s="27"/>
    </row>
    <row r="132" spans="1:20" ht="40.5" hidden="1">
      <c r="A132" s="6" t="str">
        <f>VLOOKUP(E132,CIFX_ECSG清單!A:B,2,0)</f>
        <v>PROD</v>
      </c>
      <c r="B132" s="6" t="str">
        <f>_xlfn.IFNA(IF(C132="舊服務",LOOKUP(1,0/FIND(IFERROR(VLOOKUP(E132,新舊交易名稱mapping!A:B,2,0),E132),PGMTRX!A:A),PGMTRX!C:C),LOOKUP(1,0/FIND(E132,新服務功能!H:H),新服務功能!M:M)),VLOOKUP(IFERROR(VLOOKUP(E132,新舊交易名稱mapping!A:B,2,0),E132),CIFX_ECSG清單!A:B,2,0))</f>
        <v>新世代分行系統(NBS)</v>
      </c>
      <c r="C132" s="6" t="str">
        <f>IF(_xlfn.IFNA(VLOOKUP(E132,新服務功能!H:H,1,0),"舊服務")&lt;&gt;"舊服務","新服務","舊服務")</f>
        <v>舊服務</v>
      </c>
      <c r="D132" s="6" t="str">
        <f>IF((VLOOKUP(E132,CIFX_ECSG清單!A:H,8,FALSE))=1,"異動","查詢")</f>
        <v>查詢</v>
      </c>
      <c r="E132" s="27" t="s">
        <v>170</v>
      </c>
      <c r="F132" s="27" t="str">
        <f>IF(ISNUMBER(FIND("TWIS",E132)),VLOOKUP(SUBSTITUTE(E132,"TWIS","IWIS"),CIFX_ECSG清單!A:R,18,0),IF(AND(ISNUMBER(FIND("T",LEFT(E132,2))),IF(LEN(E132)-LEN(SUBSTITUTE(E132,"T",""))&gt;1,FALSE,TRUE)),VLOOKUP(SUBSTITUTE(E132,"T",""),CIFX_ECSG清單!A:R,18,0),VLOOKUP(E132,CIFX_ECSG清單!A:R,18,0)))</f>
        <v>TS0116-SA-010301-00050-顧客資料基本資料_基本資料查詢.docx</v>
      </c>
      <c r="G132" s="27" t="s">
        <v>861</v>
      </c>
      <c r="H132" s="27" t="s">
        <v>863</v>
      </c>
      <c r="I132" s="28">
        <v>31</v>
      </c>
      <c r="J132" s="29" t="s">
        <v>513</v>
      </c>
      <c r="K132" s="27" t="s">
        <v>982</v>
      </c>
      <c r="L132" s="32" t="s">
        <v>983</v>
      </c>
      <c r="M132" s="27" t="s">
        <v>984</v>
      </c>
      <c r="N132" s="27">
        <v>2</v>
      </c>
      <c r="O132" s="27" t="s">
        <v>500</v>
      </c>
      <c r="P132" s="27" t="s">
        <v>985</v>
      </c>
      <c r="Q132" s="27" t="s">
        <v>986</v>
      </c>
      <c r="R132" s="32" t="s">
        <v>987</v>
      </c>
      <c r="S132" s="27" t="s">
        <v>988</v>
      </c>
      <c r="T132" s="27"/>
    </row>
    <row r="133" spans="1:20" hidden="1">
      <c r="A133" s="6" t="str">
        <f>VLOOKUP(E133,CIFX_ECSG清單!A:B,2,0)</f>
        <v>PROD</v>
      </c>
      <c r="B133" s="6" t="str">
        <f>_xlfn.IFNA(IF(C133="舊服務",LOOKUP(1,0/FIND(IFERROR(VLOOKUP(E133,新舊交易名稱mapping!A:B,2,0),E133),PGMTRX!A:A),PGMTRX!C:C),LOOKUP(1,0/FIND(E133,新服務功能!H:H),新服務功能!M:M)),VLOOKUP(IFERROR(VLOOKUP(E133,新舊交易名稱mapping!A:B,2,0),E133),CIFX_ECSG清單!A:B,2,0))</f>
        <v>新世代分行系統(NBS)</v>
      </c>
      <c r="C133" s="6" t="str">
        <f>IF(_xlfn.IFNA(VLOOKUP(E133,新服務功能!H:H,1,0),"舊服務")&lt;&gt;"舊服務","新服務","舊服務")</f>
        <v>舊服務</v>
      </c>
      <c r="D133" s="6" t="str">
        <f>IF((VLOOKUP(E133,CIFX_ECSG清單!A:H,8,FALSE))=1,"異動","查詢")</f>
        <v>查詢</v>
      </c>
      <c r="E133" s="27" t="s">
        <v>170</v>
      </c>
      <c r="F133" s="27" t="str">
        <f>IF(ISNUMBER(FIND("TWIS",E133)),VLOOKUP(SUBSTITUTE(E133,"TWIS","IWIS"),CIFX_ECSG清單!A:R,18,0),IF(AND(ISNUMBER(FIND("T",LEFT(E133,2))),IF(LEN(E133)-LEN(SUBSTITUTE(E133,"T",""))&gt;1,FALSE,TRUE)),VLOOKUP(SUBSTITUTE(E133,"T",""),CIFX_ECSG清單!A:R,18,0),VLOOKUP(E133,CIFX_ECSG清單!A:R,18,0)))</f>
        <v>TS0116-SA-010301-00050-顧客資料基本資料_基本資料查詢.docx</v>
      </c>
      <c r="G133" s="27" t="s">
        <v>861</v>
      </c>
      <c r="H133" s="27" t="s">
        <v>863</v>
      </c>
      <c r="I133" s="28">
        <v>32</v>
      </c>
      <c r="J133" s="29" t="s">
        <v>513</v>
      </c>
      <c r="K133" s="27" t="s">
        <v>989</v>
      </c>
      <c r="L133" s="33" t="s">
        <v>616</v>
      </c>
      <c r="M133" s="27" t="s">
        <v>990</v>
      </c>
      <c r="N133" s="27">
        <v>2</v>
      </c>
      <c r="O133" s="27" t="s">
        <v>500</v>
      </c>
      <c r="P133" s="27" t="s">
        <v>616</v>
      </c>
      <c r="Q133" s="27" t="s">
        <v>991</v>
      </c>
      <c r="R133" s="27"/>
      <c r="S133" s="27"/>
      <c r="T133" s="27"/>
    </row>
    <row r="134" spans="1:20" hidden="1">
      <c r="A134" s="6" t="str">
        <f>VLOOKUP(E134,CIFX_ECSG清單!A:B,2,0)</f>
        <v>PROD</v>
      </c>
      <c r="B134" s="6" t="str">
        <f>_xlfn.IFNA(IF(C134="舊服務",LOOKUP(1,0/FIND(IFERROR(VLOOKUP(E134,新舊交易名稱mapping!A:B,2,0),E134),PGMTRX!A:A),PGMTRX!C:C),LOOKUP(1,0/FIND(E134,新服務功能!H:H),新服務功能!M:M)),VLOOKUP(IFERROR(VLOOKUP(E134,新舊交易名稱mapping!A:B,2,0),E134),CIFX_ECSG清單!A:B,2,0))</f>
        <v>新世代分行系統(NBS)</v>
      </c>
      <c r="C134" s="6" t="str">
        <f>IF(_xlfn.IFNA(VLOOKUP(E134,新服務功能!H:H,1,0),"舊服務")&lt;&gt;"舊服務","新服務","舊服務")</f>
        <v>舊服務</v>
      </c>
      <c r="D134" s="6" t="str">
        <f>IF((VLOOKUP(E134,CIFX_ECSG清單!A:H,8,FALSE))=1,"異動","查詢")</f>
        <v>查詢</v>
      </c>
      <c r="E134" s="27" t="s">
        <v>170</v>
      </c>
      <c r="F134" s="27" t="str">
        <f>IF(ISNUMBER(FIND("TWIS",E134)),VLOOKUP(SUBSTITUTE(E134,"TWIS","IWIS"),CIFX_ECSG清單!A:R,18,0),IF(AND(ISNUMBER(FIND("T",LEFT(E134,2))),IF(LEN(E134)-LEN(SUBSTITUTE(E134,"T",""))&gt;1,FALSE,TRUE)),VLOOKUP(SUBSTITUTE(E134,"T",""),CIFX_ECSG清單!A:R,18,0),VLOOKUP(E134,CIFX_ECSG清單!A:R,18,0)))</f>
        <v>TS0116-SA-010301-00050-顧客資料基本資料_基本資料查詢.docx</v>
      </c>
      <c r="G134" s="27" t="s">
        <v>861</v>
      </c>
      <c r="H134" s="27" t="s">
        <v>863</v>
      </c>
      <c r="I134" s="28">
        <v>33</v>
      </c>
      <c r="J134" s="29" t="s">
        <v>513</v>
      </c>
      <c r="K134" s="27" t="s">
        <v>992</v>
      </c>
      <c r="L134" s="32" t="s">
        <v>993</v>
      </c>
      <c r="M134" s="27" t="s">
        <v>994</v>
      </c>
      <c r="N134" s="27">
        <v>2</v>
      </c>
      <c r="O134" s="27" t="s">
        <v>500</v>
      </c>
      <c r="P134" s="27" t="s">
        <v>995</v>
      </c>
      <c r="Q134" s="27" t="s">
        <v>996</v>
      </c>
      <c r="R134" s="27"/>
      <c r="S134" s="27" t="s">
        <v>960</v>
      </c>
      <c r="T134" s="27"/>
    </row>
    <row r="135" spans="1:20" hidden="1">
      <c r="A135" s="6" t="str">
        <f>VLOOKUP(E135,CIFX_ECSG清單!A:B,2,0)</f>
        <v>PROD</v>
      </c>
      <c r="B135" s="6" t="str">
        <f>_xlfn.IFNA(IF(C135="舊服務",LOOKUP(1,0/FIND(IFERROR(VLOOKUP(E135,新舊交易名稱mapping!A:B,2,0),E135),PGMTRX!A:A),PGMTRX!C:C),LOOKUP(1,0/FIND(E135,新服務功能!H:H),新服務功能!M:M)),VLOOKUP(IFERROR(VLOOKUP(E135,新舊交易名稱mapping!A:B,2,0),E135),CIFX_ECSG清單!A:B,2,0))</f>
        <v>新世代分行系統(NBS)</v>
      </c>
      <c r="C135" s="6" t="str">
        <f>IF(_xlfn.IFNA(VLOOKUP(E135,新服務功能!H:H,1,0),"舊服務")&lt;&gt;"舊服務","新服務","舊服務")</f>
        <v>舊服務</v>
      </c>
      <c r="D135" s="6" t="str">
        <f>IF((VLOOKUP(E135,CIFX_ECSG清單!A:H,8,FALSE))=1,"異動","查詢")</f>
        <v>查詢</v>
      </c>
      <c r="E135" s="27" t="s">
        <v>170</v>
      </c>
      <c r="F135" s="27" t="str">
        <f>IF(ISNUMBER(FIND("TWIS",E135)),VLOOKUP(SUBSTITUTE(E135,"TWIS","IWIS"),CIFX_ECSG清單!A:R,18,0),IF(AND(ISNUMBER(FIND("T",LEFT(E135,2))),IF(LEN(E135)-LEN(SUBSTITUTE(E135,"T",""))&gt;1,FALSE,TRUE)),VLOOKUP(SUBSTITUTE(E135,"T",""),CIFX_ECSG清單!A:R,18,0),VLOOKUP(E135,CIFX_ECSG清單!A:R,18,0)))</f>
        <v>TS0116-SA-010301-00050-顧客資料基本資料_基本資料查詢.docx</v>
      </c>
      <c r="G135" s="27" t="s">
        <v>861</v>
      </c>
      <c r="H135" s="27" t="s">
        <v>863</v>
      </c>
      <c r="I135" s="28">
        <v>34</v>
      </c>
      <c r="J135" s="29" t="s">
        <v>513</v>
      </c>
      <c r="K135" s="27" t="s">
        <v>997</v>
      </c>
      <c r="L135" s="32" t="s">
        <v>998</v>
      </c>
      <c r="M135" s="27" t="s">
        <v>999</v>
      </c>
      <c r="N135" s="27">
        <v>10</v>
      </c>
      <c r="O135" s="27" t="s">
        <v>500</v>
      </c>
      <c r="P135" s="27" t="s">
        <v>1000</v>
      </c>
      <c r="Q135" s="27" t="s">
        <v>965</v>
      </c>
      <c r="R135" s="27"/>
      <c r="S135" s="27" t="s">
        <v>966</v>
      </c>
      <c r="T135" s="27"/>
    </row>
    <row r="136" spans="1:20" ht="27" hidden="1">
      <c r="A136" s="6" t="str">
        <f>VLOOKUP(E136,CIFX_ECSG清單!A:B,2,0)</f>
        <v>PROD</v>
      </c>
      <c r="B136" s="6" t="str">
        <f>_xlfn.IFNA(IF(C136="舊服務",LOOKUP(1,0/FIND(IFERROR(VLOOKUP(E136,新舊交易名稱mapping!A:B,2,0),E136),PGMTRX!A:A),PGMTRX!C:C),LOOKUP(1,0/FIND(E136,新服務功能!H:H),新服務功能!M:M)),VLOOKUP(IFERROR(VLOOKUP(E136,新舊交易名稱mapping!A:B,2,0),E136),CIFX_ECSG清單!A:B,2,0))</f>
        <v>新世代分行系統(NBS)</v>
      </c>
      <c r="C136" s="6" t="str">
        <f>IF(_xlfn.IFNA(VLOOKUP(E136,新服務功能!H:H,1,0),"舊服務")&lt;&gt;"舊服務","新服務","舊服務")</f>
        <v>舊服務</v>
      </c>
      <c r="D136" s="6" t="str">
        <f>IF((VLOOKUP(E136,CIFX_ECSG清單!A:H,8,FALSE))=1,"異動","查詢")</f>
        <v>查詢</v>
      </c>
      <c r="E136" s="27" t="s">
        <v>170</v>
      </c>
      <c r="F136" s="27" t="str">
        <f>IF(ISNUMBER(FIND("TWIS",E136)),VLOOKUP(SUBSTITUTE(E136,"TWIS","IWIS"),CIFX_ECSG清單!A:R,18,0),IF(AND(ISNUMBER(FIND("T",LEFT(E136,2))),IF(LEN(E136)-LEN(SUBSTITUTE(E136,"T",""))&gt;1,FALSE,TRUE)),VLOOKUP(SUBSTITUTE(E136,"T",""),CIFX_ECSG清單!A:R,18,0),VLOOKUP(E136,CIFX_ECSG清單!A:R,18,0)))</f>
        <v>TS0116-SA-010301-00050-顧客資料基本資料_基本資料查詢.docx</v>
      </c>
      <c r="G136" s="27" t="s">
        <v>861</v>
      </c>
      <c r="H136" s="27" t="s">
        <v>863</v>
      </c>
      <c r="I136" s="28">
        <v>35</v>
      </c>
      <c r="J136" s="29" t="s">
        <v>513</v>
      </c>
      <c r="K136" s="27" t="s">
        <v>1001</v>
      </c>
      <c r="L136" s="32" t="s">
        <v>1002</v>
      </c>
      <c r="M136" s="27" t="s">
        <v>1003</v>
      </c>
      <c r="N136" s="27">
        <v>2</v>
      </c>
      <c r="O136" s="27" t="s">
        <v>500</v>
      </c>
      <c r="P136" s="27" t="s">
        <v>1004</v>
      </c>
      <c r="Q136" s="27" t="s">
        <v>1005</v>
      </c>
      <c r="R136" s="27"/>
      <c r="S136" s="27" t="s">
        <v>1006</v>
      </c>
      <c r="T136" s="27"/>
    </row>
    <row r="137" spans="1:20" hidden="1">
      <c r="A137" s="6" t="str">
        <f>VLOOKUP(E137,CIFX_ECSG清單!A:B,2,0)</f>
        <v>PROD</v>
      </c>
      <c r="B137" s="6" t="str">
        <f>_xlfn.IFNA(IF(C137="舊服務",LOOKUP(1,0/FIND(IFERROR(VLOOKUP(E137,新舊交易名稱mapping!A:B,2,0),E137),PGMTRX!A:A),PGMTRX!C:C),LOOKUP(1,0/FIND(E137,新服務功能!H:H),新服務功能!M:M)),VLOOKUP(IFERROR(VLOOKUP(E137,新舊交易名稱mapping!A:B,2,0),E137),CIFX_ECSG清單!A:B,2,0))</f>
        <v>新世代分行系統(NBS)</v>
      </c>
      <c r="C137" s="6" t="str">
        <f>IF(_xlfn.IFNA(VLOOKUP(E137,新服務功能!H:H,1,0),"舊服務")&lt;&gt;"舊服務","新服務","舊服務")</f>
        <v>舊服務</v>
      </c>
      <c r="D137" s="6" t="str">
        <f>IF((VLOOKUP(E137,CIFX_ECSG清單!A:H,8,FALSE))=1,"異動","查詢")</f>
        <v>查詢</v>
      </c>
      <c r="E137" s="27" t="s">
        <v>170</v>
      </c>
      <c r="F137" s="27" t="str">
        <f>IF(ISNUMBER(FIND("TWIS",E137)),VLOOKUP(SUBSTITUTE(E137,"TWIS","IWIS"),CIFX_ECSG清單!A:R,18,0),IF(AND(ISNUMBER(FIND("T",LEFT(E137,2))),IF(LEN(E137)-LEN(SUBSTITUTE(E137,"T",""))&gt;1,FALSE,TRUE)),VLOOKUP(SUBSTITUTE(E137,"T",""),CIFX_ECSG清單!A:R,18,0),VLOOKUP(E137,CIFX_ECSG清單!A:R,18,0)))</f>
        <v>TS0116-SA-010301-00050-顧客資料基本資料_基本資料查詢.docx</v>
      </c>
      <c r="G137" s="27" t="s">
        <v>861</v>
      </c>
      <c r="H137" s="27" t="s">
        <v>863</v>
      </c>
      <c r="I137" s="28">
        <v>36</v>
      </c>
      <c r="J137" s="29" t="s">
        <v>513</v>
      </c>
      <c r="K137" s="27" t="s">
        <v>1007</v>
      </c>
      <c r="L137" s="32" t="s">
        <v>1008</v>
      </c>
      <c r="M137" s="27" t="s">
        <v>1009</v>
      </c>
      <c r="N137" s="27">
        <v>10</v>
      </c>
      <c r="O137" s="27" t="s">
        <v>500</v>
      </c>
      <c r="P137" s="27" t="s">
        <v>1010</v>
      </c>
      <c r="Q137" s="27" t="s">
        <v>1011</v>
      </c>
      <c r="R137" s="27"/>
      <c r="S137" s="27" t="s">
        <v>1012</v>
      </c>
      <c r="T137" s="27"/>
    </row>
    <row r="138" spans="1:20" hidden="1">
      <c r="A138" s="6" t="str">
        <f>VLOOKUP(E138,CIFX_ECSG清單!A:B,2,0)</f>
        <v>PROD</v>
      </c>
      <c r="B138" s="6" t="str">
        <f>_xlfn.IFNA(IF(C138="舊服務",LOOKUP(1,0/FIND(IFERROR(VLOOKUP(E138,新舊交易名稱mapping!A:B,2,0),E138),PGMTRX!A:A),PGMTRX!C:C),LOOKUP(1,0/FIND(E138,新服務功能!H:H),新服務功能!M:M)),VLOOKUP(IFERROR(VLOOKUP(E138,新舊交易名稱mapping!A:B,2,0),E138),CIFX_ECSG清單!A:B,2,0))</f>
        <v>新世代分行系統(NBS)</v>
      </c>
      <c r="C138" s="6" t="str">
        <f>IF(_xlfn.IFNA(VLOOKUP(E138,新服務功能!H:H,1,0),"舊服務")&lt;&gt;"舊服務","新服務","舊服務")</f>
        <v>舊服務</v>
      </c>
      <c r="D138" s="6" t="str">
        <f>IF((VLOOKUP(E138,CIFX_ECSG清單!A:H,8,FALSE))=1,"異動","查詢")</f>
        <v>查詢</v>
      </c>
      <c r="E138" s="27" t="s">
        <v>170</v>
      </c>
      <c r="F138" s="27" t="str">
        <f>IF(ISNUMBER(FIND("TWIS",E138)),VLOOKUP(SUBSTITUTE(E138,"TWIS","IWIS"),CIFX_ECSG清單!A:R,18,0),IF(AND(ISNUMBER(FIND("T",LEFT(E138,2))),IF(LEN(E138)-LEN(SUBSTITUTE(E138,"T",""))&gt;1,FALSE,TRUE)),VLOOKUP(SUBSTITUTE(E138,"T",""),CIFX_ECSG清單!A:R,18,0),VLOOKUP(E138,CIFX_ECSG清單!A:R,18,0)))</f>
        <v>TS0116-SA-010301-00050-顧客資料基本資料_基本資料查詢.docx</v>
      </c>
      <c r="G138" s="27" t="s">
        <v>861</v>
      </c>
      <c r="H138" s="27" t="s">
        <v>863</v>
      </c>
      <c r="I138" s="28">
        <v>37</v>
      </c>
      <c r="J138" s="29" t="s">
        <v>513</v>
      </c>
      <c r="K138" s="27" t="s">
        <v>1013</v>
      </c>
      <c r="L138" s="32" t="s">
        <v>1014</v>
      </c>
      <c r="M138" s="27" t="s">
        <v>1015</v>
      </c>
      <c r="N138" s="27">
        <v>2</v>
      </c>
      <c r="O138" s="27" t="s">
        <v>500</v>
      </c>
      <c r="P138" s="27" t="s">
        <v>1016</v>
      </c>
      <c r="Q138" s="27" t="s">
        <v>1017</v>
      </c>
      <c r="R138" s="27"/>
      <c r="S138" s="27" t="s">
        <v>1018</v>
      </c>
      <c r="T138" s="27"/>
    </row>
    <row r="139" spans="1:20" ht="27" hidden="1">
      <c r="A139" s="6" t="str">
        <f>VLOOKUP(E139,CIFX_ECSG清單!A:B,2,0)</f>
        <v>PROD</v>
      </c>
      <c r="B139" s="6" t="str">
        <f>_xlfn.IFNA(IF(C139="舊服務",LOOKUP(1,0/FIND(IFERROR(VLOOKUP(E139,新舊交易名稱mapping!A:B,2,0),E139),PGMTRX!A:A),PGMTRX!C:C),LOOKUP(1,0/FIND(E139,新服務功能!H:H),新服務功能!M:M)),VLOOKUP(IFERROR(VLOOKUP(E139,新舊交易名稱mapping!A:B,2,0),E139),CIFX_ECSG清單!A:B,2,0))</f>
        <v>新世代分行系統(NBS)</v>
      </c>
      <c r="C139" s="6" t="str">
        <f>IF(_xlfn.IFNA(VLOOKUP(E139,新服務功能!H:H,1,0),"舊服務")&lt;&gt;"舊服務","新服務","舊服務")</f>
        <v>舊服務</v>
      </c>
      <c r="D139" s="6" t="str">
        <f>IF((VLOOKUP(E139,CIFX_ECSG清單!A:H,8,FALSE))=1,"異動","查詢")</f>
        <v>查詢</v>
      </c>
      <c r="E139" s="27" t="s">
        <v>170</v>
      </c>
      <c r="F139" s="27" t="str">
        <f>IF(ISNUMBER(FIND("TWIS",E139)),VLOOKUP(SUBSTITUTE(E139,"TWIS","IWIS"),CIFX_ECSG清單!A:R,18,0),IF(AND(ISNUMBER(FIND("T",LEFT(E139,2))),IF(LEN(E139)-LEN(SUBSTITUTE(E139,"T",""))&gt;1,FALSE,TRUE)),VLOOKUP(SUBSTITUTE(E139,"T",""),CIFX_ECSG清單!A:R,18,0),VLOOKUP(E139,CIFX_ECSG清單!A:R,18,0)))</f>
        <v>TS0116-SA-010301-00050-顧客資料基本資料_基本資料查詢.docx</v>
      </c>
      <c r="G139" s="27" t="s">
        <v>861</v>
      </c>
      <c r="H139" s="27" t="s">
        <v>863</v>
      </c>
      <c r="I139" s="28">
        <v>38</v>
      </c>
      <c r="J139" s="29" t="s">
        <v>513</v>
      </c>
      <c r="K139" s="27" t="s">
        <v>1019</v>
      </c>
      <c r="L139" s="32" t="s">
        <v>1020</v>
      </c>
      <c r="M139" s="27" t="s">
        <v>1021</v>
      </c>
      <c r="N139" s="27">
        <v>1</v>
      </c>
      <c r="O139" s="27" t="s">
        <v>500</v>
      </c>
      <c r="P139" s="27" t="s">
        <v>1022</v>
      </c>
      <c r="Q139" s="27" t="s">
        <v>1023</v>
      </c>
      <c r="R139" s="27"/>
      <c r="S139" s="27" t="s">
        <v>1024</v>
      </c>
      <c r="T139" s="27"/>
    </row>
    <row r="140" spans="1:20" hidden="1">
      <c r="A140" s="6" t="str">
        <f>VLOOKUP(E140,CIFX_ECSG清單!A:B,2,0)</f>
        <v>PROD</v>
      </c>
      <c r="B140" s="6" t="str">
        <f>_xlfn.IFNA(IF(C140="舊服務",LOOKUP(1,0/FIND(IFERROR(VLOOKUP(E140,新舊交易名稱mapping!A:B,2,0),E140),PGMTRX!A:A),PGMTRX!C:C),LOOKUP(1,0/FIND(E140,新服務功能!H:H),新服務功能!M:M)),VLOOKUP(IFERROR(VLOOKUP(E140,新舊交易名稱mapping!A:B,2,0),E140),CIFX_ECSG清單!A:B,2,0))</f>
        <v>新世代分行系統(NBS)</v>
      </c>
      <c r="C140" s="6" t="str">
        <f>IF(_xlfn.IFNA(VLOOKUP(E140,新服務功能!H:H,1,0),"舊服務")&lt;&gt;"舊服務","新服務","舊服務")</f>
        <v>舊服務</v>
      </c>
      <c r="D140" s="6" t="str">
        <f>IF((VLOOKUP(E140,CIFX_ECSG清單!A:H,8,FALSE))=1,"異動","查詢")</f>
        <v>查詢</v>
      </c>
      <c r="E140" s="27" t="s">
        <v>170</v>
      </c>
      <c r="F140" s="27" t="str">
        <f>IF(ISNUMBER(FIND("TWIS",E140)),VLOOKUP(SUBSTITUTE(E140,"TWIS","IWIS"),CIFX_ECSG清單!A:R,18,0),IF(AND(ISNUMBER(FIND("T",LEFT(E140,2))),IF(LEN(E140)-LEN(SUBSTITUTE(E140,"T",""))&gt;1,FALSE,TRUE)),VLOOKUP(SUBSTITUTE(E140,"T",""),CIFX_ECSG清單!A:R,18,0),VLOOKUP(E140,CIFX_ECSG清單!A:R,18,0)))</f>
        <v>TS0116-SA-010301-00050-顧客資料基本資料_基本資料查詢.docx</v>
      </c>
      <c r="G140" s="27" t="s">
        <v>861</v>
      </c>
      <c r="H140" s="27" t="s">
        <v>863</v>
      </c>
      <c r="I140" s="28">
        <v>39</v>
      </c>
      <c r="J140" s="29" t="s">
        <v>513</v>
      </c>
      <c r="K140" s="27" t="s">
        <v>1025</v>
      </c>
      <c r="L140" s="32" t="s">
        <v>1026</v>
      </c>
      <c r="M140" s="27" t="s">
        <v>781</v>
      </c>
      <c r="N140" s="27">
        <v>4</v>
      </c>
      <c r="O140" s="27" t="s">
        <v>500</v>
      </c>
      <c r="P140" s="27" t="s">
        <v>1027</v>
      </c>
      <c r="Q140" s="27" t="s">
        <v>1028</v>
      </c>
      <c r="R140" s="27"/>
      <c r="S140" s="27" t="s">
        <v>1029</v>
      </c>
      <c r="T140" s="27"/>
    </row>
    <row r="141" spans="1:20" hidden="1">
      <c r="A141" s="6" t="str">
        <f>VLOOKUP(E141,CIFX_ECSG清單!A:B,2,0)</f>
        <v>PROD</v>
      </c>
      <c r="B141" s="6" t="str">
        <f>_xlfn.IFNA(IF(C141="舊服務",LOOKUP(1,0/FIND(IFERROR(VLOOKUP(E141,新舊交易名稱mapping!A:B,2,0),E141),PGMTRX!A:A),PGMTRX!C:C),LOOKUP(1,0/FIND(E141,新服務功能!H:H),新服務功能!M:M)),VLOOKUP(IFERROR(VLOOKUP(E141,新舊交易名稱mapping!A:B,2,0),E141),CIFX_ECSG清單!A:B,2,0))</f>
        <v>新世代分行系統(NBS)</v>
      </c>
      <c r="C141" s="6" t="str">
        <f>IF(_xlfn.IFNA(VLOOKUP(E141,新服務功能!H:H,1,0),"舊服務")&lt;&gt;"舊服務","新服務","舊服務")</f>
        <v>舊服務</v>
      </c>
      <c r="D141" s="6" t="str">
        <f>IF((VLOOKUP(E141,CIFX_ECSG清單!A:H,8,FALSE))=1,"異動","查詢")</f>
        <v>查詢</v>
      </c>
      <c r="E141" s="27" t="s">
        <v>170</v>
      </c>
      <c r="F141" s="27" t="str">
        <f>IF(ISNUMBER(FIND("TWIS",E141)),VLOOKUP(SUBSTITUTE(E141,"TWIS","IWIS"),CIFX_ECSG清單!A:R,18,0),IF(AND(ISNUMBER(FIND("T",LEFT(E141,2))),IF(LEN(E141)-LEN(SUBSTITUTE(E141,"T",""))&gt;1,FALSE,TRUE)),VLOOKUP(SUBSTITUTE(E141,"T",""),CIFX_ECSG清單!A:R,18,0),VLOOKUP(E141,CIFX_ECSG清單!A:R,18,0)))</f>
        <v>TS0116-SA-010301-00050-顧客資料基本資料_基本資料查詢.docx</v>
      </c>
      <c r="G141" s="27" t="s">
        <v>861</v>
      </c>
      <c r="H141" s="27" t="s">
        <v>863</v>
      </c>
      <c r="I141" s="28">
        <v>40</v>
      </c>
      <c r="J141" s="29" t="s">
        <v>513</v>
      </c>
      <c r="K141" s="27" t="s">
        <v>1030</v>
      </c>
      <c r="L141" s="32" t="s">
        <v>1031</v>
      </c>
      <c r="M141" s="27" t="s">
        <v>1032</v>
      </c>
      <c r="N141" s="27">
        <v>10</v>
      </c>
      <c r="O141" s="27" t="s">
        <v>500</v>
      </c>
      <c r="P141" s="27" t="s">
        <v>1033</v>
      </c>
      <c r="Q141" s="27" t="s">
        <v>1034</v>
      </c>
      <c r="R141" s="27"/>
      <c r="S141" s="27" t="s">
        <v>1035</v>
      </c>
      <c r="T141" s="27"/>
    </row>
    <row r="142" spans="1:20" hidden="1">
      <c r="A142" s="6" t="str">
        <f>VLOOKUP(E142,CIFX_ECSG清單!A:B,2,0)</f>
        <v>PROD</v>
      </c>
      <c r="B142" s="6" t="str">
        <f>_xlfn.IFNA(IF(C142="舊服務",LOOKUP(1,0/FIND(IFERROR(VLOOKUP(E142,新舊交易名稱mapping!A:B,2,0),E142),PGMTRX!A:A),PGMTRX!C:C),LOOKUP(1,0/FIND(E142,新服務功能!H:H),新服務功能!M:M)),VLOOKUP(IFERROR(VLOOKUP(E142,新舊交易名稱mapping!A:B,2,0),E142),CIFX_ECSG清單!A:B,2,0))</f>
        <v>新世代分行系統(NBS)</v>
      </c>
      <c r="C142" s="6" t="str">
        <f>IF(_xlfn.IFNA(VLOOKUP(E142,新服務功能!H:H,1,0),"舊服務")&lt;&gt;"舊服務","新服務","舊服務")</f>
        <v>舊服務</v>
      </c>
      <c r="D142" s="6" t="str">
        <f>IF((VLOOKUP(E142,CIFX_ECSG清單!A:H,8,FALSE))=1,"異動","查詢")</f>
        <v>查詢</v>
      </c>
      <c r="E142" s="27" t="s">
        <v>170</v>
      </c>
      <c r="F142" s="27" t="str">
        <f>IF(ISNUMBER(FIND("TWIS",E142)),VLOOKUP(SUBSTITUTE(E142,"TWIS","IWIS"),CIFX_ECSG清單!A:R,18,0),IF(AND(ISNUMBER(FIND("T",LEFT(E142,2))),IF(LEN(E142)-LEN(SUBSTITUTE(E142,"T",""))&gt;1,FALSE,TRUE)),VLOOKUP(SUBSTITUTE(E142,"T",""),CIFX_ECSG清單!A:R,18,0),VLOOKUP(E142,CIFX_ECSG清單!A:R,18,0)))</f>
        <v>TS0116-SA-010301-00050-顧客資料基本資料_基本資料查詢.docx</v>
      </c>
      <c r="G142" s="27" t="s">
        <v>861</v>
      </c>
      <c r="H142" s="27" t="s">
        <v>863</v>
      </c>
      <c r="I142" s="28">
        <v>41</v>
      </c>
      <c r="J142" s="29" t="s">
        <v>513</v>
      </c>
      <c r="K142" s="27" t="s">
        <v>1036</v>
      </c>
      <c r="L142" s="32" t="s">
        <v>1037</v>
      </c>
      <c r="M142" s="27" t="s">
        <v>1038</v>
      </c>
      <c r="N142" s="27">
        <v>10</v>
      </c>
      <c r="O142" s="27" t="s">
        <v>500</v>
      </c>
      <c r="P142" s="27" t="s">
        <v>1039</v>
      </c>
      <c r="Q142" s="27" t="s">
        <v>1040</v>
      </c>
      <c r="R142" s="27"/>
      <c r="S142" s="27" t="s">
        <v>1041</v>
      </c>
      <c r="T142" s="27"/>
    </row>
    <row r="143" spans="1:20" hidden="1">
      <c r="A143" s="6" t="str">
        <f>VLOOKUP(E143,CIFX_ECSG清單!A:B,2,0)</f>
        <v>PROD</v>
      </c>
      <c r="B143" s="6" t="str">
        <f>_xlfn.IFNA(IF(C143="舊服務",LOOKUP(1,0/FIND(IFERROR(VLOOKUP(E143,新舊交易名稱mapping!A:B,2,0),E143),PGMTRX!A:A),PGMTRX!C:C),LOOKUP(1,0/FIND(E143,新服務功能!H:H),新服務功能!M:M)),VLOOKUP(IFERROR(VLOOKUP(E143,新舊交易名稱mapping!A:B,2,0),E143),CIFX_ECSG清單!A:B,2,0))</f>
        <v>新世代分行系統(NBS)</v>
      </c>
      <c r="C143" s="6" t="str">
        <f>IF(_xlfn.IFNA(VLOOKUP(E143,新服務功能!H:H,1,0),"舊服務")&lt;&gt;"舊服務","新服務","舊服務")</f>
        <v>舊服務</v>
      </c>
      <c r="D143" s="6" t="str">
        <f>IF((VLOOKUP(E143,CIFX_ECSG清單!A:H,8,FALSE))=1,"異動","查詢")</f>
        <v>查詢</v>
      </c>
      <c r="E143" s="27" t="s">
        <v>170</v>
      </c>
      <c r="F143" s="27" t="str">
        <f>IF(ISNUMBER(FIND("TWIS",E143)),VLOOKUP(SUBSTITUTE(E143,"TWIS","IWIS"),CIFX_ECSG清單!A:R,18,0),IF(AND(ISNUMBER(FIND("T",LEFT(E143,2))),IF(LEN(E143)-LEN(SUBSTITUTE(E143,"T",""))&gt;1,FALSE,TRUE)),VLOOKUP(SUBSTITUTE(E143,"T",""),CIFX_ECSG清單!A:R,18,0),VLOOKUP(E143,CIFX_ECSG清單!A:R,18,0)))</f>
        <v>TS0116-SA-010301-00050-顧客資料基本資料_基本資料查詢.docx</v>
      </c>
      <c r="G143" s="27" t="s">
        <v>861</v>
      </c>
      <c r="H143" s="27" t="s">
        <v>863</v>
      </c>
      <c r="I143" s="28">
        <v>42</v>
      </c>
      <c r="J143" s="29" t="s">
        <v>513</v>
      </c>
      <c r="K143" s="27" t="s">
        <v>1042</v>
      </c>
      <c r="L143" s="32" t="s">
        <v>1043</v>
      </c>
      <c r="M143" s="27" t="s">
        <v>1044</v>
      </c>
      <c r="N143" s="27">
        <v>10</v>
      </c>
      <c r="O143" s="27" t="s">
        <v>500</v>
      </c>
      <c r="P143" s="27" t="s">
        <v>1045</v>
      </c>
      <c r="Q143" s="27" t="s">
        <v>1046</v>
      </c>
      <c r="R143" s="27"/>
      <c r="S143" s="27" t="s">
        <v>1047</v>
      </c>
      <c r="T143" s="27"/>
    </row>
    <row r="144" spans="1:20" ht="27" hidden="1">
      <c r="A144" s="6" t="str">
        <f>VLOOKUP(E144,CIFX_ECSG清單!A:B,2,0)</f>
        <v>PROD</v>
      </c>
      <c r="B144" s="6" t="str">
        <f>_xlfn.IFNA(IF(C144="舊服務",LOOKUP(1,0/FIND(IFERROR(VLOOKUP(E144,新舊交易名稱mapping!A:B,2,0),E144),PGMTRX!A:A),PGMTRX!C:C),LOOKUP(1,0/FIND(E144,新服務功能!H:H),新服務功能!M:M)),VLOOKUP(IFERROR(VLOOKUP(E144,新舊交易名稱mapping!A:B,2,0),E144),CIFX_ECSG清單!A:B,2,0))</f>
        <v>新世代分行系統(NBS)</v>
      </c>
      <c r="C144" s="6" t="str">
        <f>IF(_xlfn.IFNA(VLOOKUP(E144,新服務功能!H:H,1,0),"舊服務")&lt;&gt;"舊服務","新服務","舊服務")</f>
        <v>舊服務</v>
      </c>
      <c r="D144" s="6" t="str">
        <f>IF((VLOOKUP(E144,CIFX_ECSG清單!A:H,8,FALSE))=1,"異動","查詢")</f>
        <v>查詢</v>
      </c>
      <c r="E144" s="27" t="s">
        <v>170</v>
      </c>
      <c r="F144" s="27" t="str">
        <f>IF(ISNUMBER(FIND("TWIS",E144)),VLOOKUP(SUBSTITUTE(E144,"TWIS","IWIS"),CIFX_ECSG清單!A:R,18,0),IF(AND(ISNUMBER(FIND("T",LEFT(E144,2))),IF(LEN(E144)-LEN(SUBSTITUTE(E144,"T",""))&gt;1,FALSE,TRUE)),VLOOKUP(SUBSTITUTE(E144,"T",""),CIFX_ECSG清單!A:R,18,0),VLOOKUP(E144,CIFX_ECSG清單!A:R,18,0)))</f>
        <v>TS0116-SA-010301-00050-顧客資料基本資料_基本資料查詢.docx</v>
      </c>
      <c r="G144" s="27" t="s">
        <v>861</v>
      </c>
      <c r="H144" s="27" t="s">
        <v>863</v>
      </c>
      <c r="I144" s="28">
        <v>43</v>
      </c>
      <c r="J144" s="29" t="s">
        <v>513</v>
      </c>
      <c r="K144" s="27" t="s">
        <v>1048</v>
      </c>
      <c r="L144" s="32" t="s">
        <v>1049</v>
      </c>
      <c r="M144" s="27" t="s">
        <v>1050</v>
      </c>
      <c r="N144" s="27">
        <v>8</v>
      </c>
      <c r="O144" s="27" t="s">
        <v>500</v>
      </c>
      <c r="P144" s="27" t="s">
        <v>1051</v>
      </c>
      <c r="Q144" s="27" t="s">
        <v>1052</v>
      </c>
      <c r="R144" s="27"/>
      <c r="S144" s="37" t="s">
        <v>1053</v>
      </c>
      <c r="T144" s="27"/>
    </row>
    <row r="145" spans="1:20" hidden="1">
      <c r="A145" s="6" t="str">
        <f>VLOOKUP(E145,CIFX_ECSG清單!A:B,2,0)</f>
        <v>PROD</v>
      </c>
      <c r="B145" s="6" t="str">
        <f>_xlfn.IFNA(IF(C145="舊服務",LOOKUP(1,0/FIND(IFERROR(VLOOKUP(E145,新舊交易名稱mapping!A:B,2,0),E145),PGMTRX!A:A),PGMTRX!C:C),LOOKUP(1,0/FIND(E145,新服務功能!H:H),新服務功能!M:M)),VLOOKUP(IFERROR(VLOOKUP(E145,新舊交易名稱mapping!A:B,2,0),E145),CIFX_ECSG清單!A:B,2,0))</f>
        <v>新世代分行系統(NBS)</v>
      </c>
      <c r="C145" s="6" t="str">
        <f>IF(_xlfn.IFNA(VLOOKUP(E145,新服務功能!H:H,1,0),"舊服務")&lt;&gt;"舊服務","新服務","舊服務")</f>
        <v>舊服務</v>
      </c>
      <c r="D145" s="6" t="str">
        <f>IF((VLOOKUP(E145,CIFX_ECSG清單!A:H,8,FALSE))=1,"異動","查詢")</f>
        <v>查詢</v>
      </c>
      <c r="E145" s="27" t="s">
        <v>170</v>
      </c>
      <c r="F145" s="27" t="str">
        <f>IF(ISNUMBER(FIND("TWIS",E145)),VLOOKUP(SUBSTITUTE(E145,"TWIS","IWIS"),CIFX_ECSG清單!A:R,18,0),IF(AND(ISNUMBER(FIND("T",LEFT(E145,2))),IF(LEN(E145)-LEN(SUBSTITUTE(E145,"T",""))&gt;1,FALSE,TRUE)),VLOOKUP(SUBSTITUTE(E145,"T",""),CIFX_ECSG清單!A:R,18,0),VLOOKUP(E145,CIFX_ECSG清單!A:R,18,0)))</f>
        <v>TS0116-SA-010301-00050-顧客資料基本資料_基本資料查詢.docx</v>
      </c>
      <c r="G145" s="27" t="s">
        <v>861</v>
      </c>
      <c r="H145" s="27" t="s">
        <v>863</v>
      </c>
      <c r="I145" s="28">
        <v>44</v>
      </c>
      <c r="J145" s="29" t="s">
        <v>513</v>
      </c>
      <c r="K145" s="27" t="s">
        <v>1054</v>
      </c>
      <c r="L145" s="32" t="s">
        <v>1055</v>
      </c>
      <c r="M145" s="27" t="s">
        <v>1056</v>
      </c>
      <c r="N145" s="27">
        <v>1</v>
      </c>
      <c r="O145" s="27" t="s">
        <v>500</v>
      </c>
      <c r="P145" s="27" t="s">
        <v>1057</v>
      </c>
      <c r="Q145" s="27" t="s">
        <v>1058</v>
      </c>
      <c r="R145" s="27"/>
      <c r="S145" s="27" t="s">
        <v>1059</v>
      </c>
      <c r="T145" s="27"/>
    </row>
    <row r="146" spans="1:20" hidden="1">
      <c r="A146" s="6" t="str">
        <f>VLOOKUP(E146,CIFX_ECSG清單!A:B,2,0)</f>
        <v>PROD</v>
      </c>
      <c r="B146" s="6" t="str">
        <f>_xlfn.IFNA(IF(C146="舊服務",LOOKUP(1,0/FIND(IFERROR(VLOOKUP(E146,新舊交易名稱mapping!A:B,2,0),E146),PGMTRX!A:A),PGMTRX!C:C),LOOKUP(1,0/FIND(E146,新服務功能!H:H),新服務功能!M:M)),VLOOKUP(IFERROR(VLOOKUP(E146,新舊交易名稱mapping!A:B,2,0),E146),CIFX_ECSG清單!A:B,2,0))</f>
        <v>新世代分行系統(NBS)</v>
      </c>
      <c r="C146" s="6" t="str">
        <f>IF(_xlfn.IFNA(VLOOKUP(E146,新服務功能!H:H,1,0),"舊服務")&lt;&gt;"舊服務","新服務","舊服務")</f>
        <v>舊服務</v>
      </c>
      <c r="D146" s="6" t="str">
        <f>IF((VLOOKUP(E146,CIFX_ECSG清單!A:H,8,FALSE))=1,"異動","查詢")</f>
        <v>查詢</v>
      </c>
      <c r="E146" s="27" t="s">
        <v>170</v>
      </c>
      <c r="F146" s="27" t="str">
        <f>IF(ISNUMBER(FIND("TWIS",E146)),VLOOKUP(SUBSTITUTE(E146,"TWIS","IWIS"),CIFX_ECSG清單!A:R,18,0),IF(AND(ISNUMBER(FIND("T",LEFT(E146,2))),IF(LEN(E146)-LEN(SUBSTITUTE(E146,"T",""))&gt;1,FALSE,TRUE)),VLOOKUP(SUBSTITUTE(E146,"T",""),CIFX_ECSG清單!A:R,18,0),VLOOKUP(E146,CIFX_ECSG清單!A:R,18,0)))</f>
        <v>TS0116-SA-010301-00050-顧客資料基本資料_基本資料查詢.docx</v>
      </c>
      <c r="G146" s="27" t="s">
        <v>861</v>
      </c>
      <c r="H146" s="27" t="s">
        <v>863</v>
      </c>
      <c r="I146" s="28">
        <v>45</v>
      </c>
      <c r="J146" s="29" t="s">
        <v>513</v>
      </c>
      <c r="K146" s="27" t="s">
        <v>1060</v>
      </c>
      <c r="L146" s="32" t="s">
        <v>1060</v>
      </c>
      <c r="M146" s="27" t="s">
        <v>1061</v>
      </c>
      <c r="N146" s="27">
        <v>4</v>
      </c>
      <c r="O146" s="27" t="s">
        <v>500</v>
      </c>
      <c r="P146" s="27" t="s">
        <v>1062</v>
      </c>
      <c r="Q146" s="27" t="s">
        <v>1063</v>
      </c>
      <c r="R146" s="27"/>
      <c r="S146" s="27" t="s">
        <v>1064</v>
      </c>
      <c r="T146" s="27"/>
    </row>
    <row r="147" spans="1:20" hidden="1">
      <c r="A147" s="6" t="str">
        <f>VLOOKUP(E147,CIFX_ECSG清單!A:B,2,0)</f>
        <v>PROD</v>
      </c>
      <c r="B147" s="6" t="str">
        <f>_xlfn.IFNA(IF(C147="舊服務",LOOKUP(1,0/FIND(IFERROR(VLOOKUP(E147,新舊交易名稱mapping!A:B,2,0),E147),PGMTRX!A:A),PGMTRX!C:C),LOOKUP(1,0/FIND(E147,新服務功能!H:H),新服務功能!M:M)),VLOOKUP(IFERROR(VLOOKUP(E147,新舊交易名稱mapping!A:B,2,0),E147),CIFX_ECSG清單!A:B,2,0))</f>
        <v>新世代分行系統(NBS)</v>
      </c>
      <c r="C147" s="6" t="str">
        <f>IF(_xlfn.IFNA(VLOOKUP(E147,新服務功能!H:H,1,0),"舊服務")&lt;&gt;"舊服務","新服務","舊服務")</f>
        <v>舊服務</v>
      </c>
      <c r="D147" s="6" t="str">
        <f>IF((VLOOKUP(E147,CIFX_ECSG清單!A:H,8,FALSE))=1,"異動","查詢")</f>
        <v>查詢</v>
      </c>
      <c r="E147" s="27" t="s">
        <v>170</v>
      </c>
      <c r="F147" s="27" t="str">
        <f>IF(ISNUMBER(FIND("TWIS",E147)),VLOOKUP(SUBSTITUTE(E147,"TWIS","IWIS"),CIFX_ECSG清單!A:R,18,0),IF(AND(ISNUMBER(FIND("T",LEFT(E147,2))),IF(LEN(E147)-LEN(SUBSTITUTE(E147,"T",""))&gt;1,FALSE,TRUE)),VLOOKUP(SUBSTITUTE(E147,"T",""),CIFX_ECSG清單!A:R,18,0),VLOOKUP(E147,CIFX_ECSG清單!A:R,18,0)))</f>
        <v>TS0116-SA-010301-00050-顧客資料基本資料_基本資料查詢.docx</v>
      </c>
      <c r="G147" s="27" t="s">
        <v>861</v>
      </c>
      <c r="H147" s="27" t="s">
        <v>863</v>
      </c>
      <c r="I147" s="28">
        <v>46</v>
      </c>
      <c r="J147" s="29" t="s">
        <v>513</v>
      </c>
      <c r="K147" s="27" t="s">
        <v>514</v>
      </c>
      <c r="L147" s="32" t="s">
        <v>498</v>
      </c>
      <c r="M147" s="27" t="s">
        <v>515</v>
      </c>
      <c r="N147" s="27">
        <v>10</v>
      </c>
      <c r="O147" s="27" t="s">
        <v>500</v>
      </c>
      <c r="P147" s="27" t="s">
        <v>501</v>
      </c>
      <c r="Q147" s="27" t="s">
        <v>824</v>
      </c>
      <c r="R147" s="27"/>
      <c r="S147" s="27" t="s">
        <v>502</v>
      </c>
      <c r="T147" s="27"/>
    </row>
    <row r="148" spans="1:20" ht="27" hidden="1">
      <c r="A148" s="6" t="str">
        <f>VLOOKUP(E148,CIFX_ECSG清單!A:B,2,0)</f>
        <v>PROD</v>
      </c>
      <c r="B148" s="6" t="str">
        <f>_xlfn.IFNA(IF(C148="舊服務",LOOKUP(1,0/FIND(IFERROR(VLOOKUP(E148,新舊交易名稱mapping!A:B,2,0),E148),PGMTRX!A:A),PGMTRX!C:C),LOOKUP(1,0/FIND(E148,新服務功能!H:H),新服務功能!M:M)),VLOOKUP(IFERROR(VLOOKUP(E148,新舊交易名稱mapping!A:B,2,0),E148),CIFX_ECSG清單!A:B,2,0))</f>
        <v>新世代分行系統(NBS)</v>
      </c>
      <c r="C148" s="6" t="str">
        <f>IF(_xlfn.IFNA(VLOOKUP(E148,新服務功能!H:H,1,0),"舊服務")&lt;&gt;"舊服務","新服務","舊服務")</f>
        <v>舊服務</v>
      </c>
      <c r="D148" s="6" t="str">
        <f>IF((VLOOKUP(E148,CIFX_ECSG清單!A:H,8,FALSE))=1,"異動","查詢")</f>
        <v>查詢</v>
      </c>
      <c r="E148" s="27" t="s">
        <v>170</v>
      </c>
      <c r="F148" s="27" t="str">
        <f>IF(ISNUMBER(FIND("TWIS",E148)),VLOOKUP(SUBSTITUTE(E148,"TWIS","IWIS"),CIFX_ECSG清單!A:R,18,0),IF(AND(ISNUMBER(FIND("T",LEFT(E148,2))),IF(LEN(E148)-LEN(SUBSTITUTE(E148,"T",""))&gt;1,FALSE,TRUE)),VLOOKUP(SUBSTITUTE(E148,"T",""),CIFX_ECSG清單!A:R,18,0),VLOOKUP(E148,CIFX_ECSG清單!A:R,18,0)))</f>
        <v>TS0116-SA-010301-00050-顧客資料基本資料_基本資料查詢.docx</v>
      </c>
      <c r="G148" s="27" t="s">
        <v>861</v>
      </c>
      <c r="H148" s="27" t="s">
        <v>863</v>
      </c>
      <c r="I148" s="28">
        <v>47</v>
      </c>
      <c r="J148" s="29" t="s">
        <v>513</v>
      </c>
      <c r="K148" s="27" t="s">
        <v>1065</v>
      </c>
      <c r="L148" s="32" t="s">
        <v>1066</v>
      </c>
      <c r="M148" s="27" t="s">
        <v>1067</v>
      </c>
      <c r="N148" s="27">
        <v>11</v>
      </c>
      <c r="O148" s="27" t="s">
        <v>500</v>
      </c>
      <c r="P148" s="27" t="s">
        <v>1068</v>
      </c>
      <c r="Q148" s="27" t="s">
        <v>1069</v>
      </c>
      <c r="R148" s="27"/>
      <c r="S148" s="27" t="s">
        <v>1070</v>
      </c>
      <c r="T148" s="27"/>
    </row>
    <row r="149" spans="1:20" hidden="1">
      <c r="A149" s="6" t="str">
        <f>VLOOKUP(E149,CIFX_ECSG清單!A:B,2,0)</f>
        <v>PROD</v>
      </c>
      <c r="B149" s="6" t="str">
        <f>_xlfn.IFNA(IF(C149="舊服務",LOOKUP(1,0/FIND(IFERROR(VLOOKUP(E149,新舊交易名稱mapping!A:B,2,0),E149),PGMTRX!A:A),PGMTRX!C:C),LOOKUP(1,0/FIND(E149,新服務功能!H:H),新服務功能!M:M)),VLOOKUP(IFERROR(VLOOKUP(E149,新舊交易名稱mapping!A:B,2,0),E149),CIFX_ECSG清單!A:B,2,0))</f>
        <v>新世代分行系統(NBS)</v>
      </c>
      <c r="C149" s="6" t="str">
        <f>IF(_xlfn.IFNA(VLOOKUP(E149,新服務功能!H:H,1,0),"舊服務")&lt;&gt;"舊服務","新服務","舊服務")</f>
        <v>舊服務</v>
      </c>
      <c r="D149" s="6" t="str">
        <f>IF((VLOOKUP(E149,CIFX_ECSG清單!A:H,8,FALSE))=1,"異動","查詢")</f>
        <v>查詢</v>
      </c>
      <c r="E149" s="27" t="s">
        <v>170</v>
      </c>
      <c r="F149" s="27" t="str">
        <f>IF(ISNUMBER(FIND("TWIS",E149)),VLOOKUP(SUBSTITUTE(E149,"TWIS","IWIS"),CIFX_ECSG清單!A:R,18,0),IF(AND(ISNUMBER(FIND("T",LEFT(E149,2))),IF(LEN(E149)-LEN(SUBSTITUTE(E149,"T",""))&gt;1,FALSE,TRUE)),VLOOKUP(SUBSTITUTE(E149,"T",""),CIFX_ECSG清單!A:R,18,0),VLOOKUP(E149,CIFX_ECSG清單!A:R,18,0)))</f>
        <v>TS0116-SA-010301-00050-顧客資料基本資料_基本資料查詢.docx</v>
      </c>
      <c r="G149" s="27" t="s">
        <v>861</v>
      </c>
      <c r="H149" s="27" t="s">
        <v>863</v>
      </c>
      <c r="I149" s="28">
        <v>48</v>
      </c>
      <c r="J149" s="29" t="s">
        <v>513</v>
      </c>
      <c r="K149" s="27" t="s">
        <v>1071</v>
      </c>
      <c r="L149" s="32" t="s">
        <v>1072</v>
      </c>
      <c r="M149" s="27" t="s">
        <v>1073</v>
      </c>
      <c r="N149" s="27">
        <v>1</v>
      </c>
      <c r="O149" s="27" t="s">
        <v>500</v>
      </c>
      <c r="P149" s="27" t="s">
        <v>1074</v>
      </c>
      <c r="Q149" s="27" t="s">
        <v>1075</v>
      </c>
      <c r="R149" s="27"/>
      <c r="S149" s="27" t="s">
        <v>1076</v>
      </c>
      <c r="T149" s="27"/>
    </row>
    <row r="150" spans="1:20" hidden="1">
      <c r="A150" s="6" t="str">
        <f>VLOOKUP(E150,CIFX_ECSG清單!A:B,2,0)</f>
        <v>PROD</v>
      </c>
      <c r="B150" s="6" t="str">
        <f>_xlfn.IFNA(IF(C150="舊服務",LOOKUP(1,0/FIND(IFERROR(VLOOKUP(E150,新舊交易名稱mapping!A:B,2,0),E150),PGMTRX!A:A),PGMTRX!C:C),LOOKUP(1,0/FIND(E150,新服務功能!H:H),新服務功能!M:M)),VLOOKUP(IFERROR(VLOOKUP(E150,新舊交易名稱mapping!A:B,2,0),E150),CIFX_ECSG清單!A:B,2,0))</f>
        <v>新世代分行系統(NBS)</v>
      </c>
      <c r="C150" s="6" t="str">
        <f>IF(_xlfn.IFNA(VLOOKUP(E150,新服務功能!H:H,1,0),"舊服務")&lt;&gt;"舊服務","新服務","舊服務")</f>
        <v>舊服務</v>
      </c>
      <c r="D150" s="6" t="str">
        <f>IF((VLOOKUP(E150,CIFX_ECSG清單!A:H,8,FALSE))=1,"異動","查詢")</f>
        <v>查詢</v>
      </c>
      <c r="E150" s="27" t="s">
        <v>170</v>
      </c>
      <c r="F150" s="27" t="str">
        <f>IF(ISNUMBER(FIND("TWIS",E150)),VLOOKUP(SUBSTITUTE(E150,"TWIS","IWIS"),CIFX_ECSG清單!A:R,18,0),IF(AND(ISNUMBER(FIND("T",LEFT(E150,2))),IF(LEN(E150)-LEN(SUBSTITUTE(E150,"T",""))&gt;1,FALSE,TRUE)),VLOOKUP(SUBSTITUTE(E150,"T",""),CIFX_ECSG清單!A:R,18,0),VLOOKUP(E150,CIFX_ECSG清單!A:R,18,0)))</f>
        <v>TS0116-SA-010301-00050-顧客資料基本資料_基本資料查詢.docx</v>
      </c>
      <c r="G150" s="27" t="s">
        <v>861</v>
      </c>
      <c r="H150" s="27" t="s">
        <v>863</v>
      </c>
      <c r="I150" s="28">
        <v>49</v>
      </c>
      <c r="J150" s="29" t="s">
        <v>513</v>
      </c>
      <c r="K150" s="27" t="s">
        <v>761</v>
      </c>
      <c r="L150" s="32" t="s">
        <v>811</v>
      </c>
      <c r="M150" s="27" t="s">
        <v>763</v>
      </c>
      <c r="N150" s="27">
        <v>2</v>
      </c>
      <c r="O150" s="27" t="s">
        <v>500</v>
      </c>
      <c r="P150" s="27" t="s">
        <v>1077</v>
      </c>
      <c r="Q150" s="27" t="s">
        <v>765</v>
      </c>
      <c r="R150" s="27"/>
      <c r="S150" s="27" t="s">
        <v>766</v>
      </c>
      <c r="T150" s="27"/>
    </row>
    <row r="151" spans="1:20" hidden="1">
      <c r="A151" s="6" t="str">
        <f>VLOOKUP(E151,CIFX_ECSG清單!A:B,2,0)</f>
        <v>PROD</v>
      </c>
      <c r="B151" s="6" t="str">
        <f>_xlfn.IFNA(IF(C151="舊服務",LOOKUP(1,0/FIND(IFERROR(VLOOKUP(E151,新舊交易名稱mapping!A:B,2,0),E151),PGMTRX!A:A),PGMTRX!C:C),LOOKUP(1,0/FIND(E151,新服務功能!H:H),新服務功能!M:M)),VLOOKUP(IFERROR(VLOOKUP(E151,新舊交易名稱mapping!A:B,2,0),E151),CIFX_ECSG清單!A:B,2,0))</f>
        <v>新世代分行系統(NBS)</v>
      </c>
      <c r="C151" s="6" t="str">
        <f>IF(_xlfn.IFNA(VLOOKUP(E151,新服務功能!H:H,1,0),"舊服務")&lt;&gt;"舊服務","新服務","舊服務")</f>
        <v>舊服務</v>
      </c>
      <c r="D151" s="6" t="str">
        <f>IF((VLOOKUP(E151,CIFX_ECSG清單!A:H,8,FALSE))=1,"異動","查詢")</f>
        <v>查詢</v>
      </c>
      <c r="E151" s="27" t="s">
        <v>170</v>
      </c>
      <c r="F151" s="27" t="str">
        <f>IF(ISNUMBER(FIND("TWIS",E151)),VLOOKUP(SUBSTITUTE(E151,"TWIS","IWIS"),CIFX_ECSG清單!A:R,18,0),IF(AND(ISNUMBER(FIND("T",LEFT(E151,2))),IF(LEN(E151)-LEN(SUBSTITUTE(E151,"T",""))&gt;1,FALSE,TRUE)),VLOOKUP(SUBSTITUTE(E151,"T",""),CIFX_ECSG清單!A:R,18,0),VLOOKUP(E151,CIFX_ECSG清單!A:R,18,0)))</f>
        <v>TS0116-SA-010301-00050-顧客資料基本資料_基本資料查詢.docx</v>
      </c>
      <c r="G151" s="27" t="s">
        <v>861</v>
      </c>
      <c r="H151" s="27" t="s">
        <v>863</v>
      </c>
      <c r="I151" s="28">
        <v>50</v>
      </c>
      <c r="J151" s="29" t="s">
        <v>513</v>
      </c>
      <c r="K151" s="31" t="s">
        <v>830</v>
      </c>
      <c r="L151" s="30" t="s">
        <v>831</v>
      </c>
      <c r="M151" s="27" t="s">
        <v>832</v>
      </c>
      <c r="N151" s="27">
        <v>1</v>
      </c>
      <c r="O151" s="27" t="s">
        <v>500</v>
      </c>
      <c r="P151" s="27" t="s">
        <v>833</v>
      </c>
      <c r="Q151" s="27" t="s">
        <v>1078</v>
      </c>
      <c r="R151" s="27"/>
      <c r="S151" s="27" t="s">
        <v>836</v>
      </c>
      <c r="T151" s="27"/>
    </row>
    <row r="152" spans="1:20" hidden="1">
      <c r="A152" s="6" t="str">
        <f>VLOOKUP(E152,CIFX_ECSG清單!A:B,2,0)</f>
        <v>PROD</v>
      </c>
      <c r="B152" s="6" t="str">
        <f>_xlfn.IFNA(IF(C152="舊服務",LOOKUP(1,0/FIND(IFERROR(VLOOKUP(E152,新舊交易名稱mapping!A:B,2,0),E152),PGMTRX!A:A),PGMTRX!C:C),LOOKUP(1,0/FIND(E152,新服務功能!H:H),新服務功能!M:M)),VLOOKUP(IFERROR(VLOOKUP(E152,新舊交易名稱mapping!A:B,2,0),E152),CIFX_ECSG清單!A:B,2,0))</f>
        <v>新世代分行系統(NBS)</v>
      </c>
      <c r="C152" s="6" t="str">
        <f>IF(_xlfn.IFNA(VLOOKUP(E152,新服務功能!H:H,1,0),"舊服務")&lt;&gt;"舊服務","新服務","舊服務")</f>
        <v>舊服務</v>
      </c>
      <c r="D152" s="6" t="str">
        <f>IF((VLOOKUP(E152,CIFX_ECSG清單!A:H,8,FALSE))=1,"異動","查詢")</f>
        <v>查詢</v>
      </c>
      <c r="E152" s="27" t="s">
        <v>170</v>
      </c>
      <c r="F152" s="27" t="str">
        <f>IF(ISNUMBER(FIND("TWIS",E152)),VLOOKUP(SUBSTITUTE(E152,"TWIS","IWIS"),CIFX_ECSG清單!A:R,18,0),IF(AND(ISNUMBER(FIND("T",LEFT(E152,2))),IF(LEN(E152)-LEN(SUBSTITUTE(E152,"T",""))&gt;1,FALSE,TRUE)),VLOOKUP(SUBSTITUTE(E152,"T",""),CIFX_ECSG清單!A:R,18,0),VLOOKUP(E152,CIFX_ECSG清單!A:R,18,0)))</f>
        <v>TS0116-SA-010301-00050-顧客資料基本資料_基本資料查詢.docx</v>
      </c>
      <c r="G152" s="27" t="s">
        <v>861</v>
      </c>
      <c r="H152" s="27" t="s">
        <v>863</v>
      </c>
      <c r="I152" s="28">
        <v>51</v>
      </c>
      <c r="J152" s="29" t="s">
        <v>513</v>
      </c>
      <c r="K152" s="27" t="s">
        <v>1079</v>
      </c>
      <c r="L152" s="32" t="s">
        <v>1080</v>
      </c>
      <c r="M152" s="27" t="s">
        <v>534</v>
      </c>
      <c r="N152" s="27">
        <v>10</v>
      </c>
      <c r="O152" s="27" t="s">
        <v>500</v>
      </c>
      <c r="P152" s="27" t="s">
        <v>535</v>
      </c>
      <c r="Q152" s="27" t="s">
        <v>536</v>
      </c>
      <c r="R152" s="27"/>
      <c r="S152" s="27" t="s">
        <v>537</v>
      </c>
      <c r="T152" s="27"/>
    </row>
    <row r="153" spans="1:20" ht="27" hidden="1">
      <c r="A153" s="6" t="str">
        <f>VLOOKUP(E153,CIFX_ECSG清單!A:B,2,0)</f>
        <v>PROD</v>
      </c>
      <c r="B153" s="6" t="str">
        <f>_xlfn.IFNA(IF(C153="舊服務",LOOKUP(1,0/FIND(IFERROR(VLOOKUP(E153,新舊交易名稱mapping!A:B,2,0),E153),PGMTRX!A:A),PGMTRX!C:C),LOOKUP(1,0/FIND(E153,新服務功能!H:H),新服務功能!M:M)),VLOOKUP(IFERROR(VLOOKUP(E153,新舊交易名稱mapping!A:B,2,0),E153),CIFX_ECSG清單!A:B,2,0))</f>
        <v>新世代分行系統(NBS)</v>
      </c>
      <c r="C153" s="6" t="str">
        <f>IF(_xlfn.IFNA(VLOOKUP(E153,新服務功能!H:H,1,0),"舊服務")&lt;&gt;"舊服務","新服務","舊服務")</f>
        <v>舊服務</v>
      </c>
      <c r="D153" s="6" t="str">
        <f>IF((VLOOKUP(E153,CIFX_ECSG清單!A:H,8,FALSE))=1,"異動","查詢")</f>
        <v>查詢</v>
      </c>
      <c r="E153" s="27" t="s">
        <v>170</v>
      </c>
      <c r="F153" s="27" t="str">
        <f>IF(ISNUMBER(FIND("TWIS",E153)),VLOOKUP(SUBSTITUTE(E153,"TWIS","IWIS"),CIFX_ECSG清單!A:R,18,0),IF(AND(ISNUMBER(FIND("T",LEFT(E153,2))),IF(LEN(E153)-LEN(SUBSTITUTE(E153,"T",""))&gt;1,FALSE,TRUE)),VLOOKUP(SUBSTITUTE(E153,"T",""),CIFX_ECSG清單!A:R,18,0),VLOOKUP(E153,CIFX_ECSG清單!A:R,18,0)))</f>
        <v>TS0116-SA-010301-00050-顧客資料基本資料_基本資料查詢.docx</v>
      </c>
      <c r="G153" s="27" t="s">
        <v>861</v>
      </c>
      <c r="H153" s="27" t="s">
        <v>863</v>
      </c>
      <c r="I153" s="28">
        <v>52</v>
      </c>
      <c r="J153" s="29" t="s">
        <v>513</v>
      </c>
      <c r="K153" s="27" t="s">
        <v>1081</v>
      </c>
      <c r="L153" s="32" t="s">
        <v>1082</v>
      </c>
      <c r="M153" s="27" t="s">
        <v>1083</v>
      </c>
      <c r="N153" s="27">
        <v>8</v>
      </c>
      <c r="O153" s="27" t="s">
        <v>500</v>
      </c>
      <c r="P153" s="27" t="s">
        <v>541</v>
      </c>
      <c r="Q153" s="27" t="s">
        <v>542</v>
      </c>
      <c r="R153" s="27"/>
      <c r="S153" s="27" t="s">
        <v>543</v>
      </c>
      <c r="T153" s="27"/>
    </row>
    <row r="154" spans="1:20" hidden="1">
      <c r="A154" s="6" t="str">
        <f>VLOOKUP(E154,CIFX_ECSG清單!A:B,2,0)</f>
        <v>PROD</v>
      </c>
      <c r="B154" s="6" t="str">
        <f>_xlfn.IFNA(IF(C154="舊服務",LOOKUP(1,0/FIND(IFERROR(VLOOKUP(E154,新舊交易名稱mapping!A:B,2,0),E154),PGMTRX!A:A),PGMTRX!C:C),LOOKUP(1,0/FIND(E154,新服務功能!H:H),新服務功能!M:M)),VLOOKUP(IFERROR(VLOOKUP(E154,新舊交易名稱mapping!A:B,2,0),E154),CIFX_ECSG清單!A:B,2,0))</f>
        <v>新世代分行系統(NBS)</v>
      </c>
      <c r="C154" s="6" t="str">
        <f>IF(_xlfn.IFNA(VLOOKUP(E154,新服務功能!H:H,1,0),"舊服務")&lt;&gt;"舊服務","新服務","舊服務")</f>
        <v>舊服務</v>
      </c>
      <c r="D154" s="6" t="str">
        <f>IF((VLOOKUP(E154,CIFX_ECSG清單!A:H,8,FALSE))=1,"異動","查詢")</f>
        <v>查詢</v>
      </c>
      <c r="E154" s="27" t="s">
        <v>170</v>
      </c>
      <c r="F154" s="27" t="str">
        <f>IF(ISNUMBER(FIND("TWIS",E154)),VLOOKUP(SUBSTITUTE(E154,"TWIS","IWIS"),CIFX_ECSG清單!A:R,18,0),IF(AND(ISNUMBER(FIND("T",LEFT(E154,2))),IF(LEN(E154)-LEN(SUBSTITUTE(E154,"T",""))&gt;1,FALSE,TRUE)),VLOOKUP(SUBSTITUTE(E154,"T",""),CIFX_ECSG清單!A:R,18,0),VLOOKUP(E154,CIFX_ECSG清單!A:R,18,0)))</f>
        <v>TS0116-SA-010301-00050-顧客資料基本資料_基本資料查詢.docx</v>
      </c>
      <c r="G154" s="27" t="s">
        <v>861</v>
      </c>
      <c r="H154" s="27" t="s">
        <v>863</v>
      </c>
      <c r="I154" s="28">
        <v>53</v>
      </c>
      <c r="J154" s="29" t="s">
        <v>513</v>
      </c>
      <c r="K154" s="27" t="s">
        <v>697</v>
      </c>
      <c r="L154" s="32" t="s">
        <v>1084</v>
      </c>
      <c r="M154" s="27" t="s">
        <v>1085</v>
      </c>
      <c r="N154" s="27">
        <v>60</v>
      </c>
      <c r="O154" s="27" t="s">
        <v>500</v>
      </c>
      <c r="P154" s="27" t="s">
        <v>699</v>
      </c>
      <c r="Q154" s="27" t="s">
        <v>700</v>
      </c>
      <c r="R154" s="27"/>
      <c r="S154" s="27" t="s">
        <v>627</v>
      </c>
      <c r="T154" s="27"/>
    </row>
    <row r="155" spans="1:20" hidden="1">
      <c r="A155" s="6" t="str">
        <f>VLOOKUP(E155,CIFX_ECSG清單!A:B,2,0)</f>
        <v>PROD</v>
      </c>
      <c r="B155" s="6" t="str">
        <f>_xlfn.IFNA(IF(C155="舊服務",LOOKUP(1,0/FIND(IFERROR(VLOOKUP(E155,新舊交易名稱mapping!A:B,2,0),E155),PGMTRX!A:A),PGMTRX!C:C),LOOKUP(1,0/FIND(E155,新服務功能!H:H),新服務功能!M:M)),VLOOKUP(IFERROR(VLOOKUP(E155,新舊交易名稱mapping!A:B,2,0),E155),CIFX_ECSG清單!A:B,2,0))</f>
        <v>新世代分行系統(NBS)</v>
      </c>
      <c r="C155" s="6" t="str">
        <f>IF(_xlfn.IFNA(VLOOKUP(E155,新服務功能!H:H,1,0),"舊服務")&lt;&gt;"舊服務","新服務","舊服務")</f>
        <v>舊服務</v>
      </c>
      <c r="D155" s="6" t="str">
        <f>IF((VLOOKUP(E155,CIFX_ECSG清單!A:H,8,FALSE))=1,"異動","查詢")</f>
        <v>查詢</v>
      </c>
      <c r="E155" s="27" t="s">
        <v>170</v>
      </c>
      <c r="F155" s="27" t="str">
        <f>IF(ISNUMBER(FIND("TWIS",E155)),VLOOKUP(SUBSTITUTE(E155,"TWIS","IWIS"),CIFX_ECSG清單!A:R,18,0),IF(AND(ISNUMBER(FIND("T",LEFT(E155,2))),IF(LEN(E155)-LEN(SUBSTITUTE(E155,"T",""))&gt;1,FALSE,TRUE)),VLOOKUP(SUBSTITUTE(E155,"T",""),CIFX_ECSG清單!A:R,18,0),VLOOKUP(E155,CIFX_ECSG清單!A:R,18,0)))</f>
        <v>TS0116-SA-010301-00050-顧客資料基本資料_基本資料查詢.docx</v>
      </c>
      <c r="G155" s="27" t="s">
        <v>861</v>
      </c>
      <c r="H155" s="27" t="s">
        <v>863</v>
      </c>
      <c r="I155" s="28">
        <v>54</v>
      </c>
      <c r="J155" s="29" t="s">
        <v>513</v>
      </c>
      <c r="K155" s="27" t="s">
        <v>1086</v>
      </c>
      <c r="L155" s="33" t="s">
        <v>1087</v>
      </c>
      <c r="M155" s="27" t="s">
        <v>1088</v>
      </c>
      <c r="N155" s="27">
        <v>80</v>
      </c>
      <c r="O155" s="27" t="s">
        <v>500</v>
      </c>
      <c r="P155" s="27" t="s">
        <v>1089</v>
      </c>
      <c r="Q155" s="27" t="s">
        <v>1090</v>
      </c>
      <c r="R155" s="27"/>
      <c r="S155" s="37" t="s">
        <v>1091</v>
      </c>
      <c r="T155" s="27"/>
    </row>
    <row r="156" spans="1:20" hidden="1">
      <c r="A156" s="6" t="str">
        <f>VLOOKUP(E156,CIFX_ECSG清單!A:B,2,0)</f>
        <v>PROD</v>
      </c>
      <c r="B156" s="6" t="str">
        <f>_xlfn.IFNA(IF(C156="舊服務",LOOKUP(1,0/FIND(IFERROR(VLOOKUP(E156,新舊交易名稱mapping!A:B,2,0),E156),PGMTRX!A:A),PGMTRX!C:C),LOOKUP(1,0/FIND(E156,新服務功能!H:H),新服務功能!M:M)),VLOOKUP(IFERROR(VLOOKUP(E156,新舊交易名稱mapping!A:B,2,0),E156),CIFX_ECSG清單!A:B,2,0))</f>
        <v>新世代分行系統(NBS)</v>
      </c>
      <c r="C156" s="6" t="str">
        <f>IF(_xlfn.IFNA(VLOOKUP(E156,新服務功能!H:H,1,0),"舊服務")&lt;&gt;"舊服務","新服務","舊服務")</f>
        <v>舊服務</v>
      </c>
      <c r="D156" s="6" t="str">
        <f>IF((VLOOKUP(E156,CIFX_ECSG清單!A:H,8,FALSE))=1,"異動","查詢")</f>
        <v>查詢</v>
      </c>
      <c r="E156" s="27" t="s">
        <v>170</v>
      </c>
      <c r="F156" s="27" t="str">
        <f>IF(ISNUMBER(FIND("TWIS",E156)),VLOOKUP(SUBSTITUTE(E156,"TWIS","IWIS"),CIFX_ECSG清單!A:R,18,0),IF(AND(ISNUMBER(FIND("T",LEFT(E156,2))),IF(LEN(E156)-LEN(SUBSTITUTE(E156,"T",""))&gt;1,FALSE,TRUE)),VLOOKUP(SUBSTITUTE(E156,"T",""),CIFX_ECSG清單!A:R,18,0),VLOOKUP(E156,CIFX_ECSG清單!A:R,18,0)))</f>
        <v>TS0116-SA-010301-00050-顧客資料基本資料_基本資料查詢.docx</v>
      </c>
      <c r="G156" s="27" t="s">
        <v>861</v>
      </c>
      <c r="H156" s="27" t="s">
        <v>863</v>
      </c>
      <c r="I156" s="28">
        <v>55</v>
      </c>
      <c r="J156" s="29" t="s">
        <v>513</v>
      </c>
      <c r="K156" s="27" t="s">
        <v>1092</v>
      </c>
      <c r="L156" s="32" t="s">
        <v>1093</v>
      </c>
      <c r="M156" s="27" t="s">
        <v>1094</v>
      </c>
      <c r="N156" s="27">
        <v>2</v>
      </c>
      <c r="O156" s="27" t="s">
        <v>500</v>
      </c>
      <c r="P156" s="27" t="s">
        <v>1095</v>
      </c>
      <c r="Q156" s="27" t="s">
        <v>1096</v>
      </c>
      <c r="R156" s="27"/>
      <c r="S156" s="27" t="s">
        <v>1097</v>
      </c>
      <c r="T156" s="27"/>
    </row>
    <row r="157" spans="1:20" s="40" customFormat="1" hidden="1">
      <c r="A157" s="6" t="str">
        <f>VLOOKUP(E157,CIFX_ECSG清單!A:B,2,0)</f>
        <v>PROD</v>
      </c>
      <c r="B157" s="6" t="str">
        <f>_xlfn.IFNA(IF(C157="舊服務",LOOKUP(1,0/FIND(IFERROR(VLOOKUP(E157,新舊交易名稱mapping!A:B,2,0),E157),PGMTRX!A:A),PGMTRX!C:C),LOOKUP(1,0/FIND(E157,新服務功能!H:H),新服務功能!M:M)),VLOOKUP(IFERROR(VLOOKUP(E157,新舊交易名稱mapping!A:B,2,0),E157),CIFX_ECSG清單!A:B,2,0))</f>
        <v>新世代分行系統(NBS)</v>
      </c>
      <c r="C157" s="6" t="str">
        <f>IF(_xlfn.IFNA(VLOOKUP(E157,新服務功能!H:H,1,0),"舊服務")&lt;&gt;"舊服務","新服務","舊服務")</f>
        <v>舊服務</v>
      </c>
      <c r="D157" s="6" t="str">
        <f>IF((VLOOKUP(E157,CIFX_ECSG清單!A:H,8,FALSE))=1,"異動","查詢")</f>
        <v>查詢</v>
      </c>
      <c r="E157" s="27" t="s">
        <v>170</v>
      </c>
      <c r="F157" s="27" t="str">
        <f>IF(ISNUMBER(FIND("TWIS",E157)),VLOOKUP(SUBSTITUTE(E157,"TWIS","IWIS"),CIFX_ECSG清單!A:R,18,0),IF(AND(ISNUMBER(FIND("T",LEFT(E157,2))),IF(LEN(E157)-LEN(SUBSTITUTE(E157,"T",""))&gt;1,FALSE,TRUE)),VLOOKUP(SUBSTITUTE(E157,"T",""),CIFX_ECSG清單!A:R,18,0),VLOOKUP(E157,CIFX_ECSG清單!A:R,18,0)))</f>
        <v>TS0116-SA-010301-00050-顧客資料基本資料_基本資料查詢.docx</v>
      </c>
      <c r="G157" s="27" t="s">
        <v>861</v>
      </c>
      <c r="H157" s="27" t="s">
        <v>863</v>
      </c>
      <c r="I157" s="28">
        <v>56</v>
      </c>
      <c r="J157" s="29" t="s">
        <v>513</v>
      </c>
      <c r="K157" s="27" t="s">
        <v>1098</v>
      </c>
      <c r="L157" s="32" t="s">
        <v>1098</v>
      </c>
      <c r="M157" s="27" t="s">
        <v>1099</v>
      </c>
      <c r="N157" s="27">
        <v>20</v>
      </c>
      <c r="O157" s="27" t="s">
        <v>500</v>
      </c>
      <c r="P157" s="27" t="s">
        <v>1100</v>
      </c>
      <c r="Q157" s="27" t="s">
        <v>1101</v>
      </c>
      <c r="R157" s="39"/>
      <c r="S157" s="27" t="s">
        <v>1102</v>
      </c>
      <c r="T157" s="27"/>
    </row>
    <row r="158" spans="1:20" s="40" customFormat="1" hidden="1">
      <c r="A158" s="6" t="str">
        <f>VLOOKUP(E158,CIFX_ECSG清單!A:B,2,0)</f>
        <v>PROD</v>
      </c>
      <c r="B158" s="6" t="str">
        <f>_xlfn.IFNA(IF(C158="舊服務",LOOKUP(1,0/FIND(IFERROR(VLOOKUP(E158,新舊交易名稱mapping!A:B,2,0),E158),PGMTRX!A:A),PGMTRX!C:C),LOOKUP(1,0/FIND(E158,新服務功能!H:H),新服務功能!M:M)),VLOOKUP(IFERROR(VLOOKUP(E158,新舊交易名稱mapping!A:B,2,0),E158),CIFX_ECSG清單!A:B,2,0))</f>
        <v>新世代分行系統(NBS)</v>
      </c>
      <c r="C158" s="6" t="str">
        <f>IF(_xlfn.IFNA(VLOOKUP(E158,新服務功能!H:H,1,0),"舊服務")&lt;&gt;"舊服務","新服務","舊服務")</f>
        <v>舊服務</v>
      </c>
      <c r="D158" s="6" t="str">
        <f>IF((VLOOKUP(E158,CIFX_ECSG清單!A:H,8,FALSE))=1,"異動","查詢")</f>
        <v>查詢</v>
      </c>
      <c r="E158" s="27" t="s">
        <v>170</v>
      </c>
      <c r="F158" s="27" t="str">
        <f>IF(ISNUMBER(FIND("TWIS",E158)),VLOOKUP(SUBSTITUTE(E158,"TWIS","IWIS"),CIFX_ECSG清單!A:R,18,0),IF(AND(ISNUMBER(FIND("T",LEFT(E158,2))),IF(LEN(E158)-LEN(SUBSTITUTE(E158,"T",""))&gt;1,FALSE,TRUE)),VLOOKUP(SUBSTITUTE(E158,"T",""),CIFX_ECSG清單!A:R,18,0),VLOOKUP(E158,CIFX_ECSG清單!A:R,18,0)))</f>
        <v>TS0116-SA-010301-00050-顧客資料基本資料_基本資料查詢.docx</v>
      </c>
      <c r="G158" s="27" t="s">
        <v>861</v>
      </c>
      <c r="H158" s="27"/>
      <c r="I158" s="28">
        <v>57</v>
      </c>
      <c r="J158" s="29" t="s">
        <v>513</v>
      </c>
      <c r="K158" s="32" t="s">
        <v>1103</v>
      </c>
      <c r="L158" s="32" t="s">
        <v>1103</v>
      </c>
      <c r="M158" s="27" t="s">
        <v>1104</v>
      </c>
      <c r="N158" s="27">
        <v>8</v>
      </c>
      <c r="O158" s="27" t="s">
        <v>500</v>
      </c>
      <c r="P158" s="27" t="s">
        <v>1105</v>
      </c>
      <c r="Q158" s="27"/>
      <c r="R158" s="39"/>
      <c r="S158" s="27" t="s">
        <v>1106</v>
      </c>
      <c r="T158" s="27" t="s">
        <v>1107</v>
      </c>
    </row>
    <row r="159" spans="1:20" s="40" customFormat="1" hidden="1">
      <c r="A159" s="6" t="str">
        <f>VLOOKUP(E159,CIFX_ECSG清單!A:B,2,0)</f>
        <v>PROD</v>
      </c>
      <c r="B159" s="6" t="str">
        <f>_xlfn.IFNA(IF(C159="舊服務",LOOKUP(1,0/FIND(IFERROR(VLOOKUP(E159,新舊交易名稱mapping!A:B,2,0),E159),PGMTRX!A:A),PGMTRX!C:C),LOOKUP(1,0/FIND(E159,新服務功能!H:H),新服務功能!M:M)),VLOOKUP(IFERROR(VLOOKUP(E159,新舊交易名稱mapping!A:B,2,0),E159),CIFX_ECSG清單!A:B,2,0))</f>
        <v>新世代分行系統(NBS)</v>
      </c>
      <c r="C159" s="6" t="str">
        <f>IF(_xlfn.IFNA(VLOOKUP(E159,新服務功能!H:H,1,0),"舊服務")&lt;&gt;"舊服務","新服務","舊服務")</f>
        <v>舊服務</v>
      </c>
      <c r="D159" s="6" t="str">
        <f>IF((VLOOKUP(E159,CIFX_ECSG清單!A:H,8,FALSE))=1,"異動","查詢")</f>
        <v>查詢</v>
      </c>
      <c r="E159" s="27" t="s">
        <v>170</v>
      </c>
      <c r="F159" s="27" t="str">
        <f>IF(ISNUMBER(FIND("TWIS",E159)),VLOOKUP(SUBSTITUTE(E159,"TWIS","IWIS"),CIFX_ECSG清單!A:R,18,0),IF(AND(ISNUMBER(FIND("T",LEFT(E159,2))),IF(LEN(E159)-LEN(SUBSTITUTE(E159,"T",""))&gt;1,FALSE,TRUE)),VLOOKUP(SUBSTITUTE(E159,"T",""),CIFX_ECSG清單!A:R,18,0),VLOOKUP(E159,CIFX_ECSG清單!A:R,18,0)))</f>
        <v>TS0116-SA-010301-00050-顧客資料基本資料_基本資料查詢.docx</v>
      </c>
      <c r="G159" s="27" t="s">
        <v>861</v>
      </c>
      <c r="H159" s="27"/>
      <c r="I159" s="28">
        <v>58</v>
      </c>
      <c r="J159" s="29" t="s">
        <v>513</v>
      </c>
      <c r="K159" s="32" t="s">
        <v>1108</v>
      </c>
      <c r="L159" s="32" t="s">
        <v>1108</v>
      </c>
      <c r="M159" s="27" t="s">
        <v>1109</v>
      </c>
      <c r="N159" s="27">
        <v>10</v>
      </c>
      <c r="O159" s="27" t="s">
        <v>500</v>
      </c>
      <c r="P159" s="27" t="s">
        <v>1110</v>
      </c>
      <c r="Q159" s="27"/>
      <c r="R159" s="39"/>
      <c r="S159" s="27" t="s">
        <v>1111</v>
      </c>
      <c r="T159" s="27" t="s">
        <v>1107</v>
      </c>
    </row>
    <row r="160" spans="1:20" s="40" customFormat="1" hidden="1">
      <c r="A160" s="6" t="str">
        <f>VLOOKUP(E160,CIFX_ECSG清單!A:B,2,0)</f>
        <v>PROD</v>
      </c>
      <c r="B160" s="6" t="str">
        <f>_xlfn.IFNA(IF(C160="舊服務",LOOKUP(1,0/FIND(IFERROR(VLOOKUP(E160,新舊交易名稱mapping!A:B,2,0),E160),PGMTRX!A:A),PGMTRX!C:C),LOOKUP(1,0/FIND(E160,新服務功能!H:H),新服務功能!M:M)),VLOOKUP(IFERROR(VLOOKUP(E160,新舊交易名稱mapping!A:B,2,0),E160),CIFX_ECSG清單!A:B,2,0))</f>
        <v>新世代分行系統(NBS)</v>
      </c>
      <c r="C160" s="6" t="str">
        <f>IF(_xlfn.IFNA(VLOOKUP(E160,新服務功能!H:H,1,0),"舊服務")&lt;&gt;"舊服務","新服務","舊服務")</f>
        <v>舊服務</v>
      </c>
      <c r="D160" s="6" t="str">
        <f>IF((VLOOKUP(E160,CIFX_ECSG清單!A:H,8,FALSE))=1,"異動","查詢")</f>
        <v>查詢</v>
      </c>
      <c r="E160" s="27" t="s">
        <v>170</v>
      </c>
      <c r="F160" s="27" t="str">
        <f>IF(ISNUMBER(FIND("TWIS",E160)),VLOOKUP(SUBSTITUTE(E160,"TWIS","IWIS"),CIFX_ECSG清單!A:R,18,0),IF(AND(ISNUMBER(FIND("T",LEFT(E160,2))),IF(LEN(E160)-LEN(SUBSTITUTE(E160,"T",""))&gt;1,FALSE,TRUE)),VLOOKUP(SUBSTITUTE(E160,"T",""),CIFX_ECSG清單!A:R,18,0),VLOOKUP(E160,CIFX_ECSG清單!A:R,18,0)))</f>
        <v>TS0116-SA-010301-00050-顧客資料基本資料_基本資料查詢.docx</v>
      </c>
      <c r="G160" s="27" t="s">
        <v>861</v>
      </c>
      <c r="H160" s="27"/>
      <c r="I160" s="28">
        <v>59</v>
      </c>
      <c r="J160" s="29" t="s">
        <v>513</v>
      </c>
      <c r="K160" s="32" t="s">
        <v>1112</v>
      </c>
      <c r="L160" s="32" t="s">
        <v>1112</v>
      </c>
      <c r="M160" s="27" t="s">
        <v>1113</v>
      </c>
      <c r="N160" s="27">
        <v>66</v>
      </c>
      <c r="O160" s="27" t="s">
        <v>500</v>
      </c>
      <c r="P160" s="27" t="s">
        <v>1114</v>
      </c>
      <c r="Q160" s="27"/>
      <c r="R160" s="39"/>
      <c r="S160" s="27" t="s">
        <v>1115</v>
      </c>
      <c r="T160" s="27" t="s">
        <v>1107</v>
      </c>
    </row>
    <row r="161" spans="1:20" s="40" customFormat="1" hidden="1">
      <c r="A161" s="6" t="str">
        <f>VLOOKUP(E161,CIFX_ECSG清單!A:B,2,0)</f>
        <v>PROD</v>
      </c>
      <c r="B161" s="6" t="str">
        <f>_xlfn.IFNA(IF(C161="舊服務",LOOKUP(1,0/FIND(IFERROR(VLOOKUP(E161,新舊交易名稱mapping!A:B,2,0),E161),PGMTRX!A:A),PGMTRX!C:C),LOOKUP(1,0/FIND(E161,新服務功能!H:H),新服務功能!M:M)),VLOOKUP(IFERROR(VLOOKUP(E161,新舊交易名稱mapping!A:B,2,0),E161),CIFX_ECSG清單!A:B,2,0))</f>
        <v>新世代分行系統(NBS)</v>
      </c>
      <c r="C161" s="6" t="str">
        <f>IF(_xlfn.IFNA(VLOOKUP(E161,新服務功能!H:H,1,0),"舊服務")&lt;&gt;"舊服務","新服務","舊服務")</f>
        <v>舊服務</v>
      </c>
      <c r="D161" s="6" t="str">
        <f>IF((VLOOKUP(E161,CIFX_ECSG清單!A:H,8,FALSE))=1,"異動","查詢")</f>
        <v>查詢</v>
      </c>
      <c r="E161" s="27" t="s">
        <v>170</v>
      </c>
      <c r="F161" s="27" t="str">
        <f>IF(ISNUMBER(FIND("TWIS",E161)),VLOOKUP(SUBSTITUTE(E161,"TWIS","IWIS"),CIFX_ECSG清單!A:R,18,0),IF(AND(ISNUMBER(FIND("T",LEFT(E161,2))),IF(LEN(E161)-LEN(SUBSTITUTE(E161,"T",""))&gt;1,FALSE,TRUE)),VLOOKUP(SUBSTITUTE(E161,"T",""),CIFX_ECSG清單!A:R,18,0),VLOOKUP(E161,CIFX_ECSG清單!A:R,18,0)))</f>
        <v>TS0116-SA-010301-00050-顧客資料基本資料_基本資料查詢.docx</v>
      </c>
      <c r="G161" s="27" t="s">
        <v>861</v>
      </c>
      <c r="H161" s="27"/>
      <c r="I161" s="28">
        <v>60</v>
      </c>
      <c r="J161" s="29" t="s">
        <v>513</v>
      </c>
      <c r="K161" s="32" t="s">
        <v>1116</v>
      </c>
      <c r="L161" s="32" t="s">
        <v>1116</v>
      </c>
      <c r="M161" s="27" t="s">
        <v>1117</v>
      </c>
      <c r="N161" s="27">
        <v>5</v>
      </c>
      <c r="O161" s="27" t="s">
        <v>500</v>
      </c>
      <c r="P161" s="27" t="s">
        <v>1118</v>
      </c>
      <c r="Q161" s="27"/>
      <c r="R161" s="39"/>
      <c r="S161" s="27" t="s">
        <v>1119</v>
      </c>
      <c r="T161" s="27" t="s">
        <v>1107</v>
      </c>
    </row>
    <row r="162" spans="1:20" s="40" customFormat="1" hidden="1">
      <c r="A162" s="6" t="str">
        <f>VLOOKUP(E162,CIFX_ECSG清單!A:B,2,0)</f>
        <v>PROD</v>
      </c>
      <c r="B162" s="6" t="str">
        <f>_xlfn.IFNA(IF(C162="舊服務",LOOKUP(1,0/FIND(IFERROR(VLOOKUP(E162,新舊交易名稱mapping!A:B,2,0),E162),PGMTRX!A:A),PGMTRX!C:C),LOOKUP(1,0/FIND(E162,新服務功能!H:H),新服務功能!M:M)),VLOOKUP(IFERROR(VLOOKUP(E162,新舊交易名稱mapping!A:B,2,0),E162),CIFX_ECSG清單!A:B,2,0))</f>
        <v>新世代分行系統(NBS)</v>
      </c>
      <c r="C162" s="6" t="str">
        <f>IF(_xlfn.IFNA(VLOOKUP(E162,新服務功能!H:H,1,0),"舊服務")&lt;&gt;"舊服務","新服務","舊服務")</f>
        <v>舊服務</v>
      </c>
      <c r="D162" s="6" t="str">
        <f>IF((VLOOKUP(E162,CIFX_ECSG清單!A:H,8,FALSE))=1,"異動","查詢")</f>
        <v>查詢</v>
      </c>
      <c r="E162" s="27" t="s">
        <v>170</v>
      </c>
      <c r="F162" s="27" t="str">
        <f>IF(ISNUMBER(FIND("TWIS",E162)),VLOOKUP(SUBSTITUTE(E162,"TWIS","IWIS"),CIFX_ECSG清單!A:R,18,0),IF(AND(ISNUMBER(FIND("T",LEFT(E162,2))),IF(LEN(E162)-LEN(SUBSTITUTE(E162,"T",""))&gt;1,FALSE,TRUE)),VLOOKUP(SUBSTITUTE(E162,"T",""),CIFX_ECSG清單!A:R,18,0),VLOOKUP(E162,CIFX_ECSG清單!A:R,18,0)))</f>
        <v>TS0116-SA-010301-00050-顧客資料基本資料_基本資料查詢.docx</v>
      </c>
      <c r="G162" s="27" t="s">
        <v>861</v>
      </c>
      <c r="H162" s="27"/>
      <c r="I162" s="28">
        <v>61</v>
      </c>
      <c r="J162" s="29" t="s">
        <v>513</v>
      </c>
      <c r="K162" s="32" t="s">
        <v>1120</v>
      </c>
      <c r="L162" s="32" t="s">
        <v>1120</v>
      </c>
      <c r="M162" s="27" t="s">
        <v>1121</v>
      </c>
      <c r="N162" s="27">
        <v>8</v>
      </c>
      <c r="O162" s="27" t="s">
        <v>500</v>
      </c>
      <c r="P162" s="27" t="s">
        <v>1122</v>
      </c>
      <c r="Q162" s="27"/>
      <c r="R162" s="39"/>
      <c r="S162" s="27" t="s">
        <v>1123</v>
      </c>
      <c r="T162" s="27" t="s">
        <v>1107</v>
      </c>
    </row>
    <row r="163" spans="1:20" s="40" customFormat="1" hidden="1">
      <c r="A163" s="6" t="str">
        <f>VLOOKUP(E163,CIFX_ECSG清單!A:B,2,0)</f>
        <v>PROD</v>
      </c>
      <c r="B163" s="6" t="str">
        <f>_xlfn.IFNA(IF(C163="舊服務",LOOKUP(1,0/FIND(IFERROR(VLOOKUP(E163,新舊交易名稱mapping!A:B,2,0),E163),PGMTRX!A:A),PGMTRX!C:C),LOOKUP(1,0/FIND(E163,新服務功能!H:H),新服務功能!M:M)),VLOOKUP(IFERROR(VLOOKUP(E163,新舊交易名稱mapping!A:B,2,0),E163),CIFX_ECSG清單!A:B,2,0))</f>
        <v>新世代分行系統(NBS)</v>
      </c>
      <c r="C163" s="6" t="str">
        <f>IF(_xlfn.IFNA(VLOOKUP(E163,新服務功能!H:H,1,0),"舊服務")&lt;&gt;"舊服務","新服務","舊服務")</f>
        <v>舊服務</v>
      </c>
      <c r="D163" s="6" t="str">
        <f>IF((VLOOKUP(E163,CIFX_ECSG清單!A:H,8,FALSE))=1,"異動","查詢")</f>
        <v>查詢</v>
      </c>
      <c r="E163" s="27" t="s">
        <v>170</v>
      </c>
      <c r="F163" s="27" t="str">
        <f>IF(ISNUMBER(FIND("TWIS",E163)),VLOOKUP(SUBSTITUTE(E163,"TWIS","IWIS"),CIFX_ECSG清單!A:R,18,0),IF(AND(ISNUMBER(FIND("T",LEFT(E163,2))),IF(LEN(E163)-LEN(SUBSTITUTE(E163,"T",""))&gt;1,FALSE,TRUE)),VLOOKUP(SUBSTITUTE(E163,"T",""),CIFX_ECSG清單!A:R,18,0),VLOOKUP(E163,CIFX_ECSG清單!A:R,18,0)))</f>
        <v>TS0116-SA-010301-00050-顧客資料基本資料_基本資料查詢.docx</v>
      </c>
      <c r="G163" s="27" t="s">
        <v>861</v>
      </c>
      <c r="H163" s="27"/>
      <c r="I163" s="28">
        <v>62</v>
      </c>
      <c r="J163" s="29" t="s">
        <v>513</v>
      </c>
      <c r="K163" s="32" t="s">
        <v>1124</v>
      </c>
      <c r="L163" s="32" t="s">
        <v>1124</v>
      </c>
      <c r="M163" s="27" t="s">
        <v>1125</v>
      </c>
      <c r="N163" s="27">
        <v>10</v>
      </c>
      <c r="O163" s="27" t="s">
        <v>500</v>
      </c>
      <c r="P163" s="27" t="s">
        <v>1126</v>
      </c>
      <c r="Q163" s="27"/>
      <c r="R163" s="39"/>
      <c r="S163" s="27" t="s">
        <v>1127</v>
      </c>
      <c r="T163" s="27" t="s">
        <v>1107</v>
      </c>
    </row>
    <row r="164" spans="1:20" s="40" customFormat="1" hidden="1">
      <c r="A164" s="6" t="str">
        <f>VLOOKUP(E164,CIFX_ECSG清單!A:B,2,0)</f>
        <v>PROD</v>
      </c>
      <c r="B164" s="6" t="str">
        <f>_xlfn.IFNA(IF(C164="舊服務",LOOKUP(1,0/FIND(IFERROR(VLOOKUP(E164,新舊交易名稱mapping!A:B,2,0),E164),PGMTRX!A:A),PGMTRX!C:C),LOOKUP(1,0/FIND(E164,新服務功能!H:H),新服務功能!M:M)),VLOOKUP(IFERROR(VLOOKUP(E164,新舊交易名稱mapping!A:B,2,0),E164),CIFX_ECSG清單!A:B,2,0))</f>
        <v>新世代分行系統(NBS)</v>
      </c>
      <c r="C164" s="6" t="str">
        <f>IF(_xlfn.IFNA(VLOOKUP(E164,新服務功能!H:H,1,0),"舊服務")&lt;&gt;"舊服務","新服務","舊服務")</f>
        <v>舊服務</v>
      </c>
      <c r="D164" s="6" t="str">
        <f>IF((VLOOKUP(E164,CIFX_ECSG清單!A:H,8,FALSE))=1,"異動","查詢")</f>
        <v>查詢</v>
      </c>
      <c r="E164" s="27" t="s">
        <v>170</v>
      </c>
      <c r="F164" s="27" t="str">
        <f>IF(ISNUMBER(FIND("TWIS",E164)),VLOOKUP(SUBSTITUTE(E164,"TWIS","IWIS"),CIFX_ECSG清單!A:R,18,0),IF(AND(ISNUMBER(FIND("T",LEFT(E164,2))),IF(LEN(E164)-LEN(SUBSTITUTE(E164,"T",""))&gt;1,FALSE,TRUE)),VLOOKUP(SUBSTITUTE(E164,"T",""),CIFX_ECSG清單!A:R,18,0),VLOOKUP(E164,CIFX_ECSG清單!A:R,18,0)))</f>
        <v>TS0116-SA-010301-00050-顧客資料基本資料_基本資料查詢.docx</v>
      </c>
      <c r="G164" s="27" t="s">
        <v>861</v>
      </c>
      <c r="H164" s="27"/>
      <c r="I164" s="28">
        <v>63</v>
      </c>
      <c r="J164" s="29" t="s">
        <v>513</v>
      </c>
      <c r="K164" s="32" t="s">
        <v>1128</v>
      </c>
      <c r="L164" s="32" t="s">
        <v>1128</v>
      </c>
      <c r="M164" s="27" t="s">
        <v>1129</v>
      </c>
      <c r="N164" s="27">
        <v>66</v>
      </c>
      <c r="O164" s="27" t="s">
        <v>500</v>
      </c>
      <c r="P164" s="27" t="s">
        <v>1130</v>
      </c>
      <c r="Q164" s="27"/>
      <c r="R164" s="39"/>
      <c r="S164" s="27" t="s">
        <v>1131</v>
      </c>
      <c r="T164" s="27" t="s">
        <v>1107</v>
      </c>
    </row>
    <row r="165" spans="1:20" s="40" customFormat="1" hidden="1">
      <c r="A165" s="6" t="str">
        <f>VLOOKUP(E165,CIFX_ECSG清單!A:B,2,0)</f>
        <v>PROD</v>
      </c>
      <c r="B165" s="6" t="str">
        <f>_xlfn.IFNA(IF(C165="舊服務",LOOKUP(1,0/FIND(IFERROR(VLOOKUP(E165,新舊交易名稱mapping!A:B,2,0),E165),PGMTRX!A:A),PGMTRX!C:C),LOOKUP(1,0/FIND(E165,新服務功能!H:H),新服務功能!M:M)),VLOOKUP(IFERROR(VLOOKUP(E165,新舊交易名稱mapping!A:B,2,0),E165),CIFX_ECSG清單!A:B,2,0))</f>
        <v>新世代分行系統(NBS)</v>
      </c>
      <c r="C165" s="6" t="str">
        <f>IF(_xlfn.IFNA(VLOOKUP(E165,新服務功能!H:H,1,0),"舊服務")&lt;&gt;"舊服務","新服務","舊服務")</f>
        <v>舊服務</v>
      </c>
      <c r="D165" s="6" t="str">
        <f>IF((VLOOKUP(E165,CIFX_ECSG清單!A:H,8,FALSE))=1,"異動","查詢")</f>
        <v>查詢</v>
      </c>
      <c r="E165" s="27" t="s">
        <v>170</v>
      </c>
      <c r="F165" s="27" t="str">
        <f>IF(ISNUMBER(FIND("TWIS",E165)),VLOOKUP(SUBSTITUTE(E165,"TWIS","IWIS"),CIFX_ECSG清單!A:R,18,0),IF(AND(ISNUMBER(FIND("T",LEFT(E165,2))),IF(LEN(E165)-LEN(SUBSTITUTE(E165,"T",""))&gt;1,FALSE,TRUE)),VLOOKUP(SUBSTITUTE(E165,"T",""),CIFX_ECSG清單!A:R,18,0),VLOOKUP(E165,CIFX_ECSG清單!A:R,18,0)))</f>
        <v>TS0116-SA-010301-00050-顧客資料基本資料_基本資料查詢.docx</v>
      </c>
      <c r="G165" s="27" t="s">
        <v>861</v>
      </c>
      <c r="H165" s="27"/>
      <c r="I165" s="28">
        <v>64</v>
      </c>
      <c r="J165" s="29" t="s">
        <v>513</v>
      </c>
      <c r="K165" s="32" t="s">
        <v>1132</v>
      </c>
      <c r="L165" s="32" t="s">
        <v>1132</v>
      </c>
      <c r="M165" s="27" t="s">
        <v>1133</v>
      </c>
      <c r="N165" s="27">
        <v>5</v>
      </c>
      <c r="O165" s="27" t="s">
        <v>500</v>
      </c>
      <c r="P165" s="27" t="s">
        <v>946</v>
      </c>
      <c r="Q165" s="27"/>
      <c r="R165" s="39"/>
      <c r="S165" s="27" t="s">
        <v>948</v>
      </c>
      <c r="T165" s="27" t="s">
        <v>1107</v>
      </c>
    </row>
    <row r="166" spans="1:20" hidden="1">
      <c r="A166" s="6" t="str">
        <f>VLOOKUP(E166,CIFX_ECSG清單!A:B,2,0)</f>
        <v>PROD</v>
      </c>
      <c r="B166" s="6" t="str">
        <f>_xlfn.IFNA(IF(C166="舊服務",LOOKUP(1,0/FIND(IFERROR(VLOOKUP(E166,新舊交易名稱mapping!A:B,2,0),E166),PGMTRX!A:A),PGMTRX!C:C),LOOKUP(1,0/FIND(E166,新服務功能!H:H),新服務功能!M:M)),VLOOKUP(IFERROR(VLOOKUP(E166,新舊交易名稱mapping!A:B,2,0),E166),CIFX_ECSG清單!A:B,2,0))</f>
        <v>新世代分行系統(NBS)</v>
      </c>
      <c r="C166" s="6" t="str">
        <f>IF(_xlfn.IFNA(VLOOKUP(E166,新服務功能!H:H,1,0),"舊服務")&lt;&gt;"舊服務","新服務","舊服務")</f>
        <v>舊服務</v>
      </c>
      <c r="D166" s="6" t="str">
        <f>IF((VLOOKUP(E166,CIFX_ECSG清單!A:H,8,FALSE))=1,"異動","查詢")</f>
        <v>查詢</v>
      </c>
      <c r="E166" s="27" t="s">
        <v>1134</v>
      </c>
      <c r="F166" s="27" t="str">
        <f>IF(ISNUMBER(FIND("TWIS",E166)),VLOOKUP(SUBSTITUTE(E166,"TWIS","IWIS"),CIFX_ECSG清單!A:R,18,0),IF(AND(ISNUMBER(FIND("T",LEFT(E166,2))),IF(LEN(E166)-LEN(SUBSTITUTE(E166,"T",""))&gt;1,FALSE,TRUE)),VLOOKUP(SUBSTITUTE(E166,"T",""),CIFX_ECSG清單!A:R,18,0),VLOOKUP(E166,CIFX_ECSG清單!A:R,18,0)))</f>
        <v>TS0116-SA-010301-00056-顧客資料基本資料_開戶資料列印.docx</v>
      </c>
      <c r="G166" s="27" t="s">
        <v>1135</v>
      </c>
      <c r="H166" s="27" t="s">
        <v>1136</v>
      </c>
      <c r="I166" s="28">
        <v>1</v>
      </c>
      <c r="J166" s="29" t="s">
        <v>496</v>
      </c>
      <c r="K166" s="27" t="s">
        <v>497</v>
      </c>
      <c r="L166" s="30" t="s">
        <v>667</v>
      </c>
      <c r="M166" s="27" t="s">
        <v>499</v>
      </c>
      <c r="N166" s="27">
        <v>10</v>
      </c>
      <c r="O166" s="27" t="s">
        <v>500</v>
      </c>
      <c r="P166" s="30" t="s">
        <v>501</v>
      </c>
      <c r="R166" s="27"/>
      <c r="S166" s="27" t="s">
        <v>502</v>
      </c>
      <c r="T166" s="27" t="s">
        <v>1107</v>
      </c>
    </row>
    <row r="167" spans="1:20" hidden="1">
      <c r="A167" s="6" t="str">
        <f>VLOOKUP(E167,CIFX_ECSG清單!A:B,2,0)</f>
        <v>PROD</v>
      </c>
      <c r="B167" s="6" t="str">
        <f>_xlfn.IFNA(IF(C167="舊服務",LOOKUP(1,0/FIND(IFERROR(VLOOKUP(E167,新舊交易名稱mapping!A:B,2,0),E167),PGMTRX!A:A),PGMTRX!C:C),LOOKUP(1,0/FIND(E167,新服務功能!H:H),新服務功能!M:M)),VLOOKUP(IFERROR(VLOOKUP(E167,新舊交易名稱mapping!A:B,2,0),E167),CIFX_ECSG清單!A:B,2,0))</f>
        <v>新世代分行系統(NBS)</v>
      </c>
      <c r="C167" s="6" t="str">
        <f>IF(_xlfn.IFNA(VLOOKUP(E167,新服務功能!H:H,1,0),"舊服務")&lt;&gt;"舊服務","新服務","舊服務")</f>
        <v>舊服務</v>
      </c>
      <c r="D167" s="6" t="str">
        <f>IF((VLOOKUP(E167,CIFX_ECSG清單!A:H,8,FALSE))=1,"異動","查詢")</f>
        <v>查詢</v>
      </c>
      <c r="E167" s="27" t="s">
        <v>1134</v>
      </c>
      <c r="F167" s="27" t="str">
        <f>IF(ISNUMBER(FIND("TWIS",E167)),VLOOKUP(SUBSTITUTE(E167,"TWIS","IWIS"),CIFX_ECSG清單!A:R,18,0),IF(AND(ISNUMBER(FIND("T",LEFT(E167,2))),IF(LEN(E167)-LEN(SUBSTITUTE(E167,"T",""))&gt;1,FALSE,TRUE)),VLOOKUP(SUBSTITUTE(E167,"T",""),CIFX_ECSG清單!A:R,18,0),VLOOKUP(E167,CIFX_ECSG清單!A:R,18,0)))</f>
        <v>TS0116-SA-010301-00056-顧客資料基本資料_開戶資料列印.docx</v>
      </c>
      <c r="G167" s="27" t="s">
        <v>1135</v>
      </c>
      <c r="H167" s="27" t="s">
        <v>1136</v>
      </c>
      <c r="I167" s="28">
        <v>2</v>
      </c>
      <c r="J167" s="29" t="s">
        <v>496</v>
      </c>
      <c r="K167" s="27" t="s">
        <v>1137</v>
      </c>
      <c r="L167" s="27" t="s">
        <v>1137</v>
      </c>
      <c r="M167" s="27" t="s">
        <v>1138</v>
      </c>
      <c r="N167" s="27">
        <v>1</v>
      </c>
      <c r="O167" s="27" t="s">
        <v>500</v>
      </c>
      <c r="P167" s="27" t="s">
        <v>1139</v>
      </c>
      <c r="R167" s="27"/>
      <c r="S167" s="27"/>
      <c r="T167" s="27"/>
    </row>
    <row r="168" spans="1:20" hidden="1">
      <c r="A168" s="6" t="str">
        <f>VLOOKUP(E168,CIFX_ECSG清單!A:B,2,0)</f>
        <v>PROD</v>
      </c>
      <c r="B168" s="6" t="str">
        <f>_xlfn.IFNA(IF(C168="舊服務",LOOKUP(1,0/FIND(IFERROR(VLOOKUP(E168,新舊交易名稱mapping!A:B,2,0),E168),PGMTRX!A:A),PGMTRX!C:C),LOOKUP(1,0/FIND(E168,新服務功能!H:H),新服務功能!M:M)),VLOOKUP(IFERROR(VLOOKUP(E168,新舊交易名稱mapping!A:B,2,0),E168),CIFX_ECSG清單!A:B,2,0))</f>
        <v>新世代分行系統(NBS)</v>
      </c>
      <c r="C168" s="6" t="str">
        <f>IF(_xlfn.IFNA(VLOOKUP(E168,新服務功能!H:H,1,0),"舊服務")&lt;&gt;"舊服務","新服務","舊服務")</f>
        <v>舊服務</v>
      </c>
      <c r="D168" s="6" t="str">
        <f>IF((VLOOKUP(E168,CIFX_ECSG清單!A:H,8,FALSE))=1,"異動","查詢")</f>
        <v>查詢</v>
      </c>
      <c r="E168" s="27" t="s">
        <v>1134</v>
      </c>
      <c r="F168" s="27" t="str">
        <f>IF(ISNUMBER(FIND("TWIS",E168)),VLOOKUP(SUBSTITUTE(E168,"TWIS","IWIS"),CIFX_ECSG清單!A:R,18,0),IF(AND(ISNUMBER(FIND("T",LEFT(E168,2))),IF(LEN(E168)-LEN(SUBSTITUTE(E168,"T",""))&gt;1,FALSE,TRUE)),VLOOKUP(SUBSTITUTE(E168,"T",""),CIFX_ECSG清單!A:R,18,0),VLOOKUP(E168,CIFX_ECSG清單!A:R,18,0)))</f>
        <v>TS0116-SA-010301-00056-顧客資料基本資料_開戶資料列印.docx</v>
      </c>
      <c r="G168" s="27" t="s">
        <v>1135</v>
      </c>
      <c r="H168" s="27" t="s">
        <v>1140</v>
      </c>
      <c r="I168" s="28">
        <v>1</v>
      </c>
      <c r="J168" s="29" t="s">
        <v>513</v>
      </c>
      <c r="K168" s="27" t="s">
        <v>666</v>
      </c>
      <c r="L168" s="30" t="s">
        <v>667</v>
      </c>
      <c r="M168" s="27" t="s">
        <v>1141</v>
      </c>
      <c r="N168" s="27">
        <v>10</v>
      </c>
      <c r="O168" s="27" t="s">
        <v>500</v>
      </c>
      <c r="P168" s="27" t="s">
        <v>501</v>
      </c>
      <c r="Q168" s="27" t="s">
        <v>824</v>
      </c>
      <c r="R168" s="27"/>
      <c r="S168" s="27" t="s">
        <v>502</v>
      </c>
      <c r="T168" s="27"/>
    </row>
    <row r="169" spans="1:20" hidden="1">
      <c r="A169" s="6" t="str">
        <f>VLOOKUP(E169,CIFX_ECSG清單!A:B,2,0)</f>
        <v>PROD</v>
      </c>
      <c r="B169" s="6" t="str">
        <f>_xlfn.IFNA(IF(C169="舊服務",LOOKUP(1,0/FIND(IFERROR(VLOOKUP(E169,新舊交易名稱mapping!A:B,2,0),E169),PGMTRX!A:A),PGMTRX!C:C),LOOKUP(1,0/FIND(E169,新服務功能!H:H),新服務功能!M:M)),VLOOKUP(IFERROR(VLOOKUP(E169,新舊交易名稱mapping!A:B,2,0),E169),CIFX_ECSG清單!A:B,2,0))</f>
        <v>新世代分行系統(NBS)</v>
      </c>
      <c r="C169" s="6" t="str">
        <f>IF(_xlfn.IFNA(VLOOKUP(E169,新服務功能!H:H,1,0),"舊服務")&lt;&gt;"舊服務","新服務","舊服務")</f>
        <v>舊服務</v>
      </c>
      <c r="D169" s="6" t="str">
        <f>IF((VLOOKUP(E169,CIFX_ECSG清單!A:H,8,FALSE))=1,"異動","查詢")</f>
        <v>查詢</v>
      </c>
      <c r="E169" s="27" t="s">
        <v>1134</v>
      </c>
      <c r="F169" s="27" t="str">
        <f>IF(ISNUMBER(FIND("TWIS",E169)),VLOOKUP(SUBSTITUTE(E169,"TWIS","IWIS"),CIFX_ECSG清單!A:R,18,0),IF(AND(ISNUMBER(FIND("T",LEFT(E169,2))),IF(LEN(E169)-LEN(SUBSTITUTE(E169,"T",""))&gt;1,FALSE,TRUE)),VLOOKUP(SUBSTITUTE(E169,"T",""),CIFX_ECSG清單!A:R,18,0),VLOOKUP(E169,CIFX_ECSG清單!A:R,18,0)))</f>
        <v>TS0116-SA-010301-00056-顧客資料基本資料_開戶資料列印.docx</v>
      </c>
      <c r="G169" s="27" t="s">
        <v>1135</v>
      </c>
      <c r="H169" s="27" t="s">
        <v>1140</v>
      </c>
      <c r="I169" s="28">
        <v>2</v>
      </c>
      <c r="J169" s="29" t="s">
        <v>513</v>
      </c>
      <c r="K169" s="27" t="s">
        <v>1142</v>
      </c>
      <c r="L169" s="30" t="s">
        <v>1143</v>
      </c>
      <c r="M169" s="27" t="s">
        <v>1144</v>
      </c>
      <c r="N169" s="27">
        <v>1</v>
      </c>
      <c r="O169" s="27" t="s">
        <v>500</v>
      </c>
      <c r="P169" s="27" t="s">
        <v>1145</v>
      </c>
      <c r="Q169" s="27" t="s">
        <v>1146</v>
      </c>
      <c r="R169" s="27"/>
      <c r="S169" s="27" t="s">
        <v>1147</v>
      </c>
      <c r="T169" s="27"/>
    </row>
    <row r="170" spans="1:20" hidden="1">
      <c r="A170" s="6" t="str">
        <f>VLOOKUP(E170,CIFX_ECSG清單!A:B,2,0)</f>
        <v>PROD</v>
      </c>
      <c r="B170" s="6" t="str">
        <f>_xlfn.IFNA(IF(C170="舊服務",LOOKUP(1,0/FIND(IFERROR(VLOOKUP(E170,新舊交易名稱mapping!A:B,2,0),E170),PGMTRX!A:A),PGMTRX!C:C),LOOKUP(1,0/FIND(E170,新服務功能!H:H),新服務功能!M:M)),VLOOKUP(IFERROR(VLOOKUP(E170,新舊交易名稱mapping!A:B,2,0),E170),CIFX_ECSG清單!A:B,2,0))</f>
        <v>新世代分行系統(NBS)</v>
      </c>
      <c r="C170" s="6" t="str">
        <f>IF(_xlfn.IFNA(VLOOKUP(E170,新服務功能!H:H,1,0),"舊服務")&lt;&gt;"舊服務","新服務","舊服務")</f>
        <v>舊服務</v>
      </c>
      <c r="D170" s="6" t="str">
        <f>IF((VLOOKUP(E170,CIFX_ECSG清單!A:H,8,FALSE))=1,"異動","查詢")</f>
        <v>查詢</v>
      </c>
      <c r="E170" s="27" t="s">
        <v>1134</v>
      </c>
      <c r="F170" s="27" t="str">
        <f>IF(ISNUMBER(FIND("TWIS",E170)),VLOOKUP(SUBSTITUTE(E170,"TWIS","IWIS"),CIFX_ECSG清單!A:R,18,0),IF(AND(ISNUMBER(FIND("T",LEFT(E170,2))),IF(LEN(E170)-LEN(SUBSTITUTE(E170,"T",""))&gt;1,FALSE,TRUE)),VLOOKUP(SUBSTITUTE(E170,"T",""),CIFX_ECSG清單!A:R,18,0),VLOOKUP(E170,CIFX_ECSG清單!A:R,18,0)))</f>
        <v>TS0116-SA-010301-00056-顧客資料基本資料_開戶資料列印.docx</v>
      </c>
      <c r="G170" s="27" t="s">
        <v>1135</v>
      </c>
      <c r="H170" s="27" t="s">
        <v>1140</v>
      </c>
      <c r="I170" s="28">
        <v>3</v>
      </c>
      <c r="J170" s="29" t="s">
        <v>513</v>
      </c>
      <c r="K170" s="27" t="s">
        <v>669</v>
      </c>
      <c r="L170" s="30" t="s">
        <v>749</v>
      </c>
      <c r="M170" s="27" t="s">
        <v>1148</v>
      </c>
      <c r="N170" s="27">
        <v>80</v>
      </c>
      <c r="O170" s="27" t="s">
        <v>500</v>
      </c>
      <c r="P170" s="27" t="s">
        <v>636</v>
      </c>
      <c r="Q170" s="27" t="s">
        <v>637</v>
      </c>
      <c r="R170" s="27"/>
      <c r="S170" s="27" t="s">
        <v>638</v>
      </c>
      <c r="T170" s="27"/>
    </row>
    <row r="171" spans="1:20" hidden="1">
      <c r="A171" s="6" t="str">
        <f>VLOOKUP(E171,CIFX_ECSG清單!A:B,2,0)</f>
        <v>PROD</v>
      </c>
      <c r="B171" s="6" t="str">
        <f>_xlfn.IFNA(IF(C171="舊服務",LOOKUP(1,0/FIND(IFERROR(VLOOKUP(E171,新舊交易名稱mapping!A:B,2,0),E171),PGMTRX!A:A),PGMTRX!C:C),LOOKUP(1,0/FIND(E171,新服務功能!H:H),新服務功能!M:M)),VLOOKUP(IFERROR(VLOOKUP(E171,新舊交易名稱mapping!A:B,2,0),E171),CIFX_ECSG清單!A:B,2,0))</f>
        <v>新世代分行系統(NBS)</v>
      </c>
      <c r="C171" s="6" t="str">
        <f>IF(_xlfn.IFNA(VLOOKUP(E171,新服務功能!H:H,1,0),"舊服務")&lt;&gt;"舊服務","新服務","舊服務")</f>
        <v>舊服務</v>
      </c>
      <c r="D171" s="6" t="str">
        <f>IF((VLOOKUP(E171,CIFX_ECSG清單!A:H,8,FALSE))=1,"異動","查詢")</f>
        <v>查詢</v>
      </c>
      <c r="E171" s="27" t="s">
        <v>1134</v>
      </c>
      <c r="F171" s="27" t="str">
        <f>IF(ISNUMBER(FIND("TWIS",E171)),VLOOKUP(SUBSTITUTE(E171,"TWIS","IWIS"),CIFX_ECSG清單!A:R,18,0),IF(AND(ISNUMBER(FIND("T",LEFT(E171,2))),IF(LEN(E171)-LEN(SUBSTITUTE(E171,"T",""))&gt;1,FALSE,TRUE)),VLOOKUP(SUBSTITUTE(E171,"T",""),CIFX_ECSG清單!A:R,18,0),VLOOKUP(E171,CIFX_ECSG清單!A:R,18,0)))</f>
        <v>TS0116-SA-010301-00056-顧客資料基本資料_開戶資料列印.docx</v>
      </c>
      <c r="G171" s="27" t="s">
        <v>1135</v>
      </c>
      <c r="H171" s="27" t="s">
        <v>1140</v>
      </c>
      <c r="I171" s="28">
        <v>4</v>
      </c>
      <c r="J171" s="29" t="s">
        <v>513</v>
      </c>
      <c r="K171" s="27" t="s">
        <v>628</v>
      </c>
      <c r="L171" s="41" t="s">
        <v>629</v>
      </c>
      <c r="M171" s="27" t="s">
        <v>1149</v>
      </c>
      <c r="N171" s="27">
        <v>8</v>
      </c>
      <c r="O171" s="27" t="s">
        <v>500</v>
      </c>
      <c r="P171" s="27" t="s">
        <v>631</v>
      </c>
      <c r="Q171" s="27" t="s">
        <v>632</v>
      </c>
      <c r="R171" s="27"/>
      <c r="S171" s="27" t="s">
        <v>508</v>
      </c>
      <c r="T171" s="27"/>
    </row>
    <row r="172" spans="1:20" hidden="1">
      <c r="A172" s="6" t="str">
        <f>VLOOKUP(E172,CIFX_ECSG清單!A:B,2,0)</f>
        <v>PROD</v>
      </c>
      <c r="B172" s="6" t="str">
        <f>_xlfn.IFNA(IF(C172="舊服務",LOOKUP(1,0/FIND(IFERROR(VLOOKUP(E172,新舊交易名稱mapping!A:B,2,0),E172),PGMTRX!A:A),PGMTRX!C:C),LOOKUP(1,0/FIND(E172,新服務功能!H:H),新服務功能!M:M)),VLOOKUP(IFERROR(VLOOKUP(E172,新舊交易名稱mapping!A:B,2,0),E172),CIFX_ECSG清單!A:B,2,0))</f>
        <v>新世代分行系統(NBS)</v>
      </c>
      <c r="C172" s="6" t="str">
        <f>IF(_xlfn.IFNA(VLOOKUP(E172,新服務功能!H:H,1,0),"舊服務")&lt;&gt;"舊服務","新服務","舊服務")</f>
        <v>舊服務</v>
      </c>
      <c r="D172" s="6" t="str">
        <f>IF((VLOOKUP(E172,CIFX_ECSG清單!A:H,8,FALSE))=1,"異動","查詢")</f>
        <v>查詢</v>
      </c>
      <c r="E172" s="27" t="s">
        <v>1134</v>
      </c>
      <c r="F172" s="27" t="str">
        <f>IF(ISNUMBER(FIND("TWIS",E172)),VLOOKUP(SUBSTITUTE(E172,"TWIS","IWIS"),CIFX_ECSG清單!A:R,18,0),IF(AND(ISNUMBER(FIND("T",LEFT(E172,2))),IF(LEN(E172)-LEN(SUBSTITUTE(E172,"T",""))&gt;1,FALSE,TRUE)),VLOOKUP(SUBSTITUTE(E172,"T",""),CIFX_ECSG清單!A:R,18,0),VLOOKUP(E172,CIFX_ECSG清單!A:R,18,0)))</f>
        <v>TS0116-SA-010301-00056-顧客資料基本資料_開戶資料列印.docx</v>
      </c>
      <c r="G172" s="27" t="s">
        <v>1135</v>
      </c>
      <c r="H172" s="27" t="s">
        <v>1140</v>
      </c>
      <c r="I172" s="28">
        <v>7</v>
      </c>
      <c r="J172" s="29" t="s">
        <v>513</v>
      </c>
      <c r="K172" s="27" t="s">
        <v>907</v>
      </c>
      <c r="L172" s="30" t="s">
        <v>907</v>
      </c>
      <c r="M172" s="27" t="s">
        <v>1150</v>
      </c>
      <c r="N172" s="27">
        <v>11</v>
      </c>
      <c r="O172" s="27" t="s">
        <v>500</v>
      </c>
      <c r="P172" s="27" t="s">
        <v>909</v>
      </c>
      <c r="Q172" s="27" t="s">
        <v>910</v>
      </c>
      <c r="R172" s="27"/>
      <c r="S172" s="27" t="s">
        <v>911</v>
      </c>
      <c r="T172" s="27"/>
    </row>
    <row r="173" spans="1:20" hidden="1">
      <c r="A173" s="6" t="str">
        <f>VLOOKUP(E173,CIFX_ECSG清單!A:B,2,0)</f>
        <v>PROD</v>
      </c>
      <c r="B173" s="6" t="str">
        <f>_xlfn.IFNA(IF(C173="舊服務",LOOKUP(1,0/FIND(IFERROR(VLOOKUP(E173,新舊交易名稱mapping!A:B,2,0),E173),PGMTRX!A:A),PGMTRX!C:C),LOOKUP(1,0/FIND(E173,新服務功能!H:H),新服務功能!M:M)),VLOOKUP(IFERROR(VLOOKUP(E173,新舊交易名稱mapping!A:B,2,0),E173),CIFX_ECSG清單!A:B,2,0))</f>
        <v>新世代分行系統(NBS)</v>
      </c>
      <c r="C173" s="6" t="str">
        <f>IF(_xlfn.IFNA(VLOOKUP(E173,新服務功能!H:H,1,0),"舊服務")&lt;&gt;"舊服務","新服務","舊服務")</f>
        <v>舊服務</v>
      </c>
      <c r="D173" s="6" t="str">
        <f>IF((VLOOKUP(E173,CIFX_ECSG清單!A:H,8,FALSE))=1,"異動","查詢")</f>
        <v>查詢</v>
      </c>
      <c r="E173" s="27" t="s">
        <v>1134</v>
      </c>
      <c r="F173" s="27" t="str">
        <f>IF(ISNUMBER(FIND("TWIS",E173)),VLOOKUP(SUBSTITUTE(E173,"TWIS","IWIS"),CIFX_ECSG清單!A:R,18,0),IF(AND(ISNUMBER(FIND("T",LEFT(E173,2))),IF(LEN(E173)-LEN(SUBSTITUTE(E173,"T",""))&gt;1,FALSE,TRUE)),VLOOKUP(SUBSTITUTE(E173,"T",""),CIFX_ECSG清單!A:R,18,0),VLOOKUP(E173,CIFX_ECSG清單!A:R,18,0)))</f>
        <v>TS0116-SA-010301-00056-顧客資料基本資料_開戶資料列印.docx</v>
      </c>
      <c r="G173" s="27" t="s">
        <v>1135</v>
      </c>
      <c r="H173" s="27" t="s">
        <v>1140</v>
      </c>
      <c r="I173" s="28">
        <v>8</v>
      </c>
      <c r="J173" s="29" t="s">
        <v>513</v>
      </c>
      <c r="K173" s="27" t="s">
        <v>912</v>
      </c>
      <c r="L173" s="30" t="s">
        <v>1151</v>
      </c>
      <c r="M173" s="33" t="s">
        <v>1152</v>
      </c>
      <c r="N173" s="27">
        <v>11</v>
      </c>
      <c r="O173" s="27" t="s">
        <v>500</v>
      </c>
      <c r="P173" s="27" t="s">
        <v>914</v>
      </c>
      <c r="Q173" s="30" t="s">
        <v>1153</v>
      </c>
      <c r="R173" s="30" t="s">
        <v>1154</v>
      </c>
      <c r="S173" s="27" t="s">
        <v>916</v>
      </c>
      <c r="T173" s="27"/>
    </row>
    <row r="174" spans="1:20" hidden="1">
      <c r="A174" s="6" t="str">
        <f>VLOOKUP(E174,CIFX_ECSG清單!A:B,2,0)</f>
        <v>PROD</v>
      </c>
      <c r="B174" s="6" t="str">
        <f>_xlfn.IFNA(IF(C174="舊服務",LOOKUP(1,0/FIND(IFERROR(VLOOKUP(E174,新舊交易名稱mapping!A:B,2,0),E174),PGMTRX!A:A),PGMTRX!C:C),LOOKUP(1,0/FIND(E174,新服務功能!H:H),新服務功能!M:M)),VLOOKUP(IFERROR(VLOOKUP(E174,新舊交易名稱mapping!A:B,2,0),E174),CIFX_ECSG清單!A:B,2,0))</f>
        <v>新世代分行系統(NBS)</v>
      </c>
      <c r="C174" s="6" t="str">
        <f>IF(_xlfn.IFNA(VLOOKUP(E174,新服務功能!H:H,1,0),"舊服務")&lt;&gt;"舊服務","新服務","舊服務")</f>
        <v>舊服務</v>
      </c>
      <c r="D174" s="6" t="str">
        <f>IF((VLOOKUP(E174,CIFX_ECSG清單!A:H,8,FALSE))=1,"異動","查詢")</f>
        <v>查詢</v>
      </c>
      <c r="E174" s="27" t="s">
        <v>1134</v>
      </c>
      <c r="F174" s="27" t="str">
        <f>IF(ISNUMBER(FIND("TWIS",E174)),VLOOKUP(SUBSTITUTE(E174,"TWIS","IWIS"),CIFX_ECSG清單!A:R,18,0),IF(AND(ISNUMBER(FIND("T",LEFT(E174,2))),IF(LEN(E174)-LEN(SUBSTITUTE(E174,"T",""))&gt;1,FALSE,TRUE)),VLOOKUP(SUBSTITUTE(E174,"T",""),CIFX_ECSG清單!A:R,18,0),VLOOKUP(E174,CIFX_ECSG清單!A:R,18,0)))</f>
        <v>TS0116-SA-010301-00056-顧客資料基本資料_開戶資料列印.docx</v>
      </c>
      <c r="G174" s="27" t="s">
        <v>1135</v>
      </c>
      <c r="H174" s="27" t="s">
        <v>1140</v>
      </c>
      <c r="I174" s="28">
        <v>9</v>
      </c>
      <c r="J174" s="29" t="s">
        <v>513</v>
      </c>
      <c r="K174" s="27" t="s">
        <v>912</v>
      </c>
      <c r="L174" s="30" t="s">
        <v>918</v>
      </c>
      <c r="M174" s="33" t="s">
        <v>1155</v>
      </c>
      <c r="N174" s="27">
        <v>4</v>
      </c>
      <c r="O174" s="27" t="s">
        <v>500</v>
      </c>
      <c r="P174" s="27" t="s">
        <v>920</v>
      </c>
      <c r="Q174" s="30" t="s">
        <v>1153</v>
      </c>
      <c r="R174" s="30" t="s">
        <v>1154</v>
      </c>
      <c r="S174" s="27" t="s">
        <v>922</v>
      </c>
      <c r="T174" s="27"/>
    </row>
    <row r="175" spans="1:20" hidden="1">
      <c r="A175" s="6" t="str">
        <f>VLOOKUP(E175,CIFX_ECSG清單!A:B,2,0)</f>
        <v>PROD</v>
      </c>
      <c r="B175" s="6" t="str">
        <f>_xlfn.IFNA(IF(C175="舊服務",LOOKUP(1,0/FIND(IFERROR(VLOOKUP(E175,新舊交易名稱mapping!A:B,2,0),E175),PGMTRX!A:A),PGMTRX!C:C),LOOKUP(1,0/FIND(E175,新服務功能!H:H),新服務功能!M:M)),VLOOKUP(IFERROR(VLOOKUP(E175,新舊交易名稱mapping!A:B,2,0),E175),CIFX_ECSG清單!A:B,2,0))</f>
        <v>新世代分行系統(NBS)</v>
      </c>
      <c r="C175" s="6" t="str">
        <f>IF(_xlfn.IFNA(VLOOKUP(E175,新服務功能!H:H,1,0),"舊服務")&lt;&gt;"舊服務","新服務","舊服務")</f>
        <v>舊服務</v>
      </c>
      <c r="D175" s="6" t="str">
        <f>IF((VLOOKUP(E175,CIFX_ECSG清單!A:H,8,FALSE))=1,"異動","查詢")</f>
        <v>查詢</v>
      </c>
      <c r="E175" s="27" t="s">
        <v>1134</v>
      </c>
      <c r="F175" s="27" t="str">
        <f>IF(ISNUMBER(FIND("TWIS",E175)),VLOOKUP(SUBSTITUTE(E175,"TWIS","IWIS"),CIFX_ECSG清單!A:R,18,0),IF(AND(ISNUMBER(FIND("T",LEFT(E175,2))),IF(LEN(E175)-LEN(SUBSTITUTE(E175,"T",""))&gt;1,FALSE,TRUE)),VLOOKUP(SUBSTITUTE(E175,"T",""),CIFX_ECSG清單!A:R,18,0),VLOOKUP(E175,CIFX_ECSG清單!A:R,18,0)))</f>
        <v>TS0116-SA-010301-00056-顧客資料基本資料_開戶資料列印.docx</v>
      </c>
      <c r="G175" s="27" t="s">
        <v>1135</v>
      </c>
      <c r="H175" s="27" t="s">
        <v>1140</v>
      </c>
      <c r="I175" s="28">
        <v>10</v>
      </c>
      <c r="J175" s="29" t="s">
        <v>513</v>
      </c>
      <c r="K175" s="27" t="s">
        <v>717</v>
      </c>
      <c r="L175" s="30" t="s">
        <v>843</v>
      </c>
      <c r="M175" s="27" t="s">
        <v>1156</v>
      </c>
      <c r="N175" s="27">
        <v>50</v>
      </c>
      <c r="O175" s="27" t="s">
        <v>500</v>
      </c>
      <c r="P175" s="27" t="s">
        <v>845</v>
      </c>
      <c r="Q175" s="30" t="s">
        <v>1157</v>
      </c>
      <c r="R175" s="27"/>
      <c r="S175" s="27" t="s">
        <v>847</v>
      </c>
      <c r="T175" s="27"/>
    </row>
    <row r="176" spans="1:20" hidden="1">
      <c r="A176" s="6" t="str">
        <f>VLOOKUP(E176,CIFX_ECSG清單!A:B,2,0)</f>
        <v>PROD</v>
      </c>
      <c r="B176" s="6" t="str">
        <f>_xlfn.IFNA(IF(C176="舊服務",LOOKUP(1,0/FIND(IFERROR(VLOOKUP(E176,新舊交易名稱mapping!A:B,2,0),E176),PGMTRX!A:A),PGMTRX!C:C),LOOKUP(1,0/FIND(E176,新服務功能!H:H),新服務功能!M:M)),VLOOKUP(IFERROR(VLOOKUP(E176,新舊交易名稱mapping!A:B,2,0),E176),CIFX_ECSG清單!A:B,2,0))</f>
        <v>新世代分行系統(NBS)</v>
      </c>
      <c r="C176" s="6" t="str">
        <f>IF(_xlfn.IFNA(VLOOKUP(E176,新服務功能!H:H,1,0),"舊服務")&lt;&gt;"舊服務","新服務","舊服務")</f>
        <v>舊服務</v>
      </c>
      <c r="D176" s="6" t="str">
        <f>IF((VLOOKUP(E176,CIFX_ECSG清單!A:H,8,FALSE))=1,"異動","查詢")</f>
        <v>查詢</v>
      </c>
      <c r="E176" s="27" t="s">
        <v>1134</v>
      </c>
      <c r="F176" s="27" t="str">
        <f>IF(ISNUMBER(FIND("TWIS",E176)),VLOOKUP(SUBSTITUTE(E176,"TWIS","IWIS"),CIFX_ECSG清單!A:R,18,0),IF(AND(ISNUMBER(FIND("T",LEFT(E176,2))),IF(LEN(E176)-LEN(SUBSTITUTE(E176,"T",""))&gt;1,FALSE,TRUE)),VLOOKUP(SUBSTITUTE(E176,"T",""),CIFX_ECSG清單!A:R,18,0),VLOOKUP(E176,CIFX_ECSG清單!A:R,18,0)))</f>
        <v>TS0116-SA-010301-00056-顧客資料基本資料_開戶資料列印.docx</v>
      </c>
      <c r="G176" s="27" t="s">
        <v>1135</v>
      </c>
      <c r="H176" s="27" t="s">
        <v>1140</v>
      </c>
      <c r="I176" s="28">
        <v>11</v>
      </c>
      <c r="J176" s="29" t="s">
        <v>513</v>
      </c>
      <c r="K176" s="27" t="s">
        <v>933</v>
      </c>
      <c r="L176" s="30" t="s">
        <v>934</v>
      </c>
      <c r="M176" s="27" t="s">
        <v>1158</v>
      </c>
      <c r="N176" s="27">
        <v>11</v>
      </c>
      <c r="O176" s="27" t="s">
        <v>500</v>
      </c>
      <c r="P176" s="27" t="s">
        <v>936</v>
      </c>
      <c r="Q176" s="30" t="s">
        <v>1159</v>
      </c>
      <c r="R176" s="27"/>
      <c r="S176" s="27" t="s">
        <v>938</v>
      </c>
      <c r="T176" s="27"/>
    </row>
    <row r="177" spans="1:20" hidden="1">
      <c r="A177" s="6" t="str">
        <f>VLOOKUP(E177,CIFX_ECSG清單!A:B,2,0)</f>
        <v>PROD</v>
      </c>
      <c r="B177" s="6" t="str">
        <f>_xlfn.IFNA(IF(C177="舊服務",LOOKUP(1,0/FIND(IFERROR(VLOOKUP(E177,新舊交易名稱mapping!A:B,2,0),E177),PGMTRX!A:A),PGMTRX!C:C),LOOKUP(1,0/FIND(E177,新服務功能!H:H),新服務功能!M:M)),VLOOKUP(IFERROR(VLOOKUP(E177,新舊交易名稱mapping!A:B,2,0),E177),CIFX_ECSG清單!A:B,2,0))</f>
        <v>新世代分行系統(NBS)</v>
      </c>
      <c r="C177" s="6" t="str">
        <f>IF(_xlfn.IFNA(VLOOKUP(E177,新服務功能!H:H,1,0),"舊服務")&lt;&gt;"舊服務","新服務","舊服務")</f>
        <v>舊服務</v>
      </c>
      <c r="D177" s="6" t="str">
        <f>IF((VLOOKUP(E177,CIFX_ECSG清單!A:H,8,FALSE))=1,"異動","查詢")</f>
        <v>查詢</v>
      </c>
      <c r="E177" s="27" t="s">
        <v>1134</v>
      </c>
      <c r="F177" s="27" t="str">
        <f>IF(ISNUMBER(FIND("TWIS",E177)),VLOOKUP(SUBSTITUTE(E177,"TWIS","IWIS"),CIFX_ECSG清單!A:R,18,0),IF(AND(ISNUMBER(FIND("T",LEFT(E177,2))),IF(LEN(E177)-LEN(SUBSTITUTE(E177,"T",""))&gt;1,FALSE,TRUE)),VLOOKUP(SUBSTITUTE(E177,"T",""),CIFX_ECSG清單!A:R,18,0),VLOOKUP(E177,CIFX_ECSG清單!A:R,18,0)))</f>
        <v>TS0116-SA-010301-00056-顧客資料基本資料_開戶資料列印.docx</v>
      </c>
      <c r="G177" s="27" t="s">
        <v>1135</v>
      </c>
      <c r="H177" s="27" t="s">
        <v>1140</v>
      </c>
      <c r="I177" s="28">
        <v>12</v>
      </c>
      <c r="J177" s="29" t="s">
        <v>513</v>
      </c>
      <c r="K177" s="27" t="s">
        <v>1160</v>
      </c>
      <c r="L177" s="30" t="s">
        <v>939</v>
      </c>
      <c r="M177" s="27" t="s">
        <v>1161</v>
      </c>
      <c r="N177" s="27">
        <v>11</v>
      </c>
      <c r="O177" s="27" t="s">
        <v>500</v>
      </c>
      <c r="P177" s="27" t="s">
        <v>940</v>
      </c>
      <c r="Q177" s="30" t="s">
        <v>1162</v>
      </c>
      <c r="R177" s="27"/>
      <c r="S177" s="27" t="s">
        <v>942</v>
      </c>
      <c r="T177" s="27"/>
    </row>
    <row r="178" spans="1:20" hidden="1">
      <c r="A178" s="6" t="str">
        <f>VLOOKUP(E178,CIFX_ECSG清單!A:B,2,0)</f>
        <v>PROD</v>
      </c>
      <c r="B178" s="6" t="str">
        <f>_xlfn.IFNA(IF(C178="舊服務",LOOKUP(1,0/FIND(IFERROR(VLOOKUP(E178,新舊交易名稱mapping!A:B,2,0),E178),PGMTRX!A:A),PGMTRX!C:C),LOOKUP(1,0/FIND(E178,新服務功能!H:H),新服務功能!M:M)),VLOOKUP(IFERROR(VLOOKUP(E178,新舊交易名稱mapping!A:B,2,0),E178),CIFX_ECSG清單!A:B,2,0))</f>
        <v>新世代分行系統(NBS)</v>
      </c>
      <c r="C178" s="6" t="str">
        <f>IF(_xlfn.IFNA(VLOOKUP(E178,新服務功能!H:H,1,0),"舊服務")&lt;&gt;"舊服務","新服務","舊服務")</f>
        <v>舊服務</v>
      </c>
      <c r="D178" s="6" t="str">
        <f>IF((VLOOKUP(E178,CIFX_ECSG清單!A:H,8,FALSE))=1,"異動","查詢")</f>
        <v>查詢</v>
      </c>
      <c r="E178" s="27" t="s">
        <v>1134</v>
      </c>
      <c r="F178" s="27" t="str">
        <f>IF(ISNUMBER(FIND("TWIS",E178)),VLOOKUP(SUBSTITUTE(E178,"TWIS","IWIS"),CIFX_ECSG清單!A:R,18,0),IF(AND(ISNUMBER(FIND("T",LEFT(E178,2))),IF(LEN(E178)-LEN(SUBSTITUTE(E178,"T",""))&gt;1,FALSE,TRUE)),VLOOKUP(SUBSTITUTE(E178,"T",""),CIFX_ECSG清單!A:R,18,0),VLOOKUP(E178,CIFX_ECSG清單!A:R,18,0)))</f>
        <v>TS0116-SA-010301-00056-顧客資料基本資料_開戶資料列印.docx</v>
      </c>
      <c r="G178" s="27" t="s">
        <v>1135</v>
      </c>
      <c r="H178" s="27" t="s">
        <v>1140</v>
      </c>
      <c r="I178" s="28">
        <v>13</v>
      </c>
      <c r="J178" s="29" t="s">
        <v>513</v>
      </c>
      <c r="K178" s="27" t="s">
        <v>949</v>
      </c>
      <c r="L178" s="30" t="s">
        <v>950</v>
      </c>
      <c r="M178" s="27" t="s">
        <v>1163</v>
      </c>
      <c r="N178" s="27">
        <v>80</v>
      </c>
      <c r="O178" s="27" t="s">
        <v>500</v>
      </c>
      <c r="P178" s="27" t="s">
        <v>952</v>
      </c>
      <c r="Q178" s="27" t="s">
        <v>953</v>
      </c>
      <c r="R178" s="27"/>
      <c r="S178" s="27" t="s">
        <v>954</v>
      </c>
      <c r="T178" s="27"/>
    </row>
    <row r="179" spans="1:20" hidden="1">
      <c r="A179" s="6" t="str">
        <f>VLOOKUP(E179,CIFX_ECSG清單!A:B,2,0)</f>
        <v>PROD</v>
      </c>
      <c r="B179" s="6" t="str">
        <f>_xlfn.IFNA(IF(C179="舊服務",LOOKUP(1,0/FIND(IFERROR(VLOOKUP(E179,新舊交易名稱mapping!A:B,2,0),E179),PGMTRX!A:A),PGMTRX!C:C),LOOKUP(1,0/FIND(E179,新服務功能!H:H),新服務功能!M:M)),VLOOKUP(IFERROR(VLOOKUP(E179,新舊交易名稱mapping!A:B,2,0),E179),CIFX_ECSG清單!A:B,2,0))</f>
        <v>新世代分行系統(NBS)</v>
      </c>
      <c r="C179" s="6" t="str">
        <f>IF(_xlfn.IFNA(VLOOKUP(E179,新服務功能!H:H,1,0),"舊服務")&lt;&gt;"舊服務","新服務","舊服務")</f>
        <v>舊服務</v>
      </c>
      <c r="D179" s="6" t="str">
        <f>IF((VLOOKUP(E179,CIFX_ECSG清單!A:H,8,FALSE))=1,"異動","查詢")</f>
        <v>查詢</v>
      </c>
      <c r="E179" s="30" t="s">
        <v>1134</v>
      </c>
      <c r="F179" s="27" t="str">
        <f>IF(ISNUMBER(FIND("TWIS",E179)),VLOOKUP(SUBSTITUTE(E179,"TWIS","IWIS"),CIFX_ECSG清單!A:R,18,0),IF(AND(ISNUMBER(FIND("T",LEFT(E179,2))),IF(LEN(E179)-LEN(SUBSTITUTE(E179,"T",""))&gt;1,FALSE,TRUE)),VLOOKUP(SUBSTITUTE(E179,"T",""),CIFX_ECSG清單!A:R,18,0),VLOOKUP(E179,CIFX_ECSG清單!A:R,18,0)))</f>
        <v>TS0116-SA-010301-00056-顧客資料基本資料_開戶資料列印.docx</v>
      </c>
      <c r="G179" s="30" t="s">
        <v>1135</v>
      </c>
      <c r="H179" s="30" t="s">
        <v>1140</v>
      </c>
      <c r="I179" s="28">
        <v>14</v>
      </c>
      <c r="J179" s="28" t="s">
        <v>513</v>
      </c>
      <c r="K179" s="30" t="s">
        <v>1164</v>
      </c>
      <c r="L179" s="30" t="s">
        <v>923</v>
      </c>
      <c r="M179" s="33" t="s">
        <v>1165</v>
      </c>
      <c r="N179" s="30">
        <v>11</v>
      </c>
      <c r="O179" s="30" t="s">
        <v>500</v>
      </c>
      <c r="P179" s="30" t="s">
        <v>925</v>
      </c>
      <c r="Q179" s="30" t="s">
        <v>1166</v>
      </c>
      <c r="R179" s="30"/>
      <c r="S179" s="27" t="s">
        <v>927</v>
      </c>
      <c r="T179" s="27"/>
    </row>
    <row r="180" spans="1:20" hidden="1">
      <c r="A180" s="6" t="str">
        <f>VLOOKUP(E180,CIFX_ECSG清單!A:B,2,0)</f>
        <v>PROD</v>
      </c>
      <c r="B180" s="6" t="str">
        <f>_xlfn.IFNA(IF(C180="舊服務",LOOKUP(1,0/FIND(IFERROR(VLOOKUP(E180,新舊交易名稱mapping!A:B,2,0),E180),PGMTRX!A:A),PGMTRX!C:C),LOOKUP(1,0/FIND(E180,新服務功能!H:H),新服務功能!M:M)),VLOOKUP(IFERROR(VLOOKUP(E180,新舊交易名稱mapping!A:B,2,0),E180),CIFX_ECSG清單!A:B,2,0))</f>
        <v>新世代分行系統(NBS)</v>
      </c>
      <c r="C180" s="6" t="str">
        <f>IF(_xlfn.IFNA(VLOOKUP(E180,新服務功能!H:H,1,0),"舊服務")&lt;&gt;"舊服務","新服務","舊服務")</f>
        <v>舊服務</v>
      </c>
      <c r="D180" s="6" t="str">
        <f>IF((VLOOKUP(E180,CIFX_ECSG清單!A:H,8,FALSE))=1,"異動","查詢")</f>
        <v>查詢</v>
      </c>
      <c r="E180" s="30" t="s">
        <v>1134</v>
      </c>
      <c r="F180" s="27" t="str">
        <f>IF(ISNUMBER(FIND("TWIS",E180)),VLOOKUP(SUBSTITUTE(E180,"TWIS","IWIS"),CIFX_ECSG清單!A:R,18,0),IF(AND(ISNUMBER(FIND("T",LEFT(E180,2))),IF(LEN(E180)-LEN(SUBSTITUTE(E180,"T",""))&gt;1,FALSE,TRUE)),VLOOKUP(SUBSTITUTE(E180,"T",""),CIFX_ECSG清單!A:R,18,0),VLOOKUP(E180,CIFX_ECSG清單!A:R,18,0)))</f>
        <v>TS0116-SA-010301-00056-顧客資料基本資料_開戶資料列印.docx</v>
      </c>
      <c r="G180" s="30" t="s">
        <v>1135</v>
      </c>
      <c r="H180" s="30" t="s">
        <v>1140</v>
      </c>
      <c r="I180" s="28">
        <v>15</v>
      </c>
      <c r="J180" s="28" t="s">
        <v>513</v>
      </c>
      <c r="K180" s="30" t="s">
        <v>1164</v>
      </c>
      <c r="L180" s="30" t="s">
        <v>928</v>
      </c>
      <c r="M180" s="33" t="s">
        <v>1167</v>
      </c>
      <c r="N180" s="30">
        <v>6</v>
      </c>
      <c r="O180" s="30" t="s">
        <v>500</v>
      </c>
      <c r="P180" s="30" t="s">
        <v>930</v>
      </c>
      <c r="Q180" s="30" t="s">
        <v>1166</v>
      </c>
      <c r="R180" s="30"/>
      <c r="S180" s="27" t="s">
        <v>932</v>
      </c>
      <c r="T180" s="27"/>
    </row>
    <row r="181" spans="1:20" hidden="1">
      <c r="A181" s="6" t="str">
        <f>VLOOKUP(E181,CIFX_ECSG清單!A:B,2,0)</f>
        <v>PROD</v>
      </c>
      <c r="B181" s="6" t="str">
        <f>_xlfn.IFNA(IF(C181="舊服務",LOOKUP(1,0/FIND(IFERROR(VLOOKUP(E181,新舊交易名稱mapping!A:B,2,0),E181),PGMTRX!A:A),PGMTRX!C:C),LOOKUP(1,0/FIND(E181,新服務功能!H:H),新服務功能!M:M)),VLOOKUP(IFERROR(VLOOKUP(E181,新舊交易名稱mapping!A:B,2,0),E181),CIFX_ECSG清單!A:B,2,0))</f>
        <v>金融業務集中服務中心系統-匯款(RIPS)</v>
      </c>
      <c r="C181" s="6" t="str">
        <f>IF(_xlfn.IFNA(VLOOKUP(E181,新服務功能!H:H,1,0),"舊服務")&lt;&gt;"舊服務","新服務","舊服務")</f>
        <v>舊服務</v>
      </c>
      <c r="D181" s="6" t="str">
        <f>IF((VLOOKUP(E181,CIFX_ECSG清單!A:H,8,FALSE))=1,"異動","查詢")</f>
        <v>查詢</v>
      </c>
      <c r="E181" s="30" t="s">
        <v>10325</v>
      </c>
      <c r="F181" s="27" t="str">
        <f>IF(ISNUMBER(FIND("TWIS",E181)),VLOOKUP(SUBSTITUTE(E181,"TWIS","IWIS"),CIFX_ECSG清單!A:R,18,0),IF(AND(ISNUMBER(FIND("T",LEFT(E181,2))),IF(LEN(E181)-LEN(SUBSTITUTE(E181,"T",""))&gt;1,FALSE,TRUE)),VLOOKUP(SUBSTITUTE(E181,"T",""),CIFX_ECSG清單!A:R,18,0),VLOOKUP(E181,CIFX_ECSG清單!A:R,18,0)))</f>
        <v>TS0116-SA-010301-00061-顧客資料基本資料_聯絡方式查詢.docx</v>
      </c>
      <c r="G181" s="30" t="s">
        <v>1168</v>
      </c>
      <c r="H181" s="30" t="s">
        <v>1169</v>
      </c>
      <c r="I181" s="28">
        <v>1</v>
      </c>
      <c r="J181" s="28" t="s">
        <v>496</v>
      </c>
      <c r="K181" s="30" t="s">
        <v>1170</v>
      </c>
      <c r="L181" s="30" t="s">
        <v>1170</v>
      </c>
      <c r="M181" s="30" t="s">
        <v>1171</v>
      </c>
      <c r="N181" s="30">
        <v>10</v>
      </c>
      <c r="O181" s="30" t="s">
        <v>500</v>
      </c>
      <c r="P181" s="30" t="s">
        <v>501</v>
      </c>
      <c r="Q181" s="30" t="s">
        <v>824</v>
      </c>
      <c r="R181" s="30"/>
      <c r="S181" s="27" t="s">
        <v>502</v>
      </c>
      <c r="T181" s="27"/>
    </row>
    <row r="182" spans="1:20" hidden="1">
      <c r="A182" s="6" t="str">
        <f>VLOOKUP(E182,CIFX_ECSG清單!A:B,2,0)</f>
        <v>PROD</v>
      </c>
      <c r="B182" s="6" t="str">
        <f>_xlfn.IFNA(IF(C182="舊服務",LOOKUP(1,0/FIND(IFERROR(VLOOKUP(E182,新舊交易名稱mapping!A:B,2,0),E182),PGMTRX!A:A),PGMTRX!C:C),LOOKUP(1,0/FIND(E182,新服務功能!H:H),新服務功能!M:M)),VLOOKUP(IFERROR(VLOOKUP(E182,新舊交易名稱mapping!A:B,2,0),E182),CIFX_ECSG清單!A:B,2,0))</f>
        <v>金融業務集中服務中心系統-匯款(RIPS)</v>
      </c>
      <c r="C182" s="6" t="str">
        <f>IF(_xlfn.IFNA(VLOOKUP(E182,新服務功能!H:H,1,0),"舊服務")&lt;&gt;"舊服務","新服務","舊服務")</f>
        <v>舊服務</v>
      </c>
      <c r="D182" s="6" t="str">
        <f>IF((VLOOKUP(E182,CIFX_ECSG清單!A:H,8,FALSE))=1,"異動","查詢")</f>
        <v>查詢</v>
      </c>
      <c r="E182" s="30" t="s">
        <v>434</v>
      </c>
      <c r="F182" s="27" t="str">
        <f>IF(ISNUMBER(FIND("TWIS",E182)),VLOOKUP(SUBSTITUTE(E182,"TWIS","IWIS"),CIFX_ECSG清單!A:R,18,0),IF(AND(ISNUMBER(FIND("T",LEFT(E182,2))),IF(LEN(E182)-LEN(SUBSTITUTE(E182,"T",""))&gt;1,FALSE,TRUE)),VLOOKUP(SUBSTITUTE(E182,"T",""),CIFX_ECSG清單!A:R,18,0),VLOOKUP(E182,CIFX_ECSG清單!A:R,18,0)))</f>
        <v>TS0116-SA-010301-00061-顧客資料基本資料_聯絡方式查詢.docx</v>
      </c>
      <c r="G182" s="30" t="s">
        <v>1168</v>
      </c>
      <c r="H182" s="30" t="s">
        <v>1169</v>
      </c>
      <c r="I182" s="28">
        <v>2</v>
      </c>
      <c r="J182" s="28" t="s">
        <v>496</v>
      </c>
      <c r="K182" s="30" t="s">
        <v>1172</v>
      </c>
      <c r="L182" s="30" t="s">
        <v>509</v>
      </c>
      <c r="M182" s="30" t="s">
        <v>1173</v>
      </c>
      <c r="N182" s="30">
        <v>13</v>
      </c>
      <c r="O182" s="30" t="s">
        <v>500</v>
      </c>
      <c r="P182" s="30" t="s">
        <v>511</v>
      </c>
      <c r="Q182" s="30"/>
      <c r="R182" s="30"/>
      <c r="S182" s="27"/>
      <c r="T182" s="27"/>
    </row>
    <row r="183" spans="1:20" hidden="1">
      <c r="A183" s="6" t="str">
        <f>VLOOKUP(E183,CIFX_ECSG清單!A:B,2,0)</f>
        <v>PROD</v>
      </c>
      <c r="B183" s="6" t="str">
        <f>_xlfn.IFNA(IF(C183="舊服務",LOOKUP(1,0/FIND(IFERROR(VLOOKUP(E183,新舊交易名稱mapping!A:B,2,0),E183),PGMTRX!A:A),PGMTRX!C:C),LOOKUP(1,0/FIND(E183,新服務功能!H:H),新服務功能!M:M)),VLOOKUP(IFERROR(VLOOKUP(E183,新舊交易名稱mapping!A:B,2,0),E183),CIFX_ECSG清單!A:B,2,0))</f>
        <v>金融業務集中服務中心系統-匯款(RIPS)</v>
      </c>
      <c r="C183" s="6" t="str">
        <f>IF(_xlfn.IFNA(VLOOKUP(E183,新服務功能!H:H,1,0),"舊服務")&lt;&gt;"舊服務","新服務","舊服務")</f>
        <v>舊服務</v>
      </c>
      <c r="D183" s="6" t="str">
        <f>IF((VLOOKUP(E183,CIFX_ECSG清單!A:H,8,FALSE))=1,"異動","查詢")</f>
        <v>查詢</v>
      </c>
      <c r="E183" s="30" t="s">
        <v>434</v>
      </c>
      <c r="F183" s="27" t="str">
        <f>IF(ISNUMBER(FIND("TWIS",E183)),VLOOKUP(SUBSTITUTE(E183,"TWIS","IWIS"),CIFX_ECSG清單!A:R,18,0),IF(AND(ISNUMBER(FIND("T",LEFT(E183,2))),IF(LEN(E183)-LEN(SUBSTITUTE(E183,"T",""))&gt;1,FALSE,TRUE)),VLOOKUP(SUBSTITUTE(E183,"T",""),CIFX_ECSG清單!A:R,18,0),VLOOKUP(E183,CIFX_ECSG清單!A:R,18,0)))</f>
        <v>TS0116-SA-010301-00061-顧客資料基本資料_聯絡方式查詢.docx</v>
      </c>
      <c r="G183" s="30" t="s">
        <v>1168</v>
      </c>
      <c r="H183" s="30" t="s">
        <v>1174</v>
      </c>
      <c r="I183" s="28">
        <v>1</v>
      </c>
      <c r="J183" s="28" t="s">
        <v>513</v>
      </c>
      <c r="K183" s="30" t="s">
        <v>666</v>
      </c>
      <c r="L183" s="30" t="s">
        <v>667</v>
      </c>
      <c r="M183" s="30" t="s">
        <v>1175</v>
      </c>
      <c r="N183" s="30">
        <v>10</v>
      </c>
      <c r="O183" s="30" t="s">
        <v>500</v>
      </c>
      <c r="P183" s="30" t="s">
        <v>501</v>
      </c>
      <c r="Q183" s="30" t="s">
        <v>824</v>
      </c>
      <c r="R183" s="30"/>
      <c r="S183" s="27" t="s">
        <v>502</v>
      </c>
      <c r="T183" s="27"/>
    </row>
    <row r="184" spans="1:20" hidden="1">
      <c r="A184" s="6" t="str">
        <f>VLOOKUP(E184,CIFX_ECSG清單!A:B,2,0)</f>
        <v>PROD</v>
      </c>
      <c r="B184" s="6" t="str">
        <f>_xlfn.IFNA(IF(C184="舊服務",LOOKUP(1,0/FIND(IFERROR(VLOOKUP(E184,新舊交易名稱mapping!A:B,2,0),E184),PGMTRX!A:A),PGMTRX!C:C),LOOKUP(1,0/FIND(E184,新服務功能!H:H),新服務功能!M:M)),VLOOKUP(IFERROR(VLOOKUP(E184,新舊交易名稱mapping!A:B,2,0),E184),CIFX_ECSG清單!A:B,2,0))</f>
        <v>金融業務集中服務中心系統-匯款(RIPS)</v>
      </c>
      <c r="C184" s="6" t="str">
        <f>IF(_xlfn.IFNA(VLOOKUP(E184,新服務功能!H:H,1,0),"舊服務")&lt;&gt;"舊服務","新服務","舊服務")</f>
        <v>舊服務</v>
      </c>
      <c r="D184" s="6" t="str">
        <f>IF((VLOOKUP(E184,CIFX_ECSG清單!A:H,8,FALSE))=1,"異動","查詢")</f>
        <v>查詢</v>
      </c>
      <c r="E184" s="30" t="s">
        <v>434</v>
      </c>
      <c r="F184" s="27" t="str">
        <f>IF(ISNUMBER(FIND("TWIS",E184)),VLOOKUP(SUBSTITUTE(E184,"TWIS","IWIS"),CIFX_ECSG清單!A:R,18,0),IF(AND(ISNUMBER(FIND("T",LEFT(E184,2))),IF(LEN(E184)-LEN(SUBSTITUTE(E184,"T",""))&gt;1,FALSE,TRUE)),VLOOKUP(SUBSTITUTE(E184,"T",""),CIFX_ECSG清單!A:R,18,0),VLOOKUP(E184,CIFX_ECSG清單!A:R,18,0)))</f>
        <v>TS0116-SA-010301-00061-顧客資料基本資料_聯絡方式查詢.docx</v>
      </c>
      <c r="G184" s="30" t="s">
        <v>1168</v>
      </c>
      <c r="H184" s="30" t="s">
        <v>1174</v>
      </c>
      <c r="I184" s="28">
        <v>2</v>
      </c>
      <c r="J184" s="28" t="s">
        <v>513</v>
      </c>
      <c r="K184" s="30" t="s">
        <v>669</v>
      </c>
      <c r="L184" s="30" t="s">
        <v>749</v>
      </c>
      <c r="M184" s="30" t="s">
        <v>1176</v>
      </c>
      <c r="N184" s="30">
        <v>80</v>
      </c>
      <c r="O184" s="30" t="s">
        <v>500</v>
      </c>
      <c r="P184" s="30" t="s">
        <v>636</v>
      </c>
      <c r="Q184" s="30" t="s">
        <v>637</v>
      </c>
      <c r="R184" s="30"/>
      <c r="S184" s="27" t="s">
        <v>638</v>
      </c>
      <c r="T184" s="27"/>
    </row>
    <row r="185" spans="1:20" hidden="1">
      <c r="A185" s="6" t="str">
        <f>VLOOKUP(E185,CIFX_ECSG清單!A:B,2,0)</f>
        <v>PROD</v>
      </c>
      <c r="B185" s="6" t="str">
        <f>_xlfn.IFNA(IF(C185="舊服務",LOOKUP(1,0/FIND(IFERROR(VLOOKUP(E185,新舊交易名稱mapping!A:B,2,0),E185),PGMTRX!A:A),PGMTRX!C:C),LOOKUP(1,0/FIND(E185,新服務功能!H:H),新服務功能!M:M)),VLOOKUP(IFERROR(VLOOKUP(E185,新舊交易名稱mapping!A:B,2,0),E185),CIFX_ECSG清單!A:B,2,0))</f>
        <v>金融業務集中服務中心系統-匯款(RIPS)</v>
      </c>
      <c r="C185" s="6" t="str">
        <f>IF(_xlfn.IFNA(VLOOKUP(E185,新服務功能!H:H,1,0),"舊服務")&lt;&gt;"舊服務","新服務","舊服務")</f>
        <v>舊服務</v>
      </c>
      <c r="D185" s="6" t="str">
        <f>IF((VLOOKUP(E185,CIFX_ECSG清單!A:H,8,FALSE))=1,"異動","查詢")</f>
        <v>查詢</v>
      </c>
      <c r="E185" s="30" t="s">
        <v>434</v>
      </c>
      <c r="F185" s="27" t="str">
        <f>IF(ISNUMBER(FIND("TWIS",E185)),VLOOKUP(SUBSTITUTE(E185,"TWIS","IWIS"),CIFX_ECSG清單!A:R,18,0),IF(AND(ISNUMBER(FIND("T",LEFT(E185,2))),IF(LEN(E185)-LEN(SUBSTITUTE(E185,"T",""))&gt;1,FALSE,TRUE)),VLOOKUP(SUBSTITUTE(E185,"T",""),CIFX_ECSG清單!A:R,18,0),VLOOKUP(E185,CIFX_ECSG清單!A:R,18,0)))</f>
        <v>TS0116-SA-010301-00061-顧客資料基本資料_聯絡方式查詢.docx</v>
      </c>
      <c r="G185" s="30" t="s">
        <v>1168</v>
      </c>
      <c r="H185" s="30" t="s">
        <v>1174</v>
      </c>
      <c r="I185" s="28">
        <v>3</v>
      </c>
      <c r="J185" s="28" t="s">
        <v>513</v>
      </c>
      <c r="K185" s="30" t="s">
        <v>907</v>
      </c>
      <c r="L185" s="30" t="s">
        <v>907</v>
      </c>
      <c r="M185" s="30" t="s">
        <v>1177</v>
      </c>
      <c r="N185" s="30">
        <v>11</v>
      </c>
      <c r="O185" s="30" t="s">
        <v>500</v>
      </c>
      <c r="P185" s="30" t="s">
        <v>909</v>
      </c>
      <c r="Q185" s="30" t="s">
        <v>910</v>
      </c>
      <c r="R185" s="30"/>
      <c r="S185" s="27" t="s">
        <v>911</v>
      </c>
      <c r="T185" s="27"/>
    </row>
    <row r="186" spans="1:20" hidden="1">
      <c r="A186" s="6" t="str">
        <f>VLOOKUP(E186,CIFX_ECSG清單!A:B,2,0)</f>
        <v>PROD</v>
      </c>
      <c r="B186" s="6" t="str">
        <f>_xlfn.IFNA(IF(C186="舊服務",LOOKUP(1,0/FIND(IFERROR(VLOOKUP(E186,新舊交易名稱mapping!A:B,2,0),E186),PGMTRX!A:A),PGMTRX!C:C),LOOKUP(1,0/FIND(E186,新服務功能!H:H),新服務功能!M:M)),VLOOKUP(IFERROR(VLOOKUP(E186,新舊交易名稱mapping!A:B,2,0),E186),CIFX_ECSG清單!A:B,2,0))</f>
        <v>金融業務集中服務中心系統-匯款(RIPS)</v>
      </c>
      <c r="C186" s="6" t="str">
        <f>IF(_xlfn.IFNA(VLOOKUP(E186,新服務功能!H:H,1,0),"舊服務")&lt;&gt;"舊服務","新服務","舊服務")</f>
        <v>舊服務</v>
      </c>
      <c r="D186" s="6" t="str">
        <f>IF((VLOOKUP(E186,CIFX_ECSG清單!A:H,8,FALSE))=1,"異動","查詢")</f>
        <v>查詢</v>
      </c>
      <c r="E186" s="30" t="s">
        <v>434</v>
      </c>
      <c r="F186" s="27" t="str">
        <f>IF(ISNUMBER(FIND("TWIS",E186)),VLOOKUP(SUBSTITUTE(E186,"TWIS","IWIS"),CIFX_ECSG清單!A:R,18,0),IF(AND(ISNUMBER(FIND("T",LEFT(E186,2))),IF(LEN(E186)-LEN(SUBSTITUTE(E186,"T",""))&gt;1,FALSE,TRUE)),VLOOKUP(SUBSTITUTE(E186,"T",""),CIFX_ECSG清單!A:R,18,0),VLOOKUP(E186,CIFX_ECSG清單!A:R,18,0)))</f>
        <v>TS0116-SA-010301-00061-顧客資料基本資料_聯絡方式查詢.docx</v>
      </c>
      <c r="G186" s="30" t="s">
        <v>1168</v>
      </c>
      <c r="H186" s="30" t="s">
        <v>1174</v>
      </c>
      <c r="I186" s="28">
        <v>4</v>
      </c>
      <c r="J186" s="28" t="s">
        <v>513</v>
      </c>
      <c r="K186" s="30" t="s">
        <v>912</v>
      </c>
      <c r="L186" s="30" t="s">
        <v>1151</v>
      </c>
      <c r="M186" s="30" t="s">
        <v>1178</v>
      </c>
      <c r="N186" s="30">
        <v>11</v>
      </c>
      <c r="O186" s="30" t="s">
        <v>500</v>
      </c>
      <c r="P186" s="30" t="s">
        <v>914</v>
      </c>
      <c r="Q186" s="30" t="s">
        <v>1153</v>
      </c>
      <c r="R186" s="30" t="s">
        <v>1154</v>
      </c>
      <c r="S186" s="27" t="s">
        <v>916</v>
      </c>
      <c r="T186" s="27"/>
    </row>
    <row r="187" spans="1:20" hidden="1">
      <c r="A187" s="6" t="str">
        <f>VLOOKUP(E187,CIFX_ECSG清單!A:B,2,0)</f>
        <v>PROD</v>
      </c>
      <c r="B187" s="6" t="str">
        <f>_xlfn.IFNA(IF(C187="舊服務",LOOKUP(1,0/FIND(IFERROR(VLOOKUP(E187,新舊交易名稱mapping!A:B,2,0),E187),PGMTRX!A:A),PGMTRX!C:C),LOOKUP(1,0/FIND(E187,新服務功能!H:H),新服務功能!M:M)),VLOOKUP(IFERROR(VLOOKUP(E187,新舊交易名稱mapping!A:B,2,0),E187),CIFX_ECSG清單!A:B,2,0))</f>
        <v>金融業務集中服務中心系統-匯款(RIPS)</v>
      </c>
      <c r="C187" s="6" t="str">
        <f>IF(_xlfn.IFNA(VLOOKUP(E187,新服務功能!H:H,1,0),"舊服務")&lt;&gt;"舊服務","新服務","舊服務")</f>
        <v>舊服務</v>
      </c>
      <c r="D187" s="6" t="str">
        <f>IF((VLOOKUP(E187,CIFX_ECSG清單!A:H,8,FALSE))=1,"異動","查詢")</f>
        <v>查詢</v>
      </c>
      <c r="E187" s="30" t="s">
        <v>434</v>
      </c>
      <c r="F187" s="27" t="str">
        <f>IF(ISNUMBER(FIND("TWIS",E187)),VLOOKUP(SUBSTITUTE(E187,"TWIS","IWIS"),CIFX_ECSG清單!A:R,18,0),IF(AND(ISNUMBER(FIND("T",LEFT(E187,2))),IF(LEN(E187)-LEN(SUBSTITUTE(E187,"T",""))&gt;1,FALSE,TRUE)),VLOOKUP(SUBSTITUTE(E187,"T",""),CIFX_ECSG清單!A:R,18,0),VLOOKUP(E187,CIFX_ECSG清單!A:R,18,0)))</f>
        <v>TS0116-SA-010301-00061-顧客資料基本資料_聯絡方式查詢.docx</v>
      </c>
      <c r="G187" s="30" t="s">
        <v>1168</v>
      </c>
      <c r="H187" s="30" t="s">
        <v>1174</v>
      </c>
      <c r="I187" s="28">
        <v>5</v>
      </c>
      <c r="J187" s="28" t="s">
        <v>513</v>
      </c>
      <c r="K187" s="30" t="s">
        <v>912</v>
      </c>
      <c r="L187" s="30" t="s">
        <v>918</v>
      </c>
      <c r="M187" s="30" t="s">
        <v>1178</v>
      </c>
      <c r="N187" s="30">
        <v>4</v>
      </c>
      <c r="O187" s="30" t="s">
        <v>500</v>
      </c>
      <c r="P187" s="30" t="s">
        <v>920</v>
      </c>
      <c r="Q187" s="30" t="s">
        <v>1153</v>
      </c>
      <c r="R187" s="30" t="s">
        <v>1154</v>
      </c>
      <c r="S187" s="27" t="s">
        <v>922</v>
      </c>
      <c r="T187" s="27"/>
    </row>
    <row r="188" spans="1:20" hidden="1">
      <c r="A188" s="6" t="str">
        <f>VLOOKUP(E188,CIFX_ECSG清單!A:B,2,0)</f>
        <v>PROD</v>
      </c>
      <c r="B188" s="6" t="str">
        <f>_xlfn.IFNA(IF(C188="舊服務",LOOKUP(1,0/FIND(IFERROR(VLOOKUP(E188,新舊交易名稱mapping!A:B,2,0),E188),PGMTRX!A:A),PGMTRX!C:C),LOOKUP(1,0/FIND(E188,新服務功能!H:H),新服務功能!M:M)),VLOOKUP(IFERROR(VLOOKUP(E188,新舊交易名稱mapping!A:B,2,0),E188),CIFX_ECSG清單!A:B,2,0))</f>
        <v>金融業務集中服務中心系統-匯款(RIPS)</v>
      </c>
      <c r="C188" s="6" t="str">
        <f>IF(_xlfn.IFNA(VLOOKUP(E188,新服務功能!H:H,1,0),"舊服務")&lt;&gt;"舊服務","新服務","舊服務")</f>
        <v>舊服務</v>
      </c>
      <c r="D188" s="6" t="str">
        <f>IF((VLOOKUP(E188,CIFX_ECSG清單!A:H,8,FALSE))=1,"異動","查詢")</f>
        <v>查詢</v>
      </c>
      <c r="E188" s="30" t="s">
        <v>434</v>
      </c>
      <c r="F188" s="27" t="str">
        <f>IF(ISNUMBER(FIND("TWIS",E188)),VLOOKUP(SUBSTITUTE(E188,"TWIS","IWIS"),CIFX_ECSG清單!A:R,18,0),IF(AND(ISNUMBER(FIND("T",LEFT(E188,2))),IF(LEN(E188)-LEN(SUBSTITUTE(E188,"T",""))&gt;1,FALSE,TRUE)),VLOOKUP(SUBSTITUTE(E188,"T",""),CIFX_ECSG清單!A:R,18,0),VLOOKUP(E188,CIFX_ECSG清單!A:R,18,0)))</f>
        <v>TS0116-SA-010301-00061-顧客資料基本資料_聯絡方式查詢.docx</v>
      </c>
      <c r="G188" s="30" t="s">
        <v>1168</v>
      </c>
      <c r="H188" s="30" t="s">
        <v>1174</v>
      </c>
      <c r="I188" s="28">
        <v>6</v>
      </c>
      <c r="J188" s="28" t="s">
        <v>513</v>
      </c>
      <c r="K188" s="30" t="s">
        <v>1179</v>
      </c>
      <c r="L188" s="30" t="s">
        <v>1180</v>
      </c>
      <c r="M188" s="30" t="s">
        <v>1181</v>
      </c>
      <c r="N188" s="30">
        <v>11</v>
      </c>
      <c r="O188" s="30" t="s">
        <v>500</v>
      </c>
      <c r="P188" s="30" t="s">
        <v>936</v>
      </c>
      <c r="Q188" s="30" t="s">
        <v>1159</v>
      </c>
      <c r="R188" s="30"/>
      <c r="S188" s="27" t="s">
        <v>938</v>
      </c>
      <c r="T188" s="27"/>
    </row>
    <row r="189" spans="1:20" hidden="1">
      <c r="A189" s="6" t="str">
        <f>VLOOKUP(E189,CIFX_ECSG清單!A:B,2,0)</f>
        <v>PROD</v>
      </c>
      <c r="B189" s="6" t="str">
        <f>_xlfn.IFNA(IF(C189="舊服務",LOOKUP(1,0/FIND(IFERROR(VLOOKUP(E189,新舊交易名稱mapping!A:B,2,0),E189),PGMTRX!A:A),PGMTRX!C:C),LOOKUP(1,0/FIND(E189,新服務功能!H:H),新服務功能!M:M)),VLOOKUP(IFERROR(VLOOKUP(E189,新舊交易名稱mapping!A:B,2,0),E189),CIFX_ECSG清單!A:B,2,0))</f>
        <v>金融業務集中服務中心系統-匯款(RIPS)</v>
      </c>
      <c r="C189" s="6" t="str">
        <f>IF(_xlfn.IFNA(VLOOKUP(E189,新服務功能!H:H,1,0),"舊服務")&lt;&gt;"舊服務","新服務","舊服務")</f>
        <v>舊服務</v>
      </c>
      <c r="D189" s="6" t="str">
        <f>IF((VLOOKUP(E189,CIFX_ECSG清單!A:H,8,FALSE))=1,"異動","查詢")</f>
        <v>查詢</v>
      </c>
      <c r="E189" s="30" t="s">
        <v>10303</v>
      </c>
      <c r="F189" s="27" t="str">
        <f>IF(ISNUMBER(FIND("TWIS",E189)),VLOOKUP(SUBSTITUTE(E189,"TWIS","IWIS"),CIFX_ECSG清單!A:R,18,0),IF(AND(ISNUMBER(FIND("T",LEFT(E189,2))),IF(LEN(E189)-LEN(SUBSTITUTE(E189,"T",""))&gt;1,FALSE,TRUE)),VLOOKUP(SUBSTITUTE(E189,"T",""),CIFX_ECSG清單!A:R,18,0),VLOOKUP(E189,CIFX_ECSG清單!A:R,18,0)))</f>
        <v>TS0116-SA-010301-00061-顧客資料基本資料_聯絡方式查詢.docx</v>
      </c>
      <c r="G189" s="30" t="s">
        <v>1168</v>
      </c>
      <c r="H189" s="30" t="s">
        <v>1174</v>
      </c>
      <c r="I189" s="28">
        <v>7</v>
      </c>
      <c r="J189" s="28" t="s">
        <v>513</v>
      </c>
      <c r="K189" s="30" t="s">
        <v>1065</v>
      </c>
      <c r="L189" s="30" t="s">
        <v>1066</v>
      </c>
      <c r="M189" s="30" t="s">
        <v>1182</v>
      </c>
      <c r="N189" s="30">
        <v>11</v>
      </c>
      <c r="O189" s="30" t="s">
        <v>500</v>
      </c>
      <c r="P189" s="30" t="s">
        <v>1068</v>
      </c>
      <c r="Q189" s="30" t="s">
        <v>1183</v>
      </c>
      <c r="R189" s="30"/>
      <c r="S189" s="27" t="s">
        <v>1070</v>
      </c>
      <c r="T189" s="27"/>
    </row>
    <row r="190" spans="1:20" hidden="1">
      <c r="A190" s="6" t="str">
        <f>VLOOKUP(E190,CIFX_ECSG清單!A:B,2,0)</f>
        <v>PROD</v>
      </c>
      <c r="B190" s="6" t="str">
        <f>_xlfn.IFNA(IF(C190="舊服務",LOOKUP(1,0/FIND(IFERROR(VLOOKUP(E190,新舊交易名稱mapping!A:B,2,0),E190),PGMTRX!A:A),PGMTRX!C:C),LOOKUP(1,0/FIND(E190,新服務功能!H:H),新服務功能!M:M)),VLOOKUP(IFERROR(VLOOKUP(E190,新舊交易名稱mapping!A:B,2,0),E190),CIFX_ECSG清單!A:B,2,0))</f>
        <v>金融業務集中服務中心系統-匯款(RIPS)</v>
      </c>
      <c r="C190" s="6" t="str">
        <f>IF(_xlfn.IFNA(VLOOKUP(E190,新服務功能!H:H,1,0),"舊服務")&lt;&gt;"舊服務","新服務","舊服務")</f>
        <v>舊服務</v>
      </c>
      <c r="D190" s="6" t="str">
        <f>IF((VLOOKUP(E190,CIFX_ECSG清單!A:H,8,FALSE))=1,"異動","查詢")</f>
        <v>查詢</v>
      </c>
      <c r="E190" s="30" t="s">
        <v>434</v>
      </c>
      <c r="F190" s="27" t="str">
        <f>IF(ISNUMBER(FIND("TWIS",E190)),VLOOKUP(SUBSTITUTE(E190,"TWIS","IWIS"),CIFX_ECSG清單!A:R,18,0),IF(AND(ISNUMBER(FIND("T",LEFT(E190,2))),IF(LEN(E190)-LEN(SUBSTITUTE(E190,"T",""))&gt;1,FALSE,TRUE)),VLOOKUP(SUBSTITUTE(E190,"T",""),CIFX_ECSG清單!A:R,18,0),VLOOKUP(E190,CIFX_ECSG清單!A:R,18,0)))</f>
        <v>TS0116-SA-010301-00061-顧客資料基本資料_聯絡方式查詢.docx</v>
      </c>
      <c r="G190" s="30" t="s">
        <v>1168</v>
      </c>
      <c r="H190" s="30" t="s">
        <v>1174</v>
      </c>
      <c r="I190" s="28">
        <v>8</v>
      </c>
      <c r="J190" s="28" t="s">
        <v>513</v>
      </c>
      <c r="K190" s="30" t="s">
        <v>1184</v>
      </c>
      <c r="L190" s="30" t="s">
        <v>1184</v>
      </c>
      <c r="M190" s="30" t="s">
        <v>1185</v>
      </c>
      <c r="N190" s="30">
        <v>11</v>
      </c>
      <c r="O190" s="30" t="s">
        <v>500</v>
      </c>
      <c r="P190" s="30" t="s">
        <v>925</v>
      </c>
      <c r="Q190" s="30" t="s">
        <v>1186</v>
      </c>
      <c r="R190" s="30"/>
      <c r="S190" s="27" t="s">
        <v>927</v>
      </c>
      <c r="T190" s="27"/>
    </row>
    <row r="191" spans="1:20" hidden="1">
      <c r="A191" s="6" t="str">
        <f>VLOOKUP(E191,CIFX_ECSG清單!A:B,2,0)</f>
        <v>PROD</v>
      </c>
      <c r="B191" s="6" t="str">
        <f>_xlfn.IFNA(IF(C191="舊服務",LOOKUP(1,0/FIND(IFERROR(VLOOKUP(E191,新舊交易名稱mapping!A:B,2,0),E191),PGMTRX!A:A),PGMTRX!C:C),LOOKUP(1,0/FIND(E191,新服務功能!H:H),新服務功能!M:M)),VLOOKUP(IFERROR(VLOOKUP(E191,新舊交易名稱mapping!A:B,2,0),E191),CIFX_ECSG清單!A:B,2,0))</f>
        <v>金融業務集中服務中心系統-匯款(RIPS)</v>
      </c>
      <c r="C191" s="6" t="str">
        <f>IF(_xlfn.IFNA(VLOOKUP(E191,新服務功能!H:H,1,0),"舊服務")&lt;&gt;"舊服務","新服務","舊服務")</f>
        <v>舊服務</v>
      </c>
      <c r="D191" s="6" t="str">
        <f>IF((VLOOKUP(E191,CIFX_ECSG清單!A:H,8,FALSE))=1,"異動","查詢")</f>
        <v>查詢</v>
      </c>
      <c r="E191" s="30" t="s">
        <v>434</v>
      </c>
      <c r="F191" s="27" t="str">
        <f>IF(ISNUMBER(FIND("TWIS",E191)),VLOOKUP(SUBSTITUTE(E191,"TWIS","IWIS"),CIFX_ECSG清單!A:R,18,0),IF(AND(ISNUMBER(FIND("T",LEFT(E191,2))),IF(LEN(E191)-LEN(SUBSTITUTE(E191,"T",""))&gt;1,FALSE,TRUE)),VLOOKUP(SUBSTITUTE(E191,"T",""),CIFX_ECSG清單!A:R,18,0),VLOOKUP(E191,CIFX_ECSG清單!A:R,18,0)))</f>
        <v>TS0116-SA-010301-00061-顧客資料基本資料_聯絡方式查詢.docx</v>
      </c>
      <c r="G191" s="30" t="s">
        <v>1168</v>
      </c>
      <c r="H191" s="30" t="s">
        <v>1174</v>
      </c>
      <c r="I191" s="28">
        <v>9</v>
      </c>
      <c r="J191" s="28" t="s">
        <v>513</v>
      </c>
      <c r="K191" s="30" t="s">
        <v>928</v>
      </c>
      <c r="L191" s="30" t="s">
        <v>928</v>
      </c>
      <c r="M191" s="30" t="s">
        <v>1185</v>
      </c>
      <c r="N191" s="30">
        <v>6</v>
      </c>
      <c r="O191" s="30" t="s">
        <v>500</v>
      </c>
      <c r="P191" s="30" t="s">
        <v>930</v>
      </c>
      <c r="Q191" s="30" t="s">
        <v>1186</v>
      </c>
      <c r="R191" s="30"/>
      <c r="S191" s="27" t="s">
        <v>932</v>
      </c>
      <c r="T191" s="27"/>
    </row>
    <row r="192" spans="1:20" hidden="1">
      <c r="A192" s="6" t="str">
        <f>VLOOKUP(E192,CIFX_ECSG清單!A:B,2,0)</f>
        <v>PROD</v>
      </c>
      <c r="B192" s="6" t="str">
        <f>_xlfn.IFNA(IF(C192="舊服務",LOOKUP(1,0/FIND(IFERROR(VLOOKUP(E192,新舊交易名稱mapping!A:B,2,0),E192),PGMTRX!A:A),PGMTRX!C:C),LOOKUP(1,0/FIND(E192,新服務功能!H:H),新服務功能!M:M)),VLOOKUP(IFERROR(VLOOKUP(E192,新舊交易名稱mapping!A:B,2,0),E192),CIFX_ECSG清單!A:B,2,0))</f>
        <v>金融業務集中服務中心系統-匯款(RIPS)</v>
      </c>
      <c r="C192" s="6" t="str">
        <f>IF(_xlfn.IFNA(VLOOKUP(E192,新服務功能!H:H,1,0),"舊服務")&lt;&gt;"舊服務","新服務","舊服務")</f>
        <v>舊服務</v>
      </c>
      <c r="D192" s="6" t="str">
        <f>IF((VLOOKUP(E192,CIFX_ECSG清單!A:H,8,FALSE))=1,"異動","查詢")</f>
        <v>查詢</v>
      </c>
      <c r="E192" s="30" t="s">
        <v>434</v>
      </c>
      <c r="F192" s="27" t="str">
        <f>IF(ISNUMBER(FIND("TWIS",E192)),VLOOKUP(SUBSTITUTE(E192,"TWIS","IWIS"),CIFX_ECSG清單!A:R,18,0),IF(AND(ISNUMBER(FIND("T",LEFT(E192,2))),IF(LEN(E192)-LEN(SUBSTITUTE(E192,"T",""))&gt;1,FALSE,TRUE)),VLOOKUP(SUBSTITUTE(E192,"T",""),CIFX_ECSG清單!A:R,18,0),VLOOKUP(E192,CIFX_ECSG清單!A:R,18,0)))</f>
        <v>TS0116-SA-010301-00061-顧客資料基本資料_聯絡方式查詢.docx</v>
      </c>
      <c r="G192" s="30" t="s">
        <v>1168</v>
      </c>
      <c r="H192" s="30" t="s">
        <v>1174</v>
      </c>
      <c r="I192" s="28">
        <v>10</v>
      </c>
      <c r="J192" s="28" t="s">
        <v>513</v>
      </c>
      <c r="K192" s="30" t="s">
        <v>1187</v>
      </c>
      <c r="L192" s="30" t="s">
        <v>1151</v>
      </c>
      <c r="M192" s="30" t="s">
        <v>1188</v>
      </c>
      <c r="N192" s="30">
        <v>11</v>
      </c>
      <c r="O192" s="30" t="s">
        <v>500</v>
      </c>
      <c r="P192" s="30" t="s">
        <v>914</v>
      </c>
      <c r="Q192" s="30" t="s">
        <v>1189</v>
      </c>
      <c r="R192" s="30" t="s">
        <v>1190</v>
      </c>
      <c r="S192" s="27" t="s">
        <v>916</v>
      </c>
      <c r="T192" s="27"/>
    </row>
    <row r="193" spans="1:20" hidden="1">
      <c r="A193" s="6" t="str">
        <f>VLOOKUP(E193,CIFX_ECSG清單!A:B,2,0)</f>
        <v>PROD</v>
      </c>
      <c r="B193" s="6" t="str">
        <f>_xlfn.IFNA(IF(C193="舊服務",LOOKUP(1,0/FIND(IFERROR(VLOOKUP(E193,新舊交易名稱mapping!A:B,2,0),E193),PGMTRX!A:A),PGMTRX!C:C),LOOKUP(1,0/FIND(E193,新服務功能!H:H),新服務功能!M:M)),VLOOKUP(IFERROR(VLOOKUP(E193,新舊交易名稱mapping!A:B,2,0),E193),CIFX_ECSG清單!A:B,2,0))</f>
        <v>金融業務集中服務中心系統-匯款(RIPS)</v>
      </c>
      <c r="C193" s="6" t="str">
        <f>IF(_xlfn.IFNA(VLOOKUP(E193,新服務功能!H:H,1,0),"舊服務")&lt;&gt;"舊服務","新服務","舊服務")</f>
        <v>舊服務</v>
      </c>
      <c r="D193" s="6" t="str">
        <f>IF((VLOOKUP(E193,CIFX_ECSG清單!A:H,8,FALSE))=1,"異動","查詢")</f>
        <v>查詢</v>
      </c>
      <c r="E193" s="30" t="s">
        <v>434</v>
      </c>
      <c r="F193" s="27" t="str">
        <f>IF(ISNUMBER(FIND("TWIS",E193)),VLOOKUP(SUBSTITUTE(E193,"TWIS","IWIS"),CIFX_ECSG清單!A:R,18,0),IF(AND(ISNUMBER(FIND("T",LEFT(E193,2))),IF(LEN(E193)-LEN(SUBSTITUTE(E193,"T",""))&gt;1,FALSE,TRUE)),VLOOKUP(SUBSTITUTE(E193,"T",""),CIFX_ECSG清單!A:R,18,0),VLOOKUP(E193,CIFX_ECSG清單!A:R,18,0)))</f>
        <v>TS0116-SA-010301-00061-顧客資料基本資料_聯絡方式查詢.docx</v>
      </c>
      <c r="G193" s="30" t="s">
        <v>1168</v>
      </c>
      <c r="H193" s="30" t="s">
        <v>1174</v>
      </c>
      <c r="I193" s="28">
        <v>11</v>
      </c>
      <c r="J193" s="28" t="s">
        <v>513</v>
      </c>
      <c r="K193" s="30" t="s">
        <v>1187</v>
      </c>
      <c r="L193" s="30" t="s">
        <v>918</v>
      </c>
      <c r="M193" s="30" t="s">
        <v>1188</v>
      </c>
      <c r="N193" s="30">
        <v>6</v>
      </c>
      <c r="O193" s="30" t="s">
        <v>500</v>
      </c>
      <c r="P193" s="30" t="s">
        <v>920</v>
      </c>
      <c r="Q193" s="30" t="s">
        <v>1189</v>
      </c>
      <c r="R193" s="30" t="s">
        <v>1190</v>
      </c>
      <c r="S193" s="27" t="s">
        <v>922</v>
      </c>
      <c r="T193" s="27"/>
    </row>
    <row r="194" spans="1:20" hidden="1">
      <c r="A194" s="6" t="str">
        <f>VLOOKUP(E194,CIFX_ECSG清單!A:B,2,0)</f>
        <v>PROD</v>
      </c>
      <c r="B194" s="6" t="str">
        <f>_xlfn.IFNA(IF(C194="舊服務",LOOKUP(1,0/FIND(IFERROR(VLOOKUP(E194,新舊交易名稱mapping!A:B,2,0),E194),PGMTRX!A:A),PGMTRX!C:C),LOOKUP(1,0/FIND(E194,新服務功能!H:H),新服務功能!M:M)),VLOOKUP(IFERROR(VLOOKUP(E194,新舊交易名稱mapping!A:B,2,0),E194),CIFX_ECSG清單!A:B,2,0))</f>
        <v>金融業務集中服務中心系統-匯款(RIPS)</v>
      </c>
      <c r="C194" s="6" t="str">
        <f>IF(_xlfn.IFNA(VLOOKUP(E194,新服務功能!H:H,1,0),"舊服務")&lt;&gt;"舊服務","新服務","舊服務")</f>
        <v>舊服務</v>
      </c>
      <c r="D194" s="6" t="str">
        <f>IF((VLOOKUP(E194,CIFX_ECSG清單!A:H,8,FALSE))=1,"異動","查詢")</f>
        <v>查詢</v>
      </c>
      <c r="E194" s="30" t="s">
        <v>434</v>
      </c>
      <c r="F194" s="27" t="str">
        <f>IF(ISNUMBER(FIND("TWIS",E194)),VLOOKUP(SUBSTITUTE(E194,"TWIS","IWIS"),CIFX_ECSG清單!A:R,18,0),IF(AND(ISNUMBER(FIND("T",LEFT(E194,2))),IF(LEN(E194)-LEN(SUBSTITUTE(E194,"T",""))&gt;1,FALSE,TRUE)),VLOOKUP(SUBSTITUTE(E194,"T",""),CIFX_ECSG清單!A:R,18,0),VLOOKUP(E194,CIFX_ECSG清單!A:R,18,0)))</f>
        <v>TS0116-SA-010301-00061-顧客資料基本資料_聯絡方式查詢.docx</v>
      </c>
      <c r="G194" s="30" t="s">
        <v>1168</v>
      </c>
      <c r="H194" s="30" t="s">
        <v>1174</v>
      </c>
      <c r="I194" s="28">
        <v>12</v>
      </c>
      <c r="J194" s="28" t="s">
        <v>513</v>
      </c>
      <c r="K194" s="30" t="s">
        <v>1191</v>
      </c>
      <c r="L194" s="30" t="s">
        <v>1180</v>
      </c>
      <c r="M194" s="30" t="s">
        <v>1192</v>
      </c>
      <c r="N194" s="30">
        <v>11</v>
      </c>
      <c r="O194" s="30" t="s">
        <v>500</v>
      </c>
      <c r="P194" s="30" t="s">
        <v>936</v>
      </c>
      <c r="Q194" s="30" t="s">
        <v>1069</v>
      </c>
      <c r="R194" s="30"/>
      <c r="S194" s="27" t="s">
        <v>938</v>
      </c>
      <c r="T194" s="27"/>
    </row>
    <row r="195" spans="1:20" hidden="1">
      <c r="A195" s="6" t="str">
        <f>VLOOKUP(E195,CIFX_ECSG清單!A:B,2,0)</f>
        <v>PROD</v>
      </c>
      <c r="B195" s="6" t="str">
        <f>_xlfn.IFNA(IF(C195="舊服務",LOOKUP(1,0/FIND(IFERROR(VLOOKUP(E195,新舊交易名稱mapping!A:B,2,0),E195),PGMTRX!A:A),PGMTRX!C:C),LOOKUP(1,0/FIND(E195,新服務功能!H:H),新服務功能!M:M)),VLOOKUP(IFERROR(VLOOKUP(E195,新舊交易名稱mapping!A:B,2,0),E195),CIFX_ECSG清單!A:B,2,0))</f>
        <v>金融業務集中服務中心系統-匯款(RIPS)</v>
      </c>
      <c r="C195" s="6" t="str">
        <f>IF(_xlfn.IFNA(VLOOKUP(E195,新服務功能!H:H,1,0),"舊服務")&lt;&gt;"舊服務","新服務","舊服務")</f>
        <v>舊服務</v>
      </c>
      <c r="D195" s="6" t="str">
        <f>IF((VLOOKUP(E195,CIFX_ECSG清單!A:H,8,FALSE))=1,"異動","查詢")</f>
        <v>查詢</v>
      </c>
      <c r="E195" s="30" t="s">
        <v>434</v>
      </c>
      <c r="F195" s="27" t="str">
        <f>IF(ISNUMBER(FIND("TWIS",E195)),VLOOKUP(SUBSTITUTE(E195,"TWIS","IWIS"),CIFX_ECSG清單!A:R,18,0),IF(AND(ISNUMBER(FIND("T",LEFT(E195,2))),IF(LEN(E195)-LEN(SUBSTITUTE(E195,"T",""))&gt;1,FALSE,TRUE)),VLOOKUP(SUBSTITUTE(E195,"T",""),CIFX_ECSG清單!A:R,18,0),VLOOKUP(E195,CIFX_ECSG清單!A:R,18,0)))</f>
        <v>TS0116-SA-010301-00061-顧客資料基本資料_聯絡方式查詢.docx</v>
      </c>
      <c r="G195" s="30" t="s">
        <v>1168</v>
      </c>
      <c r="H195" s="30" t="s">
        <v>1174</v>
      </c>
      <c r="I195" s="28">
        <v>13</v>
      </c>
      <c r="J195" s="28" t="s">
        <v>513</v>
      </c>
      <c r="K195" s="30" t="s">
        <v>1193</v>
      </c>
      <c r="L195" s="30" t="s">
        <v>1066</v>
      </c>
      <c r="M195" s="30" t="s">
        <v>1194</v>
      </c>
      <c r="N195" s="30">
        <v>11</v>
      </c>
      <c r="O195" s="30" t="s">
        <v>500</v>
      </c>
      <c r="P195" s="30" t="s">
        <v>1068</v>
      </c>
      <c r="Q195" s="30" t="s">
        <v>937</v>
      </c>
      <c r="R195" s="30"/>
      <c r="S195" s="27" t="s">
        <v>1070</v>
      </c>
      <c r="T195" s="27"/>
    </row>
    <row r="196" spans="1:20" hidden="1">
      <c r="A196" s="6" t="str">
        <f>VLOOKUP(E196,CIFX_ECSG清單!A:B,2,0)</f>
        <v>PROD</v>
      </c>
      <c r="B196" s="6" t="str">
        <f>_xlfn.IFNA(IF(C196="舊服務",LOOKUP(1,0/FIND(IFERROR(VLOOKUP(E196,新舊交易名稱mapping!A:B,2,0),E196),PGMTRX!A:A),PGMTRX!C:C),LOOKUP(1,0/FIND(E196,新服務功能!H:H),新服務功能!M:M)),VLOOKUP(IFERROR(VLOOKUP(E196,新舊交易名稱mapping!A:B,2,0),E196),CIFX_ECSG清單!A:B,2,0))</f>
        <v>金融業務集中服務中心系統-匯款(RIPS)</v>
      </c>
      <c r="C196" s="6" t="str">
        <f>IF(_xlfn.IFNA(VLOOKUP(E196,新服務功能!H:H,1,0),"舊服務")&lt;&gt;"舊服務","新服務","舊服務")</f>
        <v>舊服務</v>
      </c>
      <c r="D196" s="6" t="str">
        <f>IF((VLOOKUP(E196,CIFX_ECSG清單!A:H,8,FALSE))=1,"異動","查詢")</f>
        <v>查詢</v>
      </c>
      <c r="E196" s="30" t="s">
        <v>434</v>
      </c>
      <c r="F196" s="27" t="str">
        <f>IF(ISNUMBER(FIND("TWIS",E196)),VLOOKUP(SUBSTITUTE(E196,"TWIS","IWIS"),CIFX_ECSG清單!A:R,18,0),IF(AND(ISNUMBER(FIND("T",LEFT(E196,2))),IF(LEN(E196)-LEN(SUBSTITUTE(E196,"T",""))&gt;1,FALSE,TRUE)),VLOOKUP(SUBSTITUTE(E196,"T",""),CIFX_ECSG清單!A:R,18,0),VLOOKUP(E196,CIFX_ECSG清單!A:R,18,0)))</f>
        <v>TS0116-SA-010301-00061-顧客資料基本資料_聯絡方式查詢.docx</v>
      </c>
      <c r="G196" s="30" t="s">
        <v>1168</v>
      </c>
      <c r="H196" s="30" t="s">
        <v>1174</v>
      </c>
      <c r="I196" s="28">
        <v>14</v>
      </c>
      <c r="J196" s="28" t="s">
        <v>513</v>
      </c>
      <c r="K196" s="30" t="s">
        <v>697</v>
      </c>
      <c r="L196" s="30" t="s">
        <v>1084</v>
      </c>
      <c r="M196" s="30" t="s">
        <v>1195</v>
      </c>
      <c r="N196" s="30">
        <v>60</v>
      </c>
      <c r="O196" s="30" t="s">
        <v>500</v>
      </c>
      <c r="P196" s="30" t="s">
        <v>699</v>
      </c>
      <c r="Q196" s="30" t="s">
        <v>700</v>
      </c>
      <c r="R196" s="30"/>
      <c r="S196" s="27" t="s">
        <v>627</v>
      </c>
      <c r="T196" s="27"/>
    </row>
    <row r="197" spans="1:20" hidden="1">
      <c r="A197" s="6" t="str">
        <f>VLOOKUP(E197,CIFX_ECSG清單!A:B,2,0)</f>
        <v>PROD</v>
      </c>
      <c r="B197" s="6" t="str">
        <f>_xlfn.IFNA(IF(C197="舊服務",LOOKUP(1,0/FIND(IFERROR(VLOOKUP(E197,新舊交易名稱mapping!A:B,2,0),E197),PGMTRX!A:A),PGMTRX!C:C),LOOKUP(1,0/FIND(E197,新服務功能!H:H),新服務功能!M:M)),VLOOKUP(IFERROR(VLOOKUP(E197,新舊交易名稱mapping!A:B,2,0),E197),CIFX_ECSG清單!A:B,2,0))</f>
        <v>新世代分行系統(NBS)</v>
      </c>
      <c r="C197" s="6" t="str">
        <f>IF(_xlfn.IFNA(VLOOKUP(E197,新服務功能!H:H,1,0),"舊服務")&lt;&gt;"舊服務","新服務","舊服務")</f>
        <v>舊服務</v>
      </c>
      <c r="D197" s="6" t="str">
        <f>IF((VLOOKUP(E197,CIFX_ECSG清單!A:H,8,FALSE))=1,"異動","查詢")</f>
        <v>查詢</v>
      </c>
      <c r="E197" s="27" t="s">
        <v>1196</v>
      </c>
      <c r="F197" s="27" t="str">
        <f>IF(ISNUMBER(FIND("TWIS",E197)),VLOOKUP(SUBSTITUTE(E197,"TWIS","IWIS"),CIFX_ECSG清單!A:R,18,0),IF(AND(ISNUMBER(FIND("T",LEFT(E197,2))),IF(LEN(E197)-LEN(SUBSTITUTE(E197,"T",""))&gt;1,FALSE,TRUE)),VLOOKUP(SUBSTITUTE(E197,"T",""),CIFX_ECSG清單!A:R,18,0),VLOOKUP(E197,CIFX_ECSG清單!A:R,18,0)))</f>
        <v>TS0116-SA-010301-00055-顧客資料基本資料_交易整合查詢.docx</v>
      </c>
      <c r="G197" s="27" t="s">
        <v>1197</v>
      </c>
      <c r="H197" s="27" t="s">
        <v>1198</v>
      </c>
      <c r="I197" s="28">
        <v>1</v>
      </c>
      <c r="J197" s="28" t="s">
        <v>496</v>
      </c>
      <c r="K197" s="27" t="s">
        <v>634</v>
      </c>
      <c r="L197" s="27" t="s">
        <v>634</v>
      </c>
      <c r="M197" s="27" t="s">
        <v>1199</v>
      </c>
      <c r="N197" s="27">
        <v>16</v>
      </c>
      <c r="O197" s="30" t="s">
        <v>500</v>
      </c>
      <c r="P197" s="30" t="s">
        <v>636</v>
      </c>
      <c r="Q197" s="27" t="s">
        <v>829</v>
      </c>
      <c r="R197" s="27"/>
      <c r="S197" s="27" t="s">
        <v>638</v>
      </c>
      <c r="T197" s="27"/>
    </row>
    <row r="198" spans="1:20" hidden="1">
      <c r="A198" s="6" t="str">
        <f>VLOOKUP(E198,CIFX_ECSG清單!A:B,2,0)</f>
        <v>PROD</v>
      </c>
      <c r="B198" s="6" t="str">
        <f>_xlfn.IFNA(IF(C198="舊服務",LOOKUP(1,0/FIND(IFERROR(VLOOKUP(E198,新舊交易名稱mapping!A:B,2,0),E198),PGMTRX!A:A),PGMTRX!C:C),LOOKUP(1,0/FIND(E198,新服務功能!H:H),新服務功能!M:M)),VLOOKUP(IFERROR(VLOOKUP(E198,新舊交易名稱mapping!A:B,2,0),E198),CIFX_ECSG清單!A:B,2,0))</f>
        <v>新世代分行系統(NBS)</v>
      </c>
      <c r="C198" s="6" t="str">
        <f>IF(_xlfn.IFNA(VLOOKUP(E198,新服務功能!H:H,1,0),"舊服務")&lt;&gt;"舊服務","新服務","舊服務")</f>
        <v>舊服務</v>
      </c>
      <c r="D198" s="6" t="str">
        <f>IF((VLOOKUP(E198,CIFX_ECSG清單!A:H,8,FALSE))=1,"異動","查詢")</f>
        <v>查詢</v>
      </c>
      <c r="E198" s="27" t="s">
        <v>1196</v>
      </c>
      <c r="F198" s="27" t="str">
        <f>IF(ISNUMBER(FIND("TWIS",E198)),VLOOKUP(SUBSTITUTE(E198,"TWIS","IWIS"),CIFX_ECSG清單!A:R,18,0),IF(AND(ISNUMBER(FIND("T",LEFT(E198,2))),IF(LEN(E198)-LEN(SUBSTITUTE(E198,"T",""))&gt;1,FALSE,TRUE)),VLOOKUP(SUBSTITUTE(E198,"T",""),CIFX_ECSG清單!A:R,18,0),VLOOKUP(E198,CIFX_ECSG清單!A:R,18,0)))</f>
        <v>TS0116-SA-010301-00055-顧客資料基本資料_交易整合查詢.docx</v>
      </c>
      <c r="G198" s="27" t="s">
        <v>1197</v>
      </c>
      <c r="H198" s="27" t="s">
        <v>1198</v>
      </c>
      <c r="I198" s="28">
        <v>2</v>
      </c>
      <c r="J198" s="28" t="s">
        <v>496</v>
      </c>
      <c r="K198" s="27" t="s">
        <v>628</v>
      </c>
      <c r="L198" s="27" t="s">
        <v>629</v>
      </c>
      <c r="M198" s="27" t="s">
        <v>1200</v>
      </c>
      <c r="N198" s="27">
        <v>8</v>
      </c>
      <c r="O198" s="30" t="s">
        <v>500</v>
      </c>
      <c r="P198" s="30" t="s">
        <v>631</v>
      </c>
      <c r="Q198" s="27" t="s">
        <v>826</v>
      </c>
      <c r="R198" s="27"/>
      <c r="S198" s="27" t="s">
        <v>508</v>
      </c>
      <c r="T198" s="27"/>
    </row>
    <row r="199" spans="1:20" hidden="1">
      <c r="A199" s="6" t="str">
        <f>VLOOKUP(E199,CIFX_ECSG清單!A:B,2,0)</f>
        <v>PROD</v>
      </c>
      <c r="B199" s="6" t="str">
        <f>_xlfn.IFNA(IF(C199="舊服務",LOOKUP(1,0/FIND(IFERROR(VLOOKUP(E199,新舊交易名稱mapping!A:B,2,0),E199),PGMTRX!A:A),PGMTRX!C:C),LOOKUP(1,0/FIND(E199,新服務功能!H:H),新服務功能!M:M)),VLOOKUP(IFERROR(VLOOKUP(E199,新舊交易名稱mapping!A:B,2,0),E199),CIFX_ECSG清單!A:B,2,0))</f>
        <v>新世代分行系統(NBS)</v>
      </c>
      <c r="C199" s="6" t="str">
        <f>IF(_xlfn.IFNA(VLOOKUP(E199,新服務功能!H:H,1,0),"舊服務")&lt;&gt;"舊服務","新服務","舊服務")</f>
        <v>舊服務</v>
      </c>
      <c r="D199" s="6" t="str">
        <f>IF((VLOOKUP(E199,CIFX_ECSG清單!A:H,8,FALSE))=1,"異動","查詢")</f>
        <v>查詢</v>
      </c>
      <c r="E199" s="27" t="s">
        <v>1196</v>
      </c>
      <c r="F199" s="27" t="str">
        <f>IF(ISNUMBER(FIND("TWIS",E199)),VLOOKUP(SUBSTITUTE(E199,"TWIS","IWIS"),CIFX_ECSG清單!A:R,18,0),IF(AND(ISNUMBER(FIND("T",LEFT(E199,2))),IF(LEN(E199)-LEN(SUBSTITUTE(E199,"T",""))&gt;1,FALSE,TRUE)),VLOOKUP(SUBSTITUTE(E199,"T",""),CIFX_ECSG清單!A:R,18,0),VLOOKUP(E199,CIFX_ECSG清單!A:R,18,0)))</f>
        <v>TS0116-SA-010301-00055-顧客資料基本資料_交易整合查詢.docx</v>
      </c>
      <c r="G199" s="27" t="s">
        <v>1197</v>
      </c>
      <c r="H199" s="27" t="s">
        <v>1198</v>
      </c>
      <c r="I199" s="28">
        <v>3</v>
      </c>
      <c r="J199" s="28" t="s">
        <v>496</v>
      </c>
      <c r="K199" s="27" t="s">
        <v>779</v>
      </c>
      <c r="L199" s="27" t="s">
        <v>1201</v>
      </c>
      <c r="M199" s="27" t="s">
        <v>1202</v>
      </c>
      <c r="N199" s="27">
        <v>4</v>
      </c>
      <c r="O199" s="30" t="s">
        <v>500</v>
      </c>
      <c r="P199" s="30" t="s">
        <v>1027</v>
      </c>
      <c r="Q199" s="27" t="s">
        <v>1028</v>
      </c>
      <c r="R199" s="27"/>
      <c r="S199" s="27" t="s">
        <v>1029</v>
      </c>
      <c r="T199" s="27"/>
    </row>
    <row r="200" spans="1:20" hidden="1">
      <c r="A200" s="6" t="str">
        <f>VLOOKUP(E200,CIFX_ECSG清單!A:B,2,0)</f>
        <v>PROD</v>
      </c>
      <c r="B200" s="6" t="str">
        <f>_xlfn.IFNA(IF(C200="舊服務",LOOKUP(1,0/FIND(IFERROR(VLOOKUP(E200,新舊交易名稱mapping!A:B,2,0),E200),PGMTRX!A:A),PGMTRX!C:C),LOOKUP(1,0/FIND(E200,新服務功能!H:H),新服務功能!M:M)),VLOOKUP(IFERROR(VLOOKUP(E200,新舊交易名稱mapping!A:B,2,0),E200),CIFX_ECSG清單!A:B,2,0))</f>
        <v>新世代分行系統(NBS)</v>
      </c>
      <c r="C200" s="6" t="str">
        <f>IF(_xlfn.IFNA(VLOOKUP(E200,新服務功能!H:H,1,0),"舊服務")&lt;&gt;"舊服務","新服務","舊服務")</f>
        <v>舊服務</v>
      </c>
      <c r="D200" s="6" t="str">
        <f>IF((VLOOKUP(E200,CIFX_ECSG清單!A:H,8,FALSE))=1,"異動","查詢")</f>
        <v>查詢</v>
      </c>
      <c r="E200" s="27" t="s">
        <v>1196</v>
      </c>
      <c r="F200" s="27" t="str">
        <f>IF(ISNUMBER(FIND("TWIS",E200)),VLOOKUP(SUBSTITUTE(E200,"TWIS","IWIS"),CIFX_ECSG清單!A:R,18,0),IF(AND(ISNUMBER(FIND("T",LEFT(E200,2))),IF(LEN(E200)-LEN(SUBSTITUTE(E200,"T",""))&gt;1,FALSE,TRUE)),VLOOKUP(SUBSTITUTE(E200,"T",""),CIFX_ECSG清單!A:R,18,0),VLOOKUP(E200,CIFX_ECSG清單!A:R,18,0)))</f>
        <v>TS0116-SA-010301-00055-顧客資料基本資料_交易整合查詢.docx</v>
      </c>
      <c r="G200" s="27" t="s">
        <v>1197</v>
      </c>
      <c r="H200" s="27" t="s">
        <v>1198</v>
      </c>
      <c r="I200" s="28">
        <v>4</v>
      </c>
      <c r="J200" s="28" t="s">
        <v>496</v>
      </c>
      <c r="K200" s="27" t="s">
        <v>1203</v>
      </c>
      <c r="L200" s="27" t="s">
        <v>1203</v>
      </c>
      <c r="M200" s="27" t="s">
        <v>1204</v>
      </c>
      <c r="N200" s="27">
        <v>4</v>
      </c>
      <c r="O200" s="27" t="s">
        <v>1205</v>
      </c>
      <c r="P200" s="27" t="s">
        <v>1206</v>
      </c>
      <c r="R200" s="27"/>
      <c r="S200" s="27"/>
      <c r="T200" s="27"/>
    </row>
    <row r="201" spans="1:20" hidden="1">
      <c r="A201" s="6" t="str">
        <f>VLOOKUP(E201,CIFX_ECSG清單!A:B,2,0)</f>
        <v>PROD</v>
      </c>
      <c r="B201" s="6" t="str">
        <f>_xlfn.IFNA(IF(C201="舊服務",LOOKUP(1,0/FIND(IFERROR(VLOOKUP(E201,新舊交易名稱mapping!A:B,2,0),E201),PGMTRX!A:A),PGMTRX!C:C),LOOKUP(1,0/FIND(E201,新服務功能!H:H),新服務功能!M:M)),VLOOKUP(IFERROR(VLOOKUP(E201,新舊交易名稱mapping!A:B,2,0),E201),CIFX_ECSG清單!A:B,2,0))</f>
        <v>新世代分行系統(NBS)</v>
      </c>
      <c r="C201" s="6" t="str">
        <f>IF(_xlfn.IFNA(VLOOKUP(E201,新服務功能!H:H,1,0),"舊服務")&lt;&gt;"舊服務","新服務","舊服務")</f>
        <v>舊服務</v>
      </c>
      <c r="D201" s="6" t="str">
        <f>IF((VLOOKUP(E201,CIFX_ECSG清單!A:H,8,FALSE))=1,"異動","查詢")</f>
        <v>查詢</v>
      </c>
      <c r="E201" s="33" t="s">
        <v>1196</v>
      </c>
      <c r="F201" s="27" t="str">
        <f>IF(ISNUMBER(FIND("TWIS",E201)),VLOOKUP(SUBSTITUTE(E201,"TWIS","IWIS"),CIFX_ECSG清單!A:R,18,0),IF(AND(ISNUMBER(FIND("T",LEFT(E201,2))),IF(LEN(E201)-LEN(SUBSTITUTE(E201,"T",""))&gt;1,FALSE,TRUE)),VLOOKUP(SUBSTITUTE(E201,"T",""),CIFX_ECSG清單!A:R,18,0),VLOOKUP(E201,CIFX_ECSG清單!A:R,18,0)))</f>
        <v>TS0116-SA-010301-00055-顧客資料基本資料_交易整合查詢.docx</v>
      </c>
      <c r="G201" s="33" t="s">
        <v>1197</v>
      </c>
      <c r="H201" s="33" t="s">
        <v>1198</v>
      </c>
      <c r="I201" s="42">
        <v>5</v>
      </c>
      <c r="J201" s="42" t="s">
        <v>496</v>
      </c>
      <c r="K201" s="33" t="s">
        <v>1207</v>
      </c>
      <c r="L201" s="33" t="s">
        <v>1207</v>
      </c>
      <c r="M201" s="33" t="s">
        <v>1208</v>
      </c>
      <c r="N201" s="33">
        <v>10</v>
      </c>
      <c r="O201" s="33" t="s">
        <v>500</v>
      </c>
      <c r="P201" s="33" t="s">
        <v>1209</v>
      </c>
      <c r="Q201" s="33"/>
      <c r="R201" s="33"/>
      <c r="S201" s="27" t="s">
        <v>502</v>
      </c>
      <c r="T201" s="27"/>
    </row>
    <row r="202" spans="1:20" hidden="1">
      <c r="A202" s="6" t="str">
        <f>VLOOKUP(E202,CIFX_ECSG清單!A:B,2,0)</f>
        <v>PROD</v>
      </c>
      <c r="B202" s="6" t="str">
        <f>_xlfn.IFNA(IF(C202="舊服務",LOOKUP(1,0/FIND(IFERROR(VLOOKUP(E202,新舊交易名稱mapping!A:B,2,0),E202),PGMTRX!A:A),PGMTRX!C:C),LOOKUP(1,0/FIND(E202,新服務功能!H:H),新服務功能!M:M)),VLOOKUP(IFERROR(VLOOKUP(E202,新舊交易名稱mapping!A:B,2,0),E202),CIFX_ECSG清單!A:B,2,0))</f>
        <v>新世代分行系統(NBS)</v>
      </c>
      <c r="C202" s="6" t="str">
        <f>IF(_xlfn.IFNA(VLOOKUP(E202,新服務功能!H:H,1,0),"舊服務")&lt;&gt;"舊服務","新服務","舊服務")</f>
        <v>舊服務</v>
      </c>
      <c r="D202" s="6" t="str">
        <f>IF((VLOOKUP(E202,CIFX_ECSG清單!A:H,8,FALSE))=1,"異動","查詢")</f>
        <v>查詢</v>
      </c>
      <c r="E202" s="33" t="s">
        <v>1196</v>
      </c>
      <c r="F202" s="27" t="str">
        <f>IF(ISNUMBER(FIND("TWIS",E202)),VLOOKUP(SUBSTITUTE(E202,"TWIS","IWIS"),CIFX_ECSG清單!A:R,18,0),IF(AND(ISNUMBER(FIND("T",LEFT(E202,2))),IF(LEN(E202)-LEN(SUBSTITUTE(E202,"T",""))&gt;1,FALSE,TRUE)),VLOOKUP(SUBSTITUTE(E202,"T",""),CIFX_ECSG清單!A:R,18,0),VLOOKUP(E202,CIFX_ECSG清單!A:R,18,0)))</f>
        <v>TS0116-SA-010301-00055-顧客資料基本資料_交易整合查詢.docx</v>
      </c>
      <c r="G202" s="33" t="s">
        <v>1197</v>
      </c>
      <c r="H202" s="33" t="s">
        <v>1210</v>
      </c>
      <c r="I202" s="42">
        <v>1</v>
      </c>
      <c r="J202" s="42" t="s">
        <v>513</v>
      </c>
      <c r="K202" s="33" t="s">
        <v>1207</v>
      </c>
      <c r="L202" s="33" t="s">
        <v>1211</v>
      </c>
      <c r="M202" s="33" t="s">
        <v>1212</v>
      </c>
      <c r="N202" s="33">
        <v>10</v>
      </c>
      <c r="O202" s="33" t="s">
        <v>500</v>
      </c>
      <c r="P202" s="33" t="s">
        <v>1213</v>
      </c>
      <c r="Q202" s="33"/>
      <c r="R202" s="33"/>
      <c r="S202" s="27"/>
      <c r="T202" s="27"/>
    </row>
    <row r="203" spans="1:20" hidden="1">
      <c r="A203" s="6" t="str">
        <f>VLOOKUP(E203,CIFX_ECSG清單!A:B,2,0)</f>
        <v>PROD</v>
      </c>
      <c r="B203" s="6" t="str">
        <f>_xlfn.IFNA(IF(C203="舊服務",LOOKUP(1,0/FIND(IFERROR(VLOOKUP(E203,新舊交易名稱mapping!A:B,2,0),E203),PGMTRX!A:A),PGMTRX!C:C),LOOKUP(1,0/FIND(E203,新服務功能!H:H),新服務功能!M:M)),VLOOKUP(IFERROR(VLOOKUP(E203,新舊交易名稱mapping!A:B,2,0),E203),CIFX_ECSG清單!A:B,2,0))</f>
        <v>新世代分行系統(NBS)</v>
      </c>
      <c r="C203" s="6" t="str">
        <f>IF(_xlfn.IFNA(VLOOKUP(E203,新服務功能!H:H,1,0),"舊服務")&lt;&gt;"舊服務","新服務","舊服務")</f>
        <v>舊服務</v>
      </c>
      <c r="D203" s="6" t="str">
        <f>IF((VLOOKUP(E203,CIFX_ECSG清單!A:H,8,FALSE))=1,"異動","查詢")</f>
        <v>查詢</v>
      </c>
      <c r="E203" s="27" t="s">
        <v>1196</v>
      </c>
      <c r="F203" s="27" t="str">
        <f>IF(ISNUMBER(FIND("TWIS",E203)),VLOOKUP(SUBSTITUTE(E203,"TWIS","IWIS"),CIFX_ECSG清單!A:R,18,0),IF(AND(ISNUMBER(FIND("T",LEFT(E203,2))),IF(LEN(E203)-LEN(SUBSTITUTE(E203,"T",""))&gt;1,FALSE,TRUE)),VLOOKUP(SUBSTITUTE(E203,"T",""),CIFX_ECSG清單!A:R,18,0),VLOOKUP(E203,CIFX_ECSG清單!A:R,18,0)))</f>
        <v>TS0116-SA-010301-00055-顧客資料基本資料_交易整合查詢.docx</v>
      </c>
      <c r="G203" s="27" t="s">
        <v>1197</v>
      </c>
      <c r="H203" s="30" t="s">
        <v>1210</v>
      </c>
      <c r="I203" s="28">
        <v>2</v>
      </c>
      <c r="J203" s="28" t="s">
        <v>513</v>
      </c>
      <c r="K203" s="30" t="s">
        <v>779</v>
      </c>
      <c r="L203" s="32" t="s">
        <v>1201</v>
      </c>
      <c r="M203" s="30" t="s">
        <v>781</v>
      </c>
      <c r="N203" s="30">
        <v>4</v>
      </c>
      <c r="O203" s="30" t="s">
        <v>500</v>
      </c>
      <c r="P203" s="30" t="s">
        <v>1027</v>
      </c>
      <c r="Q203" s="27" t="s">
        <v>829</v>
      </c>
      <c r="R203" s="27"/>
      <c r="S203" s="27" t="s">
        <v>1029</v>
      </c>
      <c r="T203" s="27"/>
    </row>
    <row r="204" spans="1:20" hidden="1">
      <c r="A204" s="6" t="str">
        <f>VLOOKUP(E204,CIFX_ECSG清單!A:B,2,0)</f>
        <v>PROD</v>
      </c>
      <c r="B204" s="6" t="str">
        <f>_xlfn.IFNA(IF(C204="舊服務",LOOKUP(1,0/FIND(IFERROR(VLOOKUP(E204,新舊交易名稱mapping!A:B,2,0),E204),PGMTRX!A:A),PGMTRX!C:C),LOOKUP(1,0/FIND(E204,新服務功能!H:H),新服務功能!M:M)),VLOOKUP(IFERROR(VLOOKUP(E204,新舊交易名稱mapping!A:B,2,0),E204),CIFX_ECSG清單!A:B,2,0))</f>
        <v>新世代分行系統(NBS)</v>
      </c>
      <c r="C204" s="6" t="str">
        <f>IF(_xlfn.IFNA(VLOOKUP(E204,新服務功能!H:H,1,0),"舊服務")&lt;&gt;"舊服務","新服務","舊服務")</f>
        <v>舊服務</v>
      </c>
      <c r="D204" s="6" t="str">
        <f>IF((VLOOKUP(E204,CIFX_ECSG清單!A:H,8,FALSE))=1,"異動","查詢")</f>
        <v>查詢</v>
      </c>
      <c r="E204" s="27" t="s">
        <v>1196</v>
      </c>
      <c r="F204" s="27" t="str">
        <f>IF(ISNUMBER(FIND("TWIS",E204)),VLOOKUP(SUBSTITUTE(E204,"TWIS","IWIS"),CIFX_ECSG清單!A:R,18,0),IF(AND(ISNUMBER(FIND("T",LEFT(E204,2))),IF(LEN(E204)-LEN(SUBSTITUTE(E204,"T",""))&gt;1,FALSE,TRUE)),VLOOKUP(SUBSTITUTE(E204,"T",""),CIFX_ECSG清單!A:R,18,0),VLOOKUP(E204,CIFX_ECSG清單!A:R,18,0)))</f>
        <v>TS0116-SA-010301-00055-顧客資料基本資料_交易整合查詢.docx</v>
      </c>
      <c r="G204" s="27" t="s">
        <v>1197</v>
      </c>
      <c r="H204" s="30" t="s">
        <v>1210</v>
      </c>
      <c r="I204" s="28">
        <v>3</v>
      </c>
      <c r="J204" s="28" t="s">
        <v>513</v>
      </c>
      <c r="K204" s="30" t="s">
        <v>1214</v>
      </c>
      <c r="L204" s="31" t="s">
        <v>498</v>
      </c>
      <c r="M204" s="30" t="s">
        <v>515</v>
      </c>
      <c r="N204" s="30">
        <v>10</v>
      </c>
      <c r="O204" s="30" t="s">
        <v>500</v>
      </c>
      <c r="P204" s="30" t="s">
        <v>501</v>
      </c>
      <c r="Q204" s="27" t="s">
        <v>824</v>
      </c>
      <c r="R204" s="27"/>
      <c r="S204" s="27" t="s">
        <v>502</v>
      </c>
      <c r="T204" s="27"/>
    </row>
    <row r="205" spans="1:20" hidden="1">
      <c r="A205" s="6" t="str">
        <f>VLOOKUP(E205,CIFX_ECSG清單!A:B,2,0)</f>
        <v>PROD</v>
      </c>
      <c r="B205" s="6" t="str">
        <f>_xlfn.IFNA(IF(C205="舊服務",LOOKUP(1,0/FIND(IFERROR(VLOOKUP(E205,新舊交易名稱mapping!A:B,2,0),E205),PGMTRX!A:A),PGMTRX!C:C),LOOKUP(1,0/FIND(E205,新服務功能!H:H),新服務功能!M:M)),VLOOKUP(IFERROR(VLOOKUP(E205,新舊交易名稱mapping!A:B,2,0),E205),CIFX_ECSG清單!A:B,2,0))</f>
        <v>新世代分行系統(NBS)</v>
      </c>
      <c r="C205" s="6" t="str">
        <f>IF(_xlfn.IFNA(VLOOKUP(E205,新服務功能!H:H,1,0),"舊服務")&lt;&gt;"舊服務","新服務","舊服務")</f>
        <v>舊服務</v>
      </c>
      <c r="D205" s="6" t="str">
        <f>IF((VLOOKUP(E205,CIFX_ECSG清單!A:H,8,FALSE))=1,"異動","查詢")</f>
        <v>查詢</v>
      </c>
      <c r="E205" s="27" t="s">
        <v>1196</v>
      </c>
      <c r="F205" s="27" t="str">
        <f>IF(ISNUMBER(FIND("TWIS",E205)),VLOOKUP(SUBSTITUTE(E205,"TWIS","IWIS"),CIFX_ECSG清單!A:R,18,0),IF(AND(ISNUMBER(FIND("T",LEFT(E205,2))),IF(LEN(E205)-LEN(SUBSTITUTE(E205,"T",""))&gt;1,FALSE,TRUE)),VLOOKUP(SUBSTITUTE(E205,"T",""),CIFX_ECSG清單!A:R,18,0),VLOOKUP(E205,CIFX_ECSG清單!A:R,18,0)))</f>
        <v>TS0116-SA-010301-00055-顧客資料基本資料_交易整合查詢.docx</v>
      </c>
      <c r="G205" s="27" t="s">
        <v>1197</v>
      </c>
      <c r="H205" s="30" t="s">
        <v>1210</v>
      </c>
      <c r="I205" s="28">
        <v>4</v>
      </c>
      <c r="J205" s="28" t="s">
        <v>513</v>
      </c>
      <c r="K205" s="30" t="s">
        <v>628</v>
      </c>
      <c r="L205" s="32" t="s">
        <v>629</v>
      </c>
      <c r="M205" s="30" t="s">
        <v>630</v>
      </c>
      <c r="N205" s="30">
        <v>8</v>
      </c>
      <c r="O205" s="30" t="s">
        <v>500</v>
      </c>
      <c r="P205" s="30" t="s">
        <v>631</v>
      </c>
      <c r="Q205" s="27" t="s">
        <v>826</v>
      </c>
      <c r="R205" s="27"/>
      <c r="S205" s="27" t="s">
        <v>508</v>
      </c>
      <c r="T205" s="27"/>
    </row>
    <row r="206" spans="1:20" hidden="1">
      <c r="A206" s="6" t="str">
        <f>VLOOKUP(E206,CIFX_ECSG清單!A:B,2,0)</f>
        <v>PROD</v>
      </c>
      <c r="B206" s="6" t="str">
        <f>_xlfn.IFNA(IF(C206="舊服務",LOOKUP(1,0/FIND(IFERROR(VLOOKUP(E206,新舊交易名稱mapping!A:B,2,0),E206),PGMTRX!A:A),PGMTRX!C:C),LOOKUP(1,0/FIND(E206,新服務功能!H:H),新服務功能!M:M)),VLOOKUP(IFERROR(VLOOKUP(E206,新舊交易名稱mapping!A:B,2,0),E206),CIFX_ECSG清單!A:B,2,0))</f>
        <v>新世代分行系統(NBS)</v>
      </c>
      <c r="C206" s="6" t="str">
        <f>IF(_xlfn.IFNA(VLOOKUP(E206,新服務功能!H:H,1,0),"舊服務")&lt;&gt;"舊服務","新服務","舊服務")</f>
        <v>舊服務</v>
      </c>
      <c r="D206" s="6" t="str">
        <f>IF((VLOOKUP(E206,CIFX_ECSG清單!A:H,8,FALSE))=1,"異動","查詢")</f>
        <v>查詢</v>
      </c>
      <c r="E206" s="27" t="s">
        <v>1215</v>
      </c>
      <c r="F206" s="27" t="str">
        <f>IF(ISNUMBER(FIND("TWIS",E206)),VLOOKUP(SUBSTITUTE(E206,"TWIS","IWIS"),CIFX_ECSG清單!A:R,18,0),IF(AND(ISNUMBER(FIND("T",LEFT(E206,2))),IF(LEN(E206)-LEN(SUBSTITUTE(E206,"T",""))&gt;1,FALSE,TRUE)),VLOOKUP(SUBSTITUTE(E206,"T",""),CIFX_ECSG清單!A:R,18,0),VLOOKUP(E206,CIFX_ECSG清單!A:R,18,0)))</f>
        <v>TS0116-SA-010301-00052-顧客資料基本資料_統編重號查詢.docx</v>
      </c>
      <c r="G206" s="27" t="s">
        <v>227</v>
      </c>
      <c r="H206" s="27" t="s">
        <v>1216</v>
      </c>
      <c r="I206" s="28">
        <v>1</v>
      </c>
      <c r="J206" s="28" t="s">
        <v>496</v>
      </c>
      <c r="K206" s="27" t="s">
        <v>1217</v>
      </c>
      <c r="L206" s="30" t="s">
        <v>864</v>
      </c>
      <c r="M206" s="27" t="s">
        <v>1218</v>
      </c>
      <c r="N206" s="27">
        <v>10</v>
      </c>
      <c r="O206" s="30" t="s">
        <v>500</v>
      </c>
      <c r="P206" s="30" t="s">
        <v>865</v>
      </c>
      <c r="Q206" s="27" t="s">
        <v>824</v>
      </c>
      <c r="R206" s="27"/>
      <c r="S206" s="27" t="s">
        <v>867</v>
      </c>
      <c r="T206" s="27"/>
    </row>
    <row r="207" spans="1:20" hidden="1">
      <c r="A207" s="6" t="str">
        <f>VLOOKUP(E207,CIFX_ECSG清單!A:B,2,0)</f>
        <v>PROD</v>
      </c>
      <c r="B207" s="6" t="str">
        <f>_xlfn.IFNA(IF(C207="舊服務",LOOKUP(1,0/FIND(IFERROR(VLOOKUP(E207,新舊交易名稱mapping!A:B,2,0),E207),PGMTRX!A:A),PGMTRX!C:C),LOOKUP(1,0/FIND(E207,新服務功能!H:H),新服務功能!M:M)),VLOOKUP(IFERROR(VLOOKUP(E207,新舊交易名稱mapping!A:B,2,0),E207),CIFX_ECSG清單!A:B,2,0))</f>
        <v>新世代分行系統(NBS)</v>
      </c>
      <c r="C207" s="6" t="str">
        <f>IF(_xlfn.IFNA(VLOOKUP(E207,新服務功能!H:H,1,0),"舊服務")&lt;&gt;"舊服務","新服務","舊服務")</f>
        <v>舊服務</v>
      </c>
      <c r="D207" s="6" t="str">
        <f>IF((VLOOKUP(E207,CIFX_ECSG清單!A:H,8,FALSE))=1,"異動","查詢")</f>
        <v>查詢</v>
      </c>
      <c r="E207" s="27" t="s">
        <v>1215</v>
      </c>
      <c r="F207" s="27" t="str">
        <f>IF(ISNUMBER(FIND("TWIS",E207)),VLOOKUP(SUBSTITUTE(E207,"TWIS","IWIS"),CIFX_ECSG清單!A:R,18,0),IF(AND(ISNUMBER(FIND("T",LEFT(E207,2))),IF(LEN(E207)-LEN(SUBSTITUTE(E207,"T",""))&gt;1,FALSE,TRUE)),VLOOKUP(SUBSTITUTE(E207,"T",""),CIFX_ECSG清單!A:R,18,0),VLOOKUP(E207,CIFX_ECSG清單!A:R,18,0)))</f>
        <v>TS0116-SA-010301-00052-顧客資料基本資料_統編重號查詢.docx</v>
      </c>
      <c r="G207" s="27" t="s">
        <v>227</v>
      </c>
      <c r="H207" s="27" t="s">
        <v>1216</v>
      </c>
      <c r="I207" s="28">
        <v>2</v>
      </c>
      <c r="J207" s="28" t="s">
        <v>496</v>
      </c>
      <c r="K207" s="27" t="s">
        <v>1219</v>
      </c>
      <c r="L207" s="27" t="s">
        <v>1220</v>
      </c>
      <c r="M207" s="27" t="s">
        <v>1221</v>
      </c>
      <c r="N207" s="27">
        <v>10</v>
      </c>
      <c r="O207" s="30" t="s">
        <v>500</v>
      </c>
      <c r="P207" s="33" t="s">
        <v>1213</v>
      </c>
      <c r="Q207" s="27" t="s">
        <v>824</v>
      </c>
      <c r="R207" s="27"/>
      <c r="S207" s="27"/>
      <c r="T207" s="27"/>
    </row>
    <row r="208" spans="1:20" hidden="1">
      <c r="A208" s="6" t="str">
        <f>VLOOKUP(E208,CIFX_ECSG清單!A:B,2,0)</f>
        <v>PROD</v>
      </c>
      <c r="B208" s="6" t="str">
        <f>_xlfn.IFNA(IF(C208="舊服務",LOOKUP(1,0/FIND(IFERROR(VLOOKUP(E208,新舊交易名稱mapping!A:B,2,0),E208),PGMTRX!A:A),PGMTRX!C:C),LOOKUP(1,0/FIND(E208,新服務功能!H:H),新服務功能!M:M)),VLOOKUP(IFERROR(VLOOKUP(E208,新舊交易名稱mapping!A:B,2,0),E208),CIFX_ECSG清單!A:B,2,0))</f>
        <v>新世代分行系統(NBS)</v>
      </c>
      <c r="C208" s="6" t="str">
        <f>IF(_xlfn.IFNA(VLOOKUP(E208,新服務功能!H:H,1,0),"舊服務")&lt;&gt;"舊服務","新服務","舊服務")</f>
        <v>舊服務</v>
      </c>
      <c r="D208" s="6" t="str">
        <f>IF((VLOOKUP(E208,CIFX_ECSG清單!A:H,8,FALSE))=1,"異動","查詢")</f>
        <v>查詢</v>
      </c>
      <c r="E208" s="27" t="s">
        <v>1215</v>
      </c>
      <c r="F208" s="27" t="str">
        <f>IF(ISNUMBER(FIND("TWIS",E208)),VLOOKUP(SUBSTITUTE(E208,"TWIS","IWIS"),CIFX_ECSG清單!A:R,18,0),IF(AND(ISNUMBER(FIND("T",LEFT(E208,2))),IF(LEN(E208)-LEN(SUBSTITUTE(E208,"T",""))&gt;1,FALSE,TRUE)),VLOOKUP(SUBSTITUTE(E208,"T",""),CIFX_ECSG清單!A:R,18,0),VLOOKUP(E208,CIFX_ECSG清單!A:R,18,0)))</f>
        <v>TS0116-SA-010301-00052-顧客資料基本資料_統編重號查詢.docx</v>
      </c>
      <c r="G208" s="27" t="s">
        <v>227</v>
      </c>
      <c r="H208" s="27" t="s">
        <v>1222</v>
      </c>
      <c r="I208" s="28">
        <v>1</v>
      </c>
      <c r="J208" s="28" t="s">
        <v>513</v>
      </c>
      <c r="K208" s="27" t="s">
        <v>1223</v>
      </c>
      <c r="L208" s="27" t="s">
        <v>1223</v>
      </c>
      <c r="M208" s="27" t="s">
        <v>1224</v>
      </c>
      <c r="N208" s="27">
        <v>3</v>
      </c>
      <c r="O208" s="27" t="s">
        <v>1205</v>
      </c>
      <c r="P208" s="33" t="s">
        <v>1225</v>
      </c>
      <c r="R208" s="27"/>
      <c r="S208" s="27"/>
      <c r="T208" s="27"/>
    </row>
    <row r="209" spans="1:20" hidden="1">
      <c r="A209" s="6" t="str">
        <f>VLOOKUP(E209,CIFX_ECSG清單!A:B,2,0)</f>
        <v>PROD</v>
      </c>
      <c r="B209" s="6" t="str">
        <f>_xlfn.IFNA(IF(C209="舊服務",LOOKUP(1,0/FIND(IFERROR(VLOOKUP(E209,新舊交易名稱mapping!A:B,2,0),E209),PGMTRX!A:A),PGMTRX!C:C),LOOKUP(1,0/FIND(E209,新服務功能!H:H),新服務功能!M:M)),VLOOKUP(IFERROR(VLOOKUP(E209,新舊交易名稱mapping!A:B,2,0),E209),CIFX_ECSG清單!A:B,2,0))</f>
        <v>新世代分行系統(NBS)</v>
      </c>
      <c r="C209" s="6" t="str">
        <f>IF(_xlfn.IFNA(VLOOKUP(E209,新服務功能!H:H,1,0),"舊服務")&lt;&gt;"舊服務","新服務","舊服務")</f>
        <v>舊服務</v>
      </c>
      <c r="D209" s="6" t="str">
        <f>IF((VLOOKUP(E209,CIFX_ECSG清單!A:H,8,FALSE))=1,"異動","查詢")</f>
        <v>查詢</v>
      </c>
      <c r="E209" s="27" t="s">
        <v>1215</v>
      </c>
      <c r="F209" s="27" t="str">
        <f>IF(ISNUMBER(FIND("TWIS",E209)),VLOOKUP(SUBSTITUTE(E209,"TWIS","IWIS"),CIFX_ECSG清單!A:R,18,0),IF(AND(ISNUMBER(FIND("T",LEFT(E209,2))),IF(LEN(E209)-LEN(SUBSTITUTE(E209,"T",""))&gt;1,FALSE,TRUE)),VLOOKUP(SUBSTITUTE(E209,"T",""),CIFX_ECSG清單!A:R,18,0),VLOOKUP(E209,CIFX_ECSG清單!A:R,18,0)))</f>
        <v>TS0116-SA-010301-00052-顧客資料基本資料_統編重號查詢.docx</v>
      </c>
      <c r="G209" s="27" t="s">
        <v>227</v>
      </c>
      <c r="H209" s="27" t="s">
        <v>1222</v>
      </c>
      <c r="I209" s="28">
        <v>2</v>
      </c>
      <c r="J209" s="28" t="s">
        <v>513</v>
      </c>
      <c r="K209" s="27" t="s">
        <v>514</v>
      </c>
      <c r="L209" s="31" t="s">
        <v>498</v>
      </c>
      <c r="M209" s="27" t="s">
        <v>747</v>
      </c>
      <c r="N209" s="27">
        <v>10</v>
      </c>
      <c r="O209" s="30" t="s">
        <v>500</v>
      </c>
      <c r="P209" s="30" t="s">
        <v>501</v>
      </c>
      <c r="Q209" s="27" t="s">
        <v>866</v>
      </c>
      <c r="R209" s="27"/>
      <c r="S209" s="27" t="s">
        <v>502</v>
      </c>
      <c r="T209" s="27"/>
    </row>
    <row r="210" spans="1:20" hidden="1">
      <c r="A210" s="6" t="str">
        <f>VLOOKUP(E210,CIFX_ECSG清單!A:B,2,0)</f>
        <v>PROD</v>
      </c>
      <c r="B210" s="6" t="str">
        <f>_xlfn.IFNA(IF(C210="舊服務",LOOKUP(1,0/FIND(IFERROR(VLOOKUP(E210,新舊交易名稱mapping!A:B,2,0),E210),PGMTRX!A:A),PGMTRX!C:C),LOOKUP(1,0/FIND(E210,新服務功能!H:H),新服務功能!M:M)),VLOOKUP(IFERROR(VLOOKUP(E210,新舊交易名稱mapping!A:B,2,0),E210),CIFX_ECSG清單!A:B,2,0))</f>
        <v>新世代分行系統(NBS)</v>
      </c>
      <c r="C210" s="6" t="str">
        <f>IF(_xlfn.IFNA(VLOOKUP(E210,新服務功能!H:H,1,0),"舊服務")&lt;&gt;"舊服務","新服務","舊服務")</f>
        <v>舊服務</v>
      </c>
      <c r="D210" s="6" t="str">
        <f>IF((VLOOKUP(E210,CIFX_ECSG清單!A:H,8,FALSE))=1,"異動","查詢")</f>
        <v>查詢</v>
      </c>
      <c r="E210" s="27" t="s">
        <v>1215</v>
      </c>
      <c r="F210" s="27" t="str">
        <f>IF(ISNUMBER(FIND("TWIS",E210)),VLOOKUP(SUBSTITUTE(E210,"TWIS","IWIS"),CIFX_ECSG清單!A:R,18,0),IF(AND(ISNUMBER(FIND("T",LEFT(E210,2))),IF(LEN(E210)-LEN(SUBSTITUTE(E210,"T",""))&gt;1,FALSE,TRUE)),VLOOKUP(SUBSTITUTE(E210,"T",""),CIFX_ECSG清單!A:R,18,0),VLOOKUP(E210,CIFX_ECSG清單!A:R,18,0)))</f>
        <v>TS0116-SA-010301-00052-顧客資料基本資料_統編重號查詢.docx</v>
      </c>
      <c r="G210" s="27" t="s">
        <v>227</v>
      </c>
      <c r="H210" s="27" t="s">
        <v>1222</v>
      </c>
      <c r="I210" s="28">
        <v>3</v>
      </c>
      <c r="J210" s="28" t="s">
        <v>513</v>
      </c>
      <c r="K210" s="27" t="s">
        <v>669</v>
      </c>
      <c r="L210" s="31" t="s">
        <v>749</v>
      </c>
      <c r="M210" s="27" t="s">
        <v>635</v>
      </c>
      <c r="N210" s="27">
        <v>80</v>
      </c>
      <c r="O210" s="30" t="s">
        <v>500</v>
      </c>
      <c r="P210" s="30" t="s">
        <v>636</v>
      </c>
      <c r="Q210" s="27" t="s">
        <v>829</v>
      </c>
      <c r="R210" s="27"/>
      <c r="S210" s="27" t="s">
        <v>638</v>
      </c>
      <c r="T210" s="27"/>
    </row>
    <row r="211" spans="1:20" hidden="1">
      <c r="A211" s="6" t="str">
        <f>VLOOKUP(E211,CIFX_ECSG清單!A:B,2,0)</f>
        <v>PROD</v>
      </c>
      <c r="B211" s="6" t="str">
        <f>_xlfn.IFNA(IF(C211="舊服務",LOOKUP(1,0/FIND(IFERROR(VLOOKUP(E211,新舊交易名稱mapping!A:B,2,0),E211),PGMTRX!A:A),PGMTRX!C:C),LOOKUP(1,0/FIND(E211,新服務功能!H:H),新服務功能!M:M)),VLOOKUP(IFERROR(VLOOKUP(E211,新舊交易名稱mapping!A:B,2,0),E211),CIFX_ECSG清單!A:B,2,0))</f>
        <v>新世代分行系統(NBS)</v>
      </c>
      <c r="C211" s="6" t="str">
        <f>IF(_xlfn.IFNA(VLOOKUP(E211,新服務功能!H:H,1,0),"舊服務")&lt;&gt;"舊服務","新服務","舊服務")</f>
        <v>舊服務</v>
      </c>
      <c r="D211" s="6" t="str">
        <f>IF((VLOOKUP(E211,CIFX_ECSG清單!A:H,8,FALSE))=1,"異動","查詢")</f>
        <v>查詢</v>
      </c>
      <c r="E211" s="27" t="s">
        <v>1215</v>
      </c>
      <c r="F211" s="27" t="str">
        <f>IF(ISNUMBER(FIND("TWIS",E211)),VLOOKUP(SUBSTITUTE(E211,"TWIS","IWIS"),CIFX_ECSG清單!A:R,18,0),IF(AND(ISNUMBER(FIND("T",LEFT(E211,2))),IF(LEN(E211)-LEN(SUBSTITUTE(E211,"T",""))&gt;1,FALSE,TRUE)),VLOOKUP(SUBSTITUTE(E211,"T",""),CIFX_ECSG清單!A:R,18,0),VLOOKUP(E211,CIFX_ECSG清單!A:R,18,0)))</f>
        <v>TS0116-SA-010301-00052-顧客資料基本資料_統編重號查詢.docx</v>
      </c>
      <c r="G211" s="27" t="s">
        <v>227</v>
      </c>
      <c r="H211" s="27" t="s">
        <v>1222</v>
      </c>
      <c r="I211" s="28">
        <v>4</v>
      </c>
      <c r="J211" s="28" t="s">
        <v>513</v>
      </c>
      <c r="K211" s="27" t="s">
        <v>504</v>
      </c>
      <c r="L211" s="43" t="s">
        <v>629</v>
      </c>
      <c r="M211" s="27" t="s">
        <v>630</v>
      </c>
      <c r="N211" s="27">
        <v>8</v>
      </c>
      <c r="O211" s="30" t="s">
        <v>500</v>
      </c>
      <c r="P211" s="30" t="s">
        <v>631</v>
      </c>
      <c r="Q211" s="27" t="s">
        <v>826</v>
      </c>
      <c r="R211" s="27"/>
      <c r="S211" s="27" t="s">
        <v>508</v>
      </c>
      <c r="T211" s="27"/>
    </row>
    <row r="212" spans="1:20" hidden="1">
      <c r="A212" s="6" t="str">
        <f>VLOOKUP(E212,CIFX_ECSG清單!A:B,2,0)</f>
        <v>PROD</v>
      </c>
      <c r="B212" s="6" t="str">
        <f>_xlfn.IFNA(IF(C212="舊服務",LOOKUP(1,0/FIND(IFERROR(VLOOKUP(E212,新舊交易名稱mapping!A:B,2,0),E212),PGMTRX!A:A),PGMTRX!C:C),LOOKUP(1,0/FIND(E212,新服務功能!H:H),新服務功能!M:M)),VLOOKUP(IFERROR(VLOOKUP(E212,新舊交易名稱mapping!A:B,2,0),E212),CIFX_ECSG清單!A:B,2,0))</f>
        <v>新世代分行系統(NBS)</v>
      </c>
      <c r="C212" s="6" t="str">
        <f>IF(_xlfn.IFNA(VLOOKUP(E212,新服務功能!H:H,1,0),"舊服務")&lt;&gt;"舊服務","新服務","舊服務")</f>
        <v>舊服務</v>
      </c>
      <c r="D212" s="6" t="str">
        <f>IF((VLOOKUP(E212,CIFX_ECSG清單!A:H,8,FALSE))=1,"異動","查詢")</f>
        <v>查詢</v>
      </c>
      <c r="E212" s="27" t="s">
        <v>1215</v>
      </c>
      <c r="F212" s="27" t="str">
        <f>IF(ISNUMBER(FIND("TWIS",E212)),VLOOKUP(SUBSTITUTE(E212,"TWIS","IWIS"),CIFX_ECSG清單!A:R,18,0),IF(AND(ISNUMBER(FIND("T",LEFT(E212,2))),IF(LEN(E212)-LEN(SUBSTITUTE(E212,"T",""))&gt;1,FALSE,TRUE)),VLOOKUP(SUBSTITUTE(E212,"T",""),CIFX_ECSG清單!A:R,18,0),VLOOKUP(E212,CIFX_ECSG清單!A:R,18,0)))</f>
        <v>TS0116-SA-010301-00052-顧客資料基本資料_統編重號查詢.docx</v>
      </c>
      <c r="G212" s="27" t="s">
        <v>227</v>
      </c>
      <c r="H212" s="27" t="s">
        <v>1222</v>
      </c>
      <c r="I212" s="28">
        <v>5</v>
      </c>
      <c r="J212" s="28" t="s">
        <v>513</v>
      </c>
      <c r="K212" s="27" t="s">
        <v>1048</v>
      </c>
      <c r="L212" s="30" t="s">
        <v>1049</v>
      </c>
      <c r="M212" s="27" t="s">
        <v>1050</v>
      </c>
      <c r="N212" s="27">
        <v>8</v>
      </c>
      <c r="O212" s="30" t="s">
        <v>500</v>
      </c>
      <c r="P212" s="30" t="s">
        <v>1051</v>
      </c>
      <c r="Q212" s="27" t="s">
        <v>1052</v>
      </c>
      <c r="R212" s="27"/>
      <c r="S212" s="27"/>
      <c r="T212" s="27"/>
    </row>
    <row r="213" spans="1:20" hidden="1">
      <c r="A213" s="6" t="str">
        <f>VLOOKUP(E213,CIFX_ECSG清單!A:B,2,0)</f>
        <v>PROD</v>
      </c>
      <c r="B213" s="6" t="str">
        <f>_xlfn.IFNA(IF(C213="舊服務",LOOKUP(1,0/FIND(IFERROR(VLOOKUP(E213,新舊交易名稱mapping!A:B,2,0),E213),PGMTRX!A:A),PGMTRX!C:C),LOOKUP(1,0/FIND(E213,新服務功能!H:H),新服務功能!M:M)),VLOOKUP(IFERROR(VLOOKUP(E213,新舊交易名稱mapping!A:B,2,0),E213),CIFX_ECSG清單!A:B,2,0))</f>
        <v>新世代分行系統(NBS)</v>
      </c>
      <c r="C213" s="6" t="str">
        <f>IF(_xlfn.IFNA(VLOOKUP(E213,新服務功能!H:H,1,0),"舊服務")&lt;&gt;"舊服務","新服務","舊服務")</f>
        <v>舊服務</v>
      </c>
      <c r="D213" s="6" t="str">
        <f>IF((VLOOKUP(E213,CIFX_ECSG清單!A:H,8,FALSE))=1,"異動","查詢")</f>
        <v>查詢</v>
      </c>
      <c r="E213" s="27" t="s">
        <v>1215</v>
      </c>
      <c r="F213" s="27" t="str">
        <f>IF(ISNUMBER(FIND("TWIS",E213)),VLOOKUP(SUBSTITUTE(E213,"TWIS","IWIS"),CIFX_ECSG清單!A:R,18,0),IF(AND(ISNUMBER(FIND("T",LEFT(E213,2))),IF(LEN(E213)-LEN(SUBSTITUTE(E213,"T",""))&gt;1,FALSE,TRUE)),VLOOKUP(SUBSTITUTE(E213,"T",""),CIFX_ECSG清單!A:R,18,0),VLOOKUP(E213,CIFX_ECSG清單!A:R,18,0)))</f>
        <v>TS0116-SA-010301-00052-顧客資料基本資料_統編重號查詢.docx</v>
      </c>
      <c r="G213" s="27" t="s">
        <v>227</v>
      </c>
      <c r="H213" s="27" t="s">
        <v>1222</v>
      </c>
      <c r="I213" s="28">
        <v>6</v>
      </c>
      <c r="J213" s="28" t="s">
        <v>513</v>
      </c>
      <c r="K213" s="27" t="s">
        <v>779</v>
      </c>
      <c r="L213" s="31" t="s">
        <v>1026</v>
      </c>
      <c r="M213" s="27" t="s">
        <v>781</v>
      </c>
      <c r="N213" s="27">
        <v>4</v>
      </c>
      <c r="O213" s="30" t="s">
        <v>500</v>
      </c>
      <c r="P213" s="30" t="s">
        <v>1027</v>
      </c>
      <c r="Q213" s="27" t="s">
        <v>1226</v>
      </c>
      <c r="R213" s="27"/>
      <c r="S213" s="27" t="s">
        <v>1029</v>
      </c>
      <c r="T213" s="27"/>
    </row>
    <row r="214" spans="1:20" hidden="1">
      <c r="A214" s="6" t="str">
        <f>VLOOKUP(E214,CIFX_ECSG清單!A:B,2,0)</f>
        <v>PROD</v>
      </c>
      <c r="B214" s="6" t="str">
        <f>_xlfn.IFNA(IF(C214="舊服務",LOOKUP(1,0/FIND(IFERROR(VLOOKUP(E214,新舊交易名稱mapping!A:B,2,0),E214),PGMTRX!A:A),PGMTRX!C:C),LOOKUP(1,0/FIND(E214,新服務功能!H:H),新服務功能!M:M)),VLOOKUP(IFERROR(VLOOKUP(E214,新舊交易名稱mapping!A:B,2,0),E214),CIFX_ECSG清單!A:B,2,0))</f>
        <v>敏捷行銷顧客經營系統(MARS),新世代分行系統(NBS)</v>
      </c>
      <c r="C214" s="6" t="str">
        <f>IF(_xlfn.IFNA(VLOOKUP(E214,新服務功能!H:H,1,0),"舊服務")&lt;&gt;"舊服務","新服務","舊服務")</f>
        <v>舊服務</v>
      </c>
      <c r="D214" s="6" t="str">
        <f>IF((VLOOKUP(E214,CIFX_ECSG清單!A:H,8,FALSE))=1,"異動","查詢")</f>
        <v>查詢</v>
      </c>
      <c r="E214" s="27" t="s">
        <v>1227</v>
      </c>
      <c r="F214" s="27" t="str">
        <f>IF(ISNUMBER(FIND("TWIS",E214)),VLOOKUP(SUBSTITUTE(E214,"TWIS","IWIS"),CIFX_ECSG清單!A:R,18,0),IF(AND(ISNUMBER(FIND("T",LEFT(E214,2))),IF(LEN(E214)-LEN(SUBSTITUTE(E214,"T",""))&gt;1,FALSE,TRUE)),VLOOKUP(SUBSTITUTE(E214,"T",""),CIFX_ECSG清單!A:R,18,0),VLOOKUP(E214,CIFX_ECSG清單!A:R,18,0)))</f>
        <v>TS0116-SA-010301-00053-顧客資料基本資料_顧客姓名查詢.docx</v>
      </c>
      <c r="G214" s="27" t="s">
        <v>1228</v>
      </c>
      <c r="H214" s="27" t="s">
        <v>1229</v>
      </c>
      <c r="I214" s="28">
        <v>1</v>
      </c>
      <c r="J214" s="28" t="s">
        <v>496</v>
      </c>
      <c r="K214" s="27" t="s">
        <v>1230</v>
      </c>
      <c r="L214" s="32" t="s">
        <v>498</v>
      </c>
      <c r="M214" s="27" t="s">
        <v>806</v>
      </c>
      <c r="N214" s="27">
        <v>10</v>
      </c>
      <c r="O214" s="30" t="s">
        <v>500</v>
      </c>
      <c r="P214" s="30" t="s">
        <v>501</v>
      </c>
      <c r="R214" s="27"/>
      <c r="S214" s="27" t="s">
        <v>502</v>
      </c>
      <c r="T214" s="27"/>
    </row>
    <row r="215" spans="1:20" hidden="1">
      <c r="A215" s="6" t="str">
        <f>VLOOKUP(E215,CIFX_ECSG清單!A:B,2,0)</f>
        <v>PROD</v>
      </c>
      <c r="B215" s="6" t="str">
        <f>_xlfn.IFNA(IF(C215="舊服務",LOOKUP(1,0/FIND(IFERROR(VLOOKUP(E215,新舊交易名稱mapping!A:B,2,0),E215),PGMTRX!A:A),PGMTRX!C:C),LOOKUP(1,0/FIND(E215,新服務功能!H:H),新服務功能!M:M)),VLOOKUP(IFERROR(VLOOKUP(E215,新舊交易名稱mapping!A:B,2,0),E215),CIFX_ECSG清單!A:B,2,0))</f>
        <v>敏捷行銷顧客經營系統(MARS),新世代分行系統(NBS)</v>
      </c>
      <c r="C215" s="6" t="str">
        <f>IF(_xlfn.IFNA(VLOOKUP(E215,新服務功能!H:H,1,0),"舊服務")&lt;&gt;"舊服務","新服務","舊服務")</f>
        <v>舊服務</v>
      </c>
      <c r="D215" s="6" t="str">
        <f>IF((VLOOKUP(E215,CIFX_ECSG清單!A:H,8,FALSE))=1,"異動","查詢")</f>
        <v>查詢</v>
      </c>
      <c r="E215" s="27" t="s">
        <v>1227</v>
      </c>
      <c r="F215" s="27" t="str">
        <f>IF(ISNUMBER(FIND("TWIS",E215)),VLOOKUP(SUBSTITUTE(E215,"TWIS","IWIS"),CIFX_ECSG清單!A:R,18,0),IF(AND(ISNUMBER(FIND("T",LEFT(E215,2))),IF(LEN(E215)-LEN(SUBSTITUTE(E215,"T",""))&gt;1,FALSE,TRUE)),VLOOKUP(SUBSTITUTE(E215,"T",""),CIFX_ECSG清單!A:R,18,0),VLOOKUP(E215,CIFX_ECSG清單!A:R,18,0)))</f>
        <v>TS0116-SA-010301-00053-顧客資料基本資料_顧客姓名查詢.docx</v>
      </c>
      <c r="G215" s="27" t="s">
        <v>1228</v>
      </c>
      <c r="H215" s="27" t="s">
        <v>1229</v>
      </c>
      <c r="I215" s="28">
        <v>2</v>
      </c>
      <c r="J215" s="28" t="s">
        <v>496</v>
      </c>
      <c r="K215" s="27" t="s">
        <v>628</v>
      </c>
      <c r="L215" s="32" t="s">
        <v>629</v>
      </c>
      <c r="M215" s="27" t="s">
        <v>506</v>
      </c>
      <c r="N215" s="27">
        <v>8</v>
      </c>
      <c r="O215" s="30" t="s">
        <v>500</v>
      </c>
      <c r="P215" s="30" t="s">
        <v>631</v>
      </c>
      <c r="R215" s="27"/>
      <c r="S215" s="27" t="s">
        <v>508</v>
      </c>
      <c r="T215" s="27"/>
    </row>
    <row r="216" spans="1:20" hidden="1">
      <c r="A216" s="6" t="str">
        <f>VLOOKUP(E216,CIFX_ECSG清單!A:B,2,0)</f>
        <v>PROD</v>
      </c>
      <c r="B216" s="6" t="str">
        <f>_xlfn.IFNA(IF(C216="舊服務",LOOKUP(1,0/FIND(IFERROR(VLOOKUP(E216,新舊交易名稱mapping!A:B,2,0),E216),PGMTRX!A:A),PGMTRX!C:C),LOOKUP(1,0/FIND(E216,新服務功能!H:H),新服務功能!M:M)),VLOOKUP(IFERROR(VLOOKUP(E216,新舊交易名稱mapping!A:B,2,0),E216),CIFX_ECSG清單!A:B,2,0))</f>
        <v>敏捷行銷顧客經營系統(MARS),新世代分行系統(NBS)</v>
      </c>
      <c r="C216" s="6" t="str">
        <f>IF(_xlfn.IFNA(VLOOKUP(E216,新服務功能!H:H,1,0),"舊服務")&lt;&gt;"舊服務","新服務","舊服務")</f>
        <v>舊服務</v>
      </c>
      <c r="D216" s="6" t="str">
        <f>IF((VLOOKUP(E216,CIFX_ECSG清單!A:H,8,FALSE))=1,"異動","查詢")</f>
        <v>查詢</v>
      </c>
      <c r="E216" s="27" t="s">
        <v>1227</v>
      </c>
      <c r="F216" s="27" t="str">
        <f>IF(ISNUMBER(FIND("TWIS",E216)),VLOOKUP(SUBSTITUTE(E216,"TWIS","IWIS"),CIFX_ECSG清單!A:R,18,0),IF(AND(ISNUMBER(FIND("T",LEFT(E216,2))),IF(LEN(E216)-LEN(SUBSTITUTE(E216,"T",""))&gt;1,FALSE,TRUE)),VLOOKUP(SUBSTITUTE(E216,"T",""),CIFX_ECSG清單!A:R,18,0),VLOOKUP(E216,CIFX_ECSG清單!A:R,18,0)))</f>
        <v>TS0116-SA-010301-00053-顧客資料基本資料_顧客姓名查詢.docx</v>
      </c>
      <c r="G216" s="27" t="s">
        <v>1228</v>
      </c>
      <c r="H216" s="27" t="s">
        <v>1231</v>
      </c>
      <c r="I216" s="28">
        <v>1</v>
      </c>
      <c r="J216" s="28" t="s">
        <v>513</v>
      </c>
      <c r="K216" s="27" t="s">
        <v>1232</v>
      </c>
      <c r="L216" s="27" t="s">
        <v>1233</v>
      </c>
      <c r="M216" s="27" t="s">
        <v>1234</v>
      </c>
      <c r="N216" s="27">
        <v>1</v>
      </c>
      <c r="O216" s="30" t="s">
        <v>500</v>
      </c>
      <c r="P216" s="30" t="s">
        <v>1235</v>
      </c>
      <c r="Q216" s="27" t="s">
        <v>1236</v>
      </c>
      <c r="R216" s="27"/>
      <c r="S216" s="27"/>
      <c r="T216" s="27"/>
    </row>
    <row r="217" spans="1:20" hidden="1">
      <c r="A217" s="6" t="str">
        <f>VLOOKUP(E217,CIFX_ECSG清單!A:B,2,0)</f>
        <v>PROD</v>
      </c>
      <c r="B217" s="6" t="str">
        <f>_xlfn.IFNA(IF(C217="舊服務",LOOKUP(1,0/FIND(IFERROR(VLOOKUP(E217,新舊交易名稱mapping!A:B,2,0),E217),PGMTRX!A:A),PGMTRX!C:C),LOOKUP(1,0/FIND(E217,新服務功能!H:H),新服務功能!M:M)),VLOOKUP(IFERROR(VLOOKUP(E217,新舊交易名稱mapping!A:B,2,0),E217),CIFX_ECSG清單!A:B,2,0))</f>
        <v>敏捷行銷顧客經營系統(MARS),新世代分行系統(NBS)</v>
      </c>
      <c r="C217" s="6" t="str">
        <f>IF(_xlfn.IFNA(VLOOKUP(E217,新服務功能!H:H,1,0),"舊服務")&lt;&gt;"舊服務","新服務","舊服務")</f>
        <v>舊服務</v>
      </c>
      <c r="D217" s="6" t="str">
        <f>IF((VLOOKUP(E217,CIFX_ECSG清單!A:H,8,FALSE))=1,"異動","查詢")</f>
        <v>查詢</v>
      </c>
      <c r="E217" s="27" t="s">
        <v>1227</v>
      </c>
      <c r="F217" s="27" t="str">
        <f>IF(ISNUMBER(FIND("TWIS",E217)),VLOOKUP(SUBSTITUTE(E217,"TWIS","IWIS"),CIFX_ECSG清單!A:R,18,0),IF(AND(ISNUMBER(FIND("T",LEFT(E217,2))),IF(LEN(E217)-LEN(SUBSTITUTE(E217,"T",""))&gt;1,FALSE,TRUE)),VLOOKUP(SUBSTITUTE(E217,"T",""),CIFX_ECSG清單!A:R,18,0),VLOOKUP(E217,CIFX_ECSG清單!A:R,18,0)))</f>
        <v>TS0116-SA-010301-00053-顧客資料基本資料_顧客姓名查詢.docx</v>
      </c>
      <c r="G217" s="27" t="s">
        <v>1228</v>
      </c>
      <c r="H217" s="27" t="s">
        <v>1231</v>
      </c>
      <c r="I217" s="28">
        <v>2</v>
      </c>
      <c r="J217" s="28" t="s">
        <v>513</v>
      </c>
      <c r="K217" s="27" t="s">
        <v>1170</v>
      </c>
      <c r="L217" s="32" t="s">
        <v>498</v>
      </c>
      <c r="M217" s="27" t="s">
        <v>1237</v>
      </c>
      <c r="N217" s="27">
        <v>10</v>
      </c>
      <c r="O217" s="30" t="s">
        <v>500</v>
      </c>
      <c r="P217" s="30" t="s">
        <v>501</v>
      </c>
      <c r="Q217" s="27" t="s">
        <v>824</v>
      </c>
      <c r="R217" s="27"/>
      <c r="S217" s="27" t="s">
        <v>502</v>
      </c>
      <c r="T217" s="27"/>
    </row>
    <row r="218" spans="1:20" ht="27" hidden="1">
      <c r="A218" s="6" t="str">
        <f>VLOOKUP(E218,CIFX_ECSG清單!A:B,2,0)</f>
        <v>PROD</v>
      </c>
      <c r="B218" s="6" t="str">
        <f>_xlfn.IFNA(IF(C218="舊服務",LOOKUP(1,0/FIND(IFERROR(VLOOKUP(E218,新舊交易名稱mapping!A:B,2,0),E218),PGMTRX!A:A),PGMTRX!C:C),LOOKUP(1,0/FIND(E218,新服務功能!H:H),新服務功能!M:M)),VLOOKUP(IFERROR(VLOOKUP(E218,新舊交易名稱mapping!A:B,2,0),E218),CIFX_ECSG清單!A:B,2,0))</f>
        <v>敏捷行銷顧客經營系統(MARS),新世代分行系統(NBS)</v>
      </c>
      <c r="C218" s="6" t="str">
        <f>IF(_xlfn.IFNA(VLOOKUP(E218,新服務功能!H:H,1,0),"舊服務")&lt;&gt;"舊服務","新服務","舊服務")</f>
        <v>舊服務</v>
      </c>
      <c r="D218" s="6" t="str">
        <f>IF((VLOOKUP(E218,CIFX_ECSG清單!A:H,8,FALSE))=1,"異動","查詢")</f>
        <v>查詢</v>
      </c>
      <c r="E218" s="27" t="s">
        <v>1227</v>
      </c>
      <c r="F218" s="27" t="str">
        <f>IF(ISNUMBER(FIND("TWIS",E218)),VLOOKUP(SUBSTITUTE(E218,"TWIS","IWIS"),CIFX_ECSG清單!A:R,18,0),IF(AND(ISNUMBER(FIND("T",LEFT(E218,2))),IF(LEN(E218)-LEN(SUBSTITUTE(E218,"T",""))&gt;1,FALSE,TRUE)),VLOOKUP(SUBSTITUTE(E218,"T",""),CIFX_ECSG清單!A:R,18,0),VLOOKUP(E218,CIFX_ECSG清單!A:R,18,0)))</f>
        <v>TS0116-SA-010301-00053-顧客資料基本資料_顧客姓名查詢.docx</v>
      </c>
      <c r="G218" s="27" t="s">
        <v>1228</v>
      </c>
      <c r="H218" s="27" t="s">
        <v>1231</v>
      </c>
      <c r="I218" s="28">
        <v>3</v>
      </c>
      <c r="J218" s="28" t="s">
        <v>513</v>
      </c>
      <c r="K218" s="27" t="s">
        <v>1238</v>
      </c>
      <c r="L218" s="32" t="s">
        <v>864</v>
      </c>
      <c r="M218" s="27" t="s">
        <v>1239</v>
      </c>
      <c r="N218" s="27">
        <v>10</v>
      </c>
      <c r="O218" s="30" t="s">
        <v>500</v>
      </c>
      <c r="P218" s="30" t="s">
        <v>865</v>
      </c>
      <c r="Q218" s="32" t="s">
        <v>1240</v>
      </c>
      <c r="R218" s="27"/>
      <c r="S218" s="27" t="s">
        <v>867</v>
      </c>
      <c r="T218" s="27"/>
    </row>
    <row r="219" spans="1:20" hidden="1">
      <c r="A219" s="6" t="str">
        <f>VLOOKUP(E219,CIFX_ECSG清單!A:B,2,0)</f>
        <v>PROD</v>
      </c>
      <c r="B219" s="6" t="str">
        <f>_xlfn.IFNA(IF(C219="舊服務",LOOKUP(1,0/FIND(IFERROR(VLOOKUP(E219,新舊交易名稱mapping!A:B,2,0),E219),PGMTRX!A:A),PGMTRX!C:C),LOOKUP(1,0/FIND(E219,新服務功能!H:H),新服務功能!M:M)),VLOOKUP(IFERROR(VLOOKUP(E219,新舊交易名稱mapping!A:B,2,0),E219),CIFX_ECSG清單!A:B,2,0))</f>
        <v>敏捷行銷顧客經營系統(MARS),新世代分行系統(NBS)</v>
      </c>
      <c r="C219" s="6" t="str">
        <f>IF(_xlfn.IFNA(VLOOKUP(E219,新服務功能!H:H,1,0),"舊服務")&lt;&gt;"舊服務","新服務","舊服務")</f>
        <v>舊服務</v>
      </c>
      <c r="D219" s="6" t="str">
        <f>IF((VLOOKUP(E219,CIFX_ECSG清單!A:H,8,FALSE))=1,"異動","查詢")</f>
        <v>查詢</v>
      </c>
      <c r="E219" s="27" t="s">
        <v>1227</v>
      </c>
      <c r="F219" s="27" t="str">
        <f>IF(ISNUMBER(FIND("TWIS",E219)),VLOOKUP(SUBSTITUTE(E219,"TWIS","IWIS"),CIFX_ECSG清單!A:R,18,0),IF(AND(ISNUMBER(FIND("T",LEFT(E219,2))),IF(LEN(E219)-LEN(SUBSTITUTE(E219,"T",""))&gt;1,FALSE,TRUE)),VLOOKUP(SUBSTITUTE(E219,"T",""),CIFX_ECSG清單!A:R,18,0),VLOOKUP(E219,CIFX_ECSG清單!A:R,18,0)))</f>
        <v>TS0116-SA-010301-00053-顧客資料基本資料_顧客姓名查詢.docx</v>
      </c>
      <c r="G219" s="27" t="s">
        <v>1228</v>
      </c>
      <c r="H219" s="27" t="s">
        <v>1231</v>
      </c>
      <c r="I219" s="28">
        <v>4</v>
      </c>
      <c r="J219" s="28" t="s">
        <v>513</v>
      </c>
      <c r="K219" s="27" t="s">
        <v>628</v>
      </c>
      <c r="L219" s="32" t="s">
        <v>629</v>
      </c>
      <c r="M219" s="27" t="s">
        <v>1149</v>
      </c>
      <c r="N219" s="27">
        <v>8</v>
      </c>
      <c r="O219" s="30" t="s">
        <v>500</v>
      </c>
      <c r="P219" s="30" t="s">
        <v>631</v>
      </c>
      <c r="Q219" s="27" t="s">
        <v>826</v>
      </c>
      <c r="R219" s="27"/>
      <c r="S219" s="27" t="s">
        <v>508</v>
      </c>
      <c r="T219" s="27"/>
    </row>
    <row r="220" spans="1:20" hidden="1">
      <c r="A220" s="6" t="str">
        <f>VLOOKUP(E220,CIFX_ECSG清單!A:B,2,0)</f>
        <v>PROD</v>
      </c>
      <c r="B220" s="6" t="str">
        <f>_xlfn.IFNA(IF(C220="舊服務",LOOKUP(1,0/FIND(IFERROR(VLOOKUP(E220,新舊交易名稱mapping!A:B,2,0),E220),PGMTRX!A:A),PGMTRX!C:C),LOOKUP(1,0/FIND(E220,新服務功能!H:H),新服務功能!M:M)),VLOOKUP(IFERROR(VLOOKUP(E220,新舊交易名稱mapping!A:B,2,0),E220),CIFX_ECSG清單!A:B,2,0))</f>
        <v>敏捷行銷顧客經營系統(MARS),新世代分行系統(NBS)</v>
      </c>
      <c r="C220" s="6" t="str">
        <f>IF(_xlfn.IFNA(VLOOKUP(E220,新服務功能!H:H,1,0),"舊服務")&lt;&gt;"舊服務","新服務","舊服務")</f>
        <v>舊服務</v>
      </c>
      <c r="D220" s="6" t="str">
        <f>IF((VLOOKUP(E220,CIFX_ECSG清單!A:H,8,FALSE))=1,"異動","查詢")</f>
        <v>查詢</v>
      </c>
      <c r="E220" s="27" t="s">
        <v>1227</v>
      </c>
      <c r="F220" s="27" t="str">
        <f>IF(ISNUMBER(FIND("TWIS",E220)),VLOOKUP(SUBSTITUTE(E220,"TWIS","IWIS"),CIFX_ECSG清單!A:R,18,0),IF(AND(ISNUMBER(FIND("T",LEFT(E220,2))),IF(LEN(E220)-LEN(SUBSTITUTE(E220,"T",""))&gt;1,FALSE,TRUE)),VLOOKUP(SUBSTITUTE(E220,"T",""),CIFX_ECSG清單!A:R,18,0),VLOOKUP(E220,CIFX_ECSG清單!A:R,18,0)))</f>
        <v>TS0116-SA-010301-00053-顧客資料基本資料_顧客姓名查詢.docx</v>
      </c>
      <c r="G220" s="27" t="s">
        <v>1228</v>
      </c>
      <c r="H220" s="27" t="s">
        <v>1231</v>
      </c>
      <c r="I220" s="28">
        <v>5</v>
      </c>
      <c r="J220" s="28" t="s">
        <v>513</v>
      </c>
      <c r="K220" s="27" t="s">
        <v>1241</v>
      </c>
      <c r="L220" s="32" t="s">
        <v>1242</v>
      </c>
      <c r="M220" s="27" t="s">
        <v>1243</v>
      </c>
      <c r="N220" s="27">
        <v>1</v>
      </c>
      <c r="O220" s="30" t="s">
        <v>500</v>
      </c>
      <c r="P220" s="30" t="s">
        <v>1244</v>
      </c>
      <c r="Q220" s="27" t="s">
        <v>1245</v>
      </c>
      <c r="R220" s="27"/>
      <c r="S220" s="27" t="s">
        <v>1246</v>
      </c>
      <c r="T220" s="27"/>
    </row>
    <row r="221" spans="1:20" hidden="1">
      <c r="A221" s="6" t="str">
        <f>VLOOKUP(E221,CIFX_ECSG清單!A:B,2,0)</f>
        <v>PROD</v>
      </c>
      <c r="B221" s="6" t="str">
        <f>_xlfn.IFNA(IF(C221="舊服務",LOOKUP(1,0/FIND(IFERROR(VLOOKUP(E221,新舊交易名稱mapping!A:B,2,0),E221),PGMTRX!A:A),PGMTRX!C:C),LOOKUP(1,0/FIND(E221,新服務功能!H:H),新服務功能!M:M)),VLOOKUP(IFERROR(VLOOKUP(E221,新舊交易名稱mapping!A:B,2,0),E221),CIFX_ECSG清單!A:B,2,0))</f>
        <v>敏捷行銷顧客經營系統(MARS),新世代分行系統(NBS)</v>
      </c>
      <c r="C221" s="6" t="str">
        <f>IF(_xlfn.IFNA(VLOOKUP(E221,新服務功能!H:H,1,0),"舊服務")&lt;&gt;"舊服務","新服務","舊服務")</f>
        <v>舊服務</v>
      </c>
      <c r="D221" s="6" t="str">
        <f>IF((VLOOKUP(E221,CIFX_ECSG清單!A:H,8,FALSE))=1,"異動","查詢")</f>
        <v>查詢</v>
      </c>
      <c r="E221" s="27" t="s">
        <v>1227</v>
      </c>
      <c r="F221" s="27" t="str">
        <f>IF(ISNUMBER(FIND("TWIS",E221)),VLOOKUP(SUBSTITUTE(E221,"TWIS","IWIS"),CIFX_ECSG清單!A:R,18,0),IF(AND(ISNUMBER(FIND("T",LEFT(E221,2))),IF(LEN(E221)-LEN(SUBSTITUTE(E221,"T",""))&gt;1,FALSE,TRUE)),VLOOKUP(SUBSTITUTE(E221,"T",""),CIFX_ECSG清單!A:R,18,0),VLOOKUP(E221,CIFX_ECSG清單!A:R,18,0)))</f>
        <v>TS0116-SA-010301-00053-顧客資料基本資料_顧客姓名查詢.docx</v>
      </c>
      <c r="G221" s="27" t="s">
        <v>1228</v>
      </c>
      <c r="H221" s="27" t="s">
        <v>1231</v>
      </c>
      <c r="I221" s="28">
        <v>6</v>
      </c>
      <c r="J221" s="28" t="s">
        <v>513</v>
      </c>
      <c r="K221" s="27" t="s">
        <v>761</v>
      </c>
      <c r="L221" s="32" t="s">
        <v>1247</v>
      </c>
      <c r="M221" s="27" t="s">
        <v>1248</v>
      </c>
      <c r="N221" s="27">
        <v>2</v>
      </c>
      <c r="O221" s="30" t="s">
        <v>500</v>
      </c>
      <c r="P221" s="30" t="s">
        <v>812</v>
      </c>
      <c r="Q221" s="27" t="s">
        <v>1249</v>
      </c>
      <c r="R221" s="27"/>
      <c r="S221" s="27" t="s">
        <v>766</v>
      </c>
      <c r="T221" s="27"/>
    </row>
    <row r="222" spans="1:20" hidden="1">
      <c r="A222" s="6" t="str">
        <f>VLOOKUP(E222,CIFX_ECSG清單!A:B,2,0)</f>
        <v>PROD</v>
      </c>
      <c r="B222" s="6" t="str">
        <f>_xlfn.IFNA(IF(C222="舊服務",LOOKUP(1,0/FIND(IFERROR(VLOOKUP(E222,新舊交易名稱mapping!A:B,2,0),E222),PGMTRX!A:A),PGMTRX!C:C),LOOKUP(1,0/FIND(E222,新服務功能!H:H),新服務功能!M:M)),VLOOKUP(IFERROR(VLOOKUP(E222,新舊交易名稱mapping!A:B,2,0),E222),CIFX_ECSG清單!A:B,2,0))</f>
        <v>敏捷行銷顧客經營系統(MARS),新世代分行系統(NBS)</v>
      </c>
      <c r="C222" s="6" t="str">
        <f>IF(_xlfn.IFNA(VLOOKUP(E222,新服務功能!H:H,1,0),"舊服務")&lt;&gt;"舊服務","新服務","舊服務")</f>
        <v>舊服務</v>
      </c>
      <c r="D222" s="6" t="str">
        <f>IF((VLOOKUP(E222,CIFX_ECSG清單!A:H,8,FALSE))=1,"異動","查詢")</f>
        <v>查詢</v>
      </c>
      <c r="E222" s="27" t="s">
        <v>1227</v>
      </c>
      <c r="F222" s="27" t="str">
        <f>IF(ISNUMBER(FIND("TWIS",E222)),VLOOKUP(SUBSTITUTE(E222,"TWIS","IWIS"),CIFX_ECSG清單!A:R,18,0),IF(AND(ISNUMBER(FIND("T",LEFT(E222,2))),IF(LEN(E222)-LEN(SUBSTITUTE(E222,"T",""))&gt;1,FALSE,TRUE)),VLOOKUP(SUBSTITUTE(E222,"T",""),CIFX_ECSG清單!A:R,18,0),VLOOKUP(E222,CIFX_ECSG清單!A:R,18,0)))</f>
        <v>TS0116-SA-010301-00053-顧客資料基本資料_顧客姓名查詢.docx</v>
      </c>
      <c r="G222" s="27" t="s">
        <v>1228</v>
      </c>
      <c r="H222" s="27" t="s">
        <v>1231</v>
      </c>
      <c r="I222" s="28">
        <v>7</v>
      </c>
      <c r="J222" s="28" t="s">
        <v>513</v>
      </c>
      <c r="K222" s="27" t="s">
        <v>1250</v>
      </c>
      <c r="L222" s="32" t="s">
        <v>1251</v>
      </c>
      <c r="M222" s="27" t="s">
        <v>1252</v>
      </c>
      <c r="N222" s="27">
        <v>1</v>
      </c>
      <c r="O222" s="30" t="s">
        <v>500</v>
      </c>
      <c r="P222" s="30" t="s">
        <v>1253</v>
      </c>
      <c r="Q222" s="27" t="s">
        <v>1254</v>
      </c>
      <c r="R222" s="27"/>
      <c r="S222" s="37" t="s">
        <v>1255</v>
      </c>
      <c r="T222" s="27"/>
    </row>
    <row r="223" spans="1:20" hidden="1">
      <c r="A223" s="6" t="str">
        <f>VLOOKUP(E223,CIFX_ECSG清單!A:B,2,0)</f>
        <v>PROD</v>
      </c>
      <c r="B223" s="6" t="str">
        <f>_xlfn.IFNA(IF(C223="舊服務",LOOKUP(1,0/FIND(IFERROR(VLOOKUP(E223,新舊交易名稱mapping!A:B,2,0),E223),PGMTRX!A:A),PGMTRX!C:C),LOOKUP(1,0/FIND(E223,新服務功能!H:H),新服務功能!M:M)),VLOOKUP(IFERROR(VLOOKUP(E223,新舊交易名稱mapping!A:B,2,0),E223),CIFX_ECSG清單!A:B,2,0))</f>
        <v>敏捷行銷顧客經營系統(MARS),新世代分行系統(NBS)</v>
      </c>
      <c r="C223" s="6" t="str">
        <f>IF(_xlfn.IFNA(VLOOKUP(E223,新服務功能!H:H,1,0),"舊服務")&lt;&gt;"舊服務","新服務","舊服務")</f>
        <v>舊服務</v>
      </c>
      <c r="D223" s="6" t="str">
        <f>IF((VLOOKUP(E223,CIFX_ECSG清單!A:H,8,FALSE))=1,"異動","查詢")</f>
        <v>查詢</v>
      </c>
      <c r="E223" s="27" t="s">
        <v>1227</v>
      </c>
      <c r="F223" s="27" t="str">
        <f>IF(ISNUMBER(FIND("TWIS",E223)),VLOOKUP(SUBSTITUTE(E223,"TWIS","IWIS"),CIFX_ECSG清單!A:R,18,0),IF(AND(ISNUMBER(FIND("T",LEFT(E223,2))),IF(LEN(E223)-LEN(SUBSTITUTE(E223,"T",""))&gt;1,FALSE,TRUE)),VLOOKUP(SUBSTITUTE(E223,"T",""),CIFX_ECSG清單!A:R,18,0),VLOOKUP(E223,CIFX_ECSG清單!A:R,18,0)))</f>
        <v>TS0116-SA-010301-00053-顧客資料基本資料_顧客姓名查詢.docx</v>
      </c>
      <c r="G223" s="27" t="s">
        <v>1228</v>
      </c>
      <c r="H223" s="27" t="s">
        <v>1231</v>
      </c>
      <c r="I223" s="28">
        <v>8</v>
      </c>
      <c r="J223" s="28" t="s">
        <v>513</v>
      </c>
      <c r="K223" s="27" t="s">
        <v>669</v>
      </c>
      <c r="L223" s="32" t="s">
        <v>634</v>
      </c>
      <c r="M223" s="27" t="s">
        <v>1148</v>
      </c>
      <c r="N223" s="27">
        <v>80</v>
      </c>
      <c r="O223" s="30" t="s">
        <v>500</v>
      </c>
      <c r="P223" s="30" t="s">
        <v>636</v>
      </c>
      <c r="Q223" s="27" t="s">
        <v>829</v>
      </c>
      <c r="R223" s="27"/>
      <c r="S223" s="27" t="s">
        <v>638</v>
      </c>
      <c r="T223" s="27"/>
    </row>
    <row r="224" spans="1:20" hidden="1">
      <c r="A224" s="6" t="str">
        <f>VLOOKUP(E224,CIFX_ECSG清單!A:B,2,0)</f>
        <v>PROD</v>
      </c>
      <c r="B224" s="6" t="str">
        <f>_xlfn.IFNA(IF(C224="舊服務",LOOKUP(1,0/FIND(IFERROR(VLOOKUP(E224,新舊交易名稱mapping!A:B,2,0),E224),PGMTRX!A:A),PGMTRX!C:C),LOOKUP(1,0/FIND(E224,新服務功能!H:H),新服務功能!M:M)),VLOOKUP(IFERROR(VLOOKUP(E224,新舊交易名稱mapping!A:B,2,0),E224),CIFX_ECSG清單!A:B,2,0))</f>
        <v>敏捷行銷顧客經營系統(MARS),新世代分行系統(NBS)</v>
      </c>
      <c r="C224" s="6" t="str">
        <f>IF(_xlfn.IFNA(VLOOKUP(E224,新服務功能!H:H,1,0),"舊服務")&lt;&gt;"舊服務","新服務","舊服務")</f>
        <v>舊服務</v>
      </c>
      <c r="D224" s="6" t="str">
        <f>IF((VLOOKUP(E224,CIFX_ECSG清單!A:H,8,FALSE))=1,"異動","查詢")</f>
        <v>查詢</v>
      </c>
      <c r="E224" s="27" t="s">
        <v>1227</v>
      </c>
      <c r="F224" s="27" t="str">
        <f>IF(ISNUMBER(FIND("TWIS",E224)),VLOOKUP(SUBSTITUTE(E224,"TWIS","IWIS"),CIFX_ECSG清單!A:R,18,0),IF(AND(ISNUMBER(FIND("T",LEFT(E224,2))),IF(LEN(E224)-LEN(SUBSTITUTE(E224,"T",""))&gt;1,FALSE,TRUE)),VLOOKUP(SUBSTITUTE(E224,"T",""),CIFX_ECSG清單!A:R,18,0),VLOOKUP(E224,CIFX_ECSG清單!A:R,18,0)))</f>
        <v>TS0116-SA-010301-00053-顧客資料基本資料_顧客姓名查詢.docx</v>
      </c>
      <c r="G224" s="27" t="s">
        <v>1228</v>
      </c>
      <c r="H224" s="27" t="s">
        <v>1231</v>
      </c>
      <c r="I224" s="28">
        <v>9</v>
      </c>
      <c r="J224" s="28" t="s">
        <v>513</v>
      </c>
      <c r="K224" s="27" t="s">
        <v>888</v>
      </c>
      <c r="L224" s="32" t="s">
        <v>1256</v>
      </c>
      <c r="M224" s="27" t="s">
        <v>1257</v>
      </c>
      <c r="N224" s="27">
        <v>2</v>
      </c>
      <c r="O224" s="30" t="s">
        <v>500</v>
      </c>
      <c r="P224" s="30" t="s">
        <v>891</v>
      </c>
      <c r="Q224" s="27" t="s">
        <v>1258</v>
      </c>
      <c r="R224" s="27"/>
      <c r="S224" s="27" t="s">
        <v>893</v>
      </c>
      <c r="T224" s="27"/>
    </row>
    <row r="225" spans="1:20" hidden="1">
      <c r="A225" s="6" t="str">
        <f>VLOOKUP(E225,CIFX_ECSG清單!A:B,2,0)</f>
        <v>PROD</v>
      </c>
      <c r="B225" s="6" t="str">
        <f>_xlfn.IFNA(IF(C225="舊服務",LOOKUP(1,0/FIND(IFERROR(VLOOKUP(E225,新舊交易名稱mapping!A:B,2,0),E225),PGMTRX!A:A),PGMTRX!C:C),LOOKUP(1,0/FIND(E225,新服務功能!H:H),新服務功能!M:M)),VLOOKUP(IFERROR(VLOOKUP(E225,新舊交易名稱mapping!A:B,2,0),E225),CIFX_ECSG清單!A:B,2,0))</f>
        <v>敏捷行銷顧客經營系統(MARS),新世代分行系統(NBS)</v>
      </c>
      <c r="C225" s="6" t="str">
        <f>IF(_xlfn.IFNA(VLOOKUP(E225,新服務功能!H:H,1,0),"舊服務")&lt;&gt;"舊服務","新服務","舊服務")</f>
        <v>舊服務</v>
      </c>
      <c r="D225" s="6" t="str">
        <f>IF((VLOOKUP(E225,CIFX_ECSG清單!A:H,8,FALSE))=1,"異動","查詢")</f>
        <v>查詢</v>
      </c>
      <c r="E225" s="27" t="s">
        <v>1227</v>
      </c>
      <c r="F225" s="27" t="str">
        <f>IF(ISNUMBER(FIND("TWIS",E225)),VLOOKUP(SUBSTITUTE(E225,"TWIS","IWIS"),CIFX_ECSG清單!A:R,18,0),IF(AND(ISNUMBER(FIND("T",LEFT(E225,2))),IF(LEN(E225)-LEN(SUBSTITUTE(E225,"T",""))&gt;1,FALSE,TRUE)),VLOOKUP(SUBSTITUTE(E225,"T",""),CIFX_ECSG清單!A:R,18,0),VLOOKUP(E225,CIFX_ECSG清單!A:R,18,0)))</f>
        <v>TS0116-SA-010301-00053-顧客資料基本資料_顧客姓名查詢.docx</v>
      </c>
      <c r="G225" s="27" t="s">
        <v>1228</v>
      </c>
      <c r="H225" s="27" t="s">
        <v>1231</v>
      </c>
      <c r="I225" s="28">
        <v>10</v>
      </c>
      <c r="J225" s="28" t="s">
        <v>513</v>
      </c>
      <c r="K225" s="27" t="s">
        <v>755</v>
      </c>
      <c r="L225" s="32" t="s">
        <v>1259</v>
      </c>
      <c r="M225" s="27" t="s">
        <v>1260</v>
      </c>
      <c r="N225" s="27">
        <v>1</v>
      </c>
      <c r="O225" s="30" t="s">
        <v>500</v>
      </c>
      <c r="P225" s="30" t="s">
        <v>758</v>
      </c>
      <c r="Q225" s="27" t="s">
        <v>1261</v>
      </c>
      <c r="R225" s="27"/>
      <c r="S225" s="27" t="s">
        <v>760</v>
      </c>
      <c r="T225" s="27"/>
    </row>
    <row r="226" spans="1:20" hidden="1">
      <c r="A226" s="6" t="str">
        <f>VLOOKUP(E226,CIFX_ECSG清單!A:B,2,0)</f>
        <v>PROD</v>
      </c>
      <c r="B226" s="6" t="str">
        <f>_xlfn.IFNA(IF(C226="舊服務",LOOKUP(1,0/FIND(IFERROR(VLOOKUP(E226,新舊交易名稱mapping!A:B,2,0),E226),PGMTRX!A:A),PGMTRX!C:C),LOOKUP(1,0/FIND(E226,新服務功能!H:H),新服務功能!M:M)),VLOOKUP(IFERROR(VLOOKUP(E226,新舊交易名稱mapping!A:B,2,0),E226),CIFX_ECSG清單!A:B,2,0))</f>
        <v>敏捷行銷顧客經營系統(MARS),新世代分行系統(NBS)</v>
      </c>
      <c r="C226" s="6" t="str">
        <f>IF(_xlfn.IFNA(VLOOKUP(E226,新服務功能!H:H,1,0),"舊服務")&lt;&gt;"舊服務","新服務","舊服務")</f>
        <v>舊服務</v>
      </c>
      <c r="D226" s="6" t="str">
        <f>IF((VLOOKUP(E226,CIFX_ECSG清單!A:H,8,FALSE))=1,"異動","查詢")</f>
        <v>查詢</v>
      </c>
      <c r="E226" s="27" t="s">
        <v>1227</v>
      </c>
      <c r="F226" s="27" t="str">
        <f>IF(ISNUMBER(FIND("TWIS",E226)),VLOOKUP(SUBSTITUTE(E226,"TWIS","IWIS"),CIFX_ECSG清單!A:R,18,0),IF(AND(ISNUMBER(FIND("T",LEFT(E226,2))),IF(LEN(E226)-LEN(SUBSTITUTE(E226,"T",""))&gt;1,FALSE,TRUE)),VLOOKUP(SUBSTITUTE(E226,"T",""),CIFX_ECSG清單!A:R,18,0),VLOOKUP(E226,CIFX_ECSG清單!A:R,18,0)))</f>
        <v>TS0116-SA-010301-00053-顧客資料基本資料_顧客姓名查詢.docx</v>
      </c>
      <c r="G226" s="27" t="s">
        <v>1228</v>
      </c>
      <c r="H226" s="27" t="s">
        <v>1231</v>
      </c>
      <c r="I226" s="28">
        <v>11</v>
      </c>
      <c r="J226" s="28" t="s">
        <v>513</v>
      </c>
      <c r="K226" s="27" t="s">
        <v>1262</v>
      </c>
      <c r="L226" s="32" t="s">
        <v>1263</v>
      </c>
      <c r="M226" s="27" t="s">
        <v>1264</v>
      </c>
      <c r="N226" s="27">
        <v>1</v>
      </c>
      <c r="O226" s="30" t="s">
        <v>500</v>
      </c>
      <c r="P226" s="30" t="s">
        <v>1265</v>
      </c>
      <c r="Q226" s="27" t="s">
        <v>1266</v>
      </c>
      <c r="R226" s="27"/>
      <c r="S226" s="27"/>
      <c r="T226" s="27"/>
    </row>
    <row r="227" spans="1:20" hidden="1">
      <c r="A227" s="6" t="str">
        <f>VLOOKUP(E227,CIFX_ECSG清單!A:B,2,0)</f>
        <v>PROD</v>
      </c>
      <c r="B227" s="6" t="str">
        <f>_xlfn.IFNA(IF(C227="舊服務",LOOKUP(1,0/FIND(IFERROR(VLOOKUP(E227,新舊交易名稱mapping!A:B,2,0),E227),PGMTRX!A:A),PGMTRX!C:C),LOOKUP(1,0/FIND(E227,新服務功能!H:H),新服務功能!M:M)),VLOOKUP(IFERROR(VLOOKUP(E227,新舊交易名稱mapping!A:B,2,0),E227),CIFX_ECSG清單!A:B,2,0))</f>
        <v>敏捷行銷顧客經營系統(MARS),新世代分行系統(NBS)</v>
      </c>
      <c r="C227" s="6" t="str">
        <f>IF(_xlfn.IFNA(VLOOKUP(E227,新服務功能!H:H,1,0),"舊服務")&lt;&gt;"舊服務","新服務","舊服務")</f>
        <v>舊服務</v>
      </c>
      <c r="D227" s="6" t="str">
        <f>IF((VLOOKUP(E227,CIFX_ECSG清單!A:H,8,FALSE))=1,"異動","查詢")</f>
        <v>查詢</v>
      </c>
      <c r="E227" s="27" t="s">
        <v>1227</v>
      </c>
      <c r="F227" s="27" t="str">
        <f>IF(ISNUMBER(FIND("TWIS",E227)),VLOOKUP(SUBSTITUTE(E227,"TWIS","IWIS"),CIFX_ECSG清單!A:R,18,0),IF(AND(ISNUMBER(FIND("T",LEFT(E227,2))),IF(LEN(E227)-LEN(SUBSTITUTE(E227,"T",""))&gt;1,FALSE,TRUE)),VLOOKUP(SUBSTITUTE(E227,"T",""),CIFX_ECSG清單!A:R,18,0),VLOOKUP(E227,CIFX_ECSG清單!A:R,18,0)))</f>
        <v>TS0116-SA-010301-00053-顧客資料基本資料_顧客姓名查詢.docx</v>
      </c>
      <c r="G227" s="27" t="s">
        <v>1228</v>
      </c>
      <c r="H227" s="27" t="s">
        <v>1231</v>
      </c>
      <c r="I227" s="28">
        <v>12</v>
      </c>
      <c r="J227" s="28" t="s">
        <v>513</v>
      </c>
      <c r="K227" s="27" t="s">
        <v>1267</v>
      </c>
      <c r="L227" s="32" t="s">
        <v>1268</v>
      </c>
      <c r="M227" s="27" t="s">
        <v>1269</v>
      </c>
      <c r="N227" s="27">
        <v>1</v>
      </c>
      <c r="O227" s="30" t="s">
        <v>500</v>
      </c>
      <c r="P227" s="30" t="s">
        <v>1270</v>
      </c>
      <c r="Q227" s="27" t="s">
        <v>1271</v>
      </c>
      <c r="R227" s="27"/>
      <c r="S227" s="27"/>
      <c r="T227" s="27"/>
    </row>
    <row r="228" spans="1:20" hidden="1">
      <c r="A228" s="6" t="str">
        <f>VLOOKUP(E228,CIFX_ECSG清單!A:B,2,0)</f>
        <v>PROD</v>
      </c>
      <c r="B228" s="6" t="str">
        <f>_xlfn.IFNA(IF(C228="舊服務",LOOKUP(1,0/FIND(IFERROR(VLOOKUP(E228,新舊交易名稱mapping!A:B,2,0),E228),PGMTRX!A:A),PGMTRX!C:C),LOOKUP(1,0/FIND(E228,新服務功能!H:H),新服務功能!M:M)),VLOOKUP(IFERROR(VLOOKUP(E228,新舊交易名稱mapping!A:B,2,0),E228),CIFX_ECSG清單!A:B,2,0))</f>
        <v>敏捷行銷顧客經營系統(MARS),新世代分行系統(NBS)</v>
      </c>
      <c r="C228" s="6" t="str">
        <f>IF(_xlfn.IFNA(VLOOKUP(E228,新服務功能!H:H,1,0),"舊服務")&lt;&gt;"舊服務","新服務","舊服務")</f>
        <v>舊服務</v>
      </c>
      <c r="D228" s="6" t="str">
        <f>IF((VLOOKUP(E228,CIFX_ECSG清單!A:H,8,FALSE))=1,"異動","查詢")</f>
        <v>查詢</v>
      </c>
      <c r="E228" s="27" t="s">
        <v>1227</v>
      </c>
      <c r="F228" s="27" t="str">
        <f>IF(ISNUMBER(FIND("TWIS",E228)),VLOOKUP(SUBSTITUTE(E228,"TWIS","IWIS"),CIFX_ECSG清單!A:R,18,0),IF(AND(ISNUMBER(FIND("T",LEFT(E228,2))),IF(LEN(E228)-LEN(SUBSTITUTE(E228,"T",""))&gt;1,FALSE,TRUE)),VLOOKUP(SUBSTITUTE(E228,"T",""),CIFX_ECSG清單!A:R,18,0),VLOOKUP(E228,CIFX_ECSG清單!A:R,18,0)))</f>
        <v>TS0116-SA-010301-00053-顧客資料基本資料_顧客姓名查詢.docx</v>
      </c>
      <c r="G228" s="27" t="s">
        <v>1228</v>
      </c>
      <c r="H228" s="27" t="s">
        <v>1231</v>
      </c>
      <c r="I228" s="28">
        <v>13</v>
      </c>
      <c r="J228" s="28" t="s">
        <v>513</v>
      </c>
      <c r="K228" s="32" t="s">
        <v>1272</v>
      </c>
      <c r="L228" s="32" t="s">
        <v>1273</v>
      </c>
      <c r="M228" s="27" t="s">
        <v>1274</v>
      </c>
      <c r="N228" s="27">
        <v>1</v>
      </c>
      <c r="O228" s="30" t="s">
        <v>500</v>
      </c>
      <c r="P228" s="30" t="s">
        <v>1275</v>
      </c>
      <c r="Q228" s="27" t="s">
        <v>1276</v>
      </c>
      <c r="R228" s="27"/>
      <c r="S228" s="27"/>
      <c r="T228" s="27"/>
    </row>
    <row r="229" spans="1:20" s="44" customFormat="1" ht="27" hidden="1">
      <c r="A229" s="6" t="str">
        <f>VLOOKUP(E229,CIFX_ECSG清單!A:B,2,0)</f>
        <v>PROD</v>
      </c>
      <c r="B229" s="6" t="str">
        <f>_xlfn.IFNA(IF(C229="舊服務",LOOKUP(1,0/FIND(IFERROR(VLOOKUP(E229,新舊交易名稱mapping!A:B,2,0),E229),PGMTRX!A:A),PGMTRX!C:C),LOOKUP(1,0/FIND(E229,新服務功能!H:H),新服務功能!M:M)),VLOOKUP(IFERROR(VLOOKUP(E229,新舊交易名稱mapping!A:B,2,0),E229),CIFX_ECSG清單!A:B,2,0))</f>
        <v>敏捷行銷顧客經營系統(MARS),新世代分行系統(NBS)</v>
      </c>
      <c r="C229" s="6" t="str">
        <f>IF(_xlfn.IFNA(VLOOKUP(E229,新服務功能!H:H,1,0),"舊服務")&lt;&gt;"舊服務","新服務","舊服務")</f>
        <v>舊服務</v>
      </c>
      <c r="D229" s="6" t="str">
        <f>IF((VLOOKUP(E229,CIFX_ECSG清單!A:H,8,FALSE))=1,"異動","查詢")</f>
        <v>查詢</v>
      </c>
      <c r="E229" s="27" t="s">
        <v>1227</v>
      </c>
      <c r="F229" s="27" t="str">
        <f>IF(ISNUMBER(FIND("TWIS",E229)),VLOOKUP(SUBSTITUTE(E229,"TWIS","IWIS"),CIFX_ECSG清單!A:R,18,0),IF(AND(ISNUMBER(FIND("T",LEFT(E229,2))),IF(LEN(E229)-LEN(SUBSTITUTE(E229,"T",""))&gt;1,FALSE,TRUE)),VLOOKUP(SUBSTITUTE(E229,"T",""),CIFX_ECSG清單!A:R,18,0),VLOOKUP(E229,CIFX_ECSG清單!A:R,18,0)))</f>
        <v>TS0116-SA-010301-00053-顧客資料基本資料_顧客姓名查詢.docx</v>
      </c>
      <c r="G229" s="27" t="s">
        <v>1228</v>
      </c>
      <c r="H229" s="27" t="s">
        <v>1231</v>
      </c>
      <c r="I229" s="28">
        <v>14</v>
      </c>
      <c r="J229" s="28" t="s">
        <v>513</v>
      </c>
      <c r="K229" s="32" t="s">
        <v>1277</v>
      </c>
      <c r="L229" s="32" t="s">
        <v>646</v>
      </c>
      <c r="M229" s="27" t="s">
        <v>1278</v>
      </c>
      <c r="N229" s="27">
        <v>1</v>
      </c>
      <c r="O229" s="30" t="s">
        <v>500</v>
      </c>
      <c r="P229" s="30" t="s">
        <v>648</v>
      </c>
      <c r="Q229" s="27" t="s">
        <v>1279</v>
      </c>
      <c r="R229" s="27"/>
      <c r="S229" s="27" t="s">
        <v>651</v>
      </c>
      <c r="T229" s="30"/>
    </row>
    <row r="230" spans="1:20" s="44" customFormat="1" ht="27" hidden="1">
      <c r="A230" s="6" t="str">
        <f>VLOOKUP(E230,CIFX_ECSG清單!A:B,2,0)</f>
        <v>PROD</v>
      </c>
      <c r="B230" s="6" t="str">
        <f>_xlfn.IFNA(IF(C230="舊服務",LOOKUP(1,0/FIND(IFERROR(VLOOKUP(E230,新舊交易名稱mapping!A:B,2,0),E230),PGMTRX!A:A),PGMTRX!C:C),LOOKUP(1,0/FIND(E230,新服務功能!H:H),新服務功能!M:M)),VLOOKUP(IFERROR(VLOOKUP(E230,新舊交易名稱mapping!A:B,2,0),E230),CIFX_ECSG清單!A:B,2,0))</f>
        <v>敏捷行銷顧客經營系統(MARS),新世代分行系統(NBS)</v>
      </c>
      <c r="C230" s="6" t="str">
        <f>IF(_xlfn.IFNA(VLOOKUP(E230,新服務功能!H:H,1,0),"舊服務")&lt;&gt;"舊服務","新服務","舊服務")</f>
        <v>舊服務</v>
      </c>
      <c r="D230" s="6" t="str">
        <f>IF((VLOOKUP(E230,CIFX_ECSG清單!A:H,8,FALSE))=1,"異動","查詢")</f>
        <v>查詢</v>
      </c>
      <c r="E230" s="30" t="s">
        <v>1227</v>
      </c>
      <c r="F230" s="27" t="str">
        <f>IF(ISNUMBER(FIND("TWIS",E230)),VLOOKUP(SUBSTITUTE(E230,"TWIS","IWIS"),CIFX_ECSG清單!A:R,18,0),IF(AND(ISNUMBER(FIND("T",LEFT(E230,2))),IF(LEN(E230)-LEN(SUBSTITUTE(E230,"T",""))&gt;1,FALSE,TRUE)),VLOOKUP(SUBSTITUTE(E230,"T",""),CIFX_ECSG清單!A:R,18,0),VLOOKUP(E230,CIFX_ECSG清單!A:R,18,0)))</f>
        <v>TS0116-SA-010301-00053-顧客資料基本資料_顧客姓名查詢.docx</v>
      </c>
      <c r="G230" s="30" t="s">
        <v>1228</v>
      </c>
      <c r="H230" s="30" t="s">
        <v>1231</v>
      </c>
      <c r="I230" s="28">
        <v>15</v>
      </c>
      <c r="J230" s="28" t="s">
        <v>513</v>
      </c>
      <c r="K230" s="31" t="s">
        <v>1280</v>
      </c>
      <c r="L230" s="31" t="s">
        <v>1281</v>
      </c>
      <c r="M230" s="30" t="s">
        <v>1282</v>
      </c>
      <c r="N230" s="30" t="s">
        <v>1283</v>
      </c>
      <c r="O230" s="30" t="s">
        <v>1205</v>
      </c>
      <c r="P230" s="30" t="s">
        <v>1284</v>
      </c>
      <c r="Q230" s="31" t="s">
        <v>1285</v>
      </c>
      <c r="R230" s="30"/>
      <c r="S230" s="27"/>
      <c r="T230" s="30"/>
    </row>
    <row r="231" spans="1:20" s="44" customFormat="1" ht="67.5" hidden="1">
      <c r="A231" s="6" t="str">
        <f>VLOOKUP(E231,CIFX_ECSG清單!A:B,2,0)</f>
        <v>PROD</v>
      </c>
      <c r="B231" s="6" t="str">
        <f>_xlfn.IFNA(IF(C231="舊服務",LOOKUP(1,0/FIND(IFERROR(VLOOKUP(E231,新舊交易名稱mapping!A:B,2,0),E231),PGMTRX!A:A),PGMTRX!C:C),LOOKUP(1,0/FIND(E231,新服務功能!H:H),新服務功能!M:M)),VLOOKUP(IFERROR(VLOOKUP(E231,新舊交易名稱mapping!A:B,2,0),E231),CIFX_ECSG清單!A:B,2,0))</f>
        <v>敏捷行銷顧客經營系統(MARS),新世代分行系統(NBS)</v>
      </c>
      <c r="C231" s="6" t="str">
        <f>IF(_xlfn.IFNA(VLOOKUP(E231,新服務功能!H:H,1,0),"舊服務")&lt;&gt;"舊服務","新服務","舊服務")</f>
        <v>舊服務</v>
      </c>
      <c r="D231" s="6" t="str">
        <f>IF((VLOOKUP(E231,CIFX_ECSG清單!A:H,8,FALSE))=1,"異動","查詢")</f>
        <v>查詢</v>
      </c>
      <c r="E231" s="30" t="s">
        <v>1227</v>
      </c>
      <c r="F231" s="27" t="str">
        <f>IF(ISNUMBER(FIND("TWIS",E231)),VLOOKUP(SUBSTITUTE(E231,"TWIS","IWIS"),CIFX_ECSG清單!A:R,18,0),IF(AND(ISNUMBER(FIND("T",LEFT(E231,2))),IF(LEN(E231)-LEN(SUBSTITUTE(E231,"T",""))&gt;1,FALSE,TRUE)),VLOOKUP(SUBSTITUTE(E231,"T",""),CIFX_ECSG清單!A:R,18,0),VLOOKUP(E231,CIFX_ECSG清單!A:R,18,0)))</f>
        <v>TS0116-SA-010301-00053-顧客資料基本資料_顧客姓名查詢.docx</v>
      </c>
      <c r="G231" s="30" t="s">
        <v>1228</v>
      </c>
      <c r="H231" s="30" t="s">
        <v>1231</v>
      </c>
      <c r="I231" s="28">
        <v>16</v>
      </c>
      <c r="J231" s="28" t="s">
        <v>513</v>
      </c>
      <c r="K231" s="31" t="s">
        <v>1286</v>
      </c>
      <c r="L231" s="31" t="s">
        <v>1287</v>
      </c>
      <c r="M231" s="30" t="s">
        <v>1288</v>
      </c>
      <c r="N231" s="30">
        <v>1</v>
      </c>
      <c r="O231" s="30" t="s">
        <v>500</v>
      </c>
      <c r="P231" s="30" t="s">
        <v>1289</v>
      </c>
      <c r="Q231" s="31" t="s">
        <v>1290</v>
      </c>
      <c r="R231" s="31" t="s">
        <v>1291</v>
      </c>
      <c r="S231" s="27"/>
      <c r="T231" s="30"/>
    </row>
    <row r="232" spans="1:20" s="44" customFormat="1" ht="67.5" hidden="1">
      <c r="A232" s="6" t="str">
        <f>VLOOKUP(E232,CIFX_ECSG清單!A:B,2,0)</f>
        <v>PROD</v>
      </c>
      <c r="B232" s="6" t="str">
        <f>_xlfn.IFNA(IF(C232="舊服務",LOOKUP(1,0/FIND(IFERROR(VLOOKUP(E232,新舊交易名稱mapping!A:B,2,0),E232),PGMTRX!A:A),PGMTRX!C:C),LOOKUP(1,0/FIND(E232,新服務功能!H:H),新服務功能!M:M)),VLOOKUP(IFERROR(VLOOKUP(E232,新舊交易名稱mapping!A:B,2,0),E232),CIFX_ECSG清單!A:B,2,0))</f>
        <v>敏捷行銷顧客經營系統(MARS),新世代分行系統(NBS)</v>
      </c>
      <c r="C232" s="6" t="str">
        <f>IF(_xlfn.IFNA(VLOOKUP(E232,新服務功能!H:H,1,0),"舊服務")&lt;&gt;"舊服務","新服務","舊服務")</f>
        <v>舊服務</v>
      </c>
      <c r="D232" s="6" t="str">
        <f>IF((VLOOKUP(E232,CIFX_ECSG清單!A:H,8,FALSE))=1,"異動","查詢")</f>
        <v>查詢</v>
      </c>
      <c r="E232" s="30" t="s">
        <v>1227</v>
      </c>
      <c r="F232" s="27" t="str">
        <f>IF(ISNUMBER(FIND("TWIS",E232)),VLOOKUP(SUBSTITUTE(E232,"TWIS","IWIS"),CIFX_ECSG清單!A:R,18,0),IF(AND(ISNUMBER(FIND("T",LEFT(E232,2))),IF(LEN(E232)-LEN(SUBSTITUTE(E232,"T",""))&gt;1,FALSE,TRUE)),VLOOKUP(SUBSTITUTE(E232,"T",""),CIFX_ECSG清單!A:R,18,0),VLOOKUP(E232,CIFX_ECSG清單!A:R,18,0)))</f>
        <v>TS0116-SA-010301-00053-顧客資料基本資料_顧客姓名查詢.docx</v>
      </c>
      <c r="G232" s="30" t="s">
        <v>1228</v>
      </c>
      <c r="H232" s="30" t="s">
        <v>1231</v>
      </c>
      <c r="I232" s="28">
        <v>17</v>
      </c>
      <c r="J232" s="28" t="s">
        <v>513</v>
      </c>
      <c r="K232" s="31" t="s">
        <v>1292</v>
      </c>
      <c r="L232" s="31" t="s">
        <v>1292</v>
      </c>
      <c r="M232" s="30" t="s">
        <v>1293</v>
      </c>
      <c r="N232" s="30">
        <v>1</v>
      </c>
      <c r="O232" s="30" t="s">
        <v>500</v>
      </c>
      <c r="P232" s="30" t="s">
        <v>1294</v>
      </c>
      <c r="Q232" s="31" t="s">
        <v>1295</v>
      </c>
      <c r="R232" s="31" t="s">
        <v>1291</v>
      </c>
      <c r="S232" s="27"/>
      <c r="T232" s="30"/>
    </row>
    <row r="233" spans="1:20" s="44" customFormat="1" ht="40.5" hidden="1">
      <c r="A233" s="6" t="str">
        <f>VLOOKUP(E233,CIFX_ECSG清單!A:B,2,0)</f>
        <v>PROD</v>
      </c>
      <c r="B233" s="6" t="str">
        <f>_xlfn.IFNA(IF(C233="舊服務",LOOKUP(1,0/FIND(IFERROR(VLOOKUP(E233,新舊交易名稱mapping!A:B,2,0),E233),PGMTRX!A:A),PGMTRX!C:C),LOOKUP(1,0/FIND(E233,新服務功能!H:H),新服務功能!M:M)),VLOOKUP(IFERROR(VLOOKUP(E233,新舊交易名稱mapping!A:B,2,0),E233),CIFX_ECSG清單!A:B,2,0))</f>
        <v>敏捷行銷顧客經營系統(MARS),新世代分行系統(NBS)</v>
      </c>
      <c r="C233" s="6" t="str">
        <f>IF(_xlfn.IFNA(VLOOKUP(E233,新服務功能!H:H,1,0),"舊服務")&lt;&gt;"舊服務","新服務","舊服務")</f>
        <v>舊服務</v>
      </c>
      <c r="D233" s="6" t="str">
        <f>IF((VLOOKUP(E233,CIFX_ECSG清單!A:H,8,FALSE))=1,"異動","查詢")</f>
        <v>查詢</v>
      </c>
      <c r="E233" s="30" t="s">
        <v>1227</v>
      </c>
      <c r="F233" s="27" t="str">
        <f>IF(ISNUMBER(FIND("TWIS",E233)),VLOOKUP(SUBSTITUTE(E233,"TWIS","IWIS"),CIFX_ECSG清單!A:R,18,0),IF(AND(ISNUMBER(FIND("T",LEFT(E233,2))),IF(LEN(E233)-LEN(SUBSTITUTE(E233,"T",""))&gt;1,FALSE,TRUE)),VLOOKUP(SUBSTITUTE(E233,"T",""),CIFX_ECSG清單!A:R,18,0),VLOOKUP(E233,CIFX_ECSG清單!A:R,18,0)))</f>
        <v>TS0116-SA-010301-00053-顧客資料基本資料_顧客姓名查詢.docx</v>
      </c>
      <c r="G233" s="30" t="s">
        <v>1228</v>
      </c>
      <c r="H233" s="30" t="s">
        <v>1231</v>
      </c>
      <c r="I233" s="28">
        <v>18</v>
      </c>
      <c r="J233" s="28" t="s">
        <v>513</v>
      </c>
      <c r="K233" s="31" t="s">
        <v>1296</v>
      </c>
      <c r="L233" s="31" t="s">
        <v>1296</v>
      </c>
      <c r="M233" s="30" t="s">
        <v>1297</v>
      </c>
      <c r="N233" s="30">
        <v>1</v>
      </c>
      <c r="O233" s="30" t="s">
        <v>500</v>
      </c>
      <c r="P233" s="30" t="s">
        <v>1298</v>
      </c>
      <c r="Q233" s="31" t="s">
        <v>1299</v>
      </c>
      <c r="R233" s="31" t="s">
        <v>1300</v>
      </c>
      <c r="S233" s="27"/>
      <c r="T233" s="30"/>
    </row>
    <row r="234" spans="1:20" ht="40.5" hidden="1">
      <c r="A234" s="6" t="str">
        <f>VLOOKUP(E234,CIFX_ECSG清單!A:B,2,0)</f>
        <v>PROD</v>
      </c>
      <c r="B234" s="6" t="str">
        <f>_xlfn.IFNA(IF(C234="舊服務",LOOKUP(1,0/FIND(IFERROR(VLOOKUP(E234,新舊交易名稱mapping!A:B,2,0),E234),PGMTRX!A:A),PGMTRX!C:C),LOOKUP(1,0/FIND(E234,新服務功能!H:H),新服務功能!M:M)),VLOOKUP(IFERROR(VLOOKUP(E234,新舊交易名稱mapping!A:B,2,0),E234),CIFX_ECSG清單!A:B,2,0))</f>
        <v>敏捷行銷顧客經營系統(MARS),新世代分行系統(NBS)</v>
      </c>
      <c r="C234" s="6" t="str">
        <f>IF(_xlfn.IFNA(VLOOKUP(E234,新服務功能!H:H,1,0),"舊服務")&lt;&gt;"舊服務","新服務","舊服務")</f>
        <v>舊服務</v>
      </c>
      <c r="D234" s="6" t="str">
        <f>IF((VLOOKUP(E234,CIFX_ECSG清單!A:H,8,FALSE))=1,"異動","查詢")</f>
        <v>查詢</v>
      </c>
      <c r="E234" s="30" t="s">
        <v>1227</v>
      </c>
      <c r="F234" s="27" t="str">
        <f>IF(ISNUMBER(FIND("TWIS",E234)),VLOOKUP(SUBSTITUTE(E234,"TWIS","IWIS"),CIFX_ECSG清單!A:R,18,0),IF(AND(ISNUMBER(FIND("T",LEFT(E234,2))),IF(LEN(E234)-LEN(SUBSTITUTE(E234,"T",""))&gt;1,FALSE,TRUE)),VLOOKUP(SUBSTITUTE(E234,"T",""),CIFX_ECSG清單!A:R,18,0),VLOOKUP(E234,CIFX_ECSG清單!A:R,18,0)))</f>
        <v>TS0116-SA-010301-00053-顧客資料基本資料_顧客姓名查詢.docx</v>
      </c>
      <c r="G234" s="30" t="s">
        <v>1228</v>
      </c>
      <c r="H234" s="30" t="s">
        <v>1231</v>
      </c>
      <c r="I234" s="28">
        <v>19</v>
      </c>
      <c r="J234" s="28" t="s">
        <v>513</v>
      </c>
      <c r="K234" s="31" t="s">
        <v>1301</v>
      </c>
      <c r="L234" s="31" t="s">
        <v>1301</v>
      </c>
      <c r="M234" s="30" t="s">
        <v>1302</v>
      </c>
      <c r="N234" s="30">
        <v>1</v>
      </c>
      <c r="O234" s="30" t="s">
        <v>500</v>
      </c>
      <c r="P234" s="30" t="s">
        <v>1303</v>
      </c>
      <c r="Q234" s="31" t="s">
        <v>1304</v>
      </c>
      <c r="R234" s="31" t="s">
        <v>1300</v>
      </c>
      <c r="S234" s="27"/>
      <c r="T234" s="27"/>
    </row>
    <row r="235" spans="1:20" ht="27" hidden="1">
      <c r="A235" s="6" t="str">
        <f>VLOOKUP(E235,CIFX_ECSG清單!A:B,2,0)</f>
        <v>PROD</v>
      </c>
      <c r="B235" s="6" t="str">
        <f>_xlfn.IFNA(IF(C235="舊服務",LOOKUP(1,0/FIND(IFERROR(VLOOKUP(E235,新舊交易名稱mapping!A:B,2,0),E235),PGMTRX!A:A),PGMTRX!C:C),LOOKUP(1,0/FIND(E235,新服務功能!H:H),新服務功能!M:M)),VLOOKUP(IFERROR(VLOOKUP(E235,新舊交易名稱mapping!A:B,2,0),E235),CIFX_ECSG清單!A:B,2,0))</f>
        <v>敏捷行銷顧客經營系統(MARS),新世代分行系統(NBS)</v>
      </c>
      <c r="C235" s="6" t="str">
        <f>IF(_xlfn.IFNA(VLOOKUP(E235,新服務功能!H:H,1,0),"舊服務")&lt;&gt;"舊服務","新服務","舊服務")</f>
        <v>舊服務</v>
      </c>
      <c r="D235" s="6" t="str">
        <f>IF((VLOOKUP(E235,CIFX_ECSG清單!A:H,8,FALSE))=1,"異動","查詢")</f>
        <v>查詢</v>
      </c>
      <c r="E235" s="27" t="s">
        <v>1227</v>
      </c>
      <c r="F235" s="27" t="str">
        <f>IF(ISNUMBER(FIND("TWIS",E235)),VLOOKUP(SUBSTITUTE(E235,"TWIS","IWIS"),CIFX_ECSG清單!A:R,18,0),IF(AND(ISNUMBER(FIND("T",LEFT(E235,2))),IF(LEN(E235)-LEN(SUBSTITUTE(E235,"T",""))&gt;1,FALSE,TRUE)),VLOOKUP(SUBSTITUTE(E235,"T",""),CIFX_ECSG清單!A:R,18,0),VLOOKUP(E235,CIFX_ECSG清單!A:R,18,0)))</f>
        <v>TS0116-SA-010301-00053-顧客資料基本資料_顧客姓名查詢.docx</v>
      </c>
      <c r="G235" s="27" t="s">
        <v>1228</v>
      </c>
      <c r="H235" s="27" t="s">
        <v>1231</v>
      </c>
      <c r="I235" s="28">
        <v>20</v>
      </c>
      <c r="J235" s="28" t="s">
        <v>513</v>
      </c>
      <c r="K235" s="32" t="s">
        <v>1305</v>
      </c>
      <c r="L235" s="32" t="s">
        <v>1306</v>
      </c>
      <c r="M235" s="27" t="s">
        <v>1307</v>
      </c>
      <c r="N235" s="27">
        <v>1</v>
      </c>
      <c r="O235" s="30" t="s">
        <v>500</v>
      </c>
      <c r="P235" s="30" t="s">
        <v>801</v>
      </c>
      <c r="Q235" s="32" t="s">
        <v>1308</v>
      </c>
      <c r="R235" s="32" t="s">
        <v>796</v>
      </c>
      <c r="S235" s="27" t="s">
        <v>804</v>
      </c>
      <c r="T235" s="27"/>
    </row>
    <row r="236" spans="1:20" hidden="1">
      <c r="A236" s="6" t="str">
        <f>VLOOKUP(E236,CIFX_ECSG清單!A:B,2,0)</f>
        <v>PROD</v>
      </c>
      <c r="B236" s="6" t="str">
        <f>_xlfn.IFNA(IF(C236="舊服務",LOOKUP(1,0/FIND(IFERROR(VLOOKUP(E236,新舊交易名稱mapping!A:B,2,0),E236),PGMTRX!A:A),PGMTRX!C:C),LOOKUP(1,0/FIND(E236,新服務功能!H:H),新服務功能!M:M)),VLOOKUP(IFERROR(VLOOKUP(E236,新舊交易名稱mapping!A:B,2,0),E236),CIFX_ECSG清單!A:B,2,0))</f>
        <v>新世代分行系統(NBS)</v>
      </c>
      <c r="C236" s="6" t="str">
        <f>IF(_xlfn.IFNA(VLOOKUP(E236,新服務功能!H:H,1,0),"舊服務")&lt;&gt;"舊服務","新服務","舊服務")</f>
        <v>舊服務</v>
      </c>
      <c r="D236" s="6" t="str">
        <f>IF((VLOOKUP(E236,CIFX_ECSG清單!A:H,8,FALSE))=1,"異動","查詢")</f>
        <v>查詢</v>
      </c>
      <c r="E236" s="27" t="s">
        <v>1309</v>
      </c>
      <c r="F236" s="27" t="str">
        <f>IF(ISNUMBER(FIND("TWIS",E236)),VLOOKUP(SUBSTITUTE(E236,"TWIS","IWIS"),CIFX_ECSG清單!A:R,18,0),IF(AND(ISNUMBER(FIND("T",LEFT(E236,2))),IF(LEN(E236)-LEN(SUBSTITUTE(E236,"T",""))&gt;1,FALSE,TRUE)),VLOOKUP(SUBSTITUTE(E236,"T",""),CIFX_ECSG清單!A:R,18,0),VLOOKUP(E236,CIFX_ECSG清單!A:R,18,0)))</f>
        <v>TS0116-SA-010301-00051-顧客資料基本資料_開戶資料查詢.docx</v>
      </c>
      <c r="G236" s="27" t="s">
        <v>1310</v>
      </c>
      <c r="H236" s="27" t="s">
        <v>1311</v>
      </c>
      <c r="I236" s="28">
        <v>1</v>
      </c>
      <c r="J236" s="29" t="s">
        <v>496</v>
      </c>
      <c r="K236" s="27" t="s">
        <v>666</v>
      </c>
      <c r="L236" s="31" t="s">
        <v>667</v>
      </c>
      <c r="M236" s="27" t="s">
        <v>823</v>
      </c>
      <c r="N236" s="27">
        <v>10</v>
      </c>
      <c r="O236" s="30" t="s">
        <v>500</v>
      </c>
      <c r="P236" s="30" t="s">
        <v>501</v>
      </c>
      <c r="R236" s="27"/>
      <c r="S236" s="27" t="s">
        <v>502</v>
      </c>
      <c r="T236" s="27"/>
    </row>
    <row r="237" spans="1:20" hidden="1">
      <c r="A237" s="6" t="str">
        <f>VLOOKUP(E237,CIFX_ECSG清單!A:B,2,0)</f>
        <v>PROD</v>
      </c>
      <c r="B237" s="6" t="str">
        <f>_xlfn.IFNA(IF(C237="舊服務",LOOKUP(1,0/FIND(IFERROR(VLOOKUP(E237,新舊交易名稱mapping!A:B,2,0),E237),PGMTRX!A:A),PGMTRX!C:C),LOOKUP(1,0/FIND(E237,新服務功能!H:H),新服務功能!M:M)),VLOOKUP(IFERROR(VLOOKUP(E237,新舊交易名稱mapping!A:B,2,0),E237),CIFX_ECSG清單!A:B,2,0))</f>
        <v>新世代分行系統(NBS)</v>
      </c>
      <c r="C237" s="6" t="str">
        <f>IF(_xlfn.IFNA(VLOOKUP(E237,新服務功能!H:H,1,0),"舊服務")&lt;&gt;"舊服務","新服務","舊服務")</f>
        <v>舊服務</v>
      </c>
      <c r="D237" s="6" t="str">
        <f>IF((VLOOKUP(E237,CIFX_ECSG清單!A:H,8,FALSE))=1,"異動","查詢")</f>
        <v>查詢</v>
      </c>
      <c r="E237" s="27" t="s">
        <v>1309</v>
      </c>
      <c r="F237" s="27" t="str">
        <f>IF(ISNUMBER(FIND("TWIS",E237)),VLOOKUP(SUBSTITUTE(E237,"TWIS","IWIS"),CIFX_ECSG清單!A:R,18,0),IF(AND(ISNUMBER(FIND("T",LEFT(E237,2))),IF(LEN(E237)-LEN(SUBSTITUTE(E237,"T",""))&gt;1,FALSE,TRUE)),VLOOKUP(SUBSTITUTE(E237,"T",""),CIFX_ECSG清單!A:R,18,0),VLOOKUP(E237,CIFX_ECSG清單!A:R,18,0)))</f>
        <v>TS0116-SA-010301-00051-顧客資料基本資料_開戶資料查詢.docx</v>
      </c>
      <c r="G237" s="27" t="s">
        <v>1310</v>
      </c>
      <c r="H237" s="27" t="s">
        <v>1311</v>
      </c>
      <c r="I237" s="28">
        <v>2</v>
      </c>
      <c r="J237" s="29" t="s">
        <v>496</v>
      </c>
      <c r="K237" s="27" t="s">
        <v>504</v>
      </c>
      <c r="L237" s="43" t="s">
        <v>629</v>
      </c>
      <c r="M237" s="27" t="s">
        <v>742</v>
      </c>
      <c r="N237" s="27">
        <v>8</v>
      </c>
      <c r="O237" s="30" t="s">
        <v>500</v>
      </c>
      <c r="P237" s="30" t="s">
        <v>631</v>
      </c>
      <c r="R237" s="27"/>
      <c r="S237" s="27" t="s">
        <v>508</v>
      </c>
      <c r="T237" s="27"/>
    </row>
    <row r="238" spans="1:20" ht="40.5" hidden="1">
      <c r="A238" s="6" t="str">
        <f>VLOOKUP(E238,CIFX_ECSG清單!A:B,2,0)</f>
        <v>PROD</v>
      </c>
      <c r="B238" s="6" t="str">
        <f>_xlfn.IFNA(IF(C238="舊服務",LOOKUP(1,0/FIND(IFERROR(VLOOKUP(E238,新舊交易名稱mapping!A:B,2,0),E238),PGMTRX!A:A),PGMTRX!C:C),LOOKUP(1,0/FIND(E238,新服務功能!H:H),新服務功能!M:M)),VLOOKUP(IFERROR(VLOOKUP(E238,新舊交易名稱mapping!A:B,2,0),E238),CIFX_ECSG清單!A:B,2,0))</f>
        <v>新世代分行系統(NBS)</v>
      </c>
      <c r="C238" s="6" t="str">
        <f>IF(_xlfn.IFNA(VLOOKUP(E238,新服務功能!H:H,1,0),"舊服務")&lt;&gt;"舊服務","新服務","舊服務")</f>
        <v>舊服務</v>
      </c>
      <c r="D238" s="6" t="str">
        <f>IF((VLOOKUP(E238,CIFX_ECSG清單!A:H,8,FALSE))=1,"異動","查詢")</f>
        <v>查詢</v>
      </c>
      <c r="E238" s="27" t="s">
        <v>1309</v>
      </c>
      <c r="F238" s="27" t="str">
        <f>IF(ISNUMBER(FIND("TWIS",E238)),VLOOKUP(SUBSTITUTE(E238,"TWIS","IWIS"),CIFX_ECSG清單!A:R,18,0),IF(AND(ISNUMBER(FIND("T",LEFT(E238,2))),IF(LEN(E238)-LEN(SUBSTITUTE(E238,"T",""))&gt;1,FALSE,TRUE)),VLOOKUP(SUBSTITUTE(E238,"T",""),CIFX_ECSG清單!A:R,18,0),VLOOKUP(E238,CIFX_ECSG清單!A:R,18,0)))</f>
        <v>TS0116-SA-010301-00051-顧客資料基本資料_開戶資料查詢.docx</v>
      </c>
      <c r="G238" s="27" t="s">
        <v>1310</v>
      </c>
      <c r="H238" s="27" t="s">
        <v>1312</v>
      </c>
      <c r="I238" s="28">
        <v>1</v>
      </c>
      <c r="J238" s="28" t="s">
        <v>513</v>
      </c>
      <c r="K238" s="27" t="s">
        <v>1313</v>
      </c>
      <c r="L238" s="32" t="s">
        <v>1314</v>
      </c>
      <c r="M238" s="27" t="s">
        <v>1315</v>
      </c>
      <c r="N238" s="27">
        <v>1</v>
      </c>
      <c r="O238" s="30" t="s">
        <v>500</v>
      </c>
      <c r="P238" s="30" t="s">
        <v>1316</v>
      </c>
      <c r="R238" s="32" t="s">
        <v>1317</v>
      </c>
      <c r="S238" s="27"/>
      <c r="T238" s="27"/>
    </row>
    <row r="239" spans="1:20" hidden="1">
      <c r="A239" s="6" t="str">
        <f>VLOOKUP(E239,CIFX_ECSG清單!A:B,2,0)</f>
        <v>PROD</v>
      </c>
      <c r="B239" s="6" t="str">
        <f>_xlfn.IFNA(IF(C239="舊服務",LOOKUP(1,0/FIND(IFERROR(VLOOKUP(E239,新舊交易名稱mapping!A:B,2,0),E239),PGMTRX!A:A),PGMTRX!C:C),LOOKUP(1,0/FIND(E239,新服務功能!H:H),新服務功能!M:M)),VLOOKUP(IFERROR(VLOOKUP(E239,新舊交易名稱mapping!A:B,2,0),E239),CIFX_ECSG清單!A:B,2,0))</f>
        <v>新世代分行系統(NBS)</v>
      </c>
      <c r="C239" s="6" t="str">
        <f>IF(_xlfn.IFNA(VLOOKUP(E239,新服務功能!H:H,1,0),"舊服務")&lt;&gt;"舊服務","新服務","舊服務")</f>
        <v>舊服務</v>
      </c>
      <c r="D239" s="6" t="str">
        <f>IF((VLOOKUP(E239,CIFX_ECSG清單!A:H,8,FALSE))=1,"異動","查詢")</f>
        <v>查詢</v>
      </c>
      <c r="E239" s="27" t="s">
        <v>1309</v>
      </c>
      <c r="F239" s="27" t="str">
        <f>IF(ISNUMBER(FIND("TWIS",E239)),VLOOKUP(SUBSTITUTE(E239,"TWIS","IWIS"),CIFX_ECSG清單!A:R,18,0),IF(AND(ISNUMBER(FIND("T",LEFT(E239,2))),IF(LEN(E239)-LEN(SUBSTITUTE(E239,"T",""))&gt;1,FALSE,TRUE)),VLOOKUP(SUBSTITUTE(E239,"T",""),CIFX_ECSG清單!A:R,18,0),VLOOKUP(E239,CIFX_ECSG清單!A:R,18,0)))</f>
        <v>TS0116-SA-010301-00051-顧客資料基本資料_開戶資料查詢.docx</v>
      </c>
      <c r="G239" s="27" t="s">
        <v>1310</v>
      </c>
      <c r="H239" s="27" t="s">
        <v>1312</v>
      </c>
      <c r="I239" s="28">
        <v>2</v>
      </c>
      <c r="J239" s="28" t="s">
        <v>513</v>
      </c>
      <c r="K239" s="27" t="s">
        <v>514</v>
      </c>
      <c r="L239" s="31" t="s">
        <v>667</v>
      </c>
      <c r="M239" s="27" t="s">
        <v>515</v>
      </c>
      <c r="N239" s="27">
        <v>10</v>
      </c>
      <c r="O239" s="30" t="s">
        <v>500</v>
      </c>
      <c r="P239" s="30" t="s">
        <v>501</v>
      </c>
      <c r="Q239" s="27" t="s">
        <v>824</v>
      </c>
      <c r="R239" s="27"/>
      <c r="S239" s="27" t="s">
        <v>502</v>
      </c>
      <c r="T239" s="27"/>
    </row>
    <row r="240" spans="1:20" hidden="1">
      <c r="A240" s="6" t="str">
        <f>VLOOKUP(E240,CIFX_ECSG清單!A:B,2,0)</f>
        <v>PROD</v>
      </c>
      <c r="B240" s="6" t="str">
        <f>_xlfn.IFNA(IF(C240="舊服務",LOOKUP(1,0/FIND(IFERROR(VLOOKUP(E240,新舊交易名稱mapping!A:B,2,0),E240),PGMTRX!A:A),PGMTRX!C:C),LOOKUP(1,0/FIND(E240,新服務功能!H:H),新服務功能!M:M)),VLOOKUP(IFERROR(VLOOKUP(E240,新舊交易名稱mapping!A:B,2,0),E240),CIFX_ECSG清單!A:B,2,0))</f>
        <v>新世代分行系統(NBS)</v>
      </c>
      <c r="C240" s="6" t="str">
        <f>IF(_xlfn.IFNA(VLOOKUP(E240,新服務功能!H:H,1,0),"舊服務")&lt;&gt;"舊服務","新服務","舊服務")</f>
        <v>舊服務</v>
      </c>
      <c r="D240" s="6" t="str">
        <f>IF((VLOOKUP(E240,CIFX_ECSG清單!A:H,8,FALSE))=1,"異動","查詢")</f>
        <v>查詢</v>
      </c>
      <c r="E240" s="27" t="s">
        <v>1309</v>
      </c>
      <c r="F240" s="27" t="str">
        <f>IF(ISNUMBER(FIND("TWIS",E240)),VLOOKUP(SUBSTITUTE(E240,"TWIS","IWIS"),CIFX_ECSG清單!A:R,18,0),IF(AND(ISNUMBER(FIND("T",LEFT(E240,2))),IF(LEN(E240)-LEN(SUBSTITUTE(E240,"T",""))&gt;1,FALSE,TRUE)),VLOOKUP(SUBSTITUTE(E240,"T",""),CIFX_ECSG清單!A:R,18,0),VLOOKUP(E240,CIFX_ECSG清單!A:R,18,0)))</f>
        <v>TS0116-SA-010301-00051-顧客資料基本資料_開戶資料查詢.docx</v>
      </c>
      <c r="G240" s="27" t="s">
        <v>1310</v>
      </c>
      <c r="H240" s="27" t="s">
        <v>1312</v>
      </c>
      <c r="I240" s="28">
        <v>3</v>
      </c>
      <c r="J240" s="28" t="s">
        <v>513</v>
      </c>
      <c r="K240" s="27" t="s">
        <v>628</v>
      </c>
      <c r="L240" s="43" t="s">
        <v>629</v>
      </c>
      <c r="M240" s="27" t="s">
        <v>748</v>
      </c>
      <c r="N240" s="27">
        <v>8</v>
      </c>
      <c r="O240" s="30" t="s">
        <v>500</v>
      </c>
      <c r="P240" s="30" t="s">
        <v>631</v>
      </c>
      <c r="Q240" s="27" t="s">
        <v>826</v>
      </c>
      <c r="R240" s="27"/>
      <c r="S240" s="27" t="s">
        <v>508</v>
      </c>
      <c r="T240" s="27"/>
    </row>
    <row r="241" spans="1:20" hidden="1">
      <c r="A241" s="6" t="str">
        <f>VLOOKUP(E241,CIFX_ECSG清單!A:B,2,0)</f>
        <v>PROD</v>
      </c>
      <c r="B241" s="6" t="str">
        <f>_xlfn.IFNA(IF(C241="舊服務",LOOKUP(1,0/FIND(IFERROR(VLOOKUP(E241,新舊交易名稱mapping!A:B,2,0),E241),PGMTRX!A:A),PGMTRX!C:C),LOOKUP(1,0/FIND(E241,新服務功能!H:H),新服務功能!M:M)),VLOOKUP(IFERROR(VLOOKUP(E241,新舊交易名稱mapping!A:B,2,0),E241),CIFX_ECSG清單!A:B,2,0))</f>
        <v>新世代分行系統(NBS)</v>
      </c>
      <c r="C241" s="6" t="str">
        <f>IF(_xlfn.IFNA(VLOOKUP(E241,新服務功能!H:H,1,0),"舊服務")&lt;&gt;"舊服務","新服務","舊服務")</f>
        <v>舊服務</v>
      </c>
      <c r="D241" s="6" t="str">
        <f>IF((VLOOKUP(E241,CIFX_ECSG清單!A:H,8,FALSE))=1,"異動","查詢")</f>
        <v>查詢</v>
      </c>
      <c r="E241" s="27" t="s">
        <v>1309</v>
      </c>
      <c r="F241" s="27" t="str">
        <f>IF(ISNUMBER(FIND("TWIS",E241)),VLOOKUP(SUBSTITUTE(E241,"TWIS","IWIS"),CIFX_ECSG清單!A:R,18,0),IF(AND(ISNUMBER(FIND("T",LEFT(E241,2))),IF(LEN(E241)-LEN(SUBSTITUTE(E241,"T",""))&gt;1,FALSE,TRUE)),VLOOKUP(SUBSTITUTE(E241,"T",""),CIFX_ECSG清單!A:R,18,0),VLOOKUP(E241,CIFX_ECSG清單!A:R,18,0)))</f>
        <v>TS0116-SA-010301-00051-顧客資料基本資料_開戶資料查詢.docx</v>
      </c>
      <c r="G241" s="27" t="s">
        <v>1310</v>
      </c>
      <c r="H241" s="27" t="s">
        <v>1312</v>
      </c>
      <c r="I241" s="28">
        <v>4</v>
      </c>
      <c r="J241" s="28" t="s">
        <v>513</v>
      </c>
      <c r="K241" s="27" t="s">
        <v>1318</v>
      </c>
      <c r="L241" s="31" t="s">
        <v>1319</v>
      </c>
      <c r="M241" s="27" t="s">
        <v>781</v>
      </c>
      <c r="N241" s="27">
        <v>4</v>
      </c>
      <c r="O241" s="30" t="s">
        <v>500</v>
      </c>
      <c r="P241" s="30" t="s">
        <v>1027</v>
      </c>
      <c r="Q241" s="27" t="s">
        <v>1226</v>
      </c>
      <c r="R241" s="27"/>
      <c r="S241" s="27" t="s">
        <v>1029</v>
      </c>
      <c r="T241" s="27"/>
    </row>
    <row r="242" spans="1:20" ht="27" hidden="1">
      <c r="A242" s="6" t="str">
        <f>VLOOKUP(E242,CIFX_ECSG清單!A:B,2,0)</f>
        <v>PROD</v>
      </c>
      <c r="B242" s="6" t="str">
        <f>_xlfn.IFNA(IF(C242="舊服務",LOOKUP(1,0/FIND(IFERROR(VLOOKUP(E242,新舊交易名稱mapping!A:B,2,0),E242),PGMTRX!A:A),PGMTRX!C:C),LOOKUP(1,0/FIND(E242,新服務功能!H:H),新服務功能!M:M)),VLOOKUP(IFERROR(VLOOKUP(E242,新舊交易名稱mapping!A:B,2,0),E242),CIFX_ECSG清單!A:B,2,0))</f>
        <v>新世代分行系統(NBS)</v>
      </c>
      <c r="C242" s="6" t="str">
        <f>IF(_xlfn.IFNA(VLOOKUP(E242,新服務功能!H:H,1,0),"舊服務")&lt;&gt;"舊服務","新服務","舊服務")</f>
        <v>舊服務</v>
      </c>
      <c r="D242" s="6" t="str">
        <f>IF((VLOOKUP(E242,CIFX_ECSG清單!A:H,8,FALSE))=1,"異動","查詢")</f>
        <v>查詢</v>
      </c>
      <c r="E242" s="30" t="s">
        <v>1309</v>
      </c>
      <c r="F242" s="27" t="str">
        <f>IF(ISNUMBER(FIND("TWIS",E242)),VLOOKUP(SUBSTITUTE(E242,"TWIS","IWIS"),CIFX_ECSG清單!A:R,18,0),IF(AND(ISNUMBER(FIND("T",LEFT(E242,2))),IF(LEN(E242)-LEN(SUBSTITUTE(E242,"T",""))&gt;1,FALSE,TRUE)),VLOOKUP(SUBSTITUTE(E242,"T",""),CIFX_ECSG清單!A:R,18,0),VLOOKUP(E242,CIFX_ECSG清單!A:R,18,0)))</f>
        <v>TS0116-SA-010301-00051-顧客資料基本資料_開戶資料查詢.docx</v>
      </c>
      <c r="G242" s="30" t="s">
        <v>1310</v>
      </c>
      <c r="H242" s="30" t="s">
        <v>1312</v>
      </c>
      <c r="I242" s="28">
        <v>5</v>
      </c>
      <c r="J242" s="28" t="s">
        <v>513</v>
      </c>
      <c r="K242" s="30" t="s">
        <v>1320</v>
      </c>
      <c r="L242" s="31" t="s">
        <v>1321</v>
      </c>
      <c r="M242" s="30" t="s">
        <v>1322</v>
      </c>
      <c r="N242" s="30">
        <v>1</v>
      </c>
      <c r="O242" s="30" t="s">
        <v>500</v>
      </c>
      <c r="P242" s="30" t="s">
        <v>1323</v>
      </c>
      <c r="Q242" s="30"/>
      <c r="R242" s="31" t="s">
        <v>1324</v>
      </c>
      <c r="S242" s="27"/>
      <c r="T242" s="27"/>
    </row>
    <row r="243" spans="1:20" ht="67.5" hidden="1">
      <c r="A243" s="6" t="str">
        <f>VLOOKUP(E243,CIFX_ECSG清單!A:B,2,0)</f>
        <v>PROD</v>
      </c>
      <c r="B243" s="6" t="str">
        <f>_xlfn.IFNA(IF(C243="舊服務",LOOKUP(1,0/FIND(IFERROR(VLOOKUP(E243,新舊交易名稱mapping!A:B,2,0),E243),PGMTRX!A:A),PGMTRX!C:C),LOOKUP(1,0/FIND(E243,新服務功能!H:H),新服務功能!M:M)),VLOOKUP(IFERROR(VLOOKUP(E243,新舊交易名稱mapping!A:B,2,0),E243),CIFX_ECSG清單!A:B,2,0))</f>
        <v>新世代分行系統(NBS)</v>
      </c>
      <c r="C243" s="6" t="str">
        <f>IF(_xlfn.IFNA(VLOOKUP(E243,新服務功能!H:H,1,0),"舊服務")&lt;&gt;"舊服務","新服務","舊服務")</f>
        <v>舊服務</v>
      </c>
      <c r="D243" s="6" t="str">
        <f>IF((VLOOKUP(E243,CIFX_ECSG清單!A:H,8,FALSE))=1,"異動","查詢")</f>
        <v>查詢</v>
      </c>
      <c r="E243" s="30" t="s">
        <v>1309</v>
      </c>
      <c r="F243" s="27" t="str">
        <f>IF(ISNUMBER(FIND("TWIS",E243)),VLOOKUP(SUBSTITUTE(E243,"TWIS","IWIS"),CIFX_ECSG清單!A:R,18,0),IF(AND(ISNUMBER(FIND("T",LEFT(E243,2))),IF(LEN(E243)-LEN(SUBSTITUTE(E243,"T",""))&gt;1,FALSE,TRUE)),VLOOKUP(SUBSTITUTE(E243,"T",""),CIFX_ECSG清單!A:R,18,0),VLOOKUP(E243,CIFX_ECSG清單!A:R,18,0)))</f>
        <v>TS0116-SA-010301-00051-顧客資料基本資料_開戶資料查詢.docx</v>
      </c>
      <c r="G243" s="30" t="s">
        <v>1310</v>
      </c>
      <c r="H243" s="30" t="s">
        <v>1312</v>
      </c>
      <c r="I243" s="28">
        <v>6</v>
      </c>
      <c r="J243" s="28" t="s">
        <v>513</v>
      </c>
      <c r="K243" s="30" t="s">
        <v>1325</v>
      </c>
      <c r="L243" s="32" t="s">
        <v>1326</v>
      </c>
      <c r="M243" s="30" t="s">
        <v>1327</v>
      </c>
      <c r="N243" s="30">
        <v>1</v>
      </c>
      <c r="O243" s="30" t="s">
        <v>500</v>
      </c>
      <c r="P243" s="30" t="s">
        <v>1328</v>
      </c>
      <c r="Q243" s="30" t="s">
        <v>1329</v>
      </c>
      <c r="R243" s="31" t="s">
        <v>1330</v>
      </c>
      <c r="S243" s="27"/>
      <c r="T243" s="27"/>
    </row>
    <row r="244" spans="1:20" ht="27" hidden="1">
      <c r="A244" s="6" t="str">
        <f>VLOOKUP(E244,CIFX_ECSG清單!A:B,2,0)</f>
        <v>PROD</v>
      </c>
      <c r="B244" s="6" t="str">
        <f>_xlfn.IFNA(IF(C244="舊服務",LOOKUP(1,0/FIND(IFERROR(VLOOKUP(E244,新舊交易名稱mapping!A:B,2,0),E244),PGMTRX!A:A),PGMTRX!C:C),LOOKUP(1,0/FIND(E244,新服務功能!H:H),新服務功能!M:M)),VLOOKUP(IFERROR(VLOOKUP(E244,新舊交易名稱mapping!A:B,2,0),E244),CIFX_ECSG清單!A:B,2,0))</f>
        <v>新世代分行系統(NBS)</v>
      </c>
      <c r="C244" s="6" t="str">
        <f>IF(_xlfn.IFNA(VLOOKUP(E244,新服務功能!H:H,1,0),"舊服務")&lt;&gt;"舊服務","新服務","舊服務")</f>
        <v>舊服務</v>
      </c>
      <c r="D244" s="6" t="str">
        <f>IF((VLOOKUP(E244,CIFX_ECSG清單!A:H,8,FALSE))=1,"異動","查詢")</f>
        <v>查詢</v>
      </c>
      <c r="E244" s="30" t="s">
        <v>1309</v>
      </c>
      <c r="F244" s="27" t="str">
        <f>IF(ISNUMBER(FIND("TWIS",E244)),VLOOKUP(SUBSTITUTE(E244,"TWIS","IWIS"),CIFX_ECSG清單!A:R,18,0),IF(AND(ISNUMBER(FIND("T",LEFT(E244,2))),IF(LEN(E244)-LEN(SUBSTITUTE(E244,"T",""))&gt;1,FALSE,TRUE)),VLOOKUP(SUBSTITUTE(E244,"T",""),CIFX_ECSG清單!A:R,18,0),VLOOKUP(E244,CIFX_ECSG清單!A:R,18,0)))</f>
        <v>TS0116-SA-010301-00051-顧客資料基本資料_開戶資料查詢.docx</v>
      </c>
      <c r="G244" s="30" t="s">
        <v>1310</v>
      </c>
      <c r="H244" s="30" t="s">
        <v>1331</v>
      </c>
      <c r="I244" s="28">
        <v>7</v>
      </c>
      <c r="J244" s="28" t="s">
        <v>513</v>
      </c>
      <c r="K244" s="30" t="s">
        <v>1332</v>
      </c>
      <c r="L244" s="31" t="s">
        <v>1333</v>
      </c>
      <c r="M244" s="30" t="s">
        <v>1334</v>
      </c>
      <c r="N244" s="30">
        <v>1</v>
      </c>
      <c r="O244" s="30" t="s">
        <v>500</v>
      </c>
      <c r="P244" s="30" t="s">
        <v>1335</v>
      </c>
      <c r="Q244" s="30"/>
      <c r="R244" s="31" t="s">
        <v>1324</v>
      </c>
      <c r="S244" s="27"/>
      <c r="T244" s="27"/>
    </row>
    <row r="245" spans="1:20" hidden="1">
      <c r="A245" s="6" t="str">
        <f>VLOOKUP(E245,CIFX_ECSG清單!A:B,2,0)</f>
        <v>PROD</v>
      </c>
      <c r="B245" s="6" t="str">
        <f>_xlfn.IFNA(IF(C245="舊服務",LOOKUP(1,0/FIND(IFERROR(VLOOKUP(E245,新舊交易名稱mapping!A:B,2,0),E245),PGMTRX!A:A),PGMTRX!C:C),LOOKUP(1,0/FIND(E245,新服務功能!H:H),新服務功能!M:M)),VLOOKUP(IFERROR(VLOOKUP(E245,新舊交易名稱mapping!A:B,2,0),E245),CIFX_ECSG清單!A:B,2,0))</f>
        <v>新世代分行系統(NBS)</v>
      </c>
      <c r="C245" s="6" t="str">
        <f>IF(_xlfn.IFNA(VLOOKUP(E245,新服務功能!H:H,1,0),"舊服務")&lt;&gt;"舊服務","新服務","舊服務")</f>
        <v>舊服務</v>
      </c>
      <c r="D245" s="6" t="str">
        <f>IF((VLOOKUP(E245,CIFX_ECSG清單!A:H,8,FALSE))=1,"異動","查詢")</f>
        <v>查詢</v>
      </c>
      <c r="E245" s="30" t="s">
        <v>1309</v>
      </c>
      <c r="F245" s="27" t="str">
        <f>IF(ISNUMBER(FIND("TWIS",E245)),VLOOKUP(SUBSTITUTE(E245,"TWIS","IWIS"),CIFX_ECSG清單!A:R,18,0),IF(AND(ISNUMBER(FIND("T",LEFT(E245,2))),IF(LEN(E245)-LEN(SUBSTITUTE(E245,"T",""))&gt;1,FALSE,TRUE)),VLOOKUP(SUBSTITUTE(E245,"T",""),CIFX_ECSG清單!A:R,18,0),VLOOKUP(E245,CIFX_ECSG清單!A:R,18,0)))</f>
        <v>TS0116-SA-010301-00051-顧客資料基本資料_開戶資料查詢.docx</v>
      </c>
      <c r="G245" s="30" t="s">
        <v>1310</v>
      </c>
      <c r="H245" s="30" t="s">
        <v>1312</v>
      </c>
      <c r="I245" s="28">
        <v>8</v>
      </c>
      <c r="J245" s="28" t="s">
        <v>513</v>
      </c>
      <c r="K245" s="30" t="s">
        <v>1336</v>
      </c>
      <c r="L245" s="31" t="s">
        <v>1337</v>
      </c>
      <c r="M245" s="30" t="s">
        <v>1338</v>
      </c>
      <c r="N245" s="30">
        <v>13</v>
      </c>
      <c r="O245" s="30" t="s">
        <v>500</v>
      </c>
      <c r="P245" s="30" t="s">
        <v>1339</v>
      </c>
      <c r="Q245" s="30"/>
      <c r="R245" s="30"/>
      <c r="S245" s="27"/>
      <c r="T245" s="27"/>
    </row>
    <row r="246" spans="1:20" hidden="1">
      <c r="A246" s="6" t="str">
        <f>VLOOKUP(E246,CIFX_ECSG清單!A:B,2,0)</f>
        <v>PROD</v>
      </c>
      <c r="B246" s="6" t="str">
        <f>_xlfn.IFNA(IF(C246="舊服務",LOOKUP(1,0/FIND(IFERROR(VLOOKUP(E246,新舊交易名稱mapping!A:B,2,0),E246),PGMTRX!A:A),PGMTRX!C:C),LOOKUP(1,0/FIND(E246,新服務功能!H:H),新服務功能!M:M)),VLOOKUP(IFERROR(VLOOKUP(E246,新舊交易名稱mapping!A:B,2,0),E246),CIFX_ECSG清單!A:B,2,0))</f>
        <v>新世代分行系統(NBS)</v>
      </c>
      <c r="C246" s="6" t="str">
        <f>IF(_xlfn.IFNA(VLOOKUP(E246,新服務功能!H:H,1,0),"舊服務")&lt;&gt;"舊服務","新服務","舊服務")</f>
        <v>舊服務</v>
      </c>
      <c r="D246" s="6" t="str">
        <f>IF((VLOOKUP(E246,CIFX_ECSG清單!A:H,8,FALSE))=1,"異動","查詢")</f>
        <v>查詢</v>
      </c>
      <c r="E246" s="30" t="s">
        <v>1309</v>
      </c>
      <c r="F246" s="27" t="str">
        <f>IF(ISNUMBER(FIND("TWIS",E246)),VLOOKUP(SUBSTITUTE(E246,"TWIS","IWIS"),CIFX_ECSG清單!A:R,18,0),IF(AND(ISNUMBER(FIND("T",LEFT(E246,2))),IF(LEN(E246)-LEN(SUBSTITUTE(E246,"T",""))&gt;1,FALSE,TRUE)),VLOOKUP(SUBSTITUTE(E246,"T",""),CIFX_ECSG清單!A:R,18,0),VLOOKUP(E246,CIFX_ECSG清單!A:R,18,0)))</f>
        <v>TS0116-SA-010301-00051-顧客資料基本資料_開戶資料查詢.docx</v>
      </c>
      <c r="G246" s="30" t="s">
        <v>1310</v>
      </c>
      <c r="H246" s="30" t="s">
        <v>1312</v>
      </c>
      <c r="I246" s="28">
        <v>9</v>
      </c>
      <c r="J246" s="28" t="s">
        <v>513</v>
      </c>
      <c r="K246" s="30" t="s">
        <v>1340</v>
      </c>
      <c r="L246" s="31" t="s">
        <v>1341</v>
      </c>
      <c r="M246" s="30" t="s">
        <v>1342</v>
      </c>
      <c r="N246" s="30">
        <v>13</v>
      </c>
      <c r="O246" s="30" t="s">
        <v>500</v>
      </c>
      <c r="P246" s="30" t="s">
        <v>1343</v>
      </c>
      <c r="Q246" s="30"/>
      <c r="R246" s="31"/>
      <c r="S246" s="27"/>
      <c r="T246" s="27"/>
    </row>
    <row r="247" spans="1:20" ht="40.5" hidden="1">
      <c r="A247" s="6" t="str">
        <f>VLOOKUP(E247,CIFX_ECSG清單!A:B,2,0)</f>
        <v>PROD</v>
      </c>
      <c r="B247" s="6" t="str">
        <f>_xlfn.IFNA(IF(C247="舊服務",LOOKUP(1,0/FIND(IFERROR(VLOOKUP(E247,新舊交易名稱mapping!A:B,2,0),E247),PGMTRX!A:A),PGMTRX!C:C),LOOKUP(1,0/FIND(E247,新服務功能!H:H),新服務功能!M:M)),VLOOKUP(IFERROR(VLOOKUP(E247,新舊交易名稱mapping!A:B,2,0),E247),CIFX_ECSG清單!A:B,2,0))</f>
        <v>新世代分行系統(NBS)</v>
      </c>
      <c r="C247" s="6" t="str">
        <f>IF(_xlfn.IFNA(VLOOKUP(E247,新服務功能!H:H,1,0),"舊服務")&lt;&gt;"舊服務","新服務","舊服務")</f>
        <v>舊服務</v>
      </c>
      <c r="D247" s="6" t="str">
        <f>IF((VLOOKUP(E247,CIFX_ECSG清單!A:H,8,FALSE))=1,"異動","查詢")</f>
        <v>查詢</v>
      </c>
      <c r="E247" s="30" t="s">
        <v>1309</v>
      </c>
      <c r="F247" s="27" t="str">
        <f>IF(ISNUMBER(FIND("TWIS",E247)),VLOOKUP(SUBSTITUTE(E247,"TWIS","IWIS"),CIFX_ECSG清單!A:R,18,0),IF(AND(ISNUMBER(FIND("T",LEFT(E247,2))),IF(LEN(E247)-LEN(SUBSTITUTE(E247,"T",""))&gt;1,FALSE,TRUE)),VLOOKUP(SUBSTITUTE(E247,"T",""),CIFX_ECSG清單!A:R,18,0),VLOOKUP(E247,CIFX_ECSG清單!A:R,18,0)))</f>
        <v>TS0116-SA-010301-00051-顧客資料基本資料_開戶資料查詢.docx</v>
      </c>
      <c r="G247" s="30" t="s">
        <v>1310</v>
      </c>
      <c r="H247" s="30" t="s">
        <v>1312</v>
      </c>
      <c r="I247" s="28">
        <v>10</v>
      </c>
      <c r="J247" s="28" t="s">
        <v>513</v>
      </c>
      <c r="K247" s="30" t="s">
        <v>1344</v>
      </c>
      <c r="L247" s="31" t="s">
        <v>1345</v>
      </c>
      <c r="M247" s="30" t="s">
        <v>1346</v>
      </c>
      <c r="N247" s="30">
        <v>1</v>
      </c>
      <c r="O247" s="30" t="s">
        <v>500</v>
      </c>
      <c r="P247" s="30" t="s">
        <v>1347</v>
      </c>
      <c r="Q247" s="30"/>
      <c r="R247" s="31" t="s">
        <v>1348</v>
      </c>
      <c r="S247" s="27"/>
      <c r="T247" s="27"/>
    </row>
    <row r="248" spans="1:20" hidden="1">
      <c r="A248" s="6" t="str">
        <f>VLOOKUP(E248,CIFX_ECSG清單!A:B,2,0)</f>
        <v>PROD</v>
      </c>
      <c r="B248" s="6" t="str">
        <f>_xlfn.IFNA(IF(C248="舊服務",LOOKUP(1,0/FIND(IFERROR(VLOOKUP(E248,新舊交易名稱mapping!A:B,2,0),E248),PGMTRX!A:A),PGMTRX!C:C),LOOKUP(1,0/FIND(E248,新服務功能!H:H),新服務功能!M:M)),VLOOKUP(IFERROR(VLOOKUP(E248,新舊交易名稱mapping!A:B,2,0),E248),CIFX_ECSG清單!A:B,2,0))</f>
        <v>新世代分行系統(NBS)</v>
      </c>
      <c r="C248" s="6" t="str">
        <f>IF(_xlfn.IFNA(VLOOKUP(E248,新服務功能!H:H,1,0),"舊服務")&lt;&gt;"舊服務","新服務","舊服務")</f>
        <v>舊服務</v>
      </c>
      <c r="D248" s="6" t="str">
        <f>IF((VLOOKUP(E248,CIFX_ECSG清單!A:H,8,FALSE))=1,"異動","查詢")</f>
        <v>查詢</v>
      </c>
      <c r="E248" s="27" t="s">
        <v>1309</v>
      </c>
      <c r="F248" s="27" t="str">
        <f>IF(ISNUMBER(FIND("TWIS",E248)),VLOOKUP(SUBSTITUTE(E248,"TWIS","IWIS"),CIFX_ECSG清單!A:R,18,0),IF(AND(ISNUMBER(FIND("T",LEFT(E248,2))),IF(LEN(E248)-LEN(SUBSTITUTE(E248,"T",""))&gt;1,FALSE,TRUE)),VLOOKUP(SUBSTITUTE(E248,"T",""),CIFX_ECSG清單!A:R,18,0),VLOOKUP(E248,CIFX_ECSG清單!A:R,18,0)))</f>
        <v>TS0116-SA-010301-00051-顧客資料基本資料_開戶資料查詢.docx</v>
      </c>
      <c r="G248" s="27" t="s">
        <v>1310</v>
      </c>
      <c r="H248" s="27" t="s">
        <v>1312</v>
      </c>
      <c r="I248" s="28">
        <v>11</v>
      </c>
      <c r="J248" s="28" t="s">
        <v>513</v>
      </c>
      <c r="K248" s="27" t="s">
        <v>669</v>
      </c>
      <c r="L248" s="31" t="s">
        <v>749</v>
      </c>
      <c r="M248" s="27" t="s">
        <v>1349</v>
      </c>
      <c r="N248" s="27">
        <v>80</v>
      </c>
      <c r="O248" s="30" t="s">
        <v>500</v>
      </c>
      <c r="P248" s="30" t="s">
        <v>636</v>
      </c>
      <c r="Q248" s="27" t="s">
        <v>829</v>
      </c>
      <c r="R248" s="27"/>
      <c r="S248" s="27" t="s">
        <v>638</v>
      </c>
      <c r="T248" s="27"/>
    </row>
    <row r="249" spans="1:20" hidden="1">
      <c r="A249" s="6" t="str">
        <f>VLOOKUP(E249,CIFX_ECSG清單!A:B,2,0)</f>
        <v>PROD</v>
      </c>
      <c r="B249" s="6" t="str">
        <f>_xlfn.IFNA(IF(C249="舊服務",LOOKUP(1,0/FIND(IFERROR(VLOOKUP(E249,新舊交易名稱mapping!A:B,2,0),E249),PGMTRX!A:A),PGMTRX!C:C),LOOKUP(1,0/FIND(E249,新服務功能!H:H),新服務功能!M:M)),VLOOKUP(IFERROR(VLOOKUP(E249,新舊交易名稱mapping!A:B,2,0),E249),CIFX_ECSG清單!A:B,2,0))</f>
        <v>新世代分行系統(NBS)</v>
      </c>
      <c r="C249" s="6" t="str">
        <f>IF(_xlfn.IFNA(VLOOKUP(E249,新服務功能!H:H,1,0),"舊服務")&lt;&gt;"舊服務","新服務","舊服務")</f>
        <v>舊服務</v>
      </c>
      <c r="D249" s="6" t="str">
        <f>IF((VLOOKUP(E249,CIFX_ECSG清單!A:H,8,FALSE))=1,"異動","查詢")</f>
        <v>查詢</v>
      </c>
      <c r="E249" s="27" t="s">
        <v>1309</v>
      </c>
      <c r="F249" s="27" t="str">
        <f>IF(ISNUMBER(FIND("TWIS",E249)),VLOOKUP(SUBSTITUTE(E249,"TWIS","IWIS"),CIFX_ECSG清單!A:R,18,0),IF(AND(ISNUMBER(FIND("T",LEFT(E249,2))),IF(LEN(E249)-LEN(SUBSTITUTE(E249,"T",""))&gt;1,FALSE,TRUE)),VLOOKUP(SUBSTITUTE(E249,"T",""),CIFX_ECSG清單!A:R,18,0),VLOOKUP(E249,CIFX_ECSG清單!A:R,18,0)))</f>
        <v>TS0116-SA-010301-00051-顧客資料基本資料_開戶資料查詢.docx</v>
      </c>
      <c r="G249" s="27" t="s">
        <v>1310</v>
      </c>
      <c r="H249" s="27" t="s">
        <v>1312</v>
      </c>
      <c r="I249" s="28">
        <v>14</v>
      </c>
      <c r="J249" s="28" t="s">
        <v>513</v>
      </c>
      <c r="K249" s="30" t="s">
        <v>1350</v>
      </c>
      <c r="L249" s="31" t="s">
        <v>843</v>
      </c>
      <c r="M249" s="27" t="s">
        <v>1351</v>
      </c>
      <c r="N249" s="27">
        <v>50</v>
      </c>
      <c r="O249" s="30" t="s">
        <v>500</v>
      </c>
      <c r="P249" s="30" t="s">
        <v>845</v>
      </c>
      <c r="Q249" s="27" t="s">
        <v>1352</v>
      </c>
      <c r="R249" s="27"/>
      <c r="S249" s="27" t="s">
        <v>847</v>
      </c>
      <c r="T249" s="27"/>
    </row>
    <row r="250" spans="1:20" ht="27" hidden="1">
      <c r="A250" s="6" t="str">
        <f>VLOOKUP(E250,CIFX_ECSG清單!A:B,2,0)</f>
        <v>PROD</v>
      </c>
      <c r="B250" s="6" t="str">
        <f>_xlfn.IFNA(IF(C250="舊服務",LOOKUP(1,0/FIND(IFERROR(VLOOKUP(E250,新舊交易名稱mapping!A:B,2,0),E250),PGMTRX!A:A),PGMTRX!C:C),LOOKUP(1,0/FIND(E250,新服務功能!H:H),新服務功能!M:M)),VLOOKUP(IFERROR(VLOOKUP(E250,新舊交易名稱mapping!A:B,2,0),E250),CIFX_ECSG清單!A:B,2,0))</f>
        <v>新世代分行系統(NBS)</v>
      </c>
      <c r="C250" s="6" t="str">
        <f>IF(_xlfn.IFNA(VLOOKUP(E250,新服務功能!H:H,1,0),"舊服務")&lt;&gt;"舊服務","新服務","舊服務")</f>
        <v>舊服務</v>
      </c>
      <c r="D250" s="6" t="str">
        <f>IF((VLOOKUP(E250,CIFX_ECSG清單!A:H,8,FALSE))=1,"異動","查詢")</f>
        <v>查詢</v>
      </c>
      <c r="E250" s="27" t="s">
        <v>1309</v>
      </c>
      <c r="F250" s="27" t="str">
        <f>IF(ISNUMBER(FIND("TWIS",E250)),VLOOKUP(SUBSTITUTE(E250,"TWIS","IWIS"),CIFX_ECSG清單!A:R,18,0),IF(AND(ISNUMBER(FIND("T",LEFT(E250,2))),IF(LEN(E250)-LEN(SUBSTITUTE(E250,"T",""))&gt;1,FALSE,TRUE)),VLOOKUP(SUBSTITUTE(E250,"T",""),CIFX_ECSG清單!A:R,18,0),VLOOKUP(E250,CIFX_ECSG清單!A:R,18,0)))</f>
        <v>TS0116-SA-010301-00051-顧客資料基本資料_開戶資料查詢.docx</v>
      </c>
      <c r="G250" s="27" t="s">
        <v>1310</v>
      </c>
      <c r="H250" s="27" t="s">
        <v>1312</v>
      </c>
      <c r="I250" s="28">
        <v>15</v>
      </c>
      <c r="J250" s="28" t="s">
        <v>513</v>
      </c>
      <c r="K250" s="27" t="s">
        <v>1353</v>
      </c>
      <c r="L250" s="45" t="s">
        <v>1354</v>
      </c>
      <c r="M250" s="27" t="s">
        <v>1355</v>
      </c>
      <c r="N250" s="27">
        <v>11</v>
      </c>
      <c r="O250" s="30" t="s">
        <v>500</v>
      </c>
      <c r="P250" s="30" t="s">
        <v>1356</v>
      </c>
      <c r="Q250" s="27" t="s">
        <v>1357</v>
      </c>
      <c r="R250" s="27"/>
      <c r="S250" s="46" t="s">
        <v>1358</v>
      </c>
      <c r="T250" s="27"/>
    </row>
    <row r="251" spans="1:20" hidden="1">
      <c r="A251" s="6" t="str">
        <f>VLOOKUP(E251,CIFX_ECSG清單!A:B,2,0)</f>
        <v>PROD</v>
      </c>
      <c r="B251" s="6" t="str">
        <f>_xlfn.IFNA(IF(C251="舊服務",LOOKUP(1,0/FIND(IFERROR(VLOOKUP(E251,新舊交易名稱mapping!A:B,2,0),E251),PGMTRX!A:A),PGMTRX!C:C),LOOKUP(1,0/FIND(E251,新服務功能!H:H),新服務功能!M:M)),VLOOKUP(IFERROR(VLOOKUP(E251,新舊交易名稱mapping!A:B,2,0),E251),CIFX_ECSG清單!A:B,2,0))</f>
        <v>新世代分行系統(NBS)</v>
      </c>
      <c r="C251" s="6" t="str">
        <f>IF(_xlfn.IFNA(VLOOKUP(E251,新服務功能!H:H,1,0),"舊服務")&lt;&gt;"舊服務","新服務","舊服務")</f>
        <v>舊服務</v>
      </c>
      <c r="D251" s="6" t="str">
        <f>IF((VLOOKUP(E251,CIFX_ECSG清單!A:H,8,FALSE))=1,"異動","查詢")</f>
        <v>查詢</v>
      </c>
      <c r="E251" s="27" t="s">
        <v>1309</v>
      </c>
      <c r="F251" s="27" t="str">
        <f>IF(ISNUMBER(FIND("TWIS",E251)),VLOOKUP(SUBSTITUTE(E251,"TWIS","IWIS"),CIFX_ECSG清單!A:R,18,0),IF(AND(ISNUMBER(FIND("T",LEFT(E251,2))),IF(LEN(E251)-LEN(SUBSTITUTE(E251,"T",""))&gt;1,FALSE,TRUE)),VLOOKUP(SUBSTITUTE(E251,"T",""),CIFX_ECSG清單!A:R,18,0),VLOOKUP(E251,CIFX_ECSG清單!A:R,18,0)))</f>
        <v>TS0116-SA-010301-00051-顧客資料基本資料_開戶資料查詢.docx</v>
      </c>
      <c r="G251" s="27" t="s">
        <v>1310</v>
      </c>
      <c r="H251" s="27" t="s">
        <v>1312</v>
      </c>
      <c r="I251" s="28">
        <v>16</v>
      </c>
      <c r="J251" s="28" t="s">
        <v>513</v>
      </c>
      <c r="K251" s="27" t="s">
        <v>1359</v>
      </c>
      <c r="L251" s="32" t="s">
        <v>616</v>
      </c>
      <c r="M251" s="27" t="s">
        <v>1360</v>
      </c>
      <c r="N251" s="27">
        <v>11</v>
      </c>
      <c r="O251" s="30" t="s">
        <v>500</v>
      </c>
      <c r="P251" s="27" t="s">
        <v>616</v>
      </c>
      <c r="Q251" s="27" t="s">
        <v>1361</v>
      </c>
      <c r="R251" s="27"/>
      <c r="S251" s="27"/>
      <c r="T251" s="27"/>
    </row>
    <row r="252" spans="1:20" hidden="1">
      <c r="A252" s="6" t="str">
        <f>VLOOKUP(E252,CIFX_ECSG清單!A:B,2,0)</f>
        <v>PROD</v>
      </c>
      <c r="B252" s="6" t="str">
        <f>_xlfn.IFNA(IF(C252="舊服務",LOOKUP(1,0/FIND(IFERROR(VLOOKUP(E252,新舊交易名稱mapping!A:B,2,0),E252),PGMTRX!A:A),PGMTRX!C:C),LOOKUP(1,0/FIND(E252,新服務功能!H:H),新服務功能!M:M)),VLOOKUP(IFERROR(VLOOKUP(E252,新舊交易名稱mapping!A:B,2,0),E252),CIFX_ECSG清單!A:B,2,0))</f>
        <v>新世代分行系統(NBS)</v>
      </c>
      <c r="C252" s="6" t="str">
        <f>IF(_xlfn.IFNA(VLOOKUP(E252,新服務功能!H:H,1,0),"舊服務")&lt;&gt;"舊服務","新服務","舊服務")</f>
        <v>舊服務</v>
      </c>
      <c r="D252" s="6" t="str">
        <f>IF((VLOOKUP(E252,CIFX_ECSG清單!A:H,8,FALSE))=1,"異動","查詢")</f>
        <v>查詢</v>
      </c>
      <c r="E252" s="27" t="s">
        <v>1309</v>
      </c>
      <c r="F252" s="27" t="str">
        <f>IF(ISNUMBER(FIND("TWIS",E252)),VLOOKUP(SUBSTITUTE(E252,"TWIS","IWIS"),CIFX_ECSG清單!A:R,18,0),IF(AND(ISNUMBER(FIND("T",LEFT(E252,2))),IF(LEN(E252)-LEN(SUBSTITUTE(E252,"T",""))&gt;1,FALSE,TRUE)),VLOOKUP(SUBSTITUTE(E252,"T",""),CIFX_ECSG清單!A:R,18,0),VLOOKUP(E252,CIFX_ECSG清單!A:R,18,0)))</f>
        <v>TS0116-SA-010301-00051-顧客資料基本資料_開戶資料查詢.docx</v>
      </c>
      <c r="G252" s="27" t="s">
        <v>1310</v>
      </c>
      <c r="H252" s="27" t="s">
        <v>1312</v>
      </c>
      <c r="I252" s="28">
        <v>17</v>
      </c>
      <c r="J252" s="29" t="s">
        <v>513</v>
      </c>
      <c r="K252" s="27" t="s">
        <v>907</v>
      </c>
      <c r="L252" s="31" t="s">
        <v>907</v>
      </c>
      <c r="M252" s="27" t="s">
        <v>1362</v>
      </c>
      <c r="N252" s="27">
        <v>11</v>
      </c>
      <c r="O252" s="30" t="s">
        <v>500</v>
      </c>
      <c r="P252" s="30" t="s">
        <v>909</v>
      </c>
      <c r="Q252" s="27" t="s">
        <v>1363</v>
      </c>
      <c r="R252" s="27"/>
      <c r="S252" s="27" t="s">
        <v>911</v>
      </c>
      <c r="T252" s="27"/>
    </row>
    <row r="253" spans="1:20" hidden="1">
      <c r="A253" s="6" t="str">
        <f>VLOOKUP(E253,CIFX_ECSG清單!A:B,2,0)</f>
        <v>PROD</v>
      </c>
      <c r="B253" s="6" t="str">
        <f>_xlfn.IFNA(IF(C253="舊服務",LOOKUP(1,0/FIND(IFERROR(VLOOKUP(E253,新舊交易名稱mapping!A:B,2,0),E253),PGMTRX!A:A),PGMTRX!C:C),LOOKUP(1,0/FIND(E253,新服務功能!H:H),新服務功能!M:M)),VLOOKUP(IFERROR(VLOOKUP(E253,新舊交易名稱mapping!A:B,2,0),E253),CIFX_ECSG清單!A:B,2,0))</f>
        <v>新世代分行系統(NBS)</v>
      </c>
      <c r="C253" s="6" t="str">
        <f>IF(_xlfn.IFNA(VLOOKUP(E253,新服務功能!H:H,1,0),"舊服務")&lt;&gt;"舊服務","新服務","舊服務")</f>
        <v>舊服務</v>
      </c>
      <c r="D253" s="6" t="str">
        <f>IF((VLOOKUP(E253,CIFX_ECSG清單!A:H,8,FALSE))=1,"異動","查詢")</f>
        <v>查詢</v>
      </c>
      <c r="E253" s="27" t="s">
        <v>1309</v>
      </c>
      <c r="F253" s="27" t="str">
        <f>IF(ISNUMBER(FIND("TWIS",E253)),VLOOKUP(SUBSTITUTE(E253,"TWIS","IWIS"),CIFX_ECSG清單!A:R,18,0),IF(AND(ISNUMBER(FIND("T",LEFT(E253,2))),IF(LEN(E253)-LEN(SUBSTITUTE(E253,"T",""))&gt;1,FALSE,TRUE)),VLOOKUP(SUBSTITUTE(E253,"T",""),CIFX_ECSG清單!A:R,18,0),VLOOKUP(E253,CIFX_ECSG清單!A:R,18,0)))</f>
        <v>TS0116-SA-010301-00051-顧客資料基本資料_開戶資料查詢.docx</v>
      </c>
      <c r="G253" s="27" t="s">
        <v>1310</v>
      </c>
      <c r="H253" s="27" t="s">
        <v>1312</v>
      </c>
      <c r="I253" s="28">
        <v>18</v>
      </c>
      <c r="J253" s="29" t="s">
        <v>513</v>
      </c>
      <c r="K253" s="27" t="s">
        <v>1151</v>
      </c>
      <c r="L253" s="31" t="s">
        <v>912</v>
      </c>
      <c r="M253" s="27" t="s">
        <v>1364</v>
      </c>
      <c r="N253" s="27">
        <v>11</v>
      </c>
      <c r="O253" s="30" t="s">
        <v>500</v>
      </c>
      <c r="P253" s="30" t="s">
        <v>914</v>
      </c>
      <c r="Q253" s="27" t="s">
        <v>1365</v>
      </c>
      <c r="R253" s="27"/>
      <c r="S253" s="27" t="s">
        <v>916</v>
      </c>
      <c r="T253" s="27"/>
    </row>
    <row r="254" spans="1:20" hidden="1">
      <c r="A254" s="6" t="str">
        <f>VLOOKUP(E254,CIFX_ECSG清單!A:B,2,0)</f>
        <v>PROD</v>
      </c>
      <c r="B254" s="6" t="str">
        <f>_xlfn.IFNA(IF(C254="舊服務",LOOKUP(1,0/FIND(IFERROR(VLOOKUP(E254,新舊交易名稱mapping!A:B,2,0),E254),PGMTRX!A:A),PGMTRX!C:C),LOOKUP(1,0/FIND(E254,新服務功能!H:H),新服務功能!M:M)),VLOOKUP(IFERROR(VLOOKUP(E254,新舊交易名稱mapping!A:B,2,0),E254),CIFX_ECSG清單!A:B,2,0))</f>
        <v>新世代分行系統(NBS)</v>
      </c>
      <c r="C254" s="6" t="str">
        <f>IF(_xlfn.IFNA(VLOOKUP(E254,新服務功能!H:H,1,0),"舊服務")&lt;&gt;"舊服務","新服務","舊服務")</f>
        <v>舊服務</v>
      </c>
      <c r="D254" s="6" t="str">
        <f>IF((VLOOKUP(E254,CIFX_ECSG清單!A:H,8,FALSE))=1,"異動","查詢")</f>
        <v>查詢</v>
      </c>
      <c r="E254" s="27" t="s">
        <v>1309</v>
      </c>
      <c r="F254" s="27" t="str">
        <f>IF(ISNUMBER(FIND("TWIS",E254)),VLOOKUP(SUBSTITUTE(E254,"TWIS","IWIS"),CIFX_ECSG清單!A:R,18,0),IF(AND(ISNUMBER(FIND("T",LEFT(E254,2))),IF(LEN(E254)-LEN(SUBSTITUTE(E254,"T",""))&gt;1,FALSE,TRUE)),VLOOKUP(SUBSTITUTE(E254,"T",""),CIFX_ECSG清單!A:R,18,0),VLOOKUP(E254,CIFX_ECSG清單!A:R,18,0)))</f>
        <v>TS0116-SA-010301-00051-顧客資料基本資料_開戶資料查詢.docx</v>
      </c>
      <c r="G254" s="27" t="s">
        <v>1310</v>
      </c>
      <c r="H254" s="27" t="s">
        <v>1312</v>
      </c>
      <c r="I254" s="28">
        <v>19</v>
      </c>
      <c r="J254" s="29" t="s">
        <v>513</v>
      </c>
      <c r="K254" s="27" t="s">
        <v>918</v>
      </c>
      <c r="L254" s="31" t="s">
        <v>918</v>
      </c>
      <c r="M254" s="27" t="s">
        <v>1366</v>
      </c>
      <c r="N254" s="27">
        <v>4</v>
      </c>
      <c r="O254" s="30" t="s">
        <v>500</v>
      </c>
      <c r="P254" s="30" t="s">
        <v>920</v>
      </c>
      <c r="Q254" s="27" t="s">
        <v>1367</v>
      </c>
      <c r="R254" s="27"/>
      <c r="S254" s="27" t="s">
        <v>922</v>
      </c>
      <c r="T254" s="27"/>
    </row>
    <row r="255" spans="1:20" hidden="1">
      <c r="A255" s="6" t="str">
        <f>VLOOKUP(E255,CIFX_ECSG清單!A:B,2,0)</f>
        <v>PROD</v>
      </c>
      <c r="B255" s="6" t="str">
        <f>_xlfn.IFNA(IF(C255="舊服務",LOOKUP(1,0/FIND(IFERROR(VLOOKUP(E255,新舊交易名稱mapping!A:B,2,0),E255),PGMTRX!A:A),PGMTRX!C:C),LOOKUP(1,0/FIND(E255,新服務功能!H:H),新服務功能!M:M)),VLOOKUP(IFERROR(VLOOKUP(E255,新舊交易名稱mapping!A:B,2,0),E255),CIFX_ECSG清單!A:B,2,0))</f>
        <v>新世代分行系統(NBS)</v>
      </c>
      <c r="C255" s="6" t="str">
        <f>IF(_xlfn.IFNA(VLOOKUP(E255,新服務功能!H:H,1,0),"舊服務")&lt;&gt;"舊服務","新服務","舊服務")</f>
        <v>舊服務</v>
      </c>
      <c r="D255" s="6" t="str">
        <f>IF((VLOOKUP(E255,CIFX_ECSG清單!A:H,8,FALSE))=1,"異動","查詢")</f>
        <v>查詢</v>
      </c>
      <c r="E255" s="27" t="s">
        <v>1309</v>
      </c>
      <c r="F255" s="27" t="str">
        <f>IF(ISNUMBER(FIND("TWIS",E255)),VLOOKUP(SUBSTITUTE(E255,"TWIS","IWIS"),CIFX_ECSG清單!A:R,18,0),IF(AND(ISNUMBER(FIND("T",LEFT(E255,2))),IF(LEN(E255)-LEN(SUBSTITUTE(E255,"T",""))&gt;1,FALSE,TRUE)),VLOOKUP(SUBSTITUTE(E255,"T",""),CIFX_ECSG清單!A:R,18,0),VLOOKUP(E255,CIFX_ECSG清單!A:R,18,0)))</f>
        <v>TS0116-SA-010301-00051-顧客資料基本資料_開戶資料查詢.docx</v>
      </c>
      <c r="G255" s="27" t="s">
        <v>1310</v>
      </c>
      <c r="H255" s="27" t="s">
        <v>1312</v>
      </c>
      <c r="I255" s="28">
        <v>20</v>
      </c>
      <c r="J255" s="29" t="s">
        <v>513</v>
      </c>
      <c r="K255" s="27" t="s">
        <v>1368</v>
      </c>
      <c r="L255" s="31" t="s">
        <v>944</v>
      </c>
      <c r="M255" s="27" t="s">
        <v>1369</v>
      </c>
      <c r="N255" s="27">
        <v>3</v>
      </c>
      <c r="O255" s="30" t="s">
        <v>500</v>
      </c>
      <c r="P255" s="30" t="s">
        <v>946</v>
      </c>
      <c r="Q255" s="27" t="s">
        <v>1370</v>
      </c>
      <c r="R255" s="27"/>
      <c r="S255" s="27" t="s">
        <v>948</v>
      </c>
      <c r="T255" s="27"/>
    </row>
    <row r="256" spans="1:20" hidden="1">
      <c r="A256" s="6" t="str">
        <f>VLOOKUP(E256,CIFX_ECSG清單!A:B,2,0)</f>
        <v>PROD</v>
      </c>
      <c r="B256" s="6" t="str">
        <f>_xlfn.IFNA(IF(C256="舊服務",LOOKUP(1,0/FIND(IFERROR(VLOOKUP(E256,新舊交易名稱mapping!A:B,2,0),E256),PGMTRX!A:A),PGMTRX!C:C),LOOKUP(1,0/FIND(E256,新服務功能!H:H),新服務功能!M:M)),VLOOKUP(IFERROR(VLOOKUP(E256,新舊交易名稱mapping!A:B,2,0),E256),CIFX_ECSG清單!A:B,2,0))</f>
        <v>新世代分行系統(NBS)</v>
      </c>
      <c r="C256" s="6" t="str">
        <f>IF(_xlfn.IFNA(VLOOKUP(E256,新服務功能!H:H,1,0),"舊服務")&lt;&gt;"舊服務","新服務","舊服務")</f>
        <v>舊服務</v>
      </c>
      <c r="D256" s="6" t="str">
        <f>IF((VLOOKUP(E256,CIFX_ECSG清單!A:H,8,FALSE))=1,"異動","查詢")</f>
        <v>查詢</v>
      </c>
      <c r="E256" s="27" t="s">
        <v>1309</v>
      </c>
      <c r="F256" s="27" t="str">
        <f>IF(ISNUMBER(FIND("TWIS",E256)),VLOOKUP(SUBSTITUTE(E256,"TWIS","IWIS"),CIFX_ECSG清單!A:R,18,0),IF(AND(ISNUMBER(FIND("T",LEFT(E256,2))),IF(LEN(E256)-LEN(SUBSTITUTE(E256,"T",""))&gt;1,FALSE,TRUE)),VLOOKUP(SUBSTITUTE(E256,"T",""),CIFX_ECSG清單!A:R,18,0),VLOOKUP(E256,CIFX_ECSG清單!A:R,18,0)))</f>
        <v>TS0116-SA-010301-00051-顧客資料基本資料_開戶資料查詢.docx</v>
      </c>
      <c r="G256" s="27" t="s">
        <v>1310</v>
      </c>
      <c r="H256" s="27" t="s">
        <v>1312</v>
      </c>
      <c r="I256" s="28">
        <v>21</v>
      </c>
      <c r="J256" s="29" t="s">
        <v>513</v>
      </c>
      <c r="K256" s="27" t="s">
        <v>1179</v>
      </c>
      <c r="L256" s="31" t="s">
        <v>934</v>
      </c>
      <c r="M256" s="27" t="s">
        <v>1371</v>
      </c>
      <c r="N256" s="27">
        <v>11</v>
      </c>
      <c r="O256" s="30" t="s">
        <v>500</v>
      </c>
      <c r="P256" s="30" t="s">
        <v>936</v>
      </c>
      <c r="Q256" s="27" t="s">
        <v>1372</v>
      </c>
      <c r="R256" s="27"/>
      <c r="S256" s="27" t="s">
        <v>938</v>
      </c>
      <c r="T256" s="27"/>
    </row>
    <row r="257" spans="1:20" hidden="1">
      <c r="A257" s="6" t="str">
        <f>VLOOKUP(E257,CIFX_ECSG清單!A:B,2,0)</f>
        <v>PROD</v>
      </c>
      <c r="B257" s="6" t="str">
        <f>_xlfn.IFNA(IF(C257="舊服務",LOOKUP(1,0/FIND(IFERROR(VLOOKUP(E257,新舊交易名稱mapping!A:B,2,0),E257),PGMTRX!A:A),PGMTRX!C:C),LOOKUP(1,0/FIND(E257,新服務功能!H:H),新服務功能!M:M)),VLOOKUP(IFERROR(VLOOKUP(E257,新舊交易名稱mapping!A:B,2,0),E257),CIFX_ECSG清單!A:B,2,0))</f>
        <v>新世代分行系統(NBS)</v>
      </c>
      <c r="C257" s="6" t="str">
        <f>IF(_xlfn.IFNA(VLOOKUP(E257,新服務功能!H:H,1,0),"舊服務")&lt;&gt;"舊服務","新服務","舊服務")</f>
        <v>舊服務</v>
      </c>
      <c r="D257" s="6" t="str">
        <f>IF((VLOOKUP(E257,CIFX_ECSG清單!A:H,8,FALSE))=1,"異動","查詢")</f>
        <v>查詢</v>
      </c>
      <c r="E257" s="27" t="s">
        <v>1309</v>
      </c>
      <c r="F257" s="27" t="str">
        <f>IF(ISNUMBER(FIND("TWIS",E257)),VLOOKUP(SUBSTITUTE(E257,"TWIS","IWIS"),CIFX_ECSG清單!A:R,18,0),IF(AND(ISNUMBER(FIND("T",LEFT(E257,2))),IF(LEN(E257)-LEN(SUBSTITUTE(E257,"T",""))&gt;1,FALSE,TRUE)),VLOOKUP(SUBSTITUTE(E257,"T",""),CIFX_ECSG清單!A:R,18,0),VLOOKUP(E257,CIFX_ECSG清單!A:R,18,0)))</f>
        <v>TS0116-SA-010301-00051-顧客資料基本資料_開戶資料查詢.docx</v>
      </c>
      <c r="G257" s="27" t="s">
        <v>1310</v>
      </c>
      <c r="H257" s="27" t="s">
        <v>1312</v>
      </c>
      <c r="I257" s="28">
        <v>22</v>
      </c>
      <c r="J257" s="29" t="s">
        <v>513</v>
      </c>
      <c r="K257" s="27" t="s">
        <v>939</v>
      </c>
      <c r="L257" s="31" t="s">
        <v>939</v>
      </c>
      <c r="M257" s="27" t="s">
        <v>1373</v>
      </c>
      <c r="N257" s="27">
        <v>11</v>
      </c>
      <c r="O257" s="30" t="s">
        <v>500</v>
      </c>
      <c r="P257" s="30" t="s">
        <v>940</v>
      </c>
      <c r="Q257" s="27" t="s">
        <v>1374</v>
      </c>
      <c r="R257" s="27"/>
      <c r="S257" s="27" t="s">
        <v>942</v>
      </c>
      <c r="T257" s="27"/>
    </row>
    <row r="258" spans="1:20" hidden="1">
      <c r="A258" s="6" t="str">
        <f>VLOOKUP(E258,CIFX_ECSG清單!A:B,2,0)</f>
        <v>PROD</v>
      </c>
      <c r="B258" s="6" t="str">
        <f>_xlfn.IFNA(IF(C258="舊服務",LOOKUP(1,0/FIND(IFERROR(VLOOKUP(E258,新舊交易名稱mapping!A:B,2,0),E258),PGMTRX!A:A),PGMTRX!C:C),LOOKUP(1,0/FIND(E258,新服務功能!H:H),新服務功能!M:M)),VLOOKUP(IFERROR(VLOOKUP(E258,新舊交易名稱mapping!A:B,2,0),E258),CIFX_ECSG清單!A:B,2,0))</f>
        <v>新世代分行系統(NBS)</v>
      </c>
      <c r="C258" s="6" t="str">
        <f>IF(_xlfn.IFNA(VLOOKUP(E258,新服務功能!H:H,1,0),"舊服務")&lt;&gt;"舊服務","新服務","舊服務")</f>
        <v>舊服務</v>
      </c>
      <c r="D258" s="6" t="str">
        <f>IF((VLOOKUP(E258,CIFX_ECSG清單!A:H,8,FALSE))=1,"異動","查詢")</f>
        <v>查詢</v>
      </c>
      <c r="E258" s="27" t="s">
        <v>1309</v>
      </c>
      <c r="F258" s="27" t="str">
        <f>IF(ISNUMBER(FIND("TWIS",E258)),VLOOKUP(SUBSTITUTE(E258,"TWIS","IWIS"),CIFX_ECSG清單!A:R,18,0),IF(AND(ISNUMBER(FIND("T",LEFT(E258,2))),IF(LEN(E258)-LEN(SUBSTITUTE(E258,"T",""))&gt;1,FALSE,TRUE)),VLOOKUP(SUBSTITUTE(E258,"T",""),CIFX_ECSG清單!A:R,18,0),VLOOKUP(E258,CIFX_ECSG清單!A:R,18,0)))</f>
        <v>TS0116-SA-010301-00051-顧客資料基本資料_開戶資料查詢.docx</v>
      </c>
      <c r="G258" s="27" t="s">
        <v>1310</v>
      </c>
      <c r="H258" s="27" t="s">
        <v>1312</v>
      </c>
      <c r="I258" s="28">
        <v>23</v>
      </c>
      <c r="J258" s="29" t="s">
        <v>513</v>
      </c>
      <c r="K258" s="27" t="s">
        <v>967</v>
      </c>
      <c r="L258" s="31" t="s">
        <v>968</v>
      </c>
      <c r="M258" s="27" t="s">
        <v>1375</v>
      </c>
      <c r="N258" s="27">
        <v>10</v>
      </c>
      <c r="O258" s="30" t="s">
        <v>500</v>
      </c>
      <c r="P258" s="30" t="s">
        <v>970</v>
      </c>
      <c r="Q258" s="27" t="s">
        <v>1376</v>
      </c>
      <c r="R258" s="27"/>
      <c r="S258" s="27" t="s">
        <v>972</v>
      </c>
      <c r="T258" s="27"/>
    </row>
    <row r="259" spans="1:20" hidden="1">
      <c r="A259" s="6" t="str">
        <f>VLOOKUP(E259,CIFX_ECSG清單!A:B,2,0)</f>
        <v>PROD</v>
      </c>
      <c r="B259" s="6" t="str">
        <f>_xlfn.IFNA(IF(C259="舊服務",LOOKUP(1,0/FIND(IFERROR(VLOOKUP(E259,新舊交易名稱mapping!A:B,2,0),E259),PGMTRX!A:A),PGMTRX!C:C),LOOKUP(1,0/FIND(E259,新服務功能!H:H),新服務功能!M:M)),VLOOKUP(IFERROR(VLOOKUP(E259,新舊交易名稱mapping!A:B,2,0),E259),CIFX_ECSG清單!A:B,2,0))</f>
        <v>新世代分行系統(NBS)</v>
      </c>
      <c r="C259" s="6" t="str">
        <f>IF(_xlfn.IFNA(VLOOKUP(E259,新服務功能!H:H,1,0),"舊服務")&lt;&gt;"舊服務","新服務","舊服務")</f>
        <v>舊服務</v>
      </c>
      <c r="D259" s="6" t="str">
        <f>IF((VLOOKUP(E259,CIFX_ECSG清單!A:H,8,FALSE))=1,"異動","查詢")</f>
        <v>查詢</v>
      </c>
      <c r="E259" s="27" t="s">
        <v>1309</v>
      </c>
      <c r="F259" s="27" t="str">
        <f>IF(ISNUMBER(FIND("TWIS",E259)),VLOOKUP(SUBSTITUTE(E259,"TWIS","IWIS"),CIFX_ECSG清單!A:R,18,0),IF(AND(ISNUMBER(FIND("T",LEFT(E259,2))),IF(LEN(E259)-LEN(SUBSTITUTE(E259,"T",""))&gt;1,FALSE,TRUE)),VLOOKUP(SUBSTITUTE(E259,"T",""),CIFX_ECSG清單!A:R,18,0),VLOOKUP(E259,CIFX_ECSG清單!A:R,18,0)))</f>
        <v>TS0116-SA-010301-00051-顧客資料基本資料_開戶資料查詢.docx</v>
      </c>
      <c r="G259" s="27" t="s">
        <v>1310</v>
      </c>
      <c r="H259" s="27" t="s">
        <v>1312</v>
      </c>
      <c r="I259" s="28">
        <v>24</v>
      </c>
      <c r="J259" s="29" t="s">
        <v>513</v>
      </c>
      <c r="K259" s="27" t="s">
        <v>1377</v>
      </c>
      <c r="L259" s="31" t="s">
        <v>950</v>
      </c>
      <c r="M259" s="27" t="s">
        <v>1378</v>
      </c>
      <c r="N259" s="27">
        <v>40</v>
      </c>
      <c r="O259" s="30" t="s">
        <v>500</v>
      </c>
      <c r="P259" s="30" t="s">
        <v>952</v>
      </c>
      <c r="Q259" s="27" t="s">
        <v>1379</v>
      </c>
      <c r="R259" s="27"/>
      <c r="S259" s="27" t="s">
        <v>954</v>
      </c>
      <c r="T259" s="27"/>
    </row>
    <row r="260" spans="1:20" hidden="1">
      <c r="A260" s="6" t="str">
        <f>VLOOKUP(E260,CIFX_ECSG清單!A:B,2,0)</f>
        <v>PROD</v>
      </c>
      <c r="B260" s="6" t="str">
        <f>_xlfn.IFNA(IF(C260="舊服務",LOOKUP(1,0/FIND(IFERROR(VLOOKUP(E260,新舊交易名稱mapping!A:B,2,0),E260),PGMTRX!A:A),PGMTRX!C:C),LOOKUP(1,0/FIND(E260,新服務功能!H:H),新服務功能!M:M)),VLOOKUP(IFERROR(VLOOKUP(E260,新舊交易名稱mapping!A:B,2,0),E260),CIFX_ECSG清單!A:B,2,0))</f>
        <v>新世代分行系統(NBS)</v>
      </c>
      <c r="C260" s="6" t="str">
        <f>IF(_xlfn.IFNA(VLOOKUP(E260,新服務功能!H:H,1,0),"舊服務")&lt;&gt;"舊服務","新服務","舊服務")</f>
        <v>舊服務</v>
      </c>
      <c r="D260" s="6" t="str">
        <f>IF((VLOOKUP(E260,CIFX_ECSG清單!A:H,8,FALSE))=1,"異動","查詢")</f>
        <v>查詢</v>
      </c>
      <c r="E260" s="27" t="s">
        <v>1309</v>
      </c>
      <c r="F260" s="27" t="str">
        <f>IF(ISNUMBER(FIND("TWIS",E260)),VLOOKUP(SUBSTITUTE(E260,"TWIS","IWIS"),CIFX_ECSG清單!A:R,18,0),IF(AND(ISNUMBER(FIND("T",LEFT(E260,2))),IF(LEN(E260)-LEN(SUBSTITUTE(E260,"T",""))&gt;1,FALSE,TRUE)),VLOOKUP(SUBSTITUTE(E260,"T",""),CIFX_ECSG清單!A:R,18,0),VLOOKUP(E260,CIFX_ECSG清單!A:R,18,0)))</f>
        <v>TS0116-SA-010301-00051-顧客資料基本資料_開戶資料查詢.docx</v>
      </c>
      <c r="G260" s="27" t="s">
        <v>1310</v>
      </c>
      <c r="H260" s="27" t="s">
        <v>1312</v>
      </c>
      <c r="I260" s="28">
        <v>25</v>
      </c>
      <c r="J260" s="29" t="s">
        <v>513</v>
      </c>
      <c r="K260" s="27" t="s">
        <v>923</v>
      </c>
      <c r="L260" s="31" t="s">
        <v>923</v>
      </c>
      <c r="M260" s="27" t="s">
        <v>1380</v>
      </c>
      <c r="N260" s="27">
        <v>11</v>
      </c>
      <c r="O260" s="30" t="s">
        <v>500</v>
      </c>
      <c r="P260" s="30" t="s">
        <v>925</v>
      </c>
      <c r="Q260" s="27" t="s">
        <v>1381</v>
      </c>
      <c r="R260" s="27"/>
      <c r="S260" s="27" t="s">
        <v>927</v>
      </c>
      <c r="T260" s="27"/>
    </row>
    <row r="261" spans="1:20" hidden="1">
      <c r="A261" s="6" t="str">
        <f>VLOOKUP(E261,CIFX_ECSG清單!A:B,2,0)</f>
        <v>PROD</v>
      </c>
      <c r="B261" s="6" t="str">
        <f>_xlfn.IFNA(IF(C261="舊服務",LOOKUP(1,0/FIND(IFERROR(VLOOKUP(E261,新舊交易名稱mapping!A:B,2,0),E261),PGMTRX!A:A),PGMTRX!C:C),LOOKUP(1,0/FIND(E261,新服務功能!H:H),新服務功能!M:M)),VLOOKUP(IFERROR(VLOOKUP(E261,新舊交易名稱mapping!A:B,2,0),E261),CIFX_ECSG清單!A:B,2,0))</f>
        <v>新世代分行系統(NBS)</v>
      </c>
      <c r="C261" s="6" t="str">
        <f>IF(_xlfn.IFNA(VLOOKUP(E261,新服務功能!H:H,1,0),"舊服務")&lt;&gt;"舊服務","新服務","舊服務")</f>
        <v>舊服務</v>
      </c>
      <c r="D261" s="6" t="str">
        <f>IF((VLOOKUP(E261,CIFX_ECSG清單!A:H,8,FALSE))=1,"異動","查詢")</f>
        <v>查詢</v>
      </c>
      <c r="E261" s="27" t="s">
        <v>1309</v>
      </c>
      <c r="F261" s="27" t="str">
        <f>IF(ISNUMBER(FIND("TWIS",E261)),VLOOKUP(SUBSTITUTE(E261,"TWIS","IWIS"),CIFX_ECSG清單!A:R,18,0),IF(AND(ISNUMBER(FIND("T",LEFT(E261,2))),IF(LEN(E261)-LEN(SUBSTITUTE(E261,"T",""))&gt;1,FALSE,TRUE)),VLOOKUP(SUBSTITUTE(E261,"T",""),CIFX_ECSG清單!A:R,18,0),VLOOKUP(E261,CIFX_ECSG清單!A:R,18,0)))</f>
        <v>TS0116-SA-010301-00051-顧客資料基本資料_開戶資料查詢.docx</v>
      </c>
      <c r="G261" s="27" t="s">
        <v>1310</v>
      </c>
      <c r="H261" s="27" t="s">
        <v>1312</v>
      </c>
      <c r="I261" s="28">
        <v>26</v>
      </c>
      <c r="J261" s="29" t="s">
        <v>513</v>
      </c>
      <c r="K261" s="27" t="s">
        <v>928</v>
      </c>
      <c r="L261" s="31" t="s">
        <v>928</v>
      </c>
      <c r="M261" s="27" t="s">
        <v>1382</v>
      </c>
      <c r="N261" s="27">
        <v>6</v>
      </c>
      <c r="O261" s="30" t="s">
        <v>500</v>
      </c>
      <c r="P261" s="30" t="s">
        <v>1383</v>
      </c>
      <c r="Q261" s="27" t="s">
        <v>1384</v>
      </c>
      <c r="R261" s="27"/>
      <c r="S261" s="27" t="s">
        <v>932</v>
      </c>
      <c r="T261" s="27"/>
    </row>
    <row r="262" spans="1:20" ht="94.5" hidden="1">
      <c r="A262" s="6" t="str">
        <f>VLOOKUP(E262,CIFX_ECSG清單!A:B,2,0)</f>
        <v>PROD</v>
      </c>
      <c r="B262" s="6" t="str">
        <f>_xlfn.IFNA(IF(C262="舊服務",LOOKUP(1,0/FIND(IFERROR(VLOOKUP(E262,新舊交易名稱mapping!A:B,2,0),E262),PGMTRX!A:A),PGMTRX!C:C),LOOKUP(1,0/FIND(E262,新服務功能!H:H),新服務功能!M:M)),VLOOKUP(IFERROR(VLOOKUP(E262,新舊交易名稱mapping!A:B,2,0),E262),CIFX_ECSG清單!A:B,2,0))</f>
        <v>新世代分行系統(NBS)</v>
      </c>
      <c r="C262" s="6" t="str">
        <f>IF(_xlfn.IFNA(VLOOKUP(E262,新服務功能!H:H,1,0),"舊服務")&lt;&gt;"舊服務","新服務","舊服務")</f>
        <v>舊服務</v>
      </c>
      <c r="D262" s="6" t="str">
        <f>IF((VLOOKUP(E262,CIFX_ECSG清單!A:H,8,FALSE))=1,"異動","查詢")</f>
        <v>查詢</v>
      </c>
      <c r="E262" s="27" t="s">
        <v>1309</v>
      </c>
      <c r="F262" s="27" t="str">
        <f>IF(ISNUMBER(FIND("TWIS",E262)),VLOOKUP(SUBSTITUTE(E262,"TWIS","IWIS"),CIFX_ECSG清單!A:R,18,0),IF(AND(ISNUMBER(FIND("T",LEFT(E262,2))),IF(LEN(E262)-LEN(SUBSTITUTE(E262,"T",""))&gt;1,FALSE,TRUE)),VLOOKUP(SUBSTITUTE(E262,"T",""),CIFX_ECSG清單!A:R,18,0),VLOOKUP(E262,CIFX_ECSG清單!A:R,18,0)))</f>
        <v>TS0116-SA-010301-00051-顧客資料基本資料_開戶資料查詢.docx</v>
      </c>
      <c r="G262" s="27" t="s">
        <v>1310</v>
      </c>
      <c r="H262" s="27" t="s">
        <v>1312</v>
      </c>
      <c r="I262" s="28">
        <v>27</v>
      </c>
      <c r="J262" s="29" t="s">
        <v>513</v>
      </c>
      <c r="K262" s="27" t="s">
        <v>1385</v>
      </c>
      <c r="L262" s="31" t="s">
        <v>1385</v>
      </c>
      <c r="M262" s="27" t="s">
        <v>1386</v>
      </c>
      <c r="N262" s="27">
        <v>2</v>
      </c>
      <c r="O262" s="30" t="s">
        <v>500</v>
      </c>
      <c r="P262" s="30" t="s">
        <v>1387</v>
      </c>
      <c r="Q262" s="27" t="s">
        <v>1388</v>
      </c>
      <c r="R262" s="32" t="s">
        <v>1389</v>
      </c>
      <c r="S262" s="27" t="s">
        <v>1390</v>
      </c>
      <c r="T262" s="27"/>
    </row>
    <row r="263" spans="1:20" hidden="1">
      <c r="A263" s="6" t="str">
        <f>VLOOKUP(E263,CIFX_ECSG清單!A:B,2,0)</f>
        <v>PROD</v>
      </c>
      <c r="B263" s="6" t="str">
        <f>_xlfn.IFNA(IF(C263="舊服務",LOOKUP(1,0/FIND(IFERROR(VLOOKUP(E263,新舊交易名稱mapping!A:B,2,0),E263),PGMTRX!A:A),PGMTRX!C:C),LOOKUP(1,0/FIND(E263,新服務功能!H:H),新服務功能!M:M)),VLOOKUP(IFERROR(VLOOKUP(E263,新舊交易名稱mapping!A:B,2,0),E263),CIFX_ECSG清單!A:B,2,0))</f>
        <v>新世代分行系統(NBS)</v>
      </c>
      <c r="C263" s="6" t="str">
        <f>IF(_xlfn.IFNA(VLOOKUP(E263,新服務功能!H:H,1,0),"舊服務")&lt;&gt;"舊服務","新服務","舊服務")</f>
        <v>舊服務</v>
      </c>
      <c r="D263" s="6" t="str">
        <f>IF((VLOOKUP(E263,CIFX_ECSG清單!A:H,8,FALSE))=1,"異動","查詢")</f>
        <v>查詢</v>
      </c>
      <c r="E263" s="27" t="s">
        <v>1309</v>
      </c>
      <c r="F263" s="27" t="str">
        <f>IF(ISNUMBER(FIND("TWIS",E263)),VLOOKUP(SUBSTITUTE(E263,"TWIS","IWIS"),CIFX_ECSG清單!A:R,18,0),IF(AND(ISNUMBER(FIND("T",LEFT(E263,2))),IF(LEN(E263)-LEN(SUBSTITUTE(E263,"T",""))&gt;1,FALSE,TRUE)),VLOOKUP(SUBSTITUTE(E263,"T",""),CIFX_ECSG清單!A:R,18,0),VLOOKUP(E263,CIFX_ECSG清單!A:R,18,0)))</f>
        <v>TS0116-SA-010301-00051-顧客資料基本資料_開戶資料查詢.docx</v>
      </c>
      <c r="G263" s="27" t="s">
        <v>1310</v>
      </c>
      <c r="H263" s="27" t="s">
        <v>1312</v>
      </c>
      <c r="I263" s="28">
        <v>28</v>
      </c>
      <c r="J263" s="29" t="s">
        <v>513</v>
      </c>
      <c r="K263" s="27" t="s">
        <v>879</v>
      </c>
      <c r="L263" s="31" t="s">
        <v>1391</v>
      </c>
      <c r="M263" s="27" t="s">
        <v>1392</v>
      </c>
      <c r="N263" s="27">
        <v>3</v>
      </c>
      <c r="O263" s="30" t="s">
        <v>500</v>
      </c>
      <c r="P263" s="30" t="s">
        <v>882</v>
      </c>
      <c r="Q263" s="27" t="s">
        <v>1393</v>
      </c>
      <c r="R263" s="27"/>
      <c r="S263" s="27" t="s">
        <v>884</v>
      </c>
      <c r="T263" s="27"/>
    </row>
    <row r="264" spans="1:20" hidden="1">
      <c r="A264" s="6" t="str">
        <f>VLOOKUP(E264,CIFX_ECSG清單!A:B,2,0)</f>
        <v>PROD</v>
      </c>
      <c r="B264" s="6" t="str">
        <f>_xlfn.IFNA(IF(C264="舊服務",LOOKUP(1,0/FIND(IFERROR(VLOOKUP(E264,新舊交易名稱mapping!A:B,2,0),E264),PGMTRX!A:A),PGMTRX!C:C),LOOKUP(1,0/FIND(E264,新服務功能!H:H),新服務功能!M:M)),VLOOKUP(IFERROR(VLOOKUP(E264,新舊交易名稱mapping!A:B,2,0),E264),CIFX_ECSG清單!A:B,2,0))</f>
        <v>新世代分行系統(NBS)</v>
      </c>
      <c r="C264" s="6" t="str">
        <f>IF(_xlfn.IFNA(VLOOKUP(E264,新服務功能!H:H,1,0),"舊服務")&lt;&gt;"舊服務","新服務","舊服務")</f>
        <v>舊服務</v>
      </c>
      <c r="D264" s="6" t="str">
        <f>IF((VLOOKUP(E264,CIFX_ECSG清單!A:H,8,FALSE))=1,"異動","查詢")</f>
        <v>查詢</v>
      </c>
      <c r="E264" s="27" t="s">
        <v>1309</v>
      </c>
      <c r="F264" s="27" t="str">
        <f>IF(ISNUMBER(FIND("TWIS",E264)),VLOOKUP(SUBSTITUTE(E264,"TWIS","IWIS"),CIFX_ECSG清單!A:R,18,0),IF(AND(ISNUMBER(FIND("T",LEFT(E264,2))),IF(LEN(E264)-LEN(SUBSTITUTE(E264,"T",""))&gt;1,FALSE,TRUE)),VLOOKUP(SUBSTITUTE(E264,"T",""),CIFX_ECSG清單!A:R,18,0),VLOOKUP(E264,CIFX_ECSG清單!A:R,18,0)))</f>
        <v>TS0116-SA-010301-00051-顧客資料基本資料_開戶資料查詢.docx</v>
      </c>
      <c r="G264" s="27" t="s">
        <v>1310</v>
      </c>
      <c r="H264" s="27" t="s">
        <v>1312</v>
      </c>
      <c r="I264" s="28">
        <v>29</v>
      </c>
      <c r="J264" s="29" t="s">
        <v>513</v>
      </c>
      <c r="K264" s="27" t="s">
        <v>1394</v>
      </c>
      <c r="L264" s="31" t="s">
        <v>1394</v>
      </c>
      <c r="M264" s="27" t="s">
        <v>1395</v>
      </c>
      <c r="N264" s="27">
        <v>1</v>
      </c>
      <c r="O264" s="30" t="s">
        <v>500</v>
      </c>
      <c r="P264" s="30" t="s">
        <v>1396</v>
      </c>
      <c r="Q264" s="27" t="s">
        <v>1397</v>
      </c>
      <c r="R264" s="27"/>
      <c r="S264" s="27" t="s">
        <v>1398</v>
      </c>
      <c r="T264" s="27"/>
    </row>
    <row r="265" spans="1:20" hidden="1">
      <c r="A265" s="6" t="str">
        <f>VLOOKUP(E265,CIFX_ECSG清單!A:B,2,0)</f>
        <v>PROD</v>
      </c>
      <c r="B265" s="6" t="str">
        <f>_xlfn.IFNA(IF(C265="舊服務",LOOKUP(1,0/FIND(IFERROR(VLOOKUP(E265,新舊交易名稱mapping!A:B,2,0),E265),PGMTRX!A:A),PGMTRX!C:C),LOOKUP(1,0/FIND(E265,新服務功能!H:H),新服務功能!M:M)),VLOOKUP(IFERROR(VLOOKUP(E265,新舊交易名稱mapping!A:B,2,0),E265),CIFX_ECSG清單!A:B,2,0))</f>
        <v>新世代分行系統(NBS)</v>
      </c>
      <c r="C265" s="6" t="str">
        <f>IF(_xlfn.IFNA(VLOOKUP(E265,新服務功能!H:H,1,0),"舊服務")&lt;&gt;"舊服務","新服務","舊服務")</f>
        <v>舊服務</v>
      </c>
      <c r="D265" s="6" t="str">
        <f>IF((VLOOKUP(E265,CIFX_ECSG清單!A:H,8,FALSE))=1,"異動","查詢")</f>
        <v>查詢</v>
      </c>
      <c r="E265" s="27" t="s">
        <v>1309</v>
      </c>
      <c r="F265" s="27" t="str">
        <f>IF(ISNUMBER(FIND("TWIS",E265)),VLOOKUP(SUBSTITUTE(E265,"TWIS","IWIS"),CIFX_ECSG清單!A:R,18,0),IF(AND(ISNUMBER(FIND("T",LEFT(E265,2))),IF(LEN(E265)-LEN(SUBSTITUTE(E265,"T",""))&gt;1,FALSE,TRUE)),VLOOKUP(SUBSTITUTE(E265,"T",""),CIFX_ECSG清單!A:R,18,0),VLOOKUP(E265,CIFX_ECSG清單!A:R,18,0)))</f>
        <v>TS0116-SA-010301-00051-顧客資料基本資料_開戶資料查詢.docx</v>
      </c>
      <c r="G265" s="27" t="s">
        <v>1310</v>
      </c>
      <c r="H265" s="27" t="s">
        <v>1312</v>
      </c>
      <c r="I265" s="28">
        <v>30</v>
      </c>
      <c r="J265" s="29" t="s">
        <v>513</v>
      </c>
      <c r="K265" s="27" t="s">
        <v>1399</v>
      </c>
      <c r="L265" s="32" t="s">
        <v>616</v>
      </c>
      <c r="M265" s="27" t="s">
        <v>1400</v>
      </c>
      <c r="N265" s="27">
        <v>2</v>
      </c>
      <c r="O265" s="30" t="s">
        <v>500</v>
      </c>
      <c r="P265" s="27" t="s">
        <v>616</v>
      </c>
      <c r="Q265" s="27" t="s">
        <v>1401</v>
      </c>
      <c r="R265" s="27"/>
      <c r="S265" s="27"/>
      <c r="T265" s="27"/>
    </row>
    <row r="266" spans="1:20" hidden="1">
      <c r="A266" s="6" t="str">
        <f>VLOOKUP(E266,CIFX_ECSG清單!A:B,2,0)</f>
        <v>PROD</v>
      </c>
      <c r="B266" s="6" t="str">
        <f>_xlfn.IFNA(IF(C266="舊服務",LOOKUP(1,0/FIND(IFERROR(VLOOKUP(E266,新舊交易名稱mapping!A:B,2,0),E266),PGMTRX!A:A),PGMTRX!C:C),LOOKUP(1,0/FIND(E266,新服務功能!H:H),新服務功能!M:M)),VLOOKUP(IFERROR(VLOOKUP(E266,新舊交易名稱mapping!A:B,2,0),E266),CIFX_ECSG清單!A:B,2,0))</f>
        <v>新世代分行系統(NBS)</v>
      </c>
      <c r="C266" s="6" t="str">
        <f>IF(_xlfn.IFNA(VLOOKUP(E266,新服務功能!H:H,1,0),"舊服務")&lt;&gt;"舊服務","新服務","舊服務")</f>
        <v>舊服務</v>
      </c>
      <c r="D266" s="6" t="str">
        <f>IF((VLOOKUP(E266,CIFX_ECSG清單!A:H,8,FALSE))=1,"異動","查詢")</f>
        <v>查詢</v>
      </c>
      <c r="E266" s="27" t="s">
        <v>1309</v>
      </c>
      <c r="F266" s="27" t="str">
        <f>IF(ISNUMBER(FIND("TWIS",E266)),VLOOKUP(SUBSTITUTE(E266,"TWIS","IWIS"),CIFX_ECSG清單!A:R,18,0),IF(AND(ISNUMBER(FIND("T",LEFT(E266,2))),IF(LEN(E266)-LEN(SUBSTITUTE(E266,"T",""))&gt;1,FALSE,TRUE)),VLOOKUP(SUBSTITUTE(E266,"T",""),CIFX_ECSG清單!A:R,18,0),VLOOKUP(E266,CIFX_ECSG清單!A:R,18,0)))</f>
        <v>TS0116-SA-010301-00051-顧客資料基本資料_開戶資料查詢.docx</v>
      </c>
      <c r="G266" s="27" t="s">
        <v>1310</v>
      </c>
      <c r="H266" s="27" t="s">
        <v>1312</v>
      </c>
      <c r="I266" s="28">
        <v>31</v>
      </c>
      <c r="J266" s="29" t="s">
        <v>513</v>
      </c>
      <c r="K266" s="27" t="s">
        <v>1402</v>
      </c>
      <c r="L266" s="45" t="s">
        <v>1403</v>
      </c>
      <c r="M266" s="27" t="s">
        <v>1404</v>
      </c>
      <c r="N266" s="27">
        <v>2</v>
      </c>
      <c r="O266" s="30" t="s">
        <v>500</v>
      </c>
      <c r="P266" s="27" t="s">
        <v>1405</v>
      </c>
      <c r="Q266" s="27" t="s">
        <v>1406</v>
      </c>
      <c r="R266" s="27"/>
      <c r="S266" s="27" t="s">
        <v>1407</v>
      </c>
      <c r="T266" s="27"/>
    </row>
    <row r="267" spans="1:20" hidden="1">
      <c r="A267" s="6" t="str">
        <f>VLOOKUP(E267,CIFX_ECSG清單!A:B,2,0)</f>
        <v>PROD</v>
      </c>
      <c r="B267" s="6" t="str">
        <f>_xlfn.IFNA(IF(C267="舊服務",LOOKUP(1,0/FIND(IFERROR(VLOOKUP(E267,新舊交易名稱mapping!A:B,2,0),E267),PGMTRX!A:A),PGMTRX!C:C),LOOKUP(1,0/FIND(E267,新服務功能!H:H),新服務功能!M:M)),VLOOKUP(IFERROR(VLOOKUP(E267,新舊交易名稱mapping!A:B,2,0),E267),CIFX_ECSG清單!A:B,2,0))</f>
        <v>新世代分行系統(NBS)</v>
      </c>
      <c r="C267" s="6" t="str">
        <f>IF(_xlfn.IFNA(VLOOKUP(E267,新服務功能!H:H,1,0),"舊服務")&lt;&gt;"舊服務","新服務","舊服務")</f>
        <v>舊服務</v>
      </c>
      <c r="D267" s="6" t="str">
        <f>IF((VLOOKUP(E267,CIFX_ECSG清單!A:H,8,FALSE))=1,"異動","查詢")</f>
        <v>查詢</v>
      </c>
      <c r="E267" s="27" t="s">
        <v>1309</v>
      </c>
      <c r="F267" s="27" t="str">
        <f>IF(ISNUMBER(FIND("TWIS",E267)),VLOOKUP(SUBSTITUTE(E267,"TWIS","IWIS"),CIFX_ECSG清單!A:R,18,0),IF(AND(ISNUMBER(FIND("T",LEFT(E267,2))),IF(LEN(E267)-LEN(SUBSTITUTE(E267,"T",""))&gt;1,FALSE,TRUE)),VLOOKUP(SUBSTITUTE(E267,"T",""),CIFX_ECSG清單!A:R,18,0),VLOOKUP(E267,CIFX_ECSG清單!A:R,18,0)))</f>
        <v>TS0116-SA-010301-00051-顧客資料基本資料_開戶資料查詢.docx</v>
      </c>
      <c r="G267" s="27" t="s">
        <v>1310</v>
      </c>
      <c r="H267" s="27" t="s">
        <v>1312</v>
      </c>
      <c r="I267" s="28">
        <v>32</v>
      </c>
      <c r="J267" s="29" t="s">
        <v>513</v>
      </c>
      <c r="K267" s="27" t="s">
        <v>1408</v>
      </c>
      <c r="L267" s="31" t="s">
        <v>1409</v>
      </c>
      <c r="M267" s="27" t="s">
        <v>1410</v>
      </c>
      <c r="N267" s="27">
        <v>2</v>
      </c>
      <c r="O267" s="30" t="s">
        <v>500</v>
      </c>
      <c r="P267" s="30" t="s">
        <v>1411</v>
      </c>
      <c r="Q267" s="27" t="s">
        <v>1412</v>
      </c>
      <c r="R267" s="27"/>
      <c r="S267" s="27" t="s">
        <v>1413</v>
      </c>
      <c r="T267" s="27"/>
    </row>
    <row r="268" spans="1:20" hidden="1">
      <c r="A268" s="6" t="str">
        <f>VLOOKUP(E268,CIFX_ECSG清單!A:B,2,0)</f>
        <v>PROD</v>
      </c>
      <c r="B268" s="6" t="str">
        <f>_xlfn.IFNA(IF(C268="舊服務",LOOKUP(1,0/FIND(IFERROR(VLOOKUP(E268,新舊交易名稱mapping!A:B,2,0),E268),PGMTRX!A:A),PGMTRX!C:C),LOOKUP(1,0/FIND(E268,新服務功能!H:H),新服務功能!M:M)),VLOOKUP(IFERROR(VLOOKUP(E268,新舊交易名稱mapping!A:B,2,0),E268),CIFX_ECSG清單!A:B,2,0))</f>
        <v>新世代分行系統(NBS)</v>
      </c>
      <c r="C268" s="6" t="str">
        <f>IF(_xlfn.IFNA(VLOOKUP(E268,新服務功能!H:H,1,0),"舊服務")&lt;&gt;"舊服務","新服務","舊服務")</f>
        <v>舊服務</v>
      </c>
      <c r="D268" s="6" t="str">
        <f>IF((VLOOKUP(E268,CIFX_ECSG清單!A:H,8,FALSE))=1,"異動","查詢")</f>
        <v>查詢</v>
      </c>
      <c r="E268" s="27" t="s">
        <v>1309</v>
      </c>
      <c r="F268" s="27" t="str">
        <f>IF(ISNUMBER(FIND("TWIS",E268)),VLOOKUP(SUBSTITUTE(E268,"TWIS","IWIS"),CIFX_ECSG清單!A:R,18,0),IF(AND(ISNUMBER(FIND("T",LEFT(E268,2))),IF(LEN(E268)-LEN(SUBSTITUTE(E268,"T",""))&gt;1,FALSE,TRUE)),VLOOKUP(SUBSTITUTE(E268,"T",""),CIFX_ECSG清單!A:R,18,0),VLOOKUP(E268,CIFX_ECSG清單!A:R,18,0)))</f>
        <v>TS0116-SA-010301-00051-顧客資料基本資料_開戶資料查詢.docx</v>
      </c>
      <c r="G268" s="27" t="s">
        <v>1310</v>
      </c>
      <c r="H268" s="27" t="s">
        <v>1312</v>
      </c>
      <c r="I268" s="28">
        <v>33</v>
      </c>
      <c r="J268" s="29" t="s">
        <v>513</v>
      </c>
      <c r="K268" s="27" t="s">
        <v>1414</v>
      </c>
      <c r="L268" s="32" t="s">
        <v>616</v>
      </c>
      <c r="M268" s="27" t="s">
        <v>1415</v>
      </c>
      <c r="N268" s="27">
        <v>2</v>
      </c>
      <c r="O268" s="30" t="s">
        <v>500</v>
      </c>
      <c r="P268" s="27" t="s">
        <v>616</v>
      </c>
      <c r="Q268" s="27" t="s">
        <v>1416</v>
      </c>
      <c r="R268" s="27"/>
      <c r="S268" s="27"/>
      <c r="T268" s="27"/>
    </row>
    <row r="269" spans="1:20" hidden="1">
      <c r="A269" s="6" t="str">
        <f>VLOOKUP(E269,CIFX_ECSG清單!A:B,2,0)</f>
        <v>PROD</v>
      </c>
      <c r="B269" s="6" t="str">
        <f>_xlfn.IFNA(IF(C269="舊服務",LOOKUP(1,0/FIND(IFERROR(VLOOKUP(E269,新舊交易名稱mapping!A:B,2,0),E269),PGMTRX!A:A),PGMTRX!C:C),LOOKUP(1,0/FIND(E269,新服務功能!H:H),新服務功能!M:M)),VLOOKUP(IFERROR(VLOOKUP(E269,新舊交易名稱mapping!A:B,2,0),E269),CIFX_ECSG清單!A:B,2,0))</f>
        <v>新世代分行系統(NBS)</v>
      </c>
      <c r="C269" s="6" t="str">
        <f>IF(_xlfn.IFNA(VLOOKUP(E269,新服務功能!H:H,1,0),"舊服務")&lt;&gt;"舊服務","新服務","舊服務")</f>
        <v>舊服務</v>
      </c>
      <c r="D269" s="6" t="str">
        <f>IF((VLOOKUP(E269,CIFX_ECSG清單!A:H,8,FALSE))=1,"異動","查詢")</f>
        <v>查詢</v>
      </c>
      <c r="E269" s="27" t="s">
        <v>1309</v>
      </c>
      <c r="F269" s="27" t="str">
        <f>IF(ISNUMBER(FIND("TWIS",E269)),VLOOKUP(SUBSTITUTE(E269,"TWIS","IWIS"),CIFX_ECSG清單!A:R,18,0),IF(AND(ISNUMBER(FIND("T",LEFT(E269,2))),IF(LEN(E269)-LEN(SUBSTITUTE(E269,"T",""))&gt;1,FALSE,TRUE)),VLOOKUP(SUBSTITUTE(E269,"T",""),CIFX_ECSG清單!A:R,18,0),VLOOKUP(E269,CIFX_ECSG清單!A:R,18,0)))</f>
        <v>TS0116-SA-010301-00051-顧客資料基本資料_開戶資料查詢.docx</v>
      </c>
      <c r="G269" s="27" t="s">
        <v>1310</v>
      </c>
      <c r="H269" s="27" t="s">
        <v>1312</v>
      </c>
      <c r="I269" s="28">
        <v>34</v>
      </c>
      <c r="J269" s="29" t="s">
        <v>513</v>
      </c>
      <c r="K269" s="27" t="s">
        <v>1417</v>
      </c>
      <c r="L269" s="32" t="s">
        <v>616</v>
      </c>
      <c r="M269" s="27" t="s">
        <v>1418</v>
      </c>
      <c r="N269" s="27">
        <v>20</v>
      </c>
      <c r="O269" s="30" t="s">
        <v>500</v>
      </c>
      <c r="P269" s="27" t="s">
        <v>616</v>
      </c>
      <c r="Q269" s="27" t="s">
        <v>1419</v>
      </c>
      <c r="R269" s="27"/>
      <c r="S269" s="27"/>
      <c r="T269" s="27"/>
    </row>
    <row r="270" spans="1:20" hidden="1">
      <c r="A270" s="6" t="str">
        <f>VLOOKUP(E270,CIFX_ECSG清單!A:B,2,0)</f>
        <v>PROD</v>
      </c>
      <c r="B270" s="6" t="str">
        <f>_xlfn.IFNA(IF(C270="舊服務",LOOKUP(1,0/FIND(IFERROR(VLOOKUP(E270,新舊交易名稱mapping!A:B,2,0),E270),PGMTRX!A:A),PGMTRX!C:C),LOOKUP(1,0/FIND(E270,新服務功能!H:H),新服務功能!M:M)),VLOOKUP(IFERROR(VLOOKUP(E270,新舊交易名稱mapping!A:B,2,0),E270),CIFX_ECSG清單!A:B,2,0))</f>
        <v>新世代分行系統(NBS)</v>
      </c>
      <c r="C270" s="6" t="str">
        <f>IF(_xlfn.IFNA(VLOOKUP(E270,新服務功能!H:H,1,0),"舊服務")&lt;&gt;"舊服務","新服務","舊服務")</f>
        <v>舊服務</v>
      </c>
      <c r="D270" s="6" t="str">
        <f>IF((VLOOKUP(E270,CIFX_ECSG清單!A:H,8,FALSE))=1,"異動","查詢")</f>
        <v>查詢</v>
      </c>
      <c r="E270" s="27" t="s">
        <v>1309</v>
      </c>
      <c r="F270" s="27" t="str">
        <f>IF(ISNUMBER(FIND("TWIS",E270)),VLOOKUP(SUBSTITUTE(E270,"TWIS","IWIS"),CIFX_ECSG清單!A:R,18,0),IF(AND(ISNUMBER(FIND("T",LEFT(E270,2))),IF(LEN(E270)-LEN(SUBSTITUTE(E270,"T",""))&gt;1,FALSE,TRUE)),VLOOKUP(SUBSTITUTE(E270,"T",""),CIFX_ECSG清單!A:R,18,0),VLOOKUP(E270,CIFX_ECSG清單!A:R,18,0)))</f>
        <v>TS0116-SA-010301-00051-顧客資料基本資料_開戶資料查詢.docx</v>
      </c>
      <c r="G270" s="27" t="s">
        <v>1310</v>
      </c>
      <c r="H270" s="27" t="s">
        <v>1312</v>
      </c>
      <c r="I270" s="28">
        <v>35</v>
      </c>
      <c r="J270" s="29" t="s">
        <v>513</v>
      </c>
      <c r="K270" s="27" t="s">
        <v>1420</v>
      </c>
      <c r="L270" s="32" t="s">
        <v>616</v>
      </c>
      <c r="M270" s="27" t="s">
        <v>1421</v>
      </c>
      <c r="N270" s="27">
        <v>10</v>
      </c>
      <c r="O270" s="30" t="s">
        <v>500</v>
      </c>
      <c r="P270" s="27" t="s">
        <v>616</v>
      </c>
      <c r="Q270" s="27" t="s">
        <v>1422</v>
      </c>
      <c r="R270" s="27"/>
      <c r="S270" s="27"/>
      <c r="T270" s="27"/>
    </row>
    <row r="271" spans="1:20" hidden="1">
      <c r="A271" s="6" t="str">
        <f>VLOOKUP(E271,CIFX_ECSG清單!A:B,2,0)</f>
        <v>PROD</v>
      </c>
      <c r="B271" s="6" t="str">
        <f>_xlfn.IFNA(IF(C271="舊服務",LOOKUP(1,0/FIND(IFERROR(VLOOKUP(E271,新舊交易名稱mapping!A:B,2,0),E271),PGMTRX!A:A),PGMTRX!C:C),LOOKUP(1,0/FIND(E271,新服務功能!H:H),新服務功能!M:M)),VLOOKUP(IFERROR(VLOOKUP(E271,新舊交易名稱mapping!A:B,2,0),E271),CIFX_ECSG清單!A:B,2,0))</f>
        <v>新世代分行系統(NBS)</v>
      </c>
      <c r="C271" s="6" t="str">
        <f>IF(_xlfn.IFNA(VLOOKUP(E271,新服務功能!H:H,1,0),"舊服務")&lt;&gt;"舊服務","新服務","舊服務")</f>
        <v>舊服務</v>
      </c>
      <c r="D271" s="6" t="str">
        <f>IF((VLOOKUP(E271,CIFX_ECSG清單!A:H,8,FALSE))=1,"異動","查詢")</f>
        <v>查詢</v>
      </c>
      <c r="E271" s="27" t="s">
        <v>1309</v>
      </c>
      <c r="F271" s="27" t="str">
        <f>IF(ISNUMBER(FIND("TWIS",E271)),VLOOKUP(SUBSTITUTE(E271,"TWIS","IWIS"),CIFX_ECSG清單!A:R,18,0),IF(AND(ISNUMBER(FIND("T",LEFT(E271,2))),IF(LEN(E271)-LEN(SUBSTITUTE(E271,"T",""))&gt;1,FALSE,TRUE)),VLOOKUP(SUBSTITUTE(E271,"T",""),CIFX_ECSG清單!A:R,18,0),VLOOKUP(E271,CIFX_ECSG清單!A:R,18,0)))</f>
        <v>TS0116-SA-010301-00051-顧客資料基本資料_開戶資料查詢.docx</v>
      </c>
      <c r="G271" s="27" t="s">
        <v>1310</v>
      </c>
      <c r="H271" s="27" t="s">
        <v>1312</v>
      </c>
      <c r="I271" s="28">
        <v>36</v>
      </c>
      <c r="J271" s="29" t="s">
        <v>513</v>
      </c>
      <c r="K271" s="27" t="s">
        <v>1423</v>
      </c>
      <c r="L271" s="32" t="s">
        <v>616</v>
      </c>
      <c r="M271" s="27" t="s">
        <v>1424</v>
      </c>
      <c r="N271" s="27">
        <v>20</v>
      </c>
      <c r="O271" s="30" t="s">
        <v>500</v>
      </c>
      <c r="P271" s="27" t="s">
        <v>616</v>
      </c>
      <c r="Q271" s="27" t="s">
        <v>1425</v>
      </c>
      <c r="R271" s="27"/>
      <c r="S271" s="27"/>
      <c r="T271" s="27"/>
    </row>
    <row r="272" spans="1:20" hidden="1">
      <c r="A272" s="6" t="str">
        <f>VLOOKUP(E272,CIFX_ECSG清單!A:B,2,0)</f>
        <v>PROD</v>
      </c>
      <c r="B272" s="6" t="str">
        <f>_xlfn.IFNA(IF(C272="舊服務",LOOKUP(1,0/FIND(IFERROR(VLOOKUP(E272,新舊交易名稱mapping!A:B,2,0),E272),PGMTRX!A:A),PGMTRX!C:C),LOOKUP(1,0/FIND(E272,新服務功能!H:H),新服務功能!M:M)),VLOOKUP(IFERROR(VLOOKUP(E272,新舊交易名稱mapping!A:B,2,0),E272),CIFX_ECSG清單!A:B,2,0))</f>
        <v>新世代分行系統(NBS)</v>
      </c>
      <c r="C272" s="6" t="str">
        <f>IF(_xlfn.IFNA(VLOOKUP(E272,新服務功能!H:H,1,0),"舊服務")&lt;&gt;"舊服務","新服務","舊服務")</f>
        <v>舊服務</v>
      </c>
      <c r="D272" s="6" t="str">
        <f>IF((VLOOKUP(E272,CIFX_ECSG清單!A:H,8,FALSE))=1,"異動","查詢")</f>
        <v>查詢</v>
      </c>
      <c r="E272" s="27" t="s">
        <v>1309</v>
      </c>
      <c r="F272" s="27" t="str">
        <f>IF(ISNUMBER(FIND("TWIS",E272)),VLOOKUP(SUBSTITUTE(E272,"TWIS","IWIS"),CIFX_ECSG清單!A:R,18,0),IF(AND(ISNUMBER(FIND("T",LEFT(E272,2))),IF(LEN(E272)-LEN(SUBSTITUTE(E272,"T",""))&gt;1,FALSE,TRUE)),VLOOKUP(SUBSTITUTE(E272,"T",""),CIFX_ECSG清單!A:R,18,0),VLOOKUP(E272,CIFX_ECSG清單!A:R,18,0)))</f>
        <v>TS0116-SA-010301-00051-顧客資料基本資料_開戶資料查詢.docx</v>
      </c>
      <c r="G272" s="27" t="s">
        <v>1310</v>
      </c>
      <c r="H272" s="27" t="s">
        <v>1312</v>
      </c>
      <c r="I272" s="28">
        <v>37</v>
      </c>
      <c r="J272" s="29" t="s">
        <v>513</v>
      </c>
      <c r="K272" s="27" t="s">
        <v>1426</v>
      </c>
      <c r="L272" s="32" t="s">
        <v>616</v>
      </c>
      <c r="M272" s="27" t="s">
        <v>1427</v>
      </c>
      <c r="N272" s="27">
        <v>20</v>
      </c>
      <c r="O272" s="30" t="s">
        <v>500</v>
      </c>
      <c r="P272" s="27" t="s">
        <v>616</v>
      </c>
      <c r="Q272" s="27" t="s">
        <v>1428</v>
      </c>
      <c r="R272" s="27"/>
      <c r="S272" s="27"/>
      <c r="T272" s="27"/>
    </row>
    <row r="273" spans="1:20" hidden="1">
      <c r="A273" s="6" t="str">
        <f>VLOOKUP(E273,CIFX_ECSG清單!A:B,2,0)</f>
        <v>PROD</v>
      </c>
      <c r="B273" s="6" t="str">
        <f>_xlfn.IFNA(IF(C273="舊服務",LOOKUP(1,0/FIND(IFERROR(VLOOKUP(E273,新舊交易名稱mapping!A:B,2,0),E273),PGMTRX!A:A),PGMTRX!C:C),LOOKUP(1,0/FIND(E273,新服務功能!H:H),新服務功能!M:M)),VLOOKUP(IFERROR(VLOOKUP(E273,新舊交易名稱mapping!A:B,2,0),E273),CIFX_ECSG清單!A:B,2,0))</f>
        <v>新世代分行系統(NBS)</v>
      </c>
      <c r="C273" s="6" t="str">
        <f>IF(_xlfn.IFNA(VLOOKUP(E273,新服務功能!H:H,1,0),"舊服務")&lt;&gt;"舊服務","新服務","舊服務")</f>
        <v>舊服務</v>
      </c>
      <c r="D273" s="6" t="str">
        <f>IF((VLOOKUP(E273,CIFX_ECSG清單!A:H,8,FALSE))=1,"異動","查詢")</f>
        <v>查詢</v>
      </c>
      <c r="E273" s="27" t="s">
        <v>1309</v>
      </c>
      <c r="F273" s="27" t="str">
        <f>IF(ISNUMBER(FIND("TWIS",E273)),VLOOKUP(SUBSTITUTE(E273,"TWIS","IWIS"),CIFX_ECSG清單!A:R,18,0),IF(AND(ISNUMBER(FIND("T",LEFT(E273,2))),IF(LEN(E273)-LEN(SUBSTITUTE(E273,"T",""))&gt;1,FALSE,TRUE)),VLOOKUP(SUBSTITUTE(E273,"T",""),CIFX_ECSG清單!A:R,18,0),VLOOKUP(E273,CIFX_ECSG清單!A:R,18,0)))</f>
        <v>TS0116-SA-010301-00051-顧客資料基本資料_開戶資料查詢.docx</v>
      </c>
      <c r="G273" s="27" t="s">
        <v>1310</v>
      </c>
      <c r="H273" s="27" t="s">
        <v>1312</v>
      </c>
      <c r="I273" s="28">
        <v>38</v>
      </c>
      <c r="J273" s="29" t="s">
        <v>513</v>
      </c>
      <c r="K273" s="27" t="s">
        <v>1429</v>
      </c>
      <c r="L273" s="32" t="s">
        <v>616</v>
      </c>
      <c r="M273" s="27" t="s">
        <v>1430</v>
      </c>
      <c r="N273" s="27">
        <v>2</v>
      </c>
      <c r="O273" s="30" t="s">
        <v>500</v>
      </c>
      <c r="P273" s="27" t="s">
        <v>616</v>
      </c>
      <c r="Q273" s="27" t="s">
        <v>1431</v>
      </c>
      <c r="R273" s="27"/>
      <c r="S273" s="27"/>
      <c r="T273" s="27"/>
    </row>
    <row r="274" spans="1:20" ht="27" hidden="1">
      <c r="A274" s="6" t="str">
        <f>VLOOKUP(E274,CIFX_ECSG清單!A:B,2,0)</f>
        <v>PROD</v>
      </c>
      <c r="B274" s="6" t="str">
        <f>_xlfn.IFNA(IF(C274="舊服務",LOOKUP(1,0/FIND(IFERROR(VLOOKUP(E274,新舊交易名稱mapping!A:B,2,0),E274),PGMTRX!A:A),PGMTRX!C:C),LOOKUP(1,0/FIND(E274,新服務功能!H:H),新服務功能!M:M)),VLOOKUP(IFERROR(VLOOKUP(E274,新舊交易名稱mapping!A:B,2,0),E274),CIFX_ECSG清單!A:B,2,0))</f>
        <v>新世代分行系統(NBS)</v>
      </c>
      <c r="C274" s="6" t="str">
        <f>IF(_xlfn.IFNA(VLOOKUP(E274,新服務功能!H:H,1,0),"舊服務")&lt;&gt;"舊服務","新服務","舊服務")</f>
        <v>舊服務</v>
      </c>
      <c r="D274" s="6" t="str">
        <f>IF((VLOOKUP(E274,CIFX_ECSG清單!A:H,8,FALSE))=1,"異動","查詢")</f>
        <v>查詢</v>
      </c>
      <c r="E274" s="27" t="s">
        <v>1309</v>
      </c>
      <c r="F274" s="27" t="str">
        <f>IF(ISNUMBER(FIND("TWIS",E274)),VLOOKUP(SUBSTITUTE(E274,"TWIS","IWIS"),CIFX_ECSG清單!A:R,18,0),IF(AND(ISNUMBER(FIND("T",LEFT(E274,2))),IF(LEN(E274)-LEN(SUBSTITUTE(E274,"T",""))&gt;1,FALSE,TRUE)),VLOOKUP(SUBSTITUTE(E274,"T",""),CIFX_ECSG清單!A:R,18,0),VLOOKUP(E274,CIFX_ECSG清單!A:R,18,0)))</f>
        <v>TS0116-SA-010301-00051-顧客資料基本資料_開戶資料查詢.docx</v>
      </c>
      <c r="G274" s="27" t="s">
        <v>1310</v>
      </c>
      <c r="H274" s="27" t="s">
        <v>1312</v>
      </c>
      <c r="I274" s="28">
        <v>39</v>
      </c>
      <c r="J274" s="29" t="s">
        <v>513</v>
      </c>
      <c r="K274" s="27" t="s">
        <v>1432</v>
      </c>
      <c r="L274" s="31" t="s">
        <v>1433</v>
      </c>
      <c r="M274" s="27" t="s">
        <v>1434</v>
      </c>
      <c r="N274" s="27">
        <v>80</v>
      </c>
      <c r="O274" s="30" t="s">
        <v>500</v>
      </c>
      <c r="P274" s="30" t="s">
        <v>521</v>
      </c>
      <c r="Q274" s="27" t="s">
        <v>1435</v>
      </c>
      <c r="R274" s="27"/>
      <c r="S274" s="27" t="s">
        <v>523</v>
      </c>
      <c r="T274" s="27"/>
    </row>
    <row r="275" spans="1:20" hidden="1">
      <c r="A275" s="6" t="str">
        <f>VLOOKUP(E275,CIFX_ECSG清單!A:B,2,0)</f>
        <v>PROD</v>
      </c>
      <c r="B275" s="6" t="str">
        <f>_xlfn.IFNA(IF(C275="舊服務",LOOKUP(1,0/FIND(IFERROR(VLOOKUP(E275,新舊交易名稱mapping!A:B,2,0),E275),PGMTRX!A:A),PGMTRX!C:C),LOOKUP(1,0/FIND(E275,新服務功能!H:H),新服務功能!M:M)),VLOOKUP(IFERROR(VLOOKUP(E275,新舊交易名稱mapping!A:B,2,0),E275),CIFX_ECSG清單!A:B,2,0))</f>
        <v>新世代分行系統(NBS)</v>
      </c>
      <c r="C275" s="6" t="str">
        <f>IF(_xlfn.IFNA(VLOOKUP(E275,新服務功能!H:H,1,0),"舊服務")&lt;&gt;"舊服務","新服務","舊服務")</f>
        <v>舊服務</v>
      </c>
      <c r="D275" s="6" t="str">
        <f>IF((VLOOKUP(E275,CIFX_ECSG清單!A:H,8,FALSE))=1,"異動","查詢")</f>
        <v>查詢</v>
      </c>
      <c r="E275" s="27" t="s">
        <v>1309</v>
      </c>
      <c r="F275" s="27" t="str">
        <f>IF(ISNUMBER(FIND("TWIS",E275)),VLOOKUP(SUBSTITUTE(E275,"TWIS","IWIS"),CIFX_ECSG清單!A:R,18,0),IF(AND(ISNUMBER(FIND("T",LEFT(E275,2))),IF(LEN(E275)-LEN(SUBSTITUTE(E275,"T",""))&gt;1,FALSE,TRUE)),VLOOKUP(SUBSTITUTE(E275,"T",""),CIFX_ECSG清單!A:R,18,0),VLOOKUP(E275,CIFX_ECSG清單!A:R,18,0)))</f>
        <v>TS0116-SA-010301-00051-顧客資料基本資料_開戶資料查詢.docx</v>
      </c>
      <c r="G275" s="27" t="s">
        <v>1310</v>
      </c>
      <c r="H275" s="27" t="s">
        <v>1312</v>
      </c>
      <c r="I275" s="28">
        <v>40</v>
      </c>
      <c r="J275" s="29" t="s">
        <v>513</v>
      </c>
      <c r="K275" s="27" t="s">
        <v>1436</v>
      </c>
      <c r="L275" s="31" t="s">
        <v>1437</v>
      </c>
      <c r="M275" s="27" t="s">
        <v>1438</v>
      </c>
      <c r="N275" s="27">
        <v>1</v>
      </c>
      <c r="O275" s="30" t="s">
        <v>500</v>
      </c>
      <c r="P275" s="30" t="s">
        <v>1439</v>
      </c>
      <c r="Q275" s="27" t="s">
        <v>1440</v>
      </c>
      <c r="R275" s="27"/>
      <c r="S275" s="27" t="s">
        <v>1441</v>
      </c>
      <c r="T275" s="27"/>
    </row>
    <row r="276" spans="1:20" hidden="1">
      <c r="A276" s="6" t="str">
        <f>VLOOKUP(E276,CIFX_ECSG清單!A:B,2,0)</f>
        <v>PROD</v>
      </c>
      <c r="B276" s="6" t="str">
        <f>_xlfn.IFNA(IF(C276="舊服務",LOOKUP(1,0/FIND(IFERROR(VLOOKUP(E276,新舊交易名稱mapping!A:B,2,0),E276),PGMTRX!A:A),PGMTRX!C:C),LOOKUP(1,0/FIND(E276,新服務功能!H:H),新服務功能!M:M)),VLOOKUP(IFERROR(VLOOKUP(E276,新舊交易名稱mapping!A:B,2,0),E276),CIFX_ECSG清單!A:B,2,0))</f>
        <v>新世代分行系統(NBS)</v>
      </c>
      <c r="C276" s="6" t="str">
        <f>IF(_xlfn.IFNA(VLOOKUP(E276,新服務功能!H:H,1,0),"舊服務")&lt;&gt;"舊服務","新服務","舊服務")</f>
        <v>舊服務</v>
      </c>
      <c r="D276" s="6" t="str">
        <f>IF((VLOOKUP(E276,CIFX_ECSG清單!A:H,8,FALSE))=1,"異動","查詢")</f>
        <v>查詢</v>
      </c>
      <c r="E276" s="27" t="s">
        <v>1309</v>
      </c>
      <c r="F276" s="27" t="str">
        <f>IF(ISNUMBER(FIND("TWIS",E276)),VLOOKUP(SUBSTITUTE(E276,"TWIS","IWIS"),CIFX_ECSG清單!A:R,18,0),IF(AND(ISNUMBER(FIND("T",LEFT(E276,2))),IF(LEN(E276)-LEN(SUBSTITUTE(E276,"T",""))&gt;1,FALSE,TRUE)),VLOOKUP(SUBSTITUTE(E276,"T",""),CIFX_ECSG清單!A:R,18,0),VLOOKUP(E276,CIFX_ECSG清單!A:R,18,0)))</f>
        <v>TS0116-SA-010301-00051-顧客資料基本資料_開戶資料查詢.docx</v>
      </c>
      <c r="G276" s="27" t="s">
        <v>1310</v>
      </c>
      <c r="H276" s="27" t="s">
        <v>1312</v>
      </c>
      <c r="I276" s="28">
        <v>41</v>
      </c>
      <c r="J276" s="29" t="s">
        <v>513</v>
      </c>
      <c r="K276" s="27" t="s">
        <v>872</v>
      </c>
      <c r="L276" s="31" t="s">
        <v>871</v>
      </c>
      <c r="M276" s="27" t="s">
        <v>1442</v>
      </c>
      <c r="N276" s="27">
        <v>22</v>
      </c>
      <c r="O276" s="30" t="s">
        <v>500</v>
      </c>
      <c r="P276" s="30" t="s">
        <v>874</v>
      </c>
      <c r="Q276" s="27" t="s">
        <v>1443</v>
      </c>
      <c r="R276" s="27"/>
      <c r="S276" s="27" t="s">
        <v>876</v>
      </c>
      <c r="T276" s="27"/>
    </row>
    <row r="277" spans="1:20" hidden="1">
      <c r="A277" s="6" t="str">
        <f>VLOOKUP(E277,CIFX_ECSG清單!A:B,2,0)</f>
        <v>PROD</v>
      </c>
      <c r="B277" s="6" t="str">
        <f>_xlfn.IFNA(IF(C277="舊服務",LOOKUP(1,0/FIND(IFERROR(VLOOKUP(E277,新舊交易名稱mapping!A:B,2,0),E277),PGMTRX!A:A),PGMTRX!C:C),LOOKUP(1,0/FIND(E277,新服務功能!H:H),新服務功能!M:M)),VLOOKUP(IFERROR(VLOOKUP(E277,新舊交易名稱mapping!A:B,2,0),E277),CIFX_ECSG清單!A:B,2,0))</f>
        <v>新世代分行系統(NBS)</v>
      </c>
      <c r="C277" s="6" t="str">
        <f>IF(_xlfn.IFNA(VLOOKUP(E277,新服務功能!H:H,1,0),"舊服務")&lt;&gt;"舊服務","新服務","舊服務")</f>
        <v>舊服務</v>
      </c>
      <c r="D277" s="6" t="str">
        <f>IF((VLOOKUP(E277,CIFX_ECSG清單!A:H,8,FALSE))=1,"異動","查詢")</f>
        <v>查詢</v>
      </c>
      <c r="E277" s="27" t="s">
        <v>1309</v>
      </c>
      <c r="F277" s="27" t="str">
        <f>IF(ISNUMBER(FIND("TWIS",E277)),VLOOKUP(SUBSTITUTE(E277,"TWIS","IWIS"),CIFX_ECSG清單!A:R,18,0),IF(AND(ISNUMBER(FIND("T",LEFT(E277,2))),IF(LEN(E277)-LEN(SUBSTITUTE(E277,"T",""))&gt;1,FALSE,TRUE)),VLOOKUP(SUBSTITUTE(E277,"T",""),CIFX_ECSG清單!A:R,18,0),VLOOKUP(E277,CIFX_ECSG清單!A:R,18,0)))</f>
        <v>TS0116-SA-010301-00051-顧客資料基本資料_開戶資料查詢.docx</v>
      </c>
      <c r="G277" s="27" t="s">
        <v>1310</v>
      </c>
      <c r="H277" s="27" t="s">
        <v>1312</v>
      </c>
      <c r="I277" s="28">
        <v>42</v>
      </c>
      <c r="J277" s="29" t="s">
        <v>513</v>
      </c>
      <c r="K277" s="27" t="s">
        <v>1444</v>
      </c>
      <c r="L277" s="31" t="s">
        <v>1445</v>
      </c>
      <c r="M277" s="27" t="s">
        <v>1446</v>
      </c>
      <c r="N277" s="27">
        <v>10</v>
      </c>
      <c r="O277" s="30" t="s">
        <v>500</v>
      </c>
      <c r="P277" s="30" t="s">
        <v>673</v>
      </c>
      <c r="Q277" s="27" t="s">
        <v>1447</v>
      </c>
      <c r="R277" s="27"/>
      <c r="S277" s="27" t="s">
        <v>675</v>
      </c>
      <c r="T277" s="27"/>
    </row>
    <row r="278" spans="1:20" hidden="1">
      <c r="A278" s="6" t="str">
        <f>VLOOKUP(E278,CIFX_ECSG清單!A:B,2,0)</f>
        <v>PROD</v>
      </c>
      <c r="B278" s="6" t="str">
        <f>_xlfn.IFNA(IF(C278="舊服務",LOOKUP(1,0/FIND(IFERROR(VLOOKUP(E278,新舊交易名稱mapping!A:B,2,0),E278),PGMTRX!A:A),PGMTRX!C:C),LOOKUP(1,0/FIND(E278,新服務功能!H:H),新服務功能!M:M)),VLOOKUP(IFERROR(VLOOKUP(E278,新舊交易名稱mapping!A:B,2,0),E278),CIFX_ECSG清單!A:B,2,0))</f>
        <v>新世代分行系統(NBS)</v>
      </c>
      <c r="C278" s="6" t="str">
        <f>IF(_xlfn.IFNA(VLOOKUP(E278,新服務功能!H:H,1,0),"舊服務")&lt;&gt;"舊服務","新服務","舊服務")</f>
        <v>舊服務</v>
      </c>
      <c r="D278" s="6" t="str">
        <f>IF((VLOOKUP(E278,CIFX_ECSG清單!A:H,8,FALSE))=1,"異動","查詢")</f>
        <v>查詢</v>
      </c>
      <c r="E278" s="27" t="s">
        <v>1309</v>
      </c>
      <c r="F278" s="27" t="str">
        <f>IF(ISNUMBER(FIND("TWIS",E278)),VLOOKUP(SUBSTITUTE(E278,"TWIS","IWIS"),CIFX_ECSG清單!A:R,18,0),IF(AND(ISNUMBER(FIND("T",LEFT(E278,2))),IF(LEN(E278)-LEN(SUBSTITUTE(E278,"T",""))&gt;1,FALSE,TRUE)),VLOOKUP(SUBSTITUTE(E278,"T",""),CIFX_ECSG清單!A:R,18,0),VLOOKUP(E278,CIFX_ECSG清單!A:R,18,0)))</f>
        <v>TS0116-SA-010301-00051-顧客資料基本資料_開戶資料查詢.docx</v>
      </c>
      <c r="G278" s="27" t="s">
        <v>1310</v>
      </c>
      <c r="H278" s="27" t="s">
        <v>1312</v>
      </c>
      <c r="I278" s="28">
        <v>43</v>
      </c>
      <c r="J278" s="29" t="s">
        <v>513</v>
      </c>
      <c r="K278" s="27" t="s">
        <v>1448</v>
      </c>
      <c r="L278" s="31" t="s">
        <v>591</v>
      </c>
      <c r="M278" s="27" t="s">
        <v>1449</v>
      </c>
      <c r="N278" s="27">
        <v>60</v>
      </c>
      <c r="O278" s="30" t="s">
        <v>500</v>
      </c>
      <c r="P278" s="30" t="s">
        <v>593</v>
      </c>
      <c r="Q278" s="27" t="s">
        <v>1450</v>
      </c>
      <c r="R278" s="27"/>
      <c r="S278" s="27" t="s">
        <v>595</v>
      </c>
      <c r="T278" s="27"/>
    </row>
    <row r="279" spans="1:20" hidden="1">
      <c r="A279" s="6" t="str">
        <f>VLOOKUP(E279,CIFX_ECSG清單!A:B,2,0)</f>
        <v>PROD</v>
      </c>
      <c r="B279" s="6" t="str">
        <f>_xlfn.IFNA(IF(C279="舊服務",LOOKUP(1,0/FIND(IFERROR(VLOOKUP(E279,新舊交易名稱mapping!A:B,2,0),E279),PGMTRX!A:A),PGMTRX!C:C),LOOKUP(1,0/FIND(E279,新服務功能!H:H),新服務功能!M:M)),VLOOKUP(IFERROR(VLOOKUP(E279,新舊交易名稱mapping!A:B,2,0),E279),CIFX_ECSG清單!A:B,2,0))</f>
        <v>新世代分行系統(NBS)</v>
      </c>
      <c r="C279" s="6" t="str">
        <f>IF(_xlfn.IFNA(VLOOKUP(E279,新服務功能!H:H,1,0),"舊服務")&lt;&gt;"舊服務","新服務","舊服務")</f>
        <v>舊服務</v>
      </c>
      <c r="D279" s="6" t="str">
        <f>IF((VLOOKUP(E279,CIFX_ECSG清單!A:H,8,FALSE))=1,"異動","查詢")</f>
        <v>查詢</v>
      </c>
      <c r="E279" s="27" t="s">
        <v>1309</v>
      </c>
      <c r="F279" s="27" t="str">
        <f>IF(ISNUMBER(FIND("TWIS",E279)),VLOOKUP(SUBSTITUTE(E279,"TWIS","IWIS"),CIFX_ECSG清單!A:R,18,0),IF(AND(ISNUMBER(FIND("T",LEFT(E279,2))),IF(LEN(E279)-LEN(SUBSTITUTE(E279,"T",""))&gt;1,FALSE,TRUE)),VLOOKUP(SUBSTITUTE(E279,"T",""),CIFX_ECSG清單!A:R,18,0),VLOOKUP(E279,CIFX_ECSG清單!A:R,18,0)))</f>
        <v>TS0116-SA-010301-00051-顧客資料基本資料_開戶資料查詢.docx</v>
      </c>
      <c r="G279" s="27" t="s">
        <v>1310</v>
      </c>
      <c r="H279" s="27" t="s">
        <v>1312</v>
      </c>
      <c r="I279" s="28">
        <v>44</v>
      </c>
      <c r="J279" s="29" t="s">
        <v>513</v>
      </c>
      <c r="K279" s="27" t="s">
        <v>1451</v>
      </c>
      <c r="L279" s="31" t="s">
        <v>597</v>
      </c>
      <c r="M279" s="27" t="s">
        <v>1452</v>
      </c>
      <c r="N279" s="27">
        <v>30</v>
      </c>
      <c r="O279" s="30" t="s">
        <v>500</v>
      </c>
      <c r="P279" s="30" t="s">
        <v>599</v>
      </c>
      <c r="Q279" s="27" t="s">
        <v>1453</v>
      </c>
      <c r="R279" s="27"/>
      <c r="S279" s="27" t="s">
        <v>601</v>
      </c>
      <c r="T279" s="27"/>
    </row>
    <row r="280" spans="1:20" hidden="1">
      <c r="A280" s="6" t="str">
        <f>VLOOKUP(E280,CIFX_ECSG清單!A:B,2,0)</f>
        <v>PROD</v>
      </c>
      <c r="B280" s="6" t="str">
        <f>_xlfn.IFNA(IF(C280="舊服務",LOOKUP(1,0/FIND(IFERROR(VLOOKUP(E280,新舊交易名稱mapping!A:B,2,0),E280),PGMTRX!A:A),PGMTRX!C:C),LOOKUP(1,0/FIND(E280,新服務功能!H:H),新服務功能!M:M)),VLOOKUP(IFERROR(VLOOKUP(E280,新舊交易名稱mapping!A:B,2,0),E280),CIFX_ECSG清單!A:B,2,0))</f>
        <v>新世代分行系統(NBS)</v>
      </c>
      <c r="C280" s="6" t="str">
        <f>IF(_xlfn.IFNA(VLOOKUP(E280,新服務功能!H:H,1,0),"舊服務")&lt;&gt;"舊服務","新服務","舊服務")</f>
        <v>舊服務</v>
      </c>
      <c r="D280" s="6" t="str">
        <f>IF((VLOOKUP(E280,CIFX_ECSG清單!A:H,8,FALSE))=1,"異動","查詢")</f>
        <v>查詢</v>
      </c>
      <c r="E280" s="27" t="s">
        <v>1309</v>
      </c>
      <c r="F280" s="27" t="str">
        <f>IF(ISNUMBER(FIND("TWIS",E280)),VLOOKUP(SUBSTITUTE(E280,"TWIS","IWIS"),CIFX_ECSG清單!A:R,18,0),IF(AND(ISNUMBER(FIND("T",LEFT(E280,2))),IF(LEN(E280)-LEN(SUBSTITUTE(E280,"T",""))&gt;1,FALSE,TRUE)),VLOOKUP(SUBSTITUTE(E280,"T",""),CIFX_ECSG清單!A:R,18,0),VLOOKUP(E280,CIFX_ECSG清單!A:R,18,0)))</f>
        <v>TS0116-SA-010301-00051-顧客資料基本資料_開戶資料查詢.docx</v>
      </c>
      <c r="G280" s="27" t="s">
        <v>1310</v>
      </c>
      <c r="H280" s="27" t="s">
        <v>1312</v>
      </c>
      <c r="I280" s="28">
        <v>45</v>
      </c>
      <c r="J280" s="29" t="s">
        <v>513</v>
      </c>
      <c r="K280" s="27" t="s">
        <v>1454</v>
      </c>
      <c r="L280" s="31" t="s">
        <v>1455</v>
      </c>
      <c r="M280" s="27" t="s">
        <v>1456</v>
      </c>
      <c r="N280" s="27">
        <v>11</v>
      </c>
      <c r="O280" s="30" t="s">
        <v>500</v>
      </c>
      <c r="P280" s="30" t="s">
        <v>558</v>
      </c>
      <c r="Q280" s="27" t="s">
        <v>1457</v>
      </c>
      <c r="R280" s="27"/>
      <c r="S280" s="27" t="s">
        <v>560</v>
      </c>
      <c r="T280" s="27"/>
    </row>
    <row r="281" spans="1:20" ht="27" hidden="1">
      <c r="A281" s="6" t="str">
        <f>VLOOKUP(E281,CIFX_ECSG清單!A:B,2,0)</f>
        <v>PROD</v>
      </c>
      <c r="B281" s="6" t="str">
        <f>_xlfn.IFNA(IF(C281="舊服務",LOOKUP(1,0/FIND(IFERROR(VLOOKUP(E281,新舊交易名稱mapping!A:B,2,0),E281),PGMTRX!A:A),PGMTRX!C:C),LOOKUP(1,0/FIND(E281,新服務功能!H:H),新服務功能!M:M)),VLOOKUP(IFERROR(VLOOKUP(E281,新舊交易名稱mapping!A:B,2,0),E281),CIFX_ECSG清單!A:B,2,0))</f>
        <v>新世代分行系統(NBS)</v>
      </c>
      <c r="C281" s="6" t="str">
        <f>IF(_xlfn.IFNA(VLOOKUP(E281,新服務功能!H:H,1,0),"舊服務")&lt;&gt;"舊服務","新服務","舊服務")</f>
        <v>舊服務</v>
      </c>
      <c r="D281" s="6" t="str">
        <f>IF((VLOOKUP(E281,CIFX_ECSG清單!A:H,8,FALSE))=1,"異動","查詢")</f>
        <v>查詢</v>
      </c>
      <c r="E281" s="27" t="s">
        <v>1309</v>
      </c>
      <c r="F281" s="27" t="str">
        <f>IF(ISNUMBER(FIND("TWIS",E281)),VLOOKUP(SUBSTITUTE(E281,"TWIS","IWIS"),CIFX_ECSG清單!A:R,18,0),IF(AND(ISNUMBER(FIND("T",LEFT(E281,2))),IF(LEN(E281)-LEN(SUBSTITUTE(E281,"T",""))&gt;1,FALSE,TRUE)),VLOOKUP(SUBSTITUTE(E281,"T",""),CIFX_ECSG清單!A:R,18,0),VLOOKUP(E281,CIFX_ECSG清單!A:R,18,0)))</f>
        <v>TS0116-SA-010301-00051-顧客資料基本資料_開戶資料查詢.docx</v>
      </c>
      <c r="G281" s="27" t="s">
        <v>1310</v>
      </c>
      <c r="H281" s="27" t="s">
        <v>1312</v>
      </c>
      <c r="I281" s="28">
        <v>46</v>
      </c>
      <c r="J281" s="29" t="s">
        <v>513</v>
      </c>
      <c r="K281" s="27" t="s">
        <v>1458</v>
      </c>
      <c r="L281" s="31" t="s">
        <v>562</v>
      </c>
      <c r="M281" s="27" t="s">
        <v>1459</v>
      </c>
      <c r="N281" s="27">
        <v>8</v>
      </c>
      <c r="O281" s="27" t="s">
        <v>1205</v>
      </c>
      <c r="P281" s="30" t="s">
        <v>564</v>
      </c>
      <c r="Q281" s="27" t="s">
        <v>1460</v>
      </c>
      <c r="R281" s="27"/>
      <c r="S281" s="27" t="s">
        <v>566</v>
      </c>
      <c r="T281" s="27"/>
    </row>
    <row r="282" spans="1:20" ht="27" hidden="1">
      <c r="A282" s="6" t="str">
        <f>VLOOKUP(E282,CIFX_ECSG清單!A:B,2,0)</f>
        <v>PROD</v>
      </c>
      <c r="B282" s="6" t="str">
        <f>_xlfn.IFNA(IF(C282="舊服務",LOOKUP(1,0/FIND(IFERROR(VLOOKUP(E282,新舊交易名稱mapping!A:B,2,0),E282),PGMTRX!A:A),PGMTRX!C:C),LOOKUP(1,0/FIND(E282,新服務功能!H:H),新服務功能!M:M)),VLOOKUP(IFERROR(VLOOKUP(E282,新舊交易名稱mapping!A:B,2,0),E282),CIFX_ECSG清單!A:B,2,0))</f>
        <v>新世代分行系統(NBS)</v>
      </c>
      <c r="C282" s="6" t="str">
        <f>IF(_xlfn.IFNA(VLOOKUP(E282,新服務功能!H:H,1,0),"舊服務")&lt;&gt;"舊服務","新服務","舊服務")</f>
        <v>舊服務</v>
      </c>
      <c r="D282" s="6" t="str">
        <f>IF((VLOOKUP(E282,CIFX_ECSG清單!A:H,8,FALSE))=1,"異動","查詢")</f>
        <v>查詢</v>
      </c>
      <c r="E282" s="27" t="s">
        <v>1309</v>
      </c>
      <c r="F282" s="27" t="str">
        <f>IF(ISNUMBER(FIND("TWIS",E282)),VLOOKUP(SUBSTITUTE(E282,"TWIS","IWIS"),CIFX_ECSG清單!A:R,18,0),IF(AND(ISNUMBER(FIND("T",LEFT(E282,2))),IF(LEN(E282)-LEN(SUBSTITUTE(E282,"T",""))&gt;1,FALSE,TRUE)),VLOOKUP(SUBSTITUTE(E282,"T",""),CIFX_ECSG清單!A:R,18,0),VLOOKUP(E282,CIFX_ECSG清單!A:R,18,0)))</f>
        <v>TS0116-SA-010301-00051-顧客資料基本資料_開戶資料查詢.docx</v>
      </c>
      <c r="G282" s="27" t="s">
        <v>1310</v>
      </c>
      <c r="H282" s="27" t="s">
        <v>1312</v>
      </c>
      <c r="I282" s="28">
        <v>47</v>
      </c>
      <c r="J282" s="29" t="s">
        <v>513</v>
      </c>
      <c r="K282" s="27" t="s">
        <v>1461</v>
      </c>
      <c r="L282" s="31" t="s">
        <v>568</v>
      </c>
      <c r="M282" s="27" t="s">
        <v>1462</v>
      </c>
      <c r="N282" s="27">
        <v>8</v>
      </c>
      <c r="O282" s="27" t="s">
        <v>1205</v>
      </c>
      <c r="P282" s="30" t="s">
        <v>570</v>
      </c>
      <c r="Q282" s="27" t="s">
        <v>571</v>
      </c>
      <c r="R282" s="27"/>
      <c r="S282" s="27" t="s">
        <v>572</v>
      </c>
      <c r="T282" s="27"/>
    </row>
    <row r="283" spans="1:20" hidden="1">
      <c r="A283" s="6" t="str">
        <f>VLOOKUP(E283,CIFX_ECSG清單!A:B,2,0)</f>
        <v>PROD</v>
      </c>
      <c r="B283" s="6" t="str">
        <f>_xlfn.IFNA(IF(C283="舊服務",LOOKUP(1,0/FIND(IFERROR(VLOOKUP(E283,新舊交易名稱mapping!A:B,2,0),E283),PGMTRX!A:A),PGMTRX!C:C),LOOKUP(1,0/FIND(E283,新服務功能!H:H),新服務功能!M:M)),VLOOKUP(IFERROR(VLOOKUP(E283,新舊交易名稱mapping!A:B,2,0),E283),CIFX_ECSG清單!A:B,2,0))</f>
        <v>新世代分行系統(NBS)</v>
      </c>
      <c r="C283" s="6" t="str">
        <f>IF(_xlfn.IFNA(VLOOKUP(E283,新服務功能!H:H,1,0),"舊服務")&lt;&gt;"舊服務","新服務","舊服務")</f>
        <v>舊服務</v>
      </c>
      <c r="D283" s="6" t="str">
        <f>IF((VLOOKUP(E283,CIFX_ECSG清單!A:H,8,FALSE))=1,"異動","查詢")</f>
        <v>查詢</v>
      </c>
      <c r="E283" s="27" t="s">
        <v>1309</v>
      </c>
      <c r="F283" s="27" t="str">
        <f>IF(ISNUMBER(FIND("TWIS",E283)),VLOOKUP(SUBSTITUTE(E283,"TWIS","IWIS"),CIFX_ECSG清單!A:R,18,0),IF(AND(ISNUMBER(FIND("T",LEFT(E283,2))),IF(LEN(E283)-LEN(SUBSTITUTE(E283,"T",""))&gt;1,FALSE,TRUE)),VLOOKUP(SUBSTITUTE(E283,"T",""),CIFX_ECSG清單!A:R,18,0),VLOOKUP(E283,CIFX_ECSG清單!A:R,18,0)))</f>
        <v>TS0116-SA-010301-00051-顧客資料基本資料_開戶資料查詢.docx</v>
      </c>
      <c r="G283" s="27" t="s">
        <v>1310</v>
      </c>
      <c r="H283" s="27" t="s">
        <v>1312</v>
      </c>
      <c r="I283" s="28">
        <v>48</v>
      </c>
      <c r="J283" s="29" t="s">
        <v>513</v>
      </c>
      <c r="K283" s="27" t="s">
        <v>574</v>
      </c>
      <c r="L283" s="32" t="s">
        <v>574</v>
      </c>
      <c r="M283" s="27" t="s">
        <v>1463</v>
      </c>
      <c r="N283" s="27">
        <v>66</v>
      </c>
      <c r="O283" s="30" t="s">
        <v>500</v>
      </c>
      <c r="P283" s="30" t="s">
        <v>1464</v>
      </c>
      <c r="Q283" s="27" t="s">
        <v>1465</v>
      </c>
      <c r="R283" s="27"/>
      <c r="S283" s="27" t="s">
        <v>579</v>
      </c>
      <c r="T283" s="27"/>
    </row>
    <row r="284" spans="1:20" hidden="1">
      <c r="A284" s="6" t="str">
        <f>VLOOKUP(E284,CIFX_ECSG清單!A:B,2,0)</f>
        <v>PROD</v>
      </c>
      <c r="B284" s="6" t="str">
        <f>_xlfn.IFNA(IF(C284="舊服務",LOOKUP(1,0/FIND(IFERROR(VLOOKUP(E284,新舊交易名稱mapping!A:B,2,0),E284),PGMTRX!A:A),PGMTRX!C:C),LOOKUP(1,0/FIND(E284,新服務功能!H:H),新服務功能!M:M)),VLOOKUP(IFERROR(VLOOKUP(E284,新舊交易名稱mapping!A:B,2,0),E284),CIFX_ECSG清單!A:B,2,0))</f>
        <v>新世代分行系統(NBS)</v>
      </c>
      <c r="C284" s="6" t="str">
        <f>IF(_xlfn.IFNA(VLOOKUP(E284,新服務功能!H:H,1,0),"舊服務")&lt;&gt;"舊服務","新服務","舊服務")</f>
        <v>舊服務</v>
      </c>
      <c r="D284" s="6" t="str">
        <f>IF((VLOOKUP(E284,CIFX_ECSG清單!A:H,8,FALSE))=1,"異動","查詢")</f>
        <v>查詢</v>
      </c>
      <c r="E284" s="27" t="s">
        <v>1309</v>
      </c>
      <c r="F284" s="27" t="str">
        <f>IF(ISNUMBER(FIND("TWIS",E284)),VLOOKUP(SUBSTITUTE(E284,"TWIS","IWIS"),CIFX_ECSG清單!A:R,18,0),IF(AND(ISNUMBER(FIND("T",LEFT(E284,2))),IF(LEN(E284)-LEN(SUBSTITUTE(E284,"T",""))&gt;1,FALSE,TRUE)),VLOOKUP(SUBSTITUTE(E284,"T",""),CIFX_ECSG清單!A:R,18,0),VLOOKUP(E284,CIFX_ECSG清單!A:R,18,0)))</f>
        <v>TS0116-SA-010301-00051-顧客資料基本資料_開戶資料查詢.docx</v>
      </c>
      <c r="G284" s="27" t="s">
        <v>1310</v>
      </c>
      <c r="H284" s="27" t="s">
        <v>1312</v>
      </c>
      <c r="I284" s="28">
        <v>49</v>
      </c>
      <c r="J284" s="29" t="s">
        <v>513</v>
      </c>
      <c r="K284" s="27" t="s">
        <v>1466</v>
      </c>
      <c r="L284" s="32" t="s">
        <v>1466</v>
      </c>
      <c r="M284" s="27" t="s">
        <v>1467</v>
      </c>
      <c r="N284" s="27">
        <v>30</v>
      </c>
      <c r="O284" s="30" t="s">
        <v>500</v>
      </c>
      <c r="P284" s="30" t="s">
        <v>583</v>
      </c>
      <c r="Q284" s="27" t="s">
        <v>1468</v>
      </c>
      <c r="R284" s="27"/>
      <c r="S284" s="27" t="s">
        <v>584</v>
      </c>
      <c r="T284" s="27"/>
    </row>
    <row r="285" spans="1:20" hidden="1">
      <c r="A285" s="6" t="str">
        <f>VLOOKUP(E285,CIFX_ECSG清單!A:B,2,0)</f>
        <v>PROD</v>
      </c>
      <c r="B285" s="6" t="str">
        <f>_xlfn.IFNA(IF(C285="舊服務",LOOKUP(1,0/FIND(IFERROR(VLOOKUP(E285,新舊交易名稱mapping!A:B,2,0),E285),PGMTRX!A:A),PGMTRX!C:C),LOOKUP(1,0/FIND(E285,新服務功能!H:H),新服務功能!M:M)),VLOOKUP(IFERROR(VLOOKUP(E285,新舊交易名稱mapping!A:B,2,0),E285),CIFX_ECSG清單!A:B,2,0))</f>
        <v>新世代分行系統(NBS)</v>
      </c>
      <c r="C285" s="6" t="str">
        <f>IF(_xlfn.IFNA(VLOOKUP(E285,新服務功能!H:H,1,0),"舊服務")&lt;&gt;"舊服務","新服務","舊服務")</f>
        <v>舊服務</v>
      </c>
      <c r="D285" s="6" t="str">
        <f>IF((VLOOKUP(E285,CIFX_ECSG清單!A:H,8,FALSE))=1,"異動","查詢")</f>
        <v>查詢</v>
      </c>
      <c r="E285" s="27" t="s">
        <v>1309</v>
      </c>
      <c r="F285" s="27" t="str">
        <f>IF(ISNUMBER(FIND("TWIS",E285)),VLOOKUP(SUBSTITUTE(E285,"TWIS","IWIS"),CIFX_ECSG清單!A:R,18,0),IF(AND(ISNUMBER(FIND("T",LEFT(E285,2))),IF(LEN(E285)-LEN(SUBSTITUTE(E285,"T",""))&gt;1,FALSE,TRUE)),VLOOKUP(SUBSTITUTE(E285,"T",""),CIFX_ECSG清單!A:R,18,0),VLOOKUP(E285,CIFX_ECSG清單!A:R,18,0)))</f>
        <v>TS0116-SA-010301-00051-顧客資料基本資料_開戶資料查詢.docx</v>
      </c>
      <c r="G285" s="27" t="s">
        <v>1310</v>
      </c>
      <c r="H285" s="27" t="s">
        <v>1312</v>
      </c>
      <c r="I285" s="28">
        <v>50</v>
      </c>
      <c r="J285" s="29" t="s">
        <v>513</v>
      </c>
      <c r="K285" s="27" t="s">
        <v>1469</v>
      </c>
      <c r="L285" s="32" t="s">
        <v>1469</v>
      </c>
      <c r="M285" s="27" t="s">
        <v>1470</v>
      </c>
      <c r="N285" s="27">
        <v>2</v>
      </c>
      <c r="O285" s="30" t="s">
        <v>500</v>
      </c>
      <c r="P285" s="30" t="s">
        <v>1471</v>
      </c>
      <c r="Q285" s="27" t="s">
        <v>1472</v>
      </c>
      <c r="R285" s="27"/>
      <c r="S285" s="27" t="s">
        <v>589</v>
      </c>
      <c r="T285" s="27"/>
    </row>
    <row r="286" spans="1:20" hidden="1">
      <c r="A286" s="6" t="str">
        <f>VLOOKUP(E286,CIFX_ECSG清單!A:B,2,0)</f>
        <v>PROD</v>
      </c>
      <c r="B286" s="6" t="str">
        <f>_xlfn.IFNA(IF(C286="舊服務",LOOKUP(1,0/FIND(IFERROR(VLOOKUP(E286,新舊交易名稱mapping!A:B,2,0),E286),PGMTRX!A:A),PGMTRX!C:C),LOOKUP(1,0/FIND(E286,新服務功能!H:H),新服務功能!M:M)),VLOOKUP(IFERROR(VLOOKUP(E286,新舊交易名稱mapping!A:B,2,0),E286),CIFX_ECSG清單!A:B,2,0))</f>
        <v>新世代分行系統(NBS)</v>
      </c>
      <c r="C286" s="6" t="str">
        <f>IF(_xlfn.IFNA(VLOOKUP(E286,新服務功能!H:H,1,0),"舊服務")&lt;&gt;"舊服務","新服務","舊服務")</f>
        <v>舊服務</v>
      </c>
      <c r="D286" s="6" t="str">
        <f>IF((VLOOKUP(E286,CIFX_ECSG清單!A:H,8,FALSE))=1,"異動","查詢")</f>
        <v>查詢</v>
      </c>
      <c r="E286" s="27" t="s">
        <v>1309</v>
      </c>
      <c r="F286" s="27" t="str">
        <f>IF(ISNUMBER(FIND("TWIS",E286)),VLOOKUP(SUBSTITUTE(E286,"TWIS","IWIS"),CIFX_ECSG清單!A:R,18,0),IF(AND(ISNUMBER(FIND("T",LEFT(E286,2))),IF(LEN(E286)-LEN(SUBSTITUTE(E286,"T",""))&gt;1,FALSE,TRUE)),VLOOKUP(SUBSTITUTE(E286,"T",""),CIFX_ECSG清單!A:R,18,0),VLOOKUP(E286,CIFX_ECSG清單!A:R,18,0)))</f>
        <v>TS0116-SA-010301-00051-顧客資料基本資料_開戶資料查詢.docx</v>
      </c>
      <c r="G286" s="27" t="s">
        <v>1310</v>
      </c>
      <c r="H286" s="27" t="s">
        <v>1312</v>
      </c>
      <c r="I286" s="28">
        <v>51</v>
      </c>
      <c r="J286" s="29" t="s">
        <v>513</v>
      </c>
      <c r="K286" s="27" t="s">
        <v>1473</v>
      </c>
      <c r="L286" s="32" t="s">
        <v>616</v>
      </c>
      <c r="M286" s="27" t="s">
        <v>1474</v>
      </c>
      <c r="N286" s="27">
        <v>80</v>
      </c>
      <c r="O286" s="30" t="s">
        <v>500</v>
      </c>
      <c r="P286" s="30" t="s">
        <v>616</v>
      </c>
      <c r="Q286" s="27" t="s">
        <v>1475</v>
      </c>
      <c r="R286" s="27"/>
      <c r="S286" s="27"/>
      <c r="T286" s="27"/>
    </row>
    <row r="287" spans="1:20" hidden="1">
      <c r="A287" s="6" t="str">
        <f>VLOOKUP(E287,CIFX_ECSG清單!A:B,2,0)</f>
        <v>PROD</v>
      </c>
      <c r="B287" s="6" t="str">
        <f>_xlfn.IFNA(IF(C287="舊服務",LOOKUP(1,0/FIND(IFERROR(VLOOKUP(E287,新舊交易名稱mapping!A:B,2,0),E287),PGMTRX!A:A),PGMTRX!C:C),LOOKUP(1,0/FIND(E287,新服務功能!H:H),新服務功能!M:M)),VLOOKUP(IFERROR(VLOOKUP(E287,新舊交易名稱mapping!A:B,2,0),E287),CIFX_ECSG清單!A:B,2,0))</f>
        <v>新世代分行系統(NBS)</v>
      </c>
      <c r="C287" s="6" t="str">
        <f>IF(_xlfn.IFNA(VLOOKUP(E287,新服務功能!H:H,1,0),"舊服務")&lt;&gt;"舊服務","新服務","舊服務")</f>
        <v>舊服務</v>
      </c>
      <c r="D287" s="6" t="str">
        <f>IF((VLOOKUP(E287,CIFX_ECSG清單!A:H,8,FALSE))=1,"異動","查詢")</f>
        <v>查詢</v>
      </c>
      <c r="E287" s="27" t="s">
        <v>1309</v>
      </c>
      <c r="F287" s="27" t="str">
        <f>IF(ISNUMBER(FIND("TWIS",E287)),VLOOKUP(SUBSTITUTE(E287,"TWIS","IWIS"),CIFX_ECSG清單!A:R,18,0),IF(AND(ISNUMBER(FIND("T",LEFT(E287,2))),IF(LEN(E287)-LEN(SUBSTITUTE(E287,"T",""))&gt;1,FALSE,TRUE)),VLOOKUP(SUBSTITUTE(E287,"T",""),CIFX_ECSG清單!A:R,18,0),VLOOKUP(E287,CIFX_ECSG清單!A:R,18,0)))</f>
        <v>TS0116-SA-010301-00051-顧客資料基本資料_開戶資料查詢.docx</v>
      </c>
      <c r="G287" s="27" t="s">
        <v>1310</v>
      </c>
      <c r="H287" s="27" t="s">
        <v>1312</v>
      </c>
      <c r="I287" s="28">
        <v>52</v>
      </c>
      <c r="J287" s="29" t="s">
        <v>513</v>
      </c>
      <c r="K287" s="27" t="s">
        <v>1476</v>
      </c>
      <c r="L287" s="32" t="s">
        <v>616</v>
      </c>
      <c r="M287" s="27" t="s">
        <v>1477</v>
      </c>
      <c r="N287" s="27">
        <v>1</v>
      </c>
      <c r="O287" s="30" t="s">
        <v>500</v>
      </c>
      <c r="P287" s="30" t="s">
        <v>616</v>
      </c>
      <c r="Q287" s="27" t="s">
        <v>1478</v>
      </c>
      <c r="R287" s="27"/>
      <c r="S287" s="27"/>
      <c r="T287" s="27"/>
    </row>
    <row r="288" spans="1:20" hidden="1">
      <c r="A288" s="6" t="str">
        <f>VLOOKUP(E288,CIFX_ECSG清單!A:B,2,0)</f>
        <v>PROD</v>
      </c>
      <c r="B288" s="6" t="str">
        <f>_xlfn.IFNA(IF(C288="舊服務",LOOKUP(1,0/FIND(IFERROR(VLOOKUP(E288,新舊交易名稱mapping!A:B,2,0),E288),PGMTRX!A:A),PGMTRX!C:C),LOOKUP(1,0/FIND(E288,新服務功能!H:H),新服務功能!M:M)),VLOOKUP(IFERROR(VLOOKUP(E288,新舊交易名稱mapping!A:B,2,0),E288),CIFX_ECSG清單!A:B,2,0))</f>
        <v>新世代分行系統(NBS)</v>
      </c>
      <c r="C288" s="6" t="str">
        <f>IF(_xlfn.IFNA(VLOOKUP(E288,新服務功能!H:H,1,0),"舊服務")&lt;&gt;"舊服務","新服務","舊服務")</f>
        <v>舊服務</v>
      </c>
      <c r="D288" s="6" t="str">
        <f>IF((VLOOKUP(E288,CIFX_ECSG清單!A:H,8,FALSE))=1,"異動","查詢")</f>
        <v>查詢</v>
      </c>
      <c r="E288" s="27" t="s">
        <v>1309</v>
      </c>
      <c r="F288" s="27" t="str">
        <f>IF(ISNUMBER(FIND("TWIS",E288)),VLOOKUP(SUBSTITUTE(E288,"TWIS","IWIS"),CIFX_ECSG清單!A:R,18,0),IF(AND(ISNUMBER(FIND("T",LEFT(E288,2))),IF(LEN(E288)-LEN(SUBSTITUTE(E288,"T",""))&gt;1,FALSE,TRUE)),VLOOKUP(SUBSTITUTE(E288,"T",""),CIFX_ECSG清單!A:R,18,0),VLOOKUP(E288,CIFX_ECSG清單!A:R,18,0)))</f>
        <v>TS0116-SA-010301-00051-顧客資料基本資料_開戶資料查詢.docx</v>
      </c>
      <c r="G288" s="27" t="s">
        <v>1310</v>
      </c>
      <c r="H288" s="27" t="s">
        <v>1312</v>
      </c>
      <c r="I288" s="28">
        <v>53</v>
      </c>
      <c r="J288" s="29" t="s">
        <v>513</v>
      </c>
      <c r="K288" s="27" t="s">
        <v>1479</v>
      </c>
      <c r="L288" s="31" t="s">
        <v>602</v>
      </c>
      <c r="M288" s="27" t="s">
        <v>1480</v>
      </c>
      <c r="N288" s="27">
        <v>4</v>
      </c>
      <c r="O288" s="30" t="s">
        <v>500</v>
      </c>
      <c r="P288" s="30" t="s">
        <v>1481</v>
      </c>
      <c r="Q288" s="27" t="s">
        <v>605</v>
      </c>
      <c r="R288" s="27"/>
      <c r="S288" s="27" t="s">
        <v>607</v>
      </c>
      <c r="T288" s="27"/>
    </row>
    <row r="289" spans="1:20" hidden="1">
      <c r="A289" s="6" t="str">
        <f>VLOOKUP(E289,CIFX_ECSG清單!A:B,2,0)</f>
        <v>PROD</v>
      </c>
      <c r="B289" s="6" t="str">
        <f>_xlfn.IFNA(IF(C289="舊服務",LOOKUP(1,0/FIND(IFERROR(VLOOKUP(E289,新舊交易名稱mapping!A:B,2,0),E289),PGMTRX!A:A),PGMTRX!C:C),LOOKUP(1,0/FIND(E289,新服務功能!H:H),新服務功能!M:M)),VLOOKUP(IFERROR(VLOOKUP(E289,新舊交易名稱mapping!A:B,2,0),E289),CIFX_ECSG清單!A:B,2,0))</f>
        <v>新世代分行系統(NBS)</v>
      </c>
      <c r="C289" s="6" t="str">
        <f>IF(_xlfn.IFNA(VLOOKUP(E289,新服務功能!H:H,1,0),"舊服務")&lt;&gt;"舊服務","新服務","舊服務")</f>
        <v>舊服務</v>
      </c>
      <c r="D289" s="6" t="str">
        <f>IF((VLOOKUP(E289,CIFX_ECSG清單!A:H,8,FALSE))=1,"異動","查詢")</f>
        <v>查詢</v>
      </c>
      <c r="E289" s="27" t="s">
        <v>1309</v>
      </c>
      <c r="F289" s="27" t="str">
        <f>IF(ISNUMBER(FIND("TWIS",E289)),VLOOKUP(SUBSTITUTE(E289,"TWIS","IWIS"),CIFX_ECSG清單!A:R,18,0),IF(AND(ISNUMBER(FIND("T",LEFT(E289,2))),IF(LEN(E289)-LEN(SUBSTITUTE(E289,"T",""))&gt;1,FALSE,TRUE)),VLOOKUP(SUBSTITUTE(E289,"T",""),CIFX_ECSG清單!A:R,18,0),VLOOKUP(E289,CIFX_ECSG清單!A:R,18,0)))</f>
        <v>TS0116-SA-010301-00051-顧客資料基本資料_開戶資料查詢.docx</v>
      </c>
      <c r="G289" s="27" t="s">
        <v>1310</v>
      </c>
      <c r="H289" s="27" t="s">
        <v>1312</v>
      </c>
      <c r="I289" s="28">
        <v>54</v>
      </c>
      <c r="J289" s="29" t="s">
        <v>513</v>
      </c>
      <c r="K289" s="27" t="s">
        <v>608</v>
      </c>
      <c r="L289" s="31" t="s">
        <v>609</v>
      </c>
      <c r="M289" s="27" t="s">
        <v>1482</v>
      </c>
      <c r="N289" s="27">
        <v>1</v>
      </c>
      <c r="O289" s="30" t="s">
        <v>500</v>
      </c>
      <c r="P289" s="30" t="s">
        <v>611</v>
      </c>
      <c r="Q289" s="27" t="s">
        <v>612</v>
      </c>
      <c r="R289" s="27"/>
      <c r="S289" s="27" t="s">
        <v>614</v>
      </c>
      <c r="T289" s="27"/>
    </row>
    <row r="290" spans="1:20" hidden="1">
      <c r="A290" s="6" t="str">
        <f>VLOOKUP(E290,CIFX_ECSG清單!A:B,2,0)</f>
        <v>PROD</v>
      </c>
      <c r="B290" s="6" t="str">
        <f>_xlfn.IFNA(IF(C290="舊服務",LOOKUP(1,0/FIND(IFERROR(VLOOKUP(E290,新舊交易名稱mapping!A:B,2,0),E290),PGMTRX!A:A),PGMTRX!C:C),LOOKUP(1,0/FIND(E290,新服務功能!H:H),新服務功能!M:M)),VLOOKUP(IFERROR(VLOOKUP(E290,新舊交易名稱mapping!A:B,2,0),E290),CIFX_ECSG清單!A:B,2,0))</f>
        <v>新世代分行系統(NBS)</v>
      </c>
      <c r="C290" s="6" t="str">
        <f>IF(_xlfn.IFNA(VLOOKUP(E290,新服務功能!H:H,1,0),"舊服務")&lt;&gt;"舊服務","新服務","舊服務")</f>
        <v>舊服務</v>
      </c>
      <c r="D290" s="6" t="str">
        <f>IF((VLOOKUP(E290,CIFX_ECSG清單!A:H,8,FALSE))=1,"異動","查詢")</f>
        <v>查詢</v>
      </c>
      <c r="E290" s="30" t="s">
        <v>1309</v>
      </c>
      <c r="F290" s="27" t="str">
        <f>IF(ISNUMBER(FIND("TWIS",E290)),VLOOKUP(SUBSTITUTE(E290,"TWIS","IWIS"),CIFX_ECSG清單!A:R,18,0),IF(AND(ISNUMBER(FIND("T",LEFT(E290,2))),IF(LEN(E290)-LEN(SUBSTITUTE(E290,"T",""))&gt;1,FALSE,TRUE)),VLOOKUP(SUBSTITUTE(E290,"T",""),CIFX_ECSG清單!A:R,18,0),VLOOKUP(E290,CIFX_ECSG清單!A:R,18,0)))</f>
        <v>TS0116-SA-010301-00051-顧客資料基本資料_開戶資料查詢.docx</v>
      </c>
      <c r="G290" s="30" t="s">
        <v>1310</v>
      </c>
      <c r="H290" s="30" t="s">
        <v>1312</v>
      </c>
      <c r="I290" s="28">
        <v>55</v>
      </c>
      <c r="J290" s="28" t="s">
        <v>513</v>
      </c>
      <c r="K290" s="30" t="s">
        <v>1483</v>
      </c>
      <c r="L290" s="31" t="s">
        <v>616</v>
      </c>
      <c r="M290" s="30" t="s">
        <v>1484</v>
      </c>
      <c r="N290" s="30">
        <v>4</v>
      </c>
      <c r="O290" s="30" t="s">
        <v>500</v>
      </c>
      <c r="P290" s="30" t="s">
        <v>616</v>
      </c>
      <c r="Q290" s="30" t="s">
        <v>621</v>
      </c>
      <c r="R290" s="30"/>
      <c r="S290" s="27"/>
      <c r="T290" s="27"/>
    </row>
    <row r="291" spans="1:20" hidden="1">
      <c r="A291" s="6" t="str">
        <f>VLOOKUP(E291,CIFX_ECSG清單!A:B,2,0)</f>
        <v>PROD</v>
      </c>
      <c r="B291" s="6" t="str">
        <f>_xlfn.IFNA(IF(C291="舊服務",LOOKUP(1,0/FIND(IFERROR(VLOOKUP(E291,新舊交易名稱mapping!A:B,2,0),E291),PGMTRX!A:A),PGMTRX!C:C),LOOKUP(1,0/FIND(E291,新服務功能!H:H),新服務功能!M:M)),VLOOKUP(IFERROR(VLOOKUP(E291,新舊交易名稱mapping!A:B,2,0),E291),CIFX_ECSG清單!A:B,2,0))</f>
        <v>新世代分行系統(NBS)</v>
      </c>
      <c r="C291" s="6" t="str">
        <f>IF(_xlfn.IFNA(VLOOKUP(E291,新服務功能!H:H,1,0),"舊服務")&lt;&gt;"舊服務","新服務","舊服務")</f>
        <v>舊服務</v>
      </c>
      <c r="D291" s="6" t="str">
        <f>IF((VLOOKUP(E291,CIFX_ECSG清單!A:H,8,FALSE))=1,"異動","查詢")</f>
        <v>查詢</v>
      </c>
      <c r="E291" s="30" t="s">
        <v>1309</v>
      </c>
      <c r="F291" s="27" t="str">
        <f>IF(ISNUMBER(FIND("TWIS",E291)),VLOOKUP(SUBSTITUTE(E291,"TWIS","IWIS"),CIFX_ECSG清單!A:R,18,0),IF(AND(ISNUMBER(FIND("T",LEFT(E291,2))),IF(LEN(E291)-LEN(SUBSTITUTE(E291,"T",""))&gt;1,FALSE,TRUE)),VLOOKUP(SUBSTITUTE(E291,"T",""),CIFX_ECSG清單!A:R,18,0),VLOOKUP(E291,CIFX_ECSG清單!A:R,18,0)))</f>
        <v>TS0116-SA-010301-00051-顧客資料基本資料_開戶資料查詢.docx</v>
      </c>
      <c r="G291" s="30" t="s">
        <v>1310</v>
      </c>
      <c r="H291" s="30" t="s">
        <v>1312</v>
      </c>
      <c r="I291" s="28">
        <v>56</v>
      </c>
      <c r="J291" s="28" t="s">
        <v>513</v>
      </c>
      <c r="K291" s="30" t="s">
        <v>1485</v>
      </c>
      <c r="L291" s="31" t="s">
        <v>1486</v>
      </c>
      <c r="M291" s="30" t="s">
        <v>1015</v>
      </c>
      <c r="N291" s="30">
        <v>2</v>
      </c>
      <c r="O291" s="30" t="s">
        <v>500</v>
      </c>
      <c r="P291" s="30" t="s">
        <v>1016</v>
      </c>
      <c r="Q291" s="30" t="s">
        <v>1487</v>
      </c>
      <c r="R291" s="30"/>
      <c r="S291" s="27" t="s">
        <v>1018</v>
      </c>
      <c r="T291" s="27"/>
    </row>
    <row r="292" spans="1:20" hidden="1">
      <c r="A292" s="6" t="str">
        <f>VLOOKUP(E292,CIFX_ECSG清單!A:B,2,0)</f>
        <v>PROD</v>
      </c>
      <c r="B292" s="6" t="str">
        <f>_xlfn.IFNA(IF(C292="舊服務",LOOKUP(1,0/FIND(IFERROR(VLOOKUP(E292,新舊交易名稱mapping!A:B,2,0),E292),PGMTRX!A:A),PGMTRX!C:C),LOOKUP(1,0/FIND(E292,新服務功能!H:H),新服務功能!M:M)),VLOOKUP(IFERROR(VLOOKUP(E292,新舊交易名稱mapping!A:B,2,0),E292),CIFX_ECSG清單!A:B,2,0))</f>
        <v>新世代分行系統(NBS)</v>
      </c>
      <c r="C292" s="6" t="str">
        <f>IF(_xlfn.IFNA(VLOOKUP(E292,新服務功能!H:H,1,0),"舊服務")&lt;&gt;"舊服務","新服務","舊服務")</f>
        <v>舊服務</v>
      </c>
      <c r="D292" s="6" t="str">
        <f>IF((VLOOKUP(E292,CIFX_ECSG清單!A:H,8,FALSE))=1,"異動","查詢")</f>
        <v>查詢</v>
      </c>
      <c r="E292" s="30" t="s">
        <v>1309</v>
      </c>
      <c r="F292" s="27" t="str">
        <f>IF(ISNUMBER(FIND("TWIS",E292)),VLOOKUP(SUBSTITUTE(E292,"TWIS","IWIS"),CIFX_ECSG清單!A:R,18,0),IF(AND(ISNUMBER(FIND("T",LEFT(E292,2))),IF(LEN(E292)-LEN(SUBSTITUTE(E292,"T",""))&gt;1,FALSE,TRUE)),VLOOKUP(SUBSTITUTE(E292,"T",""),CIFX_ECSG清單!A:R,18,0),VLOOKUP(E292,CIFX_ECSG清單!A:R,18,0)))</f>
        <v>TS0116-SA-010301-00051-顧客資料基本資料_開戶資料查詢.docx</v>
      </c>
      <c r="G292" s="30" t="s">
        <v>1310</v>
      </c>
      <c r="H292" s="30" t="s">
        <v>1312</v>
      </c>
      <c r="I292" s="28">
        <v>57</v>
      </c>
      <c r="J292" s="28" t="s">
        <v>513</v>
      </c>
      <c r="K292" s="30" t="s">
        <v>1488</v>
      </c>
      <c r="L292" s="31" t="s">
        <v>616</v>
      </c>
      <c r="M292" s="30" t="s">
        <v>1489</v>
      </c>
      <c r="N292" s="30">
        <v>1</v>
      </c>
      <c r="O292" s="30" t="s">
        <v>500</v>
      </c>
      <c r="P292" s="30" t="s">
        <v>616</v>
      </c>
      <c r="Q292" s="30" t="s">
        <v>1490</v>
      </c>
      <c r="R292" s="30"/>
      <c r="S292" s="27"/>
      <c r="T292" s="27"/>
    </row>
    <row r="293" spans="1:20" hidden="1">
      <c r="A293" s="6" t="str">
        <f>VLOOKUP(E293,CIFX_ECSG清單!A:B,2,0)</f>
        <v>PROD</v>
      </c>
      <c r="B293" s="6" t="str">
        <f>_xlfn.IFNA(IF(C293="舊服務",LOOKUP(1,0/FIND(IFERROR(VLOOKUP(E293,新舊交易名稱mapping!A:B,2,0),E293),PGMTRX!A:A),PGMTRX!C:C),LOOKUP(1,0/FIND(E293,新服務功能!H:H),新服務功能!M:M)),VLOOKUP(IFERROR(VLOOKUP(E293,新舊交易名稱mapping!A:B,2,0),E293),CIFX_ECSG清單!A:B,2,0))</f>
        <v>新世代分行系統(NBS)</v>
      </c>
      <c r="C293" s="6" t="str">
        <f>IF(_xlfn.IFNA(VLOOKUP(E293,新服務功能!H:H,1,0),"舊服務")&lt;&gt;"舊服務","新服務","舊服務")</f>
        <v>舊服務</v>
      </c>
      <c r="D293" s="6" t="str">
        <f>IF((VLOOKUP(E293,CIFX_ECSG清單!A:H,8,FALSE))=1,"異動","查詢")</f>
        <v>查詢</v>
      </c>
      <c r="E293" s="30" t="s">
        <v>1309</v>
      </c>
      <c r="F293" s="27" t="str">
        <f>IF(ISNUMBER(FIND("TWIS",E293)),VLOOKUP(SUBSTITUTE(E293,"TWIS","IWIS"),CIFX_ECSG清單!A:R,18,0),IF(AND(ISNUMBER(FIND("T",LEFT(E293,2))),IF(LEN(E293)-LEN(SUBSTITUTE(E293,"T",""))&gt;1,FALSE,TRUE)),VLOOKUP(SUBSTITUTE(E293,"T",""),CIFX_ECSG清單!A:R,18,0),VLOOKUP(E293,CIFX_ECSG清單!A:R,18,0)))</f>
        <v>TS0116-SA-010301-00051-顧客資料基本資料_開戶資料查詢.docx</v>
      </c>
      <c r="G293" s="30" t="s">
        <v>1310</v>
      </c>
      <c r="H293" s="30" t="s">
        <v>1312</v>
      </c>
      <c r="I293" s="28">
        <v>58</v>
      </c>
      <c r="J293" s="28" t="s">
        <v>513</v>
      </c>
      <c r="K293" s="30" t="s">
        <v>976</v>
      </c>
      <c r="L293" s="31" t="s">
        <v>977</v>
      </c>
      <c r="M293" s="30" t="s">
        <v>1491</v>
      </c>
      <c r="N293" s="30">
        <v>11</v>
      </c>
      <c r="O293" s="30" t="s">
        <v>1205</v>
      </c>
      <c r="P293" s="30" t="s">
        <v>979</v>
      </c>
      <c r="Q293" s="30" t="s">
        <v>980</v>
      </c>
      <c r="R293" s="30"/>
      <c r="S293" s="27" t="s">
        <v>981</v>
      </c>
      <c r="T293" s="27"/>
    </row>
    <row r="294" spans="1:20" hidden="1">
      <c r="A294" s="6" t="str">
        <f>VLOOKUP(E294,CIFX_ECSG清單!A:B,2,0)</f>
        <v>PROD</v>
      </c>
      <c r="B294" s="6" t="str">
        <f>_xlfn.IFNA(IF(C294="舊服務",LOOKUP(1,0/FIND(IFERROR(VLOOKUP(E294,新舊交易名稱mapping!A:B,2,0),E294),PGMTRX!A:A),PGMTRX!C:C),LOOKUP(1,0/FIND(E294,新服務功能!H:H),新服務功能!M:M)),VLOOKUP(IFERROR(VLOOKUP(E294,新舊交易名稱mapping!A:B,2,0),E294),CIFX_ECSG清單!A:B,2,0))</f>
        <v>新世代分行系統(NBS)</v>
      </c>
      <c r="C294" s="6" t="str">
        <f>IF(_xlfn.IFNA(VLOOKUP(E294,新服務功能!H:H,1,0),"舊服務")&lt;&gt;"舊服務","新服務","舊服務")</f>
        <v>舊服務</v>
      </c>
      <c r="D294" s="6" t="str">
        <f>IF((VLOOKUP(E294,CIFX_ECSG清單!A:H,8,FALSE))=1,"異動","查詢")</f>
        <v>查詢</v>
      </c>
      <c r="E294" s="30" t="s">
        <v>1309</v>
      </c>
      <c r="F294" s="27" t="str">
        <f>IF(ISNUMBER(FIND("TWIS",E294)),VLOOKUP(SUBSTITUTE(E294,"TWIS","IWIS"),CIFX_ECSG清單!A:R,18,0),IF(AND(ISNUMBER(FIND("T",LEFT(E294,2))),IF(LEN(E294)-LEN(SUBSTITUTE(E294,"T",""))&gt;1,FALSE,TRUE)),VLOOKUP(SUBSTITUTE(E294,"T",""),CIFX_ECSG清單!A:R,18,0),VLOOKUP(E294,CIFX_ECSG清單!A:R,18,0)))</f>
        <v>TS0116-SA-010301-00051-顧客資料基本資料_開戶資料查詢.docx</v>
      </c>
      <c r="G294" s="30" t="s">
        <v>1310</v>
      </c>
      <c r="H294" s="30" t="s">
        <v>1312</v>
      </c>
      <c r="I294" s="28">
        <v>59</v>
      </c>
      <c r="J294" s="28" t="s">
        <v>513</v>
      </c>
      <c r="K294" s="30" t="s">
        <v>982</v>
      </c>
      <c r="L294" s="31" t="s">
        <v>983</v>
      </c>
      <c r="M294" s="30" t="s">
        <v>1492</v>
      </c>
      <c r="N294" s="30">
        <v>2</v>
      </c>
      <c r="O294" s="30" t="s">
        <v>500</v>
      </c>
      <c r="P294" s="30" t="s">
        <v>985</v>
      </c>
      <c r="Q294" s="30" t="s">
        <v>986</v>
      </c>
      <c r="R294" s="30"/>
      <c r="S294" s="27" t="s">
        <v>988</v>
      </c>
      <c r="T294" s="27"/>
    </row>
    <row r="295" spans="1:20" hidden="1">
      <c r="A295" s="6" t="str">
        <f>VLOOKUP(E295,CIFX_ECSG清單!A:B,2,0)</f>
        <v>PROD</v>
      </c>
      <c r="B295" s="6" t="str">
        <f>_xlfn.IFNA(IF(C295="舊服務",LOOKUP(1,0/FIND(IFERROR(VLOOKUP(E295,新舊交易名稱mapping!A:B,2,0),E295),PGMTRX!A:A),PGMTRX!C:C),LOOKUP(1,0/FIND(E295,新服務功能!H:H),新服務功能!M:M)),VLOOKUP(IFERROR(VLOOKUP(E295,新舊交易名稱mapping!A:B,2,0),E295),CIFX_ECSG清單!A:B,2,0))</f>
        <v>新世代分行系統(NBS)</v>
      </c>
      <c r="C295" s="6" t="str">
        <f>IF(_xlfn.IFNA(VLOOKUP(E295,新服務功能!H:H,1,0),"舊服務")&lt;&gt;"舊服務","新服務","舊服務")</f>
        <v>舊服務</v>
      </c>
      <c r="D295" s="6" t="str">
        <f>IF((VLOOKUP(E295,CIFX_ECSG清單!A:H,8,FALSE))=1,"異動","查詢")</f>
        <v>查詢</v>
      </c>
      <c r="E295" s="30" t="s">
        <v>1309</v>
      </c>
      <c r="F295" s="27" t="str">
        <f>IF(ISNUMBER(FIND("TWIS",E295)),VLOOKUP(SUBSTITUTE(E295,"TWIS","IWIS"),CIFX_ECSG清單!A:R,18,0),IF(AND(ISNUMBER(FIND("T",LEFT(E295,2))),IF(LEN(E295)-LEN(SUBSTITUTE(E295,"T",""))&gt;1,FALSE,TRUE)),VLOOKUP(SUBSTITUTE(E295,"T",""),CIFX_ECSG清單!A:R,18,0),VLOOKUP(E295,CIFX_ECSG清單!A:R,18,0)))</f>
        <v>TS0116-SA-010301-00051-顧客資料基本資料_開戶資料查詢.docx</v>
      </c>
      <c r="G295" s="30" t="s">
        <v>1310</v>
      </c>
      <c r="H295" s="30" t="s">
        <v>1312</v>
      </c>
      <c r="I295" s="28">
        <v>60</v>
      </c>
      <c r="J295" s="28" t="s">
        <v>513</v>
      </c>
      <c r="K295" s="30" t="s">
        <v>989</v>
      </c>
      <c r="L295" s="31" t="s">
        <v>616</v>
      </c>
      <c r="M295" s="30" t="s">
        <v>1493</v>
      </c>
      <c r="N295" s="30">
        <v>2</v>
      </c>
      <c r="O295" s="30" t="s">
        <v>500</v>
      </c>
      <c r="P295" s="30" t="s">
        <v>616</v>
      </c>
      <c r="Q295" s="30" t="s">
        <v>991</v>
      </c>
      <c r="R295" s="30"/>
      <c r="S295" s="27"/>
      <c r="T295" s="27"/>
    </row>
    <row r="296" spans="1:20" hidden="1">
      <c r="A296" s="6" t="str">
        <f>VLOOKUP(E296,CIFX_ECSG清單!A:B,2,0)</f>
        <v>PROD</v>
      </c>
      <c r="B296" s="6" t="str">
        <f>_xlfn.IFNA(IF(C296="舊服務",LOOKUP(1,0/FIND(IFERROR(VLOOKUP(E296,新舊交易名稱mapping!A:B,2,0),E296),PGMTRX!A:A),PGMTRX!C:C),LOOKUP(1,0/FIND(E296,新服務功能!H:H),新服務功能!M:M)),VLOOKUP(IFERROR(VLOOKUP(E296,新舊交易名稱mapping!A:B,2,0),E296),CIFX_ECSG清單!A:B,2,0))</f>
        <v>新世代分行系統(NBS)</v>
      </c>
      <c r="C296" s="6" t="str">
        <f>IF(_xlfn.IFNA(VLOOKUP(E296,新服務功能!H:H,1,0),"舊服務")&lt;&gt;"舊服務","新服務","舊服務")</f>
        <v>舊服務</v>
      </c>
      <c r="D296" s="6" t="str">
        <f>IF((VLOOKUP(E296,CIFX_ECSG清單!A:H,8,FALSE))=1,"異動","查詢")</f>
        <v>查詢</v>
      </c>
      <c r="E296" s="27" t="s">
        <v>1309</v>
      </c>
      <c r="F296" s="27" t="str">
        <f>IF(ISNUMBER(FIND("TWIS",E296)),VLOOKUP(SUBSTITUTE(E296,"TWIS","IWIS"),CIFX_ECSG清單!A:R,18,0),IF(AND(ISNUMBER(FIND("T",LEFT(E296,2))),IF(LEN(E296)-LEN(SUBSTITUTE(E296,"T",""))&gt;1,FALSE,TRUE)),VLOOKUP(SUBSTITUTE(E296,"T",""),CIFX_ECSG清單!A:R,18,0),VLOOKUP(E296,CIFX_ECSG清單!A:R,18,0)))</f>
        <v>TS0116-SA-010301-00051-顧客資料基本資料_開戶資料查詢.docx</v>
      </c>
      <c r="G296" s="27" t="s">
        <v>1310</v>
      </c>
      <c r="H296" s="27" t="s">
        <v>1312</v>
      </c>
      <c r="I296" s="28">
        <v>61</v>
      </c>
      <c r="J296" s="29" t="s">
        <v>513</v>
      </c>
      <c r="K296" s="27" t="s">
        <v>532</v>
      </c>
      <c r="L296" s="31" t="s">
        <v>1080</v>
      </c>
      <c r="M296" s="27" t="s">
        <v>1494</v>
      </c>
      <c r="N296" s="27">
        <v>10</v>
      </c>
      <c r="O296" s="30" t="s">
        <v>500</v>
      </c>
      <c r="P296" s="30" t="s">
        <v>535</v>
      </c>
      <c r="Q296" s="27" t="s">
        <v>536</v>
      </c>
      <c r="R296" s="27"/>
      <c r="S296" s="27" t="s">
        <v>537</v>
      </c>
      <c r="T296" s="27"/>
    </row>
    <row r="297" spans="1:20" ht="27" hidden="1">
      <c r="A297" s="6" t="str">
        <f>VLOOKUP(E297,CIFX_ECSG清單!A:B,2,0)</f>
        <v>PROD</v>
      </c>
      <c r="B297" s="6" t="str">
        <f>_xlfn.IFNA(IF(C297="舊服務",LOOKUP(1,0/FIND(IFERROR(VLOOKUP(E297,新舊交易名稱mapping!A:B,2,0),E297),PGMTRX!A:A),PGMTRX!C:C),LOOKUP(1,0/FIND(E297,新服務功能!H:H),新服務功能!M:M)),VLOOKUP(IFERROR(VLOOKUP(E297,新舊交易名稱mapping!A:B,2,0),E297),CIFX_ECSG清單!A:B,2,0))</f>
        <v>新世代分行系統(NBS)</v>
      </c>
      <c r="C297" s="6" t="str">
        <f>IF(_xlfn.IFNA(VLOOKUP(E297,新服務功能!H:H,1,0),"舊服務")&lt;&gt;"舊服務","新服務","舊服務")</f>
        <v>舊服務</v>
      </c>
      <c r="D297" s="6" t="str">
        <f>IF((VLOOKUP(E297,CIFX_ECSG清單!A:H,8,FALSE))=1,"異動","查詢")</f>
        <v>查詢</v>
      </c>
      <c r="E297" s="27" t="s">
        <v>1309</v>
      </c>
      <c r="F297" s="27" t="str">
        <f>IF(ISNUMBER(FIND("TWIS",E297)),VLOOKUP(SUBSTITUTE(E297,"TWIS","IWIS"),CIFX_ECSG清單!A:R,18,0),IF(AND(ISNUMBER(FIND("T",LEFT(E297,2))),IF(LEN(E297)-LEN(SUBSTITUTE(E297,"T",""))&gt;1,FALSE,TRUE)),VLOOKUP(SUBSTITUTE(E297,"T",""),CIFX_ECSG清單!A:R,18,0),VLOOKUP(E297,CIFX_ECSG清單!A:R,18,0)))</f>
        <v>TS0116-SA-010301-00051-顧客資料基本資料_開戶資料查詢.docx</v>
      </c>
      <c r="G297" s="27" t="s">
        <v>1310</v>
      </c>
      <c r="H297" s="27" t="s">
        <v>1312</v>
      </c>
      <c r="I297" s="28">
        <v>62</v>
      </c>
      <c r="J297" s="29" t="s">
        <v>513</v>
      </c>
      <c r="K297" s="27" t="s">
        <v>538</v>
      </c>
      <c r="L297" s="31" t="s">
        <v>1082</v>
      </c>
      <c r="M297" s="27" t="s">
        <v>1083</v>
      </c>
      <c r="N297" s="27">
        <v>8</v>
      </c>
      <c r="O297" s="30" t="s">
        <v>1205</v>
      </c>
      <c r="P297" s="30" t="s">
        <v>541</v>
      </c>
      <c r="Q297" s="27" t="s">
        <v>542</v>
      </c>
      <c r="R297" s="27"/>
      <c r="S297" s="27" t="s">
        <v>543</v>
      </c>
      <c r="T297" s="27"/>
    </row>
    <row r="298" spans="1:20" ht="27" hidden="1">
      <c r="A298" s="6" t="str">
        <f>VLOOKUP(E298,CIFX_ECSG清單!A:B,2,0)</f>
        <v>PROD</v>
      </c>
      <c r="B298" s="6" t="str">
        <f>_xlfn.IFNA(IF(C298="舊服務",LOOKUP(1,0/FIND(IFERROR(VLOOKUP(E298,新舊交易名稱mapping!A:B,2,0),E298),PGMTRX!A:A),PGMTRX!C:C),LOOKUP(1,0/FIND(E298,新服務功能!H:H),新服務功能!M:M)),VLOOKUP(IFERROR(VLOOKUP(E298,新舊交易名稱mapping!A:B,2,0),E298),CIFX_ECSG清單!A:B,2,0))</f>
        <v>新世代分行系統(NBS)</v>
      </c>
      <c r="C298" s="6" t="str">
        <f>IF(_xlfn.IFNA(VLOOKUP(E298,新服務功能!H:H,1,0),"舊服務")&lt;&gt;"舊服務","新服務","舊服務")</f>
        <v>舊服務</v>
      </c>
      <c r="D298" s="6" t="str">
        <f>IF((VLOOKUP(E298,CIFX_ECSG清單!A:H,8,FALSE))=1,"異動","查詢")</f>
        <v>查詢</v>
      </c>
      <c r="E298" s="27" t="s">
        <v>1309</v>
      </c>
      <c r="F298" s="27" t="str">
        <f>IF(ISNUMBER(FIND("TWIS",E298)),VLOOKUP(SUBSTITUTE(E298,"TWIS","IWIS"),CIFX_ECSG清單!A:R,18,0),IF(AND(ISNUMBER(FIND("T",LEFT(E298,2))),IF(LEN(E298)-LEN(SUBSTITUTE(E298,"T",""))&gt;1,FALSE,TRUE)),VLOOKUP(SUBSTITUTE(E298,"T",""),CIFX_ECSG清單!A:R,18,0),VLOOKUP(E298,CIFX_ECSG清單!A:R,18,0)))</f>
        <v>TS0116-SA-010301-00051-顧客資料基本資料_開戶資料查詢.docx</v>
      </c>
      <c r="G298" s="27" t="s">
        <v>1310</v>
      </c>
      <c r="H298" s="27" t="s">
        <v>1312</v>
      </c>
      <c r="I298" s="28">
        <v>63</v>
      </c>
      <c r="J298" s="29" t="s">
        <v>513</v>
      </c>
      <c r="K298" s="27" t="s">
        <v>1495</v>
      </c>
      <c r="L298" s="31" t="s">
        <v>1496</v>
      </c>
      <c r="M298" s="27" t="s">
        <v>546</v>
      </c>
      <c r="N298" s="27">
        <v>8</v>
      </c>
      <c r="O298" s="30" t="s">
        <v>1205</v>
      </c>
      <c r="P298" s="30" t="s">
        <v>547</v>
      </c>
      <c r="Q298" s="27" t="s">
        <v>548</v>
      </c>
      <c r="R298" s="27"/>
      <c r="S298" s="27" t="s">
        <v>549</v>
      </c>
      <c r="T298" s="27"/>
    </row>
    <row r="299" spans="1:20" hidden="1">
      <c r="A299" s="6" t="str">
        <f>VLOOKUP(E299,CIFX_ECSG清單!A:B,2,0)</f>
        <v>PROD</v>
      </c>
      <c r="B299" s="6" t="str">
        <f>_xlfn.IFNA(IF(C299="舊服務",LOOKUP(1,0/FIND(IFERROR(VLOOKUP(E299,新舊交易名稱mapping!A:B,2,0),E299),PGMTRX!A:A),PGMTRX!C:C),LOOKUP(1,0/FIND(E299,新服務功能!H:H),新服務功能!M:M)),VLOOKUP(IFERROR(VLOOKUP(E299,新舊交易名稱mapping!A:B,2,0),E299),CIFX_ECSG清單!A:B,2,0))</f>
        <v>新世代分行系統(NBS)</v>
      </c>
      <c r="C299" s="6" t="str">
        <f>IF(_xlfn.IFNA(VLOOKUP(E299,新服務功能!H:H,1,0),"舊服務")&lt;&gt;"舊服務","新服務","舊服務")</f>
        <v>舊服務</v>
      </c>
      <c r="D299" s="6" t="str">
        <f>IF((VLOOKUP(E299,CIFX_ECSG清單!A:H,8,FALSE))=1,"異動","查詢")</f>
        <v>查詢</v>
      </c>
      <c r="E299" s="27" t="s">
        <v>1309</v>
      </c>
      <c r="F299" s="27" t="str">
        <f>IF(ISNUMBER(FIND("TWIS",E299)),VLOOKUP(SUBSTITUTE(E299,"TWIS","IWIS"),CIFX_ECSG清單!A:R,18,0),IF(AND(ISNUMBER(FIND("T",LEFT(E299,2))),IF(LEN(E299)-LEN(SUBSTITUTE(E299,"T",""))&gt;1,FALSE,TRUE)),VLOOKUP(SUBSTITUTE(E299,"T",""),CIFX_ECSG清單!A:R,18,0),VLOOKUP(E299,CIFX_ECSG清單!A:R,18,0)))</f>
        <v>TS0116-SA-010301-00051-顧客資料基本資料_開戶資料查詢.docx</v>
      </c>
      <c r="G299" s="27" t="s">
        <v>1310</v>
      </c>
      <c r="H299" s="27" t="s">
        <v>1312</v>
      </c>
      <c r="I299" s="28">
        <v>64</v>
      </c>
      <c r="J299" s="29" t="s">
        <v>513</v>
      </c>
      <c r="K299" s="27" t="s">
        <v>550</v>
      </c>
      <c r="L299" s="31" t="s">
        <v>1497</v>
      </c>
      <c r="M299" s="27" t="s">
        <v>551</v>
      </c>
      <c r="N299" s="27">
        <v>20</v>
      </c>
      <c r="O299" s="30" t="s">
        <v>500</v>
      </c>
      <c r="P299" s="30" t="s">
        <v>552</v>
      </c>
      <c r="Q299" s="27" t="s">
        <v>553</v>
      </c>
      <c r="R299" s="27"/>
      <c r="S299" s="27" t="s">
        <v>554</v>
      </c>
      <c r="T299" s="27"/>
    </row>
    <row r="300" spans="1:20" hidden="1">
      <c r="A300" s="6" t="str">
        <f>VLOOKUP(E300,CIFX_ECSG清單!A:B,2,0)</f>
        <v>PROD</v>
      </c>
      <c r="B300" s="6" t="str">
        <f>_xlfn.IFNA(IF(C300="舊服務",LOOKUP(1,0/FIND(IFERROR(VLOOKUP(E300,新舊交易名稱mapping!A:B,2,0),E300),PGMTRX!A:A),PGMTRX!C:C),LOOKUP(1,0/FIND(E300,新服務功能!H:H),新服務功能!M:M)),VLOOKUP(IFERROR(VLOOKUP(E300,新舊交易名稱mapping!A:B,2,0),E300),CIFX_ECSG清單!A:B,2,0))</f>
        <v>新世代分行系統(NBS)</v>
      </c>
      <c r="C300" s="6" t="str">
        <f>IF(_xlfn.IFNA(VLOOKUP(E300,新服務功能!H:H,1,0),"舊服務")&lt;&gt;"舊服務","新服務","舊服務")</f>
        <v>舊服務</v>
      </c>
      <c r="D300" s="6" t="str">
        <f>IF((VLOOKUP(E300,CIFX_ECSG清單!A:H,8,FALSE))=1,"異動","查詢")</f>
        <v>查詢</v>
      </c>
      <c r="E300" s="27" t="s">
        <v>1309</v>
      </c>
      <c r="F300" s="27" t="str">
        <f>IF(ISNUMBER(FIND("TWIS",E300)),VLOOKUP(SUBSTITUTE(E300,"TWIS","IWIS"),CIFX_ECSG清單!A:R,18,0),IF(AND(ISNUMBER(FIND("T",LEFT(E300,2))),IF(LEN(E300)-LEN(SUBSTITUTE(E300,"T",""))&gt;1,FALSE,TRUE)),VLOOKUP(SUBSTITUTE(E300,"T",""),CIFX_ECSG清單!A:R,18,0),VLOOKUP(E300,CIFX_ECSG清單!A:R,18,0)))</f>
        <v>TS0116-SA-010301-00051-顧客資料基本資料_開戶資料查詢.docx</v>
      </c>
      <c r="G300" s="27" t="s">
        <v>1310</v>
      </c>
      <c r="H300" s="27" t="s">
        <v>1312</v>
      </c>
      <c r="I300" s="28">
        <v>65</v>
      </c>
      <c r="J300" s="29" t="s">
        <v>513</v>
      </c>
      <c r="K300" s="27" t="s">
        <v>1498</v>
      </c>
      <c r="L300" s="31" t="s">
        <v>885</v>
      </c>
      <c r="M300" s="27" t="s">
        <v>1499</v>
      </c>
      <c r="N300" s="27">
        <v>6</v>
      </c>
      <c r="O300" s="30" t="s">
        <v>500</v>
      </c>
      <c r="P300" s="30" t="s">
        <v>655</v>
      </c>
      <c r="Q300" s="27" t="s">
        <v>656</v>
      </c>
      <c r="R300" s="27"/>
      <c r="S300" s="27" t="s">
        <v>657</v>
      </c>
      <c r="T300" s="27"/>
    </row>
    <row r="301" spans="1:20" ht="27" hidden="1">
      <c r="A301" s="6" t="str">
        <f>VLOOKUP(E301,CIFX_ECSG清單!A:B,2,0)</f>
        <v>PROD</v>
      </c>
      <c r="B301" s="6" t="str">
        <f>_xlfn.IFNA(IF(C301="舊服務",LOOKUP(1,0/FIND(IFERROR(VLOOKUP(E301,新舊交易名稱mapping!A:B,2,0),E301),PGMTRX!A:A),PGMTRX!C:C),LOOKUP(1,0/FIND(E301,新服務功能!H:H),新服務功能!M:M)),VLOOKUP(IFERROR(VLOOKUP(E301,新舊交易名稱mapping!A:B,2,0),E301),CIFX_ECSG清單!A:B,2,0))</f>
        <v>新世代分行系統(NBS)</v>
      </c>
      <c r="C301" s="6" t="str">
        <f>IF(_xlfn.IFNA(VLOOKUP(E301,新服務功能!H:H,1,0),"舊服務")&lt;&gt;"舊服務","新服務","舊服務")</f>
        <v>舊服務</v>
      </c>
      <c r="D301" s="6" t="str">
        <f>IF((VLOOKUP(E301,CIFX_ECSG清單!A:H,8,FALSE))=1,"異動","查詢")</f>
        <v>查詢</v>
      </c>
      <c r="E301" s="27" t="s">
        <v>1309</v>
      </c>
      <c r="F301" s="27" t="str">
        <f>IF(ISNUMBER(FIND("TWIS",E301)),VLOOKUP(SUBSTITUTE(E301,"TWIS","IWIS"),CIFX_ECSG清單!A:R,18,0),IF(AND(ISNUMBER(FIND("T",LEFT(E301,2))),IF(LEN(E301)-LEN(SUBSTITUTE(E301,"T",""))&gt;1,FALSE,TRUE)),VLOOKUP(SUBSTITUTE(E301,"T",""),CIFX_ECSG清單!A:R,18,0),VLOOKUP(E301,CIFX_ECSG清單!A:R,18,0)))</f>
        <v>TS0116-SA-010301-00051-顧客資料基本資料_開戶資料查詢.docx</v>
      </c>
      <c r="G301" s="27" t="s">
        <v>1310</v>
      </c>
      <c r="H301" s="27" t="s">
        <v>1312</v>
      </c>
      <c r="I301" s="28">
        <v>66</v>
      </c>
      <c r="J301" s="29" t="s">
        <v>513</v>
      </c>
      <c r="K301" s="27" t="s">
        <v>1001</v>
      </c>
      <c r="L301" s="31" t="s">
        <v>1002</v>
      </c>
      <c r="M301" s="27" t="s">
        <v>1500</v>
      </c>
      <c r="N301" s="27">
        <v>2</v>
      </c>
      <c r="O301" s="30" t="s">
        <v>500</v>
      </c>
      <c r="P301" s="30" t="s">
        <v>1501</v>
      </c>
      <c r="Q301" s="27" t="s">
        <v>1005</v>
      </c>
      <c r="R301" s="27"/>
      <c r="S301" s="27" t="s">
        <v>1006</v>
      </c>
      <c r="T301" s="27"/>
    </row>
    <row r="302" spans="1:20" ht="27" hidden="1">
      <c r="A302" s="6" t="str">
        <f>VLOOKUP(E302,CIFX_ECSG清單!A:B,2,0)</f>
        <v>PROD</v>
      </c>
      <c r="B302" s="6" t="str">
        <f>_xlfn.IFNA(IF(C302="舊服務",LOOKUP(1,0/FIND(IFERROR(VLOOKUP(E302,新舊交易名稱mapping!A:B,2,0),E302),PGMTRX!A:A),PGMTRX!C:C),LOOKUP(1,0/FIND(E302,新服務功能!H:H),新服務功能!M:M)),VLOOKUP(IFERROR(VLOOKUP(E302,新舊交易名稱mapping!A:B,2,0),E302),CIFX_ECSG清單!A:B,2,0))</f>
        <v>新世代分行系統(NBS)</v>
      </c>
      <c r="C302" s="6" t="str">
        <f>IF(_xlfn.IFNA(VLOOKUP(E302,新服務功能!H:H,1,0),"舊服務")&lt;&gt;"舊服務","新服務","舊服務")</f>
        <v>舊服務</v>
      </c>
      <c r="D302" s="6" t="str">
        <f>IF((VLOOKUP(E302,CIFX_ECSG清單!A:H,8,FALSE))=1,"異動","查詢")</f>
        <v>查詢</v>
      </c>
      <c r="E302" s="27" t="s">
        <v>1309</v>
      </c>
      <c r="F302" s="27" t="str">
        <f>IF(ISNUMBER(FIND("TWIS",E302)),VLOOKUP(SUBSTITUTE(E302,"TWIS","IWIS"),CIFX_ECSG清單!A:R,18,0),IF(AND(ISNUMBER(FIND("T",LEFT(E302,2))),IF(LEN(E302)-LEN(SUBSTITUTE(E302,"T",""))&gt;1,FALSE,TRUE)),VLOOKUP(SUBSTITUTE(E302,"T",""),CIFX_ECSG清單!A:R,18,0),VLOOKUP(E302,CIFX_ECSG清單!A:R,18,0)))</f>
        <v>TS0116-SA-010301-00051-顧客資料基本資料_開戶資料查詢.docx</v>
      </c>
      <c r="G302" s="27" t="s">
        <v>1310</v>
      </c>
      <c r="H302" s="27" t="s">
        <v>1312</v>
      </c>
      <c r="I302" s="28">
        <v>67</v>
      </c>
      <c r="J302" s="29" t="s">
        <v>513</v>
      </c>
      <c r="K302" s="27" t="s">
        <v>645</v>
      </c>
      <c r="L302" s="31" t="s">
        <v>1502</v>
      </c>
      <c r="M302" s="27" t="s">
        <v>1503</v>
      </c>
      <c r="N302" s="27">
        <v>1</v>
      </c>
      <c r="O302" s="30" t="s">
        <v>500</v>
      </c>
      <c r="P302" s="30" t="s">
        <v>648</v>
      </c>
      <c r="Q302" s="27" t="s">
        <v>649</v>
      </c>
      <c r="R302" s="27"/>
      <c r="S302" s="27" t="s">
        <v>651</v>
      </c>
      <c r="T302" s="27"/>
    </row>
    <row r="303" spans="1:20" hidden="1">
      <c r="A303" s="6" t="str">
        <f>VLOOKUP(E303,CIFX_ECSG清單!A:B,2,0)</f>
        <v>PROD</v>
      </c>
      <c r="B303" s="6" t="str">
        <f>_xlfn.IFNA(IF(C303="舊服務",LOOKUP(1,0/FIND(IFERROR(VLOOKUP(E303,新舊交易名稱mapping!A:B,2,0),E303),PGMTRX!A:A),PGMTRX!C:C),LOOKUP(1,0/FIND(E303,新服務功能!H:H),新服務功能!M:M)),VLOOKUP(IFERROR(VLOOKUP(E303,新舊交易名稱mapping!A:B,2,0),E303),CIFX_ECSG清單!A:B,2,0))</f>
        <v>新世代分行系統(NBS)</v>
      </c>
      <c r="C303" s="6" t="str">
        <f>IF(_xlfn.IFNA(VLOOKUP(E303,新服務功能!H:H,1,0),"舊服務")&lt;&gt;"舊服務","新服務","舊服務")</f>
        <v>舊服務</v>
      </c>
      <c r="D303" s="6" t="str">
        <f>IF((VLOOKUP(E303,CIFX_ECSG清單!A:H,8,FALSE))=1,"異動","查詢")</f>
        <v>查詢</v>
      </c>
      <c r="E303" s="27" t="s">
        <v>1309</v>
      </c>
      <c r="F303" s="27" t="str">
        <f>IF(ISNUMBER(FIND("TWIS",E303)),VLOOKUP(SUBSTITUTE(E303,"TWIS","IWIS"),CIFX_ECSG清單!A:R,18,0),IF(AND(ISNUMBER(FIND("T",LEFT(E303,2))),IF(LEN(E303)-LEN(SUBSTITUTE(E303,"T",""))&gt;1,FALSE,TRUE)),VLOOKUP(SUBSTITUTE(E303,"T",""),CIFX_ECSG清單!A:R,18,0),VLOOKUP(E303,CIFX_ECSG清單!A:R,18,0)))</f>
        <v>TS0116-SA-010301-00051-顧客資料基本資料_開戶資料查詢.docx</v>
      </c>
      <c r="G303" s="27" t="s">
        <v>1310</v>
      </c>
      <c r="H303" s="27" t="s">
        <v>1312</v>
      </c>
      <c r="I303" s="28">
        <v>68</v>
      </c>
      <c r="J303" s="29" t="s">
        <v>513</v>
      </c>
      <c r="K303" s="27" t="s">
        <v>888</v>
      </c>
      <c r="L303" s="31" t="s">
        <v>1256</v>
      </c>
      <c r="M303" s="27" t="s">
        <v>1504</v>
      </c>
      <c r="N303" s="27">
        <v>2</v>
      </c>
      <c r="O303" s="30" t="s">
        <v>500</v>
      </c>
      <c r="P303" s="30" t="s">
        <v>1505</v>
      </c>
      <c r="Q303" s="27" t="s">
        <v>892</v>
      </c>
      <c r="R303" s="27"/>
      <c r="S303" s="27" t="s">
        <v>893</v>
      </c>
      <c r="T303" s="27"/>
    </row>
    <row r="304" spans="1:20" hidden="1">
      <c r="A304" s="6" t="str">
        <f>VLOOKUP(E304,CIFX_ECSG清單!A:B,2,0)</f>
        <v>PROD</v>
      </c>
      <c r="B304" s="6" t="str">
        <f>_xlfn.IFNA(IF(C304="舊服務",LOOKUP(1,0/FIND(IFERROR(VLOOKUP(E304,新舊交易名稱mapping!A:B,2,0),E304),PGMTRX!A:A),PGMTRX!C:C),LOOKUP(1,0/FIND(E304,新服務功能!H:H),新服務功能!M:M)),VLOOKUP(IFERROR(VLOOKUP(E304,新舊交易名稱mapping!A:B,2,0),E304),CIFX_ECSG清單!A:B,2,0))</f>
        <v>新世代分行系統(NBS)</v>
      </c>
      <c r="C304" s="6" t="str">
        <f>IF(_xlfn.IFNA(VLOOKUP(E304,新服務功能!H:H,1,0),"舊服務")&lt;&gt;"舊服務","新服務","舊服務")</f>
        <v>舊服務</v>
      </c>
      <c r="D304" s="6" t="str">
        <f>IF((VLOOKUP(E304,CIFX_ECSG清單!A:H,8,FALSE))=1,"異動","查詢")</f>
        <v>查詢</v>
      </c>
      <c r="E304" s="27" t="s">
        <v>1309</v>
      </c>
      <c r="F304" s="27" t="str">
        <f>IF(ISNUMBER(FIND("TWIS",E304)),VLOOKUP(SUBSTITUTE(E304,"TWIS","IWIS"),CIFX_ECSG清單!A:R,18,0),IF(AND(ISNUMBER(FIND("T",LEFT(E304,2))),IF(LEN(E304)-LEN(SUBSTITUTE(E304,"T",""))&gt;1,FALSE,TRUE)),VLOOKUP(SUBSTITUTE(E304,"T",""),CIFX_ECSG清單!A:R,18,0),VLOOKUP(E304,CIFX_ECSG清單!A:R,18,0)))</f>
        <v>TS0116-SA-010301-00051-顧客資料基本資料_開戶資料查詢.docx</v>
      </c>
      <c r="G304" s="27" t="s">
        <v>1310</v>
      </c>
      <c r="H304" s="27" t="s">
        <v>1312</v>
      </c>
      <c r="I304" s="28">
        <v>69</v>
      </c>
      <c r="J304" s="29" t="s">
        <v>513</v>
      </c>
      <c r="K304" s="27" t="s">
        <v>894</v>
      </c>
      <c r="L304" s="31" t="s">
        <v>1506</v>
      </c>
      <c r="M304" s="27" t="s">
        <v>1507</v>
      </c>
      <c r="N304" s="27">
        <v>1</v>
      </c>
      <c r="O304" s="30" t="s">
        <v>500</v>
      </c>
      <c r="P304" s="30" t="s">
        <v>897</v>
      </c>
      <c r="Q304" s="27" t="s">
        <v>898</v>
      </c>
      <c r="R304" s="27"/>
      <c r="S304" s="27" t="s">
        <v>899</v>
      </c>
      <c r="T304" s="27"/>
    </row>
    <row r="305" spans="1:20" hidden="1">
      <c r="A305" s="6" t="str">
        <f>VLOOKUP(E305,CIFX_ECSG清單!A:B,2,0)</f>
        <v>PROD</v>
      </c>
      <c r="B305" s="6" t="str">
        <f>_xlfn.IFNA(IF(C305="舊服務",LOOKUP(1,0/FIND(IFERROR(VLOOKUP(E305,新舊交易名稱mapping!A:B,2,0),E305),PGMTRX!A:A),PGMTRX!C:C),LOOKUP(1,0/FIND(E305,新服務功能!H:H),新服務功能!M:M)),VLOOKUP(IFERROR(VLOOKUP(E305,新舊交易名稱mapping!A:B,2,0),E305),CIFX_ECSG清單!A:B,2,0))</f>
        <v>新世代分行系統(NBS)</v>
      </c>
      <c r="C305" s="6" t="str">
        <f>IF(_xlfn.IFNA(VLOOKUP(E305,新服務功能!H:H,1,0),"舊服務")&lt;&gt;"舊服務","新服務","舊服務")</f>
        <v>舊服務</v>
      </c>
      <c r="D305" s="6" t="str">
        <f>IF((VLOOKUP(E305,CIFX_ECSG清單!A:H,8,FALSE))=1,"異動","查詢")</f>
        <v>查詢</v>
      </c>
      <c r="E305" s="27" t="s">
        <v>1309</v>
      </c>
      <c r="F305" s="27" t="str">
        <f>IF(ISNUMBER(FIND("TWIS",E305)),VLOOKUP(SUBSTITUTE(E305,"TWIS","IWIS"),CIFX_ECSG清單!A:R,18,0),IF(AND(ISNUMBER(FIND("T",LEFT(E305,2))),IF(LEN(E305)-LEN(SUBSTITUTE(E305,"T",""))&gt;1,FALSE,TRUE)),VLOOKUP(SUBSTITUTE(E305,"T",""),CIFX_ECSG清單!A:R,18,0),VLOOKUP(E305,CIFX_ECSG清單!A:R,18,0)))</f>
        <v>TS0116-SA-010301-00051-顧客資料基本資料_開戶資料查詢.docx</v>
      </c>
      <c r="G305" s="27" t="s">
        <v>1310</v>
      </c>
      <c r="H305" s="27" t="s">
        <v>1312</v>
      </c>
      <c r="I305" s="28">
        <v>70</v>
      </c>
      <c r="J305" s="29" t="s">
        <v>513</v>
      </c>
      <c r="K305" s="27" t="s">
        <v>676</v>
      </c>
      <c r="L305" s="31" t="s">
        <v>677</v>
      </c>
      <c r="M305" s="27" t="s">
        <v>1508</v>
      </c>
      <c r="N305" s="27">
        <v>1</v>
      </c>
      <c r="O305" s="30" t="s">
        <v>500</v>
      </c>
      <c r="P305" s="30" t="s">
        <v>679</v>
      </c>
      <c r="Q305" s="27" t="s">
        <v>680</v>
      </c>
      <c r="R305" s="27"/>
      <c r="S305" s="27" t="s">
        <v>682</v>
      </c>
      <c r="T305" s="27"/>
    </row>
    <row r="306" spans="1:20" hidden="1">
      <c r="A306" s="6" t="str">
        <f>VLOOKUP(E306,CIFX_ECSG清單!A:B,2,0)</f>
        <v>PROD</v>
      </c>
      <c r="B306" s="6" t="str">
        <f>_xlfn.IFNA(IF(C306="舊服務",LOOKUP(1,0/FIND(IFERROR(VLOOKUP(E306,新舊交易名稱mapping!A:B,2,0),E306),PGMTRX!A:A),PGMTRX!C:C),LOOKUP(1,0/FIND(E306,新服務功能!H:H),新服務功能!M:M)),VLOOKUP(IFERROR(VLOOKUP(E306,新舊交易名稱mapping!A:B,2,0),E306),CIFX_ECSG清單!A:B,2,0))</f>
        <v>新世代分行系統(NBS)</v>
      </c>
      <c r="C306" s="6" t="str">
        <f>IF(_xlfn.IFNA(VLOOKUP(E306,新服務功能!H:H,1,0),"舊服務")&lt;&gt;"舊服務","新服務","舊服務")</f>
        <v>舊服務</v>
      </c>
      <c r="D306" s="6" t="str">
        <f>IF((VLOOKUP(E306,CIFX_ECSG清單!A:H,8,FALSE))=1,"異動","查詢")</f>
        <v>查詢</v>
      </c>
      <c r="E306" s="27" t="s">
        <v>1309</v>
      </c>
      <c r="F306" s="27" t="str">
        <f>IF(ISNUMBER(FIND("TWIS",E306)),VLOOKUP(SUBSTITUTE(E306,"TWIS","IWIS"),CIFX_ECSG清單!A:R,18,0),IF(AND(ISNUMBER(FIND("T",LEFT(E306,2))),IF(LEN(E306)-LEN(SUBSTITUTE(E306,"T",""))&gt;1,FALSE,TRUE)),VLOOKUP(SUBSTITUTE(E306,"T",""),CIFX_ECSG清單!A:R,18,0),VLOOKUP(E306,CIFX_ECSG清單!A:R,18,0)))</f>
        <v>TS0116-SA-010301-00051-顧客資料基本資料_開戶資料查詢.docx</v>
      </c>
      <c r="G306" s="27" t="s">
        <v>1310</v>
      </c>
      <c r="H306" s="27" t="s">
        <v>1312</v>
      </c>
      <c r="I306" s="28">
        <v>71</v>
      </c>
      <c r="J306" s="29" t="s">
        <v>513</v>
      </c>
      <c r="K306" s="27" t="s">
        <v>639</v>
      </c>
      <c r="L306" s="31" t="s">
        <v>640</v>
      </c>
      <c r="M306" s="27" t="s">
        <v>1509</v>
      </c>
      <c r="N306" s="27">
        <v>2</v>
      </c>
      <c r="O306" s="30" t="s">
        <v>500</v>
      </c>
      <c r="P306" s="30" t="s">
        <v>642</v>
      </c>
      <c r="Q306" s="27" t="s">
        <v>643</v>
      </c>
      <c r="R306" s="27"/>
      <c r="S306" s="27" t="s">
        <v>644</v>
      </c>
      <c r="T306" s="27"/>
    </row>
    <row r="307" spans="1:20" hidden="1">
      <c r="A307" s="6" t="str">
        <f>VLOOKUP(E307,CIFX_ECSG清單!A:B,2,0)</f>
        <v>PROD</v>
      </c>
      <c r="B307" s="6" t="str">
        <f>_xlfn.IFNA(IF(C307="舊服務",LOOKUP(1,0/FIND(IFERROR(VLOOKUP(E307,新舊交易名稱mapping!A:B,2,0),E307),PGMTRX!A:A),PGMTRX!C:C),LOOKUP(1,0/FIND(E307,新服務功能!H:H),新服務功能!M:M)),VLOOKUP(IFERROR(VLOOKUP(E307,新舊交易名稱mapping!A:B,2,0),E307),CIFX_ECSG清單!A:B,2,0))</f>
        <v>新世代分行系統(NBS)</v>
      </c>
      <c r="C307" s="6" t="str">
        <f>IF(_xlfn.IFNA(VLOOKUP(E307,新服務功能!H:H,1,0),"舊服務")&lt;&gt;"舊服務","新服務","舊服務")</f>
        <v>舊服務</v>
      </c>
      <c r="D307" s="6" t="str">
        <f>IF((VLOOKUP(E307,CIFX_ECSG清單!A:H,8,FALSE))=1,"異動","查詢")</f>
        <v>查詢</v>
      </c>
      <c r="E307" s="27" t="s">
        <v>1309</v>
      </c>
      <c r="F307" s="27" t="str">
        <f>IF(ISNUMBER(FIND("TWIS",E307)),VLOOKUP(SUBSTITUTE(E307,"TWIS","IWIS"),CIFX_ECSG清單!A:R,18,0),IF(AND(ISNUMBER(FIND("T",LEFT(E307,2))),IF(LEN(E307)-LEN(SUBSTITUTE(E307,"T",""))&gt;1,FALSE,TRUE)),VLOOKUP(SUBSTITUTE(E307,"T",""),CIFX_ECSG清單!A:R,18,0),VLOOKUP(E307,CIFX_ECSG清單!A:R,18,0)))</f>
        <v>TS0116-SA-010301-00051-顧客資料基本資料_開戶資料查詢.docx</v>
      </c>
      <c r="G307" s="27" t="s">
        <v>1310</v>
      </c>
      <c r="H307" s="27" t="s">
        <v>1312</v>
      </c>
      <c r="I307" s="28">
        <v>72</v>
      </c>
      <c r="J307" s="29" t="s">
        <v>513</v>
      </c>
      <c r="K307" s="27" t="s">
        <v>1030</v>
      </c>
      <c r="L307" s="31" t="s">
        <v>1031</v>
      </c>
      <c r="M307" s="27" t="s">
        <v>1510</v>
      </c>
      <c r="N307" s="27">
        <v>10</v>
      </c>
      <c r="O307" s="30" t="s">
        <v>500</v>
      </c>
      <c r="P307" s="30" t="s">
        <v>1033</v>
      </c>
      <c r="Q307" s="27" t="s">
        <v>1034</v>
      </c>
      <c r="R307" s="27"/>
      <c r="S307" s="27" t="s">
        <v>1035</v>
      </c>
      <c r="T307" s="27"/>
    </row>
    <row r="308" spans="1:20" hidden="1">
      <c r="A308" s="6" t="str">
        <f>VLOOKUP(E308,CIFX_ECSG清單!A:B,2,0)</f>
        <v>PROD</v>
      </c>
      <c r="B308" s="6" t="str">
        <f>_xlfn.IFNA(IF(C308="舊服務",LOOKUP(1,0/FIND(IFERROR(VLOOKUP(E308,新舊交易名稱mapping!A:B,2,0),E308),PGMTRX!A:A),PGMTRX!C:C),LOOKUP(1,0/FIND(E308,新服務功能!H:H),新服務功能!M:M)),VLOOKUP(IFERROR(VLOOKUP(E308,新舊交易名稱mapping!A:B,2,0),E308),CIFX_ECSG清單!A:B,2,0))</f>
        <v>新世代分行系統(NBS)</v>
      </c>
      <c r="C308" s="6" t="str">
        <f>IF(_xlfn.IFNA(VLOOKUP(E308,新服務功能!H:H,1,0),"舊服務")&lt;&gt;"舊服務","新服務","舊服務")</f>
        <v>舊服務</v>
      </c>
      <c r="D308" s="6" t="str">
        <f>IF((VLOOKUP(E308,CIFX_ECSG清單!A:H,8,FALSE))=1,"異動","查詢")</f>
        <v>查詢</v>
      </c>
      <c r="E308" s="27" t="s">
        <v>1309</v>
      </c>
      <c r="F308" s="27" t="str">
        <f>IF(ISNUMBER(FIND("TWIS",E308)),VLOOKUP(SUBSTITUTE(E308,"TWIS","IWIS"),CIFX_ECSG清單!A:R,18,0),IF(AND(ISNUMBER(FIND("T",LEFT(E308,2))),IF(LEN(E308)-LEN(SUBSTITUTE(E308,"T",""))&gt;1,FALSE,TRUE)),VLOOKUP(SUBSTITUTE(E308,"T",""),CIFX_ECSG清單!A:R,18,0),VLOOKUP(E308,CIFX_ECSG清單!A:R,18,0)))</f>
        <v>TS0116-SA-010301-00051-顧客資料基本資料_開戶資料查詢.docx</v>
      </c>
      <c r="G308" s="27" t="s">
        <v>1310</v>
      </c>
      <c r="H308" s="27" t="s">
        <v>1312</v>
      </c>
      <c r="I308" s="28">
        <v>73</v>
      </c>
      <c r="J308" s="29" t="s">
        <v>513</v>
      </c>
      <c r="K308" s="27" t="s">
        <v>1511</v>
      </c>
      <c r="L308" s="31" t="s">
        <v>1037</v>
      </c>
      <c r="M308" s="27" t="s">
        <v>1512</v>
      </c>
      <c r="N308" s="27">
        <v>10</v>
      </c>
      <c r="O308" s="30" t="s">
        <v>500</v>
      </c>
      <c r="P308" s="30" t="s">
        <v>1513</v>
      </c>
      <c r="Q308" s="27" t="s">
        <v>1040</v>
      </c>
      <c r="R308" s="27"/>
      <c r="S308" s="27" t="s">
        <v>1041</v>
      </c>
      <c r="T308" s="27"/>
    </row>
    <row r="309" spans="1:20" hidden="1">
      <c r="A309" s="6" t="str">
        <f>VLOOKUP(E309,CIFX_ECSG清單!A:B,2,0)</f>
        <v>PROD</v>
      </c>
      <c r="B309" s="6" t="str">
        <f>_xlfn.IFNA(IF(C309="舊服務",LOOKUP(1,0/FIND(IFERROR(VLOOKUP(E309,新舊交易名稱mapping!A:B,2,0),E309),PGMTRX!A:A),PGMTRX!C:C),LOOKUP(1,0/FIND(E309,新服務功能!H:H),新服務功能!M:M)),VLOOKUP(IFERROR(VLOOKUP(E309,新舊交易名稱mapping!A:B,2,0),E309),CIFX_ECSG清單!A:B,2,0))</f>
        <v>新世代分行系統(NBS)</v>
      </c>
      <c r="C309" s="6" t="str">
        <f>IF(_xlfn.IFNA(VLOOKUP(E309,新服務功能!H:H,1,0),"舊服務")&lt;&gt;"舊服務","新服務","舊服務")</f>
        <v>舊服務</v>
      </c>
      <c r="D309" s="6" t="str">
        <f>IF((VLOOKUP(E309,CIFX_ECSG清單!A:H,8,FALSE))=1,"異動","查詢")</f>
        <v>查詢</v>
      </c>
      <c r="E309" s="27" t="s">
        <v>1309</v>
      </c>
      <c r="F309" s="27" t="str">
        <f>IF(ISNUMBER(FIND("TWIS",E309)),VLOOKUP(SUBSTITUTE(E309,"TWIS","IWIS"),CIFX_ECSG清單!A:R,18,0),IF(AND(ISNUMBER(FIND("T",LEFT(E309,2))),IF(LEN(E309)-LEN(SUBSTITUTE(E309,"T",""))&gt;1,FALSE,TRUE)),VLOOKUP(SUBSTITUTE(E309,"T",""),CIFX_ECSG清單!A:R,18,0),VLOOKUP(E309,CIFX_ECSG清單!A:R,18,0)))</f>
        <v>TS0116-SA-010301-00051-顧客資料基本資料_開戶資料查詢.docx</v>
      </c>
      <c r="G309" s="27" t="s">
        <v>1310</v>
      </c>
      <c r="H309" s="27" t="s">
        <v>1312</v>
      </c>
      <c r="I309" s="28">
        <v>74</v>
      </c>
      <c r="J309" s="29" t="s">
        <v>513</v>
      </c>
      <c r="K309" s="27" t="s">
        <v>1514</v>
      </c>
      <c r="L309" s="45" t="s">
        <v>1515</v>
      </c>
      <c r="M309" s="27" t="s">
        <v>1516</v>
      </c>
      <c r="N309" s="27">
        <v>2</v>
      </c>
      <c r="O309" s="30" t="s">
        <v>500</v>
      </c>
      <c r="P309" s="30" t="s">
        <v>1517</v>
      </c>
      <c r="Q309" s="27" t="s">
        <v>529</v>
      </c>
      <c r="R309" s="27"/>
      <c r="S309" s="27" t="s">
        <v>531</v>
      </c>
      <c r="T309" s="27"/>
    </row>
    <row r="310" spans="1:20" hidden="1">
      <c r="A310" s="6" t="str">
        <f>VLOOKUP(E310,CIFX_ECSG清單!A:B,2,0)</f>
        <v>PROD</v>
      </c>
      <c r="B310" s="6" t="str">
        <f>_xlfn.IFNA(IF(C310="舊服務",LOOKUP(1,0/FIND(IFERROR(VLOOKUP(E310,新舊交易名稱mapping!A:B,2,0),E310),PGMTRX!A:A),PGMTRX!C:C),LOOKUP(1,0/FIND(E310,新服務功能!H:H),新服務功能!M:M)),VLOOKUP(IFERROR(VLOOKUP(E310,新舊交易名稱mapping!A:B,2,0),E310),CIFX_ECSG清單!A:B,2,0))</f>
        <v>新世代分行系統(NBS)</v>
      </c>
      <c r="C310" s="6" t="str">
        <f>IF(_xlfn.IFNA(VLOOKUP(E310,新服務功能!H:H,1,0),"舊服務")&lt;&gt;"舊服務","新服務","舊服務")</f>
        <v>舊服務</v>
      </c>
      <c r="D310" s="6" t="str">
        <f>IF((VLOOKUP(E310,CIFX_ECSG清單!A:H,8,FALSE))=1,"異動","查詢")</f>
        <v>查詢</v>
      </c>
      <c r="E310" s="27" t="s">
        <v>1309</v>
      </c>
      <c r="F310" s="27" t="str">
        <f>IF(ISNUMBER(FIND("TWIS",E310)),VLOOKUP(SUBSTITUTE(E310,"TWIS","IWIS"),CIFX_ECSG清單!A:R,18,0),IF(AND(ISNUMBER(FIND("T",LEFT(E310,2))),IF(LEN(E310)-LEN(SUBSTITUTE(E310,"T",""))&gt;1,FALSE,TRUE)),VLOOKUP(SUBSTITUTE(E310,"T",""),CIFX_ECSG清單!A:R,18,0),VLOOKUP(E310,CIFX_ECSG清單!A:R,18,0)))</f>
        <v>TS0116-SA-010301-00051-顧客資料基本資料_開戶資料查詢.docx</v>
      </c>
      <c r="G310" s="27" t="s">
        <v>1310</v>
      </c>
      <c r="H310" s="27" t="s">
        <v>1312</v>
      </c>
      <c r="I310" s="28">
        <v>75</v>
      </c>
      <c r="J310" s="29" t="s">
        <v>513</v>
      </c>
      <c r="K310" s="27" t="s">
        <v>659</v>
      </c>
      <c r="L310" s="31" t="s">
        <v>658</v>
      </c>
      <c r="M310" s="27" t="s">
        <v>1518</v>
      </c>
      <c r="N310" s="27">
        <v>9</v>
      </c>
      <c r="O310" s="30" t="s">
        <v>500</v>
      </c>
      <c r="P310" s="30" t="s">
        <v>661</v>
      </c>
      <c r="Q310" s="27" t="s">
        <v>1519</v>
      </c>
      <c r="R310" s="27"/>
      <c r="S310" s="27" t="s">
        <v>663</v>
      </c>
      <c r="T310" s="27"/>
    </row>
    <row r="311" spans="1:20" ht="27" hidden="1">
      <c r="A311" s="6" t="str">
        <f>VLOOKUP(E311,CIFX_ECSG清單!A:B,2,0)</f>
        <v>PROD</v>
      </c>
      <c r="B311" s="6" t="str">
        <f>_xlfn.IFNA(IF(C311="舊服務",LOOKUP(1,0/FIND(IFERROR(VLOOKUP(E311,新舊交易名稱mapping!A:B,2,0),E311),PGMTRX!A:A),PGMTRX!C:C),LOOKUP(1,0/FIND(E311,新服務功能!H:H),新服務功能!M:M)),VLOOKUP(IFERROR(VLOOKUP(E311,新舊交易名稱mapping!A:B,2,0),E311),CIFX_ECSG清單!A:B,2,0))</f>
        <v>新世代分行系統(NBS)</v>
      </c>
      <c r="C311" s="6" t="str">
        <f>IF(_xlfn.IFNA(VLOOKUP(E311,新服務功能!H:H,1,0),"舊服務")&lt;&gt;"舊服務","新服務","舊服務")</f>
        <v>舊服務</v>
      </c>
      <c r="D311" s="6" t="str">
        <f>IF((VLOOKUP(E311,CIFX_ECSG清單!A:H,8,FALSE))=1,"異動","查詢")</f>
        <v>查詢</v>
      </c>
      <c r="E311" s="27" t="s">
        <v>1309</v>
      </c>
      <c r="F311" s="27" t="str">
        <f>IF(ISNUMBER(FIND("TWIS",E311)),VLOOKUP(SUBSTITUTE(E311,"TWIS","IWIS"),CIFX_ECSG清單!A:R,18,0),IF(AND(ISNUMBER(FIND("T",LEFT(E311,2))),IF(LEN(E311)-LEN(SUBSTITUTE(E311,"T",""))&gt;1,FALSE,TRUE)),VLOOKUP(SUBSTITUTE(E311,"T",""),CIFX_ECSG清單!A:R,18,0),VLOOKUP(E311,CIFX_ECSG清單!A:R,18,0)))</f>
        <v>TS0116-SA-010301-00051-顧客資料基本資料_開戶資料查詢.docx</v>
      </c>
      <c r="G311" s="27" t="s">
        <v>1310</v>
      </c>
      <c r="H311" s="27" t="s">
        <v>1312</v>
      </c>
      <c r="I311" s="28">
        <v>76</v>
      </c>
      <c r="J311" s="29" t="s">
        <v>513</v>
      </c>
      <c r="K311" s="27" t="s">
        <v>1520</v>
      </c>
      <c r="L311" s="31" t="s">
        <v>1521</v>
      </c>
      <c r="M311" s="27" t="s">
        <v>1522</v>
      </c>
      <c r="N311" s="27">
        <v>1</v>
      </c>
      <c r="O311" s="30" t="s">
        <v>500</v>
      </c>
      <c r="P311" s="30" t="s">
        <v>1523</v>
      </c>
      <c r="Q311" s="27" t="s">
        <v>1524</v>
      </c>
      <c r="R311" s="32" t="s">
        <v>1324</v>
      </c>
      <c r="S311" s="27" t="s">
        <v>1525</v>
      </c>
      <c r="T311" s="27"/>
    </row>
    <row r="312" spans="1:20" ht="27" hidden="1">
      <c r="A312" s="6" t="str">
        <f>VLOOKUP(E312,CIFX_ECSG清單!A:B,2,0)</f>
        <v>PROD</v>
      </c>
      <c r="B312" s="6" t="str">
        <f>_xlfn.IFNA(IF(C312="舊服務",LOOKUP(1,0/FIND(IFERROR(VLOOKUP(E312,新舊交易名稱mapping!A:B,2,0),E312),PGMTRX!A:A),PGMTRX!C:C),LOOKUP(1,0/FIND(E312,新服務功能!H:H),新服務功能!M:M)),VLOOKUP(IFERROR(VLOOKUP(E312,新舊交易名稱mapping!A:B,2,0),E312),CIFX_ECSG清單!A:B,2,0))</f>
        <v>新世代分行系統(NBS)</v>
      </c>
      <c r="C312" s="6" t="str">
        <f>IF(_xlfn.IFNA(VLOOKUP(E312,新服務功能!H:H,1,0),"舊服務")&lt;&gt;"舊服務","新服務","舊服務")</f>
        <v>舊服務</v>
      </c>
      <c r="D312" s="6" t="str">
        <f>IF((VLOOKUP(E312,CIFX_ECSG清單!A:H,8,FALSE))=1,"異動","查詢")</f>
        <v>查詢</v>
      </c>
      <c r="E312" s="27" t="s">
        <v>1309</v>
      </c>
      <c r="F312" s="27" t="str">
        <f>IF(ISNUMBER(FIND("TWIS",E312)),VLOOKUP(SUBSTITUTE(E312,"TWIS","IWIS"),CIFX_ECSG清單!A:R,18,0),IF(AND(ISNUMBER(FIND("T",LEFT(E312,2))),IF(LEN(E312)-LEN(SUBSTITUTE(E312,"T",""))&gt;1,FALSE,TRUE)),VLOOKUP(SUBSTITUTE(E312,"T",""),CIFX_ECSG清單!A:R,18,0),VLOOKUP(E312,CIFX_ECSG清單!A:R,18,0)))</f>
        <v>TS0116-SA-010301-00051-顧客資料基本資料_開戶資料查詢.docx</v>
      </c>
      <c r="G312" s="27" t="s">
        <v>1310</v>
      </c>
      <c r="H312" s="27" t="s">
        <v>1312</v>
      </c>
      <c r="I312" s="28">
        <v>77</v>
      </c>
      <c r="J312" s="29" t="s">
        <v>513</v>
      </c>
      <c r="K312" s="27" t="s">
        <v>1526</v>
      </c>
      <c r="L312" s="31" t="s">
        <v>1527</v>
      </c>
      <c r="M312" s="27" t="s">
        <v>1528</v>
      </c>
      <c r="N312" s="27">
        <v>11</v>
      </c>
      <c r="O312" s="30" t="s">
        <v>500</v>
      </c>
      <c r="P312" s="30" t="s">
        <v>1529</v>
      </c>
      <c r="R312" s="27"/>
      <c r="S312" s="27" t="s">
        <v>1070</v>
      </c>
      <c r="T312" s="27"/>
    </row>
    <row r="313" spans="1:20" ht="40.5" hidden="1">
      <c r="A313" s="6" t="str">
        <f>VLOOKUP(E313,CIFX_ECSG清單!A:B,2,0)</f>
        <v>PROD</v>
      </c>
      <c r="B313" s="6" t="str">
        <f>_xlfn.IFNA(IF(C313="舊服務",LOOKUP(1,0/FIND(IFERROR(VLOOKUP(E313,新舊交易名稱mapping!A:B,2,0),E313),PGMTRX!A:A),PGMTRX!C:C),LOOKUP(1,0/FIND(E313,新服務功能!H:H),新服務功能!M:M)),VLOOKUP(IFERROR(VLOOKUP(E313,新舊交易名稱mapping!A:B,2,0),E313),CIFX_ECSG清單!A:B,2,0))</f>
        <v>新世代分行系統(NBS)</v>
      </c>
      <c r="C313" s="6" t="str">
        <f>IF(_xlfn.IFNA(VLOOKUP(E313,新服務功能!H:H,1,0),"舊服務")&lt;&gt;"舊服務","新服務","舊服務")</f>
        <v>舊服務</v>
      </c>
      <c r="D313" s="6" t="str">
        <f>IF((VLOOKUP(E313,CIFX_ECSG清單!A:H,8,FALSE))=1,"異動","查詢")</f>
        <v>查詢</v>
      </c>
      <c r="E313" s="30" t="s">
        <v>1309</v>
      </c>
      <c r="F313" s="27" t="str">
        <f>IF(ISNUMBER(FIND("TWIS",E313)),VLOOKUP(SUBSTITUTE(E313,"TWIS","IWIS"),CIFX_ECSG清單!A:R,18,0),IF(AND(ISNUMBER(FIND("T",LEFT(E313,2))),IF(LEN(E313)-LEN(SUBSTITUTE(E313,"T",""))&gt;1,FALSE,TRUE)),VLOOKUP(SUBSTITUTE(E313,"T",""),CIFX_ECSG清單!A:R,18,0),VLOOKUP(E313,CIFX_ECSG清單!A:R,18,0)))</f>
        <v>TS0116-SA-010301-00051-顧客資料基本資料_開戶資料查詢.docx</v>
      </c>
      <c r="G313" s="30" t="s">
        <v>1310</v>
      </c>
      <c r="H313" s="30" t="s">
        <v>1312</v>
      </c>
      <c r="I313" s="28">
        <v>78</v>
      </c>
      <c r="J313" s="28" t="s">
        <v>513</v>
      </c>
      <c r="K313" s="30" t="s">
        <v>1530</v>
      </c>
      <c r="L313" s="31" t="s">
        <v>616</v>
      </c>
      <c r="M313" s="30" t="s">
        <v>1531</v>
      </c>
      <c r="N313" s="30">
        <v>1</v>
      </c>
      <c r="O313" s="30" t="s">
        <v>500</v>
      </c>
      <c r="P313" s="30" t="s">
        <v>1532</v>
      </c>
      <c r="Q313" s="31" t="s">
        <v>1533</v>
      </c>
      <c r="R313" s="31" t="s">
        <v>1324</v>
      </c>
      <c r="S313" s="27"/>
      <c r="T313" s="27"/>
    </row>
    <row r="314" spans="1:20" ht="27" hidden="1">
      <c r="A314" s="6" t="str">
        <f>VLOOKUP(E314,CIFX_ECSG清單!A:B,2,0)</f>
        <v>PROD</v>
      </c>
      <c r="B314" s="6" t="str">
        <f>_xlfn.IFNA(IF(C314="舊服務",LOOKUP(1,0/FIND(IFERROR(VLOOKUP(E314,新舊交易名稱mapping!A:B,2,0),E314),PGMTRX!A:A),PGMTRX!C:C),LOOKUP(1,0/FIND(E314,新服務功能!H:H),新服務功能!M:M)),VLOOKUP(IFERROR(VLOOKUP(E314,新舊交易名稱mapping!A:B,2,0),E314),CIFX_ECSG清單!A:B,2,0))</f>
        <v>新世代分行系統(NBS)</v>
      </c>
      <c r="C314" s="6" t="str">
        <f>IF(_xlfn.IFNA(VLOOKUP(E314,新服務功能!H:H,1,0),"舊服務")&lt;&gt;"舊服務","新服務","舊服務")</f>
        <v>舊服務</v>
      </c>
      <c r="D314" s="6" t="str">
        <f>IF((VLOOKUP(E314,CIFX_ECSG清單!A:H,8,FALSE))=1,"異動","查詢")</f>
        <v>查詢</v>
      </c>
      <c r="E314" s="27" t="s">
        <v>1309</v>
      </c>
      <c r="F314" s="27" t="str">
        <f>IF(ISNUMBER(FIND("TWIS",E314)),VLOOKUP(SUBSTITUTE(E314,"TWIS","IWIS"),CIFX_ECSG清單!A:R,18,0),IF(AND(ISNUMBER(FIND("T",LEFT(E314,2))),IF(LEN(E314)-LEN(SUBSTITUTE(E314,"T",""))&gt;1,FALSE,TRUE)),VLOOKUP(SUBSTITUTE(E314,"T",""),CIFX_ECSG清單!A:R,18,0),VLOOKUP(E314,CIFX_ECSG清單!A:R,18,0)))</f>
        <v>TS0116-SA-010301-00051-顧客資料基本資料_開戶資料查詢.docx</v>
      </c>
      <c r="G314" s="27" t="s">
        <v>1310</v>
      </c>
      <c r="H314" s="27" t="s">
        <v>1312</v>
      </c>
      <c r="I314" s="28">
        <v>79</v>
      </c>
      <c r="J314" s="29" t="s">
        <v>513</v>
      </c>
      <c r="K314" s="27" t="s">
        <v>1065</v>
      </c>
      <c r="L314" s="31" t="s">
        <v>1527</v>
      </c>
      <c r="M314" s="27" t="s">
        <v>1534</v>
      </c>
      <c r="N314" s="27">
        <v>11</v>
      </c>
      <c r="O314" s="30" t="s">
        <v>500</v>
      </c>
      <c r="P314" s="30" t="s">
        <v>1068</v>
      </c>
      <c r="R314" s="27"/>
      <c r="S314" s="27" t="s">
        <v>1070</v>
      </c>
      <c r="T314" s="27"/>
    </row>
    <row r="315" spans="1:20" ht="27" hidden="1">
      <c r="A315" s="6" t="str">
        <f>VLOOKUP(E315,CIFX_ECSG清單!A:B,2,0)</f>
        <v>PROD</v>
      </c>
      <c r="B315" s="6" t="str">
        <f>_xlfn.IFNA(IF(C315="舊服務",LOOKUP(1,0/FIND(IFERROR(VLOOKUP(E315,新舊交易名稱mapping!A:B,2,0),E315),PGMTRX!A:A),PGMTRX!C:C),LOOKUP(1,0/FIND(E315,新服務功能!H:H),新服務功能!M:M)),VLOOKUP(IFERROR(VLOOKUP(E315,新舊交易名稱mapping!A:B,2,0),E315),CIFX_ECSG清單!A:B,2,0))</f>
        <v>新世代分行系統(NBS)</v>
      </c>
      <c r="C315" s="6" t="str">
        <f>IF(_xlfn.IFNA(VLOOKUP(E315,新服務功能!H:H,1,0),"舊服務")&lt;&gt;"舊服務","新服務","舊服務")</f>
        <v>舊服務</v>
      </c>
      <c r="D315" s="6" t="str">
        <f>IF((VLOOKUP(E315,CIFX_ECSG清單!A:H,8,FALSE))=1,"異動","查詢")</f>
        <v>查詢</v>
      </c>
      <c r="E315" s="27" t="s">
        <v>1309</v>
      </c>
      <c r="F315" s="27" t="str">
        <f>IF(ISNUMBER(FIND("TWIS",E315)),VLOOKUP(SUBSTITUTE(E315,"TWIS","IWIS"),CIFX_ECSG清單!A:R,18,0),IF(AND(ISNUMBER(FIND("T",LEFT(E315,2))),IF(LEN(E315)-LEN(SUBSTITUTE(E315,"T",""))&gt;1,FALSE,TRUE)),VLOOKUP(SUBSTITUTE(E315,"T",""),CIFX_ECSG清單!A:R,18,0),VLOOKUP(E315,CIFX_ECSG清單!A:R,18,0)))</f>
        <v>TS0116-SA-010301-00051-顧客資料基本資料_開戶資料查詢.docx</v>
      </c>
      <c r="G315" s="27" t="s">
        <v>1310</v>
      </c>
      <c r="H315" s="27" t="s">
        <v>1312</v>
      </c>
      <c r="I315" s="28">
        <v>80</v>
      </c>
      <c r="J315" s="29" t="s">
        <v>513</v>
      </c>
      <c r="K315" s="27" t="s">
        <v>1535</v>
      </c>
      <c r="L315" s="31" t="s">
        <v>855</v>
      </c>
      <c r="M315" s="27" t="s">
        <v>1536</v>
      </c>
      <c r="N315" s="27">
        <v>5</v>
      </c>
      <c r="O315" s="30" t="s">
        <v>500</v>
      </c>
      <c r="P315" s="30" t="s">
        <v>857</v>
      </c>
      <c r="Q315" s="27" t="s">
        <v>1537</v>
      </c>
      <c r="R315" s="27"/>
      <c r="S315" s="37" t="s">
        <v>860</v>
      </c>
      <c r="T315" s="27"/>
    </row>
    <row r="316" spans="1:20" hidden="1">
      <c r="A316" s="6" t="str">
        <f>VLOOKUP(E316,CIFX_ECSG清單!A:B,2,0)</f>
        <v>PROD</v>
      </c>
      <c r="B316" s="6" t="str">
        <f>_xlfn.IFNA(IF(C316="舊服務",LOOKUP(1,0/FIND(IFERROR(VLOOKUP(E316,新舊交易名稱mapping!A:B,2,0),E316),PGMTRX!A:A),PGMTRX!C:C),LOOKUP(1,0/FIND(E316,新服務功能!H:H),新服務功能!M:M)),VLOOKUP(IFERROR(VLOOKUP(E316,新舊交易名稱mapping!A:B,2,0),E316),CIFX_ECSG清單!A:B,2,0))</f>
        <v>新世代分行系統(NBS)</v>
      </c>
      <c r="C316" s="6" t="str">
        <f>IF(_xlfn.IFNA(VLOOKUP(E316,新服務功能!H:H,1,0),"舊服務")&lt;&gt;"舊服務","新服務","舊服務")</f>
        <v>舊服務</v>
      </c>
      <c r="D316" s="6" t="str">
        <f>IF((VLOOKUP(E316,CIFX_ECSG清單!A:H,8,FALSE))=1,"異動","查詢")</f>
        <v>查詢</v>
      </c>
      <c r="E316" s="27" t="s">
        <v>1538</v>
      </c>
      <c r="F316" s="27" t="str">
        <f>IF(ISNUMBER(FIND("TWIS",E316)),VLOOKUP(SUBSTITUTE(E316,"TWIS","IWIS"),CIFX_ECSG清單!A:R,18,0),IF(AND(ISNUMBER(FIND("T",LEFT(E316,2))),IF(LEN(E316)-LEN(SUBSTITUTE(E316,"T",""))&gt;1,FALSE,TRUE)),VLOOKUP(SUBSTITUTE(E316,"T",""),CIFX_ECSG清單!A:R,18,0),VLOOKUP(E316,CIFX_ECSG清單!A:R,18,0)))</f>
        <v>TS0116-SA-010320-00002-顧客註記約定作業_成年監護查詢.docx</v>
      </c>
      <c r="G316" s="27" t="s">
        <v>197</v>
      </c>
      <c r="H316" s="27" t="s">
        <v>1539</v>
      </c>
      <c r="I316" s="28">
        <v>1</v>
      </c>
      <c r="J316" s="29" t="s">
        <v>496</v>
      </c>
      <c r="K316" s="27" t="s">
        <v>746</v>
      </c>
      <c r="L316" s="31" t="s">
        <v>667</v>
      </c>
      <c r="M316" s="27" t="s">
        <v>806</v>
      </c>
      <c r="N316" s="27">
        <v>10</v>
      </c>
      <c r="O316" s="30" t="s">
        <v>500</v>
      </c>
      <c r="P316" s="30" t="s">
        <v>501</v>
      </c>
      <c r="Q316" s="27" t="s">
        <v>824</v>
      </c>
      <c r="R316" s="27"/>
      <c r="S316" s="27" t="s">
        <v>502</v>
      </c>
      <c r="T316" s="27"/>
    </row>
    <row r="317" spans="1:20" hidden="1">
      <c r="A317" s="6" t="str">
        <f>VLOOKUP(E317,CIFX_ECSG清單!A:B,2,0)</f>
        <v>PROD</v>
      </c>
      <c r="B317" s="6" t="str">
        <f>_xlfn.IFNA(IF(C317="舊服務",LOOKUP(1,0/FIND(IFERROR(VLOOKUP(E317,新舊交易名稱mapping!A:B,2,0),E317),PGMTRX!A:A),PGMTRX!C:C),LOOKUP(1,0/FIND(E317,新服務功能!H:H),新服務功能!M:M)),VLOOKUP(IFERROR(VLOOKUP(E317,新舊交易名稱mapping!A:B,2,0),E317),CIFX_ECSG清單!A:B,2,0))</f>
        <v>新世代分行系統(NBS)</v>
      </c>
      <c r="C317" s="6" t="str">
        <f>IF(_xlfn.IFNA(VLOOKUP(E317,新服務功能!H:H,1,0),"舊服務")&lt;&gt;"舊服務","新服務","舊服務")</f>
        <v>舊服務</v>
      </c>
      <c r="D317" s="6" t="str">
        <f>IF((VLOOKUP(E317,CIFX_ECSG清單!A:H,8,FALSE))=1,"異動","查詢")</f>
        <v>查詢</v>
      </c>
      <c r="E317" s="27" t="s">
        <v>1538</v>
      </c>
      <c r="F317" s="27" t="str">
        <f>IF(ISNUMBER(FIND("TWIS",E317)),VLOOKUP(SUBSTITUTE(E317,"TWIS","IWIS"),CIFX_ECSG清單!A:R,18,0),IF(AND(ISNUMBER(FIND("T",LEFT(E317,2))),IF(LEN(E317)-LEN(SUBSTITUTE(E317,"T",""))&gt;1,FALSE,TRUE)),VLOOKUP(SUBSTITUTE(E317,"T",""),CIFX_ECSG清單!A:R,18,0),VLOOKUP(E317,CIFX_ECSG清單!A:R,18,0)))</f>
        <v>TS0116-SA-010320-00002-顧客註記約定作業_成年監護查詢.docx</v>
      </c>
      <c r="G317" s="27" t="s">
        <v>197</v>
      </c>
      <c r="H317" s="27" t="s">
        <v>1539</v>
      </c>
      <c r="I317" s="28">
        <v>2</v>
      </c>
      <c r="J317" s="29" t="s">
        <v>496</v>
      </c>
      <c r="K317" s="27" t="s">
        <v>504</v>
      </c>
      <c r="L317" s="43" t="s">
        <v>629</v>
      </c>
      <c r="M317" s="27" t="s">
        <v>1540</v>
      </c>
      <c r="N317" s="27">
        <v>8</v>
      </c>
      <c r="O317" s="30" t="s">
        <v>1205</v>
      </c>
      <c r="P317" s="30" t="s">
        <v>631</v>
      </c>
      <c r="Q317" s="27" t="s">
        <v>826</v>
      </c>
      <c r="R317" s="27"/>
      <c r="S317" s="27" t="s">
        <v>508</v>
      </c>
      <c r="T317" s="27"/>
    </row>
    <row r="318" spans="1:20" hidden="1">
      <c r="A318" s="6" t="str">
        <f>VLOOKUP(E318,CIFX_ECSG清單!A:B,2,0)</f>
        <v>PROD</v>
      </c>
      <c r="B318" s="6" t="str">
        <f>_xlfn.IFNA(IF(C318="舊服務",LOOKUP(1,0/FIND(IFERROR(VLOOKUP(E318,新舊交易名稱mapping!A:B,2,0),E318),PGMTRX!A:A),PGMTRX!C:C),LOOKUP(1,0/FIND(E318,新服務功能!H:H),新服務功能!M:M)),VLOOKUP(IFERROR(VLOOKUP(E318,新舊交易名稱mapping!A:B,2,0),E318),CIFX_ECSG清單!A:B,2,0))</f>
        <v>新世代分行系統(NBS)</v>
      </c>
      <c r="C318" s="6" t="str">
        <f>IF(_xlfn.IFNA(VLOOKUP(E318,新服務功能!H:H,1,0),"舊服務")&lt;&gt;"舊服務","新服務","舊服務")</f>
        <v>舊服務</v>
      </c>
      <c r="D318" s="6" t="str">
        <f>IF((VLOOKUP(E318,CIFX_ECSG清單!A:H,8,FALSE))=1,"異動","查詢")</f>
        <v>查詢</v>
      </c>
      <c r="E318" s="27" t="s">
        <v>1538</v>
      </c>
      <c r="F318" s="27" t="str">
        <f>IF(ISNUMBER(FIND("TWIS",E318)),VLOOKUP(SUBSTITUTE(E318,"TWIS","IWIS"),CIFX_ECSG清單!A:R,18,0),IF(AND(ISNUMBER(FIND("T",LEFT(E318,2))),IF(LEN(E318)-LEN(SUBSTITUTE(E318,"T",""))&gt;1,FALSE,TRUE)),VLOOKUP(SUBSTITUTE(E318,"T",""),CIFX_ECSG清單!A:R,18,0),VLOOKUP(E318,CIFX_ECSG清單!A:R,18,0)))</f>
        <v>TS0116-SA-010320-00002-顧客註記約定作業_成年監護查詢.docx</v>
      </c>
      <c r="G318" s="27" t="s">
        <v>197</v>
      </c>
      <c r="H318" s="27" t="s">
        <v>1539</v>
      </c>
      <c r="I318" s="28">
        <v>3</v>
      </c>
      <c r="J318" s="29" t="s">
        <v>496</v>
      </c>
      <c r="K318" s="27" t="s">
        <v>1541</v>
      </c>
      <c r="L318" s="31" t="s">
        <v>509</v>
      </c>
      <c r="M318" s="27" t="s">
        <v>743</v>
      </c>
      <c r="N318" s="27">
        <v>13</v>
      </c>
      <c r="O318" s="30" t="s">
        <v>500</v>
      </c>
      <c r="P318" s="30" t="s">
        <v>511</v>
      </c>
      <c r="Q318" s="27" t="s">
        <v>1542</v>
      </c>
      <c r="R318" s="27"/>
      <c r="S318" s="27"/>
      <c r="T318" s="27"/>
    </row>
    <row r="319" spans="1:20" hidden="1">
      <c r="A319" s="6" t="str">
        <f>VLOOKUP(E319,CIFX_ECSG清單!A:B,2,0)</f>
        <v>PROD</v>
      </c>
      <c r="B319" s="6" t="str">
        <f>_xlfn.IFNA(IF(C319="舊服務",LOOKUP(1,0/FIND(IFERROR(VLOOKUP(E319,新舊交易名稱mapping!A:B,2,0),E319),PGMTRX!A:A),PGMTRX!C:C),LOOKUP(1,0/FIND(E319,新服務功能!H:H),新服務功能!M:M)),VLOOKUP(IFERROR(VLOOKUP(E319,新舊交易名稱mapping!A:B,2,0),E319),CIFX_ECSG清單!A:B,2,0))</f>
        <v>新世代分行系統(NBS)</v>
      </c>
      <c r="C319" s="6" t="str">
        <f>IF(_xlfn.IFNA(VLOOKUP(E319,新服務功能!H:H,1,0),"舊服務")&lt;&gt;"舊服務","新服務","舊服務")</f>
        <v>舊服務</v>
      </c>
      <c r="D319" s="6" t="str">
        <f>IF((VLOOKUP(E319,CIFX_ECSG清單!A:H,8,FALSE))=1,"異動","查詢")</f>
        <v>查詢</v>
      </c>
      <c r="E319" s="27" t="s">
        <v>1538</v>
      </c>
      <c r="F319" s="27" t="str">
        <f>IF(ISNUMBER(FIND("TWIS",E319)),VLOOKUP(SUBSTITUTE(E319,"TWIS","IWIS"),CIFX_ECSG清單!A:R,18,0),IF(AND(ISNUMBER(FIND("T",LEFT(E319,2))),IF(LEN(E319)-LEN(SUBSTITUTE(E319,"T",""))&gt;1,FALSE,TRUE)),VLOOKUP(SUBSTITUTE(E319,"T",""),CIFX_ECSG清單!A:R,18,0),VLOOKUP(E319,CIFX_ECSG清單!A:R,18,0)))</f>
        <v>TS0116-SA-010320-00002-顧客註記約定作業_成年監護查詢.docx</v>
      </c>
      <c r="G319" s="27" t="s">
        <v>197</v>
      </c>
      <c r="H319" s="27" t="s">
        <v>1543</v>
      </c>
      <c r="I319" s="28">
        <v>1</v>
      </c>
      <c r="J319" s="29" t="s">
        <v>513</v>
      </c>
      <c r="K319" s="27" t="s">
        <v>746</v>
      </c>
      <c r="L319" s="31" t="s">
        <v>667</v>
      </c>
      <c r="M319" s="27" t="s">
        <v>1544</v>
      </c>
      <c r="N319" s="27">
        <v>10</v>
      </c>
      <c r="O319" s="30" t="s">
        <v>500</v>
      </c>
      <c r="P319" s="30" t="s">
        <v>501</v>
      </c>
      <c r="Q319" s="27" t="s">
        <v>824</v>
      </c>
      <c r="R319" s="27"/>
      <c r="S319" s="27" t="s">
        <v>502</v>
      </c>
      <c r="T319" s="27"/>
    </row>
    <row r="320" spans="1:20" hidden="1">
      <c r="A320" s="6" t="str">
        <f>VLOOKUP(E320,CIFX_ECSG清單!A:B,2,0)</f>
        <v>PROD</v>
      </c>
      <c r="B320" s="6" t="str">
        <f>_xlfn.IFNA(IF(C320="舊服務",LOOKUP(1,0/FIND(IFERROR(VLOOKUP(E320,新舊交易名稱mapping!A:B,2,0),E320),PGMTRX!A:A),PGMTRX!C:C),LOOKUP(1,0/FIND(E320,新服務功能!H:H),新服務功能!M:M)),VLOOKUP(IFERROR(VLOOKUP(E320,新舊交易名稱mapping!A:B,2,0),E320),CIFX_ECSG清單!A:B,2,0))</f>
        <v>新世代分行系統(NBS)</v>
      </c>
      <c r="C320" s="6" t="str">
        <f>IF(_xlfn.IFNA(VLOOKUP(E320,新服務功能!H:H,1,0),"舊服務")&lt;&gt;"舊服務","新服務","舊服務")</f>
        <v>舊服務</v>
      </c>
      <c r="D320" s="6" t="str">
        <f>IF((VLOOKUP(E320,CIFX_ECSG清單!A:H,8,FALSE))=1,"異動","查詢")</f>
        <v>查詢</v>
      </c>
      <c r="E320" s="27" t="s">
        <v>1538</v>
      </c>
      <c r="F320" s="27" t="str">
        <f>IF(ISNUMBER(FIND("TWIS",E320)),VLOOKUP(SUBSTITUTE(E320,"TWIS","IWIS"),CIFX_ECSG清單!A:R,18,0),IF(AND(ISNUMBER(FIND("T",LEFT(E320,2))),IF(LEN(E320)-LEN(SUBSTITUTE(E320,"T",""))&gt;1,FALSE,TRUE)),VLOOKUP(SUBSTITUTE(E320,"T",""),CIFX_ECSG清單!A:R,18,0),VLOOKUP(E320,CIFX_ECSG清單!A:R,18,0)))</f>
        <v>TS0116-SA-010320-00002-顧客註記約定作業_成年監護查詢.docx</v>
      </c>
      <c r="G320" s="27" t="s">
        <v>197</v>
      </c>
      <c r="H320" s="27" t="s">
        <v>1543</v>
      </c>
      <c r="I320" s="28">
        <v>2</v>
      </c>
      <c r="J320" s="29" t="s">
        <v>513</v>
      </c>
      <c r="K320" s="27" t="s">
        <v>504</v>
      </c>
      <c r="L320" s="43" t="s">
        <v>629</v>
      </c>
      <c r="M320" s="27" t="s">
        <v>1545</v>
      </c>
      <c r="N320" s="27">
        <v>8</v>
      </c>
      <c r="O320" s="30" t="s">
        <v>1205</v>
      </c>
      <c r="P320" s="30" t="s">
        <v>631</v>
      </c>
      <c r="Q320" s="27" t="s">
        <v>826</v>
      </c>
      <c r="R320" s="27"/>
      <c r="S320" s="27" t="s">
        <v>508</v>
      </c>
      <c r="T320" s="27"/>
    </row>
    <row r="321" spans="1:20" hidden="1">
      <c r="A321" s="6" t="str">
        <f>VLOOKUP(E321,CIFX_ECSG清單!A:B,2,0)</f>
        <v>PROD</v>
      </c>
      <c r="B321" s="6" t="str">
        <f>_xlfn.IFNA(IF(C321="舊服務",LOOKUP(1,0/FIND(IFERROR(VLOOKUP(E321,新舊交易名稱mapping!A:B,2,0),E321),PGMTRX!A:A),PGMTRX!C:C),LOOKUP(1,0/FIND(E321,新服務功能!H:H),新服務功能!M:M)),VLOOKUP(IFERROR(VLOOKUP(E321,新舊交易名稱mapping!A:B,2,0),E321),CIFX_ECSG清單!A:B,2,0))</f>
        <v>新世代分行系統(NBS)</v>
      </c>
      <c r="C321" s="6" t="str">
        <f>IF(_xlfn.IFNA(VLOOKUP(E321,新服務功能!H:H,1,0),"舊服務")&lt;&gt;"舊服務","新服務","舊服務")</f>
        <v>舊服務</v>
      </c>
      <c r="D321" s="6" t="str">
        <f>IF((VLOOKUP(E321,CIFX_ECSG清單!A:H,8,FALSE))=1,"異動","查詢")</f>
        <v>查詢</v>
      </c>
      <c r="E321" s="27" t="s">
        <v>1538</v>
      </c>
      <c r="F321" s="27" t="str">
        <f>IF(ISNUMBER(FIND("TWIS",E321)),VLOOKUP(SUBSTITUTE(E321,"TWIS","IWIS"),CIFX_ECSG清單!A:R,18,0),IF(AND(ISNUMBER(FIND("T",LEFT(E321,2))),IF(LEN(E321)-LEN(SUBSTITUTE(E321,"T",""))&gt;1,FALSE,TRUE)),VLOOKUP(SUBSTITUTE(E321,"T",""),CIFX_ECSG清單!A:R,18,0),VLOOKUP(E321,CIFX_ECSG清單!A:R,18,0)))</f>
        <v>TS0116-SA-010320-00002-顧客註記約定作業_成年監護查詢.docx</v>
      </c>
      <c r="G321" s="27" t="s">
        <v>197</v>
      </c>
      <c r="H321" s="27" t="s">
        <v>1543</v>
      </c>
      <c r="I321" s="28">
        <v>3</v>
      </c>
      <c r="J321" s="29" t="s">
        <v>513</v>
      </c>
      <c r="K321" s="27" t="s">
        <v>634</v>
      </c>
      <c r="L321" s="27" t="s">
        <v>634</v>
      </c>
      <c r="M321" s="27" t="s">
        <v>1546</v>
      </c>
      <c r="N321" s="27">
        <v>80</v>
      </c>
      <c r="O321" s="30" t="s">
        <v>500</v>
      </c>
      <c r="P321" s="30" t="s">
        <v>636</v>
      </c>
      <c r="Q321" s="27" t="s">
        <v>829</v>
      </c>
      <c r="R321" s="27"/>
      <c r="S321" s="27" t="s">
        <v>638</v>
      </c>
      <c r="T321" s="27"/>
    </row>
    <row r="322" spans="1:20" ht="108" hidden="1">
      <c r="A322" s="6" t="str">
        <f>VLOOKUP(E322,CIFX_ECSG清單!A:B,2,0)</f>
        <v>PROD</v>
      </c>
      <c r="B322" s="6" t="str">
        <f>_xlfn.IFNA(IF(C322="舊服務",LOOKUP(1,0/FIND(IFERROR(VLOOKUP(E322,新舊交易名稱mapping!A:B,2,0),E322),PGMTRX!A:A),PGMTRX!C:C),LOOKUP(1,0/FIND(E322,新服務功能!H:H),新服務功能!M:M)),VLOOKUP(IFERROR(VLOOKUP(E322,新舊交易名稱mapping!A:B,2,0),E322),CIFX_ECSG清單!A:B,2,0))</f>
        <v>新世代分行系統(NBS)</v>
      </c>
      <c r="C322" s="6" t="str">
        <f>IF(_xlfn.IFNA(VLOOKUP(E322,新服務功能!H:H,1,0),"舊服務")&lt;&gt;"舊服務","新服務","舊服務")</f>
        <v>舊服務</v>
      </c>
      <c r="D322" s="6" t="str">
        <f>IF((VLOOKUP(E322,CIFX_ECSG清單!A:H,8,FALSE))=1,"異動","查詢")</f>
        <v>查詢</v>
      </c>
      <c r="E322" s="27" t="s">
        <v>1538</v>
      </c>
      <c r="F322" s="27" t="str">
        <f>IF(ISNUMBER(FIND("TWIS",E322)),VLOOKUP(SUBSTITUTE(E322,"TWIS","IWIS"),CIFX_ECSG清單!A:R,18,0),IF(AND(ISNUMBER(FIND("T",LEFT(E322,2))),IF(LEN(E322)-LEN(SUBSTITUTE(E322,"T",""))&gt;1,FALSE,TRUE)),VLOOKUP(SUBSTITUTE(E322,"T",""),CIFX_ECSG清單!A:R,18,0),VLOOKUP(E322,CIFX_ECSG清單!A:R,18,0)))</f>
        <v>TS0116-SA-010320-00002-顧客註記約定作業_成年監護查詢.docx</v>
      </c>
      <c r="G322" s="27" t="s">
        <v>197</v>
      </c>
      <c r="H322" s="27" t="s">
        <v>1543</v>
      </c>
      <c r="I322" s="28">
        <v>4</v>
      </c>
      <c r="J322" s="29" t="s">
        <v>513</v>
      </c>
      <c r="K322" s="27" t="s">
        <v>1547</v>
      </c>
      <c r="L322" s="31" t="s">
        <v>1437</v>
      </c>
      <c r="M322" s="27" t="s">
        <v>1548</v>
      </c>
      <c r="N322" s="27">
        <v>1</v>
      </c>
      <c r="O322" s="30" t="s">
        <v>500</v>
      </c>
      <c r="P322" s="30" t="s">
        <v>1439</v>
      </c>
      <c r="Q322" s="27" t="s">
        <v>1440</v>
      </c>
      <c r="R322" s="32" t="s">
        <v>1549</v>
      </c>
      <c r="S322" s="27" t="s">
        <v>1441</v>
      </c>
      <c r="T322" s="27"/>
    </row>
    <row r="323" spans="1:20" ht="27" hidden="1">
      <c r="A323" s="6" t="str">
        <f>VLOOKUP(E323,CIFX_ECSG清單!A:B,2,0)</f>
        <v>PROD</v>
      </c>
      <c r="B323" s="6" t="str">
        <f>_xlfn.IFNA(IF(C323="舊服務",LOOKUP(1,0/FIND(IFERROR(VLOOKUP(E323,新舊交易名稱mapping!A:B,2,0),E323),PGMTRX!A:A),PGMTRX!C:C),LOOKUP(1,0/FIND(E323,新服務功能!H:H),新服務功能!M:M)),VLOOKUP(IFERROR(VLOOKUP(E323,新舊交易名稱mapping!A:B,2,0),E323),CIFX_ECSG清單!A:B,2,0))</f>
        <v>新世代分行系統(NBS)</v>
      </c>
      <c r="C323" s="6" t="str">
        <f>IF(_xlfn.IFNA(VLOOKUP(E323,新服務功能!H:H,1,0),"舊服務")&lt;&gt;"舊服務","新服務","舊服務")</f>
        <v>舊服務</v>
      </c>
      <c r="D323" s="6" t="str">
        <f>IF((VLOOKUP(E323,CIFX_ECSG清單!A:H,8,FALSE))=1,"異動","查詢")</f>
        <v>查詢</v>
      </c>
      <c r="E323" s="27" t="s">
        <v>1538</v>
      </c>
      <c r="F323" s="27" t="str">
        <f>IF(ISNUMBER(FIND("TWIS",E323)),VLOOKUP(SUBSTITUTE(E323,"TWIS","IWIS"),CIFX_ECSG清單!A:R,18,0),IF(AND(ISNUMBER(FIND("T",LEFT(E323,2))),IF(LEN(E323)-LEN(SUBSTITUTE(E323,"T",""))&gt;1,FALSE,TRUE)),VLOOKUP(SUBSTITUTE(E323,"T",""),CIFX_ECSG清單!A:R,18,0),VLOOKUP(E323,CIFX_ECSG清單!A:R,18,0)))</f>
        <v>TS0116-SA-010320-00002-顧客註記約定作業_成年監護查詢.docx</v>
      </c>
      <c r="G323" s="27" t="s">
        <v>197</v>
      </c>
      <c r="H323" s="27" t="s">
        <v>1543</v>
      </c>
      <c r="I323" s="28">
        <v>5</v>
      </c>
      <c r="J323" s="29" t="s">
        <v>513</v>
      </c>
      <c r="K323" s="27" t="s">
        <v>1550</v>
      </c>
      <c r="L323" s="27" t="s">
        <v>1550</v>
      </c>
      <c r="M323" s="27" t="s">
        <v>1551</v>
      </c>
      <c r="N323" s="27">
        <v>1</v>
      </c>
      <c r="O323" s="30" t="s">
        <v>500</v>
      </c>
      <c r="P323" s="30" t="s">
        <v>1552</v>
      </c>
      <c r="Q323" s="27" t="s">
        <v>1440</v>
      </c>
      <c r="R323" s="32" t="s">
        <v>1324</v>
      </c>
      <c r="S323" s="27"/>
      <c r="T323" s="27"/>
    </row>
    <row r="324" spans="1:20" ht="40.5" hidden="1">
      <c r="A324" s="6" t="str">
        <f>VLOOKUP(E324,CIFX_ECSG清單!A:B,2,0)</f>
        <v>PROD</v>
      </c>
      <c r="B324" s="6" t="str">
        <f>_xlfn.IFNA(IF(C324="舊服務",LOOKUP(1,0/FIND(IFERROR(VLOOKUP(E324,新舊交易名稱mapping!A:B,2,0),E324),PGMTRX!A:A),PGMTRX!C:C),LOOKUP(1,0/FIND(E324,新服務功能!H:H),新服務功能!M:M)),VLOOKUP(IFERROR(VLOOKUP(E324,新舊交易名稱mapping!A:B,2,0),E324),CIFX_ECSG清單!A:B,2,0))</f>
        <v>新世代分行系統(NBS)</v>
      </c>
      <c r="C324" s="6" t="str">
        <f>IF(_xlfn.IFNA(VLOOKUP(E324,新服務功能!H:H,1,0),"舊服務")&lt;&gt;"舊服務","新服務","舊服務")</f>
        <v>舊服務</v>
      </c>
      <c r="D324" s="6" t="str">
        <f>IF((VLOOKUP(E324,CIFX_ECSG清單!A:H,8,FALSE))=1,"異動","查詢")</f>
        <v>查詢</v>
      </c>
      <c r="E324" s="27" t="s">
        <v>1538</v>
      </c>
      <c r="F324" s="27" t="str">
        <f>IF(ISNUMBER(FIND("TWIS",E324)),VLOOKUP(SUBSTITUTE(E324,"TWIS","IWIS"),CIFX_ECSG清單!A:R,18,0),IF(AND(ISNUMBER(FIND("T",LEFT(E324,2))),IF(LEN(E324)-LEN(SUBSTITUTE(E324,"T",""))&gt;1,FALSE,TRUE)),VLOOKUP(SUBSTITUTE(E324,"T",""),CIFX_ECSG清單!A:R,18,0),VLOOKUP(E324,CIFX_ECSG清單!A:R,18,0)))</f>
        <v>TS0116-SA-010320-00002-顧客註記約定作業_成年監護查詢.docx</v>
      </c>
      <c r="G324" s="27" t="s">
        <v>197</v>
      </c>
      <c r="H324" s="27" t="s">
        <v>1543</v>
      </c>
      <c r="I324" s="28">
        <v>6</v>
      </c>
      <c r="J324" s="29" t="s">
        <v>513</v>
      </c>
      <c r="K324" s="27" t="s">
        <v>1553</v>
      </c>
      <c r="L324" s="27" t="s">
        <v>1554</v>
      </c>
      <c r="M324" s="27" t="s">
        <v>1555</v>
      </c>
      <c r="N324" s="27">
        <v>1</v>
      </c>
      <c r="O324" s="30" t="s">
        <v>500</v>
      </c>
      <c r="P324" s="30" t="s">
        <v>1556</v>
      </c>
      <c r="Q324" s="27" t="s">
        <v>1440</v>
      </c>
      <c r="R324" s="32" t="s">
        <v>1557</v>
      </c>
      <c r="S324" s="27"/>
      <c r="T324" s="27"/>
    </row>
    <row r="325" spans="1:20" ht="40.5" hidden="1">
      <c r="A325" s="6" t="str">
        <f>VLOOKUP(E325,CIFX_ECSG清單!A:B,2,0)</f>
        <v>PROD</v>
      </c>
      <c r="B325" s="6" t="str">
        <f>_xlfn.IFNA(IF(C325="舊服務",LOOKUP(1,0/FIND(IFERROR(VLOOKUP(E325,新舊交易名稱mapping!A:B,2,0),E325),PGMTRX!A:A),PGMTRX!C:C),LOOKUP(1,0/FIND(E325,新服務功能!H:H),新服務功能!M:M)),VLOOKUP(IFERROR(VLOOKUP(E325,新舊交易名稱mapping!A:B,2,0),E325),CIFX_ECSG清單!A:B,2,0))</f>
        <v>新世代分行系統(NBS)</v>
      </c>
      <c r="C325" s="6" t="str">
        <f>IF(_xlfn.IFNA(VLOOKUP(E325,新服務功能!H:H,1,0),"舊服務")&lt;&gt;"舊服務","新服務","舊服務")</f>
        <v>舊服務</v>
      </c>
      <c r="D325" s="6" t="str">
        <f>IF((VLOOKUP(E325,CIFX_ECSG清單!A:H,8,FALSE))=1,"異動","查詢")</f>
        <v>查詢</v>
      </c>
      <c r="E325" s="27" t="s">
        <v>1538</v>
      </c>
      <c r="F325" s="27" t="str">
        <f>IF(ISNUMBER(FIND("TWIS",E325)),VLOOKUP(SUBSTITUTE(E325,"TWIS","IWIS"),CIFX_ECSG清單!A:R,18,0),IF(AND(ISNUMBER(FIND("T",LEFT(E325,2))),IF(LEN(E325)-LEN(SUBSTITUTE(E325,"T",""))&gt;1,FALSE,TRUE)),VLOOKUP(SUBSTITUTE(E325,"T",""),CIFX_ECSG清單!A:R,18,0),VLOOKUP(E325,CIFX_ECSG清單!A:R,18,0)))</f>
        <v>TS0116-SA-010320-00002-顧客註記約定作業_成年監護查詢.docx</v>
      </c>
      <c r="G325" s="27" t="s">
        <v>1558</v>
      </c>
      <c r="H325" s="27" t="s">
        <v>1543</v>
      </c>
      <c r="I325" s="28">
        <v>7</v>
      </c>
      <c r="J325" s="29" t="s">
        <v>513</v>
      </c>
      <c r="K325" s="27" t="s">
        <v>1559</v>
      </c>
      <c r="L325" s="27" t="s">
        <v>1560</v>
      </c>
      <c r="M325" s="27" t="s">
        <v>1561</v>
      </c>
      <c r="N325" s="27">
        <v>1</v>
      </c>
      <c r="O325" s="30" t="s">
        <v>500</v>
      </c>
      <c r="P325" s="47" t="s">
        <v>1562</v>
      </c>
      <c r="Q325" s="27" t="s">
        <v>1440</v>
      </c>
      <c r="R325" s="32" t="s">
        <v>1563</v>
      </c>
      <c r="S325" s="27"/>
      <c r="T325" s="27"/>
    </row>
    <row r="326" spans="1:20" hidden="1">
      <c r="A326" s="6" t="str">
        <f>VLOOKUP(E326,CIFX_ECSG清單!A:B,2,0)</f>
        <v>PROD</v>
      </c>
      <c r="B326" s="6" t="str">
        <f>_xlfn.IFNA(IF(C326="舊服務",LOOKUP(1,0/FIND(IFERROR(VLOOKUP(E326,新舊交易名稱mapping!A:B,2,0),E326),PGMTRX!A:A),PGMTRX!C:C),LOOKUP(1,0/FIND(E326,新服務功能!H:H),新服務功能!M:M)),VLOOKUP(IFERROR(VLOOKUP(E326,新舊交易名稱mapping!A:B,2,0),E326),CIFX_ECSG清單!A:B,2,0))</f>
        <v>新世代分行系統(NBS)</v>
      </c>
      <c r="C326" s="6" t="str">
        <f>IF(_xlfn.IFNA(VLOOKUP(E326,新服務功能!H:H,1,0),"舊服務")&lt;&gt;"舊服務","新服務","舊服務")</f>
        <v>舊服務</v>
      </c>
      <c r="D326" s="6" t="str">
        <f>IF((VLOOKUP(E326,CIFX_ECSG清單!A:H,8,FALSE))=1,"異動","查詢")</f>
        <v>查詢</v>
      </c>
      <c r="E326" s="27" t="s">
        <v>1564</v>
      </c>
      <c r="F326" s="27" t="str">
        <f>IF(ISNUMBER(FIND("TWIS",E326)),VLOOKUP(SUBSTITUTE(E326,"TWIS","IWIS"),CIFX_ECSG清單!A:R,18,0),IF(AND(ISNUMBER(FIND("T",LEFT(E326,2))),IF(LEN(E326)-LEN(SUBSTITUTE(E326,"T",""))&gt;1,FALSE,TRUE)),VLOOKUP(SUBSTITUTE(E326,"T",""),CIFX_ECSG清單!A:R,18,0),VLOOKUP(E326,CIFX_ECSG清單!A:R,18,0)))</f>
        <v>TS0116-SA-010312-00007-顧客註記約定作業_行銷運用聲明查詢-停止蒐集處理利用個資.docx</v>
      </c>
      <c r="G326" s="27" t="s">
        <v>1565</v>
      </c>
      <c r="H326" s="27" t="s">
        <v>1566</v>
      </c>
      <c r="I326" s="28">
        <v>1</v>
      </c>
      <c r="J326" s="29" t="s">
        <v>496</v>
      </c>
      <c r="K326" s="27" t="s">
        <v>746</v>
      </c>
      <c r="L326" s="31" t="s">
        <v>667</v>
      </c>
      <c r="M326" s="27" t="s">
        <v>806</v>
      </c>
      <c r="N326" s="27">
        <v>10</v>
      </c>
      <c r="O326" s="30" t="s">
        <v>500</v>
      </c>
      <c r="P326" s="30" t="s">
        <v>501</v>
      </c>
      <c r="Q326" s="27" t="s">
        <v>824</v>
      </c>
      <c r="R326" s="27"/>
      <c r="S326" s="27" t="s">
        <v>502</v>
      </c>
      <c r="T326" s="27"/>
    </row>
    <row r="327" spans="1:20" hidden="1">
      <c r="A327" s="6" t="str">
        <f>VLOOKUP(E327,CIFX_ECSG清單!A:B,2,0)</f>
        <v>PROD</v>
      </c>
      <c r="B327" s="6" t="str">
        <f>_xlfn.IFNA(IF(C327="舊服務",LOOKUP(1,0/FIND(IFERROR(VLOOKUP(E327,新舊交易名稱mapping!A:B,2,0),E327),PGMTRX!A:A),PGMTRX!C:C),LOOKUP(1,0/FIND(E327,新服務功能!H:H),新服務功能!M:M)),VLOOKUP(IFERROR(VLOOKUP(E327,新舊交易名稱mapping!A:B,2,0),E327),CIFX_ECSG清單!A:B,2,0))</f>
        <v>新世代分行系統(NBS)</v>
      </c>
      <c r="C327" s="6" t="str">
        <f>IF(_xlfn.IFNA(VLOOKUP(E327,新服務功能!H:H,1,0),"舊服務")&lt;&gt;"舊服務","新服務","舊服務")</f>
        <v>舊服務</v>
      </c>
      <c r="D327" s="6" t="str">
        <f>IF((VLOOKUP(E327,CIFX_ECSG清單!A:H,8,FALSE))=1,"異動","查詢")</f>
        <v>查詢</v>
      </c>
      <c r="E327" s="27" t="s">
        <v>1564</v>
      </c>
      <c r="F327" s="27" t="str">
        <f>IF(ISNUMBER(FIND("TWIS",E327)),VLOOKUP(SUBSTITUTE(E327,"TWIS","IWIS"),CIFX_ECSG清單!A:R,18,0),IF(AND(ISNUMBER(FIND("T",LEFT(E327,2))),IF(LEN(E327)-LEN(SUBSTITUTE(E327,"T",""))&gt;1,FALSE,TRUE)),VLOOKUP(SUBSTITUTE(E327,"T",""),CIFX_ECSG清單!A:R,18,0),VLOOKUP(E327,CIFX_ECSG清單!A:R,18,0)))</f>
        <v>TS0116-SA-010312-00007-顧客註記約定作業_行銷運用聲明查詢-停止蒐集處理利用個資.docx</v>
      </c>
      <c r="G327" s="27" t="s">
        <v>1565</v>
      </c>
      <c r="H327" s="27" t="s">
        <v>1566</v>
      </c>
      <c r="I327" s="28">
        <v>2</v>
      </c>
      <c r="J327" s="29" t="s">
        <v>496</v>
      </c>
      <c r="K327" s="27" t="s">
        <v>825</v>
      </c>
      <c r="L327" s="31" t="s">
        <v>629</v>
      </c>
      <c r="M327" s="27" t="s">
        <v>1540</v>
      </c>
      <c r="N327" s="27">
        <v>8</v>
      </c>
      <c r="O327" s="30" t="s">
        <v>1205</v>
      </c>
      <c r="P327" s="27" t="s">
        <v>507</v>
      </c>
      <c r="Q327" s="27" t="s">
        <v>826</v>
      </c>
      <c r="R327" s="27"/>
      <c r="S327" s="27" t="s">
        <v>508</v>
      </c>
      <c r="T327" s="27"/>
    </row>
    <row r="328" spans="1:20" hidden="1">
      <c r="A328" s="6" t="str">
        <f>VLOOKUP(E328,CIFX_ECSG清單!A:B,2,0)</f>
        <v>PROD</v>
      </c>
      <c r="B328" s="6" t="str">
        <f>_xlfn.IFNA(IF(C328="舊服務",LOOKUP(1,0/FIND(IFERROR(VLOOKUP(E328,新舊交易名稱mapping!A:B,2,0),E328),PGMTRX!A:A),PGMTRX!C:C),LOOKUP(1,0/FIND(E328,新服務功能!H:H),新服務功能!M:M)),VLOOKUP(IFERROR(VLOOKUP(E328,新舊交易名稱mapping!A:B,2,0),E328),CIFX_ECSG清單!A:B,2,0))</f>
        <v>新世代分行系統(NBS)</v>
      </c>
      <c r="C328" s="6" t="str">
        <f>IF(_xlfn.IFNA(VLOOKUP(E328,新服務功能!H:H,1,0),"舊服務")&lt;&gt;"舊服務","新服務","舊服務")</f>
        <v>舊服務</v>
      </c>
      <c r="D328" s="6" t="str">
        <f>IF((VLOOKUP(E328,CIFX_ECSG清單!A:H,8,FALSE))=1,"異動","查詢")</f>
        <v>查詢</v>
      </c>
      <c r="E328" s="27" t="s">
        <v>1564</v>
      </c>
      <c r="F328" s="27" t="str">
        <f>IF(ISNUMBER(FIND("TWIS",E328)),VLOOKUP(SUBSTITUTE(E328,"TWIS","IWIS"),CIFX_ECSG清單!A:R,18,0),IF(AND(ISNUMBER(FIND("T",LEFT(E328,2))),IF(LEN(E328)-LEN(SUBSTITUTE(E328,"T",""))&gt;1,FALSE,TRUE)),VLOOKUP(SUBSTITUTE(E328,"T",""),CIFX_ECSG清單!A:R,18,0),VLOOKUP(E328,CIFX_ECSG清單!A:R,18,0)))</f>
        <v>TS0116-SA-010312-00007-顧客註記約定作業_行銷運用聲明查詢-停止蒐集處理利用個資.docx</v>
      </c>
      <c r="G328" s="27" t="s">
        <v>1565</v>
      </c>
      <c r="H328" s="27" t="s">
        <v>1566</v>
      </c>
      <c r="I328" s="28">
        <v>3</v>
      </c>
      <c r="J328" s="29" t="s">
        <v>496</v>
      </c>
      <c r="K328" s="27" t="s">
        <v>1541</v>
      </c>
      <c r="L328" s="27" t="s">
        <v>1541</v>
      </c>
      <c r="M328" s="27" t="s">
        <v>743</v>
      </c>
      <c r="N328" s="27">
        <v>13</v>
      </c>
      <c r="O328" s="30" t="s">
        <v>500</v>
      </c>
      <c r="P328" s="30" t="s">
        <v>511</v>
      </c>
      <c r="Q328" s="27" t="s">
        <v>1542</v>
      </c>
      <c r="R328" s="27"/>
      <c r="S328" s="27"/>
      <c r="T328" s="27"/>
    </row>
    <row r="329" spans="1:20" hidden="1">
      <c r="A329" s="6" t="str">
        <f>VLOOKUP(E329,CIFX_ECSG清單!A:B,2,0)</f>
        <v>PROD</v>
      </c>
      <c r="B329" s="6" t="str">
        <f>_xlfn.IFNA(IF(C329="舊服務",LOOKUP(1,0/FIND(IFERROR(VLOOKUP(E329,新舊交易名稱mapping!A:B,2,0),E329),PGMTRX!A:A),PGMTRX!C:C),LOOKUP(1,0/FIND(E329,新服務功能!H:H),新服務功能!M:M)),VLOOKUP(IFERROR(VLOOKUP(E329,新舊交易名稱mapping!A:B,2,0),E329),CIFX_ECSG清單!A:B,2,0))</f>
        <v>新世代分行系統(NBS)</v>
      </c>
      <c r="C329" s="6" t="str">
        <f>IF(_xlfn.IFNA(VLOOKUP(E329,新服務功能!H:H,1,0),"舊服務")&lt;&gt;"舊服務","新服務","舊服務")</f>
        <v>舊服務</v>
      </c>
      <c r="D329" s="6" t="str">
        <f>IF((VLOOKUP(E329,CIFX_ECSG清單!A:H,8,FALSE))=1,"異動","查詢")</f>
        <v>查詢</v>
      </c>
      <c r="E329" s="27" t="s">
        <v>1564</v>
      </c>
      <c r="F329" s="27" t="str">
        <f>IF(ISNUMBER(FIND("TWIS",E329)),VLOOKUP(SUBSTITUTE(E329,"TWIS","IWIS"),CIFX_ECSG清單!A:R,18,0),IF(AND(ISNUMBER(FIND("T",LEFT(E329,2))),IF(LEN(E329)-LEN(SUBSTITUTE(E329,"T",""))&gt;1,FALSE,TRUE)),VLOOKUP(SUBSTITUTE(E329,"T",""),CIFX_ECSG清單!A:R,18,0),VLOOKUP(E329,CIFX_ECSG清單!A:R,18,0)))</f>
        <v>TS0116-SA-010312-00007-顧客註記約定作業_行銷運用聲明查詢-停止蒐集處理利用個資.docx</v>
      </c>
      <c r="G329" s="27" t="s">
        <v>1565</v>
      </c>
      <c r="H329" s="27" t="s">
        <v>1567</v>
      </c>
      <c r="I329" s="28">
        <v>1</v>
      </c>
      <c r="J329" s="29" t="s">
        <v>513</v>
      </c>
      <c r="K329" s="27" t="s">
        <v>1568</v>
      </c>
      <c r="L329" s="27" t="s">
        <v>616</v>
      </c>
      <c r="M329" s="27" t="s">
        <v>1569</v>
      </c>
      <c r="N329" s="27">
        <v>2</v>
      </c>
      <c r="O329" s="30" t="s">
        <v>500</v>
      </c>
      <c r="P329" s="30" t="s">
        <v>616</v>
      </c>
      <c r="R329" s="27" t="s">
        <v>1570</v>
      </c>
      <c r="S329" s="27"/>
      <c r="T329" s="27"/>
    </row>
    <row r="330" spans="1:20" hidden="1">
      <c r="A330" s="6" t="str">
        <f>VLOOKUP(E330,CIFX_ECSG清單!A:B,2,0)</f>
        <v>PROD</v>
      </c>
      <c r="B330" s="6" t="str">
        <f>_xlfn.IFNA(IF(C330="舊服務",LOOKUP(1,0/FIND(IFERROR(VLOOKUP(E330,新舊交易名稱mapping!A:B,2,0),E330),PGMTRX!A:A),PGMTRX!C:C),LOOKUP(1,0/FIND(E330,新服務功能!H:H),新服務功能!M:M)),VLOOKUP(IFERROR(VLOOKUP(E330,新舊交易名稱mapping!A:B,2,0),E330),CIFX_ECSG清單!A:B,2,0))</f>
        <v>新世代分行系統(NBS)</v>
      </c>
      <c r="C330" s="6" t="str">
        <f>IF(_xlfn.IFNA(VLOOKUP(E330,新服務功能!H:H,1,0),"舊服務")&lt;&gt;"舊服務","新服務","舊服務")</f>
        <v>舊服務</v>
      </c>
      <c r="D330" s="6" t="str">
        <f>IF((VLOOKUP(E330,CIFX_ECSG清單!A:H,8,FALSE))=1,"異動","查詢")</f>
        <v>查詢</v>
      </c>
      <c r="E330" s="27" t="s">
        <v>1564</v>
      </c>
      <c r="F330" s="27" t="str">
        <f>IF(ISNUMBER(FIND("TWIS",E330)),VLOOKUP(SUBSTITUTE(E330,"TWIS","IWIS"),CIFX_ECSG清單!A:R,18,0),IF(AND(ISNUMBER(FIND("T",LEFT(E330,2))),IF(LEN(E330)-LEN(SUBSTITUTE(E330,"T",""))&gt;1,FALSE,TRUE)),VLOOKUP(SUBSTITUTE(E330,"T",""),CIFX_ECSG清單!A:R,18,0),VLOOKUP(E330,CIFX_ECSG清單!A:R,18,0)))</f>
        <v>TS0116-SA-010312-00007-顧客註記約定作業_行銷運用聲明查詢-停止蒐集處理利用個資.docx</v>
      </c>
      <c r="G330" s="27" t="s">
        <v>1565</v>
      </c>
      <c r="H330" s="27" t="s">
        <v>1567</v>
      </c>
      <c r="I330" s="28">
        <v>2</v>
      </c>
      <c r="J330" s="29" t="s">
        <v>513</v>
      </c>
      <c r="K330" s="27" t="s">
        <v>746</v>
      </c>
      <c r="L330" s="31" t="s">
        <v>667</v>
      </c>
      <c r="M330" s="27" t="s">
        <v>747</v>
      </c>
      <c r="N330" s="27">
        <v>10</v>
      </c>
      <c r="O330" s="30" t="s">
        <v>500</v>
      </c>
      <c r="P330" s="30" t="s">
        <v>501</v>
      </c>
      <c r="Q330" s="27" t="s">
        <v>824</v>
      </c>
      <c r="R330" s="27"/>
      <c r="S330" s="27" t="s">
        <v>502</v>
      </c>
      <c r="T330" s="27"/>
    </row>
    <row r="331" spans="1:20" hidden="1">
      <c r="A331" s="6" t="str">
        <f>VLOOKUP(E331,CIFX_ECSG清單!A:B,2,0)</f>
        <v>PROD</v>
      </c>
      <c r="B331" s="6" t="str">
        <f>_xlfn.IFNA(IF(C331="舊服務",LOOKUP(1,0/FIND(IFERROR(VLOOKUP(E331,新舊交易名稱mapping!A:B,2,0),E331),PGMTRX!A:A),PGMTRX!C:C),LOOKUP(1,0/FIND(E331,新服務功能!H:H),新服務功能!M:M)),VLOOKUP(IFERROR(VLOOKUP(E331,新舊交易名稱mapping!A:B,2,0),E331),CIFX_ECSG清單!A:B,2,0))</f>
        <v>新世代分行系統(NBS)</v>
      </c>
      <c r="C331" s="6" t="str">
        <f>IF(_xlfn.IFNA(VLOOKUP(E331,新服務功能!H:H,1,0),"舊服務")&lt;&gt;"舊服務","新服務","舊服務")</f>
        <v>舊服務</v>
      </c>
      <c r="D331" s="6" t="str">
        <f>IF((VLOOKUP(E331,CIFX_ECSG清單!A:H,8,FALSE))=1,"異動","查詢")</f>
        <v>查詢</v>
      </c>
      <c r="E331" s="27" t="s">
        <v>1564</v>
      </c>
      <c r="F331" s="27" t="str">
        <f>IF(ISNUMBER(FIND("TWIS",E331)),VLOOKUP(SUBSTITUTE(E331,"TWIS","IWIS"),CIFX_ECSG清單!A:R,18,0),IF(AND(ISNUMBER(FIND("T",LEFT(E331,2))),IF(LEN(E331)-LEN(SUBSTITUTE(E331,"T",""))&gt;1,FALSE,TRUE)),VLOOKUP(SUBSTITUTE(E331,"T",""),CIFX_ECSG清單!A:R,18,0),VLOOKUP(E331,CIFX_ECSG清單!A:R,18,0)))</f>
        <v>TS0116-SA-010312-00007-顧客註記約定作業_行銷運用聲明查詢-停止蒐集處理利用個資.docx</v>
      </c>
      <c r="G331" s="27" t="s">
        <v>1565</v>
      </c>
      <c r="H331" s="27" t="s">
        <v>1567</v>
      </c>
      <c r="I331" s="28">
        <v>3</v>
      </c>
      <c r="J331" s="29" t="s">
        <v>513</v>
      </c>
      <c r="K331" s="27" t="s">
        <v>828</v>
      </c>
      <c r="L331" s="31" t="s">
        <v>749</v>
      </c>
      <c r="M331" s="27" t="s">
        <v>635</v>
      </c>
      <c r="N331" s="27">
        <v>40</v>
      </c>
      <c r="O331" s="30" t="s">
        <v>500</v>
      </c>
      <c r="P331" s="30" t="s">
        <v>636</v>
      </c>
      <c r="Q331" s="27" t="s">
        <v>829</v>
      </c>
      <c r="R331" s="27"/>
      <c r="S331" s="27" t="s">
        <v>638</v>
      </c>
      <c r="T331" s="27"/>
    </row>
    <row r="332" spans="1:20" ht="27" hidden="1">
      <c r="A332" s="6" t="str">
        <f>VLOOKUP(E332,CIFX_ECSG清單!A:B,2,0)</f>
        <v>PROD</v>
      </c>
      <c r="B332" s="6" t="str">
        <f>_xlfn.IFNA(IF(C332="舊服務",LOOKUP(1,0/FIND(IFERROR(VLOOKUP(E332,新舊交易名稱mapping!A:B,2,0),E332),PGMTRX!A:A),PGMTRX!C:C),LOOKUP(1,0/FIND(E332,新服務功能!H:H),新服務功能!M:M)),VLOOKUP(IFERROR(VLOOKUP(E332,新舊交易名稱mapping!A:B,2,0),E332),CIFX_ECSG清單!A:B,2,0))</f>
        <v>新世代分行系統(NBS)</v>
      </c>
      <c r="C332" s="6" t="str">
        <f>IF(_xlfn.IFNA(VLOOKUP(E332,新服務功能!H:H,1,0),"舊服務")&lt;&gt;"舊服務","新服務","舊服務")</f>
        <v>舊服務</v>
      </c>
      <c r="D332" s="6" t="str">
        <f>IF((VLOOKUP(E332,CIFX_ECSG清單!A:H,8,FALSE))=1,"異動","查詢")</f>
        <v>查詢</v>
      </c>
      <c r="E332" s="27" t="s">
        <v>1564</v>
      </c>
      <c r="F332" s="27" t="str">
        <f>IF(ISNUMBER(FIND("TWIS",E332)),VLOOKUP(SUBSTITUTE(E332,"TWIS","IWIS"),CIFX_ECSG清單!A:R,18,0),IF(AND(ISNUMBER(FIND("T",LEFT(E332,2))),IF(LEN(E332)-LEN(SUBSTITUTE(E332,"T",""))&gt;1,FALSE,TRUE)),VLOOKUP(SUBSTITUTE(E332,"T",""),CIFX_ECSG清單!A:R,18,0),VLOOKUP(E332,CIFX_ECSG清單!A:R,18,0)))</f>
        <v>TS0116-SA-010312-00007-顧客註記約定作業_行銷運用聲明查詢-停止蒐集處理利用個資.docx</v>
      </c>
      <c r="G332" s="27" t="s">
        <v>1565</v>
      </c>
      <c r="H332" s="27" t="s">
        <v>1567</v>
      </c>
      <c r="I332" s="28">
        <v>4</v>
      </c>
      <c r="J332" s="29" t="s">
        <v>513</v>
      </c>
      <c r="K332" s="27" t="s">
        <v>1571</v>
      </c>
      <c r="L332" s="30" t="s">
        <v>1242</v>
      </c>
      <c r="M332" s="27" t="s">
        <v>1572</v>
      </c>
      <c r="N332" s="27">
        <v>1</v>
      </c>
      <c r="O332" s="30" t="s">
        <v>500</v>
      </c>
      <c r="P332" s="30" t="s">
        <v>1244</v>
      </c>
      <c r="Q332" s="27" t="s">
        <v>1245</v>
      </c>
      <c r="R332" s="32" t="s">
        <v>1573</v>
      </c>
      <c r="S332" s="27" t="s">
        <v>1246</v>
      </c>
      <c r="T332" s="27"/>
    </row>
    <row r="333" spans="1:20" hidden="1">
      <c r="A333" s="6" t="str">
        <f>VLOOKUP(E333,CIFX_ECSG清單!A:B,2,0)</f>
        <v>PROD</v>
      </c>
      <c r="B333" s="6" t="str">
        <f>_xlfn.IFNA(IF(C333="舊服務",LOOKUP(1,0/FIND(IFERROR(VLOOKUP(E333,新舊交易名稱mapping!A:B,2,0),E333),PGMTRX!A:A),PGMTRX!C:C),LOOKUP(1,0/FIND(E333,新服務功能!H:H),新服務功能!M:M)),VLOOKUP(IFERROR(VLOOKUP(E333,新舊交易名稱mapping!A:B,2,0),E333),CIFX_ECSG清單!A:B,2,0))</f>
        <v>新世代分行系統(NBS)</v>
      </c>
      <c r="C333" s="6" t="str">
        <f>IF(_xlfn.IFNA(VLOOKUP(E333,新服務功能!H:H,1,0),"舊服務")&lt;&gt;"舊服務","新服務","舊服務")</f>
        <v>舊服務</v>
      </c>
      <c r="D333" s="6" t="str">
        <f>IF((VLOOKUP(E333,CIFX_ECSG清單!A:H,8,FALSE))=1,"異動","查詢")</f>
        <v>查詢</v>
      </c>
      <c r="E333" s="27" t="s">
        <v>1564</v>
      </c>
      <c r="F333" s="27" t="str">
        <f>IF(ISNUMBER(FIND("TWIS",E333)),VLOOKUP(SUBSTITUTE(E333,"TWIS","IWIS"),CIFX_ECSG清單!A:R,18,0),IF(AND(ISNUMBER(FIND("T",LEFT(E333,2))),IF(LEN(E333)-LEN(SUBSTITUTE(E333,"T",""))&gt;1,FALSE,TRUE)),VLOOKUP(SUBSTITUTE(E333,"T",""),CIFX_ECSG清單!A:R,18,0),VLOOKUP(E333,CIFX_ECSG清單!A:R,18,0)))</f>
        <v>TS0116-SA-010312-00007-顧客註記約定作業_行銷運用聲明查詢-停止蒐集處理利用個資.docx</v>
      </c>
      <c r="G333" s="27" t="s">
        <v>1565</v>
      </c>
      <c r="H333" s="27" t="s">
        <v>1567</v>
      </c>
      <c r="I333" s="28">
        <v>5</v>
      </c>
      <c r="J333" s="29" t="s">
        <v>513</v>
      </c>
      <c r="K333" s="27" t="s">
        <v>1574</v>
      </c>
      <c r="L333" s="27" t="s">
        <v>616</v>
      </c>
      <c r="M333" s="27" t="s">
        <v>1575</v>
      </c>
      <c r="N333" s="27">
        <v>2</v>
      </c>
      <c r="O333" s="30" t="s">
        <v>500</v>
      </c>
      <c r="P333" s="30" t="s">
        <v>616</v>
      </c>
      <c r="R333" s="27" t="s">
        <v>1570</v>
      </c>
      <c r="S333" s="27"/>
      <c r="T333" s="27"/>
    </row>
    <row r="334" spans="1:20" hidden="1">
      <c r="A334" s="6" t="str">
        <f>VLOOKUP(E334,CIFX_ECSG清單!A:B,2,0)</f>
        <v>PROD</v>
      </c>
      <c r="B334" s="6" t="str">
        <f>_xlfn.IFNA(IF(C334="舊服務",LOOKUP(1,0/FIND(IFERROR(VLOOKUP(E334,新舊交易名稱mapping!A:B,2,0),E334),PGMTRX!A:A),PGMTRX!C:C),LOOKUP(1,0/FIND(E334,新服務功能!H:H),新服務功能!M:M)),VLOOKUP(IFERROR(VLOOKUP(E334,新舊交易名稱mapping!A:B,2,0),E334),CIFX_ECSG清單!A:B,2,0))</f>
        <v>新世代分行系統(NBS)</v>
      </c>
      <c r="C334" s="6" t="str">
        <f>IF(_xlfn.IFNA(VLOOKUP(E334,新服務功能!H:H,1,0),"舊服務")&lt;&gt;"舊服務","新服務","舊服務")</f>
        <v>舊服務</v>
      </c>
      <c r="D334" s="6" t="str">
        <f>IF((VLOOKUP(E334,CIFX_ECSG清單!A:H,8,FALSE))=1,"異動","查詢")</f>
        <v>查詢</v>
      </c>
      <c r="E334" s="27" t="s">
        <v>1576</v>
      </c>
      <c r="F334" s="27" t="str">
        <f>IF(ISNUMBER(FIND("TWIS",E334)),VLOOKUP(SUBSTITUTE(E334,"TWIS","IWIS"),CIFX_ECSG清單!A:R,18,0),IF(AND(ISNUMBER(FIND("T",LEFT(E334,2))),IF(LEN(E334)-LEN(SUBSTITUTE(E334,"T",""))&gt;1,FALSE,TRUE)),VLOOKUP(SUBSTITUTE(E334,"T",""),CIFX_ECSG清單!A:R,18,0),VLOOKUP(E334,CIFX_ECSG清單!A:R,18,0)))</f>
        <v>TS0116-SA-010312-00006-顧客註記約定作業_行銷運用聲明查詢-金控及其子公司資料運用.docx</v>
      </c>
      <c r="G334" s="27" t="s">
        <v>1577</v>
      </c>
      <c r="H334" s="27" t="s">
        <v>1578</v>
      </c>
      <c r="I334" s="28">
        <v>1</v>
      </c>
      <c r="J334" s="29" t="s">
        <v>496</v>
      </c>
      <c r="K334" s="27" t="s">
        <v>746</v>
      </c>
      <c r="L334" s="31" t="s">
        <v>667</v>
      </c>
      <c r="M334" s="27" t="s">
        <v>806</v>
      </c>
      <c r="N334" s="27">
        <v>10</v>
      </c>
      <c r="O334" s="30" t="s">
        <v>500</v>
      </c>
      <c r="P334" s="30" t="s">
        <v>501</v>
      </c>
      <c r="Q334" s="27" t="s">
        <v>824</v>
      </c>
      <c r="R334" s="27"/>
      <c r="S334" s="27" t="s">
        <v>502</v>
      </c>
      <c r="T334" s="27"/>
    </row>
    <row r="335" spans="1:20" hidden="1">
      <c r="A335" s="6" t="str">
        <f>VLOOKUP(E335,CIFX_ECSG清單!A:B,2,0)</f>
        <v>PROD</v>
      </c>
      <c r="B335" s="6" t="str">
        <f>_xlfn.IFNA(IF(C335="舊服務",LOOKUP(1,0/FIND(IFERROR(VLOOKUP(E335,新舊交易名稱mapping!A:B,2,0),E335),PGMTRX!A:A),PGMTRX!C:C),LOOKUP(1,0/FIND(E335,新服務功能!H:H),新服務功能!M:M)),VLOOKUP(IFERROR(VLOOKUP(E335,新舊交易名稱mapping!A:B,2,0),E335),CIFX_ECSG清單!A:B,2,0))</f>
        <v>新世代分行系統(NBS)</v>
      </c>
      <c r="C335" s="6" t="str">
        <f>IF(_xlfn.IFNA(VLOOKUP(E335,新服務功能!H:H,1,0),"舊服務")&lt;&gt;"舊服務","新服務","舊服務")</f>
        <v>舊服務</v>
      </c>
      <c r="D335" s="6" t="str">
        <f>IF((VLOOKUP(E335,CIFX_ECSG清單!A:H,8,FALSE))=1,"異動","查詢")</f>
        <v>查詢</v>
      </c>
      <c r="E335" s="27" t="s">
        <v>1576</v>
      </c>
      <c r="F335" s="27" t="str">
        <f>IF(ISNUMBER(FIND("TWIS",E335)),VLOOKUP(SUBSTITUTE(E335,"TWIS","IWIS"),CIFX_ECSG清單!A:R,18,0),IF(AND(ISNUMBER(FIND("T",LEFT(E335,2))),IF(LEN(E335)-LEN(SUBSTITUTE(E335,"T",""))&gt;1,FALSE,TRUE)),VLOOKUP(SUBSTITUTE(E335,"T",""),CIFX_ECSG清單!A:R,18,0),VLOOKUP(E335,CIFX_ECSG清單!A:R,18,0)))</f>
        <v>TS0116-SA-010312-00006-顧客註記約定作業_行銷運用聲明查詢-金控及其子公司資料運用.docx</v>
      </c>
      <c r="G335" s="27" t="s">
        <v>1577</v>
      </c>
      <c r="H335" s="27" t="s">
        <v>1578</v>
      </c>
      <c r="I335" s="28">
        <v>2</v>
      </c>
      <c r="J335" s="29" t="s">
        <v>496</v>
      </c>
      <c r="K335" s="27" t="s">
        <v>825</v>
      </c>
      <c r="L335" s="31" t="s">
        <v>629</v>
      </c>
      <c r="M335" s="27" t="s">
        <v>1540</v>
      </c>
      <c r="N335" s="27">
        <v>8</v>
      </c>
      <c r="O335" s="30" t="s">
        <v>1205</v>
      </c>
      <c r="P335" s="27" t="s">
        <v>507</v>
      </c>
      <c r="Q335" s="27" t="s">
        <v>826</v>
      </c>
      <c r="R335" s="27"/>
      <c r="S335" s="27" t="s">
        <v>508</v>
      </c>
      <c r="T335" s="27"/>
    </row>
    <row r="336" spans="1:20" hidden="1">
      <c r="A336" s="6" t="str">
        <f>VLOOKUP(E336,CIFX_ECSG清單!A:B,2,0)</f>
        <v>PROD</v>
      </c>
      <c r="B336" s="6" t="str">
        <f>_xlfn.IFNA(IF(C336="舊服務",LOOKUP(1,0/FIND(IFERROR(VLOOKUP(E336,新舊交易名稱mapping!A:B,2,0),E336),PGMTRX!A:A),PGMTRX!C:C),LOOKUP(1,0/FIND(E336,新服務功能!H:H),新服務功能!M:M)),VLOOKUP(IFERROR(VLOOKUP(E336,新舊交易名稱mapping!A:B,2,0),E336),CIFX_ECSG清單!A:B,2,0))</f>
        <v>新世代分行系統(NBS)</v>
      </c>
      <c r="C336" s="6" t="str">
        <f>IF(_xlfn.IFNA(VLOOKUP(E336,新服務功能!H:H,1,0),"舊服務")&lt;&gt;"舊服務","新服務","舊服務")</f>
        <v>舊服務</v>
      </c>
      <c r="D336" s="6" t="str">
        <f>IF((VLOOKUP(E336,CIFX_ECSG清單!A:H,8,FALSE))=1,"異動","查詢")</f>
        <v>查詢</v>
      </c>
      <c r="E336" s="27" t="s">
        <v>1576</v>
      </c>
      <c r="F336" s="27" t="str">
        <f>IF(ISNUMBER(FIND("TWIS",E336)),VLOOKUP(SUBSTITUTE(E336,"TWIS","IWIS"),CIFX_ECSG清單!A:R,18,0),IF(AND(ISNUMBER(FIND("T",LEFT(E336,2))),IF(LEN(E336)-LEN(SUBSTITUTE(E336,"T",""))&gt;1,FALSE,TRUE)),VLOOKUP(SUBSTITUTE(E336,"T",""),CIFX_ECSG清單!A:R,18,0),VLOOKUP(E336,CIFX_ECSG清單!A:R,18,0)))</f>
        <v>TS0116-SA-010312-00006-顧客註記約定作業_行銷運用聲明查詢-金控及其子公司資料運用.docx</v>
      </c>
      <c r="G336" s="27" t="s">
        <v>1577</v>
      </c>
      <c r="H336" s="27" t="s">
        <v>1578</v>
      </c>
      <c r="I336" s="28">
        <v>3</v>
      </c>
      <c r="J336" s="29" t="s">
        <v>496</v>
      </c>
      <c r="K336" s="27" t="s">
        <v>1541</v>
      </c>
      <c r="L336" s="27" t="s">
        <v>1541</v>
      </c>
      <c r="M336" s="27" t="s">
        <v>743</v>
      </c>
      <c r="N336" s="27">
        <v>13</v>
      </c>
      <c r="O336" s="30" t="s">
        <v>500</v>
      </c>
      <c r="P336" s="30" t="s">
        <v>511</v>
      </c>
      <c r="Q336" s="27" t="s">
        <v>1542</v>
      </c>
      <c r="R336" s="27"/>
      <c r="S336" s="27"/>
      <c r="T336" s="27"/>
    </row>
    <row r="337" spans="1:20" hidden="1">
      <c r="A337" s="6" t="str">
        <f>VLOOKUP(E337,CIFX_ECSG清單!A:B,2,0)</f>
        <v>PROD</v>
      </c>
      <c r="B337" s="6" t="str">
        <f>_xlfn.IFNA(IF(C337="舊服務",LOOKUP(1,0/FIND(IFERROR(VLOOKUP(E337,新舊交易名稱mapping!A:B,2,0),E337),PGMTRX!A:A),PGMTRX!C:C),LOOKUP(1,0/FIND(E337,新服務功能!H:H),新服務功能!M:M)),VLOOKUP(IFERROR(VLOOKUP(E337,新舊交易名稱mapping!A:B,2,0),E337),CIFX_ECSG清單!A:B,2,0))</f>
        <v>新世代分行系統(NBS)</v>
      </c>
      <c r="C337" s="6" t="str">
        <f>IF(_xlfn.IFNA(VLOOKUP(E337,新服務功能!H:H,1,0),"舊服務")&lt;&gt;"舊服務","新服務","舊服務")</f>
        <v>舊服務</v>
      </c>
      <c r="D337" s="6" t="str">
        <f>IF((VLOOKUP(E337,CIFX_ECSG清單!A:H,8,FALSE))=1,"異動","查詢")</f>
        <v>查詢</v>
      </c>
      <c r="E337" s="27" t="s">
        <v>1576</v>
      </c>
      <c r="F337" s="27" t="str">
        <f>IF(ISNUMBER(FIND("TWIS",E337)),VLOOKUP(SUBSTITUTE(E337,"TWIS","IWIS"),CIFX_ECSG清單!A:R,18,0),IF(AND(ISNUMBER(FIND("T",LEFT(E337,2))),IF(LEN(E337)-LEN(SUBSTITUTE(E337,"T",""))&gt;1,FALSE,TRUE)),VLOOKUP(SUBSTITUTE(E337,"T",""),CIFX_ECSG清單!A:R,18,0),VLOOKUP(E337,CIFX_ECSG清單!A:R,18,0)))</f>
        <v>TS0116-SA-010312-00006-顧客註記約定作業_行銷運用聲明查詢-金控及其子公司資料運用.docx</v>
      </c>
      <c r="G337" s="27" t="s">
        <v>1577</v>
      </c>
      <c r="H337" s="27" t="s">
        <v>1579</v>
      </c>
      <c r="I337" s="28">
        <v>1</v>
      </c>
      <c r="J337" s="29" t="s">
        <v>513</v>
      </c>
      <c r="K337" s="27" t="s">
        <v>1568</v>
      </c>
      <c r="L337" s="27" t="s">
        <v>616</v>
      </c>
      <c r="M337" s="27" t="s">
        <v>1569</v>
      </c>
      <c r="N337" s="27">
        <v>2</v>
      </c>
      <c r="O337" s="30" t="s">
        <v>500</v>
      </c>
      <c r="P337" s="30" t="s">
        <v>616</v>
      </c>
      <c r="R337" s="27" t="s">
        <v>1570</v>
      </c>
      <c r="S337" s="27"/>
      <c r="T337" s="27"/>
    </row>
    <row r="338" spans="1:20" hidden="1">
      <c r="A338" s="6" t="str">
        <f>VLOOKUP(E338,CIFX_ECSG清單!A:B,2,0)</f>
        <v>PROD</v>
      </c>
      <c r="B338" s="6" t="str">
        <f>_xlfn.IFNA(IF(C338="舊服務",LOOKUP(1,0/FIND(IFERROR(VLOOKUP(E338,新舊交易名稱mapping!A:B,2,0),E338),PGMTRX!A:A),PGMTRX!C:C),LOOKUP(1,0/FIND(E338,新服務功能!H:H),新服務功能!M:M)),VLOOKUP(IFERROR(VLOOKUP(E338,新舊交易名稱mapping!A:B,2,0),E338),CIFX_ECSG清單!A:B,2,0))</f>
        <v>新世代分行系統(NBS)</v>
      </c>
      <c r="C338" s="6" t="str">
        <f>IF(_xlfn.IFNA(VLOOKUP(E338,新服務功能!H:H,1,0),"舊服務")&lt;&gt;"舊服務","新服務","舊服務")</f>
        <v>舊服務</v>
      </c>
      <c r="D338" s="6" t="str">
        <f>IF((VLOOKUP(E338,CIFX_ECSG清單!A:H,8,FALSE))=1,"異動","查詢")</f>
        <v>查詢</v>
      </c>
      <c r="E338" s="27" t="s">
        <v>1576</v>
      </c>
      <c r="F338" s="27" t="str">
        <f>IF(ISNUMBER(FIND("TWIS",E338)),VLOOKUP(SUBSTITUTE(E338,"TWIS","IWIS"),CIFX_ECSG清單!A:R,18,0),IF(AND(ISNUMBER(FIND("T",LEFT(E338,2))),IF(LEN(E338)-LEN(SUBSTITUTE(E338,"T",""))&gt;1,FALSE,TRUE)),VLOOKUP(SUBSTITUTE(E338,"T",""),CIFX_ECSG清單!A:R,18,0),VLOOKUP(E338,CIFX_ECSG清單!A:R,18,0)))</f>
        <v>TS0116-SA-010312-00006-顧客註記約定作業_行銷運用聲明查詢-金控及其子公司資料運用.docx</v>
      </c>
      <c r="G338" s="27" t="s">
        <v>1577</v>
      </c>
      <c r="H338" s="27" t="s">
        <v>1579</v>
      </c>
      <c r="I338" s="28">
        <v>2</v>
      </c>
      <c r="J338" s="29" t="s">
        <v>513</v>
      </c>
      <c r="K338" s="27" t="s">
        <v>746</v>
      </c>
      <c r="L338" s="31" t="s">
        <v>667</v>
      </c>
      <c r="M338" s="27" t="s">
        <v>747</v>
      </c>
      <c r="N338" s="27">
        <v>10</v>
      </c>
      <c r="O338" s="30" t="s">
        <v>500</v>
      </c>
      <c r="P338" s="30" t="s">
        <v>501</v>
      </c>
      <c r="Q338" s="27" t="s">
        <v>824</v>
      </c>
      <c r="R338" s="27"/>
      <c r="S338" s="27" t="s">
        <v>502</v>
      </c>
      <c r="T338" s="27"/>
    </row>
    <row r="339" spans="1:20" hidden="1">
      <c r="A339" s="6" t="str">
        <f>VLOOKUP(E339,CIFX_ECSG清單!A:B,2,0)</f>
        <v>PROD</v>
      </c>
      <c r="B339" s="6" t="str">
        <f>_xlfn.IFNA(IF(C339="舊服務",LOOKUP(1,0/FIND(IFERROR(VLOOKUP(E339,新舊交易名稱mapping!A:B,2,0),E339),PGMTRX!A:A),PGMTRX!C:C),LOOKUP(1,0/FIND(E339,新服務功能!H:H),新服務功能!M:M)),VLOOKUP(IFERROR(VLOOKUP(E339,新舊交易名稱mapping!A:B,2,0),E339),CIFX_ECSG清單!A:B,2,0))</f>
        <v>新世代分行系統(NBS)</v>
      </c>
      <c r="C339" s="6" t="str">
        <f>IF(_xlfn.IFNA(VLOOKUP(E339,新服務功能!H:H,1,0),"舊服務")&lt;&gt;"舊服務","新服務","舊服務")</f>
        <v>舊服務</v>
      </c>
      <c r="D339" s="6" t="str">
        <f>IF((VLOOKUP(E339,CIFX_ECSG清單!A:H,8,FALSE))=1,"異動","查詢")</f>
        <v>查詢</v>
      </c>
      <c r="E339" s="27" t="s">
        <v>1576</v>
      </c>
      <c r="F339" s="27" t="str">
        <f>IF(ISNUMBER(FIND("TWIS",E339)),VLOOKUP(SUBSTITUTE(E339,"TWIS","IWIS"),CIFX_ECSG清單!A:R,18,0),IF(AND(ISNUMBER(FIND("T",LEFT(E339,2))),IF(LEN(E339)-LEN(SUBSTITUTE(E339,"T",""))&gt;1,FALSE,TRUE)),VLOOKUP(SUBSTITUTE(E339,"T",""),CIFX_ECSG清單!A:R,18,0),VLOOKUP(E339,CIFX_ECSG清單!A:R,18,0)))</f>
        <v>TS0116-SA-010312-00006-顧客註記約定作業_行銷運用聲明查詢-金控及其子公司資料運用.docx</v>
      </c>
      <c r="G339" s="27" t="s">
        <v>1577</v>
      </c>
      <c r="H339" s="27" t="s">
        <v>1579</v>
      </c>
      <c r="I339" s="28">
        <v>3</v>
      </c>
      <c r="J339" s="29" t="s">
        <v>513</v>
      </c>
      <c r="K339" s="27" t="s">
        <v>828</v>
      </c>
      <c r="L339" s="31" t="s">
        <v>749</v>
      </c>
      <c r="M339" s="27" t="s">
        <v>635</v>
      </c>
      <c r="N339" s="27">
        <v>40</v>
      </c>
      <c r="O339" s="30" t="s">
        <v>500</v>
      </c>
      <c r="P339" s="30" t="s">
        <v>636</v>
      </c>
      <c r="Q339" s="27" t="s">
        <v>829</v>
      </c>
      <c r="R339" s="27"/>
      <c r="S339" s="27" t="s">
        <v>638</v>
      </c>
      <c r="T339" s="27"/>
    </row>
    <row r="340" spans="1:20" ht="81" hidden="1">
      <c r="A340" s="6" t="str">
        <f>VLOOKUP(E340,CIFX_ECSG清單!A:B,2,0)</f>
        <v>PROD</v>
      </c>
      <c r="B340" s="6" t="str">
        <f>_xlfn.IFNA(IF(C340="舊服務",LOOKUP(1,0/FIND(IFERROR(VLOOKUP(E340,新舊交易名稱mapping!A:B,2,0),E340),PGMTRX!A:A),PGMTRX!C:C),LOOKUP(1,0/FIND(E340,新服務功能!H:H),新服務功能!M:M)),VLOOKUP(IFERROR(VLOOKUP(E340,新舊交易名稱mapping!A:B,2,0),E340),CIFX_ECSG清單!A:B,2,0))</f>
        <v>新世代分行系統(NBS)</v>
      </c>
      <c r="C340" s="6" t="str">
        <f>IF(_xlfn.IFNA(VLOOKUP(E340,新服務功能!H:H,1,0),"舊服務")&lt;&gt;"舊服務","新服務","舊服務")</f>
        <v>舊服務</v>
      </c>
      <c r="D340" s="6" t="str">
        <f>IF((VLOOKUP(E340,CIFX_ECSG清單!A:H,8,FALSE))=1,"異動","查詢")</f>
        <v>查詢</v>
      </c>
      <c r="E340" s="27" t="s">
        <v>1576</v>
      </c>
      <c r="F340" s="27" t="str">
        <f>IF(ISNUMBER(FIND("TWIS",E340)),VLOOKUP(SUBSTITUTE(E340,"TWIS","IWIS"),CIFX_ECSG清單!A:R,18,0),IF(AND(ISNUMBER(FIND("T",LEFT(E340,2))),IF(LEN(E340)-LEN(SUBSTITUTE(E340,"T",""))&gt;1,FALSE,TRUE)),VLOOKUP(SUBSTITUTE(E340,"T",""),CIFX_ECSG清單!A:R,18,0),VLOOKUP(E340,CIFX_ECSG清單!A:R,18,0)))</f>
        <v>TS0116-SA-010312-00006-顧客註記約定作業_行銷運用聲明查詢-金控及其子公司資料運用.docx</v>
      </c>
      <c r="G340" s="27" t="s">
        <v>1577</v>
      </c>
      <c r="H340" s="27" t="s">
        <v>1579</v>
      </c>
      <c r="I340" s="28">
        <v>4</v>
      </c>
      <c r="J340" s="29" t="s">
        <v>513</v>
      </c>
      <c r="K340" s="31" t="s">
        <v>1580</v>
      </c>
      <c r="L340" s="31" t="s">
        <v>1580</v>
      </c>
      <c r="M340" s="27" t="s">
        <v>1581</v>
      </c>
      <c r="N340" s="27">
        <v>1</v>
      </c>
      <c r="O340" s="30" t="s">
        <v>500</v>
      </c>
      <c r="P340" s="30" t="s">
        <v>1582</v>
      </c>
      <c r="Q340" s="27" t="s">
        <v>1583</v>
      </c>
      <c r="R340" s="32" t="s">
        <v>1584</v>
      </c>
      <c r="S340" s="37" t="s">
        <v>1358</v>
      </c>
      <c r="T340" s="27"/>
    </row>
    <row r="341" spans="1:20" hidden="1">
      <c r="A341" s="6" t="str">
        <f>VLOOKUP(E341,CIFX_ECSG清單!A:B,2,0)</f>
        <v>PROD</v>
      </c>
      <c r="B341" s="6" t="str">
        <f>_xlfn.IFNA(IF(C341="舊服務",LOOKUP(1,0/FIND(IFERROR(VLOOKUP(E341,新舊交易名稱mapping!A:B,2,0),E341),PGMTRX!A:A),PGMTRX!C:C),LOOKUP(1,0/FIND(E341,新服務功能!H:H),新服務功能!M:M)),VLOOKUP(IFERROR(VLOOKUP(E341,新舊交易名稱mapping!A:B,2,0),E341),CIFX_ECSG清單!A:B,2,0))</f>
        <v>玉山保險便利通(NICE),玉山財富智慧系統(WISE)</v>
      </c>
      <c r="C341" s="6" t="str">
        <f>IF(_xlfn.IFNA(VLOOKUP(E341,新服務功能!H:H,1,0),"舊服務")&lt;&gt;"舊服務","新服務","舊服務")</f>
        <v>舊服務</v>
      </c>
      <c r="D341" s="6" t="str">
        <f>IF((VLOOKUP(E341,CIFX_ECSG清單!A:H,8,FALSE))=1,"異動","查詢")</f>
        <v>查詢</v>
      </c>
      <c r="E341" s="47" t="s">
        <v>1585</v>
      </c>
      <c r="F341" s="27" t="str">
        <f>IF(ISNUMBER(FIND("TWIS",E341)),VLOOKUP(SUBSTITUTE(E341,"TWIS","IWIS"),CIFX_ECSG清單!A:R,18,0),IF(AND(ISNUMBER(FIND("T",LEFT(E341,2))),IF(LEN(E341)-LEN(SUBSTITUTE(E341,"T",""))&gt;1,FALSE,TRUE)),VLOOKUP(SUBSTITUTE(E341,"T",""),CIFX_ECSG清單!A:R,18,0),VLOOKUP(E341,CIFX_ECSG清單!A:R,18,0)))</f>
        <v>TS0116-SA-010301-00060-顧客資料基本資料_投資人資料查詢.docx</v>
      </c>
      <c r="G341" s="30" t="s">
        <v>271</v>
      </c>
      <c r="H341" s="27" t="s">
        <v>1586</v>
      </c>
      <c r="I341" s="28">
        <v>1</v>
      </c>
      <c r="J341" s="29" t="s">
        <v>496</v>
      </c>
      <c r="K341" s="27" t="s">
        <v>1587</v>
      </c>
      <c r="L341" s="27" t="s">
        <v>1587</v>
      </c>
      <c r="M341" s="27" t="s">
        <v>1588</v>
      </c>
      <c r="N341" s="27">
        <v>8</v>
      </c>
      <c r="O341" s="27" t="s">
        <v>516</v>
      </c>
      <c r="P341" s="30" t="s">
        <v>1589</v>
      </c>
      <c r="R341" s="27"/>
      <c r="S341" s="27"/>
      <c r="T341" s="27"/>
    </row>
    <row r="342" spans="1:20" hidden="1">
      <c r="A342" s="6" t="str">
        <f>VLOOKUP(E342,CIFX_ECSG清單!A:B,2,0)</f>
        <v>PROD</v>
      </c>
      <c r="B342" s="6" t="str">
        <f>_xlfn.IFNA(IF(C342="舊服務",LOOKUP(1,0/FIND(IFERROR(VLOOKUP(E342,新舊交易名稱mapping!A:B,2,0),E342),PGMTRX!A:A),PGMTRX!C:C),LOOKUP(1,0/FIND(E342,新服務功能!H:H),新服務功能!M:M)),VLOOKUP(IFERROR(VLOOKUP(E342,新舊交易名稱mapping!A:B,2,0),E342),CIFX_ECSG清單!A:B,2,0))</f>
        <v>玉山保險便利通(NICE),玉山財富智慧系統(WISE)</v>
      </c>
      <c r="C342" s="6" t="str">
        <f>IF(_xlfn.IFNA(VLOOKUP(E342,新服務功能!H:H,1,0),"舊服務")&lt;&gt;"舊服務","新服務","舊服務")</f>
        <v>舊服務</v>
      </c>
      <c r="D342" s="6" t="str">
        <f>IF((VLOOKUP(E342,CIFX_ECSG清單!A:H,8,FALSE))=1,"異動","查詢")</f>
        <v>查詢</v>
      </c>
      <c r="E342" s="47" t="s">
        <v>1585</v>
      </c>
      <c r="F342" s="27" t="str">
        <f>IF(ISNUMBER(FIND("TWIS",E342)),VLOOKUP(SUBSTITUTE(E342,"TWIS","IWIS"),CIFX_ECSG清單!A:R,18,0),IF(AND(ISNUMBER(FIND("T",LEFT(E342,2))),IF(LEN(E342)-LEN(SUBSTITUTE(E342,"T",""))&gt;1,FALSE,TRUE)),VLOOKUP(SUBSTITUTE(E342,"T",""),CIFX_ECSG清單!A:R,18,0),VLOOKUP(E342,CIFX_ECSG清單!A:R,18,0)))</f>
        <v>TS0116-SA-010301-00060-顧客資料基本資料_投資人資料查詢.docx</v>
      </c>
      <c r="G342" s="30" t="s">
        <v>271</v>
      </c>
      <c r="H342" s="27" t="s">
        <v>1586</v>
      </c>
      <c r="I342" s="28">
        <v>2</v>
      </c>
      <c r="J342" s="29" t="s">
        <v>496</v>
      </c>
      <c r="K342" s="27" t="s">
        <v>1590</v>
      </c>
      <c r="L342" s="27" t="s">
        <v>1590</v>
      </c>
      <c r="M342" s="27" t="s">
        <v>1591</v>
      </c>
      <c r="N342" s="27">
        <v>2</v>
      </c>
      <c r="O342" s="27" t="s">
        <v>516</v>
      </c>
      <c r="P342" s="30" t="s">
        <v>1592</v>
      </c>
      <c r="R342" s="27"/>
      <c r="S342" s="27" t="s">
        <v>644</v>
      </c>
      <c r="T342" s="27"/>
    </row>
    <row r="343" spans="1:20" hidden="1">
      <c r="A343" s="6" t="str">
        <f>VLOOKUP(E343,CIFX_ECSG清單!A:B,2,0)</f>
        <v>PROD</v>
      </c>
      <c r="B343" s="6" t="str">
        <f>_xlfn.IFNA(IF(C343="舊服務",LOOKUP(1,0/FIND(IFERROR(VLOOKUP(E343,新舊交易名稱mapping!A:B,2,0),E343),PGMTRX!A:A),PGMTRX!C:C),LOOKUP(1,0/FIND(E343,新服務功能!H:H),新服務功能!M:M)),VLOOKUP(IFERROR(VLOOKUP(E343,新舊交易名稱mapping!A:B,2,0),E343),CIFX_ECSG清單!A:B,2,0))</f>
        <v>玉山保險便利通(NICE),玉山財富智慧系統(WISE)</v>
      </c>
      <c r="C343" s="6" t="str">
        <f>IF(_xlfn.IFNA(VLOOKUP(E343,新服務功能!H:H,1,0),"舊服務")&lt;&gt;"舊服務","新服務","舊服務")</f>
        <v>舊服務</v>
      </c>
      <c r="D343" s="6" t="str">
        <f>IF((VLOOKUP(E343,CIFX_ECSG清單!A:H,8,FALSE))=1,"異動","查詢")</f>
        <v>查詢</v>
      </c>
      <c r="E343" s="47" t="s">
        <v>1585</v>
      </c>
      <c r="F343" s="27" t="str">
        <f>IF(ISNUMBER(FIND("TWIS",E343)),VLOOKUP(SUBSTITUTE(E343,"TWIS","IWIS"),CIFX_ECSG清單!A:R,18,0),IF(AND(ISNUMBER(FIND("T",LEFT(E343,2))),IF(LEN(E343)-LEN(SUBSTITUTE(E343,"T",""))&gt;1,FALSE,TRUE)),VLOOKUP(SUBSTITUTE(E343,"T",""),CIFX_ECSG清單!A:R,18,0),VLOOKUP(E343,CIFX_ECSG清單!A:R,18,0)))</f>
        <v>TS0116-SA-010301-00060-顧客資料基本資料_投資人資料查詢.docx</v>
      </c>
      <c r="G343" s="30" t="s">
        <v>271</v>
      </c>
      <c r="H343" s="27" t="s">
        <v>1586</v>
      </c>
      <c r="I343" s="28">
        <v>3</v>
      </c>
      <c r="J343" s="29" t="s">
        <v>496</v>
      </c>
      <c r="K343" s="27" t="s">
        <v>1593</v>
      </c>
      <c r="L343" s="27" t="s">
        <v>1593</v>
      </c>
      <c r="M343" s="27" t="s">
        <v>1594</v>
      </c>
      <c r="N343" s="27">
        <v>3</v>
      </c>
      <c r="O343" s="27" t="s">
        <v>516</v>
      </c>
      <c r="P343" s="30" t="s">
        <v>1595</v>
      </c>
      <c r="R343" s="27"/>
      <c r="S343" s="27"/>
      <c r="T343" s="27"/>
    </row>
    <row r="344" spans="1:20" hidden="1">
      <c r="A344" s="6" t="str">
        <f>VLOOKUP(E344,CIFX_ECSG清單!A:B,2,0)</f>
        <v>PROD</v>
      </c>
      <c r="B344" s="6" t="str">
        <f>_xlfn.IFNA(IF(C344="舊服務",LOOKUP(1,0/FIND(IFERROR(VLOOKUP(E344,新舊交易名稱mapping!A:B,2,0),E344),PGMTRX!A:A),PGMTRX!C:C),LOOKUP(1,0/FIND(E344,新服務功能!H:H),新服務功能!M:M)),VLOOKUP(IFERROR(VLOOKUP(E344,新舊交易名稱mapping!A:B,2,0),E344),CIFX_ECSG清單!A:B,2,0))</f>
        <v>玉山保險便利通(NICE),玉山財富智慧系統(WISE)</v>
      </c>
      <c r="C344" s="6" t="str">
        <f>IF(_xlfn.IFNA(VLOOKUP(E344,新服務功能!H:H,1,0),"舊服務")&lt;&gt;"舊服務","新服務","舊服務")</f>
        <v>舊服務</v>
      </c>
      <c r="D344" s="6" t="str">
        <f>IF((VLOOKUP(E344,CIFX_ECSG清單!A:H,8,FALSE))=1,"異動","查詢")</f>
        <v>查詢</v>
      </c>
      <c r="E344" s="47" t="s">
        <v>1585</v>
      </c>
      <c r="F344" s="27" t="str">
        <f>IF(ISNUMBER(FIND("TWIS",E344)),VLOOKUP(SUBSTITUTE(E344,"TWIS","IWIS"),CIFX_ECSG清單!A:R,18,0),IF(AND(ISNUMBER(FIND("T",LEFT(E344,2))),IF(LEN(E344)-LEN(SUBSTITUTE(E344,"T",""))&gt;1,FALSE,TRUE)),VLOOKUP(SUBSTITUTE(E344,"T",""),CIFX_ECSG清單!A:R,18,0),VLOOKUP(E344,CIFX_ECSG清單!A:R,18,0)))</f>
        <v>TS0116-SA-010301-00060-顧客資料基本資料_投資人資料查詢.docx</v>
      </c>
      <c r="G344" s="30" t="s">
        <v>271</v>
      </c>
      <c r="H344" s="27" t="s">
        <v>1586</v>
      </c>
      <c r="I344" s="28">
        <v>4</v>
      </c>
      <c r="J344" s="29" t="s">
        <v>496</v>
      </c>
      <c r="K344" s="27" t="s">
        <v>1170</v>
      </c>
      <c r="L344" s="27" t="s">
        <v>1170</v>
      </c>
      <c r="M344" s="27" t="s">
        <v>1596</v>
      </c>
      <c r="N344" s="27">
        <v>20</v>
      </c>
      <c r="O344" s="27" t="s">
        <v>516</v>
      </c>
      <c r="P344" s="30" t="s">
        <v>501</v>
      </c>
      <c r="R344" s="27"/>
      <c r="S344" s="27" t="s">
        <v>502</v>
      </c>
      <c r="T344" s="27"/>
    </row>
    <row r="345" spans="1:20" hidden="1">
      <c r="A345" s="6" t="str">
        <f>VLOOKUP(E345,CIFX_ECSG清單!A:B,2,0)</f>
        <v>PROD</v>
      </c>
      <c r="B345" s="6" t="str">
        <f>_xlfn.IFNA(IF(C345="舊服務",LOOKUP(1,0/FIND(IFERROR(VLOOKUP(E345,新舊交易名稱mapping!A:B,2,0),E345),PGMTRX!A:A),PGMTRX!C:C),LOOKUP(1,0/FIND(E345,新服務功能!H:H),新服務功能!M:M)),VLOOKUP(IFERROR(VLOOKUP(E345,新舊交易名稱mapping!A:B,2,0),E345),CIFX_ECSG清單!A:B,2,0))</f>
        <v>玉山保險便利通(NICE),玉山財富智慧系統(WISE)</v>
      </c>
      <c r="C345" s="6" t="str">
        <f>IF(_xlfn.IFNA(VLOOKUP(E345,新服務功能!H:H,1,0),"舊服務")&lt;&gt;"舊服務","新服務","舊服務")</f>
        <v>舊服務</v>
      </c>
      <c r="D345" s="6" t="str">
        <f>IF((VLOOKUP(E345,CIFX_ECSG清單!A:H,8,FALSE))=1,"異動","查詢")</f>
        <v>查詢</v>
      </c>
      <c r="E345" s="47" t="s">
        <v>1585</v>
      </c>
      <c r="F345" s="27" t="str">
        <f>IF(ISNUMBER(FIND("TWIS",E345)),VLOOKUP(SUBSTITUTE(E345,"TWIS","IWIS"),CIFX_ECSG清單!A:R,18,0),IF(AND(ISNUMBER(FIND("T",LEFT(E345,2))),IF(LEN(E345)-LEN(SUBSTITUTE(E345,"T",""))&gt;1,FALSE,TRUE)),VLOOKUP(SUBSTITUTE(E345,"T",""),CIFX_ECSG清單!A:R,18,0),VLOOKUP(E345,CIFX_ECSG清單!A:R,18,0)))</f>
        <v>TS0116-SA-010301-00060-顧客資料基本資料_投資人資料查詢.docx</v>
      </c>
      <c r="G345" s="30" t="s">
        <v>271</v>
      </c>
      <c r="H345" s="27" t="s">
        <v>1586</v>
      </c>
      <c r="I345" s="28">
        <v>5</v>
      </c>
      <c r="J345" s="29" t="s">
        <v>496</v>
      </c>
      <c r="K345" s="27" t="s">
        <v>628</v>
      </c>
      <c r="L345" s="27" t="s">
        <v>628</v>
      </c>
      <c r="M345" s="27" t="s">
        <v>1597</v>
      </c>
      <c r="N345" s="27">
        <v>8</v>
      </c>
      <c r="O345" s="27" t="s">
        <v>516</v>
      </c>
      <c r="P345" s="27" t="s">
        <v>507</v>
      </c>
      <c r="R345" s="27"/>
      <c r="S345" s="27" t="s">
        <v>508</v>
      </c>
      <c r="T345" s="27"/>
    </row>
    <row r="346" spans="1:20" hidden="1">
      <c r="A346" s="6" t="str">
        <f>VLOOKUP(E346,CIFX_ECSG清單!A:B,2,0)</f>
        <v>PROD</v>
      </c>
      <c r="B346" s="6" t="str">
        <f>_xlfn.IFNA(IF(C346="舊服務",LOOKUP(1,0/FIND(IFERROR(VLOOKUP(E346,新舊交易名稱mapping!A:B,2,0),E346),PGMTRX!A:A),PGMTRX!C:C),LOOKUP(1,0/FIND(E346,新服務功能!H:H),新服務功能!M:M)),VLOOKUP(IFERROR(VLOOKUP(E346,新舊交易名稱mapping!A:B,2,0),E346),CIFX_ECSG清單!A:B,2,0))</f>
        <v>玉山保險便利通(NICE),玉山財富智慧系統(WISE)</v>
      </c>
      <c r="C346" s="6" t="str">
        <f>IF(_xlfn.IFNA(VLOOKUP(E346,新服務功能!H:H,1,0),"舊服務")&lt;&gt;"舊服務","新服務","舊服務")</f>
        <v>舊服務</v>
      </c>
      <c r="D346" s="6" t="str">
        <f>IF((VLOOKUP(E346,CIFX_ECSG清單!A:H,8,FALSE))=1,"異動","查詢")</f>
        <v>查詢</v>
      </c>
      <c r="E346" s="47" t="s">
        <v>1585</v>
      </c>
      <c r="F346" s="27" t="str">
        <f>IF(ISNUMBER(FIND("TWIS",E346)),VLOOKUP(SUBSTITUTE(E346,"TWIS","IWIS"),CIFX_ECSG清單!A:R,18,0),IF(AND(ISNUMBER(FIND("T",LEFT(E346,2))),IF(LEN(E346)-LEN(SUBSTITUTE(E346,"T",""))&gt;1,FALSE,TRUE)),VLOOKUP(SUBSTITUTE(E346,"T",""),CIFX_ECSG清單!A:R,18,0),VLOOKUP(E346,CIFX_ECSG清單!A:R,18,0)))</f>
        <v>TS0116-SA-010301-00060-顧客資料基本資料_投資人資料查詢.docx</v>
      </c>
      <c r="G346" s="30" t="s">
        <v>271</v>
      </c>
      <c r="H346" s="27" t="s">
        <v>1598</v>
      </c>
      <c r="I346" s="28">
        <v>1</v>
      </c>
      <c r="J346" s="29" t="s">
        <v>513</v>
      </c>
      <c r="K346" s="27" t="s">
        <v>1587</v>
      </c>
      <c r="L346" s="27" t="s">
        <v>1587</v>
      </c>
      <c r="M346" s="27" t="s">
        <v>1599</v>
      </c>
      <c r="N346" s="27">
        <v>8</v>
      </c>
      <c r="O346" s="27" t="s">
        <v>516</v>
      </c>
      <c r="P346" s="30" t="s">
        <v>1589</v>
      </c>
      <c r="Q346" s="27" t="s">
        <v>1588</v>
      </c>
      <c r="R346" s="27"/>
      <c r="S346" s="27"/>
      <c r="T346" s="27"/>
    </row>
    <row r="347" spans="1:20" hidden="1">
      <c r="A347" s="6" t="str">
        <f>VLOOKUP(E347,CIFX_ECSG清單!A:B,2,0)</f>
        <v>PROD</v>
      </c>
      <c r="B347" s="6" t="str">
        <f>_xlfn.IFNA(IF(C347="舊服務",LOOKUP(1,0/FIND(IFERROR(VLOOKUP(E347,新舊交易名稱mapping!A:B,2,0),E347),PGMTRX!A:A),PGMTRX!C:C),LOOKUP(1,0/FIND(E347,新服務功能!H:H),新服務功能!M:M)),VLOOKUP(IFERROR(VLOOKUP(E347,新舊交易名稱mapping!A:B,2,0),E347),CIFX_ECSG清單!A:B,2,0))</f>
        <v>玉山保險便利通(NICE),玉山財富智慧系統(WISE)</v>
      </c>
      <c r="C347" s="6" t="str">
        <f>IF(_xlfn.IFNA(VLOOKUP(E347,新服務功能!H:H,1,0),"舊服務")&lt;&gt;"舊服務","新服務","舊服務")</f>
        <v>舊服務</v>
      </c>
      <c r="D347" s="6" t="str">
        <f>IF((VLOOKUP(E347,CIFX_ECSG清單!A:H,8,FALSE))=1,"異動","查詢")</f>
        <v>查詢</v>
      </c>
      <c r="E347" s="47" t="s">
        <v>1585</v>
      </c>
      <c r="F347" s="27" t="str">
        <f>IF(ISNUMBER(FIND("TWIS",E347)),VLOOKUP(SUBSTITUTE(E347,"TWIS","IWIS"),CIFX_ECSG清單!A:R,18,0),IF(AND(ISNUMBER(FIND("T",LEFT(E347,2))),IF(LEN(E347)-LEN(SUBSTITUTE(E347,"T",""))&gt;1,FALSE,TRUE)),VLOOKUP(SUBSTITUTE(E347,"T",""),CIFX_ECSG清單!A:R,18,0),VLOOKUP(E347,CIFX_ECSG清單!A:R,18,0)))</f>
        <v>TS0116-SA-010301-00060-顧客資料基本資料_投資人資料查詢.docx</v>
      </c>
      <c r="G347" s="30" t="s">
        <v>271</v>
      </c>
      <c r="H347" s="27" t="s">
        <v>1598</v>
      </c>
      <c r="I347" s="28">
        <v>2</v>
      </c>
      <c r="J347" s="29" t="s">
        <v>513</v>
      </c>
      <c r="K347" s="27" t="s">
        <v>1590</v>
      </c>
      <c r="L347" s="27" t="s">
        <v>1590</v>
      </c>
      <c r="M347" s="27" t="s">
        <v>1600</v>
      </c>
      <c r="N347" s="27">
        <v>2</v>
      </c>
      <c r="O347" s="27" t="s">
        <v>516</v>
      </c>
      <c r="P347" s="30" t="s">
        <v>1592</v>
      </c>
      <c r="Q347" s="27" t="s">
        <v>1591</v>
      </c>
      <c r="R347" s="27"/>
      <c r="S347" s="27" t="s">
        <v>644</v>
      </c>
      <c r="T347" s="27"/>
    </row>
    <row r="348" spans="1:20" hidden="1">
      <c r="A348" s="6" t="str">
        <f>VLOOKUP(E348,CIFX_ECSG清單!A:B,2,0)</f>
        <v>PROD</v>
      </c>
      <c r="B348" s="6" t="str">
        <f>_xlfn.IFNA(IF(C348="舊服務",LOOKUP(1,0/FIND(IFERROR(VLOOKUP(E348,新舊交易名稱mapping!A:B,2,0),E348),PGMTRX!A:A),PGMTRX!C:C),LOOKUP(1,0/FIND(E348,新服務功能!H:H),新服務功能!M:M)),VLOOKUP(IFERROR(VLOOKUP(E348,新舊交易名稱mapping!A:B,2,0),E348),CIFX_ECSG清單!A:B,2,0))</f>
        <v>玉山保險便利通(NICE),玉山財富智慧系統(WISE)</v>
      </c>
      <c r="C348" s="6" t="str">
        <f>IF(_xlfn.IFNA(VLOOKUP(E348,新服務功能!H:H,1,0),"舊服務")&lt;&gt;"舊服務","新服務","舊服務")</f>
        <v>舊服務</v>
      </c>
      <c r="D348" s="6" t="str">
        <f>IF((VLOOKUP(E348,CIFX_ECSG清單!A:H,8,FALSE))=1,"異動","查詢")</f>
        <v>查詢</v>
      </c>
      <c r="E348" s="47" t="s">
        <v>1585</v>
      </c>
      <c r="F348" s="27" t="str">
        <f>IF(ISNUMBER(FIND("TWIS",E348)),VLOOKUP(SUBSTITUTE(E348,"TWIS","IWIS"),CIFX_ECSG清單!A:R,18,0),IF(AND(ISNUMBER(FIND("T",LEFT(E348,2))),IF(LEN(E348)-LEN(SUBSTITUTE(E348,"T",""))&gt;1,FALSE,TRUE)),VLOOKUP(SUBSTITUTE(E348,"T",""),CIFX_ECSG清單!A:R,18,0),VLOOKUP(E348,CIFX_ECSG清單!A:R,18,0)))</f>
        <v>TS0116-SA-010301-00060-顧客資料基本資料_投資人資料查詢.docx</v>
      </c>
      <c r="G348" s="30" t="s">
        <v>271</v>
      </c>
      <c r="H348" s="27" t="s">
        <v>1598</v>
      </c>
      <c r="I348" s="28">
        <v>3</v>
      </c>
      <c r="J348" s="29" t="s">
        <v>513</v>
      </c>
      <c r="K348" s="27" t="s">
        <v>1593</v>
      </c>
      <c r="L348" s="27" t="s">
        <v>1593</v>
      </c>
      <c r="M348" s="27" t="s">
        <v>1601</v>
      </c>
      <c r="N348" s="27">
        <v>3</v>
      </c>
      <c r="O348" s="27" t="s">
        <v>516</v>
      </c>
      <c r="P348" s="30" t="s">
        <v>1595</v>
      </c>
      <c r="Q348" s="27" t="s">
        <v>1594</v>
      </c>
      <c r="R348" s="27"/>
      <c r="S348" s="27"/>
      <c r="T348" s="27"/>
    </row>
    <row r="349" spans="1:20" hidden="1">
      <c r="A349" s="6" t="str">
        <f>VLOOKUP(E349,CIFX_ECSG清單!A:B,2,0)</f>
        <v>PROD</v>
      </c>
      <c r="B349" s="6" t="str">
        <f>_xlfn.IFNA(IF(C349="舊服務",LOOKUP(1,0/FIND(IFERROR(VLOOKUP(E349,新舊交易名稱mapping!A:B,2,0),E349),PGMTRX!A:A),PGMTRX!C:C),LOOKUP(1,0/FIND(E349,新服務功能!H:H),新服務功能!M:M)),VLOOKUP(IFERROR(VLOOKUP(E349,新舊交易名稱mapping!A:B,2,0),E349),CIFX_ECSG清單!A:B,2,0))</f>
        <v>玉山保險便利通(NICE),玉山財富智慧系統(WISE)</v>
      </c>
      <c r="C349" s="6" t="str">
        <f>IF(_xlfn.IFNA(VLOOKUP(E349,新服務功能!H:H,1,0),"舊服務")&lt;&gt;"舊服務","新服務","舊服務")</f>
        <v>舊服務</v>
      </c>
      <c r="D349" s="6" t="str">
        <f>IF((VLOOKUP(E349,CIFX_ECSG清單!A:H,8,FALSE))=1,"異動","查詢")</f>
        <v>查詢</v>
      </c>
      <c r="E349" s="47" t="s">
        <v>1585</v>
      </c>
      <c r="F349" s="27" t="str">
        <f>IF(ISNUMBER(FIND("TWIS",E349)),VLOOKUP(SUBSTITUTE(E349,"TWIS","IWIS"),CIFX_ECSG清單!A:R,18,0),IF(AND(ISNUMBER(FIND("T",LEFT(E349,2))),IF(LEN(E349)-LEN(SUBSTITUTE(E349,"T",""))&gt;1,FALSE,TRUE)),VLOOKUP(SUBSTITUTE(E349,"T",""),CIFX_ECSG清單!A:R,18,0),VLOOKUP(E349,CIFX_ECSG清單!A:R,18,0)))</f>
        <v>TS0116-SA-010301-00060-顧客資料基本資料_投資人資料查詢.docx</v>
      </c>
      <c r="G349" s="30" t="s">
        <v>271</v>
      </c>
      <c r="H349" s="27" t="s">
        <v>1598</v>
      </c>
      <c r="I349" s="28">
        <v>4</v>
      </c>
      <c r="J349" s="29" t="s">
        <v>513</v>
      </c>
      <c r="K349" s="27" t="s">
        <v>1170</v>
      </c>
      <c r="L349" s="27" t="s">
        <v>1170</v>
      </c>
      <c r="M349" s="27" t="s">
        <v>1602</v>
      </c>
      <c r="N349" s="27">
        <v>20</v>
      </c>
      <c r="O349" s="27" t="s">
        <v>516</v>
      </c>
      <c r="P349" s="30" t="s">
        <v>501</v>
      </c>
      <c r="Q349" s="27" t="s">
        <v>1596</v>
      </c>
      <c r="R349" s="27"/>
      <c r="S349" s="27" t="s">
        <v>502</v>
      </c>
      <c r="T349" s="27"/>
    </row>
    <row r="350" spans="1:20" hidden="1">
      <c r="A350" s="6" t="str">
        <f>VLOOKUP(E350,CIFX_ECSG清單!A:B,2,0)</f>
        <v>PROD</v>
      </c>
      <c r="B350" s="6" t="str">
        <f>_xlfn.IFNA(IF(C350="舊服務",LOOKUP(1,0/FIND(IFERROR(VLOOKUP(E350,新舊交易名稱mapping!A:B,2,0),E350),PGMTRX!A:A),PGMTRX!C:C),LOOKUP(1,0/FIND(E350,新服務功能!H:H),新服務功能!M:M)),VLOOKUP(IFERROR(VLOOKUP(E350,新舊交易名稱mapping!A:B,2,0),E350),CIFX_ECSG清單!A:B,2,0))</f>
        <v>玉山保險便利通(NICE),玉山財富智慧系統(WISE)</v>
      </c>
      <c r="C350" s="6" t="str">
        <f>IF(_xlfn.IFNA(VLOOKUP(E350,新服務功能!H:H,1,0),"舊服務")&lt;&gt;"舊服務","新服務","舊服務")</f>
        <v>舊服務</v>
      </c>
      <c r="D350" s="6" t="str">
        <f>IF((VLOOKUP(E350,CIFX_ECSG清單!A:H,8,FALSE))=1,"異動","查詢")</f>
        <v>查詢</v>
      </c>
      <c r="E350" s="47" t="s">
        <v>1585</v>
      </c>
      <c r="F350" s="27" t="str">
        <f>IF(ISNUMBER(FIND("TWIS",E350)),VLOOKUP(SUBSTITUTE(E350,"TWIS","IWIS"),CIFX_ECSG清單!A:R,18,0),IF(AND(ISNUMBER(FIND("T",LEFT(E350,2))),IF(LEN(E350)-LEN(SUBSTITUTE(E350,"T",""))&gt;1,FALSE,TRUE)),VLOOKUP(SUBSTITUTE(E350,"T",""),CIFX_ECSG清單!A:R,18,0),VLOOKUP(E350,CIFX_ECSG清單!A:R,18,0)))</f>
        <v>TS0116-SA-010301-00060-顧客資料基本資料_投資人資料查詢.docx</v>
      </c>
      <c r="G350" s="30" t="s">
        <v>271</v>
      </c>
      <c r="H350" s="27" t="s">
        <v>1598</v>
      </c>
      <c r="I350" s="28">
        <v>5</v>
      </c>
      <c r="J350" s="29" t="s">
        <v>513</v>
      </c>
      <c r="K350" s="27" t="s">
        <v>628</v>
      </c>
      <c r="L350" s="27" t="s">
        <v>628</v>
      </c>
      <c r="M350" s="27" t="s">
        <v>1603</v>
      </c>
      <c r="N350" s="27">
        <v>8</v>
      </c>
      <c r="O350" s="27" t="s">
        <v>516</v>
      </c>
      <c r="P350" s="27" t="s">
        <v>507</v>
      </c>
      <c r="Q350" s="27" t="s">
        <v>1597</v>
      </c>
      <c r="R350" s="27"/>
      <c r="S350" s="27" t="s">
        <v>508</v>
      </c>
      <c r="T350" s="27"/>
    </row>
    <row r="351" spans="1:20" hidden="1">
      <c r="A351" s="6" t="str">
        <f>VLOOKUP(E351,CIFX_ECSG清單!A:B,2,0)</f>
        <v>PROD</v>
      </c>
      <c r="B351" s="6" t="str">
        <f>_xlfn.IFNA(IF(C351="舊服務",LOOKUP(1,0/FIND(IFERROR(VLOOKUP(E351,新舊交易名稱mapping!A:B,2,0),E351),PGMTRX!A:A),PGMTRX!C:C),LOOKUP(1,0/FIND(E351,新服務功能!H:H),新服務功能!M:M)),VLOOKUP(IFERROR(VLOOKUP(E351,新舊交易名稱mapping!A:B,2,0),E351),CIFX_ECSG清單!A:B,2,0))</f>
        <v>玉山保險便利通(NICE),玉山財富智慧系統(WISE)</v>
      </c>
      <c r="C351" s="6" t="str">
        <f>IF(_xlfn.IFNA(VLOOKUP(E351,新服務功能!H:H,1,0),"舊服務")&lt;&gt;"舊服務","新服務","舊服務")</f>
        <v>舊服務</v>
      </c>
      <c r="D351" s="6" t="str">
        <f>IF((VLOOKUP(E351,CIFX_ECSG清單!A:H,8,FALSE))=1,"異動","查詢")</f>
        <v>查詢</v>
      </c>
      <c r="E351" s="47" t="s">
        <v>1585</v>
      </c>
      <c r="F351" s="27" t="str">
        <f>IF(ISNUMBER(FIND("TWIS",E351)),VLOOKUP(SUBSTITUTE(E351,"TWIS","IWIS"),CIFX_ECSG清單!A:R,18,0),IF(AND(ISNUMBER(FIND("T",LEFT(E351,2))),IF(LEN(E351)-LEN(SUBSTITUTE(E351,"T",""))&gt;1,FALSE,TRUE)),VLOOKUP(SUBSTITUTE(E351,"T",""),CIFX_ECSG清單!A:R,18,0),VLOOKUP(E351,CIFX_ECSG清單!A:R,18,0)))</f>
        <v>TS0116-SA-010301-00060-顧客資料基本資料_投資人資料查詢.docx</v>
      </c>
      <c r="G351" s="30" t="s">
        <v>271</v>
      </c>
      <c r="H351" s="27" t="s">
        <v>1598</v>
      </c>
      <c r="I351" s="28">
        <v>6</v>
      </c>
      <c r="J351" s="29" t="s">
        <v>513</v>
      </c>
      <c r="K351" s="27" t="s">
        <v>1314</v>
      </c>
      <c r="L351" s="27" t="s">
        <v>1314</v>
      </c>
      <c r="M351" s="27" t="s">
        <v>1604</v>
      </c>
      <c r="N351" s="27">
        <v>4</v>
      </c>
      <c r="O351" s="27" t="s">
        <v>516</v>
      </c>
      <c r="P351" s="27" t="s">
        <v>1316</v>
      </c>
      <c r="R351" s="27"/>
      <c r="S351" s="27"/>
      <c r="T351" s="27"/>
    </row>
    <row r="352" spans="1:20" hidden="1">
      <c r="A352" s="6" t="str">
        <f>VLOOKUP(E352,CIFX_ECSG清單!A:B,2,0)</f>
        <v>PROD</v>
      </c>
      <c r="B352" s="6" t="str">
        <f>_xlfn.IFNA(IF(C352="舊服務",LOOKUP(1,0/FIND(IFERROR(VLOOKUP(E352,新舊交易名稱mapping!A:B,2,0),E352),PGMTRX!A:A),PGMTRX!C:C),LOOKUP(1,0/FIND(E352,新服務功能!H:H),新服務功能!M:M)),VLOOKUP(IFERROR(VLOOKUP(E352,新舊交易名稱mapping!A:B,2,0),E352),CIFX_ECSG清單!A:B,2,0))</f>
        <v>玉山保險便利通(NICE),玉山財富智慧系統(WISE)</v>
      </c>
      <c r="C352" s="6" t="str">
        <f>IF(_xlfn.IFNA(VLOOKUP(E352,新服務功能!H:H,1,0),"舊服務")&lt;&gt;"舊服務","新服務","舊服務")</f>
        <v>舊服務</v>
      </c>
      <c r="D352" s="6" t="str">
        <f>IF((VLOOKUP(E352,CIFX_ECSG清單!A:H,8,FALSE))=1,"異動","查詢")</f>
        <v>查詢</v>
      </c>
      <c r="E352" s="47" t="s">
        <v>1585</v>
      </c>
      <c r="F352" s="27" t="str">
        <f>IF(ISNUMBER(FIND("TWIS",E352)),VLOOKUP(SUBSTITUTE(E352,"TWIS","IWIS"),CIFX_ECSG清單!A:R,18,0),IF(AND(ISNUMBER(FIND("T",LEFT(E352,2))),IF(LEN(E352)-LEN(SUBSTITUTE(E352,"T",""))&gt;1,FALSE,TRUE)),VLOOKUP(SUBSTITUTE(E352,"T",""),CIFX_ECSG清單!A:R,18,0),VLOOKUP(E352,CIFX_ECSG清單!A:R,18,0)))</f>
        <v>TS0116-SA-010301-00060-顧客資料基本資料_投資人資料查詢.docx</v>
      </c>
      <c r="G352" s="30" t="s">
        <v>271</v>
      </c>
      <c r="H352" s="27" t="s">
        <v>1598</v>
      </c>
      <c r="I352" s="28">
        <v>7</v>
      </c>
      <c r="J352" s="29" t="s">
        <v>513</v>
      </c>
      <c r="K352" s="27" t="s">
        <v>1605</v>
      </c>
      <c r="L352" s="30" t="s">
        <v>634</v>
      </c>
      <c r="M352" s="27" t="s">
        <v>1606</v>
      </c>
      <c r="N352" s="27">
        <v>80</v>
      </c>
      <c r="O352" s="27" t="s">
        <v>516</v>
      </c>
      <c r="P352" s="27" t="s">
        <v>636</v>
      </c>
      <c r="Q352" s="27" t="s">
        <v>829</v>
      </c>
      <c r="R352" s="27"/>
      <c r="S352" s="27" t="s">
        <v>638</v>
      </c>
      <c r="T352" s="27"/>
    </row>
    <row r="353" spans="1:20" hidden="1">
      <c r="A353" s="6" t="str">
        <f>VLOOKUP(E353,CIFX_ECSG清單!A:B,2,0)</f>
        <v>PROD</v>
      </c>
      <c r="B353" s="6" t="str">
        <f>_xlfn.IFNA(IF(C353="舊服務",LOOKUP(1,0/FIND(IFERROR(VLOOKUP(E353,新舊交易名稱mapping!A:B,2,0),E353),PGMTRX!A:A),PGMTRX!C:C),LOOKUP(1,0/FIND(E353,新服務功能!H:H),新服務功能!M:M)),VLOOKUP(IFERROR(VLOOKUP(E353,新舊交易名稱mapping!A:B,2,0),E353),CIFX_ECSG清單!A:B,2,0))</f>
        <v>玉山保險便利通(NICE),玉山財富智慧系統(WISE)</v>
      </c>
      <c r="C353" s="6" t="str">
        <f>IF(_xlfn.IFNA(VLOOKUP(E353,新服務功能!H:H,1,0),"舊服務")&lt;&gt;"舊服務","新服務","舊服務")</f>
        <v>舊服務</v>
      </c>
      <c r="D353" s="6" t="str">
        <f>IF((VLOOKUP(E353,CIFX_ECSG清單!A:H,8,FALSE))=1,"異動","查詢")</f>
        <v>查詢</v>
      </c>
      <c r="E353" s="47" t="s">
        <v>1585</v>
      </c>
      <c r="F353" s="27" t="str">
        <f>IF(ISNUMBER(FIND("TWIS",E353)),VLOOKUP(SUBSTITUTE(E353,"TWIS","IWIS"),CIFX_ECSG清單!A:R,18,0),IF(AND(ISNUMBER(FIND("T",LEFT(E353,2))),IF(LEN(E353)-LEN(SUBSTITUTE(E353,"T",""))&gt;1,FALSE,TRUE)),VLOOKUP(SUBSTITUTE(E353,"T",""),CIFX_ECSG清單!A:R,18,0),VLOOKUP(E353,CIFX_ECSG清單!A:R,18,0)))</f>
        <v>TS0116-SA-010301-00060-顧客資料基本資料_投資人資料查詢.docx</v>
      </c>
      <c r="G353" s="30" t="s">
        <v>271</v>
      </c>
      <c r="H353" s="27" t="s">
        <v>1598</v>
      </c>
      <c r="I353" s="28">
        <v>8</v>
      </c>
      <c r="J353" s="29" t="s">
        <v>513</v>
      </c>
      <c r="K353" s="27" t="s">
        <v>518</v>
      </c>
      <c r="L353" s="30" t="s">
        <v>1433</v>
      </c>
      <c r="M353" s="27" t="s">
        <v>1607</v>
      </c>
      <c r="N353" s="27">
        <v>80</v>
      </c>
      <c r="O353" s="27" t="s">
        <v>516</v>
      </c>
      <c r="P353" s="27" t="s">
        <v>521</v>
      </c>
      <c r="Q353" s="27" t="s">
        <v>522</v>
      </c>
      <c r="R353" s="27"/>
      <c r="S353" s="27" t="s">
        <v>523</v>
      </c>
      <c r="T353" s="27"/>
    </row>
    <row r="354" spans="1:20" hidden="1">
      <c r="A354" s="6" t="str">
        <f>VLOOKUP(E354,CIFX_ECSG清單!A:B,2,0)</f>
        <v>PROD</v>
      </c>
      <c r="B354" s="6" t="str">
        <f>_xlfn.IFNA(IF(C354="舊服務",LOOKUP(1,0/FIND(IFERROR(VLOOKUP(E354,新舊交易名稱mapping!A:B,2,0),E354),PGMTRX!A:A),PGMTRX!C:C),LOOKUP(1,0/FIND(E354,新服務功能!H:H),新服務功能!M:M)),VLOOKUP(IFERROR(VLOOKUP(E354,新舊交易名稱mapping!A:B,2,0),E354),CIFX_ECSG清單!A:B,2,0))</f>
        <v>玉山保險便利通(NICE),玉山財富智慧系統(WISE)</v>
      </c>
      <c r="C354" s="6" t="str">
        <f>IF(_xlfn.IFNA(VLOOKUP(E354,新服務功能!H:H,1,0),"舊服務")&lt;&gt;"舊服務","新服務","舊服務")</f>
        <v>舊服務</v>
      </c>
      <c r="D354" s="6" t="str">
        <f>IF((VLOOKUP(E354,CIFX_ECSG清單!A:H,8,FALSE))=1,"異動","查詢")</f>
        <v>查詢</v>
      </c>
      <c r="E354" s="47" t="s">
        <v>1585</v>
      </c>
      <c r="F354" s="27" t="str">
        <f>IF(ISNUMBER(FIND("TWIS",E354)),VLOOKUP(SUBSTITUTE(E354,"TWIS","IWIS"),CIFX_ECSG清單!A:R,18,0),IF(AND(ISNUMBER(FIND("T",LEFT(E354,2))),IF(LEN(E354)-LEN(SUBSTITUTE(E354,"T",""))&gt;1,FALSE,TRUE)),VLOOKUP(SUBSTITUTE(E354,"T",""),CIFX_ECSG清單!A:R,18,0),VLOOKUP(E354,CIFX_ECSG清單!A:R,18,0)))</f>
        <v>TS0116-SA-010301-00060-顧客資料基本資料_投資人資料查詢.docx</v>
      </c>
      <c r="G354" s="30" t="s">
        <v>271</v>
      </c>
      <c r="H354" s="27" t="s">
        <v>1598</v>
      </c>
      <c r="I354" s="28">
        <v>9</v>
      </c>
      <c r="J354" s="29" t="s">
        <v>513</v>
      </c>
      <c r="K354" s="27" t="s">
        <v>1142</v>
      </c>
      <c r="L354" s="30" t="s">
        <v>1608</v>
      </c>
      <c r="M354" s="27" t="s">
        <v>1609</v>
      </c>
      <c r="N354" s="27">
        <v>1</v>
      </c>
      <c r="O354" s="27" t="s">
        <v>516</v>
      </c>
      <c r="P354" s="27" t="s">
        <v>1145</v>
      </c>
      <c r="Q354" s="27" t="s">
        <v>1146</v>
      </c>
      <c r="R354" s="27"/>
      <c r="S354" s="27" t="s">
        <v>1147</v>
      </c>
      <c r="T354" s="27"/>
    </row>
    <row r="355" spans="1:20" hidden="1">
      <c r="A355" s="6" t="str">
        <f>VLOOKUP(E355,CIFX_ECSG清單!A:B,2,0)</f>
        <v>PROD</v>
      </c>
      <c r="B355" s="6" t="str">
        <f>_xlfn.IFNA(IF(C355="舊服務",LOOKUP(1,0/FIND(IFERROR(VLOOKUP(E355,新舊交易名稱mapping!A:B,2,0),E355),PGMTRX!A:A),PGMTRX!C:C),LOOKUP(1,0/FIND(E355,新服務功能!H:H),新服務功能!M:M)),VLOOKUP(IFERROR(VLOOKUP(E355,新舊交易名稱mapping!A:B,2,0),E355),CIFX_ECSG清單!A:B,2,0))</f>
        <v>玉山保險便利通(NICE),玉山財富智慧系統(WISE)</v>
      </c>
      <c r="C355" s="6" t="str">
        <f>IF(_xlfn.IFNA(VLOOKUP(E355,新服務功能!H:H,1,0),"舊服務")&lt;&gt;"舊服務","新服務","舊服務")</f>
        <v>舊服務</v>
      </c>
      <c r="D355" s="6" t="str">
        <f>IF((VLOOKUP(E355,CIFX_ECSG清單!A:H,8,FALSE))=1,"異動","查詢")</f>
        <v>查詢</v>
      </c>
      <c r="E355" s="47" t="s">
        <v>1585</v>
      </c>
      <c r="F355" s="27" t="str">
        <f>IF(ISNUMBER(FIND("TWIS",E355)),VLOOKUP(SUBSTITUTE(E355,"TWIS","IWIS"),CIFX_ECSG清單!A:R,18,0),IF(AND(ISNUMBER(FIND("T",LEFT(E355,2))),IF(LEN(E355)-LEN(SUBSTITUTE(E355,"T",""))&gt;1,FALSE,TRUE)),VLOOKUP(SUBSTITUTE(E355,"T",""),CIFX_ECSG清單!A:R,18,0),VLOOKUP(E355,CIFX_ECSG清單!A:R,18,0)))</f>
        <v>TS0116-SA-010301-00060-顧客資料基本資料_投資人資料查詢.docx</v>
      </c>
      <c r="G355" s="30" t="s">
        <v>271</v>
      </c>
      <c r="H355" s="27" t="s">
        <v>1598</v>
      </c>
      <c r="I355" s="28">
        <v>10</v>
      </c>
      <c r="J355" s="29" t="s">
        <v>513</v>
      </c>
      <c r="K355" s="27" t="s">
        <v>1048</v>
      </c>
      <c r="L355" s="30" t="s">
        <v>1610</v>
      </c>
      <c r="M355" s="27" t="s">
        <v>1611</v>
      </c>
      <c r="N355" s="27">
        <v>8</v>
      </c>
      <c r="O355" s="27" t="s">
        <v>516</v>
      </c>
      <c r="P355" s="27" t="s">
        <v>1051</v>
      </c>
      <c r="Q355" s="27" t="s">
        <v>1052</v>
      </c>
      <c r="R355" s="27"/>
      <c r="S355" s="37" t="s">
        <v>1053</v>
      </c>
      <c r="T355" s="27"/>
    </row>
    <row r="356" spans="1:20" hidden="1">
      <c r="A356" s="6" t="str">
        <f>VLOOKUP(E356,CIFX_ECSG清單!A:B,2,0)</f>
        <v>PROD</v>
      </c>
      <c r="B356" s="6" t="str">
        <f>_xlfn.IFNA(IF(C356="舊服務",LOOKUP(1,0/FIND(IFERROR(VLOOKUP(E356,新舊交易名稱mapping!A:B,2,0),E356),PGMTRX!A:A),PGMTRX!C:C),LOOKUP(1,0/FIND(E356,新服務功能!H:H),新服務功能!M:M)),VLOOKUP(IFERROR(VLOOKUP(E356,新舊交易名稱mapping!A:B,2,0),E356),CIFX_ECSG清單!A:B,2,0))</f>
        <v>玉山保險便利通(NICE),玉山財富智慧系統(WISE)</v>
      </c>
      <c r="C356" s="6" t="str">
        <f>IF(_xlfn.IFNA(VLOOKUP(E356,新服務功能!H:H,1,0),"舊服務")&lt;&gt;"舊服務","新服務","舊服務")</f>
        <v>舊服務</v>
      </c>
      <c r="D356" s="6" t="str">
        <f>IF((VLOOKUP(E356,CIFX_ECSG清單!A:H,8,FALSE))=1,"異動","查詢")</f>
        <v>查詢</v>
      </c>
      <c r="E356" s="47" t="s">
        <v>1585</v>
      </c>
      <c r="F356" s="27" t="str">
        <f>IF(ISNUMBER(FIND("TWIS",E356)),VLOOKUP(SUBSTITUTE(E356,"TWIS","IWIS"),CIFX_ECSG清單!A:R,18,0),IF(AND(ISNUMBER(FIND("T",LEFT(E356,2))),IF(LEN(E356)-LEN(SUBSTITUTE(E356,"T",""))&gt;1,FALSE,TRUE)),VLOOKUP(SUBSTITUTE(E356,"T",""),CIFX_ECSG清單!A:R,18,0),VLOOKUP(E356,CIFX_ECSG清單!A:R,18,0)))</f>
        <v>TS0116-SA-010301-00060-顧客資料基本資料_投資人資料查詢.docx</v>
      </c>
      <c r="G356" s="30" t="s">
        <v>271</v>
      </c>
      <c r="H356" s="27" t="s">
        <v>1598</v>
      </c>
      <c r="I356" s="28">
        <v>11</v>
      </c>
      <c r="J356" s="29" t="s">
        <v>513</v>
      </c>
      <c r="K356" s="27" t="s">
        <v>779</v>
      </c>
      <c r="L356" s="30" t="s">
        <v>1319</v>
      </c>
      <c r="M356" s="27" t="s">
        <v>1612</v>
      </c>
      <c r="N356" s="27">
        <v>4</v>
      </c>
      <c r="O356" s="27" t="s">
        <v>516</v>
      </c>
      <c r="P356" s="27" t="s">
        <v>1027</v>
      </c>
      <c r="Q356" s="27" t="s">
        <v>1028</v>
      </c>
      <c r="R356" s="30"/>
      <c r="S356" s="27" t="s">
        <v>1029</v>
      </c>
      <c r="T356" s="27"/>
    </row>
    <row r="357" spans="1:20" hidden="1">
      <c r="A357" s="6" t="str">
        <f>VLOOKUP(E357,CIFX_ECSG清單!A:B,2,0)</f>
        <v>PROD</v>
      </c>
      <c r="B357" s="6" t="str">
        <f>_xlfn.IFNA(IF(C357="舊服務",LOOKUP(1,0/FIND(IFERROR(VLOOKUP(E357,新舊交易名稱mapping!A:B,2,0),E357),PGMTRX!A:A),PGMTRX!C:C),LOOKUP(1,0/FIND(E357,新服務功能!H:H),新服務功能!M:M)),VLOOKUP(IFERROR(VLOOKUP(E357,新舊交易名稱mapping!A:B,2,0),E357),CIFX_ECSG清單!A:B,2,0))</f>
        <v>玉山保險便利通(NICE),玉山財富智慧系統(WISE)</v>
      </c>
      <c r="C357" s="6" t="str">
        <f>IF(_xlfn.IFNA(VLOOKUP(E357,新服務功能!H:H,1,0),"舊服務")&lt;&gt;"舊服務","新服務","舊服務")</f>
        <v>舊服務</v>
      </c>
      <c r="D357" s="6" t="str">
        <f>IF((VLOOKUP(E357,CIFX_ECSG清單!A:H,8,FALSE))=1,"異動","查詢")</f>
        <v>查詢</v>
      </c>
      <c r="E357" s="47" t="s">
        <v>1585</v>
      </c>
      <c r="F357" s="27" t="str">
        <f>IF(ISNUMBER(FIND("TWIS",E357)),VLOOKUP(SUBSTITUTE(E357,"TWIS","IWIS"),CIFX_ECSG清單!A:R,18,0),IF(AND(ISNUMBER(FIND("T",LEFT(E357,2))),IF(LEN(E357)-LEN(SUBSTITUTE(E357,"T",""))&gt;1,FALSE,TRUE)),VLOOKUP(SUBSTITUTE(E357,"T",""),CIFX_ECSG清單!A:R,18,0),VLOOKUP(E357,CIFX_ECSG清單!A:R,18,0)))</f>
        <v>TS0116-SA-010301-00060-顧客資料基本資料_投資人資料查詢.docx</v>
      </c>
      <c r="G357" s="30" t="s">
        <v>271</v>
      </c>
      <c r="H357" s="27" t="s">
        <v>1598</v>
      </c>
      <c r="I357" s="28">
        <v>12</v>
      </c>
      <c r="J357" s="29" t="s">
        <v>513</v>
      </c>
      <c r="K357" s="27" t="s">
        <v>1060</v>
      </c>
      <c r="L357" s="30" t="s">
        <v>1060</v>
      </c>
      <c r="M357" s="27" t="s">
        <v>1613</v>
      </c>
      <c r="N357" s="27">
        <v>4</v>
      </c>
      <c r="O357" s="27" t="s">
        <v>516</v>
      </c>
      <c r="P357" s="27" t="s">
        <v>1062</v>
      </c>
      <c r="Q357" s="27" t="s">
        <v>1063</v>
      </c>
      <c r="R357" s="27"/>
      <c r="S357" s="27" t="s">
        <v>1064</v>
      </c>
      <c r="T357" s="27"/>
    </row>
    <row r="358" spans="1:20" hidden="1">
      <c r="A358" s="6" t="str">
        <f>VLOOKUP(E358,CIFX_ECSG清單!A:B,2,0)</f>
        <v>PROD</v>
      </c>
      <c r="B358" s="6" t="str">
        <f>_xlfn.IFNA(IF(C358="舊服務",LOOKUP(1,0/FIND(IFERROR(VLOOKUP(E358,新舊交易名稱mapping!A:B,2,0),E358),PGMTRX!A:A),PGMTRX!C:C),LOOKUP(1,0/FIND(E358,新服務功能!H:H),新服務功能!M:M)),VLOOKUP(IFERROR(VLOOKUP(E358,新舊交易名稱mapping!A:B,2,0),E358),CIFX_ECSG清單!A:B,2,0))</f>
        <v>玉山保險便利通(NICE),玉山財富智慧系統(WISE)</v>
      </c>
      <c r="C358" s="6" t="str">
        <f>IF(_xlfn.IFNA(VLOOKUP(E358,新服務功能!H:H,1,0),"舊服務")&lt;&gt;"舊服務","新服務","舊服務")</f>
        <v>舊服務</v>
      </c>
      <c r="D358" s="6" t="str">
        <f>IF((VLOOKUP(E358,CIFX_ECSG清單!A:H,8,FALSE))=1,"異動","查詢")</f>
        <v>查詢</v>
      </c>
      <c r="E358" s="47" t="s">
        <v>1585</v>
      </c>
      <c r="F358" s="27" t="str">
        <f>IF(ISNUMBER(FIND("TWIS",E358)),VLOOKUP(SUBSTITUTE(E358,"TWIS","IWIS"),CIFX_ECSG清單!A:R,18,0),IF(AND(ISNUMBER(FIND("T",LEFT(E358,2))),IF(LEN(E358)-LEN(SUBSTITUTE(E358,"T",""))&gt;1,FALSE,TRUE)),VLOOKUP(SUBSTITUTE(E358,"T",""),CIFX_ECSG清單!A:R,18,0),VLOOKUP(E358,CIFX_ECSG清單!A:R,18,0)))</f>
        <v>TS0116-SA-010301-00060-顧客資料基本資料_投資人資料查詢.docx</v>
      </c>
      <c r="G358" s="30" t="s">
        <v>271</v>
      </c>
      <c r="H358" s="27" t="s">
        <v>1598</v>
      </c>
      <c r="I358" s="28">
        <v>13</v>
      </c>
      <c r="J358" s="29" t="s">
        <v>513</v>
      </c>
      <c r="K358" s="27" t="s">
        <v>1614</v>
      </c>
      <c r="L358" s="30" t="s">
        <v>1511</v>
      </c>
      <c r="M358" s="27" t="s">
        <v>1615</v>
      </c>
      <c r="N358" s="27">
        <v>20</v>
      </c>
      <c r="O358" s="27" t="s">
        <v>516</v>
      </c>
      <c r="P358" s="27" t="s">
        <v>1039</v>
      </c>
      <c r="Q358" s="27" t="s">
        <v>1040</v>
      </c>
      <c r="R358" s="27"/>
      <c r="S358" s="27" t="s">
        <v>1041</v>
      </c>
      <c r="T358" s="27"/>
    </row>
    <row r="359" spans="1:20" hidden="1">
      <c r="A359" s="6" t="str">
        <f>VLOOKUP(E359,CIFX_ECSG清單!A:B,2,0)</f>
        <v>PROD</v>
      </c>
      <c r="B359" s="6" t="str">
        <f>_xlfn.IFNA(IF(C359="舊服務",LOOKUP(1,0/FIND(IFERROR(VLOOKUP(E359,新舊交易名稱mapping!A:B,2,0),E359),PGMTRX!A:A),PGMTRX!C:C),LOOKUP(1,0/FIND(E359,新服務功能!H:H),新服務功能!M:M)),VLOOKUP(IFERROR(VLOOKUP(E359,新舊交易名稱mapping!A:B,2,0),E359),CIFX_ECSG清單!A:B,2,0))</f>
        <v>玉山保險便利通(NICE),玉山財富智慧系統(WISE)</v>
      </c>
      <c r="C359" s="6" t="str">
        <f>IF(_xlfn.IFNA(VLOOKUP(E359,新服務功能!H:H,1,0),"舊服務")&lt;&gt;"舊服務","新服務","舊服務")</f>
        <v>舊服務</v>
      </c>
      <c r="D359" s="6" t="str">
        <f>IF((VLOOKUP(E359,CIFX_ECSG清單!A:H,8,FALSE))=1,"異動","查詢")</f>
        <v>查詢</v>
      </c>
      <c r="E359" s="47" t="s">
        <v>1585</v>
      </c>
      <c r="F359" s="27" t="str">
        <f>IF(ISNUMBER(FIND("TWIS",E359)),VLOOKUP(SUBSTITUTE(E359,"TWIS","IWIS"),CIFX_ECSG清單!A:R,18,0),IF(AND(ISNUMBER(FIND("T",LEFT(E359,2))),IF(LEN(E359)-LEN(SUBSTITUTE(E359,"T",""))&gt;1,FALSE,TRUE)),VLOOKUP(SUBSTITUTE(E359,"T",""),CIFX_ECSG清單!A:R,18,0),VLOOKUP(E359,CIFX_ECSG清單!A:R,18,0)))</f>
        <v>TS0116-SA-010301-00060-顧客資料基本資料_投資人資料查詢.docx</v>
      </c>
      <c r="G359" s="30" t="s">
        <v>271</v>
      </c>
      <c r="H359" s="27" t="s">
        <v>1598</v>
      </c>
      <c r="I359" s="28">
        <v>14</v>
      </c>
      <c r="J359" s="29" t="s">
        <v>513</v>
      </c>
      <c r="K359" s="27" t="s">
        <v>1616</v>
      </c>
      <c r="L359" s="30" t="s">
        <v>671</v>
      </c>
      <c r="M359" s="27" t="s">
        <v>1617</v>
      </c>
      <c r="N359" s="27">
        <v>20</v>
      </c>
      <c r="O359" s="27" t="s">
        <v>516</v>
      </c>
      <c r="P359" s="27" t="s">
        <v>673</v>
      </c>
      <c r="Q359" s="27" t="s">
        <v>674</v>
      </c>
      <c r="R359" s="27"/>
      <c r="S359" s="27" t="s">
        <v>675</v>
      </c>
      <c r="T359" s="27"/>
    </row>
    <row r="360" spans="1:20" hidden="1">
      <c r="A360" s="6" t="str">
        <f>VLOOKUP(E360,CIFX_ECSG清單!A:B,2,0)</f>
        <v>PROD</v>
      </c>
      <c r="B360" s="6" t="str">
        <f>_xlfn.IFNA(IF(C360="舊服務",LOOKUP(1,0/FIND(IFERROR(VLOOKUP(E360,新舊交易名稱mapping!A:B,2,0),E360),PGMTRX!A:A),PGMTRX!C:C),LOOKUP(1,0/FIND(E360,新服務功能!H:H),新服務功能!M:M)),VLOOKUP(IFERROR(VLOOKUP(E360,新舊交易名稱mapping!A:B,2,0),E360),CIFX_ECSG清單!A:B,2,0))</f>
        <v>玉山保險便利通(NICE),玉山財富智慧系統(WISE)</v>
      </c>
      <c r="C360" s="6" t="str">
        <f>IF(_xlfn.IFNA(VLOOKUP(E360,新服務功能!H:H,1,0),"舊服務")&lt;&gt;"舊服務","新服務","舊服務")</f>
        <v>舊服務</v>
      </c>
      <c r="D360" s="6" t="str">
        <f>IF((VLOOKUP(E360,CIFX_ECSG清單!A:H,8,FALSE))=1,"異動","查詢")</f>
        <v>查詢</v>
      </c>
      <c r="E360" s="47" t="s">
        <v>1585</v>
      </c>
      <c r="F360" s="27" t="str">
        <f>IF(ISNUMBER(FIND("TWIS",E360)),VLOOKUP(SUBSTITUTE(E360,"TWIS","IWIS"),CIFX_ECSG清單!A:R,18,0),IF(AND(ISNUMBER(FIND("T",LEFT(E360,2))),IF(LEN(E360)-LEN(SUBSTITUTE(E360,"T",""))&gt;1,FALSE,TRUE)),VLOOKUP(SUBSTITUTE(E360,"T",""),CIFX_ECSG清單!A:R,18,0),VLOOKUP(E360,CIFX_ECSG清單!A:R,18,0)))</f>
        <v>TS0116-SA-010301-00060-顧客資料基本資料_投資人資料查詢.docx</v>
      </c>
      <c r="G360" s="30" t="s">
        <v>271</v>
      </c>
      <c r="H360" s="27" t="s">
        <v>1598</v>
      </c>
      <c r="I360" s="28">
        <v>15</v>
      </c>
      <c r="J360" s="29" t="s">
        <v>513</v>
      </c>
      <c r="K360" s="27" t="s">
        <v>871</v>
      </c>
      <c r="L360" s="30" t="s">
        <v>1618</v>
      </c>
      <c r="M360" s="27" t="s">
        <v>1619</v>
      </c>
      <c r="N360" s="27">
        <v>22</v>
      </c>
      <c r="O360" s="27" t="s">
        <v>516</v>
      </c>
      <c r="P360" s="27" t="s">
        <v>874</v>
      </c>
      <c r="Q360" s="27" t="s">
        <v>875</v>
      </c>
      <c r="R360" s="27"/>
      <c r="S360" s="27" t="s">
        <v>876</v>
      </c>
      <c r="T360" s="27"/>
    </row>
    <row r="361" spans="1:20" hidden="1">
      <c r="A361" s="6" t="str">
        <f>VLOOKUP(E361,CIFX_ECSG清單!A:B,2,0)</f>
        <v>PROD</v>
      </c>
      <c r="B361" s="6" t="str">
        <f>_xlfn.IFNA(IF(C361="舊服務",LOOKUP(1,0/FIND(IFERROR(VLOOKUP(E361,新舊交易名稱mapping!A:B,2,0),E361),PGMTRX!A:A),PGMTRX!C:C),LOOKUP(1,0/FIND(E361,新服務功能!H:H),新服務功能!M:M)),VLOOKUP(IFERROR(VLOOKUP(E361,新舊交易名稱mapping!A:B,2,0),E361),CIFX_ECSG清單!A:B,2,0))</f>
        <v>玉山保險便利通(NICE),玉山財富智慧系統(WISE)</v>
      </c>
      <c r="C361" s="6" t="str">
        <f>IF(_xlfn.IFNA(VLOOKUP(E361,新服務功能!H:H,1,0),"舊服務")&lt;&gt;"舊服務","新服務","舊服務")</f>
        <v>舊服務</v>
      </c>
      <c r="D361" s="6" t="str">
        <f>IF((VLOOKUP(E361,CIFX_ECSG清單!A:H,8,FALSE))=1,"異動","查詢")</f>
        <v>查詢</v>
      </c>
      <c r="E361" s="47" t="s">
        <v>1585</v>
      </c>
      <c r="F361" s="27" t="str">
        <f>IF(ISNUMBER(FIND("TWIS",E361)),VLOOKUP(SUBSTITUTE(E361,"TWIS","IWIS"),CIFX_ECSG清單!A:R,18,0),IF(AND(ISNUMBER(FIND("T",LEFT(E361,2))),IF(LEN(E361)-LEN(SUBSTITUTE(E361,"T",""))&gt;1,FALSE,TRUE)),VLOOKUP(SUBSTITUTE(E361,"T",""),CIFX_ECSG清單!A:R,18,0),VLOOKUP(E361,CIFX_ECSG清單!A:R,18,0)))</f>
        <v>TS0116-SA-010301-00060-顧客資料基本資料_投資人資料查詢.docx</v>
      </c>
      <c r="G361" s="30" t="s">
        <v>271</v>
      </c>
      <c r="H361" s="27" t="s">
        <v>1598</v>
      </c>
      <c r="I361" s="28">
        <v>16</v>
      </c>
      <c r="J361" s="29" t="s">
        <v>513</v>
      </c>
      <c r="K361" s="27" t="s">
        <v>1620</v>
      </c>
      <c r="L361" s="30" t="s">
        <v>1621</v>
      </c>
      <c r="M361" s="27" t="s">
        <v>1622</v>
      </c>
      <c r="N361" s="27">
        <v>80</v>
      </c>
      <c r="O361" s="27" t="s">
        <v>516</v>
      </c>
      <c r="P361" s="27" t="s">
        <v>1623</v>
      </c>
      <c r="Q361" s="27" t="s">
        <v>1624</v>
      </c>
      <c r="R361" s="27"/>
      <c r="S361" s="27" t="s">
        <v>1625</v>
      </c>
      <c r="T361" s="27"/>
    </row>
    <row r="362" spans="1:20" hidden="1">
      <c r="A362" s="6" t="str">
        <f>VLOOKUP(E362,CIFX_ECSG清單!A:B,2,0)</f>
        <v>PROD</v>
      </c>
      <c r="B362" s="6" t="str">
        <f>_xlfn.IFNA(IF(C362="舊服務",LOOKUP(1,0/FIND(IFERROR(VLOOKUP(E362,新舊交易名稱mapping!A:B,2,0),E362),PGMTRX!A:A),PGMTRX!C:C),LOOKUP(1,0/FIND(E362,新服務功能!H:H),新服務功能!M:M)),VLOOKUP(IFERROR(VLOOKUP(E362,新舊交易名稱mapping!A:B,2,0),E362),CIFX_ECSG清單!A:B,2,0))</f>
        <v>玉山保險便利通(NICE),玉山財富智慧系統(WISE)</v>
      </c>
      <c r="C362" s="6" t="str">
        <f>IF(_xlfn.IFNA(VLOOKUP(E362,新服務功能!H:H,1,0),"舊服務")&lt;&gt;"舊服務","新服務","舊服務")</f>
        <v>舊服務</v>
      </c>
      <c r="D362" s="6" t="str">
        <f>IF((VLOOKUP(E362,CIFX_ECSG清單!A:H,8,FALSE))=1,"異動","查詢")</f>
        <v>查詢</v>
      </c>
      <c r="E362" s="47" t="s">
        <v>1585</v>
      </c>
      <c r="F362" s="27" t="str">
        <f>IF(ISNUMBER(FIND("TWIS",E362)),VLOOKUP(SUBSTITUTE(E362,"TWIS","IWIS"),CIFX_ECSG清單!A:R,18,0),IF(AND(ISNUMBER(FIND("T",LEFT(E362,2))),IF(LEN(E362)-LEN(SUBSTITUTE(E362,"T",""))&gt;1,FALSE,TRUE)),VLOOKUP(SUBSTITUTE(E362,"T",""),CIFX_ECSG清單!A:R,18,0),VLOOKUP(E362,CIFX_ECSG清單!A:R,18,0)))</f>
        <v>TS0116-SA-010301-00060-顧客資料基本資料_投資人資料查詢.docx</v>
      </c>
      <c r="G362" s="30" t="s">
        <v>271</v>
      </c>
      <c r="H362" s="27" t="s">
        <v>1598</v>
      </c>
      <c r="I362" s="28">
        <v>17</v>
      </c>
      <c r="J362" s="29" t="s">
        <v>513</v>
      </c>
      <c r="K362" s="27" t="s">
        <v>1626</v>
      </c>
      <c r="L362" s="30" t="s">
        <v>1627</v>
      </c>
      <c r="M362" s="27" t="s">
        <v>1628</v>
      </c>
      <c r="N362" s="27">
        <v>80</v>
      </c>
      <c r="O362" s="27" t="s">
        <v>516</v>
      </c>
      <c r="P362" s="27" t="s">
        <v>1629</v>
      </c>
      <c r="Q362" s="27" t="s">
        <v>1630</v>
      </c>
      <c r="R362" s="27"/>
      <c r="S362" s="27" t="s">
        <v>1631</v>
      </c>
      <c r="T362" s="27"/>
    </row>
    <row r="363" spans="1:20" hidden="1">
      <c r="A363" s="6" t="str">
        <f>VLOOKUP(E363,CIFX_ECSG清單!A:B,2,0)</f>
        <v>PROD</v>
      </c>
      <c r="B363" s="6" t="str">
        <f>_xlfn.IFNA(IF(C363="舊服務",LOOKUP(1,0/FIND(IFERROR(VLOOKUP(E363,新舊交易名稱mapping!A:B,2,0),E363),PGMTRX!A:A),PGMTRX!C:C),LOOKUP(1,0/FIND(E363,新服務功能!H:H),新服務功能!M:M)),VLOOKUP(IFERROR(VLOOKUP(E363,新舊交易名稱mapping!A:B,2,0),E363),CIFX_ECSG清單!A:B,2,0))</f>
        <v>玉山保險便利通(NICE),玉山財富智慧系統(WISE)</v>
      </c>
      <c r="C363" s="6" t="str">
        <f>IF(_xlfn.IFNA(VLOOKUP(E363,新服務功能!H:H,1,0),"舊服務")&lt;&gt;"舊服務","新服務","舊服務")</f>
        <v>舊服務</v>
      </c>
      <c r="D363" s="6" t="str">
        <f>IF((VLOOKUP(E363,CIFX_ECSG清單!A:H,8,FALSE))=1,"異動","查詢")</f>
        <v>查詢</v>
      </c>
      <c r="E363" s="47" t="s">
        <v>1585</v>
      </c>
      <c r="F363" s="27" t="str">
        <f>IF(ISNUMBER(FIND("TWIS",E363)),VLOOKUP(SUBSTITUTE(E363,"TWIS","IWIS"),CIFX_ECSG清單!A:R,18,0),IF(AND(ISNUMBER(FIND("T",LEFT(E363,2))),IF(LEN(E363)-LEN(SUBSTITUTE(E363,"T",""))&gt;1,FALSE,TRUE)),VLOOKUP(SUBSTITUTE(E363,"T",""),CIFX_ECSG清單!A:R,18,0),VLOOKUP(E363,CIFX_ECSG清單!A:R,18,0)))</f>
        <v>TS0116-SA-010301-00060-顧客資料基本資料_投資人資料查詢.docx</v>
      </c>
      <c r="G363" s="30" t="s">
        <v>271</v>
      </c>
      <c r="H363" s="27" t="s">
        <v>1598</v>
      </c>
      <c r="I363" s="28">
        <v>18</v>
      </c>
      <c r="J363" s="29" t="s">
        <v>513</v>
      </c>
      <c r="K363" s="27" t="s">
        <v>943</v>
      </c>
      <c r="L363" s="30" t="s">
        <v>1632</v>
      </c>
      <c r="M363" s="27" t="s">
        <v>1633</v>
      </c>
      <c r="N363" s="27">
        <v>5</v>
      </c>
      <c r="O363" s="27" t="s">
        <v>516</v>
      </c>
      <c r="P363" s="27" t="s">
        <v>946</v>
      </c>
      <c r="Q363" s="27" t="s">
        <v>947</v>
      </c>
      <c r="R363" s="27"/>
      <c r="S363" s="27" t="s">
        <v>948</v>
      </c>
      <c r="T363" s="27"/>
    </row>
    <row r="364" spans="1:20" hidden="1">
      <c r="A364" s="6" t="str">
        <f>VLOOKUP(E364,CIFX_ECSG清單!A:B,2,0)</f>
        <v>PROD</v>
      </c>
      <c r="B364" s="6" t="str">
        <f>_xlfn.IFNA(IF(C364="舊服務",LOOKUP(1,0/FIND(IFERROR(VLOOKUP(E364,新舊交易名稱mapping!A:B,2,0),E364),PGMTRX!A:A),PGMTRX!C:C),LOOKUP(1,0/FIND(E364,新服務功能!H:H),新服務功能!M:M)),VLOOKUP(IFERROR(VLOOKUP(E364,新舊交易名稱mapping!A:B,2,0),E364),CIFX_ECSG清單!A:B,2,0))</f>
        <v>玉山保險便利通(NICE),玉山財富智慧系統(WISE)</v>
      </c>
      <c r="C364" s="6" t="str">
        <f>IF(_xlfn.IFNA(VLOOKUP(E364,新服務功能!H:H,1,0),"舊服務")&lt;&gt;"舊服務","新服務","舊服務")</f>
        <v>舊服務</v>
      </c>
      <c r="D364" s="6" t="str">
        <f>IF((VLOOKUP(E364,CIFX_ECSG清單!A:H,8,FALSE))=1,"異動","查詢")</f>
        <v>查詢</v>
      </c>
      <c r="E364" s="47" t="s">
        <v>1585</v>
      </c>
      <c r="F364" s="27" t="str">
        <f>IF(ISNUMBER(FIND("TWIS",E364)),VLOOKUP(SUBSTITUTE(E364,"TWIS","IWIS"),CIFX_ECSG清單!A:R,18,0),IF(AND(ISNUMBER(FIND("T",LEFT(E364,2))),IF(LEN(E364)-LEN(SUBSTITUTE(E364,"T",""))&gt;1,FALSE,TRUE)),VLOOKUP(SUBSTITUTE(E364,"T",""),CIFX_ECSG清單!A:R,18,0),VLOOKUP(E364,CIFX_ECSG清單!A:R,18,0)))</f>
        <v>TS0116-SA-010301-00060-顧客資料基本資料_投資人資料查詢.docx</v>
      </c>
      <c r="G364" s="30" t="s">
        <v>271</v>
      </c>
      <c r="H364" s="27" t="s">
        <v>1598</v>
      </c>
      <c r="I364" s="28">
        <v>19</v>
      </c>
      <c r="J364" s="29" t="s">
        <v>513</v>
      </c>
      <c r="K364" s="27" t="s">
        <v>1634</v>
      </c>
      <c r="L364" s="30" t="s">
        <v>907</v>
      </c>
      <c r="M364" s="27" t="s">
        <v>1635</v>
      </c>
      <c r="N364" s="27">
        <v>20</v>
      </c>
      <c r="O364" s="27" t="s">
        <v>516</v>
      </c>
      <c r="P364" s="27" t="s">
        <v>909</v>
      </c>
      <c r="Q364" s="27" t="s">
        <v>910</v>
      </c>
      <c r="R364" s="27"/>
      <c r="S364" s="27" t="s">
        <v>911</v>
      </c>
      <c r="T364" s="27"/>
    </row>
    <row r="365" spans="1:20" hidden="1">
      <c r="A365" s="6" t="str">
        <f>VLOOKUP(E365,CIFX_ECSG清單!A:B,2,0)</f>
        <v>PROD</v>
      </c>
      <c r="B365" s="6" t="str">
        <f>_xlfn.IFNA(IF(C365="舊服務",LOOKUP(1,0/FIND(IFERROR(VLOOKUP(E365,新舊交易名稱mapping!A:B,2,0),E365),PGMTRX!A:A),PGMTRX!C:C),LOOKUP(1,0/FIND(E365,新服務功能!H:H),新服務功能!M:M)),VLOOKUP(IFERROR(VLOOKUP(E365,新舊交易名稱mapping!A:B,2,0),E365),CIFX_ECSG清單!A:B,2,0))</f>
        <v>玉山保險便利通(NICE),玉山財富智慧系統(WISE)</v>
      </c>
      <c r="C365" s="6" t="str">
        <f>IF(_xlfn.IFNA(VLOOKUP(E365,新服務功能!H:H,1,0),"舊服務")&lt;&gt;"舊服務","新服務","舊服務")</f>
        <v>舊服務</v>
      </c>
      <c r="D365" s="6" t="str">
        <f>IF((VLOOKUP(E365,CIFX_ECSG清單!A:H,8,FALSE))=1,"異動","查詢")</f>
        <v>查詢</v>
      </c>
      <c r="E365" s="47" t="s">
        <v>1585</v>
      </c>
      <c r="F365" s="27" t="str">
        <f>IF(ISNUMBER(FIND("TWIS",E365)),VLOOKUP(SUBSTITUTE(E365,"TWIS","IWIS"),CIFX_ECSG清單!A:R,18,0),IF(AND(ISNUMBER(FIND("T",LEFT(E365,2))),IF(LEN(E365)-LEN(SUBSTITUTE(E365,"T",""))&gt;1,FALSE,TRUE)),VLOOKUP(SUBSTITUTE(E365,"T",""),CIFX_ECSG清單!A:R,18,0),VLOOKUP(E365,CIFX_ECSG清單!A:R,18,0)))</f>
        <v>TS0116-SA-010301-00060-顧客資料基本資料_投資人資料查詢.docx</v>
      </c>
      <c r="G365" s="30" t="s">
        <v>271</v>
      </c>
      <c r="H365" s="27" t="s">
        <v>1598</v>
      </c>
      <c r="I365" s="28">
        <v>20</v>
      </c>
      <c r="J365" s="29" t="s">
        <v>513</v>
      </c>
      <c r="K365" s="48" t="s">
        <v>1636</v>
      </c>
      <c r="L365" s="30" t="s">
        <v>912</v>
      </c>
      <c r="M365" s="27" t="s">
        <v>1637</v>
      </c>
      <c r="N365" s="27">
        <v>11</v>
      </c>
      <c r="O365" s="27" t="s">
        <v>516</v>
      </c>
      <c r="P365" s="27" t="s">
        <v>914</v>
      </c>
      <c r="Q365" s="27" t="s">
        <v>1153</v>
      </c>
      <c r="R365" s="27"/>
      <c r="S365" s="27" t="s">
        <v>916</v>
      </c>
      <c r="T365" s="27"/>
    </row>
    <row r="366" spans="1:20" hidden="1">
      <c r="A366" s="6" t="str">
        <f>VLOOKUP(E366,CIFX_ECSG清單!A:B,2,0)</f>
        <v>PROD</v>
      </c>
      <c r="B366" s="6" t="str">
        <f>_xlfn.IFNA(IF(C366="舊服務",LOOKUP(1,0/FIND(IFERROR(VLOOKUP(E366,新舊交易名稱mapping!A:B,2,0),E366),PGMTRX!A:A),PGMTRX!C:C),LOOKUP(1,0/FIND(E366,新服務功能!H:H),新服務功能!M:M)),VLOOKUP(IFERROR(VLOOKUP(E366,新舊交易名稱mapping!A:B,2,0),E366),CIFX_ECSG清單!A:B,2,0))</f>
        <v>玉山保險便利通(NICE),玉山財富智慧系統(WISE)</v>
      </c>
      <c r="C366" s="6" t="str">
        <f>IF(_xlfn.IFNA(VLOOKUP(E366,新服務功能!H:H,1,0),"舊服務")&lt;&gt;"舊服務","新服務","舊服務")</f>
        <v>舊服務</v>
      </c>
      <c r="D366" s="6" t="str">
        <f>IF((VLOOKUP(E366,CIFX_ECSG清單!A:H,8,FALSE))=1,"異動","查詢")</f>
        <v>查詢</v>
      </c>
      <c r="E366" s="47" t="s">
        <v>1585</v>
      </c>
      <c r="F366" s="27" t="str">
        <f>IF(ISNUMBER(FIND("TWIS",E366)),VLOOKUP(SUBSTITUTE(E366,"TWIS","IWIS"),CIFX_ECSG清單!A:R,18,0),IF(AND(ISNUMBER(FIND("T",LEFT(E366,2))),IF(LEN(E366)-LEN(SUBSTITUTE(E366,"T",""))&gt;1,FALSE,TRUE)),VLOOKUP(SUBSTITUTE(E366,"T",""),CIFX_ECSG清單!A:R,18,0),VLOOKUP(E366,CIFX_ECSG清單!A:R,18,0)))</f>
        <v>TS0116-SA-010301-00060-顧客資料基本資料_投資人資料查詢.docx</v>
      </c>
      <c r="G366" s="30" t="s">
        <v>271</v>
      </c>
      <c r="H366" s="27" t="s">
        <v>1598</v>
      </c>
      <c r="I366" s="28">
        <v>21</v>
      </c>
      <c r="J366" s="29" t="s">
        <v>513</v>
      </c>
      <c r="K366" s="48" t="s">
        <v>1636</v>
      </c>
      <c r="L366" s="30" t="s">
        <v>918</v>
      </c>
      <c r="M366" s="27" t="s">
        <v>1638</v>
      </c>
      <c r="N366" s="27">
        <v>9</v>
      </c>
      <c r="O366" s="27" t="s">
        <v>516</v>
      </c>
      <c r="P366" s="27" t="s">
        <v>920</v>
      </c>
      <c r="Q366" s="27" t="s">
        <v>1153</v>
      </c>
      <c r="R366" s="27"/>
      <c r="S366" s="27" t="s">
        <v>922</v>
      </c>
      <c r="T366" s="27"/>
    </row>
    <row r="367" spans="1:20" hidden="1">
      <c r="A367" s="6" t="str">
        <f>VLOOKUP(E367,CIFX_ECSG清單!A:B,2,0)</f>
        <v>PROD</v>
      </c>
      <c r="B367" s="6" t="str">
        <f>_xlfn.IFNA(IF(C367="舊服務",LOOKUP(1,0/FIND(IFERROR(VLOOKUP(E367,新舊交易名稱mapping!A:B,2,0),E367),PGMTRX!A:A),PGMTRX!C:C),LOOKUP(1,0/FIND(E367,新服務功能!H:H),新服務功能!M:M)),VLOOKUP(IFERROR(VLOOKUP(E367,新舊交易名稱mapping!A:B,2,0),E367),CIFX_ECSG清單!A:B,2,0))</f>
        <v>玉山保險便利通(NICE),玉山財富智慧系統(WISE)</v>
      </c>
      <c r="C367" s="6" t="str">
        <f>IF(_xlfn.IFNA(VLOOKUP(E367,新服務功能!H:H,1,0),"舊服務")&lt;&gt;"舊服務","新服務","舊服務")</f>
        <v>舊服務</v>
      </c>
      <c r="D367" s="6" t="str">
        <f>IF((VLOOKUP(E367,CIFX_ECSG清單!A:H,8,FALSE))=1,"異動","查詢")</f>
        <v>查詢</v>
      </c>
      <c r="E367" s="47" t="s">
        <v>1585</v>
      </c>
      <c r="F367" s="27" t="str">
        <f>IF(ISNUMBER(FIND("TWIS",E367)),VLOOKUP(SUBSTITUTE(E367,"TWIS","IWIS"),CIFX_ECSG清單!A:R,18,0),IF(AND(ISNUMBER(FIND("T",LEFT(E367,2))),IF(LEN(E367)-LEN(SUBSTITUTE(E367,"T",""))&gt;1,FALSE,TRUE)),VLOOKUP(SUBSTITUTE(E367,"T",""),CIFX_ECSG清單!A:R,18,0),VLOOKUP(E367,CIFX_ECSG清單!A:R,18,0)))</f>
        <v>TS0116-SA-010301-00060-顧客資料基本資料_投資人資料查詢.docx</v>
      </c>
      <c r="G367" s="30" t="s">
        <v>271</v>
      </c>
      <c r="H367" s="27" t="s">
        <v>1598</v>
      </c>
      <c r="I367" s="28">
        <v>22</v>
      </c>
      <c r="J367" s="29" t="s">
        <v>513</v>
      </c>
      <c r="K367" s="48" t="s">
        <v>1164</v>
      </c>
      <c r="L367" s="48" t="s">
        <v>1184</v>
      </c>
      <c r="M367" s="27" t="s">
        <v>1639</v>
      </c>
      <c r="N367" s="27">
        <v>11</v>
      </c>
      <c r="O367" s="27" t="s">
        <v>516</v>
      </c>
      <c r="P367" s="27" t="s">
        <v>925</v>
      </c>
      <c r="Q367" s="27" t="s">
        <v>1186</v>
      </c>
      <c r="R367" s="27"/>
      <c r="S367" s="27" t="s">
        <v>927</v>
      </c>
      <c r="T367" s="27"/>
    </row>
    <row r="368" spans="1:20" hidden="1">
      <c r="A368" s="6" t="str">
        <f>VLOOKUP(E368,CIFX_ECSG清單!A:B,2,0)</f>
        <v>PROD</v>
      </c>
      <c r="B368" s="6" t="str">
        <f>_xlfn.IFNA(IF(C368="舊服務",LOOKUP(1,0/FIND(IFERROR(VLOOKUP(E368,新舊交易名稱mapping!A:B,2,0),E368),PGMTRX!A:A),PGMTRX!C:C),LOOKUP(1,0/FIND(E368,新服務功能!H:H),新服務功能!M:M)),VLOOKUP(IFERROR(VLOOKUP(E368,新舊交易名稱mapping!A:B,2,0),E368),CIFX_ECSG清單!A:B,2,0))</f>
        <v>玉山保險便利通(NICE),玉山財富智慧系統(WISE)</v>
      </c>
      <c r="C368" s="6" t="str">
        <f>IF(_xlfn.IFNA(VLOOKUP(E368,新服務功能!H:H,1,0),"舊服務")&lt;&gt;"舊服務","新服務","舊服務")</f>
        <v>舊服務</v>
      </c>
      <c r="D368" s="6" t="str">
        <f>IF((VLOOKUP(E368,CIFX_ECSG清單!A:H,8,FALSE))=1,"異動","查詢")</f>
        <v>查詢</v>
      </c>
      <c r="E368" s="47" t="s">
        <v>1585</v>
      </c>
      <c r="F368" s="27" t="str">
        <f>IF(ISNUMBER(FIND("TWIS",E368)),VLOOKUP(SUBSTITUTE(E368,"TWIS","IWIS"),CIFX_ECSG清單!A:R,18,0),IF(AND(ISNUMBER(FIND("T",LEFT(E368,2))),IF(LEN(E368)-LEN(SUBSTITUTE(E368,"T",""))&gt;1,FALSE,TRUE)),VLOOKUP(SUBSTITUTE(E368,"T",""),CIFX_ECSG清單!A:R,18,0),VLOOKUP(E368,CIFX_ECSG清單!A:R,18,0)))</f>
        <v>TS0116-SA-010301-00060-顧客資料基本資料_投資人資料查詢.docx</v>
      </c>
      <c r="G368" s="30" t="s">
        <v>271</v>
      </c>
      <c r="H368" s="27" t="s">
        <v>1598</v>
      </c>
      <c r="I368" s="28">
        <v>23</v>
      </c>
      <c r="J368" s="29" t="s">
        <v>513</v>
      </c>
      <c r="K368" s="48" t="s">
        <v>1164</v>
      </c>
      <c r="L368" s="48" t="s">
        <v>1640</v>
      </c>
      <c r="M368" s="27" t="s">
        <v>1641</v>
      </c>
      <c r="N368" s="27">
        <v>9</v>
      </c>
      <c r="O368" s="27" t="s">
        <v>500</v>
      </c>
      <c r="P368" s="27" t="s">
        <v>930</v>
      </c>
      <c r="Q368" s="27" t="s">
        <v>1186</v>
      </c>
      <c r="R368" s="27"/>
      <c r="S368" s="27" t="s">
        <v>932</v>
      </c>
      <c r="T368" s="27"/>
    </row>
    <row r="369" spans="1:20" hidden="1">
      <c r="A369" s="6" t="str">
        <f>VLOOKUP(E369,CIFX_ECSG清單!A:B,2,0)</f>
        <v>PROD</v>
      </c>
      <c r="B369" s="6" t="str">
        <f>_xlfn.IFNA(IF(C369="舊服務",LOOKUP(1,0/FIND(IFERROR(VLOOKUP(E369,新舊交易名稱mapping!A:B,2,0),E369),PGMTRX!A:A),PGMTRX!C:C),LOOKUP(1,0/FIND(E369,新服務功能!H:H),新服務功能!M:M)),VLOOKUP(IFERROR(VLOOKUP(E369,新舊交易名稱mapping!A:B,2,0),E369),CIFX_ECSG清單!A:B,2,0))</f>
        <v>玉山保險便利通(NICE),玉山財富智慧系統(WISE)</v>
      </c>
      <c r="C369" s="6" t="str">
        <f>IF(_xlfn.IFNA(VLOOKUP(E369,新服務功能!H:H,1,0),"舊服務")&lt;&gt;"舊服務","新服務","舊服務")</f>
        <v>舊服務</v>
      </c>
      <c r="D369" s="6" t="str">
        <f>IF((VLOOKUP(E369,CIFX_ECSG清單!A:H,8,FALSE))=1,"異動","查詢")</f>
        <v>查詢</v>
      </c>
      <c r="E369" s="47" t="s">
        <v>1585</v>
      </c>
      <c r="F369" s="27" t="str">
        <f>IF(ISNUMBER(FIND("TWIS",E369)),VLOOKUP(SUBSTITUTE(E369,"TWIS","IWIS"),CIFX_ECSG清單!A:R,18,0),IF(AND(ISNUMBER(FIND("T",LEFT(E369,2))),IF(LEN(E369)-LEN(SUBSTITUTE(E369,"T",""))&gt;1,FALSE,TRUE)),VLOOKUP(SUBSTITUTE(E369,"T",""),CIFX_ECSG清單!A:R,18,0),VLOOKUP(E369,CIFX_ECSG清單!A:R,18,0)))</f>
        <v>TS0116-SA-010301-00060-顧客資料基本資料_投資人資料查詢.docx</v>
      </c>
      <c r="G369" s="30" t="s">
        <v>271</v>
      </c>
      <c r="H369" s="27" t="s">
        <v>1598</v>
      </c>
      <c r="I369" s="28">
        <v>24</v>
      </c>
      <c r="J369" s="29" t="s">
        <v>513</v>
      </c>
      <c r="K369" s="27" t="s">
        <v>1642</v>
      </c>
      <c r="L369" s="27" t="s">
        <v>1643</v>
      </c>
      <c r="M369" s="27" t="s">
        <v>1644</v>
      </c>
      <c r="N369" s="27">
        <v>20</v>
      </c>
      <c r="O369" s="27" t="s">
        <v>516</v>
      </c>
      <c r="P369" s="27" t="s">
        <v>936</v>
      </c>
      <c r="Q369" s="27" t="s">
        <v>1159</v>
      </c>
      <c r="R369" s="27"/>
      <c r="S369" s="27" t="s">
        <v>938</v>
      </c>
      <c r="T369" s="27"/>
    </row>
    <row r="370" spans="1:20" hidden="1">
      <c r="A370" s="6" t="str">
        <f>VLOOKUP(E370,CIFX_ECSG清單!A:B,2,0)</f>
        <v>PROD</v>
      </c>
      <c r="B370" s="6" t="str">
        <f>_xlfn.IFNA(IF(C370="舊服務",LOOKUP(1,0/FIND(IFERROR(VLOOKUP(E370,新舊交易名稱mapping!A:B,2,0),E370),PGMTRX!A:A),PGMTRX!C:C),LOOKUP(1,0/FIND(E370,新服務功能!H:H),新服務功能!M:M)),VLOOKUP(IFERROR(VLOOKUP(E370,新舊交易名稱mapping!A:B,2,0),E370),CIFX_ECSG清單!A:B,2,0))</f>
        <v>玉山保險便利通(NICE),玉山財富智慧系統(WISE)</v>
      </c>
      <c r="C370" s="6" t="str">
        <f>IF(_xlfn.IFNA(VLOOKUP(E370,新服務功能!H:H,1,0),"舊服務")&lt;&gt;"舊服務","新服務","舊服務")</f>
        <v>舊服務</v>
      </c>
      <c r="D370" s="6" t="str">
        <f>IF((VLOOKUP(E370,CIFX_ECSG清單!A:H,8,FALSE))=1,"異動","查詢")</f>
        <v>查詢</v>
      </c>
      <c r="E370" s="47" t="s">
        <v>1585</v>
      </c>
      <c r="F370" s="27" t="str">
        <f>IF(ISNUMBER(FIND("TWIS",E370)),VLOOKUP(SUBSTITUTE(E370,"TWIS","IWIS"),CIFX_ECSG清單!A:R,18,0),IF(AND(ISNUMBER(FIND("T",LEFT(E370,2))),IF(LEN(E370)-LEN(SUBSTITUTE(E370,"T",""))&gt;1,FALSE,TRUE)),VLOOKUP(SUBSTITUTE(E370,"T",""),CIFX_ECSG清單!A:R,18,0),VLOOKUP(E370,CIFX_ECSG清單!A:R,18,0)))</f>
        <v>TS0116-SA-010301-00060-顧客資料基本資料_投資人資料查詢.docx</v>
      </c>
      <c r="G370" s="30" t="s">
        <v>271</v>
      </c>
      <c r="H370" s="27" t="s">
        <v>1598</v>
      </c>
      <c r="I370" s="28">
        <v>25</v>
      </c>
      <c r="J370" s="29" t="s">
        <v>513</v>
      </c>
      <c r="K370" s="27" t="s">
        <v>939</v>
      </c>
      <c r="L370" s="27" t="s">
        <v>939</v>
      </c>
      <c r="M370" s="27" t="s">
        <v>1645</v>
      </c>
      <c r="N370" s="27">
        <v>20</v>
      </c>
      <c r="O370" s="27" t="s">
        <v>516</v>
      </c>
      <c r="P370" s="27" t="s">
        <v>940</v>
      </c>
      <c r="Q370" s="27" t="s">
        <v>1162</v>
      </c>
      <c r="R370" s="27"/>
      <c r="S370" s="27" t="s">
        <v>942</v>
      </c>
      <c r="T370" s="27"/>
    </row>
    <row r="371" spans="1:20" hidden="1">
      <c r="A371" s="6" t="str">
        <f>VLOOKUP(E371,CIFX_ECSG清單!A:B,2,0)</f>
        <v>PROD</v>
      </c>
      <c r="B371" s="6" t="str">
        <f>_xlfn.IFNA(IF(C371="舊服務",LOOKUP(1,0/FIND(IFERROR(VLOOKUP(E371,新舊交易名稱mapping!A:B,2,0),E371),PGMTRX!A:A),PGMTRX!C:C),LOOKUP(1,0/FIND(E371,新服務功能!H:H),新服務功能!M:M)),VLOOKUP(IFERROR(VLOOKUP(E371,新舊交易名稱mapping!A:B,2,0),E371),CIFX_ECSG清單!A:B,2,0))</f>
        <v>玉山保險便利通(NICE),玉山財富智慧系統(WISE)</v>
      </c>
      <c r="C371" s="6" t="str">
        <f>IF(_xlfn.IFNA(VLOOKUP(E371,新服務功能!H:H,1,0),"舊服務")&lt;&gt;"舊服務","新服務","舊服務")</f>
        <v>舊服務</v>
      </c>
      <c r="D371" s="6" t="str">
        <f>IF((VLOOKUP(E371,CIFX_ECSG清單!A:H,8,FALSE))=1,"異動","查詢")</f>
        <v>查詢</v>
      </c>
      <c r="E371" s="47" t="s">
        <v>1585</v>
      </c>
      <c r="F371" s="27" t="str">
        <f>IF(ISNUMBER(FIND("TWIS",E371)),VLOOKUP(SUBSTITUTE(E371,"TWIS","IWIS"),CIFX_ECSG清單!A:R,18,0),IF(AND(ISNUMBER(FIND("T",LEFT(E371,2))),IF(LEN(E371)-LEN(SUBSTITUTE(E371,"T",""))&gt;1,FALSE,TRUE)),VLOOKUP(SUBSTITUTE(E371,"T",""),CIFX_ECSG清單!A:R,18,0),VLOOKUP(E371,CIFX_ECSG清單!A:R,18,0)))</f>
        <v>TS0116-SA-010301-00060-顧客資料基本資料_投資人資料查詢.docx</v>
      </c>
      <c r="G371" s="30" t="s">
        <v>271</v>
      </c>
      <c r="H371" s="27" t="s">
        <v>1598</v>
      </c>
      <c r="I371" s="28">
        <v>26</v>
      </c>
      <c r="J371" s="29" t="s">
        <v>513</v>
      </c>
      <c r="K371" s="27" t="s">
        <v>717</v>
      </c>
      <c r="L371" s="27" t="s">
        <v>1646</v>
      </c>
      <c r="M371" s="27" t="s">
        <v>1647</v>
      </c>
      <c r="N371" s="27">
        <v>50</v>
      </c>
      <c r="O371" s="27" t="s">
        <v>516</v>
      </c>
      <c r="P371" s="27" t="s">
        <v>845</v>
      </c>
      <c r="Q371" s="27" t="s">
        <v>1157</v>
      </c>
      <c r="R371" s="27"/>
      <c r="S371" s="27" t="s">
        <v>847</v>
      </c>
      <c r="T371" s="27"/>
    </row>
    <row r="372" spans="1:20" hidden="1">
      <c r="A372" s="6" t="str">
        <f>VLOOKUP(E372,CIFX_ECSG清單!A:B,2,0)</f>
        <v>PROD</v>
      </c>
      <c r="B372" s="6" t="str">
        <f>_xlfn.IFNA(IF(C372="舊服務",LOOKUP(1,0/FIND(IFERROR(VLOOKUP(E372,新舊交易名稱mapping!A:B,2,0),E372),PGMTRX!A:A),PGMTRX!C:C),LOOKUP(1,0/FIND(E372,新服務功能!H:H),新服務功能!M:M)),VLOOKUP(IFERROR(VLOOKUP(E372,新舊交易名稱mapping!A:B,2,0),E372),CIFX_ECSG清單!A:B,2,0))</f>
        <v>玉山保險便利通(NICE),玉山財富智慧系統(WISE)</v>
      </c>
      <c r="C372" s="6" t="str">
        <f>IF(_xlfn.IFNA(VLOOKUP(E372,新服務功能!H:H,1,0),"舊服務")&lt;&gt;"舊服務","新服務","舊服務")</f>
        <v>舊服務</v>
      </c>
      <c r="D372" s="6" t="str">
        <f>IF((VLOOKUP(E372,CIFX_ECSG清單!A:H,8,FALSE))=1,"異動","查詢")</f>
        <v>查詢</v>
      </c>
      <c r="E372" s="47" t="s">
        <v>1585</v>
      </c>
      <c r="F372" s="27" t="str">
        <f>IF(ISNUMBER(FIND("TWIS",E372)),VLOOKUP(SUBSTITUTE(E372,"TWIS","IWIS"),CIFX_ECSG清單!A:R,18,0),IF(AND(ISNUMBER(FIND("T",LEFT(E372,2))),IF(LEN(E372)-LEN(SUBSTITUTE(E372,"T",""))&gt;1,FALSE,TRUE)),VLOOKUP(SUBSTITUTE(E372,"T",""),CIFX_ECSG清單!A:R,18,0),VLOOKUP(E372,CIFX_ECSG清單!A:R,18,0)))</f>
        <v>TS0116-SA-010301-00060-顧客資料基本資料_投資人資料查詢.docx</v>
      </c>
      <c r="G372" s="30" t="s">
        <v>271</v>
      </c>
      <c r="H372" s="27" t="s">
        <v>1598</v>
      </c>
      <c r="I372" s="28">
        <v>25</v>
      </c>
      <c r="J372" s="29" t="s">
        <v>513</v>
      </c>
      <c r="K372" s="27" t="s">
        <v>676</v>
      </c>
      <c r="L372" s="27" t="s">
        <v>677</v>
      </c>
      <c r="M372" s="27" t="s">
        <v>1648</v>
      </c>
      <c r="N372" s="27">
        <v>1</v>
      </c>
      <c r="O372" s="27" t="s">
        <v>516</v>
      </c>
      <c r="P372" s="27" t="s">
        <v>679</v>
      </c>
      <c r="Q372" s="27" t="s">
        <v>680</v>
      </c>
      <c r="R372" s="27"/>
      <c r="S372" s="27" t="s">
        <v>682</v>
      </c>
      <c r="T372" s="27"/>
    </row>
    <row r="373" spans="1:20" hidden="1">
      <c r="A373" s="6" t="str">
        <f>VLOOKUP(E373,CIFX_ECSG清單!A:B,2,0)</f>
        <v>PROD</v>
      </c>
      <c r="B373" s="6" t="str">
        <f>_xlfn.IFNA(IF(C373="舊服務",LOOKUP(1,0/FIND(IFERROR(VLOOKUP(E373,新舊交易名稱mapping!A:B,2,0),E373),PGMTRX!A:A),PGMTRX!C:C),LOOKUP(1,0/FIND(E373,新服務功能!H:H),新服務功能!M:M)),VLOOKUP(IFERROR(VLOOKUP(E373,新舊交易名稱mapping!A:B,2,0),E373),CIFX_ECSG清單!A:B,2,0))</f>
        <v>玉山保險便利通(NICE),玉山財富智慧系統(WISE)</v>
      </c>
      <c r="C373" s="6" t="str">
        <f>IF(_xlfn.IFNA(VLOOKUP(E373,新服務功能!H:H,1,0),"舊服務")&lt;&gt;"舊服務","新服務","舊服務")</f>
        <v>舊服務</v>
      </c>
      <c r="D373" s="6" t="str">
        <f>IF((VLOOKUP(E373,CIFX_ECSG清單!A:H,8,FALSE))=1,"異動","查詢")</f>
        <v>查詢</v>
      </c>
      <c r="E373" s="47" t="s">
        <v>1585</v>
      </c>
      <c r="F373" s="27" t="str">
        <f>IF(ISNUMBER(FIND("TWIS",E373)),VLOOKUP(SUBSTITUTE(E373,"TWIS","IWIS"),CIFX_ECSG清單!A:R,18,0),IF(AND(ISNUMBER(FIND("T",LEFT(E373,2))),IF(LEN(E373)-LEN(SUBSTITUTE(E373,"T",""))&gt;1,FALSE,TRUE)),VLOOKUP(SUBSTITUTE(E373,"T",""),CIFX_ECSG清單!A:R,18,0),VLOOKUP(E373,CIFX_ECSG清單!A:R,18,0)))</f>
        <v>TS0116-SA-010301-00060-顧客資料基本資料_投資人資料查詢.docx</v>
      </c>
      <c r="G373" s="30" t="s">
        <v>271</v>
      </c>
      <c r="H373" s="27" t="s">
        <v>1598</v>
      </c>
      <c r="I373" s="28">
        <v>26</v>
      </c>
      <c r="J373" s="29" t="s">
        <v>513</v>
      </c>
      <c r="K373" s="27" t="s">
        <v>639</v>
      </c>
      <c r="L373" s="27" t="s">
        <v>640</v>
      </c>
      <c r="M373" s="27" t="s">
        <v>1649</v>
      </c>
      <c r="N373" s="27">
        <v>2</v>
      </c>
      <c r="O373" s="27" t="s">
        <v>516</v>
      </c>
      <c r="P373" s="27" t="s">
        <v>642</v>
      </c>
      <c r="Q373" s="27" t="s">
        <v>643</v>
      </c>
      <c r="R373" s="27"/>
      <c r="S373" s="27" t="s">
        <v>644</v>
      </c>
      <c r="T373" s="27"/>
    </row>
    <row r="374" spans="1:20" hidden="1">
      <c r="A374" s="6" t="str">
        <f>VLOOKUP(E374,CIFX_ECSG清單!A:B,2,0)</f>
        <v>PROD</v>
      </c>
      <c r="B374" s="6" t="str">
        <f>_xlfn.IFNA(IF(C374="舊服務",LOOKUP(1,0/FIND(IFERROR(VLOOKUP(E374,新舊交易名稱mapping!A:B,2,0),E374),PGMTRX!A:A),PGMTRX!C:C),LOOKUP(1,0/FIND(E374,新服務功能!H:H),新服務功能!M:M)),VLOOKUP(IFERROR(VLOOKUP(E374,新舊交易名稱mapping!A:B,2,0),E374),CIFX_ECSG清單!A:B,2,0))</f>
        <v>玉山保險便利通(NICE),玉山財富智慧系統(WISE)</v>
      </c>
      <c r="C374" s="6" t="str">
        <f>IF(_xlfn.IFNA(VLOOKUP(E374,新服務功能!H:H,1,0),"舊服務")&lt;&gt;"舊服務","新服務","舊服務")</f>
        <v>舊服務</v>
      </c>
      <c r="D374" s="6" t="str">
        <f>IF((VLOOKUP(E374,CIFX_ECSG清單!A:H,8,FALSE))=1,"異動","查詢")</f>
        <v>查詢</v>
      </c>
      <c r="E374" s="47" t="s">
        <v>1585</v>
      </c>
      <c r="F374" s="27" t="str">
        <f>IF(ISNUMBER(FIND("TWIS",E374)),VLOOKUP(SUBSTITUTE(E374,"TWIS","IWIS"),CIFX_ECSG清單!A:R,18,0),IF(AND(ISNUMBER(FIND("T",LEFT(E374,2))),IF(LEN(E374)-LEN(SUBSTITUTE(E374,"T",""))&gt;1,FALSE,TRUE)),VLOOKUP(SUBSTITUTE(E374,"T",""),CIFX_ECSG清單!A:R,18,0),VLOOKUP(E374,CIFX_ECSG清單!A:R,18,0)))</f>
        <v>TS0116-SA-010301-00060-顧客資料基本資料_投資人資料查詢.docx</v>
      </c>
      <c r="G374" s="30" t="s">
        <v>271</v>
      </c>
      <c r="H374" s="27" t="s">
        <v>1598</v>
      </c>
      <c r="I374" s="28">
        <v>27</v>
      </c>
      <c r="J374" s="29" t="s">
        <v>513</v>
      </c>
      <c r="K374" s="27" t="s">
        <v>532</v>
      </c>
      <c r="L374" s="27" t="s">
        <v>533</v>
      </c>
      <c r="M374" s="27" t="s">
        <v>1650</v>
      </c>
      <c r="N374" s="27">
        <v>10</v>
      </c>
      <c r="O374" s="27" t="s">
        <v>516</v>
      </c>
      <c r="P374" s="27" t="s">
        <v>535</v>
      </c>
      <c r="Q374" s="27" t="s">
        <v>536</v>
      </c>
      <c r="R374" s="27"/>
      <c r="S374" s="27" t="s">
        <v>537</v>
      </c>
      <c r="T374" s="27"/>
    </row>
    <row r="375" spans="1:20" hidden="1">
      <c r="A375" s="6" t="str">
        <f>VLOOKUP(E375,CIFX_ECSG清單!A:B,2,0)</f>
        <v>PROD</v>
      </c>
      <c r="B375" s="6" t="str">
        <f>_xlfn.IFNA(IF(C375="舊服務",LOOKUP(1,0/FIND(IFERROR(VLOOKUP(E375,新舊交易名稱mapping!A:B,2,0),E375),PGMTRX!A:A),PGMTRX!C:C),LOOKUP(1,0/FIND(E375,新服務功能!H:H),新服務功能!M:M)),VLOOKUP(IFERROR(VLOOKUP(E375,新舊交易名稱mapping!A:B,2,0),E375),CIFX_ECSG清單!A:B,2,0))</f>
        <v>玉山保險便利通(NICE),玉山財富智慧系統(WISE)</v>
      </c>
      <c r="C375" s="6" t="str">
        <f>IF(_xlfn.IFNA(VLOOKUP(E375,新服務功能!H:H,1,0),"舊服務")&lt;&gt;"舊服務","新服務","舊服務")</f>
        <v>舊服務</v>
      </c>
      <c r="D375" s="6" t="str">
        <f>IF((VLOOKUP(E375,CIFX_ECSG清單!A:H,8,FALSE))=1,"異動","查詢")</f>
        <v>查詢</v>
      </c>
      <c r="E375" s="47" t="s">
        <v>1585</v>
      </c>
      <c r="F375" s="27" t="str">
        <f>IF(ISNUMBER(FIND("TWIS",E375)),VLOOKUP(SUBSTITUTE(E375,"TWIS","IWIS"),CIFX_ECSG清單!A:R,18,0),IF(AND(ISNUMBER(FIND("T",LEFT(E375,2))),IF(LEN(E375)-LEN(SUBSTITUTE(E375,"T",""))&gt;1,FALSE,TRUE)),VLOOKUP(SUBSTITUTE(E375,"T",""),CIFX_ECSG清單!A:R,18,0),VLOOKUP(E375,CIFX_ECSG清單!A:R,18,0)))</f>
        <v>TS0116-SA-010301-00060-顧客資料基本資料_投資人資料查詢.docx</v>
      </c>
      <c r="G375" s="30" t="s">
        <v>271</v>
      </c>
      <c r="H375" s="27" t="s">
        <v>1598</v>
      </c>
      <c r="I375" s="28">
        <v>28</v>
      </c>
      <c r="J375" s="29" t="s">
        <v>513</v>
      </c>
      <c r="K375" s="27" t="s">
        <v>1651</v>
      </c>
      <c r="L375" s="27" t="s">
        <v>616</v>
      </c>
      <c r="M375" s="27" t="s">
        <v>1652</v>
      </c>
      <c r="N375" s="27">
        <v>8</v>
      </c>
      <c r="O375" s="27" t="s">
        <v>516</v>
      </c>
      <c r="P375" s="27" t="s">
        <v>616</v>
      </c>
      <c r="Q375" s="27" t="s">
        <v>1653</v>
      </c>
      <c r="R375" s="27" t="s">
        <v>1570</v>
      </c>
      <c r="S375" s="27"/>
      <c r="T375" s="27"/>
    </row>
    <row r="376" spans="1:20" hidden="1">
      <c r="A376" s="6" t="str">
        <f>VLOOKUP(E376,CIFX_ECSG清單!A:B,2,0)</f>
        <v>PROD</v>
      </c>
      <c r="B376" s="6" t="str">
        <f>_xlfn.IFNA(IF(C376="舊服務",LOOKUP(1,0/FIND(IFERROR(VLOOKUP(E376,新舊交易名稱mapping!A:B,2,0),E376),PGMTRX!A:A),PGMTRX!C:C),LOOKUP(1,0/FIND(E376,新服務功能!H:H),新服務功能!M:M)),VLOOKUP(IFERROR(VLOOKUP(E376,新舊交易名稱mapping!A:B,2,0),E376),CIFX_ECSG清單!A:B,2,0))</f>
        <v>玉山保險便利通(NICE),玉山財富智慧系統(WISE)</v>
      </c>
      <c r="C376" s="6" t="str">
        <f>IF(_xlfn.IFNA(VLOOKUP(E376,新服務功能!H:H,1,0),"舊服務")&lt;&gt;"舊服務","新服務","舊服務")</f>
        <v>舊服務</v>
      </c>
      <c r="D376" s="6" t="str">
        <f>IF((VLOOKUP(E376,CIFX_ECSG清單!A:H,8,FALSE))=1,"異動","查詢")</f>
        <v>查詢</v>
      </c>
      <c r="E376" s="47" t="s">
        <v>1585</v>
      </c>
      <c r="F376" s="27" t="str">
        <f>IF(ISNUMBER(FIND("TWIS",E376)),VLOOKUP(SUBSTITUTE(E376,"TWIS","IWIS"),CIFX_ECSG清單!A:R,18,0),IF(AND(ISNUMBER(FIND("T",LEFT(E376,2))),IF(LEN(E376)-LEN(SUBSTITUTE(E376,"T",""))&gt;1,FALSE,TRUE)),VLOOKUP(SUBSTITUTE(E376,"T",""),CIFX_ECSG清單!A:R,18,0),VLOOKUP(E376,CIFX_ECSG清單!A:R,18,0)))</f>
        <v>TS0116-SA-010301-00060-顧客資料基本資料_投資人資料查詢.docx</v>
      </c>
      <c r="G376" s="30" t="s">
        <v>271</v>
      </c>
      <c r="H376" s="27" t="s">
        <v>1598</v>
      </c>
      <c r="I376" s="28">
        <v>29</v>
      </c>
      <c r="J376" s="29" t="s">
        <v>513</v>
      </c>
      <c r="K376" s="27" t="s">
        <v>544</v>
      </c>
      <c r="L376" s="30" t="s">
        <v>545</v>
      </c>
      <c r="M376" s="27" t="s">
        <v>1654</v>
      </c>
      <c r="N376" s="27">
        <v>8</v>
      </c>
      <c r="O376" s="27" t="s">
        <v>516</v>
      </c>
      <c r="P376" s="27" t="s">
        <v>547</v>
      </c>
      <c r="Q376" s="27" t="s">
        <v>548</v>
      </c>
      <c r="R376" s="27"/>
      <c r="S376" s="27" t="s">
        <v>549</v>
      </c>
      <c r="T376" s="27"/>
    </row>
    <row r="377" spans="1:20" hidden="1">
      <c r="A377" s="6" t="str">
        <f>VLOOKUP(E377,CIFX_ECSG清單!A:B,2,0)</f>
        <v>PROD</v>
      </c>
      <c r="B377" s="6" t="str">
        <f>_xlfn.IFNA(IF(C377="舊服務",LOOKUP(1,0/FIND(IFERROR(VLOOKUP(E377,新舊交易名稱mapping!A:B,2,0),E377),PGMTRX!A:A),PGMTRX!C:C),LOOKUP(1,0/FIND(E377,新服務功能!H:H),新服務功能!M:M)),VLOOKUP(IFERROR(VLOOKUP(E377,新舊交易名稱mapping!A:B,2,0),E377),CIFX_ECSG清單!A:B,2,0))</f>
        <v>玉山保險便利通(NICE),玉山財富智慧系統(WISE)</v>
      </c>
      <c r="C377" s="6" t="str">
        <f>IF(_xlfn.IFNA(VLOOKUP(E377,新服務功能!H:H,1,0),"舊服務")&lt;&gt;"舊服務","新服務","舊服務")</f>
        <v>舊服務</v>
      </c>
      <c r="D377" s="6" t="str">
        <f>IF((VLOOKUP(E377,CIFX_ECSG清單!A:H,8,FALSE))=1,"異動","查詢")</f>
        <v>查詢</v>
      </c>
      <c r="E377" s="47" t="s">
        <v>1585</v>
      </c>
      <c r="F377" s="27" t="str">
        <f>IF(ISNUMBER(FIND("TWIS",E377)),VLOOKUP(SUBSTITUTE(E377,"TWIS","IWIS"),CIFX_ECSG清單!A:R,18,0),IF(AND(ISNUMBER(FIND("T",LEFT(E377,2))),IF(LEN(E377)-LEN(SUBSTITUTE(E377,"T",""))&gt;1,FALSE,TRUE)),VLOOKUP(SUBSTITUTE(E377,"T",""),CIFX_ECSG清單!A:R,18,0),VLOOKUP(E377,CIFX_ECSG清單!A:R,18,0)))</f>
        <v>TS0116-SA-010301-00060-顧客資料基本資料_投資人資料查詢.docx</v>
      </c>
      <c r="G377" s="30" t="s">
        <v>271</v>
      </c>
      <c r="H377" s="27" t="s">
        <v>1598</v>
      </c>
      <c r="I377" s="28">
        <v>30</v>
      </c>
      <c r="J377" s="29" t="s">
        <v>513</v>
      </c>
      <c r="K377" s="27" t="s">
        <v>1655</v>
      </c>
      <c r="L377" s="30" t="s">
        <v>1502</v>
      </c>
      <c r="M377" s="27" t="s">
        <v>1656</v>
      </c>
      <c r="N377" s="27">
        <v>1</v>
      </c>
      <c r="O377" s="27" t="s">
        <v>516</v>
      </c>
      <c r="P377" s="27" t="s">
        <v>648</v>
      </c>
      <c r="Q377" s="27" t="s">
        <v>649</v>
      </c>
      <c r="R377" s="27"/>
      <c r="S377" s="27" t="s">
        <v>651</v>
      </c>
      <c r="T377" s="27"/>
    </row>
    <row r="378" spans="1:20" hidden="1">
      <c r="A378" s="6" t="str">
        <f>VLOOKUP(E378,CIFX_ECSG清單!A:B,2,0)</f>
        <v>PROD</v>
      </c>
      <c r="B378" s="6" t="str">
        <f>_xlfn.IFNA(IF(C378="舊服務",LOOKUP(1,0/FIND(IFERROR(VLOOKUP(E378,新舊交易名稱mapping!A:B,2,0),E378),PGMTRX!A:A),PGMTRX!C:C),LOOKUP(1,0/FIND(E378,新服務功能!H:H),新服務功能!M:M)),VLOOKUP(IFERROR(VLOOKUP(E378,新舊交易名稱mapping!A:B,2,0),E378),CIFX_ECSG清單!A:B,2,0))</f>
        <v>玉山保險便利通(NICE),玉山財富智慧系統(WISE)</v>
      </c>
      <c r="C378" s="6" t="str">
        <f>IF(_xlfn.IFNA(VLOOKUP(E378,新服務功能!H:H,1,0),"舊服務")&lt;&gt;"舊服務","新服務","舊服務")</f>
        <v>舊服務</v>
      </c>
      <c r="D378" s="6" t="str">
        <f>IF((VLOOKUP(E378,CIFX_ECSG清單!A:H,8,FALSE))=1,"異動","查詢")</f>
        <v>查詢</v>
      </c>
      <c r="E378" s="47" t="s">
        <v>1585</v>
      </c>
      <c r="F378" s="27" t="str">
        <f>IF(ISNUMBER(FIND("TWIS",E378)),VLOOKUP(SUBSTITUTE(E378,"TWIS","IWIS"),CIFX_ECSG清單!A:R,18,0),IF(AND(ISNUMBER(FIND("T",LEFT(E378,2))),IF(LEN(E378)-LEN(SUBSTITUTE(E378,"T",""))&gt;1,FALSE,TRUE)),VLOOKUP(SUBSTITUTE(E378,"T",""),CIFX_ECSG清單!A:R,18,0),VLOOKUP(E378,CIFX_ECSG清單!A:R,18,0)))</f>
        <v>TS0116-SA-010301-00060-顧客資料基本資料_投資人資料查詢.docx</v>
      </c>
      <c r="G378" s="30" t="s">
        <v>271</v>
      </c>
      <c r="H378" s="27" t="s">
        <v>1598</v>
      </c>
      <c r="I378" s="28">
        <v>31</v>
      </c>
      <c r="J378" s="29" t="s">
        <v>513</v>
      </c>
      <c r="K378" s="27" t="s">
        <v>1657</v>
      </c>
      <c r="L378" s="30" t="s">
        <v>1256</v>
      </c>
      <c r="M378" s="27" t="s">
        <v>1658</v>
      </c>
      <c r="N378" s="27">
        <v>2</v>
      </c>
      <c r="O378" s="27" t="s">
        <v>516</v>
      </c>
      <c r="P378" s="27" t="s">
        <v>891</v>
      </c>
      <c r="Q378" s="27" t="s">
        <v>892</v>
      </c>
      <c r="R378" s="27"/>
      <c r="S378" s="27" t="s">
        <v>893</v>
      </c>
      <c r="T378" s="27"/>
    </row>
    <row r="379" spans="1:20" hidden="1">
      <c r="A379" s="6" t="str">
        <f>VLOOKUP(E379,CIFX_ECSG清單!A:B,2,0)</f>
        <v>PROD</v>
      </c>
      <c r="B379" s="6" t="str">
        <f>_xlfn.IFNA(IF(C379="舊服務",LOOKUP(1,0/FIND(IFERROR(VLOOKUP(E379,新舊交易名稱mapping!A:B,2,0),E379),PGMTRX!A:A),PGMTRX!C:C),LOOKUP(1,0/FIND(E379,新服務功能!H:H),新服務功能!M:M)),VLOOKUP(IFERROR(VLOOKUP(E379,新舊交易名稱mapping!A:B,2,0),E379),CIFX_ECSG清單!A:B,2,0))</f>
        <v>玉山保險便利通(NICE),玉山財富智慧系統(WISE)</v>
      </c>
      <c r="C379" s="6" t="str">
        <f>IF(_xlfn.IFNA(VLOOKUP(E379,新服務功能!H:H,1,0),"舊服務")&lt;&gt;"舊服務","新服務","舊服務")</f>
        <v>舊服務</v>
      </c>
      <c r="D379" s="6" t="str">
        <f>IF((VLOOKUP(E379,CIFX_ECSG清單!A:H,8,FALSE))=1,"異動","查詢")</f>
        <v>查詢</v>
      </c>
      <c r="E379" s="47" t="s">
        <v>1585</v>
      </c>
      <c r="F379" s="27" t="str">
        <f>IF(ISNUMBER(FIND("TWIS",E379)),VLOOKUP(SUBSTITUTE(E379,"TWIS","IWIS"),CIFX_ECSG清單!A:R,18,0),IF(AND(ISNUMBER(FIND("T",LEFT(E379,2))),IF(LEN(E379)-LEN(SUBSTITUTE(E379,"T",""))&gt;1,FALSE,TRUE)),VLOOKUP(SUBSTITUTE(E379,"T",""),CIFX_ECSG清單!A:R,18,0),VLOOKUP(E379,CIFX_ECSG清單!A:R,18,0)))</f>
        <v>TS0116-SA-010301-00060-顧客資料基本資料_投資人資料查詢.docx</v>
      </c>
      <c r="G379" s="30" t="s">
        <v>271</v>
      </c>
      <c r="H379" s="27" t="s">
        <v>1598</v>
      </c>
      <c r="I379" s="28">
        <v>32</v>
      </c>
      <c r="J379" s="29" t="s">
        <v>513</v>
      </c>
      <c r="K379" s="27" t="s">
        <v>1659</v>
      </c>
      <c r="L379" s="30" t="s">
        <v>1247</v>
      </c>
      <c r="M379" s="27" t="s">
        <v>1660</v>
      </c>
      <c r="N379" s="27">
        <v>2</v>
      </c>
      <c r="O379" s="27" t="s">
        <v>516</v>
      </c>
      <c r="P379" s="27" t="s">
        <v>1077</v>
      </c>
      <c r="Q379" s="27" t="s">
        <v>765</v>
      </c>
      <c r="R379" s="27"/>
      <c r="S379" s="27" t="s">
        <v>766</v>
      </c>
      <c r="T379" s="27"/>
    </row>
    <row r="380" spans="1:20" hidden="1">
      <c r="A380" s="6" t="str">
        <f>VLOOKUP(E380,CIFX_ECSG清單!A:B,2,0)</f>
        <v>PROD</v>
      </c>
      <c r="B380" s="6" t="str">
        <f>_xlfn.IFNA(IF(C380="舊服務",LOOKUP(1,0/FIND(IFERROR(VLOOKUP(E380,新舊交易名稱mapping!A:B,2,0),E380),PGMTRX!A:A),PGMTRX!C:C),LOOKUP(1,0/FIND(E380,新服務功能!H:H),新服務功能!M:M)),VLOOKUP(IFERROR(VLOOKUP(E380,新舊交易名稱mapping!A:B,2,0),E380),CIFX_ECSG清單!A:B,2,0))</f>
        <v>玉山保險便利通(NICE),玉山財富智慧系統(WISE)</v>
      </c>
      <c r="C380" s="6" t="str">
        <f>IF(_xlfn.IFNA(VLOOKUP(E380,新服務功能!H:H,1,0),"舊服務")&lt;&gt;"舊服務","新服務","舊服務")</f>
        <v>舊服務</v>
      </c>
      <c r="D380" s="6" t="str">
        <f>IF((VLOOKUP(E380,CIFX_ECSG清單!A:H,8,FALSE))=1,"異動","查詢")</f>
        <v>查詢</v>
      </c>
      <c r="E380" s="47" t="s">
        <v>1585</v>
      </c>
      <c r="F380" s="27" t="str">
        <f>IF(ISNUMBER(FIND("TWIS",E380)),VLOOKUP(SUBSTITUTE(E380,"TWIS","IWIS"),CIFX_ECSG清單!A:R,18,0),IF(AND(ISNUMBER(FIND("T",LEFT(E380,2))),IF(LEN(E380)-LEN(SUBSTITUTE(E380,"T",""))&gt;1,FALSE,TRUE)),VLOOKUP(SUBSTITUTE(E380,"T",""),CIFX_ECSG清單!A:R,18,0),VLOOKUP(E380,CIFX_ECSG清單!A:R,18,0)))</f>
        <v>TS0116-SA-010301-00060-顧客資料基本資料_投資人資料查詢.docx</v>
      </c>
      <c r="G380" s="30" t="s">
        <v>271</v>
      </c>
      <c r="H380" s="27" t="s">
        <v>1598</v>
      </c>
      <c r="I380" s="28">
        <v>33</v>
      </c>
      <c r="J380" s="29" t="s">
        <v>513</v>
      </c>
      <c r="K380" s="27" t="s">
        <v>1661</v>
      </c>
      <c r="L380" s="30" t="s">
        <v>1661</v>
      </c>
      <c r="M380" s="27" t="s">
        <v>1662</v>
      </c>
      <c r="N380" s="27">
        <v>1</v>
      </c>
      <c r="O380" s="27" t="s">
        <v>516</v>
      </c>
      <c r="P380" s="27" t="s">
        <v>1663</v>
      </c>
      <c r="Q380" s="27" t="s">
        <v>1664</v>
      </c>
      <c r="R380" s="27"/>
      <c r="S380" s="46" t="s">
        <v>1665</v>
      </c>
      <c r="T380" s="27"/>
    </row>
    <row r="381" spans="1:20" hidden="1">
      <c r="A381" s="6" t="str">
        <f>VLOOKUP(E381,CIFX_ECSG清單!A:B,2,0)</f>
        <v>PROD</v>
      </c>
      <c r="B381" s="6" t="str">
        <f>_xlfn.IFNA(IF(C381="舊服務",LOOKUP(1,0/FIND(IFERROR(VLOOKUP(E381,新舊交易名稱mapping!A:B,2,0),E381),PGMTRX!A:A),PGMTRX!C:C),LOOKUP(1,0/FIND(E381,新服務功能!H:H),新服務功能!M:M)),VLOOKUP(IFERROR(VLOOKUP(E381,新舊交易名稱mapping!A:B,2,0),E381),CIFX_ECSG清單!A:B,2,0))</f>
        <v>玉山保險便利通(NICE),玉山財富智慧系統(WISE)</v>
      </c>
      <c r="C381" s="6" t="str">
        <f>IF(_xlfn.IFNA(VLOOKUP(E381,新服務功能!H:H,1,0),"舊服務")&lt;&gt;"舊服務","新服務","舊服務")</f>
        <v>舊服務</v>
      </c>
      <c r="D381" s="6" t="str">
        <f>IF((VLOOKUP(E381,CIFX_ECSG清單!A:H,8,FALSE))=1,"異動","查詢")</f>
        <v>查詢</v>
      </c>
      <c r="E381" s="47" t="s">
        <v>1585</v>
      </c>
      <c r="F381" s="27" t="str">
        <f>IF(ISNUMBER(FIND("TWIS",E381)),VLOOKUP(SUBSTITUTE(E381,"TWIS","IWIS"),CIFX_ECSG清單!A:R,18,0),IF(AND(ISNUMBER(FIND("T",LEFT(E381,2))),IF(LEN(E381)-LEN(SUBSTITUTE(E381,"T",""))&gt;1,FALSE,TRUE)),VLOOKUP(SUBSTITUTE(E381,"T",""),CIFX_ECSG清單!A:R,18,0),VLOOKUP(E381,CIFX_ECSG清單!A:R,18,0)))</f>
        <v>TS0116-SA-010301-00060-顧客資料基本資料_投資人資料查詢.docx</v>
      </c>
      <c r="G381" s="30" t="s">
        <v>271</v>
      </c>
      <c r="H381" s="27" t="s">
        <v>1598</v>
      </c>
      <c r="I381" s="28">
        <v>34</v>
      </c>
      <c r="J381" s="29" t="s">
        <v>513</v>
      </c>
      <c r="K381" s="27" t="s">
        <v>1666</v>
      </c>
      <c r="L381" s="30" t="s">
        <v>1667</v>
      </c>
      <c r="M381" s="27" t="s">
        <v>1668</v>
      </c>
      <c r="N381" s="27">
        <v>1</v>
      </c>
      <c r="O381" s="27" t="s">
        <v>516</v>
      </c>
      <c r="P381" s="27" t="s">
        <v>1669</v>
      </c>
      <c r="Q381" s="27" t="s">
        <v>1670</v>
      </c>
      <c r="R381" s="27"/>
      <c r="S381" s="46" t="s">
        <v>1671</v>
      </c>
      <c r="T381" s="27"/>
    </row>
    <row r="382" spans="1:20" hidden="1">
      <c r="A382" s="6" t="str">
        <f>VLOOKUP(E382,CIFX_ECSG清單!A:B,2,0)</f>
        <v>PROD</v>
      </c>
      <c r="B382" s="6" t="str">
        <f>_xlfn.IFNA(IF(C382="舊服務",LOOKUP(1,0/FIND(IFERROR(VLOOKUP(E382,新舊交易名稱mapping!A:B,2,0),E382),PGMTRX!A:A),PGMTRX!C:C),LOOKUP(1,0/FIND(E382,新服務功能!H:H),新服務功能!M:M)),VLOOKUP(IFERROR(VLOOKUP(E382,新舊交易名稱mapping!A:B,2,0),E382),CIFX_ECSG清單!A:B,2,0))</f>
        <v>玉山保險便利通(NICE),玉山財富智慧系統(WISE)</v>
      </c>
      <c r="C382" s="6" t="str">
        <f>IF(_xlfn.IFNA(VLOOKUP(E382,新服務功能!H:H,1,0),"舊服務")&lt;&gt;"舊服務","新服務","舊服務")</f>
        <v>舊服務</v>
      </c>
      <c r="D382" s="6" t="str">
        <f>IF((VLOOKUP(E382,CIFX_ECSG清單!A:H,8,FALSE))=1,"異動","查詢")</f>
        <v>查詢</v>
      </c>
      <c r="E382" s="47" t="s">
        <v>1585</v>
      </c>
      <c r="F382" s="27" t="str">
        <f>IF(ISNUMBER(FIND("TWIS",E382)),VLOOKUP(SUBSTITUTE(E382,"TWIS","IWIS"),CIFX_ECSG清單!A:R,18,0),IF(AND(ISNUMBER(FIND("T",LEFT(E382,2))),IF(LEN(E382)-LEN(SUBSTITUTE(E382,"T",""))&gt;1,FALSE,TRUE)),VLOOKUP(SUBSTITUTE(E382,"T",""),CIFX_ECSG清單!A:R,18,0),VLOOKUP(E382,CIFX_ECSG清單!A:R,18,0)))</f>
        <v>TS0116-SA-010301-00060-顧客資料基本資料_投資人資料查詢.docx</v>
      </c>
      <c r="G382" s="30" t="s">
        <v>271</v>
      </c>
      <c r="H382" s="27" t="s">
        <v>1598</v>
      </c>
      <c r="I382" s="28">
        <v>35</v>
      </c>
      <c r="J382" s="29" t="s">
        <v>513</v>
      </c>
      <c r="K382" s="27" t="s">
        <v>1672</v>
      </c>
      <c r="L382" s="27" t="s">
        <v>616</v>
      </c>
      <c r="M382" s="27" t="s">
        <v>1673</v>
      </c>
      <c r="N382" s="27">
        <v>4</v>
      </c>
      <c r="O382" s="27" t="s">
        <v>516</v>
      </c>
      <c r="P382" s="27" t="s">
        <v>616</v>
      </c>
      <c r="Q382" s="27" t="s">
        <v>1674</v>
      </c>
      <c r="R382" s="27" t="s">
        <v>1570</v>
      </c>
      <c r="S382" s="27"/>
      <c r="T382" s="27"/>
    </row>
    <row r="383" spans="1:20" hidden="1">
      <c r="A383" s="6" t="str">
        <f>VLOOKUP(E383,CIFX_ECSG清單!A:B,2,0)</f>
        <v>PROD</v>
      </c>
      <c r="B383" s="6" t="str">
        <f>_xlfn.IFNA(IF(C383="舊服務",LOOKUP(1,0/FIND(IFERROR(VLOOKUP(E383,新舊交易名稱mapping!A:B,2,0),E383),PGMTRX!A:A),PGMTRX!C:C),LOOKUP(1,0/FIND(E383,新服務功能!H:H),新服務功能!M:M)),VLOOKUP(IFERROR(VLOOKUP(E383,新舊交易名稱mapping!A:B,2,0),E383),CIFX_ECSG清單!A:B,2,0))</f>
        <v>玉山保險便利通(NICE),玉山財富智慧系統(WISE)</v>
      </c>
      <c r="C383" s="6" t="str">
        <f>IF(_xlfn.IFNA(VLOOKUP(E383,新服務功能!H:H,1,0),"舊服務")&lt;&gt;"舊服務","新服務","舊服務")</f>
        <v>舊服務</v>
      </c>
      <c r="D383" s="6" t="str">
        <f>IF((VLOOKUP(E383,CIFX_ECSG清單!A:H,8,FALSE))=1,"異動","查詢")</f>
        <v>查詢</v>
      </c>
      <c r="E383" s="47" t="s">
        <v>1585</v>
      </c>
      <c r="F383" s="27" t="str">
        <f>IF(ISNUMBER(FIND("TWIS",E383)),VLOOKUP(SUBSTITUTE(E383,"TWIS","IWIS"),CIFX_ECSG清單!A:R,18,0),IF(AND(ISNUMBER(FIND("T",LEFT(E383,2))),IF(LEN(E383)-LEN(SUBSTITUTE(E383,"T",""))&gt;1,FALSE,TRUE)),VLOOKUP(SUBSTITUTE(E383,"T",""),CIFX_ECSG清單!A:R,18,0),VLOOKUP(E383,CIFX_ECSG清單!A:R,18,0)))</f>
        <v>TS0116-SA-010301-00060-顧客資料基本資料_投資人資料查詢.docx</v>
      </c>
      <c r="G383" s="30" t="s">
        <v>271</v>
      </c>
      <c r="H383" s="27" t="s">
        <v>1598</v>
      </c>
      <c r="I383" s="28">
        <v>36</v>
      </c>
      <c r="J383" s="29" t="s">
        <v>513</v>
      </c>
      <c r="K383" s="27" t="s">
        <v>1675</v>
      </c>
      <c r="L383" s="27" t="s">
        <v>616</v>
      </c>
      <c r="M383" s="27" t="s">
        <v>1676</v>
      </c>
      <c r="N383" s="27">
        <v>20</v>
      </c>
      <c r="O383" s="27" t="s">
        <v>516</v>
      </c>
      <c r="P383" s="27" t="s">
        <v>616</v>
      </c>
      <c r="Q383" s="27" t="s">
        <v>1677</v>
      </c>
      <c r="R383" s="27" t="s">
        <v>1570</v>
      </c>
      <c r="S383" s="27"/>
      <c r="T383" s="27"/>
    </row>
    <row r="384" spans="1:20" hidden="1">
      <c r="A384" s="6" t="str">
        <f>VLOOKUP(E384,CIFX_ECSG清單!A:B,2,0)</f>
        <v>PROD</v>
      </c>
      <c r="B384" s="6" t="str">
        <f>_xlfn.IFNA(IF(C384="舊服務",LOOKUP(1,0/FIND(IFERROR(VLOOKUP(E384,新舊交易名稱mapping!A:B,2,0),E384),PGMTRX!A:A),PGMTRX!C:C),LOOKUP(1,0/FIND(E384,新服務功能!H:H),新服務功能!M:M)),VLOOKUP(IFERROR(VLOOKUP(E384,新舊交易名稱mapping!A:B,2,0),E384),CIFX_ECSG清單!A:B,2,0))</f>
        <v>玉山保險便利通(NICE),玉山財富智慧系統(WISE)</v>
      </c>
      <c r="C384" s="6" t="str">
        <f>IF(_xlfn.IFNA(VLOOKUP(E384,新服務功能!H:H,1,0),"舊服務")&lt;&gt;"舊服務","新服務","舊服務")</f>
        <v>舊服務</v>
      </c>
      <c r="D384" s="6" t="str">
        <f>IF((VLOOKUP(E384,CIFX_ECSG清單!A:H,8,FALSE))=1,"異動","查詢")</f>
        <v>查詢</v>
      </c>
      <c r="E384" s="47" t="s">
        <v>1585</v>
      </c>
      <c r="F384" s="27" t="str">
        <f>IF(ISNUMBER(FIND("TWIS",E384)),VLOOKUP(SUBSTITUTE(E384,"TWIS","IWIS"),CIFX_ECSG清單!A:R,18,0),IF(AND(ISNUMBER(FIND("T",LEFT(E384,2))),IF(LEN(E384)-LEN(SUBSTITUTE(E384,"T",""))&gt;1,FALSE,TRUE)),VLOOKUP(SUBSTITUTE(E384,"T",""),CIFX_ECSG清單!A:R,18,0),VLOOKUP(E384,CIFX_ECSG清單!A:R,18,0)))</f>
        <v>TS0116-SA-010301-00060-顧客資料基本資料_投資人資料查詢.docx</v>
      </c>
      <c r="G384" s="30" t="s">
        <v>271</v>
      </c>
      <c r="H384" s="27" t="s">
        <v>1598</v>
      </c>
      <c r="I384" s="28">
        <v>37</v>
      </c>
      <c r="J384" s="29" t="s">
        <v>513</v>
      </c>
      <c r="K384" s="27" t="s">
        <v>1678</v>
      </c>
      <c r="L384" s="27" t="s">
        <v>616</v>
      </c>
      <c r="M384" s="27" t="s">
        <v>1679</v>
      </c>
      <c r="N384" s="27">
        <v>4</v>
      </c>
      <c r="O384" s="27" t="s">
        <v>516</v>
      </c>
      <c r="P384" s="27" t="s">
        <v>616</v>
      </c>
      <c r="Q384" s="27" t="s">
        <v>1680</v>
      </c>
      <c r="R384" s="27" t="s">
        <v>1570</v>
      </c>
      <c r="S384" s="27"/>
      <c r="T384" s="27"/>
    </row>
    <row r="385" spans="1:20" hidden="1">
      <c r="A385" s="6" t="str">
        <f>VLOOKUP(E385,CIFX_ECSG清單!A:B,2,0)</f>
        <v>PROD</v>
      </c>
      <c r="B385" s="6" t="str">
        <f>_xlfn.IFNA(IF(C385="舊服務",LOOKUP(1,0/FIND(IFERROR(VLOOKUP(E385,新舊交易名稱mapping!A:B,2,0),E385),PGMTRX!A:A),PGMTRX!C:C),LOOKUP(1,0/FIND(E385,新服務功能!H:H),新服務功能!M:M)),VLOOKUP(IFERROR(VLOOKUP(E385,新舊交易名稱mapping!A:B,2,0),E385),CIFX_ECSG清單!A:B,2,0))</f>
        <v>玉山保險便利通(NICE),玉山財富智慧系統(WISE)</v>
      </c>
      <c r="C385" s="6" t="str">
        <f>IF(_xlfn.IFNA(VLOOKUP(E385,新服務功能!H:H,1,0),"舊服務")&lt;&gt;"舊服務","新服務","舊服務")</f>
        <v>舊服務</v>
      </c>
      <c r="D385" s="6" t="str">
        <f>IF((VLOOKUP(E385,CIFX_ECSG清單!A:H,8,FALSE))=1,"異動","查詢")</f>
        <v>查詢</v>
      </c>
      <c r="E385" s="47" t="s">
        <v>1585</v>
      </c>
      <c r="F385" s="27" t="str">
        <f>IF(ISNUMBER(FIND("TWIS",E385)),VLOOKUP(SUBSTITUTE(E385,"TWIS","IWIS"),CIFX_ECSG清單!A:R,18,0),IF(AND(ISNUMBER(FIND("T",LEFT(E385,2))),IF(LEN(E385)-LEN(SUBSTITUTE(E385,"T",""))&gt;1,FALSE,TRUE)),VLOOKUP(SUBSTITUTE(E385,"T",""),CIFX_ECSG清單!A:R,18,0),VLOOKUP(E385,CIFX_ECSG清單!A:R,18,0)))</f>
        <v>TS0116-SA-010301-00060-顧客資料基本資料_投資人資料查詢.docx</v>
      </c>
      <c r="G385" s="30" t="s">
        <v>271</v>
      </c>
      <c r="H385" s="27" t="s">
        <v>1598</v>
      </c>
      <c r="I385" s="28">
        <v>38</v>
      </c>
      <c r="J385" s="29" t="s">
        <v>513</v>
      </c>
      <c r="K385" s="27" t="s">
        <v>1681</v>
      </c>
      <c r="L385" s="27" t="s">
        <v>616</v>
      </c>
      <c r="M385" s="27" t="s">
        <v>1682</v>
      </c>
      <c r="N385" s="27">
        <v>20</v>
      </c>
      <c r="O385" s="27" t="s">
        <v>516</v>
      </c>
      <c r="P385" s="27" t="s">
        <v>616</v>
      </c>
      <c r="Q385" s="27" t="s">
        <v>1683</v>
      </c>
      <c r="R385" s="27" t="s">
        <v>1570</v>
      </c>
      <c r="S385" s="27"/>
      <c r="T385" s="27"/>
    </row>
    <row r="386" spans="1:20" hidden="1">
      <c r="A386" s="6" t="str">
        <f>VLOOKUP(E386,CIFX_ECSG清單!A:B,2,0)</f>
        <v>PROD</v>
      </c>
      <c r="B386" s="6" t="str">
        <f>_xlfn.IFNA(IF(C386="舊服務",LOOKUP(1,0/FIND(IFERROR(VLOOKUP(E386,新舊交易名稱mapping!A:B,2,0),E386),PGMTRX!A:A),PGMTRX!C:C),LOOKUP(1,0/FIND(E386,新服務功能!H:H),新服務功能!M:M)),VLOOKUP(IFERROR(VLOOKUP(E386,新舊交易名稱mapping!A:B,2,0),E386),CIFX_ECSG清單!A:B,2,0))</f>
        <v>玉山保險便利通(NICE),玉山財富智慧系統(WISE)</v>
      </c>
      <c r="C386" s="6" t="str">
        <f>IF(_xlfn.IFNA(VLOOKUP(E386,新服務功能!H:H,1,0),"舊服務")&lt;&gt;"舊服務","新服務","舊服務")</f>
        <v>舊服務</v>
      </c>
      <c r="D386" s="6" t="str">
        <f>IF((VLOOKUP(E386,CIFX_ECSG清單!A:H,8,FALSE))=1,"異動","查詢")</f>
        <v>查詢</v>
      </c>
      <c r="E386" s="47" t="s">
        <v>1585</v>
      </c>
      <c r="F386" s="27" t="str">
        <f>IF(ISNUMBER(FIND("TWIS",E386)),VLOOKUP(SUBSTITUTE(E386,"TWIS","IWIS"),CIFX_ECSG清單!A:R,18,0),IF(AND(ISNUMBER(FIND("T",LEFT(E386,2))),IF(LEN(E386)-LEN(SUBSTITUTE(E386,"T",""))&gt;1,FALSE,TRUE)),VLOOKUP(SUBSTITUTE(E386,"T",""),CIFX_ECSG清單!A:R,18,0),VLOOKUP(E386,CIFX_ECSG清單!A:R,18,0)))</f>
        <v>TS0116-SA-010301-00060-顧客資料基本資料_投資人資料查詢.docx</v>
      </c>
      <c r="G386" s="30" t="s">
        <v>271</v>
      </c>
      <c r="H386" s="27" t="s">
        <v>1598</v>
      </c>
      <c r="I386" s="28">
        <v>39</v>
      </c>
      <c r="J386" s="29" t="s">
        <v>513</v>
      </c>
      <c r="K386" s="27" t="s">
        <v>1684</v>
      </c>
      <c r="L386" s="27" t="s">
        <v>616</v>
      </c>
      <c r="M386" s="27" t="s">
        <v>1685</v>
      </c>
      <c r="N386" s="27">
        <v>4</v>
      </c>
      <c r="O386" s="27" t="s">
        <v>516</v>
      </c>
      <c r="P386" s="27" t="s">
        <v>616</v>
      </c>
      <c r="Q386" s="27" t="s">
        <v>1686</v>
      </c>
      <c r="R386" s="27" t="s">
        <v>1570</v>
      </c>
      <c r="S386" s="27"/>
      <c r="T386" s="27"/>
    </row>
    <row r="387" spans="1:20" hidden="1">
      <c r="A387" s="6" t="str">
        <f>VLOOKUP(E387,CIFX_ECSG清單!A:B,2,0)</f>
        <v>PROD</v>
      </c>
      <c r="B387" s="6" t="str">
        <f>_xlfn.IFNA(IF(C387="舊服務",LOOKUP(1,0/FIND(IFERROR(VLOOKUP(E387,新舊交易名稱mapping!A:B,2,0),E387),PGMTRX!A:A),PGMTRX!C:C),LOOKUP(1,0/FIND(E387,新服務功能!H:H),新服務功能!M:M)),VLOOKUP(IFERROR(VLOOKUP(E387,新舊交易名稱mapping!A:B,2,0),E387),CIFX_ECSG清單!A:B,2,0))</f>
        <v>玉山保險便利通(NICE),玉山財富智慧系統(WISE)</v>
      </c>
      <c r="C387" s="6" t="str">
        <f>IF(_xlfn.IFNA(VLOOKUP(E387,新服務功能!H:H,1,0),"舊服務")&lt;&gt;"舊服務","新服務","舊服務")</f>
        <v>舊服務</v>
      </c>
      <c r="D387" s="6" t="str">
        <f>IF((VLOOKUP(E387,CIFX_ECSG清單!A:H,8,FALSE))=1,"異動","查詢")</f>
        <v>查詢</v>
      </c>
      <c r="E387" s="47" t="s">
        <v>1585</v>
      </c>
      <c r="F387" s="27" t="str">
        <f>IF(ISNUMBER(FIND("TWIS",E387)),VLOOKUP(SUBSTITUTE(E387,"TWIS","IWIS"),CIFX_ECSG清單!A:R,18,0),IF(AND(ISNUMBER(FIND("T",LEFT(E387,2))),IF(LEN(E387)-LEN(SUBSTITUTE(E387,"T",""))&gt;1,FALSE,TRUE)),VLOOKUP(SUBSTITUTE(E387,"T",""),CIFX_ECSG清單!A:R,18,0),VLOOKUP(E387,CIFX_ECSG清單!A:R,18,0)))</f>
        <v>TS0116-SA-010301-00060-顧客資料基本資料_投資人資料查詢.docx</v>
      </c>
      <c r="G387" s="30" t="s">
        <v>271</v>
      </c>
      <c r="H387" s="27" t="s">
        <v>1598</v>
      </c>
      <c r="I387" s="28">
        <v>40</v>
      </c>
      <c r="J387" s="29" t="s">
        <v>513</v>
      </c>
      <c r="K387" s="27" t="s">
        <v>1687</v>
      </c>
      <c r="L387" s="30" t="s">
        <v>1251</v>
      </c>
      <c r="M387" s="27" t="s">
        <v>1688</v>
      </c>
      <c r="N387" s="27">
        <v>1</v>
      </c>
      <c r="O387" s="27" t="s">
        <v>516</v>
      </c>
      <c r="P387" s="27" t="s">
        <v>1253</v>
      </c>
      <c r="Q387" s="27" t="s">
        <v>1689</v>
      </c>
      <c r="R387" s="27"/>
      <c r="S387" s="37" t="s">
        <v>1255</v>
      </c>
      <c r="T387" s="27"/>
    </row>
    <row r="388" spans="1:20" hidden="1">
      <c r="A388" s="6" t="str">
        <f>VLOOKUP(E388,CIFX_ECSG清單!A:B,2,0)</f>
        <v>PROD</v>
      </c>
      <c r="B388" s="6" t="str">
        <f>_xlfn.IFNA(IF(C388="舊服務",LOOKUP(1,0/FIND(IFERROR(VLOOKUP(E388,新舊交易名稱mapping!A:B,2,0),E388),PGMTRX!A:A),PGMTRX!C:C),LOOKUP(1,0/FIND(E388,新服務功能!H:H),新服務功能!M:M)),VLOOKUP(IFERROR(VLOOKUP(E388,新舊交易名稱mapping!A:B,2,0),E388),CIFX_ECSG清單!A:B,2,0))</f>
        <v>玉山保險便利通(NICE),玉山財富智慧系統(WISE)</v>
      </c>
      <c r="C388" s="6" t="str">
        <f>IF(_xlfn.IFNA(VLOOKUP(E388,新服務功能!H:H,1,0),"舊服務")&lt;&gt;"舊服務","新服務","舊服務")</f>
        <v>舊服務</v>
      </c>
      <c r="D388" s="6" t="str">
        <f>IF((VLOOKUP(E388,CIFX_ECSG清單!A:H,8,FALSE))=1,"異動","查詢")</f>
        <v>查詢</v>
      </c>
      <c r="E388" s="47" t="s">
        <v>1585</v>
      </c>
      <c r="F388" s="27" t="str">
        <f>IF(ISNUMBER(FIND("TWIS",E388)),VLOOKUP(SUBSTITUTE(E388,"TWIS","IWIS"),CIFX_ECSG清單!A:R,18,0),IF(AND(ISNUMBER(FIND("T",LEFT(E388,2))),IF(LEN(E388)-LEN(SUBSTITUTE(E388,"T",""))&gt;1,FALSE,TRUE)),VLOOKUP(SUBSTITUTE(E388,"T",""),CIFX_ECSG清單!A:R,18,0),VLOOKUP(E388,CIFX_ECSG清單!A:R,18,0)))</f>
        <v>TS0116-SA-010301-00060-顧客資料基本資料_投資人資料查詢.docx</v>
      </c>
      <c r="G388" s="30" t="s">
        <v>271</v>
      </c>
      <c r="H388" s="27" t="s">
        <v>1598</v>
      </c>
      <c r="I388" s="28">
        <v>41</v>
      </c>
      <c r="J388" s="29" t="s">
        <v>513</v>
      </c>
      <c r="K388" s="27" t="s">
        <v>1690</v>
      </c>
      <c r="L388" s="27" t="s">
        <v>1691</v>
      </c>
      <c r="M388" s="27" t="s">
        <v>1692</v>
      </c>
      <c r="N388" s="27">
        <v>1</v>
      </c>
      <c r="O388" s="27" t="s">
        <v>516</v>
      </c>
      <c r="P388" s="49" t="s">
        <v>1693</v>
      </c>
      <c r="Q388" s="27" t="s">
        <v>1694</v>
      </c>
      <c r="R388" s="27"/>
      <c r="S388" s="27"/>
      <c r="T388" s="27"/>
    </row>
    <row r="389" spans="1:20" hidden="1">
      <c r="A389" s="6" t="str">
        <f>VLOOKUP(E389,CIFX_ECSG清單!A:B,2,0)</f>
        <v>PROD</v>
      </c>
      <c r="B389" s="6" t="str">
        <f>_xlfn.IFNA(IF(C389="舊服務",LOOKUP(1,0/FIND(IFERROR(VLOOKUP(E389,新舊交易名稱mapping!A:B,2,0),E389),PGMTRX!A:A),PGMTRX!C:C),LOOKUP(1,0/FIND(E389,新服務功能!H:H),新服務功能!M:M)),VLOOKUP(IFERROR(VLOOKUP(E389,新舊交易名稱mapping!A:B,2,0),E389),CIFX_ECSG清單!A:B,2,0))</f>
        <v>玉山保險便利通(NICE),玉山財富智慧系統(WISE)</v>
      </c>
      <c r="C389" s="6" t="str">
        <f>IF(_xlfn.IFNA(VLOOKUP(E389,新服務功能!H:H,1,0),"舊服務")&lt;&gt;"舊服務","新服務","舊服務")</f>
        <v>舊服務</v>
      </c>
      <c r="D389" s="6" t="str">
        <f>IF((VLOOKUP(E389,CIFX_ECSG清單!A:H,8,FALSE))=1,"異動","查詢")</f>
        <v>查詢</v>
      </c>
      <c r="E389" s="47" t="s">
        <v>1585</v>
      </c>
      <c r="F389" s="27" t="str">
        <f>IF(ISNUMBER(FIND("TWIS",E389)),VLOOKUP(SUBSTITUTE(E389,"TWIS","IWIS"),CIFX_ECSG清單!A:R,18,0),IF(AND(ISNUMBER(FIND("T",LEFT(E389,2))),IF(LEN(E389)-LEN(SUBSTITUTE(E389,"T",""))&gt;1,FALSE,TRUE)),VLOOKUP(SUBSTITUTE(E389,"T",""),CIFX_ECSG清單!A:R,18,0),VLOOKUP(E389,CIFX_ECSG清單!A:R,18,0)))</f>
        <v>TS0116-SA-010301-00060-顧客資料基本資料_投資人資料查詢.docx</v>
      </c>
      <c r="G389" s="30" t="s">
        <v>271</v>
      </c>
      <c r="H389" s="27" t="s">
        <v>1598</v>
      </c>
      <c r="I389" s="28">
        <v>42</v>
      </c>
      <c r="J389" s="29" t="s">
        <v>513</v>
      </c>
      <c r="K389" s="27" t="s">
        <v>1695</v>
      </c>
      <c r="L389" s="27" t="s">
        <v>1696</v>
      </c>
      <c r="M389" s="27" t="s">
        <v>1697</v>
      </c>
      <c r="N389" s="27">
        <v>1</v>
      </c>
      <c r="O389" s="27" t="s">
        <v>516</v>
      </c>
      <c r="P389" s="30" t="s">
        <v>1698</v>
      </c>
      <c r="Q389" s="27" t="s">
        <v>1699</v>
      </c>
      <c r="R389" s="27"/>
      <c r="S389" s="27"/>
      <c r="T389" s="27"/>
    </row>
    <row r="390" spans="1:20" hidden="1">
      <c r="A390" s="6" t="str">
        <f>VLOOKUP(E390,CIFX_ECSG清單!A:B,2,0)</f>
        <v>PROD</v>
      </c>
      <c r="B390" s="6" t="str">
        <f>_xlfn.IFNA(IF(C390="舊服務",LOOKUP(1,0/FIND(IFERROR(VLOOKUP(E390,新舊交易名稱mapping!A:B,2,0),E390),PGMTRX!A:A),PGMTRX!C:C),LOOKUP(1,0/FIND(E390,新服務功能!H:H),新服務功能!M:M)),VLOOKUP(IFERROR(VLOOKUP(E390,新舊交易名稱mapping!A:B,2,0),E390),CIFX_ECSG清單!A:B,2,0))</f>
        <v>玉山保險便利通(NICE),玉山財富智慧系統(WISE)</v>
      </c>
      <c r="C390" s="6" t="str">
        <f>IF(_xlfn.IFNA(VLOOKUP(E390,新服務功能!H:H,1,0),"舊服務")&lt;&gt;"舊服務","新服務","舊服務")</f>
        <v>舊服務</v>
      </c>
      <c r="D390" s="6" t="str">
        <f>IF((VLOOKUP(E390,CIFX_ECSG清單!A:H,8,FALSE))=1,"異動","查詢")</f>
        <v>查詢</v>
      </c>
      <c r="E390" s="47" t="s">
        <v>1585</v>
      </c>
      <c r="F390" s="27" t="str">
        <f>IF(ISNUMBER(FIND("TWIS",E390)),VLOOKUP(SUBSTITUTE(E390,"TWIS","IWIS"),CIFX_ECSG清單!A:R,18,0),IF(AND(ISNUMBER(FIND("T",LEFT(E390,2))),IF(LEN(E390)-LEN(SUBSTITUTE(E390,"T",""))&gt;1,FALSE,TRUE)),VLOOKUP(SUBSTITUTE(E390,"T",""),CIFX_ECSG清單!A:R,18,0),VLOOKUP(E390,CIFX_ECSG清單!A:R,18,0)))</f>
        <v>TS0116-SA-010301-00060-顧客資料基本資料_投資人資料查詢.docx</v>
      </c>
      <c r="G390" s="30" t="s">
        <v>271</v>
      </c>
      <c r="H390" s="27" t="s">
        <v>1598</v>
      </c>
      <c r="I390" s="28">
        <v>43</v>
      </c>
      <c r="J390" s="29" t="s">
        <v>513</v>
      </c>
      <c r="K390" s="27" t="s">
        <v>879</v>
      </c>
      <c r="L390" s="30" t="s">
        <v>1700</v>
      </c>
      <c r="M390" s="27" t="s">
        <v>1701</v>
      </c>
      <c r="N390" s="27">
        <v>2</v>
      </c>
      <c r="O390" s="27" t="s">
        <v>516</v>
      </c>
      <c r="P390" s="27" t="s">
        <v>1004</v>
      </c>
      <c r="Q390" s="27" t="s">
        <v>1005</v>
      </c>
      <c r="R390" s="27"/>
      <c r="S390" s="27" t="s">
        <v>1006</v>
      </c>
      <c r="T390" s="27"/>
    </row>
    <row r="391" spans="1:20" hidden="1">
      <c r="A391" s="6" t="str">
        <f>VLOOKUP(E391,CIFX_ECSG清單!A:B,2,0)</f>
        <v>PROD</v>
      </c>
      <c r="B391" s="6" t="str">
        <f>_xlfn.IFNA(IF(C391="舊服務",LOOKUP(1,0/FIND(IFERROR(VLOOKUP(E391,新舊交易名稱mapping!A:B,2,0),E391),PGMTRX!A:A),PGMTRX!C:C),LOOKUP(1,0/FIND(E391,新服務功能!H:H),新服務功能!M:M)),VLOOKUP(IFERROR(VLOOKUP(E391,新舊交易名稱mapping!A:B,2,0),E391),CIFX_ECSG清單!A:B,2,0))</f>
        <v>玉山保險便利通(NICE),玉山財富智慧系統(WISE)</v>
      </c>
      <c r="C391" s="6" t="str">
        <f>IF(_xlfn.IFNA(VLOOKUP(E391,新服務功能!H:H,1,0),"舊服務")&lt;&gt;"舊服務","新服務","舊服務")</f>
        <v>舊服務</v>
      </c>
      <c r="D391" s="6" t="str">
        <f>IF((VLOOKUP(E391,CIFX_ECSG清單!A:H,8,FALSE))=1,"異動","查詢")</f>
        <v>查詢</v>
      </c>
      <c r="E391" s="47" t="s">
        <v>1585</v>
      </c>
      <c r="F391" s="27" t="str">
        <f>IF(ISNUMBER(FIND("TWIS",E391)),VLOOKUP(SUBSTITUTE(E391,"TWIS","IWIS"),CIFX_ECSG清單!A:R,18,0),IF(AND(ISNUMBER(FIND("T",LEFT(E391,2))),IF(LEN(E391)-LEN(SUBSTITUTE(E391,"T",""))&gt;1,FALSE,TRUE)),VLOOKUP(SUBSTITUTE(E391,"T",""),CIFX_ECSG清單!A:R,18,0),VLOOKUP(E391,CIFX_ECSG清單!A:R,18,0)))</f>
        <v>TS0116-SA-010301-00060-顧客資料基本資料_投資人資料查詢.docx</v>
      </c>
      <c r="G391" s="30" t="s">
        <v>271</v>
      </c>
      <c r="H391" s="27" t="s">
        <v>1598</v>
      </c>
      <c r="I391" s="28">
        <v>44</v>
      </c>
      <c r="J391" s="29" t="s">
        <v>513</v>
      </c>
      <c r="K391" s="27" t="s">
        <v>1702</v>
      </c>
      <c r="L391" s="30" t="s">
        <v>1703</v>
      </c>
      <c r="M391" s="27" t="s">
        <v>1704</v>
      </c>
      <c r="N391" s="27">
        <v>6</v>
      </c>
      <c r="O391" s="27" t="s">
        <v>516</v>
      </c>
      <c r="P391" s="27" t="s">
        <v>1705</v>
      </c>
      <c r="Q391" s="27" t="s">
        <v>1706</v>
      </c>
      <c r="R391" s="27"/>
      <c r="S391" s="37" t="s">
        <v>1707</v>
      </c>
      <c r="T391" s="27"/>
    </row>
    <row r="392" spans="1:20" hidden="1">
      <c r="A392" s="6" t="str">
        <f>VLOOKUP(E392,CIFX_ECSG清單!A:B,2,0)</f>
        <v>PROD</v>
      </c>
      <c r="B392" s="6" t="str">
        <f>_xlfn.IFNA(IF(C392="舊服務",LOOKUP(1,0/FIND(IFERROR(VLOOKUP(E392,新舊交易名稱mapping!A:B,2,0),E392),PGMTRX!A:A),PGMTRX!C:C),LOOKUP(1,0/FIND(E392,新服務功能!H:H),新服務功能!M:M)),VLOOKUP(IFERROR(VLOOKUP(E392,新舊交易名稱mapping!A:B,2,0),E392),CIFX_ECSG清單!A:B,2,0))</f>
        <v>玉山保險便利通(NICE),玉山財富智慧系統(WISE)</v>
      </c>
      <c r="C392" s="6" t="str">
        <f>IF(_xlfn.IFNA(VLOOKUP(E392,新服務功能!H:H,1,0),"舊服務")&lt;&gt;"舊服務","新服務","舊服務")</f>
        <v>舊服務</v>
      </c>
      <c r="D392" s="6" t="str">
        <f>IF((VLOOKUP(E392,CIFX_ECSG清單!A:H,8,FALSE))=1,"異動","查詢")</f>
        <v>查詢</v>
      </c>
      <c r="E392" s="47" t="s">
        <v>1585</v>
      </c>
      <c r="F392" s="27" t="str">
        <f>IF(ISNUMBER(FIND("TWIS",E392)),VLOOKUP(SUBSTITUTE(E392,"TWIS","IWIS"),CIFX_ECSG清單!A:R,18,0),IF(AND(ISNUMBER(FIND("T",LEFT(E392,2))),IF(LEN(E392)-LEN(SUBSTITUTE(E392,"T",""))&gt;1,FALSE,TRUE)),VLOOKUP(SUBSTITUTE(E392,"T",""),CIFX_ECSG清單!A:R,18,0),VLOOKUP(E392,CIFX_ECSG清單!A:R,18,0)))</f>
        <v>TS0116-SA-010301-00060-顧客資料基本資料_投資人資料查詢.docx</v>
      </c>
      <c r="G392" s="30" t="s">
        <v>271</v>
      </c>
      <c r="H392" s="27" t="s">
        <v>1598</v>
      </c>
      <c r="I392" s="28">
        <v>45</v>
      </c>
      <c r="J392" s="29" t="s">
        <v>513</v>
      </c>
      <c r="K392" s="27" t="s">
        <v>1708</v>
      </c>
      <c r="L392" s="30" t="s">
        <v>653</v>
      </c>
      <c r="M392" s="27" t="s">
        <v>1709</v>
      </c>
      <c r="N392" s="27">
        <v>6</v>
      </c>
      <c r="O392" s="27" t="s">
        <v>516</v>
      </c>
      <c r="P392" s="27" t="s">
        <v>655</v>
      </c>
      <c r="Q392" s="27" t="s">
        <v>656</v>
      </c>
      <c r="R392" s="27"/>
      <c r="S392" s="27" t="s">
        <v>657</v>
      </c>
      <c r="T392" s="27"/>
    </row>
    <row r="393" spans="1:20" hidden="1">
      <c r="A393" s="6" t="str">
        <f>VLOOKUP(E393,CIFX_ECSG清單!A:B,2,0)</f>
        <v>PROD</v>
      </c>
      <c r="B393" s="6" t="str">
        <f>_xlfn.IFNA(IF(C393="舊服務",LOOKUP(1,0/FIND(IFERROR(VLOOKUP(E393,新舊交易名稱mapping!A:B,2,0),E393),PGMTRX!A:A),PGMTRX!C:C),LOOKUP(1,0/FIND(E393,新服務功能!H:H),新服務功能!M:M)),VLOOKUP(IFERROR(VLOOKUP(E393,新舊交易名稱mapping!A:B,2,0),E393),CIFX_ECSG清單!A:B,2,0))</f>
        <v>玉山保險便利通(NICE),玉山財富智慧系統(WISE)</v>
      </c>
      <c r="C393" s="6" t="str">
        <f>IF(_xlfn.IFNA(VLOOKUP(E393,新服務功能!H:H,1,0),"舊服務")&lt;&gt;"舊服務","新服務","舊服務")</f>
        <v>舊服務</v>
      </c>
      <c r="D393" s="6" t="str">
        <f>IF((VLOOKUP(E393,CIFX_ECSG清單!A:H,8,FALSE))=1,"異動","查詢")</f>
        <v>查詢</v>
      </c>
      <c r="E393" s="47" t="s">
        <v>1585</v>
      </c>
      <c r="F393" s="27" t="str">
        <f>IF(ISNUMBER(FIND("TWIS",E393)),VLOOKUP(SUBSTITUTE(E393,"TWIS","IWIS"),CIFX_ECSG清單!A:R,18,0),IF(AND(ISNUMBER(FIND("T",LEFT(E393,2))),IF(LEN(E393)-LEN(SUBSTITUTE(E393,"T",""))&gt;1,FALSE,TRUE)),VLOOKUP(SUBSTITUTE(E393,"T",""),CIFX_ECSG清單!A:R,18,0),VLOOKUP(E393,CIFX_ECSG清單!A:R,18,0)))</f>
        <v>TS0116-SA-010301-00060-顧客資料基本資料_投資人資料查詢.docx</v>
      </c>
      <c r="G393" s="30" t="s">
        <v>271</v>
      </c>
      <c r="H393" s="27" t="s">
        <v>1598</v>
      </c>
      <c r="I393" s="28">
        <v>46</v>
      </c>
      <c r="J393" s="29" t="s">
        <v>513</v>
      </c>
      <c r="K393" s="27" t="s">
        <v>894</v>
      </c>
      <c r="L393" s="30" t="s">
        <v>1506</v>
      </c>
      <c r="M393" s="27" t="s">
        <v>1710</v>
      </c>
      <c r="N393" s="27">
        <v>1</v>
      </c>
      <c r="O393" s="27" t="s">
        <v>516</v>
      </c>
      <c r="P393" s="27" t="s">
        <v>897</v>
      </c>
      <c r="Q393" s="27" t="s">
        <v>898</v>
      </c>
      <c r="R393" s="27"/>
      <c r="S393" s="27" t="s">
        <v>899</v>
      </c>
      <c r="T393" s="27"/>
    </row>
    <row r="394" spans="1:20" hidden="1">
      <c r="A394" s="6" t="str">
        <f>VLOOKUP(E394,CIFX_ECSG清單!A:B,2,0)</f>
        <v>PROD</v>
      </c>
      <c r="B394" s="6" t="str">
        <f>_xlfn.IFNA(IF(C394="舊服務",LOOKUP(1,0/FIND(IFERROR(VLOOKUP(E394,新舊交易名稱mapping!A:B,2,0),E394),PGMTRX!A:A),PGMTRX!C:C),LOOKUP(1,0/FIND(E394,新服務功能!H:H),新服務功能!M:M)),VLOOKUP(IFERROR(VLOOKUP(E394,新舊交易名稱mapping!A:B,2,0),E394),CIFX_ECSG清單!A:B,2,0))</f>
        <v>玉山保險便利通(NICE),玉山財富智慧系統(WISE)</v>
      </c>
      <c r="C394" s="6" t="str">
        <f>IF(_xlfn.IFNA(VLOOKUP(E394,新服務功能!H:H,1,0),"舊服務")&lt;&gt;"舊服務","新服務","舊服務")</f>
        <v>舊服務</v>
      </c>
      <c r="D394" s="6" t="str">
        <f>IF((VLOOKUP(E394,CIFX_ECSG清單!A:H,8,FALSE))=1,"異動","查詢")</f>
        <v>查詢</v>
      </c>
      <c r="E394" s="47" t="s">
        <v>1585</v>
      </c>
      <c r="F394" s="27" t="str">
        <f>IF(ISNUMBER(FIND("TWIS",E394)),VLOOKUP(SUBSTITUTE(E394,"TWIS","IWIS"),CIFX_ECSG清單!A:R,18,0),IF(AND(ISNUMBER(FIND("T",LEFT(E394,2))),IF(LEN(E394)-LEN(SUBSTITUTE(E394,"T",""))&gt;1,FALSE,TRUE)),VLOOKUP(SUBSTITUTE(E394,"T",""),CIFX_ECSG清單!A:R,18,0),VLOOKUP(E394,CIFX_ECSG清單!A:R,18,0)))</f>
        <v>TS0116-SA-010301-00060-顧客資料基本資料_投資人資料查詢.docx</v>
      </c>
      <c r="G394" s="30" t="s">
        <v>271</v>
      </c>
      <c r="H394" s="27" t="s">
        <v>1598</v>
      </c>
      <c r="I394" s="28">
        <v>47</v>
      </c>
      <c r="J394" s="29" t="s">
        <v>513</v>
      </c>
      <c r="K394" s="27" t="s">
        <v>1711</v>
      </c>
      <c r="L394" s="30" t="s">
        <v>1711</v>
      </c>
      <c r="M394" s="27" t="s">
        <v>1712</v>
      </c>
      <c r="N394" s="27">
        <v>1</v>
      </c>
      <c r="O394" s="27" t="s">
        <v>516</v>
      </c>
      <c r="P394" s="27" t="s">
        <v>1439</v>
      </c>
      <c r="Q394" s="27" t="s">
        <v>1713</v>
      </c>
      <c r="R394" s="27"/>
      <c r="S394" s="27" t="s">
        <v>1441</v>
      </c>
      <c r="T394" s="27"/>
    </row>
    <row r="395" spans="1:20" hidden="1">
      <c r="A395" s="6" t="str">
        <f>VLOOKUP(E395,CIFX_ECSG清單!A:B,2,0)</f>
        <v>PROD</v>
      </c>
      <c r="B395" s="6" t="str">
        <f>_xlfn.IFNA(IF(C395="舊服務",LOOKUP(1,0/FIND(IFERROR(VLOOKUP(E395,新舊交易名稱mapping!A:B,2,0),E395),PGMTRX!A:A),PGMTRX!C:C),LOOKUP(1,0/FIND(E395,新服務功能!H:H),新服務功能!M:M)),VLOOKUP(IFERROR(VLOOKUP(E395,新舊交易名稱mapping!A:B,2,0),E395),CIFX_ECSG清單!A:B,2,0))</f>
        <v>玉山保險便利通(NICE),玉山財富智慧系統(WISE)</v>
      </c>
      <c r="C395" s="6" t="str">
        <f>IF(_xlfn.IFNA(VLOOKUP(E395,新服務功能!H:H,1,0),"舊服務")&lt;&gt;"舊服務","新服務","舊服務")</f>
        <v>舊服務</v>
      </c>
      <c r="D395" s="6" t="str">
        <f>IF((VLOOKUP(E395,CIFX_ECSG清單!A:H,8,FALSE))=1,"異動","查詢")</f>
        <v>查詢</v>
      </c>
      <c r="E395" s="47" t="s">
        <v>1585</v>
      </c>
      <c r="F395" s="27" t="str">
        <f>IF(ISNUMBER(FIND("TWIS",E395)),VLOOKUP(SUBSTITUTE(E395,"TWIS","IWIS"),CIFX_ECSG清單!A:R,18,0),IF(AND(ISNUMBER(FIND("T",LEFT(E395,2))),IF(LEN(E395)-LEN(SUBSTITUTE(E395,"T",""))&gt;1,FALSE,TRUE)),VLOOKUP(SUBSTITUTE(E395,"T",""),CIFX_ECSG清單!A:R,18,0),VLOOKUP(E395,CIFX_ECSG清單!A:R,18,0)))</f>
        <v>TS0116-SA-010301-00060-顧客資料基本資料_投資人資料查詢.docx</v>
      </c>
      <c r="G395" s="30" t="s">
        <v>271</v>
      </c>
      <c r="H395" s="27" t="s">
        <v>1598</v>
      </c>
      <c r="I395" s="28">
        <v>48</v>
      </c>
      <c r="J395" s="29" t="s">
        <v>513</v>
      </c>
      <c r="K395" s="27" t="s">
        <v>755</v>
      </c>
      <c r="L395" s="30" t="s">
        <v>1259</v>
      </c>
      <c r="M395" s="27" t="s">
        <v>1714</v>
      </c>
      <c r="N395" s="27">
        <v>1</v>
      </c>
      <c r="O395" s="27" t="s">
        <v>516</v>
      </c>
      <c r="P395" s="27" t="s">
        <v>758</v>
      </c>
      <c r="Q395" s="27" t="s">
        <v>759</v>
      </c>
      <c r="R395" s="27"/>
      <c r="S395" s="27" t="s">
        <v>760</v>
      </c>
      <c r="T395" s="27"/>
    </row>
    <row r="396" spans="1:20" hidden="1">
      <c r="A396" s="6" t="str">
        <f>VLOOKUP(E396,CIFX_ECSG清單!A:B,2,0)</f>
        <v>PROD</v>
      </c>
      <c r="B396" s="6" t="str">
        <f>_xlfn.IFNA(IF(C396="舊服務",LOOKUP(1,0/FIND(IFERROR(VLOOKUP(E396,新舊交易名稱mapping!A:B,2,0),E396),PGMTRX!A:A),PGMTRX!C:C),LOOKUP(1,0/FIND(E396,新服務功能!H:H),新服務功能!M:M)),VLOOKUP(IFERROR(VLOOKUP(E396,新舊交易名稱mapping!A:B,2,0),E396),CIFX_ECSG清單!A:B,2,0))</f>
        <v>玉山保險便利通(NICE),玉山財富智慧系統(WISE)</v>
      </c>
      <c r="C396" s="6" t="str">
        <f>IF(_xlfn.IFNA(VLOOKUP(E396,新服務功能!H:H,1,0),"舊服務")&lt;&gt;"舊服務","新服務","舊服務")</f>
        <v>舊服務</v>
      </c>
      <c r="D396" s="6" t="str">
        <f>IF((VLOOKUP(E396,CIFX_ECSG清單!A:H,8,FALSE))=1,"異動","查詢")</f>
        <v>查詢</v>
      </c>
      <c r="E396" s="47" t="s">
        <v>1585</v>
      </c>
      <c r="F396" s="27" t="str">
        <f>IF(ISNUMBER(FIND("TWIS",E396)),VLOOKUP(SUBSTITUTE(E396,"TWIS","IWIS"),CIFX_ECSG清單!A:R,18,0),IF(AND(ISNUMBER(FIND("T",LEFT(E396,2))),IF(LEN(E396)-LEN(SUBSTITUTE(E396,"T",""))&gt;1,FALSE,TRUE)),VLOOKUP(SUBSTITUTE(E396,"T",""),CIFX_ECSG清單!A:R,18,0),VLOOKUP(E396,CIFX_ECSG清單!A:R,18,0)))</f>
        <v>TS0116-SA-010301-00060-顧客資料基本資料_投資人資料查詢.docx</v>
      </c>
      <c r="G396" s="30" t="s">
        <v>271</v>
      </c>
      <c r="H396" s="27" t="s">
        <v>1598</v>
      </c>
      <c r="I396" s="28">
        <v>49</v>
      </c>
      <c r="J396" s="29" t="s">
        <v>513</v>
      </c>
      <c r="K396" s="35" t="s">
        <v>751</v>
      </c>
      <c r="L396" s="35" t="s">
        <v>751</v>
      </c>
      <c r="M396" s="27" t="s">
        <v>1715</v>
      </c>
      <c r="N396" s="27">
        <v>1</v>
      </c>
      <c r="O396" s="27" t="s">
        <v>516</v>
      </c>
      <c r="P396" s="27" t="s">
        <v>753</v>
      </c>
      <c r="Q396" s="27" t="s">
        <v>626</v>
      </c>
      <c r="R396" s="27"/>
      <c r="S396" s="27" t="s">
        <v>754</v>
      </c>
      <c r="T396" s="27"/>
    </row>
    <row r="397" spans="1:20" hidden="1">
      <c r="A397" s="6" t="str">
        <f>VLOOKUP(E397,CIFX_ECSG清單!A:B,2,0)</f>
        <v>PROD</v>
      </c>
      <c r="B397" s="6" t="str">
        <f>_xlfn.IFNA(IF(C397="舊服務",LOOKUP(1,0/FIND(IFERROR(VLOOKUP(E397,新舊交易名稱mapping!A:B,2,0),E397),PGMTRX!A:A),PGMTRX!C:C),LOOKUP(1,0/FIND(E397,新服務功能!H:H),新服務功能!M:M)),VLOOKUP(IFERROR(VLOOKUP(E397,新舊交易名稱mapping!A:B,2,0),E397),CIFX_ECSG清單!A:B,2,0))</f>
        <v>玉山保險便利通(NICE),玉山財富智慧系統(WISE)</v>
      </c>
      <c r="C397" s="6" t="str">
        <f>IF(_xlfn.IFNA(VLOOKUP(E397,新服務功能!H:H,1,0),"舊服務")&lt;&gt;"舊服務","新服務","舊服務")</f>
        <v>舊服務</v>
      </c>
      <c r="D397" s="6" t="str">
        <f>IF((VLOOKUP(E397,CIFX_ECSG清單!A:H,8,FALSE))=1,"異動","查詢")</f>
        <v>查詢</v>
      </c>
      <c r="E397" s="47" t="s">
        <v>1585</v>
      </c>
      <c r="F397" s="27" t="str">
        <f>IF(ISNUMBER(FIND("TWIS",E397)),VLOOKUP(SUBSTITUTE(E397,"TWIS","IWIS"),CIFX_ECSG清單!A:R,18,0),IF(AND(ISNUMBER(FIND("T",LEFT(E397,2))),IF(LEN(E397)-LEN(SUBSTITUTE(E397,"T",""))&gt;1,FALSE,TRUE)),VLOOKUP(SUBSTITUTE(E397,"T",""),CIFX_ECSG清單!A:R,18,0),VLOOKUP(E397,CIFX_ECSG清單!A:R,18,0)))</f>
        <v>TS0116-SA-010301-00060-顧客資料基本資料_投資人資料查詢.docx</v>
      </c>
      <c r="G397" s="30" t="s">
        <v>271</v>
      </c>
      <c r="H397" s="27" t="s">
        <v>1598</v>
      </c>
      <c r="I397" s="28">
        <v>50</v>
      </c>
      <c r="J397" s="29" t="s">
        <v>513</v>
      </c>
      <c r="K397" s="31" t="s">
        <v>830</v>
      </c>
      <c r="L397" s="30" t="s">
        <v>831</v>
      </c>
      <c r="M397" s="27" t="s">
        <v>1716</v>
      </c>
      <c r="N397" s="27">
        <v>1</v>
      </c>
      <c r="O397" s="27" t="s">
        <v>516</v>
      </c>
      <c r="P397" s="27" t="s">
        <v>833</v>
      </c>
      <c r="Q397" s="27" t="s">
        <v>1078</v>
      </c>
      <c r="R397" s="27"/>
      <c r="S397" s="27" t="s">
        <v>836</v>
      </c>
      <c r="T397" s="27"/>
    </row>
    <row r="398" spans="1:20" hidden="1">
      <c r="A398" s="6" t="str">
        <f>VLOOKUP(E398,CIFX_ECSG清單!A:B,2,0)</f>
        <v>PROD</v>
      </c>
      <c r="B398" s="6" t="str">
        <f>_xlfn.IFNA(IF(C398="舊服務",LOOKUP(1,0/FIND(IFERROR(VLOOKUP(E398,新舊交易名稱mapping!A:B,2,0),E398),PGMTRX!A:A),PGMTRX!C:C),LOOKUP(1,0/FIND(E398,新服務功能!H:H),新服務功能!M:M)),VLOOKUP(IFERROR(VLOOKUP(E398,新舊交易名稱mapping!A:B,2,0),E398),CIFX_ECSG清單!A:B,2,0))</f>
        <v>玉山保險便利通(NICE),玉山財富智慧系統(WISE)</v>
      </c>
      <c r="C398" s="6" t="str">
        <f>IF(_xlfn.IFNA(VLOOKUP(E398,新服務功能!H:H,1,0),"舊服務")&lt;&gt;"舊服務","新服務","舊服務")</f>
        <v>舊服務</v>
      </c>
      <c r="D398" s="6" t="str">
        <f>IF((VLOOKUP(E398,CIFX_ECSG清單!A:H,8,FALSE))=1,"異動","查詢")</f>
        <v>查詢</v>
      </c>
      <c r="E398" s="47" t="s">
        <v>1585</v>
      </c>
      <c r="F398" s="27" t="str">
        <f>IF(ISNUMBER(FIND("TWIS",E398)),VLOOKUP(SUBSTITUTE(E398,"TWIS","IWIS"),CIFX_ECSG清單!A:R,18,0),IF(AND(ISNUMBER(FIND("T",LEFT(E398,2))),IF(LEN(E398)-LEN(SUBSTITUTE(E398,"T",""))&gt;1,FALSE,TRUE)),VLOOKUP(SUBSTITUTE(E398,"T",""),CIFX_ECSG清單!A:R,18,0),VLOOKUP(E398,CIFX_ECSG清單!A:R,18,0)))</f>
        <v>TS0116-SA-010301-00060-顧客資料基本資料_投資人資料查詢.docx</v>
      </c>
      <c r="G398" s="30" t="s">
        <v>271</v>
      </c>
      <c r="H398" s="27" t="s">
        <v>1598</v>
      </c>
      <c r="I398" s="28">
        <v>51</v>
      </c>
      <c r="J398" s="29" t="s">
        <v>513</v>
      </c>
      <c r="K398" s="27" t="s">
        <v>1717</v>
      </c>
      <c r="L398" s="27" t="s">
        <v>616</v>
      </c>
      <c r="M398" s="27" t="s">
        <v>1718</v>
      </c>
      <c r="N398" s="27">
        <v>1</v>
      </c>
      <c r="O398" s="27" t="s">
        <v>516</v>
      </c>
      <c r="P398" s="27" t="s">
        <v>616</v>
      </c>
      <c r="Q398" s="27" t="s">
        <v>1719</v>
      </c>
      <c r="R398" s="27" t="s">
        <v>1570</v>
      </c>
      <c r="S398" s="27"/>
      <c r="T398" s="27"/>
    </row>
    <row r="399" spans="1:20" hidden="1">
      <c r="A399" s="6" t="str">
        <f>VLOOKUP(E399,CIFX_ECSG清單!A:B,2,0)</f>
        <v>PROD</v>
      </c>
      <c r="B399" s="6" t="str">
        <f>_xlfn.IFNA(IF(C399="舊服務",LOOKUP(1,0/FIND(IFERROR(VLOOKUP(E399,新舊交易名稱mapping!A:B,2,0),E399),PGMTRX!A:A),PGMTRX!C:C),LOOKUP(1,0/FIND(E399,新服務功能!H:H),新服務功能!M:M)),VLOOKUP(IFERROR(VLOOKUP(E399,新舊交易名稱mapping!A:B,2,0),E399),CIFX_ECSG清單!A:B,2,0))</f>
        <v>玉山保險便利通(NICE),玉山財富智慧系統(WISE)</v>
      </c>
      <c r="C399" s="6" t="str">
        <f>IF(_xlfn.IFNA(VLOOKUP(E399,新服務功能!H:H,1,0),"舊服務")&lt;&gt;"舊服務","新服務","舊服務")</f>
        <v>舊服務</v>
      </c>
      <c r="D399" s="6" t="str">
        <f>IF((VLOOKUP(E399,CIFX_ECSG清單!A:H,8,FALSE))=1,"異動","查詢")</f>
        <v>查詢</v>
      </c>
      <c r="E399" s="47" t="s">
        <v>1585</v>
      </c>
      <c r="F399" s="27" t="str">
        <f>IF(ISNUMBER(FIND("TWIS",E399)),VLOOKUP(SUBSTITUTE(E399,"TWIS","IWIS"),CIFX_ECSG清單!A:R,18,0),IF(AND(ISNUMBER(FIND("T",LEFT(E399,2))),IF(LEN(E399)-LEN(SUBSTITUTE(E399,"T",""))&gt;1,FALSE,TRUE)),VLOOKUP(SUBSTITUTE(E399,"T",""),CIFX_ECSG清單!A:R,18,0),VLOOKUP(E399,CIFX_ECSG清單!A:R,18,0)))</f>
        <v>TS0116-SA-010301-00060-顧客資料基本資料_投資人資料查詢.docx</v>
      </c>
      <c r="G399" s="30" t="s">
        <v>271</v>
      </c>
      <c r="H399" s="27" t="s">
        <v>1598</v>
      </c>
      <c r="I399" s="28">
        <v>52</v>
      </c>
      <c r="J399" s="29" t="s">
        <v>513</v>
      </c>
      <c r="K399" s="27" t="s">
        <v>1720</v>
      </c>
      <c r="L399" s="27" t="s">
        <v>616</v>
      </c>
      <c r="M399" s="27" t="s">
        <v>1721</v>
      </c>
      <c r="N399" s="27">
        <v>1</v>
      </c>
      <c r="O399" s="27" t="s">
        <v>516</v>
      </c>
      <c r="P399" s="27" t="s">
        <v>616</v>
      </c>
      <c r="Q399" s="27" t="s">
        <v>1722</v>
      </c>
      <c r="R399" s="27" t="s">
        <v>1570</v>
      </c>
      <c r="S399" s="27"/>
      <c r="T399" s="27"/>
    </row>
    <row r="400" spans="1:20" hidden="1">
      <c r="A400" s="6" t="str">
        <f>VLOOKUP(E400,CIFX_ECSG清單!A:B,2,0)</f>
        <v>PROD</v>
      </c>
      <c r="B400" s="6" t="str">
        <f>_xlfn.IFNA(IF(C400="舊服務",LOOKUP(1,0/FIND(IFERROR(VLOOKUP(E400,新舊交易名稱mapping!A:B,2,0),E400),PGMTRX!A:A),PGMTRX!C:C),LOOKUP(1,0/FIND(E400,新服務功能!H:H),新服務功能!M:M)),VLOOKUP(IFERROR(VLOOKUP(E400,新舊交易名稱mapping!A:B,2,0),E400),CIFX_ECSG清單!A:B,2,0))</f>
        <v>玉山保險便利通(NICE),玉山財富智慧系統(WISE)</v>
      </c>
      <c r="C400" s="6" t="str">
        <f>IF(_xlfn.IFNA(VLOOKUP(E400,新服務功能!H:H,1,0),"舊服務")&lt;&gt;"舊服務","新服務","舊服務")</f>
        <v>舊服務</v>
      </c>
      <c r="D400" s="6" t="str">
        <f>IF((VLOOKUP(E400,CIFX_ECSG清單!A:H,8,FALSE))=1,"異動","查詢")</f>
        <v>查詢</v>
      </c>
      <c r="E400" s="47" t="s">
        <v>1585</v>
      </c>
      <c r="F400" s="27" t="str">
        <f>IF(ISNUMBER(FIND("TWIS",E400)),VLOOKUP(SUBSTITUTE(E400,"TWIS","IWIS"),CIFX_ECSG清單!A:R,18,0),IF(AND(ISNUMBER(FIND("T",LEFT(E400,2))),IF(LEN(E400)-LEN(SUBSTITUTE(E400,"T",""))&gt;1,FALSE,TRUE)),VLOOKUP(SUBSTITUTE(E400,"T",""),CIFX_ECSG清單!A:R,18,0),VLOOKUP(E400,CIFX_ECSG清單!A:R,18,0)))</f>
        <v>TS0116-SA-010301-00060-顧客資料基本資料_投資人資料查詢.docx</v>
      </c>
      <c r="G400" s="30" t="s">
        <v>271</v>
      </c>
      <c r="H400" s="27" t="s">
        <v>1598</v>
      </c>
      <c r="I400" s="28">
        <v>53</v>
      </c>
      <c r="J400" s="29" t="s">
        <v>513</v>
      </c>
      <c r="K400" s="27" t="s">
        <v>1723</v>
      </c>
      <c r="L400" s="30" t="s">
        <v>1724</v>
      </c>
      <c r="M400" s="27" t="s">
        <v>1725</v>
      </c>
      <c r="N400" s="27">
        <v>1</v>
      </c>
      <c r="O400" s="27" t="s">
        <v>516</v>
      </c>
      <c r="P400" s="27" t="s">
        <v>1726</v>
      </c>
      <c r="Q400" s="27" t="s">
        <v>1727</v>
      </c>
      <c r="R400" s="27"/>
      <c r="S400" s="46" t="s">
        <v>1728</v>
      </c>
      <c r="T400" s="27"/>
    </row>
    <row r="401" spans="1:20" s="44" customFormat="1" hidden="1">
      <c r="A401" s="6" t="str">
        <f>VLOOKUP(E401,CIFX_ECSG清單!A:B,2,0)</f>
        <v>PROD</v>
      </c>
      <c r="B401" s="6" t="str">
        <f>_xlfn.IFNA(IF(C401="舊服務",LOOKUP(1,0/FIND(IFERROR(VLOOKUP(E401,新舊交易名稱mapping!A:B,2,0),E401),PGMTRX!A:A),PGMTRX!C:C),LOOKUP(1,0/FIND(E401,新服務功能!H:H),新服務功能!M:M)),VLOOKUP(IFERROR(VLOOKUP(E401,新舊交易名稱mapping!A:B,2,0),E401),CIFX_ECSG清單!A:B,2,0))</f>
        <v>玉山保險便利通(NICE),玉山財富智慧系統(WISE)</v>
      </c>
      <c r="C401" s="6" t="str">
        <f>IF(_xlfn.IFNA(VLOOKUP(E401,新服務功能!H:H,1,0),"舊服務")&lt;&gt;"舊服務","新服務","舊服務")</f>
        <v>舊服務</v>
      </c>
      <c r="D401" s="6" t="str">
        <f>IF((VLOOKUP(E401,CIFX_ECSG清單!A:H,8,FALSE))=1,"異動","查詢")</f>
        <v>查詢</v>
      </c>
      <c r="E401" s="47" t="s">
        <v>1585</v>
      </c>
      <c r="F401" s="27" t="str">
        <f>IF(ISNUMBER(FIND("TWIS",E401)),VLOOKUP(SUBSTITUTE(E401,"TWIS","IWIS"),CIFX_ECSG清單!A:R,18,0),IF(AND(ISNUMBER(FIND("T",LEFT(E401,2))),IF(LEN(E401)-LEN(SUBSTITUTE(E401,"T",""))&gt;1,FALSE,TRUE)),VLOOKUP(SUBSTITUTE(E401,"T",""),CIFX_ECSG清單!A:R,18,0),VLOOKUP(E401,CIFX_ECSG清單!A:R,18,0)))</f>
        <v>TS0116-SA-010301-00060-顧客資料基本資料_投資人資料查詢.docx</v>
      </c>
      <c r="G401" s="30" t="s">
        <v>271</v>
      </c>
      <c r="H401" s="30" t="s">
        <v>1598</v>
      </c>
      <c r="I401" s="28">
        <v>54</v>
      </c>
      <c r="J401" s="28" t="s">
        <v>513</v>
      </c>
      <c r="K401" s="30" t="s">
        <v>1729</v>
      </c>
      <c r="L401" s="30" t="s">
        <v>616</v>
      </c>
      <c r="M401" s="30" t="s">
        <v>1730</v>
      </c>
      <c r="N401" s="30">
        <v>1</v>
      </c>
      <c r="O401" s="30" t="s">
        <v>516</v>
      </c>
      <c r="P401" s="30" t="s">
        <v>616</v>
      </c>
      <c r="Q401" s="30" t="s">
        <v>1731</v>
      </c>
      <c r="R401" s="30"/>
      <c r="S401" s="27"/>
      <c r="T401" s="30"/>
    </row>
    <row r="402" spans="1:20" hidden="1">
      <c r="A402" s="6" t="str">
        <f>VLOOKUP(E402,CIFX_ECSG清單!A:B,2,0)</f>
        <v>PROD</v>
      </c>
      <c r="B402" s="6" t="str">
        <f>_xlfn.IFNA(IF(C402="舊服務",LOOKUP(1,0/FIND(IFERROR(VLOOKUP(E402,新舊交易名稱mapping!A:B,2,0),E402),PGMTRX!A:A),PGMTRX!C:C),LOOKUP(1,0/FIND(E402,新服務功能!H:H),新服務功能!M:M)),VLOOKUP(IFERROR(VLOOKUP(E402,新舊交易名稱mapping!A:B,2,0),E402),CIFX_ECSG清單!A:B,2,0))</f>
        <v>玉山保險便利通(NICE),玉山財富智慧系統(WISE)</v>
      </c>
      <c r="C402" s="6" t="str">
        <f>IF(_xlfn.IFNA(VLOOKUP(E402,新服務功能!H:H,1,0),"舊服務")&lt;&gt;"舊服務","新服務","舊服務")</f>
        <v>舊服務</v>
      </c>
      <c r="D402" s="6" t="str">
        <f>IF((VLOOKUP(E402,CIFX_ECSG清單!A:H,8,FALSE))=1,"異動","查詢")</f>
        <v>查詢</v>
      </c>
      <c r="E402" s="47" t="s">
        <v>1585</v>
      </c>
      <c r="F402" s="27" t="str">
        <f>IF(ISNUMBER(FIND("TWIS",E402)),VLOOKUP(SUBSTITUTE(E402,"TWIS","IWIS"),CIFX_ECSG清單!A:R,18,0),IF(AND(ISNUMBER(FIND("T",LEFT(E402,2))),IF(LEN(E402)-LEN(SUBSTITUTE(E402,"T",""))&gt;1,FALSE,TRUE)),VLOOKUP(SUBSTITUTE(E402,"T",""),CIFX_ECSG清單!A:R,18,0),VLOOKUP(E402,CIFX_ECSG清單!A:R,18,0)))</f>
        <v>TS0116-SA-010301-00060-顧客資料基本資料_投資人資料查詢.docx</v>
      </c>
      <c r="G402" s="30" t="s">
        <v>271</v>
      </c>
      <c r="H402" s="27" t="s">
        <v>1598</v>
      </c>
      <c r="I402" s="28">
        <v>55</v>
      </c>
      <c r="J402" s="29" t="s">
        <v>513</v>
      </c>
      <c r="K402" s="27" t="s">
        <v>1732</v>
      </c>
      <c r="L402" s="27" t="s">
        <v>1732</v>
      </c>
      <c r="M402" s="27" t="s">
        <v>1733</v>
      </c>
      <c r="N402" s="27">
        <v>1</v>
      </c>
      <c r="O402" s="27" t="s">
        <v>516</v>
      </c>
      <c r="P402" s="27" t="s">
        <v>1734</v>
      </c>
      <c r="Q402" s="27" t="s">
        <v>1735</v>
      </c>
      <c r="R402" s="27"/>
      <c r="S402" s="27" t="s">
        <v>1736</v>
      </c>
      <c r="T402" s="27"/>
    </row>
    <row r="403" spans="1:20" hidden="1">
      <c r="A403" s="6" t="str">
        <f>VLOOKUP(E403,CIFX_ECSG清單!A:B,2,0)</f>
        <v>PROD</v>
      </c>
      <c r="B403" s="6" t="str">
        <f>_xlfn.IFNA(IF(C403="舊服務",LOOKUP(1,0/FIND(IFERROR(VLOOKUP(E403,新舊交易名稱mapping!A:B,2,0),E403),PGMTRX!A:A),PGMTRX!C:C),LOOKUP(1,0/FIND(E403,新服務功能!H:H),新服務功能!M:M)),VLOOKUP(IFERROR(VLOOKUP(E403,新舊交易名稱mapping!A:B,2,0),E403),CIFX_ECSG清單!A:B,2,0))</f>
        <v>玉山保險便利通(NICE),玉山財富智慧系統(WISE)</v>
      </c>
      <c r="C403" s="6" t="str">
        <f>IF(_xlfn.IFNA(VLOOKUP(E403,新服務功能!H:H,1,0),"舊服務")&lt;&gt;"舊服務","新服務","舊服務")</f>
        <v>舊服務</v>
      </c>
      <c r="D403" s="6" t="str">
        <f>IF((VLOOKUP(E403,CIFX_ECSG清單!A:H,8,FALSE))=1,"異動","查詢")</f>
        <v>查詢</v>
      </c>
      <c r="E403" s="47" t="s">
        <v>1585</v>
      </c>
      <c r="F403" s="27" t="str">
        <f>IF(ISNUMBER(FIND("TWIS",E403)),VLOOKUP(SUBSTITUTE(E403,"TWIS","IWIS"),CIFX_ECSG清單!A:R,18,0),IF(AND(ISNUMBER(FIND("T",LEFT(E403,2))),IF(LEN(E403)-LEN(SUBSTITUTE(E403,"T",""))&gt;1,FALSE,TRUE)),VLOOKUP(SUBSTITUTE(E403,"T",""),CIFX_ECSG清單!A:R,18,0),VLOOKUP(E403,CIFX_ECSG清單!A:R,18,0)))</f>
        <v>TS0116-SA-010301-00060-顧客資料基本資料_投資人資料查詢.docx</v>
      </c>
      <c r="G403" s="30" t="s">
        <v>271</v>
      </c>
      <c r="H403" s="27" t="s">
        <v>1598</v>
      </c>
      <c r="I403" s="28">
        <v>56</v>
      </c>
      <c r="J403" s="29" t="s">
        <v>513</v>
      </c>
      <c r="K403" s="27" t="s">
        <v>949</v>
      </c>
      <c r="L403" s="27" t="s">
        <v>949</v>
      </c>
      <c r="M403" s="27" t="s">
        <v>1737</v>
      </c>
      <c r="N403" s="27">
        <v>40</v>
      </c>
      <c r="O403" s="27" t="s">
        <v>516</v>
      </c>
      <c r="P403" s="27" t="s">
        <v>952</v>
      </c>
      <c r="Q403" s="27" t="s">
        <v>953</v>
      </c>
      <c r="R403" s="27"/>
      <c r="S403" s="27" t="s">
        <v>954</v>
      </c>
      <c r="T403" s="27"/>
    </row>
    <row r="404" spans="1:20" hidden="1">
      <c r="A404" s="6" t="str">
        <f>VLOOKUP(E404,CIFX_ECSG清單!A:B,2,0)</f>
        <v>PROD</v>
      </c>
      <c r="B404" s="6" t="str">
        <f>_xlfn.IFNA(IF(C404="舊服務",LOOKUP(1,0/FIND(IFERROR(VLOOKUP(E404,新舊交易名稱mapping!A:B,2,0),E404),PGMTRX!A:A),PGMTRX!C:C),LOOKUP(1,0/FIND(E404,新服務功能!H:H),新服務功能!M:M)),VLOOKUP(IFERROR(VLOOKUP(E404,新舊交易名稱mapping!A:B,2,0),E404),CIFX_ECSG清單!A:B,2,0))</f>
        <v>玉山保險便利通(NICE),玉山財富智慧系統(WISE)</v>
      </c>
      <c r="C404" s="6" t="str">
        <f>IF(_xlfn.IFNA(VLOOKUP(E404,新服務功能!H:H,1,0),"舊服務")&lt;&gt;"舊服務","新服務","舊服務")</f>
        <v>舊服務</v>
      </c>
      <c r="D404" s="6" t="str">
        <f>IF((VLOOKUP(E404,CIFX_ECSG清單!A:H,8,FALSE))=1,"異動","查詢")</f>
        <v>查詢</v>
      </c>
      <c r="E404" s="47" t="s">
        <v>1585</v>
      </c>
      <c r="F404" s="27" t="str">
        <f>IF(ISNUMBER(FIND("TWIS",E404)),VLOOKUP(SUBSTITUTE(E404,"TWIS","IWIS"),CIFX_ECSG清單!A:R,18,0),IF(AND(ISNUMBER(FIND("T",LEFT(E404,2))),IF(LEN(E404)-LEN(SUBSTITUTE(E404,"T",""))&gt;1,FALSE,TRUE)),VLOOKUP(SUBSTITUTE(E404,"T",""),CIFX_ECSG清單!A:R,18,0),VLOOKUP(E404,CIFX_ECSG清單!A:R,18,0)))</f>
        <v>TS0116-SA-010301-00060-顧客資料基本資料_投資人資料查詢.docx</v>
      </c>
      <c r="G404" s="30" t="s">
        <v>271</v>
      </c>
      <c r="H404" s="27" t="s">
        <v>1598</v>
      </c>
      <c r="I404" s="28">
        <v>57</v>
      </c>
      <c r="J404" s="29" t="s">
        <v>513</v>
      </c>
      <c r="K404" s="27" t="s">
        <v>1738</v>
      </c>
      <c r="L404" s="27" t="s">
        <v>1738</v>
      </c>
      <c r="M404" s="27" t="s">
        <v>1739</v>
      </c>
      <c r="N404" s="27">
        <v>10</v>
      </c>
      <c r="O404" s="27" t="s">
        <v>516</v>
      </c>
      <c r="P404" s="27" t="s">
        <v>970</v>
      </c>
      <c r="Q404" s="27" t="s">
        <v>971</v>
      </c>
      <c r="R404" s="27"/>
      <c r="S404" s="27" t="s">
        <v>972</v>
      </c>
      <c r="T404" s="27"/>
    </row>
    <row r="405" spans="1:20" hidden="1">
      <c r="A405" s="6" t="str">
        <f>VLOOKUP(E405,CIFX_ECSG清單!A:B,2,0)</f>
        <v>PROD</v>
      </c>
      <c r="B405" s="6" t="str">
        <f>_xlfn.IFNA(IF(C405="舊服務",LOOKUP(1,0/FIND(IFERROR(VLOOKUP(E405,新舊交易名稱mapping!A:B,2,0),E405),PGMTRX!A:A),PGMTRX!C:C),LOOKUP(1,0/FIND(E405,新服務功能!H:H),新服務功能!M:M)),VLOOKUP(IFERROR(VLOOKUP(E405,新舊交易名稱mapping!A:B,2,0),E405),CIFX_ECSG清單!A:B,2,0))</f>
        <v>玉山保險便利通(NICE),玉山財富智慧系統(WISE)</v>
      </c>
      <c r="C405" s="6" t="str">
        <f>IF(_xlfn.IFNA(VLOOKUP(E405,新服務功能!H:H,1,0),"舊服務")&lt;&gt;"舊服務","新服務","舊服務")</f>
        <v>舊服務</v>
      </c>
      <c r="D405" s="6" t="str">
        <f>IF((VLOOKUP(E405,CIFX_ECSG清單!A:H,8,FALSE))=1,"異動","查詢")</f>
        <v>查詢</v>
      </c>
      <c r="E405" s="47" t="s">
        <v>1585</v>
      </c>
      <c r="F405" s="27" t="str">
        <f>IF(ISNUMBER(FIND("TWIS",E405)),VLOOKUP(SUBSTITUTE(E405,"TWIS","IWIS"),CIFX_ECSG清單!A:R,18,0),IF(AND(ISNUMBER(FIND("T",LEFT(E405,2))),IF(LEN(E405)-LEN(SUBSTITUTE(E405,"T",""))&gt;1,FALSE,TRUE)),VLOOKUP(SUBSTITUTE(E405,"T",""),CIFX_ECSG清單!A:R,18,0),VLOOKUP(E405,CIFX_ECSG清單!A:R,18,0)))</f>
        <v>TS0116-SA-010301-00060-顧客資料基本資料_投資人資料查詢.docx</v>
      </c>
      <c r="G405" s="30" t="s">
        <v>271</v>
      </c>
      <c r="H405" s="27" t="s">
        <v>1598</v>
      </c>
      <c r="I405" s="28">
        <v>58</v>
      </c>
      <c r="J405" s="29" t="s">
        <v>513</v>
      </c>
      <c r="K405" s="27" t="s">
        <v>1740</v>
      </c>
      <c r="L405" s="30" t="s">
        <v>1184</v>
      </c>
      <c r="M405" s="27" t="s">
        <v>1741</v>
      </c>
      <c r="N405" s="27">
        <v>11</v>
      </c>
      <c r="O405" s="27" t="s">
        <v>516</v>
      </c>
      <c r="P405" s="27" t="s">
        <v>925</v>
      </c>
      <c r="Q405" s="27" t="s">
        <v>1166</v>
      </c>
      <c r="R405" s="27"/>
      <c r="S405" s="27" t="s">
        <v>927</v>
      </c>
      <c r="T405" s="27"/>
    </row>
    <row r="406" spans="1:20" hidden="1">
      <c r="A406" s="6" t="str">
        <f>VLOOKUP(E406,CIFX_ECSG清單!A:B,2,0)</f>
        <v>PROD</v>
      </c>
      <c r="B406" s="6" t="str">
        <f>_xlfn.IFNA(IF(C406="舊服務",LOOKUP(1,0/FIND(IFERROR(VLOOKUP(E406,新舊交易名稱mapping!A:B,2,0),E406),PGMTRX!A:A),PGMTRX!C:C),LOOKUP(1,0/FIND(E406,新服務功能!H:H),新服務功能!M:M)),VLOOKUP(IFERROR(VLOOKUP(E406,新舊交易名稱mapping!A:B,2,0),E406),CIFX_ECSG清單!A:B,2,0))</f>
        <v>玉山保險便利通(NICE),玉山財富智慧系統(WISE)</v>
      </c>
      <c r="C406" s="6" t="str">
        <f>IF(_xlfn.IFNA(VLOOKUP(E406,新服務功能!H:H,1,0),"舊服務")&lt;&gt;"舊服務","新服務","舊服務")</f>
        <v>舊服務</v>
      </c>
      <c r="D406" s="6" t="str">
        <f>IF((VLOOKUP(E406,CIFX_ECSG清單!A:H,8,FALSE))=1,"異動","查詢")</f>
        <v>查詢</v>
      </c>
      <c r="E406" s="47" t="s">
        <v>1585</v>
      </c>
      <c r="F406" s="27" t="str">
        <f>IF(ISNUMBER(FIND("TWIS",E406)),VLOOKUP(SUBSTITUTE(E406,"TWIS","IWIS"),CIFX_ECSG清單!A:R,18,0),IF(AND(ISNUMBER(FIND("T",LEFT(E406,2))),IF(LEN(E406)-LEN(SUBSTITUTE(E406,"T",""))&gt;1,FALSE,TRUE)),VLOOKUP(SUBSTITUTE(E406,"T",""),CIFX_ECSG清單!A:R,18,0),VLOOKUP(E406,CIFX_ECSG清單!A:R,18,0)))</f>
        <v>TS0116-SA-010301-00060-顧客資料基本資料_投資人資料查詢.docx</v>
      </c>
      <c r="G406" s="30" t="s">
        <v>271</v>
      </c>
      <c r="H406" s="27" t="s">
        <v>1598</v>
      </c>
      <c r="I406" s="28">
        <v>58</v>
      </c>
      <c r="J406" s="29" t="s">
        <v>513</v>
      </c>
      <c r="K406" s="27" t="s">
        <v>1740</v>
      </c>
      <c r="L406" s="30" t="s">
        <v>1640</v>
      </c>
      <c r="M406" s="27" t="s">
        <v>1742</v>
      </c>
      <c r="N406" s="27">
        <v>6</v>
      </c>
      <c r="O406" s="27" t="s">
        <v>516</v>
      </c>
      <c r="P406" s="27" t="s">
        <v>930</v>
      </c>
      <c r="Q406" s="27" t="s">
        <v>1166</v>
      </c>
      <c r="R406" s="27"/>
      <c r="S406" s="27" t="s">
        <v>932</v>
      </c>
      <c r="T406" s="27"/>
    </row>
    <row r="407" spans="1:20" hidden="1">
      <c r="A407" s="6" t="str">
        <f>VLOOKUP(E407,CIFX_ECSG清單!A:B,2,0)</f>
        <v>PROD</v>
      </c>
      <c r="B407" s="6" t="str">
        <f>_xlfn.IFNA(IF(C407="舊服務",LOOKUP(1,0/FIND(IFERROR(VLOOKUP(E407,新舊交易名稱mapping!A:B,2,0),E407),PGMTRX!A:A),PGMTRX!C:C),LOOKUP(1,0/FIND(E407,新服務功能!H:H),新服務功能!M:M)),VLOOKUP(IFERROR(VLOOKUP(E407,新舊交易名稱mapping!A:B,2,0),E407),CIFX_ECSG清單!A:B,2,0))</f>
        <v>玉山保險便利通(NICE),玉山財富智慧系統(WISE)</v>
      </c>
      <c r="C407" s="6" t="str">
        <f>IF(_xlfn.IFNA(VLOOKUP(E407,新服務功能!H:H,1,0),"舊服務")&lt;&gt;"舊服務","新服務","舊服務")</f>
        <v>舊服務</v>
      </c>
      <c r="D407" s="6" t="str">
        <f>IF((VLOOKUP(E407,CIFX_ECSG清單!A:H,8,FALSE))=1,"異動","查詢")</f>
        <v>查詢</v>
      </c>
      <c r="E407" s="47" t="s">
        <v>1585</v>
      </c>
      <c r="F407" s="27" t="str">
        <f>IF(ISNUMBER(FIND("TWIS",E407)),VLOOKUP(SUBSTITUTE(E407,"TWIS","IWIS"),CIFX_ECSG清單!A:R,18,0),IF(AND(ISNUMBER(FIND("T",LEFT(E407,2))),IF(LEN(E407)-LEN(SUBSTITUTE(E407,"T",""))&gt;1,FALSE,TRUE)),VLOOKUP(SUBSTITUTE(E407,"T",""),CIFX_ECSG清單!A:R,18,0),VLOOKUP(E407,CIFX_ECSG清單!A:R,18,0)))</f>
        <v>TS0116-SA-010301-00060-顧客資料基本資料_投資人資料查詢.docx</v>
      </c>
      <c r="G407" s="30" t="s">
        <v>271</v>
      </c>
      <c r="H407" s="27" t="s">
        <v>1598</v>
      </c>
      <c r="I407" s="28">
        <v>59</v>
      </c>
      <c r="J407" s="29" t="s">
        <v>513</v>
      </c>
      <c r="K407" s="27" t="s">
        <v>1385</v>
      </c>
      <c r="L407" s="27" t="s">
        <v>1385</v>
      </c>
      <c r="M407" s="27" t="s">
        <v>1743</v>
      </c>
      <c r="N407" s="27">
        <v>2</v>
      </c>
      <c r="O407" s="27" t="s">
        <v>516</v>
      </c>
      <c r="P407" s="27" t="s">
        <v>1744</v>
      </c>
      <c r="Q407" s="27" t="s">
        <v>1745</v>
      </c>
      <c r="R407" s="27"/>
      <c r="S407" s="27" t="s">
        <v>1390</v>
      </c>
      <c r="T407" s="27"/>
    </row>
    <row r="408" spans="1:20" hidden="1">
      <c r="A408" s="6" t="str">
        <f>VLOOKUP(E408,CIFX_ECSG清單!A:B,2,0)</f>
        <v>PROD</v>
      </c>
      <c r="B408" s="6" t="str">
        <f>_xlfn.IFNA(IF(C408="舊服務",LOOKUP(1,0/FIND(IFERROR(VLOOKUP(E408,新舊交易名稱mapping!A:B,2,0),E408),PGMTRX!A:A),PGMTRX!C:C),LOOKUP(1,0/FIND(E408,新服務功能!H:H),新服務功能!M:M)),VLOOKUP(IFERROR(VLOOKUP(E408,新舊交易名稱mapping!A:B,2,0),E408),CIFX_ECSG清單!A:B,2,0))</f>
        <v>玉山保險便利通(NICE),玉山財富智慧系統(WISE)</v>
      </c>
      <c r="C408" s="6" t="str">
        <f>IF(_xlfn.IFNA(VLOOKUP(E408,新服務功能!H:H,1,0),"舊服務")&lt;&gt;"舊服務","新服務","舊服務")</f>
        <v>舊服務</v>
      </c>
      <c r="D408" s="6" t="str">
        <f>IF((VLOOKUP(E408,CIFX_ECSG清單!A:H,8,FALSE))=1,"異動","查詢")</f>
        <v>查詢</v>
      </c>
      <c r="E408" s="47" t="s">
        <v>1585</v>
      </c>
      <c r="F408" s="27" t="str">
        <f>IF(ISNUMBER(FIND("TWIS",E408)),VLOOKUP(SUBSTITUTE(E408,"TWIS","IWIS"),CIFX_ECSG清單!A:R,18,0),IF(AND(ISNUMBER(FIND("T",LEFT(E408,2))),IF(LEN(E408)-LEN(SUBSTITUTE(E408,"T",""))&gt;1,FALSE,TRUE)),VLOOKUP(SUBSTITUTE(E408,"T",""),CIFX_ECSG清單!A:R,18,0),VLOOKUP(E408,CIFX_ECSG清單!A:R,18,0)))</f>
        <v>TS0116-SA-010301-00060-顧客資料基本資料_投資人資料查詢.docx</v>
      </c>
      <c r="G408" s="30" t="s">
        <v>271</v>
      </c>
      <c r="H408" s="27" t="s">
        <v>1598</v>
      </c>
      <c r="I408" s="28">
        <v>60</v>
      </c>
      <c r="J408" s="29" t="s">
        <v>513</v>
      </c>
      <c r="K408" s="27" t="s">
        <v>879</v>
      </c>
      <c r="L408" s="27" t="s">
        <v>1391</v>
      </c>
      <c r="M408" s="27" t="s">
        <v>1746</v>
      </c>
      <c r="N408" s="27">
        <v>3</v>
      </c>
      <c r="O408" s="27" t="s">
        <v>516</v>
      </c>
      <c r="P408" s="27" t="s">
        <v>882</v>
      </c>
      <c r="Q408" s="27" t="s">
        <v>883</v>
      </c>
      <c r="R408" s="27"/>
      <c r="S408" s="27" t="s">
        <v>884</v>
      </c>
      <c r="T408" s="27"/>
    </row>
    <row r="409" spans="1:20" hidden="1">
      <c r="A409" s="6" t="str">
        <f>VLOOKUP(E409,CIFX_ECSG清單!A:B,2,0)</f>
        <v>PROD</v>
      </c>
      <c r="B409" s="6" t="str">
        <f>_xlfn.IFNA(IF(C409="舊服務",LOOKUP(1,0/FIND(IFERROR(VLOOKUP(E409,新舊交易名稱mapping!A:B,2,0),E409),PGMTRX!A:A),PGMTRX!C:C),LOOKUP(1,0/FIND(E409,新服務功能!H:H),新服務功能!M:M)),VLOOKUP(IFERROR(VLOOKUP(E409,新舊交易名稱mapping!A:B,2,0),E409),CIFX_ECSG清單!A:B,2,0))</f>
        <v>玉山保險便利通(NICE),玉山財富智慧系統(WISE)</v>
      </c>
      <c r="C409" s="6" t="str">
        <f>IF(_xlfn.IFNA(VLOOKUP(E409,新服務功能!H:H,1,0),"舊服務")&lt;&gt;"舊服務","新服務","舊服務")</f>
        <v>舊服務</v>
      </c>
      <c r="D409" s="6" t="str">
        <f>IF((VLOOKUP(E409,CIFX_ECSG清單!A:H,8,FALSE))=1,"異動","查詢")</f>
        <v>查詢</v>
      </c>
      <c r="E409" s="47" t="s">
        <v>1585</v>
      </c>
      <c r="F409" s="27" t="str">
        <f>IF(ISNUMBER(FIND("TWIS",E409)),VLOOKUP(SUBSTITUTE(E409,"TWIS","IWIS"),CIFX_ECSG清單!A:R,18,0),IF(AND(ISNUMBER(FIND("T",LEFT(E409,2))),IF(LEN(E409)-LEN(SUBSTITUTE(E409,"T",""))&gt;1,FALSE,TRUE)),VLOOKUP(SUBSTITUTE(E409,"T",""),CIFX_ECSG清單!A:R,18,0),VLOOKUP(E409,CIFX_ECSG清單!A:R,18,0)))</f>
        <v>TS0116-SA-010301-00060-顧客資料基本資料_投資人資料查詢.docx</v>
      </c>
      <c r="G409" s="30" t="s">
        <v>271</v>
      </c>
      <c r="H409" s="27" t="s">
        <v>1598</v>
      </c>
      <c r="I409" s="28">
        <v>61</v>
      </c>
      <c r="J409" s="29" t="s">
        <v>513</v>
      </c>
      <c r="K409" s="27" t="s">
        <v>1394</v>
      </c>
      <c r="L409" s="27" t="s">
        <v>1394</v>
      </c>
      <c r="M409" s="27" t="s">
        <v>1747</v>
      </c>
      <c r="N409" s="27">
        <v>1</v>
      </c>
      <c r="O409" s="27" t="s">
        <v>516</v>
      </c>
      <c r="P409" s="27" t="s">
        <v>1396</v>
      </c>
      <c r="Q409" s="27" t="s">
        <v>1748</v>
      </c>
      <c r="R409" s="27"/>
      <c r="S409" s="27" t="s">
        <v>1398</v>
      </c>
      <c r="T409" s="27"/>
    </row>
    <row r="410" spans="1:20" hidden="1">
      <c r="A410" s="6" t="str">
        <f>VLOOKUP(E410,CIFX_ECSG清單!A:B,2,0)</f>
        <v>PROD</v>
      </c>
      <c r="B410" s="6" t="str">
        <f>_xlfn.IFNA(IF(C410="舊服務",LOOKUP(1,0/FIND(IFERROR(VLOOKUP(E410,新舊交易名稱mapping!A:B,2,0),E410),PGMTRX!A:A),PGMTRX!C:C),LOOKUP(1,0/FIND(E410,新服務功能!H:H),新服務功能!M:M)),VLOOKUP(IFERROR(VLOOKUP(E410,新舊交易名稱mapping!A:B,2,0),E410),CIFX_ECSG清單!A:B,2,0))</f>
        <v>玉山保險便利通(NICE),玉山財富智慧系統(WISE)</v>
      </c>
      <c r="C410" s="6" t="str">
        <f>IF(_xlfn.IFNA(VLOOKUP(E410,新服務功能!H:H,1,0),"舊服務")&lt;&gt;"舊服務","新服務","舊服務")</f>
        <v>舊服務</v>
      </c>
      <c r="D410" s="6" t="str">
        <f>IF((VLOOKUP(E410,CIFX_ECSG清單!A:H,8,FALSE))=1,"異動","查詢")</f>
        <v>查詢</v>
      </c>
      <c r="E410" s="47" t="s">
        <v>1585</v>
      </c>
      <c r="F410" s="27" t="str">
        <f>IF(ISNUMBER(FIND("TWIS",E410)),VLOOKUP(SUBSTITUTE(E410,"TWIS","IWIS"),CIFX_ECSG清單!A:R,18,0),IF(AND(ISNUMBER(FIND("T",LEFT(E410,2))),IF(LEN(E410)-LEN(SUBSTITUTE(E410,"T",""))&gt;1,FALSE,TRUE)),VLOOKUP(SUBSTITUTE(E410,"T",""),CIFX_ECSG清單!A:R,18,0),VLOOKUP(E410,CIFX_ECSG清單!A:R,18,0)))</f>
        <v>TS0116-SA-010301-00060-顧客資料基本資料_投資人資料查詢.docx</v>
      </c>
      <c r="G410" s="30" t="s">
        <v>271</v>
      </c>
      <c r="H410" s="27" t="s">
        <v>1598</v>
      </c>
      <c r="I410" s="28">
        <v>62</v>
      </c>
      <c r="J410" s="29" t="s">
        <v>513</v>
      </c>
      <c r="K410" s="27" t="s">
        <v>1749</v>
      </c>
      <c r="L410" s="27" t="s">
        <v>1750</v>
      </c>
      <c r="M410" s="27" t="s">
        <v>1751</v>
      </c>
      <c r="N410" s="27">
        <v>2</v>
      </c>
      <c r="O410" s="27" t="s">
        <v>1205</v>
      </c>
      <c r="P410" s="27" t="s">
        <v>1752</v>
      </c>
      <c r="Q410" s="27" t="s">
        <v>1753</v>
      </c>
      <c r="R410" s="27"/>
      <c r="S410" s="27" t="s">
        <v>1754</v>
      </c>
      <c r="T410" s="27"/>
    </row>
    <row r="411" spans="1:20" hidden="1">
      <c r="A411" s="6" t="str">
        <f>VLOOKUP(E411,CIFX_ECSG清單!A:B,2,0)</f>
        <v>PROD</v>
      </c>
      <c r="B411" s="6" t="str">
        <f>_xlfn.IFNA(IF(C411="舊服務",LOOKUP(1,0/FIND(IFERROR(VLOOKUP(E411,新舊交易名稱mapping!A:B,2,0),E411),PGMTRX!A:A),PGMTRX!C:C),LOOKUP(1,0/FIND(E411,新服務功能!H:H),新服務功能!M:M)),VLOOKUP(IFERROR(VLOOKUP(E411,新舊交易名稱mapping!A:B,2,0),E411),CIFX_ECSG清單!A:B,2,0))</f>
        <v>玉山保險便利通(NICE),玉山財富智慧系統(WISE)</v>
      </c>
      <c r="C411" s="6" t="str">
        <f>IF(_xlfn.IFNA(VLOOKUP(E411,新服務功能!H:H,1,0),"舊服務")&lt;&gt;"舊服務","新服務","舊服務")</f>
        <v>舊服務</v>
      </c>
      <c r="D411" s="6" t="str">
        <f>IF((VLOOKUP(E411,CIFX_ECSG清單!A:H,8,FALSE))=1,"異動","查詢")</f>
        <v>查詢</v>
      </c>
      <c r="E411" s="47" t="s">
        <v>1585</v>
      </c>
      <c r="F411" s="27" t="str">
        <f>IF(ISNUMBER(FIND("TWIS",E411)),VLOOKUP(SUBSTITUTE(E411,"TWIS","IWIS"),CIFX_ECSG清單!A:R,18,0),IF(AND(ISNUMBER(FIND("T",LEFT(E411,2))),IF(LEN(E411)-LEN(SUBSTITUTE(E411,"T",""))&gt;1,FALSE,TRUE)),VLOOKUP(SUBSTITUTE(E411,"T",""),CIFX_ECSG清單!A:R,18,0),VLOOKUP(E411,CIFX_ECSG清單!A:R,18,0)))</f>
        <v>TS0116-SA-010301-00060-顧客資料基本資料_投資人資料查詢.docx</v>
      </c>
      <c r="G411" s="30" t="s">
        <v>271</v>
      </c>
      <c r="H411" s="27" t="s">
        <v>1598</v>
      </c>
      <c r="I411" s="28">
        <v>63</v>
      </c>
      <c r="J411" s="29" t="s">
        <v>513</v>
      </c>
      <c r="K411" s="27" t="s">
        <v>1399</v>
      </c>
      <c r="L411" s="27" t="s">
        <v>616</v>
      </c>
      <c r="M411" s="27" t="s">
        <v>1755</v>
      </c>
      <c r="N411" s="27">
        <v>2</v>
      </c>
      <c r="O411" s="27" t="s">
        <v>516</v>
      </c>
      <c r="P411" s="27" t="s">
        <v>616</v>
      </c>
      <c r="Q411" s="27" t="s">
        <v>1756</v>
      </c>
      <c r="R411" s="27"/>
      <c r="S411" s="27"/>
      <c r="T411" s="27"/>
    </row>
    <row r="412" spans="1:20" hidden="1">
      <c r="A412" s="6" t="str">
        <f>VLOOKUP(E412,CIFX_ECSG清單!A:B,2,0)</f>
        <v>PROD</v>
      </c>
      <c r="B412" s="6" t="str">
        <f>_xlfn.IFNA(IF(C412="舊服務",LOOKUP(1,0/FIND(IFERROR(VLOOKUP(E412,新舊交易名稱mapping!A:B,2,0),E412),PGMTRX!A:A),PGMTRX!C:C),LOOKUP(1,0/FIND(E412,新服務功能!H:H),新服務功能!M:M)),VLOOKUP(IFERROR(VLOOKUP(E412,新舊交易名稱mapping!A:B,2,0),E412),CIFX_ECSG清單!A:B,2,0))</f>
        <v>玉山保險便利通(NICE),玉山財富智慧系統(WISE)</v>
      </c>
      <c r="C412" s="6" t="str">
        <f>IF(_xlfn.IFNA(VLOOKUP(E412,新服務功能!H:H,1,0),"舊服務")&lt;&gt;"舊服務","新服務","舊服務")</f>
        <v>舊服務</v>
      </c>
      <c r="D412" s="6" t="str">
        <f>IF((VLOOKUP(E412,CIFX_ECSG清單!A:H,8,FALSE))=1,"異動","查詢")</f>
        <v>查詢</v>
      </c>
      <c r="E412" s="47" t="s">
        <v>1585</v>
      </c>
      <c r="F412" s="27" t="str">
        <f>IF(ISNUMBER(FIND("TWIS",E412)),VLOOKUP(SUBSTITUTE(E412,"TWIS","IWIS"),CIFX_ECSG清單!A:R,18,0),IF(AND(ISNUMBER(FIND("T",LEFT(E412,2))),IF(LEN(E412)-LEN(SUBSTITUTE(E412,"T",""))&gt;1,FALSE,TRUE)),VLOOKUP(SUBSTITUTE(E412,"T",""),CIFX_ECSG清單!A:R,18,0),VLOOKUP(E412,CIFX_ECSG清單!A:R,18,0)))</f>
        <v>TS0116-SA-010301-00060-顧客資料基本資料_投資人資料查詢.docx</v>
      </c>
      <c r="G412" s="30" t="s">
        <v>271</v>
      </c>
      <c r="H412" s="27" t="s">
        <v>1598</v>
      </c>
      <c r="I412" s="28">
        <v>64</v>
      </c>
      <c r="J412" s="29" t="s">
        <v>513</v>
      </c>
      <c r="K412" s="27" t="s">
        <v>1757</v>
      </c>
      <c r="L412" s="30" t="s">
        <v>1758</v>
      </c>
      <c r="M412" s="27" t="s">
        <v>1759</v>
      </c>
      <c r="N412" s="27">
        <v>2</v>
      </c>
      <c r="O412" s="27" t="s">
        <v>516</v>
      </c>
      <c r="P412" s="27" t="s">
        <v>1405</v>
      </c>
      <c r="Q412" s="27" t="s">
        <v>1760</v>
      </c>
      <c r="R412" s="27"/>
      <c r="S412" s="27" t="s">
        <v>1407</v>
      </c>
      <c r="T412" s="27"/>
    </row>
    <row r="413" spans="1:20" hidden="1">
      <c r="A413" s="6" t="str">
        <f>VLOOKUP(E413,CIFX_ECSG清單!A:B,2,0)</f>
        <v>PROD</v>
      </c>
      <c r="B413" s="6" t="str">
        <f>_xlfn.IFNA(IF(C413="舊服務",LOOKUP(1,0/FIND(IFERROR(VLOOKUP(E413,新舊交易名稱mapping!A:B,2,0),E413),PGMTRX!A:A),PGMTRX!C:C),LOOKUP(1,0/FIND(E413,新服務功能!H:H),新服務功能!M:M)),VLOOKUP(IFERROR(VLOOKUP(E413,新舊交易名稱mapping!A:B,2,0),E413),CIFX_ECSG清單!A:B,2,0))</f>
        <v>玉山保險便利通(NICE),玉山財富智慧系統(WISE)</v>
      </c>
      <c r="C413" s="6" t="str">
        <f>IF(_xlfn.IFNA(VLOOKUP(E413,新服務功能!H:H,1,0),"舊服務")&lt;&gt;"舊服務","新服務","舊服務")</f>
        <v>舊服務</v>
      </c>
      <c r="D413" s="6" t="str">
        <f>IF((VLOOKUP(E413,CIFX_ECSG清單!A:H,8,FALSE))=1,"異動","查詢")</f>
        <v>查詢</v>
      </c>
      <c r="E413" s="47" t="s">
        <v>1585</v>
      </c>
      <c r="F413" s="27" t="str">
        <f>IF(ISNUMBER(FIND("TWIS",E413)),VLOOKUP(SUBSTITUTE(E413,"TWIS","IWIS"),CIFX_ECSG清單!A:R,18,0),IF(AND(ISNUMBER(FIND("T",LEFT(E413,2))),IF(LEN(E413)-LEN(SUBSTITUTE(E413,"T",""))&gt;1,FALSE,TRUE)),VLOOKUP(SUBSTITUTE(E413,"T",""),CIFX_ECSG清單!A:R,18,0),VLOOKUP(E413,CIFX_ECSG清單!A:R,18,0)))</f>
        <v>TS0116-SA-010301-00060-顧客資料基本資料_投資人資料查詢.docx</v>
      </c>
      <c r="G413" s="30" t="s">
        <v>271</v>
      </c>
      <c r="H413" s="27" t="s">
        <v>1598</v>
      </c>
      <c r="I413" s="28">
        <v>65</v>
      </c>
      <c r="J413" s="29" t="s">
        <v>513</v>
      </c>
      <c r="K413" s="27" t="s">
        <v>1409</v>
      </c>
      <c r="L413" s="30" t="s">
        <v>1409</v>
      </c>
      <c r="M413" s="27" t="s">
        <v>1761</v>
      </c>
      <c r="N413" s="27">
        <v>2</v>
      </c>
      <c r="O413" s="27" t="s">
        <v>516</v>
      </c>
      <c r="P413" s="27" t="s">
        <v>1411</v>
      </c>
      <c r="Q413" s="27" t="s">
        <v>1762</v>
      </c>
      <c r="R413" s="27"/>
      <c r="S413" s="27" t="s">
        <v>1413</v>
      </c>
      <c r="T413" s="27"/>
    </row>
    <row r="414" spans="1:20" hidden="1">
      <c r="A414" s="6" t="str">
        <f>VLOOKUP(E414,CIFX_ECSG清單!A:B,2,0)</f>
        <v>PROD</v>
      </c>
      <c r="B414" s="6" t="str">
        <f>_xlfn.IFNA(IF(C414="舊服務",LOOKUP(1,0/FIND(IFERROR(VLOOKUP(E414,新舊交易名稱mapping!A:B,2,0),E414),PGMTRX!A:A),PGMTRX!C:C),LOOKUP(1,0/FIND(E414,新服務功能!H:H),新服務功能!M:M)),VLOOKUP(IFERROR(VLOOKUP(E414,新舊交易名稱mapping!A:B,2,0),E414),CIFX_ECSG清單!A:B,2,0))</f>
        <v>玉山保險便利通(NICE),玉山財富智慧系統(WISE)</v>
      </c>
      <c r="C414" s="6" t="str">
        <f>IF(_xlfn.IFNA(VLOOKUP(E414,新服務功能!H:H,1,0),"舊服務")&lt;&gt;"舊服務","新服務","舊服務")</f>
        <v>舊服務</v>
      </c>
      <c r="D414" s="6" t="str">
        <f>IF((VLOOKUP(E414,CIFX_ECSG清單!A:H,8,FALSE))=1,"異動","查詢")</f>
        <v>查詢</v>
      </c>
      <c r="E414" s="47" t="s">
        <v>1585</v>
      </c>
      <c r="F414" s="27" t="str">
        <f>IF(ISNUMBER(FIND("TWIS",E414)),VLOOKUP(SUBSTITUTE(E414,"TWIS","IWIS"),CIFX_ECSG清單!A:R,18,0),IF(AND(ISNUMBER(FIND("T",LEFT(E414,2))),IF(LEN(E414)-LEN(SUBSTITUTE(E414,"T",""))&gt;1,FALSE,TRUE)),VLOOKUP(SUBSTITUTE(E414,"T",""),CIFX_ECSG清單!A:R,18,0),VLOOKUP(E414,CIFX_ECSG清單!A:R,18,0)))</f>
        <v>TS0116-SA-010301-00060-顧客資料基本資料_投資人資料查詢.docx</v>
      </c>
      <c r="G414" s="30" t="s">
        <v>271</v>
      </c>
      <c r="H414" s="27" t="s">
        <v>1598</v>
      </c>
      <c r="I414" s="28">
        <v>66</v>
      </c>
      <c r="J414" s="29" t="s">
        <v>513</v>
      </c>
      <c r="K414" s="27" t="s">
        <v>1763</v>
      </c>
      <c r="L414" s="27" t="s">
        <v>616</v>
      </c>
      <c r="M414" s="27" t="s">
        <v>1764</v>
      </c>
      <c r="N414" s="27">
        <v>2</v>
      </c>
      <c r="O414" s="27" t="s">
        <v>516</v>
      </c>
      <c r="P414" s="27" t="s">
        <v>616</v>
      </c>
      <c r="Q414" s="27" t="s">
        <v>1765</v>
      </c>
      <c r="R414" s="27"/>
      <c r="S414" s="27"/>
      <c r="T414" s="27"/>
    </row>
    <row r="415" spans="1:20" s="44" customFormat="1" hidden="1">
      <c r="A415" s="6" t="str">
        <f>VLOOKUP(E415,CIFX_ECSG清單!A:B,2,0)</f>
        <v>PROD</v>
      </c>
      <c r="B415" s="6" t="str">
        <f>_xlfn.IFNA(IF(C415="舊服務",LOOKUP(1,0/FIND(IFERROR(VLOOKUP(E415,新舊交易名稱mapping!A:B,2,0),E415),PGMTRX!A:A),PGMTRX!C:C),LOOKUP(1,0/FIND(E415,新服務功能!H:H),新服務功能!M:M)),VLOOKUP(IFERROR(VLOOKUP(E415,新舊交易名稱mapping!A:B,2,0),E415),CIFX_ECSG清單!A:B,2,0))</f>
        <v>玉山保險便利通(NICE),玉山財富智慧系統(WISE)</v>
      </c>
      <c r="C415" s="6" t="str">
        <f>IF(_xlfn.IFNA(VLOOKUP(E415,新服務功能!H:H,1,0),"舊服務")&lt;&gt;"舊服務","新服務","舊服務")</f>
        <v>舊服務</v>
      </c>
      <c r="D415" s="6" t="str">
        <f>IF((VLOOKUP(E415,CIFX_ECSG清單!A:H,8,FALSE))=1,"異動","查詢")</f>
        <v>查詢</v>
      </c>
      <c r="E415" s="47" t="s">
        <v>1585</v>
      </c>
      <c r="F415" s="27" t="str">
        <f>IF(ISNUMBER(FIND("TWIS",E415)),VLOOKUP(SUBSTITUTE(E415,"TWIS","IWIS"),CIFX_ECSG清單!A:R,18,0),IF(AND(ISNUMBER(FIND("T",LEFT(E415,2))),IF(LEN(E415)-LEN(SUBSTITUTE(E415,"T",""))&gt;1,FALSE,TRUE)),VLOOKUP(SUBSTITUTE(E415,"T",""),CIFX_ECSG清單!A:R,18,0),VLOOKUP(E415,CIFX_ECSG清單!A:R,18,0)))</f>
        <v>TS0116-SA-010301-00060-顧客資料基本資料_投資人資料查詢.docx</v>
      </c>
      <c r="G415" s="30" t="s">
        <v>271</v>
      </c>
      <c r="H415" s="30" t="s">
        <v>1598</v>
      </c>
      <c r="I415" s="28">
        <v>67</v>
      </c>
      <c r="J415" s="28" t="s">
        <v>513</v>
      </c>
      <c r="K415" s="30" t="s">
        <v>1766</v>
      </c>
      <c r="L415" s="30" t="s">
        <v>1767</v>
      </c>
      <c r="M415" s="30" t="s">
        <v>1768</v>
      </c>
      <c r="N415" s="30">
        <v>1</v>
      </c>
      <c r="O415" s="30" t="s">
        <v>516</v>
      </c>
      <c r="P415" s="30" t="s">
        <v>1769</v>
      </c>
      <c r="Q415" s="30"/>
      <c r="R415" s="30" t="s">
        <v>1770</v>
      </c>
      <c r="S415" s="27"/>
      <c r="T415" s="30"/>
    </row>
    <row r="416" spans="1:20" hidden="1">
      <c r="A416" s="6" t="str">
        <f>VLOOKUP(E416,CIFX_ECSG清單!A:B,2,0)</f>
        <v>PROD</v>
      </c>
      <c r="B416" s="6" t="str">
        <f>_xlfn.IFNA(IF(C416="舊服務",LOOKUP(1,0/FIND(IFERROR(VLOOKUP(E416,新舊交易名稱mapping!A:B,2,0),E416),PGMTRX!A:A),PGMTRX!C:C),LOOKUP(1,0/FIND(E416,新服務功能!H:H),新服務功能!M:M)),VLOOKUP(IFERROR(VLOOKUP(E416,新舊交易名稱mapping!A:B,2,0),E416),CIFX_ECSG清單!A:B,2,0))</f>
        <v xml:space="preserve">新世代分行系統(NBS),大消金系統(NCS) </v>
      </c>
      <c r="C416" s="6" t="str">
        <f>IF(_xlfn.IFNA(VLOOKUP(E416,新服務功能!H:H,1,0),"舊服務")&lt;&gt;"舊服務","新服務","舊服務")</f>
        <v>舊服務</v>
      </c>
      <c r="D416" s="6" t="str">
        <f>IF((VLOOKUP(E416,CIFX_ECSG清單!A:H,8,FALSE))=1,"異動","查詢")</f>
        <v>查詢</v>
      </c>
      <c r="E416" s="27" t="s">
        <v>1771</v>
      </c>
      <c r="F416" s="27" t="str">
        <f>IF(ISNUMBER(FIND("TWIS",E416)),VLOOKUP(SUBSTITUTE(E416,"TWIS","IWIS"),CIFX_ECSG清單!A:R,18,0),IF(AND(ISNUMBER(FIND("T",LEFT(E416,2))),IF(LEN(E416)-LEN(SUBSTITUTE(E416,"T",""))&gt;1,FALSE,TRUE)),VLOOKUP(SUBSTITUTE(E416,"T",""),CIFX_ECSG清單!A:R,18,0),VLOOKUP(E416,CIFX_ECSG清單!A:R,18,0)))</f>
        <v>TS0116-SA-010322-00002-顧客註記約定作業_顧客身份查詢.docx</v>
      </c>
      <c r="G416" s="27" t="s">
        <v>1772</v>
      </c>
      <c r="H416" s="27" t="s">
        <v>1773</v>
      </c>
      <c r="I416" s="28">
        <v>1</v>
      </c>
      <c r="J416" s="29" t="s">
        <v>496</v>
      </c>
      <c r="K416" s="27" t="s">
        <v>746</v>
      </c>
      <c r="L416" s="31" t="s">
        <v>667</v>
      </c>
      <c r="M416" s="27" t="s">
        <v>806</v>
      </c>
      <c r="N416" s="27">
        <v>10</v>
      </c>
      <c r="O416" s="30" t="s">
        <v>516</v>
      </c>
      <c r="P416" s="30" t="s">
        <v>501</v>
      </c>
      <c r="Q416" s="27" t="s">
        <v>824</v>
      </c>
      <c r="R416" s="27"/>
      <c r="S416" s="27" t="s">
        <v>502</v>
      </c>
      <c r="T416" s="27"/>
    </row>
    <row r="417" spans="1:20" hidden="1">
      <c r="A417" s="6" t="str">
        <f>VLOOKUP(E417,CIFX_ECSG清單!A:B,2,0)</f>
        <v>PROD</v>
      </c>
      <c r="B417" s="6" t="str">
        <f>_xlfn.IFNA(IF(C417="舊服務",LOOKUP(1,0/FIND(IFERROR(VLOOKUP(E417,新舊交易名稱mapping!A:B,2,0),E417),PGMTRX!A:A),PGMTRX!C:C),LOOKUP(1,0/FIND(E417,新服務功能!H:H),新服務功能!M:M)),VLOOKUP(IFERROR(VLOOKUP(E417,新舊交易名稱mapping!A:B,2,0),E417),CIFX_ECSG清單!A:B,2,0))</f>
        <v xml:space="preserve">新世代分行系統(NBS),大消金系統(NCS) </v>
      </c>
      <c r="C417" s="6" t="str">
        <f>IF(_xlfn.IFNA(VLOOKUP(E417,新服務功能!H:H,1,0),"舊服務")&lt;&gt;"舊服務","新服務","舊服務")</f>
        <v>舊服務</v>
      </c>
      <c r="D417" s="6" t="str">
        <f>IF((VLOOKUP(E417,CIFX_ECSG清單!A:H,8,FALSE))=1,"異動","查詢")</f>
        <v>查詢</v>
      </c>
      <c r="E417" s="27" t="s">
        <v>1771</v>
      </c>
      <c r="F417" s="27" t="str">
        <f>IF(ISNUMBER(FIND("TWIS",E417)),VLOOKUP(SUBSTITUTE(E417,"TWIS","IWIS"),CIFX_ECSG清單!A:R,18,0),IF(AND(ISNUMBER(FIND("T",LEFT(E417,2))),IF(LEN(E417)-LEN(SUBSTITUTE(E417,"T",""))&gt;1,FALSE,TRUE)),VLOOKUP(SUBSTITUTE(E417,"T",""),CIFX_ECSG清單!A:R,18,0),VLOOKUP(E417,CIFX_ECSG清單!A:R,18,0)))</f>
        <v>TS0116-SA-010322-00002-顧客註記約定作業_顧客身份查詢.docx</v>
      </c>
      <c r="G417" s="27" t="s">
        <v>1772</v>
      </c>
      <c r="H417" s="27" t="s">
        <v>1773</v>
      </c>
      <c r="I417" s="28">
        <v>2</v>
      </c>
      <c r="J417" s="29" t="s">
        <v>496</v>
      </c>
      <c r="K417" s="27" t="s">
        <v>504</v>
      </c>
      <c r="L417" s="31" t="s">
        <v>629</v>
      </c>
      <c r="M417" s="27" t="s">
        <v>807</v>
      </c>
      <c r="N417" s="27">
        <v>8</v>
      </c>
      <c r="O417" s="30" t="s">
        <v>1774</v>
      </c>
      <c r="P417" s="27" t="s">
        <v>507</v>
      </c>
      <c r="Q417" s="27" t="s">
        <v>826</v>
      </c>
      <c r="R417" s="27"/>
      <c r="S417" s="27" t="s">
        <v>508</v>
      </c>
      <c r="T417" s="27"/>
    </row>
    <row r="418" spans="1:20" hidden="1">
      <c r="A418" s="6" t="str">
        <f>VLOOKUP(E418,CIFX_ECSG清單!A:B,2,0)</f>
        <v>PROD</v>
      </c>
      <c r="B418" s="6" t="str">
        <f>_xlfn.IFNA(IF(C418="舊服務",LOOKUP(1,0/FIND(IFERROR(VLOOKUP(E418,新舊交易名稱mapping!A:B,2,0),E418),PGMTRX!A:A),PGMTRX!C:C),LOOKUP(1,0/FIND(E418,新服務功能!H:H),新服務功能!M:M)),VLOOKUP(IFERROR(VLOOKUP(E418,新舊交易名稱mapping!A:B,2,0),E418),CIFX_ECSG清單!A:B,2,0))</f>
        <v xml:space="preserve">新世代分行系統(NBS),大消金系統(NCS) </v>
      </c>
      <c r="C418" s="6" t="str">
        <f>IF(_xlfn.IFNA(VLOOKUP(E418,新服務功能!H:H,1,0),"舊服務")&lt;&gt;"舊服務","新服務","舊服務")</f>
        <v>舊服務</v>
      </c>
      <c r="D418" s="6" t="str">
        <f>IF((VLOOKUP(E418,CIFX_ECSG清單!A:H,8,FALSE))=1,"異動","查詢")</f>
        <v>查詢</v>
      </c>
      <c r="E418" s="27" t="s">
        <v>1771</v>
      </c>
      <c r="F418" s="27" t="str">
        <f>IF(ISNUMBER(FIND("TWIS",E418)),VLOOKUP(SUBSTITUTE(E418,"TWIS","IWIS"),CIFX_ECSG清單!A:R,18,0),IF(AND(ISNUMBER(FIND("T",LEFT(E418,2))),IF(LEN(E418)-LEN(SUBSTITUTE(E418,"T",""))&gt;1,FALSE,TRUE)),VLOOKUP(SUBSTITUTE(E418,"T",""),CIFX_ECSG清單!A:R,18,0),VLOOKUP(E418,CIFX_ECSG清單!A:R,18,0)))</f>
        <v>TS0116-SA-010322-00002-顧客註記約定作業_顧客身份查詢.docx</v>
      </c>
      <c r="G418" s="27" t="s">
        <v>1772</v>
      </c>
      <c r="H418" s="27" t="s">
        <v>1773</v>
      </c>
      <c r="I418" s="28">
        <v>3</v>
      </c>
      <c r="J418" s="29" t="s">
        <v>496</v>
      </c>
      <c r="K418" s="27" t="s">
        <v>1541</v>
      </c>
      <c r="L418" s="27" t="s">
        <v>1541</v>
      </c>
      <c r="M418" s="27" t="s">
        <v>743</v>
      </c>
      <c r="N418" s="27">
        <v>13</v>
      </c>
      <c r="O418" s="30" t="s">
        <v>1774</v>
      </c>
      <c r="P418" s="30" t="s">
        <v>511</v>
      </c>
      <c r="Q418" s="27" t="s">
        <v>1542</v>
      </c>
      <c r="R418" s="27"/>
      <c r="S418" s="27"/>
      <c r="T418" s="27"/>
    </row>
    <row r="419" spans="1:20" hidden="1">
      <c r="A419" s="6" t="str">
        <f>VLOOKUP(E419,CIFX_ECSG清單!A:B,2,0)</f>
        <v>PROD</v>
      </c>
      <c r="B419" s="6" t="str">
        <f>_xlfn.IFNA(IF(C419="舊服務",LOOKUP(1,0/FIND(IFERROR(VLOOKUP(E419,新舊交易名稱mapping!A:B,2,0),E419),PGMTRX!A:A),PGMTRX!C:C),LOOKUP(1,0/FIND(E419,新服務功能!H:H),新服務功能!M:M)),VLOOKUP(IFERROR(VLOOKUP(E419,新舊交易名稱mapping!A:B,2,0),E419),CIFX_ECSG清單!A:B,2,0))</f>
        <v xml:space="preserve">新世代分行系統(NBS),大消金系統(NCS) </v>
      </c>
      <c r="C419" s="6" t="str">
        <f>IF(_xlfn.IFNA(VLOOKUP(E419,新服務功能!H:H,1,0),"舊服務")&lt;&gt;"舊服務","新服務","舊服務")</f>
        <v>舊服務</v>
      </c>
      <c r="D419" s="6" t="str">
        <f>IF((VLOOKUP(E419,CIFX_ECSG清單!A:H,8,FALSE))=1,"異動","查詢")</f>
        <v>查詢</v>
      </c>
      <c r="E419" s="27" t="s">
        <v>1771</v>
      </c>
      <c r="F419" s="27" t="str">
        <f>IF(ISNUMBER(FIND("TWIS",E419)),VLOOKUP(SUBSTITUTE(E419,"TWIS","IWIS"),CIFX_ECSG清單!A:R,18,0),IF(AND(ISNUMBER(FIND("T",LEFT(E419,2))),IF(LEN(E419)-LEN(SUBSTITUTE(E419,"T",""))&gt;1,FALSE,TRUE)),VLOOKUP(SUBSTITUTE(E419,"T",""),CIFX_ECSG清單!A:R,18,0),VLOOKUP(E419,CIFX_ECSG清單!A:R,18,0)))</f>
        <v>TS0116-SA-010322-00002-顧客註記約定作業_顧客身份查詢.docx</v>
      </c>
      <c r="G419" s="27" t="s">
        <v>1772</v>
      </c>
      <c r="H419" s="27" t="s">
        <v>1775</v>
      </c>
      <c r="I419" s="28">
        <v>1</v>
      </c>
      <c r="J419" s="29" t="s">
        <v>513</v>
      </c>
      <c r="K419" s="27" t="s">
        <v>746</v>
      </c>
      <c r="L419" s="31" t="s">
        <v>667</v>
      </c>
      <c r="M419" s="27" t="s">
        <v>747</v>
      </c>
      <c r="N419" s="27">
        <v>10</v>
      </c>
      <c r="O419" s="30" t="s">
        <v>516</v>
      </c>
      <c r="P419" s="30" t="s">
        <v>501</v>
      </c>
      <c r="Q419" s="27" t="s">
        <v>824</v>
      </c>
      <c r="R419" s="27"/>
      <c r="S419" s="27" t="s">
        <v>502</v>
      </c>
      <c r="T419" s="27"/>
    </row>
    <row r="420" spans="1:20" hidden="1">
      <c r="A420" s="6" t="str">
        <f>VLOOKUP(E420,CIFX_ECSG清單!A:B,2,0)</f>
        <v>PROD</v>
      </c>
      <c r="B420" s="6" t="str">
        <f>_xlfn.IFNA(IF(C420="舊服務",LOOKUP(1,0/FIND(IFERROR(VLOOKUP(E420,新舊交易名稱mapping!A:B,2,0),E420),PGMTRX!A:A),PGMTRX!C:C),LOOKUP(1,0/FIND(E420,新服務功能!H:H),新服務功能!M:M)),VLOOKUP(IFERROR(VLOOKUP(E420,新舊交易名稱mapping!A:B,2,0),E420),CIFX_ECSG清單!A:B,2,0))</f>
        <v xml:space="preserve">新世代分行系統(NBS),大消金系統(NCS) </v>
      </c>
      <c r="C420" s="6" t="str">
        <f>IF(_xlfn.IFNA(VLOOKUP(E420,新服務功能!H:H,1,0),"舊服務")&lt;&gt;"舊服務","新服務","舊服務")</f>
        <v>舊服務</v>
      </c>
      <c r="D420" s="6" t="str">
        <f>IF((VLOOKUP(E420,CIFX_ECSG清單!A:H,8,FALSE))=1,"異動","查詢")</f>
        <v>查詢</v>
      </c>
      <c r="E420" s="27" t="s">
        <v>1771</v>
      </c>
      <c r="F420" s="27" t="str">
        <f>IF(ISNUMBER(FIND("TWIS",E420)),VLOOKUP(SUBSTITUTE(E420,"TWIS","IWIS"),CIFX_ECSG清單!A:R,18,0),IF(AND(ISNUMBER(FIND("T",LEFT(E420,2))),IF(LEN(E420)-LEN(SUBSTITUTE(E420,"T",""))&gt;1,FALSE,TRUE)),VLOOKUP(SUBSTITUTE(E420,"T",""),CIFX_ECSG清單!A:R,18,0),VLOOKUP(E420,CIFX_ECSG清單!A:R,18,0)))</f>
        <v>TS0116-SA-010322-00002-顧客註記約定作業_顧客身份查詢.docx</v>
      </c>
      <c r="G420" s="27" t="s">
        <v>1772</v>
      </c>
      <c r="H420" s="27" t="s">
        <v>1775</v>
      </c>
      <c r="I420" s="28">
        <v>2</v>
      </c>
      <c r="J420" s="29" t="s">
        <v>513</v>
      </c>
      <c r="K420" s="27" t="s">
        <v>628</v>
      </c>
      <c r="L420" s="31" t="s">
        <v>629</v>
      </c>
      <c r="M420" s="27" t="s">
        <v>748</v>
      </c>
      <c r="N420" s="27">
        <v>8</v>
      </c>
      <c r="O420" s="30" t="s">
        <v>1774</v>
      </c>
      <c r="P420" s="30" t="s">
        <v>631</v>
      </c>
      <c r="Q420" s="27" t="s">
        <v>826</v>
      </c>
      <c r="R420" s="27"/>
      <c r="S420" s="27" t="s">
        <v>508</v>
      </c>
      <c r="T420" s="27"/>
    </row>
    <row r="421" spans="1:20" hidden="1">
      <c r="A421" s="6" t="str">
        <f>VLOOKUP(E421,CIFX_ECSG清單!A:B,2,0)</f>
        <v>PROD</v>
      </c>
      <c r="B421" s="6" t="str">
        <f>_xlfn.IFNA(IF(C421="舊服務",LOOKUP(1,0/FIND(IFERROR(VLOOKUP(E421,新舊交易名稱mapping!A:B,2,0),E421),PGMTRX!A:A),PGMTRX!C:C),LOOKUP(1,0/FIND(E421,新服務功能!H:H),新服務功能!M:M)),VLOOKUP(IFERROR(VLOOKUP(E421,新舊交易名稱mapping!A:B,2,0),E421),CIFX_ECSG清單!A:B,2,0))</f>
        <v xml:space="preserve">新世代分行系統(NBS),大消金系統(NCS) </v>
      </c>
      <c r="C421" s="6" t="str">
        <f>IF(_xlfn.IFNA(VLOOKUP(E421,新服務功能!H:H,1,0),"舊服務")&lt;&gt;"舊服務","新服務","舊服務")</f>
        <v>舊服務</v>
      </c>
      <c r="D421" s="6" t="str">
        <f>IF((VLOOKUP(E421,CIFX_ECSG清單!A:H,8,FALSE))=1,"異動","查詢")</f>
        <v>查詢</v>
      </c>
      <c r="E421" s="27" t="s">
        <v>1771</v>
      </c>
      <c r="F421" s="27" t="str">
        <f>IF(ISNUMBER(FIND("TWIS",E421)),VLOOKUP(SUBSTITUTE(E421,"TWIS","IWIS"),CIFX_ECSG清單!A:R,18,0),IF(AND(ISNUMBER(FIND("T",LEFT(E421,2))),IF(LEN(E421)-LEN(SUBSTITUTE(E421,"T",""))&gt;1,FALSE,TRUE)),VLOOKUP(SUBSTITUTE(E421,"T",""),CIFX_ECSG清單!A:R,18,0),VLOOKUP(E421,CIFX_ECSG清單!A:R,18,0)))</f>
        <v>TS0116-SA-010322-00002-顧客註記約定作業_顧客身份查詢.docx</v>
      </c>
      <c r="G421" s="27" t="s">
        <v>1772</v>
      </c>
      <c r="H421" s="27" t="s">
        <v>1775</v>
      </c>
      <c r="I421" s="28">
        <v>3</v>
      </c>
      <c r="J421" s="29" t="s">
        <v>513</v>
      </c>
      <c r="K421" s="27" t="s">
        <v>1776</v>
      </c>
      <c r="L421" s="31" t="s">
        <v>1777</v>
      </c>
      <c r="M421" s="27" t="s">
        <v>1778</v>
      </c>
      <c r="N421" s="27">
        <v>2</v>
      </c>
      <c r="O421" s="30" t="s">
        <v>516</v>
      </c>
      <c r="P421" s="30" t="s">
        <v>1779</v>
      </c>
      <c r="Q421" s="27" t="s">
        <v>1780</v>
      </c>
      <c r="R421" s="27"/>
      <c r="S421" s="27"/>
      <c r="T421" s="27" t="s">
        <v>1781</v>
      </c>
    </row>
    <row r="422" spans="1:20" hidden="1">
      <c r="A422" s="6" t="str">
        <f>VLOOKUP(E422,CIFX_ECSG清單!A:B,2,0)</f>
        <v>PROD</v>
      </c>
      <c r="B422" s="6" t="str">
        <f>_xlfn.IFNA(IF(C422="舊服務",LOOKUP(1,0/FIND(IFERROR(VLOOKUP(E422,新舊交易名稱mapping!A:B,2,0),E422),PGMTRX!A:A),PGMTRX!C:C),LOOKUP(1,0/FIND(E422,新服務功能!H:H),新服務功能!M:M)),VLOOKUP(IFERROR(VLOOKUP(E422,新舊交易名稱mapping!A:B,2,0),E422),CIFX_ECSG清單!A:B,2,0))</f>
        <v xml:space="preserve">新世代分行系統(NBS),大消金系統(NCS) </v>
      </c>
      <c r="C422" s="6" t="str">
        <f>IF(_xlfn.IFNA(VLOOKUP(E422,新服務功能!H:H,1,0),"舊服務")&lt;&gt;"舊服務","新服務","舊服務")</f>
        <v>舊服務</v>
      </c>
      <c r="D422" s="6" t="str">
        <f>IF((VLOOKUP(E422,CIFX_ECSG清單!A:H,8,FALSE))=1,"異動","查詢")</f>
        <v>查詢</v>
      </c>
      <c r="E422" s="27" t="s">
        <v>1771</v>
      </c>
      <c r="F422" s="27" t="str">
        <f>IF(ISNUMBER(FIND("TWIS",E422)),VLOOKUP(SUBSTITUTE(E422,"TWIS","IWIS"),CIFX_ECSG清單!A:R,18,0),IF(AND(ISNUMBER(FIND("T",LEFT(E422,2))),IF(LEN(E422)-LEN(SUBSTITUTE(E422,"T",""))&gt;1,FALSE,TRUE)),VLOOKUP(SUBSTITUTE(E422,"T",""),CIFX_ECSG清單!A:R,18,0),VLOOKUP(E422,CIFX_ECSG清單!A:R,18,0)))</f>
        <v>TS0116-SA-010322-00002-顧客註記約定作業_顧客身份查詢.docx</v>
      </c>
      <c r="G422" s="27" t="s">
        <v>1772</v>
      </c>
      <c r="H422" s="27" t="s">
        <v>1775</v>
      </c>
      <c r="I422" s="28">
        <v>4</v>
      </c>
      <c r="J422" s="29" t="s">
        <v>513</v>
      </c>
      <c r="K422" s="27" t="s">
        <v>1782</v>
      </c>
      <c r="L422" s="27" t="s">
        <v>1783</v>
      </c>
      <c r="M422" s="27" t="s">
        <v>1784</v>
      </c>
      <c r="N422" s="27">
        <v>1</v>
      </c>
      <c r="O422" s="30" t="s">
        <v>516</v>
      </c>
      <c r="P422" s="30" t="s">
        <v>1785</v>
      </c>
      <c r="Q422" s="27" t="s">
        <v>1786</v>
      </c>
      <c r="R422" s="27"/>
      <c r="S422" s="27"/>
      <c r="T422" s="27" t="s">
        <v>1781</v>
      </c>
    </row>
    <row r="423" spans="1:20" hidden="1">
      <c r="A423" s="6" t="str">
        <f>VLOOKUP(E423,CIFX_ECSG清單!A:B,2,0)</f>
        <v>PROD</v>
      </c>
      <c r="B423" s="6" t="str">
        <f>_xlfn.IFNA(IF(C423="舊服務",LOOKUP(1,0/FIND(IFERROR(VLOOKUP(E423,新舊交易名稱mapping!A:B,2,0),E423),PGMTRX!A:A),PGMTRX!C:C),LOOKUP(1,0/FIND(E423,新服務功能!H:H),新服務功能!M:M)),VLOOKUP(IFERROR(VLOOKUP(E423,新舊交易名稱mapping!A:B,2,0),E423),CIFX_ECSG清單!A:B,2,0))</f>
        <v>個網銀系統(PIB),跨境金流平台(CPP)</v>
      </c>
      <c r="C423" s="6" t="str">
        <f>IF(_xlfn.IFNA(VLOOKUP(E423,新服務功能!H:H,1,0),"舊服務")&lt;&gt;"舊服務","新服務","舊服務")</f>
        <v>舊服務</v>
      </c>
      <c r="D423" s="6" t="str">
        <f>IF((VLOOKUP(E423,CIFX_ECSG清單!A:H,8,FALSE))=1,"異動","查詢")</f>
        <v>查詢</v>
      </c>
      <c r="E423" s="27" t="s">
        <v>273</v>
      </c>
      <c r="F423" s="27" t="str">
        <f>IF(ISNUMBER(FIND("TWIS",E423)),VLOOKUP(SUBSTITUTE(E423,"TWIS","IWIS"),CIFX_ECSG清單!A:R,18,0),IF(AND(ISNUMBER(FIND("T",LEFT(E423,2))),IF(LEN(E423)-LEN(SUBSTITUTE(E423,"T",""))&gt;1,FALSE,TRUE)),VLOOKUP(SUBSTITUTE(E423,"T",""),CIFX_ECSG清單!A:R,18,0),VLOOKUP(E423,CIFX_ECSG清單!A:R,18,0)))</f>
        <v>TS0116-SA-010303-00003-顧客資料基本資料_外匯資料查詢(PIB).docx</v>
      </c>
      <c r="G423" s="27" t="s">
        <v>1787</v>
      </c>
      <c r="H423" s="27" t="s">
        <v>1788</v>
      </c>
      <c r="I423" s="28">
        <v>1</v>
      </c>
      <c r="J423" s="29" t="s">
        <v>496</v>
      </c>
      <c r="K423" s="27" t="s">
        <v>1789</v>
      </c>
      <c r="L423" s="27" t="s">
        <v>616</v>
      </c>
      <c r="M423" s="27" t="s">
        <v>1790</v>
      </c>
      <c r="N423" s="27">
        <v>1</v>
      </c>
      <c r="O423" s="30" t="s">
        <v>516</v>
      </c>
      <c r="P423" s="30" t="s">
        <v>1791</v>
      </c>
      <c r="R423" s="27"/>
      <c r="S423" s="27"/>
      <c r="T423" s="27"/>
    </row>
    <row r="424" spans="1:20" hidden="1">
      <c r="A424" s="6" t="str">
        <f>VLOOKUP(E424,CIFX_ECSG清單!A:B,2,0)</f>
        <v>PROD</v>
      </c>
      <c r="B424" s="6" t="str">
        <f>_xlfn.IFNA(IF(C424="舊服務",LOOKUP(1,0/FIND(IFERROR(VLOOKUP(E424,新舊交易名稱mapping!A:B,2,0),E424),PGMTRX!A:A),PGMTRX!C:C),LOOKUP(1,0/FIND(E424,新服務功能!H:H),新服務功能!M:M)),VLOOKUP(IFERROR(VLOOKUP(E424,新舊交易名稱mapping!A:B,2,0),E424),CIFX_ECSG清單!A:B,2,0))</f>
        <v>個網銀系統(PIB),跨境金流平台(CPP)</v>
      </c>
      <c r="C424" s="6" t="str">
        <f>IF(_xlfn.IFNA(VLOOKUP(E424,新服務功能!H:H,1,0),"舊服務")&lt;&gt;"舊服務","新服務","舊服務")</f>
        <v>舊服務</v>
      </c>
      <c r="D424" s="6" t="str">
        <f>IF((VLOOKUP(E424,CIFX_ECSG清單!A:H,8,FALSE))=1,"異動","查詢")</f>
        <v>查詢</v>
      </c>
      <c r="E424" s="27" t="s">
        <v>273</v>
      </c>
      <c r="F424" s="27" t="str">
        <f>IF(ISNUMBER(FIND("TWIS",E424)),VLOOKUP(SUBSTITUTE(E424,"TWIS","IWIS"),CIFX_ECSG清單!A:R,18,0),IF(AND(ISNUMBER(FIND("T",LEFT(E424,2))),IF(LEN(E424)-LEN(SUBSTITUTE(E424,"T",""))&gt;1,FALSE,TRUE)),VLOOKUP(SUBSTITUTE(E424,"T",""),CIFX_ECSG清單!A:R,18,0),VLOOKUP(E424,CIFX_ECSG清單!A:R,18,0)))</f>
        <v>TS0116-SA-010303-00003-顧客資料基本資料_外匯資料查詢(PIB).docx</v>
      </c>
      <c r="G424" s="27" t="s">
        <v>1787</v>
      </c>
      <c r="H424" s="27" t="s">
        <v>1788</v>
      </c>
      <c r="I424" s="28">
        <v>2</v>
      </c>
      <c r="J424" s="29" t="s">
        <v>496</v>
      </c>
      <c r="K424" s="27" t="s">
        <v>1792</v>
      </c>
      <c r="L424" s="31" t="s">
        <v>667</v>
      </c>
      <c r="M424" s="27" t="s">
        <v>1793</v>
      </c>
      <c r="N424" s="27">
        <v>10</v>
      </c>
      <c r="O424" s="30" t="s">
        <v>516</v>
      </c>
      <c r="P424" s="30" t="s">
        <v>501</v>
      </c>
      <c r="R424" s="27"/>
      <c r="S424" s="27" t="s">
        <v>502</v>
      </c>
      <c r="T424" s="27"/>
    </row>
    <row r="425" spans="1:20" hidden="1">
      <c r="A425" s="6" t="str">
        <f>VLOOKUP(E425,CIFX_ECSG清單!A:B,2,0)</f>
        <v>PROD</v>
      </c>
      <c r="B425" s="6" t="str">
        <f>_xlfn.IFNA(IF(C425="舊服務",LOOKUP(1,0/FIND(IFERROR(VLOOKUP(E425,新舊交易名稱mapping!A:B,2,0),E425),PGMTRX!A:A),PGMTRX!C:C),LOOKUP(1,0/FIND(E425,新服務功能!H:H),新服務功能!M:M)),VLOOKUP(IFERROR(VLOOKUP(E425,新舊交易名稱mapping!A:B,2,0),E425),CIFX_ECSG清單!A:B,2,0))</f>
        <v>個網銀系統(PIB),跨境金流平台(CPP)</v>
      </c>
      <c r="C425" s="6" t="str">
        <f>IF(_xlfn.IFNA(VLOOKUP(E425,新服務功能!H:H,1,0),"舊服務")&lt;&gt;"舊服務","新服務","舊服務")</f>
        <v>舊服務</v>
      </c>
      <c r="D425" s="6" t="str">
        <f>IF((VLOOKUP(E425,CIFX_ECSG清單!A:H,8,FALSE))=1,"異動","查詢")</f>
        <v>查詢</v>
      </c>
      <c r="E425" s="27" t="s">
        <v>273</v>
      </c>
      <c r="F425" s="27" t="str">
        <f>IF(ISNUMBER(FIND("TWIS",E425)),VLOOKUP(SUBSTITUTE(E425,"TWIS","IWIS"),CIFX_ECSG清單!A:R,18,0),IF(AND(ISNUMBER(FIND("T",LEFT(E425,2))),IF(LEN(E425)-LEN(SUBSTITUTE(E425,"T",""))&gt;1,FALSE,TRUE)),VLOOKUP(SUBSTITUTE(E425,"T",""),CIFX_ECSG清單!A:R,18,0),VLOOKUP(E425,CIFX_ECSG清單!A:R,18,0)))</f>
        <v>TS0116-SA-010303-00003-顧客資料基本資料_外匯資料查詢(PIB).docx</v>
      </c>
      <c r="G425" s="27" t="s">
        <v>1787</v>
      </c>
      <c r="H425" s="27" t="s">
        <v>1794</v>
      </c>
      <c r="I425" s="28">
        <v>1</v>
      </c>
      <c r="J425" s="29" t="s">
        <v>513</v>
      </c>
      <c r="K425" s="27" t="s">
        <v>666</v>
      </c>
      <c r="L425" s="31" t="s">
        <v>667</v>
      </c>
      <c r="M425" s="27" t="s">
        <v>1795</v>
      </c>
      <c r="N425" s="27">
        <v>10</v>
      </c>
      <c r="O425" s="30" t="s">
        <v>516</v>
      </c>
      <c r="P425" s="30" t="s">
        <v>501</v>
      </c>
      <c r="R425" s="27"/>
      <c r="S425" s="27" t="s">
        <v>502</v>
      </c>
      <c r="T425" s="27"/>
    </row>
    <row r="426" spans="1:20" hidden="1">
      <c r="A426" s="6" t="str">
        <f>VLOOKUP(E426,CIFX_ECSG清單!A:B,2,0)</f>
        <v>PROD</v>
      </c>
      <c r="B426" s="6" t="str">
        <f>_xlfn.IFNA(IF(C426="舊服務",LOOKUP(1,0/FIND(IFERROR(VLOOKUP(E426,新舊交易名稱mapping!A:B,2,0),E426),PGMTRX!A:A),PGMTRX!C:C),LOOKUP(1,0/FIND(E426,新服務功能!H:H),新服務功能!M:M)),VLOOKUP(IFERROR(VLOOKUP(E426,新舊交易名稱mapping!A:B,2,0),E426),CIFX_ECSG清單!A:B,2,0))</f>
        <v>個網銀系統(PIB),跨境金流平台(CPP)</v>
      </c>
      <c r="C426" s="6" t="str">
        <f>IF(_xlfn.IFNA(VLOOKUP(E426,新服務功能!H:H,1,0),"舊服務")&lt;&gt;"舊服務","新服務","舊服務")</f>
        <v>舊服務</v>
      </c>
      <c r="D426" s="6" t="str">
        <f>IF((VLOOKUP(E426,CIFX_ECSG清單!A:H,8,FALSE))=1,"異動","查詢")</f>
        <v>查詢</v>
      </c>
      <c r="E426" s="27" t="s">
        <v>273</v>
      </c>
      <c r="F426" s="27" t="str">
        <f>IF(ISNUMBER(FIND("TWIS",E426)),VLOOKUP(SUBSTITUTE(E426,"TWIS","IWIS"),CIFX_ECSG清單!A:R,18,0),IF(AND(ISNUMBER(FIND("T",LEFT(E426,2))),IF(LEN(E426)-LEN(SUBSTITUTE(E426,"T",""))&gt;1,FALSE,TRUE)),VLOOKUP(SUBSTITUTE(E426,"T",""),CIFX_ECSG清單!A:R,18,0),VLOOKUP(E426,CIFX_ECSG清單!A:R,18,0)))</f>
        <v>TS0116-SA-010303-00003-顧客資料基本資料_外匯資料查詢(PIB).docx</v>
      </c>
      <c r="G426" s="27" t="s">
        <v>1787</v>
      </c>
      <c r="H426" s="27" t="s">
        <v>1794</v>
      </c>
      <c r="I426" s="28">
        <v>2</v>
      </c>
      <c r="J426" s="29" t="s">
        <v>513</v>
      </c>
      <c r="K426" s="27" t="s">
        <v>1796</v>
      </c>
      <c r="L426" s="34" t="s">
        <v>1797</v>
      </c>
      <c r="M426" s="27" t="s">
        <v>1798</v>
      </c>
      <c r="N426" s="27">
        <v>2</v>
      </c>
      <c r="O426" s="30" t="s">
        <v>516</v>
      </c>
      <c r="P426" s="50" t="s">
        <v>1799</v>
      </c>
      <c r="Q426" s="27" t="s">
        <v>1800</v>
      </c>
      <c r="R426" s="27" t="s">
        <v>1801</v>
      </c>
      <c r="S426" s="27"/>
      <c r="T426" s="27"/>
    </row>
    <row r="427" spans="1:20" hidden="1">
      <c r="A427" s="6" t="str">
        <f>VLOOKUP(E427,CIFX_ECSG清單!A:B,2,0)</f>
        <v>PROD</v>
      </c>
      <c r="B427" s="6" t="str">
        <f>_xlfn.IFNA(IF(C427="舊服務",LOOKUP(1,0/FIND(IFERROR(VLOOKUP(E427,新舊交易名稱mapping!A:B,2,0),E427),PGMTRX!A:A),PGMTRX!C:C),LOOKUP(1,0/FIND(E427,新服務功能!H:H),新服務功能!M:M)),VLOOKUP(IFERROR(VLOOKUP(E427,新舊交易名稱mapping!A:B,2,0),E427),CIFX_ECSG清單!A:B,2,0))</f>
        <v>個網銀系統(PIB),跨境金流平台(CPP)</v>
      </c>
      <c r="C427" s="6" t="str">
        <f>IF(_xlfn.IFNA(VLOOKUP(E427,新服務功能!H:H,1,0),"舊服務")&lt;&gt;"舊服務","新服務","舊服務")</f>
        <v>舊服務</v>
      </c>
      <c r="D427" s="6" t="str">
        <f>IF((VLOOKUP(E427,CIFX_ECSG清單!A:H,8,FALSE))=1,"異動","查詢")</f>
        <v>查詢</v>
      </c>
      <c r="E427" s="27" t="s">
        <v>273</v>
      </c>
      <c r="F427" s="27" t="str">
        <f>IF(ISNUMBER(FIND("TWIS",E427)),VLOOKUP(SUBSTITUTE(E427,"TWIS","IWIS"),CIFX_ECSG清單!A:R,18,0),IF(AND(ISNUMBER(FIND("T",LEFT(E427,2))),IF(LEN(E427)-LEN(SUBSTITUTE(E427,"T",""))&gt;1,FALSE,TRUE)),VLOOKUP(SUBSTITUTE(E427,"T",""),CIFX_ECSG清單!A:R,18,0),VLOOKUP(E427,CIFX_ECSG清單!A:R,18,0)))</f>
        <v>TS0116-SA-010303-00003-顧客資料基本資料_外匯資料查詢(PIB).docx</v>
      </c>
      <c r="G427" s="27" t="s">
        <v>1787</v>
      </c>
      <c r="H427" s="27" t="s">
        <v>1794</v>
      </c>
      <c r="I427" s="28">
        <v>3</v>
      </c>
      <c r="J427" s="29" t="s">
        <v>513</v>
      </c>
      <c r="K427" s="27" t="s">
        <v>1802</v>
      </c>
      <c r="L427" s="27" t="s">
        <v>616</v>
      </c>
      <c r="M427" s="27" t="s">
        <v>1803</v>
      </c>
      <c r="N427" s="27">
        <v>1</v>
      </c>
      <c r="O427" s="30" t="s">
        <v>516</v>
      </c>
      <c r="P427" s="30" t="s">
        <v>616</v>
      </c>
      <c r="Q427" s="27" t="s">
        <v>1804</v>
      </c>
      <c r="R427" s="27"/>
      <c r="S427" s="27"/>
      <c r="T427" s="27"/>
    </row>
    <row r="428" spans="1:20" hidden="1">
      <c r="A428" s="6" t="str">
        <f>VLOOKUP(E428,CIFX_ECSG清單!A:B,2,0)</f>
        <v>PROD</v>
      </c>
      <c r="B428" s="6" t="str">
        <f>_xlfn.IFNA(IF(C428="舊服務",LOOKUP(1,0/FIND(IFERROR(VLOOKUP(E428,新舊交易名稱mapping!A:B,2,0),E428),PGMTRX!A:A),PGMTRX!C:C),LOOKUP(1,0/FIND(E428,新服務功能!H:H),新服務功能!M:M)),VLOOKUP(IFERROR(VLOOKUP(E428,新舊交易名稱mapping!A:B,2,0),E428),CIFX_ECSG清單!A:B,2,0))</f>
        <v>個網銀系統(PIB),跨境金流平台(CPP)</v>
      </c>
      <c r="C428" s="6" t="str">
        <f>IF(_xlfn.IFNA(VLOOKUP(E428,新服務功能!H:H,1,0),"舊服務")&lt;&gt;"舊服務","新服務","舊服務")</f>
        <v>舊服務</v>
      </c>
      <c r="D428" s="6" t="str">
        <f>IF((VLOOKUP(E428,CIFX_ECSG清單!A:H,8,FALSE))=1,"異動","查詢")</f>
        <v>查詢</v>
      </c>
      <c r="E428" s="27" t="s">
        <v>273</v>
      </c>
      <c r="F428" s="27" t="str">
        <f>IF(ISNUMBER(FIND("TWIS",E428)),VLOOKUP(SUBSTITUTE(E428,"TWIS","IWIS"),CIFX_ECSG清單!A:R,18,0),IF(AND(ISNUMBER(FIND("T",LEFT(E428,2))),IF(LEN(E428)-LEN(SUBSTITUTE(E428,"T",""))&gt;1,FALSE,TRUE)),VLOOKUP(SUBSTITUTE(E428,"T",""),CIFX_ECSG清單!A:R,18,0),VLOOKUP(E428,CIFX_ECSG清單!A:R,18,0)))</f>
        <v>TS0116-SA-010303-00003-顧客資料基本資料_外匯資料查詢(PIB).docx</v>
      </c>
      <c r="G428" s="27" t="s">
        <v>1787</v>
      </c>
      <c r="H428" s="27" t="s">
        <v>1794</v>
      </c>
      <c r="I428" s="28">
        <v>4</v>
      </c>
      <c r="J428" s="29" t="s">
        <v>513</v>
      </c>
      <c r="K428" s="27" t="s">
        <v>1805</v>
      </c>
      <c r="L428" s="31" t="s">
        <v>658</v>
      </c>
      <c r="M428" s="27" t="s">
        <v>1806</v>
      </c>
      <c r="N428" s="27">
        <v>9</v>
      </c>
      <c r="O428" s="30" t="s">
        <v>516</v>
      </c>
      <c r="P428" s="30" t="s">
        <v>661</v>
      </c>
      <c r="Q428" s="27" t="s">
        <v>1519</v>
      </c>
      <c r="R428" s="27"/>
      <c r="S428" s="27" t="s">
        <v>663</v>
      </c>
      <c r="T428" s="27"/>
    </row>
    <row r="429" spans="1:20" ht="27" hidden="1">
      <c r="A429" s="6" t="str">
        <f>VLOOKUP(E429,CIFX_ECSG清單!A:B,2,0)</f>
        <v>PROD</v>
      </c>
      <c r="B429" s="6" t="str">
        <f>_xlfn.IFNA(IF(C429="舊服務",LOOKUP(1,0/FIND(IFERROR(VLOOKUP(E429,新舊交易名稱mapping!A:B,2,0),E429),PGMTRX!A:A),PGMTRX!C:C),LOOKUP(1,0/FIND(E429,新服務功能!H:H),新服務功能!M:M)),VLOOKUP(IFERROR(VLOOKUP(E429,新舊交易名稱mapping!A:B,2,0),E429),CIFX_ECSG清單!A:B,2,0))</f>
        <v>個網銀系統(PIB),跨境金流平台(CPP)</v>
      </c>
      <c r="C429" s="6" t="str">
        <f>IF(_xlfn.IFNA(VLOOKUP(E429,新服務功能!H:H,1,0),"舊服務")&lt;&gt;"舊服務","新服務","舊服務")</f>
        <v>舊服務</v>
      </c>
      <c r="D429" s="6" t="str">
        <f>IF((VLOOKUP(E429,CIFX_ECSG清單!A:H,8,FALSE))=1,"異動","查詢")</f>
        <v>查詢</v>
      </c>
      <c r="E429" s="27" t="s">
        <v>273</v>
      </c>
      <c r="F429" s="27" t="str">
        <f>IF(ISNUMBER(FIND("TWIS",E429)),VLOOKUP(SUBSTITUTE(E429,"TWIS","IWIS"),CIFX_ECSG清單!A:R,18,0),IF(AND(ISNUMBER(FIND("T",LEFT(E429,2))),IF(LEN(E429)-LEN(SUBSTITUTE(E429,"T",""))&gt;1,FALSE,TRUE)),VLOOKUP(SUBSTITUTE(E429,"T",""),CIFX_ECSG清單!A:R,18,0),VLOOKUP(E429,CIFX_ECSG清單!A:R,18,0)))</f>
        <v>TS0116-SA-010303-00003-顧客資料基本資料_外匯資料查詢(PIB).docx</v>
      </c>
      <c r="G429" s="27" t="s">
        <v>1787</v>
      </c>
      <c r="H429" s="27" t="s">
        <v>1794</v>
      </c>
      <c r="I429" s="28">
        <v>5</v>
      </c>
      <c r="J429" s="29" t="s">
        <v>513</v>
      </c>
      <c r="K429" s="27" t="s">
        <v>1807</v>
      </c>
      <c r="L429" s="31" t="s">
        <v>1082</v>
      </c>
      <c r="M429" s="27" t="s">
        <v>1808</v>
      </c>
      <c r="N429" s="27">
        <v>8</v>
      </c>
      <c r="O429" s="30" t="s">
        <v>516</v>
      </c>
      <c r="P429" s="30" t="s">
        <v>541</v>
      </c>
      <c r="Q429" s="27" t="s">
        <v>1786</v>
      </c>
      <c r="R429" s="27"/>
      <c r="S429" s="27" t="s">
        <v>543</v>
      </c>
      <c r="T429" s="27"/>
    </row>
    <row r="430" spans="1:20" ht="27" hidden="1">
      <c r="A430" s="6" t="str">
        <f>VLOOKUP(E430,CIFX_ECSG清單!A:B,2,0)</f>
        <v>PROD</v>
      </c>
      <c r="B430" s="6" t="str">
        <f>_xlfn.IFNA(IF(C430="舊服務",LOOKUP(1,0/FIND(IFERROR(VLOOKUP(E430,新舊交易名稱mapping!A:B,2,0),E430),PGMTRX!A:A),PGMTRX!C:C),LOOKUP(1,0/FIND(E430,新服務功能!H:H),新服務功能!M:M)),VLOOKUP(IFERROR(VLOOKUP(E430,新舊交易名稱mapping!A:B,2,0),E430),CIFX_ECSG清單!A:B,2,0))</f>
        <v>個網銀系統(PIB),跨境金流平台(CPP)</v>
      </c>
      <c r="C430" s="6" t="str">
        <f>IF(_xlfn.IFNA(VLOOKUP(E430,新服務功能!H:H,1,0),"舊服務")&lt;&gt;"舊服務","新服務","舊服務")</f>
        <v>舊服務</v>
      </c>
      <c r="D430" s="6" t="str">
        <f>IF((VLOOKUP(E430,CIFX_ECSG清單!A:H,8,FALSE))=1,"異動","查詢")</f>
        <v>查詢</v>
      </c>
      <c r="E430" s="27" t="s">
        <v>273</v>
      </c>
      <c r="F430" s="27" t="str">
        <f>IF(ISNUMBER(FIND("TWIS",E430)),VLOOKUP(SUBSTITUTE(E430,"TWIS","IWIS"),CIFX_ECSG清單!A:R,18,0),IF(AND(ISNUMBER(FIND("T",LEFT(E430,2))),IF(LEN(E430)-LEN(SUBSTITUTE(E430,"T",""))&gt;1,FALSE,TRUE)),VLOOKUP(SUBSTITUTE(E430,"T",""),CIFX_ECSG清單!A:R,18,0),VLOOKUP(E430,CIFX_ECSG清單!A:R,18,0)))</f>
        <v>TS0116-SA-010303-00003-顧客資料基本資料_外匯資料查詢(PIB).docx</v>
      </c>
      <c r="G430" s="27" t="s">
        <v>1787</v>
      </c>
      <c r="H430" s="27" t="s">
        <v>1794</v>
      </c>
      <c r="I430" s="28">
        <v>6</v>
      </c>
      <c r="J430" s="29" t="s">
        <v>513</v>
      </c>
      <c r="K430" s="27" t="s">
        <v>1809</v>
      </c>
      <c r="L430" s="32" t="s">
        <v>545</v>
      </c>
      <c r="M430" s="27" t="s">
        <v>1810</v>
      </c>
      <c r="N430" s="27">
        <v>8</v>
      </c>
      <c r="O430" s="30" t="s">
        <v>516</v>
      </c>
      <c r="P430" s="30" t="s">
        <v>547</v>
      </c>
      <c r="Q430" s="27" t="s">
        <v>1811</v>
      </c>
      <c r="R430" s="27"/>
      <c r="S430" s="27" t="s">
        <v>549</v>
      </c>
      <c r="T430" s="27"/>
    </row>
    <row r="431" spans="1:20" hidden="1">
      <c r="A431" s="6" t="str">
        <f>VLOOKUP(E431,CIFX_ECSG清單!A:B,2,0)</f>
        <v>PROD</v>
      </c>
      <c r="B431" s="6" t="str">
        <f>_xlfn.IFNA(IF(C431="舊服務",LOOKUP(1,0/FIND(IFERROR(VLOOKUP(E431,新舊交易名稱mapping!A:B,2,0),E431),PGMTRX!A:A),PGMTRX!C:C),LOOKUP(1,0/FIND(E431,新服務功能!H:H),新服務功能!M:M)),VLOOKUP(IFERROR(VLOOKUP(E431,新舊交易名稱mapping!A:B,2,0),E431),CIFX_ECSG清單!A:B,2,0))</f>
        <v>個網銀系統(PIB),跨境金流平台(CPP)</v>
      </c>
      <c r="C431" s="6" t="str">
        <f>IF(_xlfn.IFNA(VLOOKUP(E431,新服務功能!H:H,1,0),"舊服務")&lt;&gt;"舊服務","新服務","舊服務")</f>
        <v>舊服務</v>
      </c>
      <c r="D431" s="6" t="str">
        <f>IF((VLOOKUP(E431,CIFX_ECSG清單!A:H,8,FALSE))=1,"異動","查詢")</f>
        <v>查詢</v>
      </c>
      <c r="E431" s="27" t="s">
        <v>273</v>
      </c>
      <c r="F431" s="27" t="str">
        <f>IF(ISNUMBER(FIND("TWIS",E431)),VLOOKUP(SUBSTITUTE(E431,"TWIS","IWIS"),CIFX_ECSG清單!A:R,18,0),IF(AND(ISNUMBER(FIND("T",LEFT(E431,2))),IF(LEN(E431)-LEN(SUBSTITUTE(E431,"T",""))&gt;1,FALSE,TRUE)),VLOOKUP(SUBSTITUTE(E431,"T",""),CIFX_ECSG清單!A:R,18,0),VLOOKUP(E431,CIFX_ECSG清單!A:R,18,0)))</f>
        <v>TS0116-SA-010303-00003-顧客資料基本資料_外匯資料查詢(PIB).docx</v>
      </c>
      <c r="G431" s="27" t="s">
        <v>1787</v>
      </c>
      <c r="H431" s="27" t="s">
        <v>1794</v>
      </c>
      <c r="I431" s="28">
        <v>7</v>
      </c>
      <c r="J431" s="29" t="s">
        <v>513</v>
      </c>
      <c r="K431" s="27" t="s">
        <v>1812</v>
      </c>
      <c r="L431" s="31" t="s">
        <v>1080</v>
      </c>
      <c r="M431" s="27" t="s">
        <v>1813</v>
      </c>
      <c r="N431" s="27">
        <v>10</v>
      </c>
      <c r="O431" s="30" t="s">
        <v>516</v>
      </c>
      <c r="P431" s="30" t="s">
        <v>535</v>
      </c>
      <c r="Q431" s="27" t="s">
        <v>1814</v>
      </c>
      <c r="R431" s="27"/>
      <c r="S431" s="27" t="s">
        <v>537</v>
      </c>
      <c r="T431" s="27"/>
    </row>
    <row r="432" spans="1:20" hidden="1">
      <c r="A432" s="6" t="str">
        <f>VLOOKUP(E432,CIFX_ECSG清單!A:B,2,0)</f>
        <v>PROD</v>
      </c>
      <c r="B432" s="6" t="str">
        <f>_xlfn.IFNA(IF(C432="舊服務",LOOKUP(1,0/FIND(IFERROR(VLOOKUP(E432,新舊交易名稱mapping!A:B,2,0),E432),PGMTRX!A:A),PGMTRX!C:C),LOOKUP(1,0/FIND(E432,新服務功能!H:H),新服務功能!M:M)),VLOOKUP(IFERROR(VLOOKUP(E432,新舊交易名稱mapping!A:B,2,0),E432),CIFX_ECSG清單!A:B,2,0))</f>
        <v>個網銀系統(PIB),跨境金流平台(CPP)</v>
      </c>
      <c r="C432" s="6" t="str">
        <f>IF(_xlfn.IFNA(VLOOKUP(E432,新服務功能!H:H,1,0),"舊服務")&lt;&gt;"舊服務","新服務","舊服務")</f>
        <v>舊服務</v>
      </c>
      <c r="D432" s="6" t="str">
        <f>IF((VLOOKUP(E432,CIFX_ECSG清單!A:H,8,FALSE))=1,"異動","查詢")</f>
        <v>查詢</v>
      </c>
      <c r="E432" s="27" t="s">
        <v>273</v>
      </c>
      <c r="F432" s="27" t="str">
        <f>IF(ISNUMBER(FIND("TWIS",E432)),VLOOKUP(SUBSTITUTE(E432,"TWIS","IWIS"),CIFX_ECSG清單!A:R,18,0),IF(AND(ISNUMBER(FIND("T",LEFT(E432,2))),IF(LEN(E432)-LEN(SUBSTITUTE(E432,"T",""))&gt;1,FALSE,TRUE)),VLOOKUP(SUBSTITUTE(E432,"T",""),CIFX_ECSG清單!A:R,18,0),VLOOKUP(E432,CIFX_ECSG清單!A:R,18,0)))</f>
        <v>TS0116-SA-010303-00003-顧客資料基本資料_外匯資料查詢(PIB).docx</v>
      </c>
      <c r="G432" s="27" t="s">
        <v>1787</v>
      </c>
      <c r="H432" s="27" t="s">
        <v>1794</v>
      </c>
      <c r="I432" s="28">
        <v>8</v>
      </c>
      <c r="J432" s="29" t="s">
        <v>513</v>
      </c>
      <c r="K432" s="27" t="s">
        <v>1815</v>
      </c>
      <c r="L432" s="31" t="s">
        <v>1816</v>
      </c>
      <c r="M432" s="27" t="s">
        <v>1817</v>
      </c>
      <c r="N432" s="27">
        <v>2</v>
      </c>
      <c r="O432" s="30" t="s">
        <v>516</v>
      </c>
      <c r="P432" s="30" t="s">
        <v>588</v>
      </c>
      <c r="Q432" s="27" t="s">
        <v>1818</v>
      </c>
      <c r="R432" s="27"/>
      <c r="S432" s="27" t="s">
        <v>589</v>
      </c>
      <c r="T432" s="27"/>
    </row>
    <row r="433" spans="1:20" hidden="1">
      <c r="A433" s="6" t="str">
        <f>VLOOKUP(E433,CIFX_ECSG清單!A:B,2,0)</f>
        <v>PROD</v>
      </c>
      <c r="B433" s="6" t="str">
        <f>_xlfn.IFNA(IF(C433="舊服務",LOOKUP(1,0/FIND(IFERROR(VLOOKUP(E433,新舊交易名稱mapping!A:B,2,0),E433),PGMTRX!A:A),PGMTRX!C:C),LOOKUP(1,0/FIND(E433,新服務功能!H:H),新服務功能!M:M)),VLOOKUP(IFERROR(VLOOKUP(E433,新舊交易名稱mapping!A:B,2,0),E433),CIFX_ECSG清單!A:B,2,0))</f>
        <v>個網銀系統(PIB),跨境金流平台(CPP)</v>
      </c>
      <c r="C433" s="6" t="str">
        <f>IF(_xlfn.IFNA(VLOOKUP(E433,新服務功能!H:H,1,0),"舊服務")&lt;&gt;"舊服務","新服務","舊服務")</f>
        <v>舊服務</v>
      </c>
      <c r="D433" s="6" t="str">
        <f>IF((VLOOKUP(E433,CIFX_ECSG清單!A:H,8,FALSE))=1,"異動","查詢")</f>
        <v>查詢</v>
      </c>
      <c r="E433" s="27" t="s">
        <v>273</v>
      </c>
      <c r="F433" s="27" t="str">
        <f>IF(ISNUMBER(FIND("TWIS",E433)),VLOOKUP(SUBSTITUTE(E433,"TWIS","IWIS"),CIFX_ECSG清單!A:R,18,0),IF(AND(ISNUMBER(FIND("T",LEFT(E433,2))),IF(LEN(E433)-LEN(SUBSTITUTE(E433,"T",""))&gt;1,FALSE,TRUE)),VLOOKUP(SUBSTITUTE(E433,"T",""),CIFX_ECSG清單!A:R,18,0),VLOOKUP(E433,CIFX_ECSG清單!A:R,18,0)))</f>
        <v>TS0116-SA-010303-00003-顧客資料基本資料_外匯資料查詢(PIB).docx</v>
      </c>
      <c r="G433" s="27" t="s">
        <v>1787</v>
      </c>
      <c r="H433" s="27" t="s">
        <v>1794</v>
      </c>
      <c r="I433" s="28">
        <v>9</v>
      </c>
      <c r="J433" s="29" t="s">
        <v>513</v>
      </c>
      <c r="K433" s="27" t="s">
        <v>574</v>
      </c>
      <c r="L433" s="31" t="s">
        <v>1819</v>
      </c>
      <c r="M433" s="27" t="s">
        <v>1820</v>
      </c>
      <c r="N433" s="27">
        <v>66</v>
      </c>
      <c r="O433" s="30" t="s">
        <v>516</v>
      </c>
      <c r="P433" s="30" t="s">
        <v>577</v>
      </c>
      <c r="Q433" s="27" t="s">
        <v>1821</v>
      </c>
      <c r="R433" s="27"/>
      <c r="S433" s="27" t="s">
        <v>579</v>
      </c>
      <c r="T433" s="27"/>
    </row>
    <row r="434" spans="1:20" hidden="1">
      <c r="A434" s="6" t="str">
        <f>VLOOKUP(E434,CIFX_ECSG清單!A:B,2,0)</f>
        <v>PROD</v>
      </c>
      <c r="B434" s="6" t="str">
        <f>_xlfn.IFNA(IF(C434="舊服務",LOOKUP(1,0/FIND(IFERROR(VLOOKUP(E434,新舊交易名稱mapping!A:B,2,0),E434),PGMTRX!A:A),PGMTRX!C:C),LOOKUP(1,0/FIND(E434,新服務功能!H:H),新服務功能!M:M)),VLOOKUP(IFERROR(VLOOKUP(E434,新舊交易名稱mapping!A:B,2,0),E434),CIFX_ECSG清單!A:B,2,0))</f>
        <v>個網銀系統(PIB),跨境金流平台(CPP)</v>
      </c>
      <c r="C434" s="6" t="str">
        <f>IF(_xlfn.IFNA(VLOOKUP(E434,新服務功能!H:H,1,0),"舊服務")&lt;&gt;"舊服務","新服務","舊服務")</f>
        <v>舊服務</v>
      </c>
      <c r="D434" s="6" t="str">
        <f>IF((VLOOKUP(E434,CIFX_ECSG清單!A:H,8,FALSE))=1,"異動","查詢")</f>
        <v>查詢</v>
      </c>
      <c r="E434" s="27" t="s">
        <v>273</v>
      </c>
      <c r="F434" s="27" t="str">
        <f>IF(ISNUMBER(FIND("TWIS",E434)),VLOOKUP(SUBSTITUTE(E434,"TWIS","IWIS"),CIFX_ECSG清單!A:R,18,0),IF(AND(ISNUMBER(FIND("T",LEFT(E434,2))),IF(LEN(E434)-LEN(SUBSTITUTE(E434,"T",""))&gt;1,FALSE,TRUE)),VLOOKUP(SUBSTITUTE(E434,"T",""),CIFX_ECSG清單!A:R,18,0),VLOOKUP(E434,CIFX_ECSG清單!A:R,18,0)))</f>
        <v>TS0116-SA-010303-00003-顧客資料基本資料_外匯資料查詢(PIB).docx</v>
      </c>
      <c r="G434" s="27" t="s">
        <v>1787</v>
      </c>
      <c r="H434" s="27" t="s">
        <v>1794</v>
      </c>
      <c r="I434" s="28">
        <v>10</v>
      </c>
      <c r="J434" s="29" t="s">
        <v>513</v>
      </c>
      <c r="K434" s="27" t="s">
        <v>1822</v>
      </c>
      <c r="L434" s="31" t="s">
        <v>1466</v>
      </c>
      <c r="M434" s="27" t="s">
        <v>1823</v>
      </c>
      <c r="N434" s="27">
        <v>30</v>
      </c>
      <c r="O434" s="30" t="s">
        <v>516</v>
      </c>
      <c r="P434" s="30" t="s">
        <v>583</v>
      </c>
      <c r="Q434" s="27" t="s">
        <v>1824</v>
      </c>
      <c r="R434" s="27"/>
      <c r="S434" s="27" t="s">
        <v>584</v>
      </c>
      <c r="T434" s="27"/>
    </row>
    <row r="435" spans="1:20" hidden="1">
      <c r="A435" s="6" t="str">
        <f>VLOOKUP(E435,CIFX_ECSG清單!A:B,2,0)</f>
        <v>PROD</v>
      </c>
      <c r="B435" s="6" t="str">
        <f>_xlfn.IFNA(IF(C435="舊服務",LOOKUP(1,0/FIND(IFERROR(VLOOKUP(E435,新舊交易名稱mapping!A:B,2,0),E435),PGMTRX!A:A),PGMTRX!C:C),LOOKUP(1,0/FIND(E435,新服務功能!H:H),新服務功能!M:M)),VLOOKUP(IFERROR(VLOOKUP(E435,新舊交易名稱mapping!A:B,2,0),E435),CIFX_ECSG清單!A:B,2,0))</f>
        <v>個網銀系統(PIB),跨境金流平台(CPP)</v>
      </c>
      <c r="C435" s="6" t="str">
        <f>IF(_xlfn.IFNA(VLOOKUP(E435,新服務功能!H:H,1,0),"舊服務")&lt;&gt;"舊服務","新服務","舊服務")</f>
        <v>舊服務</v>
      </c>
      <c r="D435" s="6" t="str">
        <f>IF((VLOOKUP(E435,CIFX_ECSG清單!A:H,8,FALSE))=1,"異動","查詢")</f>
        <v>查詢</v>
      </c>
      <c r="E435" s="27" t="s">
        <v>273</v>
      </c>
      <c r="F435" s="27" t="str">
        <f>IF(ISNUMBER(FIND("TWIS",E435)),VLOOKUP(SUBSTITUTE(E435,"TWIS","IWIS"),CIFX_ECSG清單!A:R,18,0),IF(AND(ISNUMBER(FIND("T",LEFT(E435,2))),IF(LEN(E435)-LEN(SUBSTITUTE(E435,"T",""))&gt;1,FALSE,TRUE)),VLOOKUP(SUBSTITUTE(E435,"T",""),CIFX_ECSG清單!A:R,18,0),VLOOKUP(E435,CIFX_ECSG清單!A:R,18,0)))</f>
        <v>TS0116-SA-010303-00003-顧客資料基本資料_外匯資料查詢(PIB).docx</v>
      </c>
      <c r="G435" s="27" t="s">
        <v>1787</v>
      </c>
      <c r="H435" s="27" t="s">
        <v>1794</v>
      </c>
      <c r="I435" s="28">
        <v>11</v>
      </c>
      <c r="J435" s="29" t="s">
        <v>513</v>
      </c>
      <c r="K435" s="27" t="s">
        <v>1825</v>
      </c>
      <c r="L435" s="32" t="s">
        <v>653</v>
      </c>
      <c r="M435" s="27" t="s">
        <v>1826</v>
      </c>
      <c r="N435" s="27">
        <v>6</v>
      </c>
      <c r="O435" s="30" t="s">
        <v>516</v>
      </c>
      <c r="P435" s="30" t="s">
        <v>655</v>
      </c>
      <c r="Q435" s="27" t="s">
        <v>1827</v>
      </c>
      <c r="R435" s="27"/>
      <c r="S435" s="27" t="s">
        <v>657</v>
      </c>
      <c r="T435" s="27"/>
    </row>
    <row r="436" spans="1:20" hidden="1">
      <c r="A436" s="6" t="str">
        <f>VLOOKUP(E436,CIFX_ECSG清單!A:B,2,0)</f>
        <v>PROD</v>
      </c>
      <c r="B436" s="6" t="str">
        <f>_xlfn.IFNA(IF(C436="舊服務",LOOKUP(1,0/FIND(IFERROR(VLOOKUP(E436,新舊交易名稱mapping!A:B,2,0),E436),PGMTRX!A:A),PGMTRX!C:C),LOOKUP(1,0/FIND(E436,新服務功能!H:H),新服務功能!M:M)),VLOOKUP(IFERROR(VLOOKUP(E436,新舊交易名稱mapping!A:B,2,0),E436),CIFX_ECSG清單!A:B,2,0))</f>
        <v>新世代分行系統(NBS)</v>
      </c>
      <c r="C436" s="6" t="str">
        <f>IF(_xlfn.IFNA(VLOOKUP(E436,新服務功能!H:H,1,0),"舊服務")&lt;&gt;"舊服務","新服務","舊服務")</f>
        <v>舊服務</v>
      </c>
      <c r="D436" s="6" t="str">
        <f>IF((VLOOKUP(E436,CIFX_ECSG清單!A:H,8,FALSE))=1,"異動","查詢")</f>
        <v>查詢</v>
      </c>
      <c r="E436" s="27" t="s">
        <v>229</v>
      </c>
      <c r="F436" s="27" t="str">
        <f>IF(ISNUMBER(FIND("TWIS",E436)),VLOOKUP(SUBSTITUTE(E436,"TWIS","IWIS"),CIFX_ECSG清單!A:R,18,0),IF(AND(ISNUMBER(FIND("T",LEFT(E436,2))),IF(LEN(E436)-LEN(SUBSTITUTE(E436,"T",""))&gt;1,FALSE,TRUE)),VLOOKUP(SUBSTITUTE(E436,"T",""),CIFX_ECSG清單!A:R,18,0),VLOOKUP(E436,CIFX_ECSG清單!A:R,18,0)))</f>
        <v>TS0116-SA-010301-00057-顧客資料基本資料_信封列印.docx</v>
      </c>
      <c r="G436" s="30" t="s">
        <v>231</v>
      </c>
      <c r="H436" s="27" t="s">
        <v>1828</v>
      </c>
      <c r="I436" s="28">
        <v>1</v>
      </c>
      <c r="J436" s="29" t="s">
        <v>496</v>
      </c>
      <c r="K436" s="27" t="s">
        <v>746</v>
      </c>
      <c r="L436" s="31" t="s">
        <v>667</v>
      </c>
      <c r="M436" s="27" t="s">
        <v>806</v>
      </c>
      <c r="N436" s="27">
        <v>10</v>
      </c>
      <c r="O436" s="30" t="s">
        <v>516</v>
      </c>
      <c r="P436" s="30" t="s">
        <v>501</v>
      </c>
      <c r="R436" s="27"/>
      <c r="S436" s="27" t="s">
        <v>502</v>
      </c>
      <c r="T436" s="27"/>
    </row>
    <row r="437" spans="1:20" hidden="1">
      <c r="A437" s="6" t="str">
        <f>VLOOKUP(E437,CIFX_ECSG清單!A:B,2,0)</f>
        <v>PROD</v>
      </c>
      <c r="B437" s="6" t="str">
        <f>_xlfn.IFNA(IF(C437="舊服務",LOOKUP(1,0/FIND(IFERROR(VLOOKUP(E437,新舊交易名稱mapping!A:B,2,0),E437),PGMTRX!A:A),PGMTRX!C:C),LOOKUP(1,0/FIND(E437,新服務功能!H:H),新服務功能!M:M)),VLOOKUP(IFERROR(VLOOKUP(E437,新舊交易名稱mapping!A:B,2,0),E437),CIFX_ECSG清單!A:B,2,0))</f>
        <v>新世代分行系統(NBS)</v>
      </c>
      <c r="C437" s="6" t="str">
        <f>IF(_xlfn.IFNA(VLOOKUP(E437,新服務功能!H:H,1,0),"舊服務")&lt;&gt;"舊服務","新服務","舊服務")</f>
        <v>舊服務</v>
      </c>
      <c r="D437" s="6" t="str">
        <f>IF((VLOOKUP(E437,CIFX_ECSG清單!A:H,8,FALSE))=1,"異動","查詢")</f>
        <v>查詢</v>
      </c>
      <c r="E437" s="27" t="s">
        <v>229</v>
      </c>
      <c r="F437" s="27" t="str">
        <f>IF(ISNUMBER(FIND("TWIS",E437)),VLOOKUP(SUBSTITUTE(E437,"TWIS","IWIS"),CIFX_ECSG清單!A:R,18,0),IF(AND(ISNUMBER(FIND("T",LEFT(E437,2))),IF(LEN(E437)-LEN(SUBSTITUTE(E437,"T",""))&gt;1,FALSE,TRUE)),VLOOKUP(SUBSTITUTE(E437,"T",""),CIFX_ECSG清單!A:R,18,0),VLOOKUP(E437,CIFX_ECSG清單!A:R,18,0)))</f>
        <v>TS0116-SA-010301-00057-顧客資料基本資料_信封列印.docx</v>
      </c>
      <c r="G437" s="30" t="s">
        <v>231</v>
      </c>
      <c r="H437" s="27" t="s">
        <v>1828</v>
      </c>
      <c r="I437" s="28">
        <v>2</v>
      </c>
      <c r="J437" s="29" t="s">
        <v>496</v>
      </c>
      <c r="K437" s="27" t="s">
        <v>1541</v>
      </c>
      <c r="L437" s="27" t="s">
        <v>1541</v>
      </c>
      <c r="M437" s="27" t="s">
        <v>743</v>
      </c>
      <c r="N437" s="27">
        <v>13</v>
      </c>
      <c r="O437" s="30" t="s">
        <v>516</v>
      </c>
      <c r="P437" s="30" t="s">
        <v>744</v>
      </c>
      <c r="R437" s="27"/>
      <c r="S437" s="27"/>
      <c r="T437" s="27"/>
    </row>
    <row r="438" spans="1:20" hidden="1">
      <c r="A438" s="6" t="str">
        <f>VLOOKUP(E438,CIFX_ECSG清單!A:B,2,0)</f>
        <v>PROD</v>
      </c>
      <c r="B438" s="6" t="str">
        <f>_xlfn.IFNA(IF(C438="舊服務",LOOKUP(1,0/FIND(IFERROR(VLOOKUP(E438,新舊交易名稱mapping!A:B,2,0),E438),PGMTRX!A:A),PGMTRX!C:C),LOOKUP(1,0/FIND(E438,新服務功能!H:H),新服務功能!M:M)),VLOOKUP(IFERROR(VLOOKUP(E438,新舊交易名稱mapping!A:B,2,0),E438),CIFX_ECSG清單!A:B,2,0))</f>
        <v>新世代分行系統(NBS)</v>
      </c>
      <c r="C438" s="6" t="str">
        <f>IF(_xlfn.IFNA(VLOOKUP(E438,新服務功能!H:H,1,0),"舊服務")&lt;&gt;"舊服務","新服務","舊服務")</f>
        <v>舊服務</v>
      </c>
      <c r="D438" s="6" t="str">
        <f>IF((VLOOKUP(E438,CIFX_ECSG清單!A:H,8,FALSE))=1,"異動","查詢")</f>
        <v>查詢</v>
      </c>
      <c r="E438" s="27" t="s">
        <v>229</v>
      </c>
      <c r="F438" s="27" t="str">
        <f>IF(ISNUMBER(FIND("TWIS",E438)),VLOOKUP(SUBSTITUTE(E438,"TWIS","IWIS"),CIFX_ECSG清單!A:R,18,0),IF(AND(ISNUMBER(FIND("T",LEFT(E438,2))),IF(LEN(E438)-LEN(SUBSTITUTE(E438,"T",""))&gt;1,FALSE,TRUE)),VLOOKUP(SUBSTITUTE(E438,"T",""),CIFX_ECSG清單!A:R,18,0),VLOOKUP(E438,CIFX_ECSG清單!A:R,18,0)))</f>
        <v>TS0116-SA-010301-00057-顧客資料基本資料_信封列印.docx</v>
      </c>
      <c r="G438" s="30" t="s">
        <v>231</v>
      </c>
      <c r="H438" s="27" t="s">
        <v>1828</v>
      </c>
      <c r="I438" s="28">
        <v>3</v>
      </c>
      <c r="J438" s="29" t="s">
        <v>496</v>
      </c>
      <c r="K438" s="27" t="s">
        <v>1829</v>
      </c>
      <c r="L438" s="27" t="s">
        <v>1829</v>
      </c>
      <c r="M438" s="27" t="s">
        <v>1830</v>
      </c>
      <c r="N438" s="27">
        <v>4</v>
      </c>
      <c r="O438" s="30" t="s">
        <v>516</v>
      </c>
      <c r="P438" s="30" t="s">
        <v>1831</v>
      </c>
      <c r="R438" s="27"/>
      <c r="S438" s="27"/>
      <c r="T438" s="27"/>
    </row>
    <row r="439" spans="1:20" ht="27" hidden="1">
      <c r="A439" s="6" t="str">
        <f>VLOOKUP(E439,CIFX_ECSG清單!A:B,2,0)</f>
        <v>PROD</v>
      </c>
      <c r="B439" s="6" t="str">
        <f>_xlfn.IFNA(IF(C439="舊服務",LOOKUP(1,0/FIND(IFERROR(VLOOKUP(E439,新舊交易名稱mapping!A:B,2,0),E439),PGMTRX!A:A),PGMTRX!C:C),LOOKUP(1,0/FIND(E439,新服務功能!H:H),新服務功能!M:M)),VLOOKUP(IFERROR(VLOOKUP(E439,新舊交易名稱mapping!A:B,2,0),E439),CIFX_ECSG清單!A:B,2,0))</f>
        <v>新世代分行系統(NBS)</v>
      </c>
      <c r="C439" s="6" t="str">
        <f>IF(_xlfn.IFNA(VLOOKUP(E439,新服務功能!H:H,1,0),"舊服務")&lt;&gt;"舊服務","新服務","舊服務")</f>
        <v>舊服務</v>
      </c>
      <c r="D439" s="6" t="str">
        <f>IF((VLOOKUP(E439,CIFX_ECSG清單!A:H,8,FALSE))=1,"異動","查詢")</f>
        <v>查詢</v>
      </c>
      <c r="E439" s="27" t="s">
        <v>229</v>
      </c>
      <c r="F439" s="27" t="str">
        <f>IF(ISNUMBER(FIND("TWIS",E439)),VLOOKUP(SUBSTITUTE(E439,"TWIS","IWIS"),CIFX_ECSG清單!A:R,18,0),IF(AND(ISNUMBER(FIND("T",LEFT(E439,2))),IF(LEN(E439)-LEN(SUBSTITUTE(E439,"T",""))&gt;1,FALSE,TRUE)),VLOOKUP(SUBSTITUTE(E439,"T",""),CIFX_ECSG清單!A:R,18,0),VLOOKUP(E439,CIFX_ECSG清單!A:R,18,0)))</f>
        <v>TS0116-SA-010301-00057-顧客資料基本資料_信封列印.docx</v>
      </c>
      <c r="G439" s="30" t="s">
        <v>231</v>
      </c>
      <c r="H439" s="27" t="s">
        <v>1828</v>
      </c>
      <c r="I439" s="28">
        <v>4</v>
      </c>
      <c r="J439" s="29" t="s">
        <v>496</v>
      </c>
      <c r="K439" s="27" t="s">
        <v>1832</v>
      </c>
      <c r="L439" s="27" t="s">
        <v>1832</v>
      </c>
      <c r="M439" s="27" t="s">
        <v>1833</v>
      </c>
      <c r="N439" s="27">
        <v>1</v>
      </c>
      <c r="O439" s="30" t="s">
        <v>516</v>
      </c>
      <c r="P439" s="30" t="s">
        <v>1834</v>
      </c>
      <c r="R439" s="32" t="s">
        <v>1835</v>
      </c>
      <c r="S439" s="27"/>
      <c r="T439" s="27"/>
    </row>
    <row r="440" spans="1:20" ht="40.5" hidden="1">
      <c r="A440" s="6" t="str">
        <f>VLOOKUP(E440,CIFX_ECSG清單!A:B,2,0)</f>
        <v>PROD</v>
      </c>
      <c r="B440" s="6" t="str">
        <f>_xlfn.IFNA(IF(C440="舊服務",LOOKUP(1,0/FIND(IFERROR(VLOOKUP(E440,新舊交易名稱mapping!A:B,2,0),E440),PGMTRX!A:A),PGMTRX!C:C),LOOKUP(1,0/FIND(E440,新服務功能!H:H),新服務功能!M:M)),VLOOKUP(IFERROR(VLOOKUP(E440,新舊交易名稱mapping!A:B,2,0),E440),CIFX_ECSG清單!A:B,2,0))</f>
        <v>新世代分行系統(NBS)</v>
      </c>
      <c r="C440" s="6" t="str">
        <f>IF(_xlfn.IFNA(VLOOKUP(E440,新服務功能!H:H,1,0),"舊服務")&lt;&gt;"舊服務","新服務","舊服務")</f>
        <v>舊服務</v>
      </c>
      <c r="D440" s="6" t="str">
        <f>IF((VLOOKUP(E440,CIFX_ECSG清單!A:H,8,FALSE))=1,"異動","查詢")</f>
        <v>查詢</v>
      </c>
      <c r="E440" s="27" t="s">
        <v>229</v>
      </c>
      <c r="F440" s="27" t="str">
        <f>IF(ISNUMBER(FIND("TWIS",E440)),VLOOKUP(SUBSTITUTE(E440,"TWIS","IWIS"),CIFX_ECSG清單!A:R,18,0),IF(AND(ISNUMBER(FIND("T",LEFT(E440,2))),IF(LEN(E440)-LEN(SUBSTITUTE(E440,"T",""))&gt;1,FALSE,TRUE)),VLOOKUP(SUBSTITUTE(E440,"T",""),CIFX_ECSG清單!A:R,18,0),VLOOKUP(E440,CIFX_ECSG清單!A:R,18,0)))</f>
        <v>TS0116-SA-010301-00057-顧客資料基本資料_信封列印.docx</v>
      </c>
      <c r="G440" s="30" t="s">
        <v>231</v>
      </c>
      <c r="H440" s="27" t="s">
        <v>1828</v>
      </c>
      <c r="I440" s="28">
        <v>5</v>
      </c>
      <c r="J440" s="29" t="s">
        <v>496</v>
      </c>
      <c r="K440" s="27" t="s">
        <v>1836</v>
      </c>
      <c r="L440" s="27" t="s">
        <v>1837</v>
      </c>
      <c r="M440" s="27" t="s">
        <v>1838</v>
      </c>
      <c r="N440" s="27">
        <v>1</v>
      </c>
      <c r="O440" s="30" t="s">
        <v>516</v>
      </c>
      <c r="P440" s="30" t="s">
        <v>1839</v>
      </c>
      <c r="R440" s="32" t="s">
        <v>1840</v>
      </c>
      <c r="S440" s="27"/>
      <c r="T440" s="27"/>
    </row>
    <row r="441" spans="1:20" hidden="1">
      <c r="A441" s="6" t="str">
        <f>VLOOKUP(E441,CIFX_ECSG清單!A:B,2,0)</f>
        <v>PROD</v>
      </c>
      <c r="B441" s="6" t="str">
        <f>_xlfn.IFNA(IF(C441="舊服務",LOOKUP(1,0/FIND(IFERROR(VLOOKUP(E441,新舊交易名稱mapping!A:B,2,0),E441),PGMTRX!A:A),PGMTRX!C:C),LOOKUP(1,0/FIND(E441,新服務功能!H:H),新服務功能!M:M)),VLOOKUP(IFERROR(VLOOKUP(E441,新舊交易名稱mapping!A:B,2,0),E441),CIFX_ECSG清單!A:B,2,0))</f>
        <v>新世代分行系統(NBS)</v>
      </c>
      <c r="C441" s="6" t="str">
        <f>IF(_xlfn.IFNA(VLOOKUP(E441,新服務功能!H:H,1,0),"舊服務")&lt;&gt;"舊服務","新服務","舊服務")</f>
        <v>舊服務</v>
      </c>
      <c r="D441" s="6" t="str">
        <f>IF((VLOOKUP(E441,CIFX_ECSG清單!A:H,8,FALSE))=1,"異動","查詢")</f>
        <v>查詢</v>
      </c>
      <c r="E441" s="27" t="s">
        <v>229</v>
      </c>
      <c r="F441" s="27" t="str">
        <f>IF(ISNUMBER(FIND("TWIS",E441)),VLOOKUP(SUBSTITUTE(E441,"TWIS","IWIS"),CIFX_ECSG清單!A:R,18,0),IF(AND(ISNUMBER(FIND("T",LEFT(E441,2))),IF(LEN(E441)-LEN(SUBSTITUTE(E441,"T",""))&gt;1,FALSE,TRUE)),VLOOKUP(SUBSTITUTE(E441,"T",""),CIFX_ECSG清單!A:R,18,0),VLOOKUP(E441,CIFX_ECSG清單!A:R,18,0)))</f>
        <v>TS0116-SA-010301-00057-顧客資料基本資料_信封列印.docx</v>
      </c>
      <c r="G441" s="30" t="s">
        <v>231</v>
      </c>
      <c r="H441" s="27" t="s">
        <v>1841</v>
      </c>
      <c r="I441" s="28">
        <v>1</v>
      </c>
      <c r="J441" s="29" t="s">
        <v>513</v>
      </c>
      <c r="K441" s="27" t="s">
        <v>746</v>
      </c>
      <c r="L441" s="31" t="s">
        <v>667</v>
      </c>
      <c r="M441" s="27" t="s">
        <v>1842</v>
      </c>
      <c r="N441" s="27">
        <v>10</v>
      </c>
      <c r="O441" s="30" t="s">
        <v>516</v>
      </c>
      <c r="P441" s="30" t="s">
        <v>501</v>
      </c>
      <c r="R441" s="27"/>
      <c r="S441" s="27" t="s">
        <v>502</v>
      </c>
      <c r="T441" s="27"/>
    </row>
    <row r="442" spans="1:20" hidden="1">
      <c r="A442" s="6" t="str">
        <f>VLOOKUP(E442,CIFX_ECSG清單!A:B,2,0)</f>
        <v>PROD</v>
      </c>
      <c r="B442" s="6" t="str">
        <f>_xlfn.IFNA(IF(C442="舊服務",LOOKUP(1,0/FIND(IFERROR(VLOOKUP(E442,新舊交易名稱mapping!A:B,2,0),E442),PGMTRX!A:A),PGMTRX!C:C),LOOKUP(1,0/FIND(E442,新服務功能!H:H),新服務功能!M:M)),VLOOKUP(IFERROR(VLOOKUP(E442,新舊交易名稱mapping!A:B,2,0),E442),CIFX_ECSG清單!A:B,2,0))</f>
        <v>新世代分行系統(NBS)</v>
      </c>
      <c r="C442" s="6" t="str">
        <f>IF(_xlfn.IFNA(VLOOKUP(E442,新服務功能!H:H,1,0),"舊服務")&lt;&gt;"舊服務","新服務","舊服務")</f>
        <v>舊服務</v>
      </c>
      <c r="D442" s="6" t="str">
        <f>IF((VLOOKUP(E442,CIFX_ECSG清單!A:H,8,FALSE))=1,"異動","查詢")</f>
        <v>查詢</v>
      </c>
      <c r="E442" s="27" t="s">
        <v>1843</v>
      </c>
      <c r="F442" s="27" t="str">
        <f>IF(ISNUMBER(FIND("TWIS",E442)),VLOOKUP(SUBSTITUTE(E442,"TWIS","IWIS"),CIFX_ECSG清單!A:R,18,0),IF(AND(ISNUMBER(FIND("T",LEFT(E442,2))),IF(LEN(E442)-LEN(SUBSTITUTE(E442,"T",""))&gt;1,FALSE,TRUE)),VLOOKUP(SUBSTITUTE(E442,"T",""),CIFX_ECSG清單!A:R,18,0),VLOOKUP(E442,CIFX_ECSG清單!A:R,18,0)))</f>
        <v>TS0116-SA-010301-00057-顧客資料基本資料_信封列印.docx</v>
      </c>
      <c r="G442" s="30" t="s">
        <v>231</v>
      </c>
      <c r="H442" s="27" t="s">
        <v>1841</v>
      </c>
      <c r="I442" s="28">
        <v>2</v>
      </c>
      <c r="J442" s="29" t="s">
        <v>513</v>
      </c>
      <c r="K442" s="27" t="s">
        <v>1541</v>
      </c>
      <c r="L442" s="27" t="s">
        <v>1541</v>
      </c>
      <c r="M442" s="27" t="s">
        <v>1844</v>
      </c>
      <c r="N442" s="27">
        <v>13</v>
      </c>
      <c r="O442" s="30" t="s">
        <v>516</v>
      </c>
      <c r="P442" s="30" t="s">
        <v>744</v>
      </c>
      <c r="R442" s="27"/>
      <c r="S442" s="27"/>
      <c r="T442" s="27"/>
    </row>
    <row r="443" spans="1:20" hidden="1">
      <c r="A443" s="6" t="str">
        <f>VLOOKUP(E443,CIFX_ECSG清單!A:B,2,0)</f>
        <v>PROD</v>
      </c>
      <c r="B443" s="6" t="str">
        <f>_xlfn.IFNA(IF(C443="舊服務",LOOKUP(1,0/FIND(IFERROR(VLOOKUP(E443,新舊交易名稱mapping!A:B,2,0),E443),PGMTRX!A:A),PGMTRX!C:C),LOOKUP(1,0/FIND(E443,新服務功能!H:H),新服務功能!M:M)),VLOOKUP(IFERROR(VLOOKUP(E443,新舊交易名稱mapping!A:B,2,0),E443),CIFX_ECSG清單!A:B,2,0))</f>
        <v>新世代分行系統(NBS)</v>
      </c>
      <c r="C443" s="6" t="str">
        <f>IF(_xlfn.IFNA(VLOOKUP(E443,新服務功能!H:H,1,0),"舊服務")&lt;&gt;"舊服務","新服務","舊服務")</f>
        <v>舊服務</v>
      </c>
      <c r="D443" s="6" t="str">
        <f>IF((VLOOKUP(E443,CIFX_ECSG清單!A:H,8,FALSE))=1,"異動","查詢")</f>
        <v>查詢</v>
      </c>
      <c r="E443" s="27" t="s">
        <v>229</v>
      </c>
      <c r="F443" s="27" t="str">
        <f>IF(ISNUMBER(FIND("TWIS",E443)),VLOOKUP(SUBSTITUTE(E443,"TWIS","IWIS"),CIFX_ECSG清單!A:R,18,0),IF(AND(ISNUMBER(FIND("T",LEFT(E443,2))),IF(LEN(E443)-LEN(SUBSTITUTE(E443,"T",""))&gt;1,FALSE,TRUE)),VLOOKUP(SUBSTITUTE(E443,"T",""),CIFX_ECSG清單!A:R,18,0),VLOOKUP(E443,CIFX_ECSG清單!A:R,18,0)))</f>
        <v>TS0116-SA-010301-00057-顧客資料基本資料_信封列印.docx</v>
      </c>
      <c r="G443" s="30" t="s">
        <v>231</v>
      </c>
      <c r="H443" s="27" t="s">
        <v>1841</v>
      </c>
      <c r="I443" s="28">
        <v>3</v>
      </c>
      <c r="J443" s="29" t="s">
        <v>513</v>
      </c>
      <c r="K443" s="27" t="s">
        <v>828</v>
      </c>
      <c r="L443" s="31" t="s">
        <v>749</v>
      </c>
      <c r="M443" s="27" t="s">
        <v>1845</v>
      </c>
      <c r="N443" s="27">
        <v>80</v>
      </c>
      <c r="O443" s="30" t="s">
        <v>516</v>
      </c>
      <c r="P443" s="30" t="s">
        <v>636</v>
      </c>
      <c r="R443" s="27"/>
      <c r="S443" s="27" t="s">
        <v>638</v>
      </c>
      <c r="T443" s="27"/>
    </row>
    <row r="444" spans="1:20" hidden="1">
      <c r="A444" s="6" t="str">
        <f>VLOOKUP(E444,CIFX_ECSG清單!A:B,2,0)</f>
        <v>PROD</v>
      </c>
      <c r="B444" s="6" t="str">
        <f>_xlfn.IFNA(IF(C444="舊服務",LOOKUP(1,0/FIND(IFERROR(VLOOKUP(E444,新舊交易名稱mapping!A:B,2,0),E444),PGMTRX!A:A),PGMTRX!C:C),LOOKUP(1,0/FIND(E444,新服務功能!H:H),新服務功能!M:M)),VLOOKUP(IFERROR(VLOOKUP(E444,新舊交易名稱mapping!A:B,2,0),E444),CIFX_ECSG清單!A:B,2,0))</f>
        <v>新世代分行系統(NBS)</v>
      </c>
      <c r="C444" s="6" t="str">
        <f>IF(_xlfn.IFNA(VLOOKUP(E444,新服務功能!H:H,1,0),"舊服務")&lt;&gt;"舊服務","新服務","舊服務")</f>
        <v>舊服務</v>
      </c>
      <c r="D444" s="6" t="str">
        <f>IF((VLOOKUP(E444,CIFX_ECSG清單!A:H,8,FALSE))=1,"異動","查詢")</f>
        <v>查詢</v>
      </c>
      <c r="E444" s="27" t="s">
        <v>229</v>
      </c>
      <c r="F444" s="27" t="str">
        <f>IF(ISNUMBER(FIND("TWIS",E444)),VLOOKUP(SUBSTITUTE(E444,"TWIS","IWIS"),CIFX_ECSG清單!A:R,18,0),IF(AND(ISNUMBER(FIND("T",LEFT(E444,2))),IF(LEN(E444)-LEN(SUBSTITUTE(E444,"T",""))&gt;1,FALSE,TRUE)),VLOOKUP(SUBSTITUTE(E444,"T",""),CIFX_ECSG清單!A:R,18,0),VLOOKUP(E444,CIFX_ECSG清單!A:R,18,0)))</f>
        <v>TS0116-SA-010301-00057-顧客資料基本資料_信封列印.docx</v>
      </c>
      <c r="G444" s="30" t="s">
        <v>231</v>
      </c>
      <c r="H444" s="27" t="s">
        <v>1841</v>
      </c>
      <c r="I444" s="28">
        <v>4</v>
      </c>
      <c r="J444" s="29" t="s">
        <v>513</v>
      </c>
      <c r="K444" s="27" t="s">
        <v>1846</v>
      </c>
      <c r="L444" s="27" t="s">
        <v>616</v>
      </c>
      <c r="M444" s="27" t="s">
        <v>1847</v>
      </c>
      <c r="N444" s="27">
        <v>15</v>
      </c>
      <c r="O444" s="30" t="s">
        <v>516</v>
      </c>
      <c r="P444" s="30" t="s">
        <v>616</v>
      </c>
      <c r="R444" s="27"/>
      <c r="S444" s="27"/>
      <c r="T444" s="27"/>
    </row>
    <row r="445" spans="1:20" hidden="1">
      <c r="A445" s="6" t="str">
        <f>VLOOKUP(E445,CIFX_ECSG清單!A:B,2,0)</f>
        <v>PROD</v>
      </c>
      <c r="B445" s="6" t="str">
        <f>_xlfn.IFNA(IF(C445="舊服務",LOOKUP(1,0/FIND(IFERROR(VLOOKUP(E445,新舊交易名稱mapping!A:B,2,0),E445),PGMTRX!A:A),PGMTRX!C:C),LOOKUP(1,0/FIND(E445,新服務功能!H:H),新服務功能!M:M)),VLOOKUP(IFERROR(VLOOKUP(E445,新舊交易名稱mapping!A:B,2,0),E445),CIFX_ECSG清單!A:B,2,0))</f>
        <v>新世代分行系統(NBS)</v>
      </c>
      <c r="C445" s="6" t="str">
        <f>IF(_xlfn.IFNA(VLOOKUP(E445,新服務功能!H:H,1,0),"舊服務")&lt;&gt;"舊服務","新服務","舊服務")</f>
        <v>舊服務</v>
      </c>
      <c r="D445" s="6" t="str">
        <f>IF((VLOOKUP(E445,CIFX_ECSG清單!A:H,8,FALSE))=1,"異動","查詢")</f>
        <v>查詢</v>
      </c>
      <c r="E445" s="27" t="s">
        <v>229</v>
      </c>
      <c r="F445" s="27" t="str">
        <f>IF(ISNUMBER(FIND("TWIS",E445)),VLOOKUP(SUBSTITUTE(E445,"TWIS","IWIS"),CIFX_ECSG清單!A:R,18,0),IF(AND(ISNUMBER(FIND("T",LEFT(E445,2))),IF(LEN(E445)-LEN(SUBSTITUTE(E445,"T",""))&gt;1,FALSE,TRUE)),VLOOKUP(SUBSTITUTE(E445,"T",""),CIFX_ECSG清單!A:R,18,0),VLOOKUP(E445,CIFX_ECSG清單!A:R,18,0)))</f>
        <v>TS0116-SA-010301-00057-顧客資料基本資料_信封列印.docx</v>
      </c>
      <c r="G445" s="30" t="s">
        <v>231</v>
      </c>
      <c r="H445" s="27" t="s">
        <v>1841</v>
      </c>
      <c r="I445" s="28">
        <v>5</v>
      </c>
      <c r="J445" s="29" t="s">
        <v>513</v>
      </c>
      <c r="K445" s="27" t="s">
        <v>1848</v>
      </c>
      <c r="L445" s="27" t="s">
        <v>1848</v>
      </c>
      <c r="M445" s="27" t="s">
        <v>1849</v>
      </c>
      <c r="N445" s="27">
        <v>80</v>
      </c>
      <c r="O445" s="30" t="s">
        <v>516</v>
      </c>
      <c r="P445" s="30" t="s">
        <v>1850</v>
      </c>
      <c r="R445" s="27"/>
      <c r="S445" s="27"/>
      <c r="T445" s="27"/>
    </row>
    <row r="446" spans="1:20" hidden="1">
      <c r="A446" s="6" t="str">
        <f>VLOOKUP(E446,CIFX_ECSG清單!A:B,2,0)</f>
        <v>PROD</v>
      </c>
      <c r="B446" s="6" t="str">
        <f>_xlfn.IFNA(IF(C446="舊服務",LOOKUP(1,0/FIND(IFERROR(VLOOKUP(E446,新舊交易名稱mapping!A:B,2,0),E446),PGMTRX!A:A),PGMTRX!C:C),LOOKUP(1,0/FIND(E446,新服務功能!H:H),新服務功能!M:M)),VLOOKUP(IFERROR(VLOOKUP(E446,新舊交易名稱mapping!A:B,2,0),E446),CIFX_ECSG清單!A:B,2,0))</f>
        <v>新世代分行系統(NBS)</v>
      </c>
      <c r="C446" s="6" t="str">
        <f>IF(_xlfn.IFNA(VLOOKUP(E446,新服務功能!H:H,1,0),"舊服務")&lt;&gt;"舊服務","新服務","舊服務")</f>
        <v>舊服務</v>
      </c>
      <c r="D446" s="6" t="str">
        <f>IF((VLOOKUP(E446,CIFX_ECSG清單!A:H,8,FALSE))=1,"異動","查詢")</f>
        <v>查詢</v>
      </c>
      <c r="E446" s="27" t="s">
        <v>229</v>
      </c>
      <c r="F446" s="27" t="str">
        <f>IF(ISNUMBER(FIND("TWIS",E446)),VLOOKUP(SUBSTITUTE(E446,"TWIS","IWIS"),CIFX_ECSG清單!A:R,18,0),IF(AND(ISNUMBER(FIND("T",LEFT(E446,2))),IF(LEN(E446)-LEN(SUBSTITUTE(E446,"T",""))&gt;1,FALSE,TRUE)),VLOOKUP(SUBSTITUTE(E446,"T",""),CIFX_ECSG清單!A:R,18,0),VLOOKUP(E446,CIFX_ECSG清單!A:R,18,0)))</f>
        <v>TS0116-SA-010301-00057-顧客資料基本資料_信封列印.docx</v>
      </c>
      <c r="G446" s="30" t="s">
        <v>231</v>
      </c>
      <c r="H446" s="27" t="s">
        <v>1841</v>
      </c>
      <c r="I446" s="28">
        <v>6</v>
      </c>
      <c r="J446" s="29" t="s">
        <v>513</v>
      </c>
      <c r="K446" s="27" t="s">
        <v>943</v>
      </c>
      <c r="L446" s="27" t="s">
        <v>1368</v>
      </c>
      <c r="M446" s="27" t="s">
        <v>945</v>
      </c>
      <c r="N446" s="27">
        <v>3</v>
      </c>
      <c r="O446" s="30" t="s">
        <v>516</v>
      </c>
      <c r="P446" s="30" t="s">
        <v>1851</v>
      </c>
      <c r="R446" s="27"/>
      <c r="S446" s="27"/>
      <c r="T446" s="27"/>
    </row>
    <row r="447" spans="1:20" hidden="1">
      <c r="A447" s="6" t="str">
        <f>VLOOKUP(E447,CIFX_ECSG清單!A:B,2,0)</f>
        <v>PROD</v>
      </c>
      <c r="B447" s="6" t="str">
        <f>_xlfn.IFNA(IF(C447="舊服務",LOOKUP(1,0/FIND(IFERROR(VLOOKUP(E447,新舊交易名稱mapping!A:B,2,0),E447),PGMTRX!A:A),PGMTRX!C:C),LOOKUP(1,0/FIND(E447,新服務功能!H:H),新服務功能!M:M)),VLOOKUP(IFERROR(VLOOKUP(E447,新舊交易名稱mapping!A:B,2,0),E447),CIFX_ECSG清單!A:B,2,0))</f>
        <v>新世代分行系統(NBS)</v>
      </c>
      <c r="C447" s="6" t="str">
        <f>IF(_xlfn.IFNA(VLOOKUP(E447,新服務功能!H:H,1,0),"舊服務")&lt;&gt;"舊服務","新服務","舊服務")</f>
        <v>舊服務</v>
      </c>
      <c r="D447" s="6" t="str">
        <f>IF((VLOOKUP(E447,CIFX_ECSG清單!A:H,8,FALSE))=1,"異動","查詢")</f>
        <v>查詢</v>
      </c>
      <c r="E447" s="27" t="s">
        <v>229</v>
      </c>
      <c r="F447" s="27" t="str">
        <f>IF(ISNUMBER(FIND("TWIS",E447)),VLOOKUP(SUBSTITUTE(E447,"TWIS","IWIS"),CIFX_ECSG清單!A:R,18,0),IF(AND(ISNUMBER(FIND("T",LEFT(E447,2))),IF(LEN(E447)-LEN(SUBSTITUTE(E447,"T",""))&gt;1,FALSE,TRUE)),VLOOKUP(SUBSTITUTE(E447,"T",""),CIFX_ECSG清單!A:R,18,0),VLOOKUP(E447,CIFX_ECSG清單!A:R,18,0)))</f>
        <v>TS0116-SA-010301-00057-顧客資料基本資料_信封列印.docx</v>
      </c>
      <c r="G447" s="30" t="s">
        <v>231</v>
      </c>
      <c r="H447" s="27" t="s">
        <v>1841</v>
      </c>
      <c r="I447" s="28">
        <v>7</v>
      </c>
      <c r="J447" s="29" t="s">
        <v>513</v>
      </c>
      <c r="K447" s="27" t="s">
        <v>1829</v>
      </c>
      <c r="L447" s="27" t="s">
        <v>1829</v>
      </c>
      <c r="M447" s="27" t="s">
        <v>1852</v>
      </c>
      <c r="N447" s="27">
        <v>4</v>
      </c>
      <c r="O447" s="30" t="s">
        <v>516</v>
      </c>
      <c r="P447" s="30" t="s">
        <v>1853</v>
      </c>
      <c r="R447" s="27"/>
      <c r="S447" s="27"/>
      <c r="T447" s="27"/>
    </row>
    <row r="448" spans="1:20" hidden="1">
      <c r="A448" s="6" t="str">
        <f>VLOOKUP(E448,CIFX_ECSG清單!A:B,2,0)</f>
        <v>待下架</v>
      </c>
      <c r="B448" s="6" t="str">
        <f>_xlfn.IFNA(IF(C448="舊服務",LOOKUP(1,0/FIND(IFERROR(VLOOKUP(E448,新舊交易名稱mapping!A:B,2,0),E448),PGMTRX!A:A),PGMTRX!C:C),LOOKUP(1,0/FIND(E448,新服務功能!H:H),新服務功能!M:M)),VLOOKUP(IFERROR(VLOOKUP(E448,新舊交易名稱mapping!A:B,2,0),E448),CIFX_ECSG清單!A:B,2,0))</f>
        <v>客服系統(PeopleSof)</v>
      </c>
      <c r="C448" s="6" t="str">
        <f>IF(_xlfn.IFNA(VLOOKUP(E448,新服務功能!H:H,1,0),"舊服務")&lt;&gt;"舊服務","新服務","舊服務")</f>
        <v>舊服務</v>
      </c>
      <c r="D448" s="6" t="str">
        <f>IF((VLOOKUP(E448,CIFX_ECSG清單!A:H,8,FALSE))=1,"異動","查詢")</f>
        <v>查詢</v>
      </c>
      <c r="E448" s="27" t="s">
        <v>449</v>
      </c>
      <c r="F448" s="27" t="str">
        <f>IF(ISNUMBER(FIND("TWIS",E448)),VLOOKUP(SUBSTITUTE(E448,"TWIS","IWIS"),CIFX_ECSG清單!A:R,18,0),IF(AND(ISNUMBER(FIND("T",LEFT(E448,2))),IF(LEN(E448)-LEN(SUBSTITUTE(E448,"T",""))&gt;1,FALSE,TRUE)),VLOOKUP(SUBSTITUTE(E448,"T",""),CIFX_ECSG清單!A:R,18,0),VLOOKUP(E448,CIFX_ECSG清單!A:R,18,0)))</f>
        <v>TS0116-SA-010301-00058-顧客資料基本資料_身份確認查詢.docx</v>
      </c>
      <c r="G448" s="27" t="s">
        <v>361</v>
      </c>
      <c r="H448" s="27" t="s">
        <v>1854</v>
      </c>
      <c r="I448" s="28">
        <v>1</v>
      </c>
      <c r="J448" s="29" t="s">
        <v>496</v>
      </c>
      <c r="K448" s="27" t="s">
        <v>509</v>
      </c>
      <c r="L448" s="27" t="s">
        <v>509</v>
      </c>
      <c r="M448" s="27" t="s">
        <v>1855</v>
      </c>
      <c r="N448" s="27">
        <v>13</v>
      </c>
      <c r="O448" s="30" t="s">
        <v>500</v>
      </c>
      <c r="P448" s="30" t="s">
        <v>511</v>
      </c>
      <c r="R448" s="27"/>
      <c r="S448" s="27"/>
      <c r="T448" s="27"/>
    </row>
    <row r="449" spans="1:20" hidden="1">
      <c r="A449" s="6" t="str">
        <f>VLOOKUP(E449,CIFX_ECSG清單!A:B,2,0)</f>
        <v>待下架</v>
      </c>
      <c r="B449" s="6" t="str">
        <f>_xlfn.IFNA(IF(C449="舊服務",LOOKUP(1,0/FIND(IFERROR(VLOOKUP(E449,新舊交易名稱mapping!A:B,2,0),E449),PGMTRX!A:A),PGMTRX!C:C),LOOKUP(1,0/FIND(E449,新服務功能!H:H),新服務功能!M:M)),VLOOKUP(IFERROR(VLOOKUP(E449,新舊交易名稱mapping!A:B,2,0),E449),CIFX_ECSG清單!A:B,2,0))</f>
        <v>客服系統(PeopleSof)</v>
      </c>
      <c r="C449" s="6" t="str">
        <f>IF(_xlfn.IFNA(VLOOKUP(E449,新服務功能!H:H,1,0),"舊服務")&lt;&gt;"舊服務","新服務","舊服務")</f>
        <v>舊服務</v>
      </c>
      <c r="D449" s="6" t="str">
        <f>IF((VLOOKUP(E449,CIFX_ECSG清單!A:H,8,FALSE))=1,"異動","查詢")</f>
        <v>查詢</v>
      </c>
      <c r="E449" s="27" t="s">
        <v>449</v>
      </c>
      <c r="F449" s="27" t="str">
        <f>IF(ISNUMBER(FIND("TWIS",E449)),VLOOKUP(SUBSTITUTE(E449,"TWIS","IWIS"),CIFX_ECSG清單!A:R,18,0),IF(AND(ISNUMBER(FIND("T",LEFT(E449,2))),IF(LEN(E449)-LEN(SUBSTITUTE(E449,"T",""))&gt;1,FALSE,TRUE)),VLOOKUP(SUBSTITUTE(E449,"T",""),CIFX_ECSG清單!A:R,18,0),VLOOKUP(E449,CIFX_ECSG清單!A:R,18,0)))</f>
        <v>TS0116-SA-010301-00058-顧客資料基本資料_身份確認查詢.docx</v>
      </c>
      <c r="G449" s="27" t="s">
        <v>361</v>
      </c>
      <c r="H449" s="27" t="s">
        <v>1854</v>
      </c>
      <c r="I449" s="28">
        <v>2</v>
      </c>
      <c r="J449" s="29" t="s">
        <v>496</v>
      </c>
      <c r="K449" s="32" t="s">
        <v>514</v>
      </c>
      <c r="L449" s="31" t="s">
        <v>667</v>
      </c>
      <c r="M449" s="27" t="s">
        <v>1856</v>
      </c>
      <c r="N449" s="27">
        <v>10</v>
      </c>
      <c r="O449" s="30" t="s">
        <v>500</v>
      </c>
      <c r="P449" s="27" t="s">
        <v>501</v>
      </c>
      <c r="R449" s="27"/>
      <c r="S449" s="27" t="s">
        <v>502</v>
      </c>
      <c r="T449" s="27"/>
    </row>
    <row r="450" spans="1:20" hidden="1">
      <c r="A450" s="6" t="str">
        <f>VLOOKUP(E450,CIFX_ECSG清單!A:B,2,0)</f>
        <v>待下架</v>
      </c>
      <c r="B450" s="6" t="str">
        <f>_xlfn.IFNA(IF(C450="舊服務",LOOKUP(1,0/FIND(IFERROR(VLOOKUP(E450,新舊交易名稱mapping!A:B,2,0),E450),PGMTRX!A:A),PGMTRX!C:C),LOOKUP(1,0/FIND(E450,新服務功能!H:H),新服務功能!M:M)),VLOOKUP(IFERROR(VLOOKUP(E450,新舊交易名稱mapping!A:B,2,0),E450),CIFX_ECSG清單!A:B,2,0))</f>
        <v>客服系統(PeopleSof)</v>
      </c>
      <c r="C450" s="6" t="str">
        <f>IF(_xlfn.IFNA(VLOOKUP(E450,新服務功能!H:H,1,0),"舊服務")&lt;&gt;"舊服務","新服務","舊服務")</f>
        <v>舊服務</v>
      </c>
      <c r="D450" s="6" t="str">
        <f>IF((VLOOKUP(E450,CIFX_ECSG清單!A:H,8,FALSE))=1,"異動","查詢")</f>
        <v>查詢</v>
      </c>
      <c r="E450" s="27" t="s">
        <v>449</v>
      </c>
      <c r="F450" s="27" t="str">
        <f>IF(ISNUMBER(FIND("TWIS",E450)),VLOOKUP(SUBSTITUTE(E450,"TWIS","IWIS"),CIFX_ECSG清單!A:R,18,0),IF(AND(ISNUMBER(FIND("T",LEFT(E450,2))),IF(LEN(E450)-LEN(SUBSTITUTE(E450,"T",""))&gt;1,FALSE,TRUE)),VLOOKUP(SUBSTITUTE(E450,"T",""),CIFX_ECSG清單!A:R,18,0),VLOOKUP(E450,CIFX_ECSG清單!A:R,18,0)))</f>
        <v>TS0116-SA-010301-00058-顧客資料基本資料_身份確認查詢.docx</v>
      </c>
      <c r="G450" s="27" t="s">
        <v>361</v>
      </c>
      <c r="H450" s="27" t="s">
        <v>1854</v>
      </c>
      <c r="I450" s="28">
        <v>3</v>
      </c>
      <c r="J450" s="29" t="s">
        <v>496</v>
      </c>
      <c r="K450" s="27" t="s">
        <v>1857</v>
      </c>
      <c r="L450" s="27" t="s">
        <v>616</v>
      </c>
      <c r="M450" s="27" t="s">
        <v>1858</v>
      </c>
      <c r="N450" s="27">
        <v>4</v>
      </c>
      <c r="O450" s="30" t="s">
        <v>500</v>
      </c>
      <c r="P450" s="30" t="s">
        <v>616</v>
      </c>
      <c r="R450" s="27" t="s">
        <v>1570</v>
      </c>
      <c r="S450" s="27"/>
      <c r="T450" s="27"/>
    </row>
    <row r="451" spans="1:20" hidden="1">
      <c r="A451" s="6" t="str">
        <f>VLOOKUP(E451,CIFX_ECSG清單!A:B,2,0)</f>
        <v>待下架</v>
      </c>
      <c r="B451" s="6" t="str">
        <f>_xlfn.IFNA(IF(C451="舊服務",LOOKUP(1,0/FIND(IFERROR(VLOOKUP(E451,新舊交易名稱mapping!A:B,2,0),E451),PGMTRX!A:A),PGMTRX!C:C),LOOKUP(1,0/FIND(E451,新服務功能!H:H),新服務功能!M:M)),VLOOKUP(IFERROR(VLOOKUP(E451,新舊交易名稱mapping!A:B,2,0),E451),CIFX_ECSG清單!A:B,2,0))</f>
        <v>客服系統(PeopleSof)</v>
      </c>
      <c r="C451" s="6" t="str">
        <f>IF(_xlfn.IFNA(VLOOKUP(E451,新服務功能!H:H,1,0),"舊服務")&lt;&gt;"舊服務","新服務","舊服務")</f>
        <v>舊服務</v>
      </c>
      <c r="D451" s="6" t="str">
        <f>IF((VLOOKUP(E451,CIFX_ECSG清單!A:H,8,FALSE))=1,"異動","查詢")</f>
        <v>查詢</v>
      </c>
      <c r="E451" s="27" t="s">
        <v>449</v>
      </c>
      <c r="F451" s="27" t="str">
        <f>IF(ISNUMBER(FIND("TWIS",E451)),VLOOKUP(SUBSTITUTE(E451,"TWIS","IWIS"),CIFX_ECSG清單!A:R,18,0),IF(AND(ISNUMBER(FIND("T",LEFT(E451,2))),IF(LEN(E451)-LEN(SUBSTITUTE(E451,"T",""))&gt;1,FALSE,TRUE)),VLOOKUP(SUBSTITUTE(E451,"T",""),CIFX_ECSG清單!A:R,18,0),VLOOKUP(E451,CIFX_ECSG清單!A:R,18,0)))</f>
        <v>TS0116-SA-010301-00058-顧客資料基本資料_身份確認查詢.docx</v>
      </c>
      <c r="G451" s="27" t="s">
        <v>361</v>
      </c>
      <c r="H451" s="27" t="s">
        <v>1859</v>
      </c>
      <c r="I451" s="28">
        <v>1</v>
      </c>
      <c r="J451" s="29" t="s">
        <v>513</v>
      </c>
      <c r="K451" s="27" t="s">
        <v>509</v>
      </c>
      <c r="L451" s="27" t="s">
        <v>509</v>
      </c>
      <c r="M451" s="27" t="s">
        <v>1860</v>
      </c>
      <c r="N451" s="27">
        <v>13</v>
      </c>
      <c r="O451" s="30" t="s">
        <v>500</v>
      </c>
      <c r="P451" s="30" t="s">
        <v>511</v>
      </c>
      <c r="R451" s="27"/>
      <c r="S451" s="27"/>
      <c r="T451" s="27"/>
    </row>
    <row r="452" spans="1:20" hidden="1">
      <c r="A452" s="6" t="str">
        <f>VLOOKUP(E452,CIFX_ECSG清單!A:B,2,0)</f>
        <v>待下架</v>
      </c>
      <c r="B452" s="6" t="str">
        <f>_xlfn.IFNA(IF(C452="舊服務",LOOKUP(1,0/FIND(IFERROR(VLOOKUP(E452,新舊交易名稱mapping!A:B,2,0),E452),PGMTRX!A:A),PGMTRX!C:C),LOOKUP(1,0/FIND(E452,新服務功能!H:H),新服務功能!M:M)),VLOOKUP(IFERROR(VLOOKUP(E452,新舊交易名稱mapping!A:B,2,0),E452),CIFX_ECSG清單!A:B,2,0))</f>
        <v>客服系統(PeopleSof)</v>
      </c>
      <c r="C452" s="6" t="str">
        <f>IF(_xlfn.IFNA(VLOOKUP(E452,新服務功能!H:H,1,0),"舊服務")&lt;&gt;"舊服務","新服務","舊服務")</f>
        <v>舊服務</v>
      </c>
      <c r="D452" s="6" t="str">
        <f>IF((VLOOKUP(E452,CIFX_ECSG清單!A:H,8,FALSE))=1,"異動","查詢")</f>
        <v>查詢</v>
      </c>
      <c r="E452" s="27" t="s">
        <v>449</v>
      </c>
      <c r="F452" s="27" t="str">
        <f>IF(ISNUMBER(FIND("TWIS",E452)),VLOOKUP(SUBSTITUTE(E452,"TWIS","IWIS"),CIFX_ECSG清單!A:R,18,0),IF(AND(ISNUMBER(FIND("T",LEFT(E452,2))),IF(LEN(E452)-LEN(SUBSTITUTE(E452,"T",""))&gt;1,FALSE,TRUE)),VLOOKUP(SUBSTITUTE(E452,"T",""),CIFX_ECSG清單!A:R,18,0),VLOOKUP(E452,CIFX_ECSG清單!A:R,18,0)))</f>
        <v>TS0116-SA-010301-00058-顧客資料基本資料_身份確認查詢.docx</v>
      </c>
      <c r="G452" s="27" t="s">
        <v>361</v>
      </c>
      <c r="H452" s="27" t="s">
        <v>1859</v>
      </c>
      <c r="I452" s="28">
        <v>2</v>
      </c>
      <c r="J452" s="29" t="s">
        <v>513</v>
      </c>
      <c r="K452" s="32" t="s">
        <v>514</v>
      </c>
      <c r="L452" s="31" t="s">
        <v>667</v>
      </c>
      <c r="M452" s="27" t="s">
        <v>1861</v>
      </c>
      <c r="N452" s="27">
        <v>10</v>
      </c>
      <c r="O452" s="30" t="s">
        <v>500</v>
      </c>
      <c r="P452" s="27" t="s">
        <v>501</v>
      </c>
      <c r="R452" s="27"/>
      <c r="S452" s="27" t="s">
        <v>502</v>
      </c>
      <c r="T452" s="27"/>
    </row>
    <row r="453" spans="1:20" hidden="1">
      <c r="A453" s="6" t="str">
        <f>VLOOKUP(E453,CIFX_ECSG清單!A:B,2,0)</f>
        <v>待下架</v>
      </c>
      <c r="B453" s="6" t="str">
        <f>_xlfn.IFNA(IF(C453="舊服務",LOOKUP(1,0/FIND(IFERROR(VLOOKUP(E453,新舊交易名稱mapping!A:B,2,0),E453),PGMTRX!A:A),PGMTRX!C:C),LOOKUP(1,0/FIND(E453,新服務功能!H:H),新服務功能!M:M)),VLOOKUP(IFERROR(VLOOKUP(E453,新舊交易名稱mapping!A:B,2,0),E453),CIFX_ECSG清單!A:B,2,0))</f>
        <v>客服系統(PeopleSof)</v>
      </c>
      <c r="C453" s="6" t="str">
        <f>IF(_xlfn.IFNA(VLOOKUP(E453,新服務功能!H:H,1,0),"舊服務")&lt;&gt;"舊服務","新服務","舊服務")</f>
        <v>舊服務</v>
      </c>
      <c r="D453" s="6" t="str">
        <f>IF((VLOOKUP(E453,CIFX_ECSG清單!A:H,8,FALSE))=1,"異動","查詢")</f>
        <v>查詢</v>
      </c>
      <c r="E453" s="27" t="s">
        <v>449</v>
      </c>
      <c r="F453" s="27" t="str">
        <f>IF(ISNUMBER(FIND("TWIS",E453)),VLOOKUP(SUBSTITUTE(E453,"TWIS","IWIS"),CIFX_ECSG清單!A:R,18,0),IF(AND(ISNUMBER(FIND("T",LEFT(E453,2))),IF(LEN(E453)-LEN(SUBSTITUTE(E453,"T",""))&gt;1,FALSE,TRUE)),VLOOKUP(SUBSTITUTE(E453,"T",""),CIFX_ECSG清單!A:R,18,0),VLOOKUP(E453,CIFX_ECSG清單!A:R,18,0)))</f>
        <v>TS0116-SA-010301-00058-顧客資料基本資料_身份確認查詢.docx</v>
      </c>
      <c r="G453" s="27" t="s">
        <v>361</v>
      </c>
      <c r="H453" s="27" t="s">
        <v>1859</v>
      </c>
      <c r="I453" s="28">
        <v>3</v>
      </c>
      <c r="J453" s="29" t="s">
        <v>513</v>
      </c>
      <c r="K453" s="32" t="s">
        <v>1862</v>
      </c>
      <c r="L453" s="51" t="s">
        <v>1863</v>
      </c>
      <c r="M453" s="27" t="s">
        <v>1864</v>
      </c>
      <c r="N453" s="27">
        <v>1</v>
      </c>
      <c r="O453" s="30" t="s">
        <v>500</v>
      </c>
      <c r="P453" s="30" t="s">
        <v>1865</v>
      </c>
      <c r="R453" s="27"/>
      <c r="S453" s="27"/>
      <c r="T453" s="27"/>
    </row>
    <row r="454" spans="1:20" hidden="1">
      <c r="A454" s="6" t="str">
        <f>VLOOKUP(E454,CIFX_ECSG清單!A:B,2,0)</f>
        <v>待下架</v>
      </c>
      <c r="B454" s="6" t="str">
        <f>_xlfn.IFNA(IF(C454="舊服務",LOOKUP(1,0/FIND(IFERROR(VLOOKUP(E454,新舊交易名稱mapping!A:B,2,0),E454),PGMTRX!A:A),PGMTRX!C:C),LOOKUP(1,0/FIND(E454,新服務功能!H:H),新服務功能!M:M)),VLOOKUP(IFERROR(VLOOKUP(E454,新舊交易名稱mapping!A:B,2,0),E454),CIFX_ECSG清單!A:B,2,0))</f>
        <v>客服系統(PeopleSof)</v>
      </c>
      <c r="C454" s="6" t="str">
        <f>IF(_xlfn.IFNA(VLOOKUP(E454,新服務功能!H:H,1,0),"舊服務")&lt;&gt;"舊服務","新服務","舊服務")</f>
        <v>舊服務</v>
      </c>
      <c r="D454" s="6" t="str">
        <f>IF((VLOOKUP(E454,CIFX_ECSG清單!A:H,8,FALSE))=1,"異動","查詢")</f>
        <v>查詢</v>
      </c>
      <c r="E454" s="27" t="s">
        <v>449</v>
      </c>
      <c r="F454" s="27" t="str">
        <f>IF(ISNUMBER(FIND("TWIS",E454)),VLOOKUP(SUBSTITUTE(E454,"TWIS","IWIS"),CIFX_ECSG清單!A:R,18,0),IF(AND(ISNUMBER(FIND("T",LEFT(E454,2))),IF(LEN(E454)-LEN(SUBSTITUTE(E454,"T",""))&gt;1,FALSE,TRUE)),VLOOKUP(SUBSTITUTE(E454,"T",""),CIFX_ECSG清單!A:R,18,0),VLOOKUP(E454,CIFX_ECSG清單!A:R,18,0)))</f>
        <v>TS0116-SA-010301-00058-顧客資料基本資料_身份確認查詢.docx</v>
      </c>
      <c r="G454" s="27" t="s">
        <v>361</v>
      </c>
      <c r="H454" s="27" t="s">
        <v>1859</v>
      </c>
      <c r="I454" s="28">
        <v>4</v>
      </c>
      <c r="J454" s="29" t="s">
        <v>513</v>
      </c>
      <c r="K454" s="32" t="s">
        <v>504</v>
      </c>
      <c r="L454" s="41" t="s">
        <v>629</v>
      </c>
      <c r="M454" s="27" t="s">
        <v>1866</v>
      </c>
      <c r="N454" s="27">
        <v>8</v>
      </c>
      <c r="O454" s="30" t="s">
        <v>500</v>
      </c>
      <c r="P454" s="30" t="s">
        <v>631</v>
      </c>
      <c r="R454" s="27"/>
      <c r="S454" s="27" t="s">
        <v>508</v>
      </c>
      <c r="T454" s="27"/>
    </row>
    <row r="455" spans="1:20" hidden="1">
      <c r="A455" s="6" t="str">
        <f>VLOOKUP(E455,CIFX_ECSG清單!A:B,2,0)</f>
        <v>待下架</v>
      </c>
      <c r="B455" s="6" t="str">
        <f>_xlfn.IFNA(IF(C455="舊服務",LOOKUP(1,0/FIND(IFERROR(VLOOKUP(E455,新舊交易名稱mapping!A:B,2,0),E455),PGMTRX!A:A),PGMTRX!C:C),LOOKUP(1,0/FIND(E455,新服務功能!H:H),新服務功能!M:M)),VLOOKUP(IFERROR(VLOOKUP(E455,新舊交易名稱mapping!A:B,2,0),E455),CIFX_ECSG清單!A:B,2,0))</f>
        <v>客服系統(PeopleSof)</v>
      </c>
      <c r="C455" s="6" t="str">
        <f>IF(_xlfn.IFNA(VLOOKUP(E455,新服務功能!H:H,1,0),"舊服務")&lt;&gt;"舊服務","新服務","舊服務")</f>
        <v>舊服務</v>
      </c>
      <c r="D455" s="6" t="str">
        <f>IF((VLOOKUP(E455,CIFX_ECSG清單!A:H,8,FALSE))=1,"異動","查詢")</f>
        <v>查詢</v>
      </c>
      <c r="E455" s="27" t="s">
        <v>449</v>
      </c>
      <c r="F455" s="27" t="str">
        <f>IF(ISNUMBER(FIND("TWIS",E455)),VLOOKUP(SUBSTITUTE(E455,"TWIS","IWIS"),CIFX_ECSG清單!A:R,18,0),IF(AND(ISNUMBER(FIND("T",LEFT(E455,2))),IF(LEN(E455)-LEN(SUBSTITUTE(E455,"T",""))&gt;1,FALSE,TRUE)),VLOOKUP(SUBSTITUTE(E455,"T",""),CIFX_ECSG清單!A:R,18,0),VLOOKUP(E455,CIFX_ECSG清單!A:R,18,0)))</f>
        <v>TS0116-SA-010301-00058-顧客資料基本資料_身份確認查詢.docx</v>
      </c>
      <c r="G455" s="27" t="s">
        <v>361</v>
      </c>
      <c r="H455" s="27" t="s">
        <v>1859</v>
      </c>
      <c r="I455" s="28">
        <v>5</v>
      </c>
      <c r="J455" s="29" t="s">
        <v>513</v>
      </c>
      <c r="K455" s="32" t="s">
        <v>669</v>
      </c>
      <c r="L455" s="30" t="s">
        <v>749</v>
      </c>
      <c r="M455" s="27" t="s">
        <v>1867</v>
      </c>
      <c r="N455" s="27">
        <v>80</v>
      </c>
      <c r="O455" s="30" t="s">
        <v>500</v>
      </c>
      <c r="P455" s="30" t="s">
        <v>636</v>
      </c>
      <c r="R455" s="27"/>
      <c r="S455" s="27" t="s">
        <v>638</v>
      </c>
      <c r="T455" s="27"/>
    </row>
    <row r="456" spans="1:20" hidden="1">
      <c r="A456" s="6" t="str">
        <f>VLOOKUP(E456,CIFX_ECSG清單!A:B,2,0)</f>
        <v>待下架</v>
      </c>
      <c r="B456" s="6" t="str">
        <f>_xlfn.IFNA(IF(C456="舊服務",LOOKUP(1,0/FIND(IFERROR(VLOOKUP(E456,新舊交易名稱mapping!A:B,2,0),E456),PGMTRX!A:A),PGMTRX!C:C),LOOKUP(1,0/FIND(E456,新服務功能!H:H),新服務功能!M:M)),VLOOKUP(IFERROR(VLOOKUP(E456,新舊交易名稱mapping!A:B,2,0),E456),CIFX_ECSG清單!A:B,2,0))</f>
        <v>客服系統(PeopleSof)</v>
      </c>
      <c r="C456" s="6" t="str">
        <f>IF(_xlfn.IFNA(VLOOKUP(E456,新服務功能!H:H,1,0),"舊服務")&lt;&gt;"舊服務","新服務","舊服務")</f>
        <v>舊服務</v>
      </c>
      <c r="D456" s="6" t="str">
        <f>IF((VLOOKUP(E456,CIFX_ECSG清單!A:H,8,FALSE))=1,"異動","查詢")</f>
        <v>查詢</v>
      </c>
      <c r="E456" s="27" t="s">
        <v>449</v>
      </c>
      <c r="F456" s="27" t="str">
        <f>IF(ISNUMBER(FIND("TWIS",E456)),VLOOKUP(SUBSTITUTE(E456,"TWIS","IWIS"),CIFX_ECSG清單!A:R,18,0),IF(AND(ISNUMBER(FIND("T",LEFT(E456,2))),IF(LEN(E456)-LEN(SUBSTITUTE(E456,"T",""))&gt;1,FALSE,TRUE)),VLOOKUP(SUBSTITUTE(E456,"T",""),CIFX_ECSG清單!A:R,18,0),VLOOKUP(E456,CIFX_ECSG清單!A:R,18,0)))</f>
        <v>TS0116-SA-010301-00058-顧客資料基本資料_身份確認查詢.docx</v>
      </c>
      <c r="G456" s="27" t="s">
        <v>361</v>
      </c>
      <c r="H456" s="27" t="s">
        <v>1859</v>
      </c>
      <c r="I456" s="28">
        <v>6</v>
      </c>
      <c r="J456" s="29" t="s">
        <v>513</v>
      </c>
      <c r="K456" s="32" t="s">
        <v>1142</v>
      </c>
      <c r="L456" s="30" t="s">
        <v>1143</v>
      </c>
      <c r="M456" s="27" t="s">
        <v>1868</v>
      </c>
      <c r="N456" s="27">
        <v>1</v>
      </c>
      <c r="O456" s="30" t="s">
        <v>500</v>
      </c>
      <c r="P456" s="30" t="s">
        <v>1145</v>
      </c>
      <c r="R456" s="27"/>
      <c r="S456" s="27" t="s">
        <v>1147</v>
      </c>
      <c r="T456" s="27"/>
    </row>
    <row r="457" spans="1:20" hidden="1">
      <c r="A457" s="6" t="str">
        <f>VLOOKUP(E457,CIFX_ECSG清單!A:B,2,0)</f>
        <v>待下架</v>
      </c>
      <c r="B457" s="6" t="str">
        <f>_xlfn.IFNA(IF(C457="舊服務",LOOKUP(1,0/FIND(IFERROR(VLOOKUP(E457,新舊交易名稱mapping!A:B,2,0),E457),PGMTRX!A:A),PGMTRX!C:C),LOOKUP(1,0/FIND(E457,新服務功能!H:H),新服務功能!M:M)),VLOOKUP(IFERROR(VLOOKUP(E457,新舊交易名稱mapping!A:B,2,0),E457),CIFX_ECSG清單!A:B,2,0))</f>
        <v>客服系統(PeopleSof)</v>
      </c>
      <c r="C457" s="6" t="str">
        <f>IF(_xlfn.IFNA(VLOOKUP(E457,新服務功能!H:H,1,0),"舊服務")&lt;&gt;"舊服務","新服務","舊服務")</f>
        <v>舊服務</v>
      </c>
      <c r="D457" s="6" t="str">
        <f>IF((VLOOKUP(E457,CIFX_ECSG清單!A:H,8,FALSE))=1,"異動","查詢")</f>
        <v>查詢</v>
      </c>
      <c r="E457" s="27" t="s">
        <v>449</v>
      </c>
      <c r="F457" s="27" t="str">
        <f>IF(ISNUMBER(FIND("TWIS",E457)),VLOOKUP(SUBSTITUTE(E457,"TWIS","IWIS"),CIFX_ECSG清單!A:R,18,0),IF(AND(ISNUMBER(FIND("T",LEFT(E457,2))),IF(LEN(E457)-LEN(SUBSTITUTE(E457,"T",""))&gt;1,FALSE,TRUE)),VLOOKUP(SUBSTITUTE(E457,"T",""),CIFX_ECSG清單!A:R,18,0),VLOOKUP(E457,CIFX_ECSG清單!A:R,18,0)))</f>
        <v>TS0116-SA-010301-00058-顧客資料基本資料_身份確認查詢.docx</v>
      </c>
      <c r="G457" s="27" t="s">
        <v>361</v>
      </c>
      <c r="H457" s="27" t="s">
        <v>1859</v>
      </c>
      <c r="I457" s="28">
        <v>7</v>
      </c>
      <c r="J457" s="29" t="s">
        <v>513</v>
      </c>
      <c r="K457" s="32" t="s">
        <v>1869</v>
      </c>
      <c r="L457" s="30" t="s">
        <v>1870</v>
      </c>
      <c r="M457" s="27" t="s">
        <v>1871</v>
      </c>
      <c r="N457" s="27">
        <v>1</v>
      </c>
      <c r="O457" s="30" t="s">
        <v>500</v>
      </c>
      <c r="P457" s="30" t="s">
        <v>833</v>
      </c>
      <c r="R457" s="27"/>
      <c r="S457" s="27" t="s">
        <v>836</v>
      </c>
      <c r="T457" s="27"/>
    </row>
    <row r="458" spans="1:20" hidden="1">
      <c r="A458" s="6" t="str">
        <f>VLOOKUP(E458,CIFX_ECSG清單!A:B,2,0)</f>
        <v>待下架</v>
      </c>
      <c r="B458" s="6" t="str">
        <f>_xlfn.IFNA(IF(C458="舊服務",LOOKUP(1,0/FIND(IFERROR(VLOOKUP(E458,新舊交易名稱mapping!A:B,2,0),E458),PGMTRX!A:A),PGMTRX!C:C),LOOKUP(1,0/FIND(E458,新服務功能!H:H),新服務功能!M:M)),VLOOKUP(IFERROR(VLOOKUP(E458,新舊交易名稱mapping!A:B,2,0),E458),CIFX_ECSG清單!A:B,2,0))</f>
        <v>客服系統(PeopleSof)</v>
      </c>
      <c r="C458" s="6" t="str">
        <f>IF(_xlfn.IFNA(VLOOKUP(E458,新服務功能!H:H,1,0),"舊服務")&lt;&gt;"舊服務","新服務","舊服務")</f>
        <v>舊服務</v>
      </c>
      <c r="D458" s="6" t="str">
        <f>IF((VLOOKUP(E458,CIFX_ECSG清單!A:H,8,FALSE))=1,"異動","查詢")</f>
        <v>查詢</v>
      </c>
      <c r="E458" s="27" t="s">
        <v>449</v>
      </c>
      <c r="F458" s="27" t="str">
        <f>IF(ISNUMBER(FIND("TWIS",E458)),VLOOKUP(SUBSTITUTE(E458,"TWIS","IWIS"),CIFX_ECSG清單!A:R,18,0),IF(AND(ISNUMBER(FIND("T",LEFT(E458,2))),IF(LEN(E458)-LEN(SUBSTITUTE(E458,"T",""))&gt;1,FALSE,TRUE)),VLOOKUP(SUBSTITUTE(E458,"T",""),CIFX_ECSG清單!A:R,18,0),VLOOKUP(E458,CIFX_ECSG清單!A:R,18,0)))</f>
        <v>TS0116-SA-010301-00058-顧客資料基本資料_身份確認查詢.docx</v>
      </c>
      <c r="G458" s="30" t="s">
        <v>361</v>
      </c>
      <c r="H458" s="30" t="s">
        <v>1859</v>
      </c>
      <c r="I458" s="28">
        <v>8</v>
      </c>
      <c r="J458" s="28" t="s">
        <v>513</v>
      </c>
      <c r="K458" s="31" t="s">
        <v>1872</v>
      </c>
      <c r="L458" s="52" t="s">
        <v>1873</v>
      </c>
      <c r="M458" s="30" t="s">
        <v>1874</v>
      </c>
      <c r="N458" s="30">
        <v>1</v>
      </c>
      <c r="O458" s="30" t="s">
        <v>500</v>
      </c>
      <c r="P458" s="36" t="s">
        <v>1875</v>
      </c>
      <c r="Q458" s="27" t="s">
        <v>1537</v>
      </c>
      <c r="R458" s="30"/>
      <c r="S458" s="37" t="s">
        <v>860</v>
      </c>
      <c r="T458" s="27"/>
    </row>
    <row r="459" spans="1:20" hidden="1">
      <c r="A459" s="6" t="str">
        <f>VLOOKUP(E459,CIFX_ECSG清單!A:B,2,0)</f>
        <v>待下架</v>
      </c>
      <c r="B459" s="6" t="str">
        <f>_xlfn.IFNA(IF(C459="舊服務",LOOKUP(1,0/FIND(IFERROR(VLOOKUP(E459,新舊交易名稱mapping!A:B,2,0),E459),PGMTRX!A:A),PGMTRX!C:C),LOOKUP(1,0/FIND(E459,新服務功能!H:H),新服務功能!M:M)),VLOOKUP(IFERROR(VLOOKUP(E459,新舊交易名稱mapping!A:B,2,0),E459),CIFX_ECSG清單!A:B,2,0))</f>
        <v>客服系統(PeopleSof)</v>
      </c>
      <c r="C459" s="6" t="str">
        <f>IF(_xlfn.IFNA(VLOOKUP(E459,新服務功能!H:H,1,0),"舊服務")&lt;&gt;"舊服務","新服務","舊服務")</f>
        <v>舊服務</v>
      </c>
      <c r="D459" s="6" t="str">
        <f>IF((VLOOKUP(E459,CIFX_ECSG清單!A:H,8,FALSE))=1,"異動","查詢")</f>
        <v>查詢</v>
      </c>
      <c r="E459" s="27" t="s">
        <v>449</v>
      </c>
      <c r="F459" s="27" t="str">
        <f>IF(ISNUMBER(FIND("TWIS",E459)),VLOOKUP(SUBSTITUTE(E459,"TWIS","IWIS"),CIFX_ECSG清單!A:R,18,0),IF(AND(ISNUMBER(FIND("T",LEFT(E459,2))),IF(LEN(E459)-LEN(SUBSTITUTE(E459,"T",""))&gt;1,FALSE,TRUE)),VLOOKUP(SUBSTITUTE(E459,"T",""),CIFX_ECSG清單!A:R,18,0),VLOOKUP(E459,CIFX_ECSG清單!A:R,18,0)))</f>
        <v>TS0116-SA-010301-00058-顧客資料基本資料_身份確認查詢.docx</v>
      </c>
      <c r="G459" s="27" t="s">
        <v>361</v>
      </c>
      <c r="H459" s="27" t="s">
        <v>1859</v>
      </c>
      <c r="I459" s="28">
        <v>9</v>
      </c>
      <c r="J459" s="29" t="s">
        <v>513</v>
      </c>
      <c r="K459" s="32" t="s">
        <v>871</v>
      </c>
      <c r="L459" s="32" t="s">
        <v>1618</v>
      </c>
      <c r="M459" s="27" t="s">
        <v>1876</v>
      </c>
      <c r="N459" s="27">
        <v>22</v>
      </c>
      <c r="O459" s="27" t="s">
        <v>500</v>
      </c>
      <c r="P459" s="27" t="s">
        <v>874</v>
      </c>
      <c r="R459" s="27"/>
      <c r="S459" s="27" t="s">
        <v>876</v>
      </c>
      <c r="T459" s="27"/>
    </row>
    <row r="460" spans="1:20" hidden="1">
      <c r="A460" s="6" t="str">
        <f>VLOOKUP(E460,CIFX_ECSG清單!A:B,2,0)</f>
        <v>待下架</v>
      </c>
      <c r="B460" s="6" t="str">
        <f>_xlfn.IFNA(IF(C460="舊服務",LOOKUP(1,0/FIND(IFERROR(VLOOKUP(E460,新舊交易名稱mapping!A:B,2,0),E460),PGMTRX!A:A),PGMTRX!C:C),LOOKUP(1,0/FIND(E460,新服務功能!H:H),新服務功能!M:M)),VLOOKUP(IFERROR(VLOOKUP(E460,新舊交易名稱mapping!A:B,2,0),E460),CIFX_ECSG清單!A:B,2,0))</f>
        <v>客服系統(PeopleSof)</v>
      </c>
      <c r="C460" s="6" t="str">
        <f>IF(_xlfn.IFNA(VLOOKUP(E460,新服務功能!H:H,1,0),"舊服務")&lt;&gt;"舊服務","新服務","舊服務")</f>
        <v>舊服務</v>
      </c>
      <c r="D460" s="6" t="str">
        <f>IF((VLOOKUP(E460,CIFX_ECSG清單!A:H,8,FALSE))=1,"異動","查詢")</f>
        <v>查詢</v>
      </c>
      <c r="E460" s="27" t="s">
        <v>449</v>
      </c>
      <c r="F460" s="27" t="str">
        <f>IF(ISNUMBER(FIND("TWIS",E460)),VLOOKUP(SUBSTITUTE(E460,"TWIS","IWIS"),CIFX_ECSG清單!A:R,18,0),IF(AND(ISNUMBER(FIND("T",LEFT(E460,2))),IF(LEN(E460)-LEN(SUBSTITUTE(E460,"T",""))&gt;1,FALSE,TRUE)),VLOOKUP(SUBSTITUTE(E460,"T",""),CIFX_ECSG清單!A:R,18,0),VLOOKUP(E460,CIFX_ECSG清單!A:R,18,0)))</f>
        <v>TS0116-SA-010301-00058-顧客資料基本資料_身份確認查詢.docx</v>
      </c>
      <c r="G460" s="27" t="s">
        <v>361</v>
      </c>
      <c r="H460" s="27" t="s">
        <v>1859</v>
      </c>
      <c r="I460" s="28">
        <v>10</v>
      </c>
      <c r="J460" s="29" t="s">
        <v>513</v>
      </c>
      <c r="K460" s="32" t="s">
        <v>1620</v>
      </c>
      <c r="L460" s="32" t="s">
        <v>1877</v>
      </c>
      <c r="M460" s="27" t="s">
        <v>1878</v>
      </c>
      <c r="N460" s="27">
        <v>80</v>
      </c>
      <c r="O460" s="27" t="s">
        <v>516</v>
      </c>
      <c r="P460" s="27" t="s">
        <v>1623</v>
      </c>
      <c r="R460" s="27"/>
      <c r="S460" s="27" t="s">
        <v>1625</v>
      </c>
      <c r="T460" s="27"/>
    </row>
    <row r="461" spans="1:20" hidden="1">
      <c r="A461" s="6" t="str">
        <f>VLOOKUP(E461,CIFX_ECSG清單!A:B,2,0)</f>
        <v>待下架</v>
      </c>
      <c r="B461" s="6" t="str">
        <f>_xlfn.IFNA(IF(C461="舊服務",LOOKUP(1,0/FIND(IFERROR(VLOOKUP(E461,新舊交易名稱mapping!A:B,2,0),E461),PGMTRX!A:A),PGMTRX!C:C),LOOKUP(1,0/FIND(E461,新服務功能!H:H),新服務功能!M:M)),VLOOKUP(IFERROR(VLOOKUP(E461,新舊交易名稱mapping!A:B,2,0),E461),CIFX_ECSG清單!A:B,2,0))</f>
        <v>客服系統(PeopleSof)</v>
      </c>
      <c r="C461" s="6" t="str">
        <f>IF(_xlfn.IFNA(VLOOKUP(E461,新服務功能!H:H,1,0),"舊服務")&lt;&gt;"舊服務","新服務","舊服務")</f>
        <v>舊服務</v>
      </c>
      <c r="D461" s="6" t="str">
        <f>IF((VLOOKUP(E461,CIFX_ECSG清單!A:H,8,FALSE))=1,"異動","查詢")</f>
        <v>查詢</v>
      </c>
      <c r="E461" s="27" t="s">
        <v>449</v>
      </c>
      <c r="F461" s="27" t="str">
        <f>IF(ISNUMBER(FIND("TWIS",E461)),VLOOKUP(SUBSTITUTE(E461,"TWIS","IWIS"),CIFX_ECSG清單!A:R,18,0),IF(AND(ISNUMBER(FIND("T",LEFT(E461,2))),IF(LEN(E461)-LEN(SUBSTITUTE(E461,"T",""))&gt;1,FALSE,TRUE)),VLOOKUP(SUBSTITUTE(E461,"T",""),CIFX_ECSG清單!A:R,18,0),VLOOKUP(E461,CIFX_ECSG清單!A:R,18,0)))</f>
        <v>TS0116-SA-010301-00058-顧客資料基本資料_身份確認查詢.docx</v>
      </c>
      <c r="G461" s="27" t="s">
        <v>361</v>
      </c>
      <c r="H461" s="27" t="s">
        <v>1859</v>
      </c>
      <c r="I461" s="28">
        <v>11</v>
      </c>
      <c r="J461" s="29" t="s">
        <v>513</v>
      </c>
      <c r="K461" s="32" t="s">
        <v>907</v>
      </c>
      <c r="L461" s="32" t="s">
        <v>907</v>
      </c>
      <c r="M461" s="27" t="s">
        <v>1879</v>
      </c>
      <c r="N461" s="27">
        <v>11</v>
      </c>
      <c r="O461" s="27" t="s">
        <v>516</v>
      </c>
      <c r="P461" s="27" t="s">
        <v>909</v>
      </c>
      <c r="R461" s="27"/>
      <c r="S461" s="27" t="s">
        <v>911</v>
      </c>
      <c r="T461" s="27"/>
    </row>
    <row r="462" spans="1:20" hidden="1">
      <c r="A462" s="6" t="str">
        <f>VLOOKUP(E462,CIFX_ECSG清單!A:B,2,0)</f>
        <v>待下架</v>
      </c>
      <c r="B462" s="6" t="str">
        <f>_xlfn.IFNA(IF(C462="舊服務",LOOKUP(1,0/FIND(IFERROR(VLOOKUP(E462,新舊交易名稱mapping!A:B,2,0),E462),PGMTRX!A:A),PGMTRX!C:C),LOOKUP(1,0/FIND(E462,新服務功能!H:H),新服務功能!M:M)),VLOOKUP(IFERROR(VLOOKUP(E462,新舊交易名稱mapping!A:B,2,0),E462),CIFX_ECSG清單!A:B,2,0))</f>
        <v>客服系統(PeopleSof)</v>
      </c>
      <c r="C462" s="6" t="str">
        <f>IF(_xlfn.IFNA(VLOOKUP(E462,新服務功能!H:H,1,0),"舊服務")&lt;&gt;"舊服務","新服務","舊服務")</f>
        <v>舊服務</v>
      </c>
      <c r="D462" s="6" t="str">
        <f>IF((VLOOKUP(E462,CIFX_ECSG清單!A:H,8,FALSE))=1,"異動","查詢")</f>
        <v>查詢</v>
      </c>
      <c r="E462" s="27" t="s">
        <v>449</v>
      </c>
      <c r="F462" s="27" t="str">
        <f>IF(ISNUMBER(FIND("TWIS",E462)),VLOOKUP(SUBSTITUTE(E462,"TWIS","IWIS"),CIFX_ECSG清單!A:R,18,0),IF(AND(ISNUMBER(FIND("T",LEFT(E462,2))),IF(LEN(E462)-LEN(SUBSTITUTE(E462,"T",""))&gt;1,FALSE,TRUE)),VLOOKUP(SUBSTITUTE(E462,"T",""),CIFX_ECSG清單!A:R,18,0),VLOOKUP(E462,CIFX_ECSG清單!A:R,18,0)))</f>
        <v>TS0116-SA-010301-00058-顧客資料基本資料_身份確認查詢.docx</v>
      </c>
      <c r="G462" s="27" t="s">
        <v>361</v>
      </c>
      <c r="H462" s="27" t="s">
        <v>1859</v>
      </c>
      <c r="I462" s="28">
        <v>12</v>
      </c>
      <c r="J462" s="29" t="s">
        <v>513</v>
      </c>
      <c r="K462" s="32" t="s">
        <v>1626</v>
      </c>
      <c r="L462" s="32" t="s">
        <v>1880</v>
      </c>
      <c r="M462" s="27" t="s">
        <v>1881</v>
      </c>
      <c r="N462" s="27">
        <v>80</v>
      </c>
      <c r="O462" s="30" t="s">
        <v>500</v>
      </c>
      <c r="P462" s="30" t="s">
        <v>1629</v>
      </c>
      <c r="R462" s="27"/>
      <c r="S462" s="27" t="s">
        <v>1631</v>
      </c>
      <c r="T462" s="27"/>
    </row>
    <row r="463" spans="1:20" hidden="1">
      <c r="A463" s="6" t="str">
        <f>VLOOKUP(E463,CIFX_ECSG清單!A:B,2,0)</f>
        <v>待下架</v>
      </c>
      <c r="B463" s="6" t="str">
        <f>_xlfn.IFNA(IF(C463="舊服務",LOOKUP(1,0/FIND(IFERROR(VLOOKUP(E463,新舊交易名稱mapping!A:B,2,0),E463),PGMTRX!A:A),PGMTRX!C:C),LOOKUP(1,0/FIND(E463,新服務功能!H:H),新服務功能!M:M)),VLOOKUP(IFERROR(VLOOKUP(E463,新舊交易名稱mapping!A:B,2,0),E463),CIFX_ECSG清單!A:B,2,0))</f>
        <v>客服系統(PeopleSof)</v>
      </c>
      <c r="C463" s="6" t="str">
        <f>IF(_xlfn.IFNA(VLOOKUP(E463,新服務功能!H:H,1,0),"舊服務")&lt;&gt;"舊服務","新服務","舊服務")</f>
        <v>舊服務</v>
      </c>
      <c r="D463" s="6" t="str">
        <f>IF((VLOOKUP(E463,CIFX_ECSG清單!A:H,8,FALSE))=1,"異動","查詢")</f>
        <v>查詢</v>
      </c>
      <c r="E463" s="27" t="s">
        <v>449</v>
      </c>
      <c r="F463" s="27" t="str">
        <f>IF(ISNUMBER(FIND("TWIS",E463)),VLOOKUP(SUBSTITUTE(E463,"TWIS","IWIS"),CIFX_ECSG清單!A:R,18,0),IF(AND(ISNUMBER(FIND("T",LEFT(E463,2))),IF(LEN(E463)-LEN(SUBSTITUTE(E463,"T",""))&gt;1,FALSE,TRUE)),VLOOKUP(SUBSTITUTE(E463,"T",""),CIFX_ECSG清單!A:R,18,0),VLOOKUP(E463,CIFX_ECSG清單!A:R,18,0)))</f>
        <v>TS0116-SA-010301-00058-顧客資料基本資料_身份確認查詢.docx</v>
      </c>
      <c r="G463" s="27" t="s">
        <v>361</v>
      </c>
      <c r="H463" s="27" t="s">
        <v>1859</v>
      </c>
      <c r="I463" s="28">
        <v>13</v>
      </c>
      <c r="J463" s="29" t="s">
        <v>513</v>
      </c>
      <c r="K463" s="32" t="s">
        <v>912</v>
      </c>
      <c r="L463" s="32" t="s">
        <v>912</v>
      </c>
      <c r="M463" s="27" t="s">
        <v>1882</v>
      </c>
      <c r="N463" s="27">
        <v>11</v>
      </c>
      <c r="O463" s="30" t="s">
        <v>500</v>
      </c>
      <c r="P463" s="30" t="s">
        <v>914</v>
      </c>
      <c r="R463" s="27"/>
      <c r="S463" s="27" t="s">
        <v>916</v>
      </c>
      <c r="T463" s="27"/>
    </row>
    <row r="464" spans="1:20" hidden="1">
      <c r="A464" s="6" t="str">
        <f>VLOOKUP(E464,CIFX_ECSG清單!A:B,2,0)</f>
        <v>待下架</v>
      </c>
      <c r="B464" s="6" t="str">
        <f>_xlfn.IFNA(IF(C464="舊服務",LOOKUP(1,0/FIND(IFERROR(VLOOKUP(E464,新舊交易名稱mapping!A:B,2,0),E464),PGMTRX!A:A),PGMTRX!C:C),LOOKUP(1,0/FIND(E464,新服務功能!H:H),新服務功能!M:M)),VLOOKUP(IFERROR(VLOOKUP(E464,新舊交易名稱mapping!A:B,2,0),E464),CIFX_ECSG清單!A:B,2,0))</f>
        <v>客服系統(PeopleSof)</v>
      </c>
      <c r="C464" s="6" t="str">
        <f>IF(_xlfn.IFNA(VLOOKUP(E464,新服務功能!H:H,1,0),"舊服務")&lt;&gt;"舊服務","新服務","舊服務")</f>
        <v>舊服務</v>
      </c>
      <c r="D464" s="6" t="str">
        <f>IF((VLOOKUP(E464,CIFX_ECSG清單!A:H,8,FALSE))=1,"異動","查詢")</f>
        <v>查詢</v>
      </c>
      <c r="E464" s="27" t="s">
        <v>449</v>
      </c>
      <c r="F464" s="27" t="str">
        <f>IF(ISNUMBER(FIND("TWIS",E464)),VLOOKUP(SUBSTITUTE(E464,"TWIS","IWIS"),CIFX_ECSG清單!A:R,18,0),IF(AND(ISNUMBER(FIND("T",LEFT(E464,2))),IF(LEN(E464)-LEN(SUBSTITUTE(E464,"T",""))&gt;1,FALSE,TRUE)),VLOOKUP(SUBSTITUTE(E464,"T",""),CIFX_ECSG清單!A:R,18,0),VLOOKUP(E464,CIFX_ECSG清單!A:R,18,0)))</f>
        <v>TS0116-SA-010301-00058-顧客資料基本資料_身份確認查詢.docx</v>
      </c>
      <c r="G464" s="27" t="s">
        <v>361</v>
      </c>
      <c r="H464" s="27" t="s">
        <v>1859</v>
      </c>
      <c r="I464" s="28">
        <v>14</v>
      </c>
      <c r="J464" s="29" t="s">
        <v>513</v>
      </c>
      <c r="K464" s="32" t="s">
        <v>1883</v>
      </c>
      <c r="L464" s="32" t="s">
        <v>1883</v>
      </c>
      <c r="M464" s="27" t="s">
        <v>1884</v>
      </c>
      <c r="N464" s="27">
        <v>6</v>
      </c>
      <c r="O464" s="30" t="s">
        <v>500</v>
      </c>
      <c r="P464" s="30" t="s">
        <v>920</v>
      </c>
      <c r="R464" s="27"/>
      <c r="S464" s="27" t="s">
        <v>922</v>
      </c>
      <c r="T464" s="27"/>
    </row>
    <row r="465" spans="1:20" hidden="1">
      <c r="A465" s="6" t="str">
        <f>VLOOKUP(E465,CIFX_ECSG清單!A:B,2,0)</f>
        <v>待下架</v>
      </c>
      <c r="B465" s="6" t="str">
        <f>_xlfn.IFNA(IF(C465="舊服務",LOOKUP(1,0/FIND(IFERROR(VLOOKUP(E465,新舊交易名稱mapping!A:B,2,0),E465),PGMTRX!A:A),PGMTRX!C:C),LOOKUP(1,0/FIND(E465,新服務功能!H:H),新服務功能!M:M)),VLOOKUP(IFERROR(VLOOKUP(E465,新舊交易名稱mapping!A:B,2,0),E465),CIFX_ECSG清單!A:B,2,0))</f>
        <v>客服系統(PeopleSof)</v>
      </c>
      <c r="C465" s="6" t="str">
        <f>IF(_xlfn.IFNA(VLOOKUP(E465,新服務功能!H:H,1,0),"舊服務")&lt;&gt;"舊服務","新服務","舊服務")</f>
        <v>舊服務</v>
      </c>
      <c r="D465" s="6" t="str">
        <f>IF((VLOOKUP(E465,CIFX_ECSG清單!A:H,8,FALSE))=1,"異動","查詢")</f>
        <v>查詢</v>
      </c>
      <c r="E465" s="27" t="s">
        <v>449</v>
      </c>
      <c r="F465" s="27" t="str">
        <f>IF(ISNUMBER(FIND("TWIS",E465)),VLOOKUP(SUBSTITUTE(E465,"TWIS","IWIS"),CIFX_ECSG清單!A:R,18,0),IF(AND(ISNUMBER(FIND("T",LEFT(E465,2))),IF(LEN(E465)-LEN(SUBSTITUTE(E465,"T",""))&gt;1,FALSE,TRUE)),VLOOKUP(SUBSTITUTE(E465,"T",""),CIFX_ECSG清單!A:R,18,0),VLOOKUP(E465,CIFX_ECSG清單!A:R,18,0)))</f>
        <v>TS0116-SA-010301-00058-顧客資料基本資料_身份確認查詢.docx</v>
      </c>
      <c r="G465" s="27" t="s">
        <v>361</v>
      </c>
      <c r="H465" s="27" t="s">
        <v>1859</v>
      </c>
      <c r="I465" s="28">
        <v>15</v>
      </c>
      <c r="J465" s="29" t="s">
        <v>513</v>
      </c>
      <c r="K465" s="32" t="s">
        <v>1885</v>
      </c>
      <c r="L465" s="34" t="s">
        <v>1886</v>
      </c>
      <c r="M465" s="27" t="s">
        <v>1887</v>
      </c>
      <c r="N465" s="27">
        <v>2</v>
      </c>
      <c r="O465" s="27" t="s">
        <v>1205</v>
      </c>
      <c r="P465" s="27" t="s">
        <v>1888</v>
      </c>
      <c r="R465" s="27"/>
      <c r="S465" s="27"/>
      <c r="T465" s="27"/>
    </row>
    <row r="466" spans="1:20" hidden="1">
      <c r="A466" s="6" t="str">
        <f>VLOOKUP(E466,CIFX_ECSG清單!A:B,2,0)</f>
        <v>待下架</v>
      </c>
      <c r="B466" s="6" t="str">
        <f>_xlfn.IFNA(IF(C466="舊服務",LOOKUP(1,0/FIND(IFERROR(VLOOKUP(E466,新舊交易名稱mapping!A:B,2,0),E466),PGMTRX!A:A),PGMTRX!C:C),LOOKUP(1,0/FIND(E466,新服務功能!H:H),新服務功能!M:M)),VLOOKUP(IFERROR(VLOOKUP(E466,新舊交易名稱mapping!A:B,2,0),E466),CIFX_ECSG清單!A:B,2,0))</f>
        <v>客服系統(PeopleSof)</v>
      </c>
      <c r="C466" s="6" t="str">
        <f>IF(_xlfn.IFNA(VLOOKUP(E466,新服務功能!H:H,1,0),"舊服務")&lt;&gt;"舊服務","新服務","舊服務")</f>
        <v>舊服務</v>
      </c>
      <c r="D466" s="6" t="str">
        <f>IF((VLOOKUP(E466,CIFX_ECSG清單!A:H,8,FALSE))=1,"異動","查詢")</f>
        <v>查詢</v>
      </c>
      <c r="E466" s="27" t="s">
        <v>449</v>
      </c>
      <c r="F466" s="27" t="str">
        <f>IF(ISNUMBER(FIND("TWIS",E466)),VLOOKUP(SUBSTITUTE(E466,"TWIS","IWIS"),CIFX_ECSG清單!A:R,18,0),IF(AND(ISNUMBER(FIND("T",LEFT(E466,2))),IF(LEN(E466)-LEN(SUBSTITUTE(E466,"T",""))&gt;1,FALSE,TRUE)),VLOOKUP(SUBSTITUTE(E466,"T",""),CIFX_ECSG清單!A:R,18,0),VLOOKUP(E466,CIFX_ECSG清單!A:R,18,0)))</f>
        <v>TS0116-SA-010301-00058-顧客資料基本資料_身份確認查詢.docx</v>
      </c>
      <c r="G466" s="27" t="s">
        <v>361</v>
      </c>
      <c r="H466" s="27" t="s">
        <v>1859</v>
      </c>
      <c r="I466" s="28">
        <v>16</v>
      </c>
      <c r="J466" s="29" t="s">
        <v>513</v>
      </c>
      <c r="K466" s="27" t="s">
        <v>509</v>
      </c>
      <c r="L466" s="27" t="s">
        <v>509</v>
      </c>
      <c r="M466" s="27" t="s">
        <v>1889</v>
      </c>
      <c r="N466" s="27">
        <v>13</v>
      </c>
      <c r="O466" s="30" t="s">
        <v>500</v>
      </c>
      <c r="P466" s="30" t="s">
        <v>511</v>
      </c>
      <c r="R466" s="27"/>
      <c r="S466" s="27"/>
      <c r="T466" s="27"/>
    </row>
    <row r="467" spans="1:20" hidden="1">
      <c r="A467" s="6" t="str">
        <f>VLOOKUP(E467,CIFX_ECSG清單!A:B,2,0)</f>
        <v>待下架</v>
      </c>
      <c r="B467" s="6" t="str">
        <f>_xlfn.IFNA(IF(C467="舊服務",LOOKUP(1,0/FIND(IFERROR(VLOOKUP(E467,新舊交易名稱mapping!A:B,2,0),E467),PGMTRX!A:A),PGMTRX!C:C),LOOKUP(1,0/FIND(E467,新服務功能!H:H),新服務功能!M:M)),VLOOKUP(IFERROR(VLOOKUP(E467,新舊交易名稱mapping!A:B,2,0),E467),CIFX_ECSG清單!A:B,2,0))</f>
        <v>客服系統(PeopleSof)</v>
      </c>
      <c r="C467" s="6" t="str">
        <f>IF(_xlfn.IFNA(VLOOKUP(E467,新服務功能!H:H,1,0),"舊服務")&lt;&gt;"舊服務","新服務","舊服務")</f>
        <v>舊服務</v>
      </c>
      <c r="D467" s="6" t="str">
        <f>IF((VLOOKUP(E467,CIFX_ECSG清單!A:H,8,FALSE))=1,"異動","查詢")</f>
        <v>查詢</v>
      </c>
      <c r="E467" s="27" t="s">
        <v>449</v>
      </c>
      <c r="F467" s="27" t="str">
        <f>IF(ISNUMBER(FIND("TWIS",E467)),VLOOKUP(SUBSTITUTE(E467,"TWIS","IWIS"),CIFX_ECSG清單!A:R,18,0),IF(AND(ISNUMBER(FIND("T",LEFT(E467,2))),IF(LEN(E467)-LEN(SUBSTITUTE(E467,"T",""))&gt;1,FALSE,TRUE)),VLOOKUP(SUBSTITUTE(E467,"T",""),CIFX_ECSG清單!A:R,18,0),VLOOKUP(E467,CIFX_ECSG清單!A:R,18,0)))</f>
        <v>TS0116-SA-010301-00058-顧客資料基本資料_身份確認查詢.docx</v>
      </c>
      <c r="G467" s="27" t="s">
        <v>361</v>
      </c>
      <c r="H467" s="27" t="s">
        <v>1859</v>
      </c>
      <c r="I467" s="28">
        <v>17</v>
      </c>
      <c r="J467" s="29" t="s">
        <v>513</v>
      </c>
      <c r="K467" s="27" t="s">
        <v>1890</v>
      </c>
      <c r="L467" s="27" t="s">
        <v>616</v>
      </c>
      <c r="M467" s="27" t="s">
        <v>1891</v>
      </c>
      <c r="N467" s="27">
        <v>1</v>
      </c>
      <c r="O467" s="30" t="s">
        <v>500</v>
      </c>
      <c r="P467" s="30" t="s">
        <v>616</v>
      </c>
      <c r="R467" s="27"/>
      <c r="S467" s="27"/>
      <c r="T467" s="27"/>
    </row>
    <row r="468" spans="1:20" hidden="1">
      <c r="A468" s="6" t="str">
        <f>VLOOKUP(E468,CIFX_ECSG清單!A:B,2,0)</f>
        <v>待下架</v>
      </c>
      <c r="B468" s="6" t="str">
        <f>_xlfn.IFNA(IF(C468="舊服務",LOOKUP(1,0/FIND(IFERROR(VLOOKUP(E468,新舊交易名稱mapping!A:B,2,0),E468),PGMTRX!A:A),PGMTRX!C:C),LOOKUP(1,0/FIND(E468,新服務功能!H:H),新服務功能!M:M)),VLOOKUP(IFERROR(VLOOKUP(E468,新舊交易名稱mapping!A:B,2,0),E468),CIFX_ECSG清單!A:B,2,0))</f>
        <v>客服系統(PeopleSof)</v>
      </c>
      <c r="C468" s="6" t="str">
        <f>IF(_xlfn.IFNA(VLOOKUP(E468,新服務功能!H:H,1,0),"舊服務")&lt;&gt;"舊服務","新服務","舊服務")</f>
        <v>舊服務</v>
      </c>
      <c r="D468" s="6" t="str">
        <f>IF((VLOOKUP(E468,CIFX_ECSG清單!A:H,8,FALSE))=1,"異動","查詢")</f>
        <v>查詢</v>
      </c>
      <c r="E468" s="27" t="s">
        <v>449</v>
      </c>
      <c r="F468" s="27" t="str">
        <f>IF(ISNUMBER(FIND("TWIS",E468)),VLOOKUP(SUBSTITUTE(E468,"TWIS","IWIS"),CIFX_ECSG清單!A:R,18,0),IF(AND(ISNUMBER(FIND("T",LEFT(E468,2))),IF(LEN(E468)-LEN(SUBSTITUTE(E468,"T",""))&gt;1,FALSE,TRUE)),VLOOKUP(SUBSTITUTE(E468,"T",""),CIFX_ECSG清單!A:R,18,0),VLOOKUP(E468,CIFX_ECSG清單!A:R,18,0)))</f>
        <v>TS0116-SA-010301-00058-顧客資料基本資料_身份確認查詢.docx</v>
      </c>
      <c r="G468" s="27" t="s">
        <v>361</v>
      </c>
      <c r="H468" s="27" t="s">
        <v>1859</v>
      </c>
      <c r="I468" s="28">
        <v>18</v>
      </c>
      <c r="J468" s="29" t="s">
        <v>513</v>
      </c>
      <c r="K468" s="27" t="s">
        <v>1892</v>
      </c>
      <c r="L468" s="27" t="s">
        <v>616</v>
      </c>
      <c r="M468" s="27" t="s">
        <v>1893</v>
      </c>
      <c r="N468" s="27">
        <v>1</v>
      </c>
      <c r="O468" s="30" t="s">
        <v>500</v>
      </c>
      <c r="P468" s="30" t="s">
        <v>616</v>
      </c>
      <c r="R468" s="27"/>
      <c r="S468" s="27"/>
      <c r="T468" s="27"/>
    </row>
    <row r="469" spans="1:20" hidden="1">
      <c r="A469" s="6" t="str">
        <f>VLOOKUP(E469,CIFX_ECSG清單!A:B,2,0)</f>
        <v>待下架</v>
      </c>
      <c r="B469" s="6" t="str">
        <f>_xlfn.IFNA(IF(C469="舊服務",LOOKUP(1,0/FIND(IFERROR(VLOOKUP(E469,新舊交易名稱mapping!A:B,2,0),E469),PGMTRX!A:A),PGMTRX!C:C),LOOKUP(1,0/FIND(E469,新服務功能!H:H),新服務功能!M:M)),VLOOKUP(IFERROR(VLOOKUP(E469,新舊交易名稱mapping!A:B,2,0),E469),CIFX_ECSG清單!A:B,2,0))</f>
        <v>客服系統(PeopleSof)</v>
      </c>
      <c r="C469" s="6" t="str">
        <f>IF(_xlfn.IFNA(VLOOKUP(E469,新服務功能!H:H,1,0),"舊服務")&lt;&gt;"舊服務","新服務","舊服務")</f>
        <v>舊服務</v>
      </c>
      <c r="D469" s="6" t="str">
        <f>IF((VLOOKUP(E469,CIFX_ECSG清單!A:H,8,FALSE))=1,"異動","查詢")</f>
        <v>查詢</v>
      </c>
      <c r="E469" s="27" t="s">
        <v>449</v>
      </c>
      <c r="F469" s="27" t="str">
        <f>IF(ISNUMBER(FIND("TWIS",E469)),VLOOKUP(SUBSTITUTE(E469,"TWIS","IWIS"),CIFX_ECSG清單!A:R,18,0),IF(AND(ISNUMBER(FIND("T",LEFT(E469,2))),IF(LEN(E469)-LEN(SUBSTITUTE(E469,"T",""))&gt;1,FALSE,TRUE)),VLOOKUP(SUBSTITUTE(E469,"T",""),CIFX_ECSG清單!A:R,18,0),VLOOKUP(E469,CIFX_ECSG清單!A:R,18,0)))</f>
        <v>TS0116-SA-010301-00058-顧客資料基本資料_身份確認查詢.docx</v>
      </c>
      <c r="G469" s="27" t="s">
        <v>361</v>
      </c>
      <c r="H469" s="27" t="s">
        <v>1859</v>
      </c>
      <c r="I469" s="28">
        <v>19</v>
      </c>
      <c r="J469" s="29" t="s">
        <v>513</v>
      </c>
      <c r="K469" s="27" t="s">
        <v>1894</v>
      </c>
      <c r="L469" s="27" t="s">
        <v>616</v>
      </c>
      <c r="M469" s="27" t="s">
        <v>1895</v>
      </c>
      <c r="N469" s="27">
        <v>1</v>
      </c>
      <c r="O469" s="30" t="s">
        <v>500</v>
      </c>
      <c r="P469" s="30" t="s">
        <v>616</v>
      </c>
      <c r="R469" s="27"/>
      <c r="S469" s="27"/>
      <c r="T469" s="27"/>
    </row>
    <row r="470" spans="1:20" hidden="1">
      <c r="A470" s="6" t="str">
        <f>VLOOKUP(E470,CIFX_ECSG清單!A:B,2,0)</f>
        <v>待下架</v>
      </c>
      <c r="B470" s="6" t="str">
        <f>_xlfn.IFNA(IF(C470="舊服務",LOOKUP(1,0/FIND(IFERROR(VLOOKUP(E470,新舊交易名稱mapping!A:B,2,0),E470),PGMTRX!A:A),PGMTRX!C:C),LOOKUP(1,0/FIND(E470,新服務功能!H:H),新服務功能!M:M)),VLOOKUP(IFERROR(VLOOKUP(E470,新舊交易名稱mapping!A:B,2,0),E470),CIFX_ECSG清單!A:B,2,0))</f>
        <v>客服系統(PeopleSof)</v>
      </c>
      <c r="C470" s="6" t="str">
        <f>IF(_xlfn.IFNA(VLOOKUP(E470,新服務功能!H:H,1,0),"舊服務")&lt;&gt;"舊服務","新服務","舊服務")</f>
        <v>舊服務</v>
      </c>
      <c r="D470" s="6" t="str">
        <f>IF((VLOOKUP(E470,CIFX_ECSG清單!A:H,8,FALSE))=1,"異動","查詢")</f>
        <v>查詢</v>
      </c>
      <c r="E470" s="27" t="s">
        <v>449</v>
      </c>
      <c r="F470" s="27" t="str">
        <f>IF(ISNUMBER(FIND("TWIS",E470)),VLOOKUP(SUBSTITUTE(E470,"TWIS","IWIS"),CIFX_ECSG清單!A:R,18,0),IF(AND(ISNUMBER(FIND("T",LEFT(E470,2))),IF(LEN(E470)-LEN(SUBSTITUTE(E470,"T",""))&gt;1,FALSE,TRUE)),VLOOKUP(SUBSTITUTE(E470,"T",""),CIFX_ECSG清單!A:R,18,0),VLOOKUP(E470,CIFX_ECSG清單!A:R,18,0)))</f>
        <v>TS0116-SA-010301-00058-顧客資料基本資料_身份確認查詢.docx</v>
      </c>
      <c r="G470" s="27" t="s">
        <v>361</v>
      </c>
      <c r="H470" s="27" t="s">
        <v>1859</v>
      </c>
      <c r="I470" s="28">
        <v>20</v>
      </c>
      <c r="J470" s="29" t="s">
        <v>513</v>
      </c>
      <c r="K470" s="27" t="s">
        <v>1896</v>
      </c>
      <c r="L470" s="27" t="s">
        <v>616</v>
      </c>
      <c r="M470" s="27" t="s">
        <v>1897</v>
      </c>
      <c r="N470" s="27">
        <v>1</v>
      </c>
      <c r="O470" s="30" t="s">
        <v>500</v>
      </c>
      <c r="P470" s="30" t="s">
        <v>616</v>
      </c>
      <c r="R470" s="27"/>
      <c r="S470" s="27"/>
      <c r="T470" s="27"/>
    </row>
    <row r="471" spans="1:20" hidden="1">
      <c r="A471" s="6" t="str">
        <f>VLOOKUP(E471,CIFX_ECSG清單!A:B,2,0)</f>
        <v>待下架</v>
      </c>
      <c r="B471" s="6" t="str">
        <f>_xlfn.IFNA(IF(C471="舊服務",LOOKUP(1,0/FIND(IFERROR(VLOOKUP(E471,新舊交易名稱mapping!A:B,2,0),E471),PGMTRX!A:A),PGMTRX!C:C),LOOKUP(1,0/FIND(E471,新服務功能!H:H),新服務功能!M:M)),VLOOKUP(IFERROR(VLOOKUP(E471,新舊交易名稱mapping!A:B,2,0),E471),CIFX_ECSG清單!A:B,2,0))</f>
        <v>客服系統(PeopleSof)</v>
      </c>
      <c r="C471" s="6" t="str">
        <f>IF(_xlfn.IFNA(VLOOKUP(E471,新服務功能!H:H,1,0),"舊服務")&lt;&gt;"舊服務","新服務","舊服務")</f>
        <v>舊服務</v>
      </c>
      <c r="D471" s="6" t="str">
        <f>IF((VLOOKUP(E471,CIFX_ECSG清單!A:H,8,FALSE))=1,"異動","查詢")</f>
        <v>查詢</v>
      </c>
      <c r="E471" s="27" t="s">
        <v>449</v>
      </c>
      <c r="F471" s="27" t="str">
        <f>IF(ISNUMBER(FIND("TWIS",E471)),VLOOKUP(SUBSTITUTE(E471,"TWIS","IWIS"),CIFX_ECSG清單!A:R,18,0),IF(AND(ISNUMBER(FIND("T",LEFT(E471,2))),IF(LEN(E471)-LEN(SUBSTITUTE(E471,"T",""))&gt;1,FALSE,TRUE)),VLOOKUP(SUBSTITUTE(E471,"T",""),CIFX_ECSG清單!A:R,18,0),VLOOKUP(E471,CIFX_ECSG清單!A:R,18,0)))</f>
        <v>TS0116-SA-010301-00058-顧客資料基本資料_身份確認查詢.docx</v>
      </c>
      <c r="G471" s="27" t="s">
        <v>361</v>
      </c>
      <c r="H471" s="27" t="s">
        <v>1859</v>
      </c>
      <c r="I471" s="28">
        <v>21</v>
      </c>
      <c r="J471" s="29" t="s">
        <v>513</v>
      </c>
      <c r="K471" s="32" t="s">
        <v>1898</v>
      </c>
      <c r="L471" s="32" t="s">
        <v>616</v>
      </c>
      <c r="M471" s="27" t="s">
        <v>1899</v>
      </c>
      <c r="N471" s="27">
        <v>3</v>
      </c>
      <c r="O471" s="30" t="s">
        <v>500</v>
      </c>
      <c r="P471" s="30" t="s">
        <v>616</v>
      </c>
      <c r="R471" s="27"/>
      <c r="S471" s="27"/>
      <c r="T471" s="27"/>
    </row>
    <row r="472" spans="1:20" hidden="1">
      <c r="A472" s="6" t="str">
        <f>VLOOKUP(E472,CIFX_ECSG清單!A:B,2,0)</f>
        <v>待下架</v>
      </c>
      <c r="B472" s="6" t="str">
        <f>_xlfn.IFNA(IF(C472="舊服務",LOOKUP(1,0/FIND(IFERROR(VLOOKUP(E472,新舊交易名稱mapping!A:B,2,0),E472),PGMTRX!A:A),PGMTRX!C:C),LOOKUP(1,0/FIND(E472,新服務功能!H:H),新服務功能!M:M)),VLOOKUP(IFERROR(VLOOKUP(E472,新舊交易名稱mapping!A:B,2,0),E472),CIFX_ECSG清單!A:B,2,0))</f>
        <v>客服系統(PeopleSof)</v>
      </c>
      <c r="C472" s="6" t="str">
        <f>IF(_xlfn.IFNA(VLOOKUP(E472,新服務功能!H:H,1,0),"舊服務")&lt;&gt;"舊服務","新服務","舊服務")</f>
        <v>舊服務</v>
      </c>
      <c r="D472" s="6" t="str">
        <f>IF((VLOOKUP(E472,CIFX_ECSG清單!A:H,8,FALSE))=1,"異動","查詢")</f>
        <v>查詢</v>
      </c>
      <c r="E472" s="27" t="s">
        <v>449</v>
      </c>
      <c r="F472" s="27" t="str">
        <f>IF(ISNUMBER(FIND("TWIS",E472)),VLOOKUP(SUBSTITUTE(E472,"TWIS","IWIS"),CIFX_ECSG清單!A:R,18,0),IF(AND(ISNUMBER(FIND("T",LEFT(E472,2))),IF(LEN(E472)-LEN(SUBSTITUTE(E472,"T",""))&gt;1,FALSE,TRUE)),VLOOKUP(SUBSTITUTE(E472,"T",""),CIFX_ECSG清單!A:R,18,0),VLOOKUP(E472,CIFX_ECSG清單!A:R,18,0)))</f>
        <v>TS0116-SA-010301-00058-顧客資料基本資料_身份確認查詢.docx</v>
      </c>
      <c r="G472" s="27" t="s">
        <v>361</v>
      </c>
      <c r="H472" s="27" t="s">
        <v>1859</v>
      </c>
      <c r="I472" s="28">
        <v>22</v>
      </c>
      <c r="J472" s="29" t="s">
        <v>513</v>
      </c>
      <c r="K472" s="32" t="s">
        <v>1900</v>
      </c>
      <c r="L472" s="31" t="s">
        <v>1900</v>
      </c>
      <c r="M472" s="27" t="s">
        <v>1901</v>
      </c>
      <c r="N472" s="27">
        <v>1</v>
      </c>
      <c r="O472" s="30" t="s">
        <v>500</v>
      </c>
      <c r="P472" s="30" t="s">
        <v>1902</v>
      </c>
      <c r="Q472" s="27" t="s">
        <v>1903</v>
      </c>
      <c r="R472" s="27"/>
      <c r="S472" s="37" t="s">
        <v>1904</v>
      </c>
      <c r="T472" s="27"/>
    </row>
    <row r="473" spans="1:20" hidden="1">
      <c r="A473" s="6" t="str">
        <f>VLOOKUP(E473,CIFX_ECSG清單!A:B,2,0)</f>
        <v>待下架</v>
      </c>
      <c r="B473" s="6" t="str">
        <f>_xlfn.IFNA(IF(C473="舊服務",LOOKUP(1,0/FIND(IFERROR(VLOOKUP(E473,新舊交易名稱mapping!A:B,2,0),E473),PGMTRX!A:A),PGMTRX!C:C),LOOKUP(1,0/FIND(E473,新服務功能!H:H),新服務功能!M:M)),VLOOKUP(IFERROR(VLOOKUP(E473,新舊交易名稱mapping!A:B,2,0),E473),CIFX_ECSG清單!A:B,2,0))</f>
        <v>客服系統(PeopleSof)</v>
      </c>
      <c r="C473" s="6" t="str">
        <f>IF(_xlfn.IFNA(VLOOKUP(E473,新服務功能!H:H,1,0),"舊服務")&lt;&gt;"舊服務","新服務","舊服務")</f>
        <v>舊服務</v>
      </c>
      <c r="D473" s="6" t="str">
        <f>IF((VLOOKUP(E473,CIFX_ECSG清單!A:H,8,FALSE))=1,"異動","查詢")</f>
        <v>查詢</v>
      </c>
      <c r="E473" s="27" t="s">
        <v>449</v>
      </c>
      <c r="F473" s="27" t="str">
        <f>IF(ISNUMBER(FIND("TWIS",E473)),VLOOKUP(SUBSTITUTE(E473,"TWIS","IWIS"),CIFX_ECSG清單!A:R,18,0),IF(AND(ISNUMBER(FIND("T",LEFT(E473,2))),IF(LEN(E473)-LEN(SUBSTITUTE(E473,"T",""))&gt;1,FALSE,TRUE)),VLOOKUP(SUBSTITUTE(E473,"T",""),CIFX_ECSG清單!A:R,18,0),VLOOKUP(E473,CIFX_ECSG清單!A:R,18,0)))</f>
        <v>TS0116-SA-010301-00058-顧客資料基本資料_身份確認查詢.docx</v>
      </c>
      <c r="G473" s="27" t="s">
        <v>361</v>
      </c>
      <c r="H473" s="27" t="s">
        <v>1859</v>
      </c>
      <c r="I473" s="28">
        <v>23</v>
      </c>
      <c r="J473" s="29" t="s">
        <v>513</v>
      </c>
      <c r="K473" s="32" t="s">
        <v>1905</v>
      </c>
      <c r="L473" s="30" t="s">
        <v>1661</v>
      </c>
      <c r="M473" s="27" t="s">
        <v>1906</v>
      </c>
      <c r="N473" s="27">
        <v>1</v>
      </c>
      <c r="O473" s="30" t="s">
        <v>500</v>
      </c>
      <c r="P473" s="30" t="s">
        <v>1663</v>
      </c>
      <c r="R473" s="27"/>
      <c r="S473" s="46" t="s">
        <v>1665</v>
      </c>
      <c r="T473" s="27"/>
    </row>
    <row r="474" spans="1:20" hidden="1">
      <c r="A474" s="6" t="str">
        <f>VLOOKUP(E474,CIFX_ECSG清單!A:B,2,0)</f>
        <v>待下架</v>
      </c>
      <c r="B474" s="6" t="str">
        <f>_xlfn.IFNA(IF(C474="舊服務",LOOKUP(1,0/FIND(IFERROR(VLOOKUP(E474,新舊交易名稱mapping!A:B,2,0),E474),PGMTRX!A:A),PGMTRX!C:C),LOOKUP(1,0/FIND(E474,新服務功能!H:H),新服務功能!M:M)),VLOOKUP(IFERROR(VLOOKUP(E474,新舊交易名稱mapping!A:B,2,0),E474),CIFX_ECSG清單!A:B,2,0))</f>
        <v>客服系統(PeopleSof)</v>
      </c>
      <c r="C474" s="6" t="str">
        <f>IF(_xlfn.IFNA(VLOOKUP(E474,新服務功能!H:H,1,0),"舊服務")&lt;&gt;"舊服務","新服務","舊服務")</f>
        <v>舊服務</v>
      </c>
      <c r="D474" s="6" t="str">
        <f>IF((VLOOKUP(E474,CIFX_ECSG清單!A:H,8,FALSE))=1,"異動","查詢")</f>
        <v>查詢</v>
      </c>
      <c r="E474" s="27" t="s">
        <v>449</v>
      </c>
      <c r="F474" s="27" t="str">
        <f>IF(ISNUMBER(FIND("TWIS",E474)),VLOOKUP(SUBSTITUTE(E474,"TWIS","IWIS"),CIFX_ECSG清單!A:R,18,0),IF(AND(ISNUMBER(FIND("T",LEFT(E474,2))),IF(LEN(E474)-LEN(SUBSTITUTE(E474,"T",""))&gt;1,FALSE,TRUE)),VLOOKUP(SUBSTITUTE(E474,"T",""),CIFX_ECSG清單!A:R,18,0),VLOOKUP(E474,CIFX_ECSG清單!A:R,18,0)))</f>
        <v>TS0116-SA-010301-00058-顧客資料基本資料_身份確認查詢.docx</v>
      </c>
      <c r="G474" s="27" t="s">
        <v>361</v>
      </c>
      <c r="H474" s="27" t="s">
        <v>1859</v>
      </c>
      <c r="I474" s="28">
        <v>24</v>
      </c>
      <c r="J474" s="29" t="s">
        <v>513</v>
      </c>
      <c r="K474" s="27" t="s">
        <v>1907</v>
      </c>
      <c r="L474" s="27" t="s">
        <v>616</v>
      </c>
      <c r="M474" s="27" t="s">
        <v>1908</v>
      </c>
      <c r="N474" s="27">
        <v>2</v>
      </c>
      <c r="O474" s="27" t="s">
        <v>1205</v>
      </c>
      <c r="P474" s="27" t="s">
        <v>616</v>
      </c>
      <c r="R474" s="27"/>
      <c r="S474" s="27"/>
      <c r="T474" s="27"/>
    </row>
    <row r="475" spans="1:20" hidden="1">
      <c r="A475" s="6" t="str">
        <f>VLOOKUP(E475,CIFX_ECSG清單!A:B,2,0)</f>
        <v>PROD</v>
      </c>
      <c r="B475" s="6" t="str">
        <f>_xlfn.IFNA(IF(C475="舊服務",LOOKUP(1,0/FIND(IFERROR(VLOOKUP(E475,新舊交易名稱mapping!A:B,2,0),E475),PGMTRX!A:A),PGMTRX!C:C),LOOKUP(1,0/FIND(E475,新服務功能!H:H),新服務功能!M:M)),VLOOKUP(IFERROR(VLOOKUP(E475,新舊交易名稱mapping!A:B,2,0),E475),CIFX_ECSG清單!A:B,2,0))</f>
        <v>玉山智慧信託網(EST)</v>
      </c>
      <c r="C475" s="6" t="str">
        <f>IF(_xlfn.IFNA(VLOOKUP(E475,新服務功能!H:H,1,0),"舊服務")&lt;&gt;"舊服務","新服務","舊服務")</f>
        <v>舊服務</v>
      </c>
      <c r="D475" s="6" t="str">
        <f>IF((VLOOKUP(E475,CIFX_ECSG清單!A:H,8,FALSE))=1,"異動","查詢")</f>
        <v>查詢</v>
      </c>
      <c r="E475" s="27" t="s">
        <v>447</v>
      </c>
      <c r="F475" s="27" t="str">
        <f>IF(ISNUMBER(FIND("TWIS",E475)),VLOOKUP(SUBSTITUTE(E475,"TWIS","IWIS"),CIFX_ECSG清單!A:R,18,0),IF(AND(ISNUMBER(FIND("T",LEFT(E475,2))),IF(LEN(E475)-LEN(SUBSTITUTE(E475,"T",""))&gt;1,FALSE,TRUE)),VLOOKUP(SUBSTITUTE(E475,"T",""),CIFX_ECSG清單!A:R,18,0),VLOOKUP(E475,CIFX_ECSG清單!A:R,18,0)))</f>
        <v>TS0116-SA-010301-00050-顧客資料基本資料_基本資料查詢.docx</v>
      </c>
      <c r="G475" s="27" t="s">
        <v>861</v>
      </c>
      <c r="H475" s="27" t="s">
        <v>862</v>
      </c>
      <c r="I475" s="28">
        <v>1</v>
      </c>
      <c r="J475" s="29" t="s">
        <v>496</v>
      </c>
      <c r="K475" s="27" t="s">
        <v>666</v>
      </c>
      <c r="L475" s="31" t="s">
        <v>667</v>
      </c>
      <c r="M475" s="27" t="s">
        <v>499</v>
      </c>
      <c r="N475" s="27">
        <v>10</v>
      </c>
      <c r="O475" s="27" t="s">
        <v>500</v>
      </c>
      <c r="P475" s="27" t="s">
        <v>501</v>
      </c>
      <c r="R475" s="27"/>
      <c r="S475" s="27" t="s">
        <v>502</v>
      </c>
      <c r="T475" s="27"/>
    </row>
    <row r="476" spans="1:20" hidden="1">
      <c r="A476" s="6" t="str">
        <f>VLOOKUP(E476,CIFX_ECSG清單!A:B,2,0)</f>
        <v>PROD</v>
      </c>
      <c r="B476" s="6" t="str">
        <f>_xlfn.IFNA(IF(C476="舊服務",LOOKUP(1,0/FIND(IFERROR(VLOOKUP(E476,新舊交易名稱mapping!A:B,2,0),E476),PGMTRX!A:A),PGMTRX!C:C),LOOKUP(1,0/FIND(E476,新服務功能!H:H),新服務功能!M:M)),VLOOKUP(IFERROR(VLOOKUP(E476,新舊交易名稱mapping!A:B,2,0),E476),CIFX_ECSG清單!A:B,2,0))</f>
        <v>玉山智慧信託網(EST)</v>
      </c>
      <c r="C476" s="6" t="str">
        <f>IF(_xlfn.IFNA(VLOOKUP(E476,新服務功能!H:H,1,0),"舊服務")&lt;&gt;"舊服務","新服務","舊服務")</f>
        <v>舊服務</v>
      </c>
      <c r="D476" s="6" t="str">
        <f>IF((VLOOKUP(E476,CIFX_ECSG清單!A:H,8,FALSE))=1,"異動","查詢")</f>
        <v>查詢</v>
      </c>
      <c r="E476" s="27" t="s">
        <v>447</v>
      </c>
      <c r="F476" s="27" t="str">
        <f>IF(ISNUMBER(FIND("TWIS",E476)),VLOOKUP(SUBSTITUTE(E476,"TWIS","IWIS"),CIFX_ECSG清單!A:R,18,0),IF(AND(ISNUMBER(FIND("T",LEFT(E476,2))),IF(LEN(E476)-LEN(SUBSTITUTE(E476,"T",""))&gt;1,FALSE,TRUE)),VLOOKUP(SUBSTITUTE(E476,"T",""),CIFX_ECSG清單!A:R,18,0),VLOOKUP(E476,CIFX_ECSG清單!A:R,18,0)))</f>
        <v>TS0116-SA-010301-00050-顧客資料基本資料_基本資料查詢.docx</v>
      </c>
      <c r="G476" s="27" t="s">
        <v>861</v>
      </c>
      <c r="H476" s="27" t="s">
        <v>862</v>
      </c>
      <c r="I476" s="28">
        <v>2</v>
      </c>
      <c r="J476" s="29" t="s">
        <v>496</v>
      </c>
      <c r="K476" s="27" t="s">
        <v>504</v>
      </c>
      <c r="L476" s="41" t="s">
        <v>629</v>
      </c>
      <c r="M476" s="27" t="s">
        <v>506</v>
      </c>
      <c r="N476" s="27">
        <v>80</v>
      </c>
      <c r="O476" s="27" t="s">
        <v>500</v>
      </c>
      <c r="P476" s="30" t="s">
        <v>631</v>
      </c>
      <c r="R476" s="27"/>
      <c r="S476" s="27" t="s">
        <v>508</v>
      </c>
      <c r="T476" s="27"/>
    </row>
    <row r="477" spans="1:20" hidden="1">
      <c r="A477" s="6" t="str">
        <f>VLOOKUP(E477,CIFX_ECSG清單!A:B,2,0)</f>
        <v>PROD</v>
      </c>
      <c r="B477" s="6" t="str">
        <f>_xlfn.IFNA(IF(C477="舊服務",LOOKUP(1,0/FIND(IFERROR(VLOOKUP(E477,新舊交易名稱mapping!A:B,2,0),E477),PGMTRX!A:A),PGMTRX!C:C),LOOKUP(1,0/FIND(E477,新服務功能!H:H),新服務功能!M:M)),VLOOKUP(IFERROR(VLOOKUP(E477,新舊交易名稱mapping!A:B,2,0),E477),CIFX_ECSG清單!A:B,2,0))</f>
        <v>玉山智慧信託網(EST)</v>
      </c>
      <c r="C477" s="6" t="str">
        <f>IF(_xlfn.IFNA(VLOOKUP(E477,新服務功能!H:H,1,0),"舊服務")&lt;&gt;"舊服務","新服務","舊服務")</f>
        <v>舊服務</v>
      </c>
      <c r="D477" s="6" t="str">
        <f>IF((VLOOKUP(E477,CIFX_ECSG清單!A:H,8,FALSE))=1,"異動","查詢")</f>
        <v>查詢</v>
      </c>
      <c r="E477" s="27" t="s">
        <v>447</v>
      </c>
      <c r="F477" s="27" t="str">
        <f>IF(ISNUMBER(FIND("TWIS",E477)),VLOOKUP(SUBSTITUTE(E477,"TWIS","IWIS"),CIFX_ECSG清單!A:R,18,0),IF(AND(ISNUMBER(FIND("T",LEFT(E477,2))),IF(LEN(E477)-LEN(SUBSTITUTE(E477,"T",""))&gt;1,FALSE,TRUE)),VLOOKUP(SUBSTITUTE(E477,"T",""),CIFX_ECSG清單!A:R,18,0),VLOOKUP(E477,CIFX_ECSG清單!A:R,18,0)))</f>
        <v>TS0116-SA-010301-00050-顧客資料基本資料_基本資料查詢.docx</v>
      </c>
      <c r="G477" s="27" t="s">
        <v>861</v>
      </c>
      <c r="H477" s="27" t="s">
        <v>862</v>
      </c>
      <c r="I477" s="28">
        <v>3</v>
      </c>
      <c r="J477" s="29" t="s">
        <v>496</v>
      </c>
      <c r="K477" s="27" t="s">
        <v>509</v>
      </c>
      <c r="L477" s="27" t="s">
        <v>509</v>
      </c>
      <c r="M477" s="27" t="s">
        <v>510</v>
      </c>
      <c r="N477" s="27">
        <v>13</v>
      </c>
      <c r="O477" s="27" t="s">
        <v>500</v>
      </c>
      <c r="P477" s="30" t="s">
        <v>511</v>
      </c>
      <c r="R477" s="27"/>
      <c r="S477" s="27"/>
      <c r="T477" s="27"/>
    </row>
    <row r="478" spans="1:20" hidden="1">
      <c r="A478" s="6" t="str">
        <f>VLOOKUP(E478,CIFX_ECSG清單!A:B,2,0)</f>
        <v>PROD</v>
      </c>
      <c r="B478" s="6" t="str">
        <f>_xlfn.IFNA(IF(C478="舊服務",LOOKUP(1,0/FIND(IFERROR(VLOOKUP(E478,新舊交易名稱mapping!A:B,2,0),E478),PGMTRX!A:A),PGMTRX!C:C),LOOKUP(1,0/FIND(E478,新服務功能!H:H),新服務功能!M:M)),VLOOKUP(IFERROR(VLOOKUP(E478,新舊交易名稱mapping!A:B,2,0),E478),CIFX_ECSG清單!A:B,2,0))</f>
        <v>玉山智慧信託網(EST)</v>
      </c>
      <c r="C478" s="6" t="str">
        <f>IF(_xlfn.IFNA(VLOOKUP(E478,新服務功能!H:H,1,0),"舊服務")&lt;&gt;"舊服務","新服務","舊服務")</f>
        <v>舊服務</v>
      </c>
      <c r="D478" s="6" t="str">
        <f>IF((VLOOKUP(E478,CIFX_ECSG清單!A:H,8,FALSE))=1,"異動","查詢")</f>
        <v>查詢</v>
      </c>
      <c r="E478" s="27" t="s">
        <v>447</v>
      </c>
      <c r="F478" s="27" t="str">
        <f>IF(ISNUMBER(FIND("TWIS",E478)),VLOOKUP(SUBSTITUTE(E478,"TWIS","IWIS"),CIFX_ECSG清單!A:R,18,0),IF(AND(ISNUMBER(FIND("T",LEFT(E478,2))),IF(LEN(E478)-LEN(SUBSTITUTE(E478,"T",""))&gt;1,FALSE,TRUE)),VLOOKUP(SUBSTITUTE(E478,"T",""),CIFX_ECSG清單!A:R,18,0),VLOOKUP(E478,CIFX_ECSG清單!A:R,18,0)))</f>
        <v>TS0116-SA-010301-00050-顧客資料基本資料_基本資料查詢.docx</v>
      </c>
      <c r="G478" s="27" t="s">
        <v>861</v>
      </c>
      <c r="H478" s="27" t="s">
        <v>863</v>
      </c>
      <c r="I478" s="28">
        <v>1</v>
      </c>
      <c r="J478" s="29" t="s">
        <v>513</v>
      </c>
      <c r="K478" s="27" t="s">
        <v>746</v>
      </c>
      <c r="L478" s="32" t="s">
        <v>864</v>
      </c>
      <c r="M478" s="27" t="s">
        <v>747</v>
      </c>
      <c r="N478" s="27">
        <v>10</v>
      </c>
      <c r="O478" s="27" t="s">
        <v>500</v>
      </c>
      <c r="P478" s="27" t="s">
        <v>865</v>
      </c>
      <c r="Q478" s="27" t="s">
        <v>866</v>
      </c>
      <c r="R478" s="27"/>
      <c r="S478" s="27" t="s">
        <v>867</v>
      </c>
      <c r="T478" s="27"/>
    </row>
    <row r="479" spans="1:20" hidden="1">
      <c r="A479" s="6" t="str">
        <f>VLOOKUP(E479,CIFX_ECSG清單!A:B,2,0)</f>
        <v>PROD</v>
      </c>
      <c r="B479" s="6" t="str">
        <f>_xlfn.IFNA(IF(C479="舊服務",LOOKUP(1,0/FIND(IFERROR(VLOOKUP(E479,新舊交易名稱mapping!A:B,2,0),E479),PGMTRX!A:A),PGMTRX!C:C),LOOKUP(1,0/FIND(E479,新服務功能!H:H),新服務功能!M:M)),VLOOKUP(IFERROR(VLOOKUP(E479,新舊交易名稱mapping!A:B,2,0),E479),CIFX_ECSG清單!A:B,2,0))</f>
        <v>玉山智慧信託網(EST)</v>
      </c>
      <c r="C479" s="6" t="str">
        <f>IF(_xlfn.IFNA(VLOOKUP(E479,新服務功能!H:H,1,0),"舊服務")&lt;&gt;"舊服務","新服務","舊服務")</f>
        <v>舊服務</v>
      </c>
      <c r="D479" s="6" t="str">
        <f>IF((VLOOKUP(E479,CIFX_ECSG清單!A:H,8,FALSE))=1,"異動","查詢")</f>
        <v>查詢</v>
      </c>
      <c r="E479" s="27" t="s">
        <v>447</v>
      </c>
      <c r="F479" s="27" t="str">
        <f>IF(ISNUMBER(FIND("TWIS",E479)),VLOOKUP(SUBSTITUTE(E479,"TWIS","IWIS"),CIFX_ECSG清單!A:R,18,0),IF(AND(ISNUMBER(FIND("T",LEFT(E479,2))),IF(LEN(E479)-LEN(SUBSTITUTE(E479,"T",""))&gt;1,FALSE,TRUE)),VLOOKUP(SUBSTITUTE(E479,"T",""),CIFX_ECSG清單!A:R,18,0),VLOOKUP(E479,CIFX_ECSG清單!A:R,18,0)))</f>
        <v>TS0116-SA-010301-00050-顧客資料基本資料_基本資料查詢.docx</v>
      </c>
      <c r="G479" s="27" t="s">
        <v>861</v>
      </c>
      <c r="H479" s="27" t="s">
        <v>863</v>
      </c>
      <c r="I479" s="28">
        <v>2</v>
      </c>
      <c r="J479" s="29" t="s">
        <v>513</v>
      </c>
      <c r="K479" s="27" t="s">
        <v>633</v>
      </c>
      <c r="L479" s="32" t="s">
        <v>749</v>
      </c>
      <c r="M479" s="27" t="s">
        <v>868</v>
      </c>
      <c r="N479" s="27">
        <v>80</v>
      </c>
      <c r="O479" s="27" t="s">
        <v>500</v>
      </c>
      <c r="P479" s="27" t="s">
        <v>636</v>
      </c>
      <c r="Q479" s="27" t="s">
        <v>829</v>
      </c>
      <c r="R479" s="27"/>
      <c r="S479" s="27" t="s">
        <v>638</v>
      </c>
      <c r="T479" s="27"/>
    </row>
    <row r="480" spans="1:20" hidden="1">
      <c r="A480" s="6" t="str">
        <f>VLOOKUP(E480,CIFX_ECSG清單!A:B,2,0)</f>
        <v>PROD</v>
      </c>
      <c r="B480" s="6" t="str">
        <f>_xlfn.IFNA(IF(C480="舊服務",LOOKUP(1,0/FIND(IFERROR(VLOOKUP(E480,新舊交易名稱mapping!A:B,2,0),E480),PGMTRX!A:A),PGMTRX!C:C),LOOKUP(1,0/FIND(E480,新服務功能!H:H),新服務功能!M:M)),VLOOKUP(IFERROR(VLOOKUP(E480,新舊交易名稱mapping!A:B,2,0),E480),CIFX_ECSG清單!A:B,2,0))</f>
        <v>玉山智慧信託網(EST)</v>
      </c>
      <c r="C480" s="6" t="str">
        <f>IF(_xlfn.IFNA(VLOOKUP(E480,新服務功能!H:H,1,0),"舊服務")&lt;&gt;"舊服務","新服務","舊服務")</f>
        <v>舊服務</v>
      </c>
      <c r="D480" s="6" t="str">
        <f>IF((VLOOKUP(E480,CIFX_ECSG清單!A:H,8,FALSE))=1,"異動","查詢")</f>
        <v>查詢</v>
      </c>
      <c r="E480" s="27" t="s">
        <v>447</v>
      </c>
      <c r="F480" s="27" t="str">
        <f>IF(ISNUMBER(FIND("TWIS",E480)),VLOOKUP(SUBSTITUTE(E480,"TWIS","IWIS"),CIFX_ECSG清單!A:R,18,0),IF(AND(ISNUMBER(FIND("T",LEFT(E480,2))),IF(LEN(E480)-LEN(SUBSTITUTE(E480,"T",""))&gt;1,FALSE,TRUE)),VLOOKUP(SUBSTITUTE(E480,"T",""),CIFX_ECSG清單!A:R,18,0),VLOOKUP(E480,CIFX_ECSG清單!A:R,18,0)))</f>
        <v>TS0116-SA-010301-00050-顧客資料基本資料_基本資料查詢.docx</v>
      </c>
      <c r="G480" s="27" t="s">
        <v>861</v>
      </c>
      <c r="H480" s="27" t="s">
        <v>863</v>
      </c>
      <c r="I480" s="28">
        <v>3</v>
      </c>
      <c r="J480" s="29" t="s">
        <v>513</v>
      </c>
      <c r="K480" s="27" t="s">
        <v>504</v>
      </c>
      <c r="L480" s="32" t="s">
        <v>505</v>
      </c>
      <c r="M480" s="27" t="s">
        <v>630</v>
      </c>
      <c r="N480" s="27">
        <v>8</v>
      </c>
      <c r="O480" s="27" t="s">
        <v>500</v>
      </c>
      <c r="P480" s="27" t="s">
        <v>631</v>
      </c>
      <c r="Q480" s="27" t="s">
        <v>632</v>
      </c>
      <c r="R480" s="27"/>
      <c r="S480" s="27" t="s">
        <v>508</v>
      </c>
      <c r="T480" s="27"/>
    </row>
    <row r="481" spans="1:20" hidden="1">
      <c r="A481" s="6" t="str">
        <f>VLOOKUP(E481,CIFX_ECSG清單!A:B,2,0)</f>
        <v>PROD</v>
      </c>
      <c r="B481" s="6" t="str">
        <f>_xlfn.IFNA(IF(C481="舊服務",LOOKUP(1,0/FIND(IFERROR(VLOOKUP(E481,新舊交易名稱mapping!A:B,2,0),E481),PGMTRX!A:A),PGMTRX!C:C),LOOKUP(1,0/FIND(E481,新服務功能!H:H),新服務功能!M:M)),VLOOKUP(IFERROR(VLOOKUP(E481,新舊交易名稱mapping!A:B,2,0),E481),CIFX_ECSG清單!A:B,2,0))</f>
        <v>玉山智慧信託網(EST)</v>
      </c>
      <c r="C481" s="6" t="str">
        <f>IF(_xlfn.IFNA(VLOOKUP(E481,新服務功能!H:H,1,0),"舊服務")&lt;&gt;"舊服務","新服務","舊服務")</f>
        <v>舊服務</v>
      </c>
      <c r="D481" s="6" t="str">
        <f>IF((VLOOKUP(E481,CIFX_ECSG清單!A:H,8,FALSE))=1,"異動","查詢")</f>
        <v>查詢</v>
      </c>
      <c r="E481" s="27" t="s">
        <v>447</v>
      </c>
      <c r="F481" s="27" t="str">
        <f>IF(ISNUMBER(FIND("TWIS",E481)),VLOOKUP(SUBSTITUTE(E481,"TWIS","IWIS"),CIFX_ECSG清單!A:R,18,0),IF(AND(ISNUMBER(FIND("T",LEFT(E481,2))),IF(LEN(E481)-LEN(SUBSTITUTE(E481,"T",""))&gt;1,FALSE,TRUE)),VLOOKUP(SUBSTITUTE(E481,"T",""),CIFX_ECSG清單!A:R,18,0),VLOOKUP(E481,CIFX_ECSG清單!A:R,18,0)))</f>
        <v>TS0116-SA-010301-00050-顧客資料基本資料_基本資料查詢.docx</v>
      </c>
      <c r="G481" s="27" t="s">
        <v>861</v>
      </c>
      <c r="H481" s="27" t="s">
        <v>863</v>
      </c>
      <c r="I481" s="28">
        <v>4</v>
      </c>
      <c r="J481" s="29" t="s">
        <v>513</v>
      </c>
      <c r="K481" s="27" t="s">
        <v>869</v>
      </c>
      <c r="L481" s="32" t="s">
        <v>870</v>
      </c>
      <c r="M481" s="27" t="s">
        <v>672</v>
      </c>
      <c r="N481" s="27">
        <v>10</v>
      </c>
      <c r="O481" s="27" t="s">
        <v>500</v>
      </c>
      <c r="P481" s="27" t="s">
        <v>673</v>
      </c>
      <c r="Q481" s="27" t="s">
        <v>674</v>
      </c>
      <c r="R481" s="27"/>
      <c r="S481" s="27" t="s">
        <v>675</v>
      </c>
      <c r="T481" s="27"/>
    </row>
    <row r="482" spans="1:20" hidden="1">
      <c r="A482" s="6" t="str">
        <f>VLOOKUP(E482,CIFX_ECSG清單!A:B,2,0)</f>
        <v>PROD</v>
      </c>
      <c r="B482" s="6" t="str">
        <f>_xlfn.IFNA(IF(C482="舊服務",LOOKUP(1,0/FIND(IFERROR(VLOOKUP(E482,新舊交易名稱mapping!A:B,2,0),E482),PGMTRX!A:A),PGMTRX!C:C),LOOKUP(1,0/FIND(E482,新服務功能!H:H),新服務功能!M:M)),VLOOKUP(IFERROR(VLOOKUP(E482,新舊交易名稱mapping!A:B,2,0),E482),CIFX_ECSG清單!A:B,2,0))</f>
        <v>玉山智慧信託網(EST)</v>
      </c>
      <c r="C482" s="6" t="str">
        <f>IF(_xlfn.IFNA(VLOOKUP(E482,新服務功能!H:H,1,0),"舊服務")&lt;&gt;"舊服務","新服務","舊服務")</f>
        <v>舊服務</v>
      </c>
      <c r="D482" s="6" t="str">
        <f>IF((VLOOKUP(E482,CIFX_ECSG清單!A:H,8,FALSE))=1,"異動","查詢")</f>
        <v>查詢</v>
      </c>
      <c r="E482" s="27" t="s">
        <v>447</v>
      </c>
      <c r="F482" s="27" t="str">
        <f>IF(ISNUMBER(FIND("TWIS",E482)),VLOOKUP(SUBSTITUTE(E482,"TWIS","IWIS"),CIFX_ECSG清單!A:R,18,0),IF(AND(ISNUMBER(FIND("T",LEFT(E482,2))),IF(LEN(E482)-LEN(SUBSTITUTE(E482,"T",""))&gt;1,FALSE,TRUE)),VLOOKUP(SUBSTITUTE(E482,"T",""),CIFX_ECSG清單!A:R,18,0),VLOOKUP(E482,CIFX_ECSG清單!A:R,18,0)))</f>
        <v>TS0116-SA-010301-00050-顧客資料基本資料_基本資料查詢.docx</v>
      </c>
      <c r="G482" s="27" t="s">
        <v>861</v>
      </c>
      <c r="H482" s="27" t="s">
        <v>863</v>
      </c>
      <c r="I482" s="28">
        <v>5</v>
      </c>
      <c r="J482" s="29" t="s">
        <v>513</v>
      </c>
      <c r="K482" s="27" t="s">
        <v>871</v>
      </c>
      <c r="L482" s="32" t="s">
        <v>872</v>
      </c>
      <c r="M482" s="27" t="s">
        <v>873</v>
      </c>
      <c r="N482" s="27">
        <v>22</v>
      </c>
      <c r="O482" s="27" t="s">
        <v>500</v>
      </c>
      <c r="P482" s="27" t="s">
        <v>874</v>
      </c>
      <c r="Q482" s="27" t="s">
        <v>875</v>
      </c>
      <c r="R482" s="27"/>
      <c r="S482" s="27" t="s">
        <v>876</v>
      </c>
      <c r="T482" s="27"/>
    </row>
    <row r="483" spans="1:20" hidden="1">
      <c r="A483" s="6" t="str">
        <f>VLOOKUP(E483,CIFX_ECSG清單!A:B,2,0)</f>
        <v>PROD</v>
      </c>
      <c r="B483" s="6" t="str">
        <f>_xlfn.IFNA(IF(C483="舊服務",LOOKUP(1,0/FIND(IFERROR(VLOOKUP(E483,新舊交易名稱mapping!A:B,2,0),E483),PGMTRX!A:A),PGMTRX!C:C),LOOKUP(1,0/FIND(E483,新服務功能!H:H),新服務功能!M:M)),VLOOKUP(IFERROR(VLOOKUP(E483,新舊交易名稱mapping!A:B,2,0),E483),CIFX_ECSG清單!A:B,2,0))</f>
        <v>玉山智慧信託網(EST)</v>
      </c>
      <c r="C483" s="6" t="str">
        <f>IF(_xlfn.IFNA(VLOOKUP(E483,新服務功能!H:H,1,0),"舊服務")&lt;&gt;"舊服務","新服務","舊服務")</f>
        <v>舊服務</v>
      </c>
      <c r="D483" s="6" t="str">
        <f>IF((VLOOKUP(E483,CIFX_ECSG清單!A:H,8,FALSE))=1,"異動","查詢")</f>
        <v>查詢</v>
      </c>
      <c r="E483" s="27" t="s">
        <v>447</v>
      </c>
      <c r="F483" s="27" t="str">
        <f>IF(ISNUMBER(FIND("TWIS",E483)),VLOOKUP(SUBSTITUTE(E483,"TWIS","IWIS"),CIFX_ECSG清單!A:R,18,0),IF(AND(ISNUMBER(FIND("T",LEFT(E483,2))),IF(LEN(E483)-LEN(SUBSTITUTE(E483,"T",""))&gt;1,FALSE,TRUE)),VLOOKUP(SUBSTITUTE(E483,"T",""),CIFX_ECSG清單!A:R,18,0),VLOOKUP(E483,CIFX_ECSG清單!A:R,18,0)))</f>
        <v>TS0116-SA-010301-00050-顧客資料基本資料_基本資料查詢.docx</v>
      </c>
      <c r="G483" s="27" t="s">
        <v>861</v>
      </c>
      <c r="H483" s="27" t="s">
        <v>863</v>
      </c>
      <c r="I483" s="28">
        <v>6</v>
      </c>
      <c r="J483" s="29" t="s">
        <v>513</v>
      </c>
      <c r="K483" s="27" t="s">
        <v>676</v>
      </c>
      <c r="L483" s="32" t="s">
        <v>877</v>
      </c>
      <c r="M483" s="27" t="s">
        <v>678</v>
      </c>
      <c r="N483" s="27">
        <v>1</v>
      </c>
      <c r="O483" s="27" t="s">
        <v>500</v>
      </c>
      <c r="P483" s="27" t="s">
        <v>679</v>
      </c>
      <c r="Q483" s="27" t="s">
        <v>680</v>
      </c>
      <c r="R483" s="27"/>
      <c r="S483" s="27" t="s">
        <v>682</v>
      </c>
      <c r="T483" s="27"/>
    </row>
    <row r="484" spans="1:20" hidden="1">
      <c r="A484" s="6" t="str">
        <f>VLOOKUP(E484,CIFX_ECSG清單!A:B,2,0)</f>
        <v>PROD</v>
      </c>
      <c r="B484" s="6" t="str">
        <f>_xlfn.IFNA(IF(C484="舊服務",LOOKUP(1,0/FIND(IFERROR(VLOOKUP(E484,新舊交易名稱mapping!A:B,2,0),E484),PGMTRX!A:A),PGMTRX!C:C),LOOKUP(1,0/FIND(E484,新服務功能!H:H),新服務功能!M:M)),VLOOKUP(IFERROR(VLOOKUP(E484,新舊交易名稱mapping!A:B,2,0),E484),CIFX_ECSG清單!A:B,2,0))</f>
        <v>玉山智慧信託網(EST)</v>
      </c>
      <c r="C484" s="6" t="str">
        <f>IF(_xlfn.IFNA(VLOOKUP(E484,新服務功能!H:H,1,0),"舊服務")&lt;&gt;"舊服務","新服務","舊服務")</f>
        <v>舊服務</v>
      </c>
      <c r="D484" s="6" t="str">
        <f>IF((VLOOKUP(E484,CIFX_ECSG清單!A:H,8,FALSE))=1,"異動","查詢")</f>
        <v>查詢</v>
      </c>
      <c r="E484" s="27" t="s">
        <v>447</v>
      </c>
      <c r="F484" s="27" t="str">
        <f>IF(ISNUMBER(FIND("TWIS",E484)),VLOOKUP(SUBSTITUTE(E484,"TWIS","IWIS"),CIFX_ECSG清單!A:R,18,0),IF(AND(ISNUMBER(FIND("T",LEFT(E484,2))),IF(LEN(E484)-LEN(SUBSTITUTE(E484,"T",""))&gt;1,FALSE,TRUE)),VLOOKUP(SUBSTITUTE(E484,"T",""),CIFX_ECSG清單!A:R,18,0),VLOOKUP(E484,CIFX_ECSG清單!A:R,18,0)))</f>
        <v>TS0116-SA-010301-00050-顧客資料基本資料_基本資料查詢.docx</v>
      </c>
      <c r="G484" s="27" t="s">
        <v>861</v>
      </c>
      <c r="H484" s="27" t="s">
        <v>863</v>
      </c>
      <c r="I484" s="28">
        <v>7</v>
      </c>
      <c r="J484" s="29" t="s">
        <v>513</v>
      </c>
      <c r="K484" s="27" t="s">
        <v>639</v>
      </c>
      <c r="L484" s="32" t="s">
        <v>878</v>
      </c>
      <c r="M484" s="27" t="s">
        <v>641</v>
      </c>
      <c r="N484" s="27">
        <v>2</v>
      </c>
      <c r="O484" s="27" t="s">
        <v>500</v>
      </c>
      <c r="P484" s="27" t="s">
        <v>642</v>
      </c>
      <c r="Q484" s="27" t="s">
        <v>643</v>
      </c>
      <c r="R484" s="27"/>
      <c r="S484" s="27" t="s">
        <v>644</v>
      </c>
      <c r="T484" s="27"/>
    </row>
    <row r="485" spans="1:20" hidden="1">
      <c r="A485" s="6" t="str">
        <f>VLOOKUP(E485,CIFX_ECSG清單!A:B,2,0)</f>
        <v>PROD</v>
      </c>
      <c r="B485" s="6" t="str">
        <f>_xlfn.IFNA(IF(C485="舊服務",LOOKUP(1,0/FIND(IFERROR(VLOOKUP(E485,新舊交易名稱mapping!A:B,2,0),E485),PGMTRX!A:A),PGMTRX!C:C),LOOKUP(1,0/FIND(E485,新服務功能!H:H),新服務功能!M:M)),VLOOKUP(IFERROR(VLOOKUP(E485,新舊交易名稱mapping!A:B,2,0),E485),CIFX_ECSG清單!A:B,2,0))</f>
        <v>玉山智慧信託網(EST)</v>
      </c>
      <c r="C485" s="6" t="str">
        <f>IF(_xlfn.IFNA(VLOOKUP(E485,新服務功能!H:H,1,0),"舊服務")&lt;&gt;"舊服務","新服務","舊服務")</f>
        <v>舊服務</v>
      </c>
      <c r="D485" s="6" t="str">
        <f>IF((VLOOKUP(E485,CIFX_ECSG清單!A:H,8,FALSE))=1,"異動","查詢")</f>
        <v>查詢</v>
      </c>
      <c r="E485" s="27" t="s">
        <v>447</v>
      </c>
      <c r="F485" s="27" t="str">
        <f>IF(ISNUMBER(FIND("TWIS",E485)),VLOOKUP(SUBSTITUTE(E485,"TWIS","IWIS"),CIFX_ECSG清單!A:R,18,0),IF(AND(ISNUMBER(FIND("T",LEFT(E485,2))),IF(LEN(E485)-LEN(SUBSTITUTE(E485,"T",""))&gt;1,FALSE,TRUE)),VLOOKUP(SUBSTITUTE(E485,"T",""),CIFX_ECSG清單!A:R,18,0),VLOOKUP(E485,CIFX_ECSG清單!A:R,18,0)))</f>
        <v>TS0116-SA-010301-00050-顧客資料基本資料_基本資料查詢.docx</v>
      </c>
      <c r="G485" s="27" t="s">
        <v>861</v>
      </c>
      <c r="H485" s="27" t="s">
        <v>863</v>
      </c>
      <c r="I485" s="28">
        <v>8</v>
      </c>
      <c r="J485" s="29" t="s">
        <v>513</v>
      </c>
      <c r="K485" s="27" t="s">
        <v>879</v>
      </c>
      <c r="L485" s="32" t="s">
        <v>880</v>
      </c>
      <c r="M485" s="27" t="s">
        <v>881</v>
      </c>
      <c r="N485" s="27">
        <v>3</v>
      </c>
      <c r="O485" s="27" t="s">
        <v>500</v>
      </c>
      <c r="P485" s="27" t="s">
        <v>882</v>
      </c>
      <c r="Q485" s="27" t="s">
        <v>883</v>
      </c>
      <c r="R485" s="27"/>
      <c r="S485" s="27" t="s">
        <v>884</v>
      </c>
      <c r="T485" s="27"/>
    </row>
    <row r="486" spans="1:20" hidden="1">
      <c r="A486" s="6" t="str">
        <f>VLOOKUP(E486,CIFX_ECSG清單!A:B,2,0)</f>
        <v>PROD</v>
      </c>
      <c r="B486" s="6" t="str">
        <f>_xlfn.IFNA(IF(C486="舊服務",LOOKUP(1,0/FIND(IFERROR(VLOOKUP(E486,新舊交易名稱mapping!A:B,2,0),E486),PGMTRX!A:A),PGMTRX!C:C),LOOKUP(1,0/FIND(E486,新服務功能!H:H),新服務功能!M:M)),VLOOKUP(IFERROR(VLOOKUP(E486,新舊交易名稱mapping!A:B,2,0),E486),CIFX_ECSG清單!A:B,2,0))</f>
        <v>玉山智慧信託網(EST)</v>
      </c>
      <c r="C486" s="6" t="str">
        <f>IF(_xlfn.IFNA(VLOOKUP(E486,新服務功能!H:H,1,0),"舊服務")&lt;&gt;"舊服務","新服務","舊服務")</f>
        <v>舊服務</v>
      </c>
      <c r="D486" s="6" t="str">
        <f>IF((VLOOKUP(E486,CIFX_ECSG清單!A:H,8,FALSE))=1,"異動","查詢")</f>
        <v>查詢</v>
      </c>
      <c r="E486" s="27" t="s">
        <v>447</v>
      </c>
      <c r="F486" s="27" t="str">
        <f>IF(ISNUMBER(FIND("TWIS",E486)),VLOOKUP(SUBSTITUTE(E486,"TWIS","IWIS"),CIFX_ECSG清單!A:R,18,0),IF(AND(ISNUMBER(FIND("T",LEFT(E486,2))),IF(LEN(E486)-LEN(SUBSTITUTE(E486,"T",""))&gt;1,FALSE,TRUE)),VLOOKUP(SUBSTITUTE(E486,"T",""),CIFX_ECSG清單!A:R,18,0),VLOOKUP(E486,CIFX_ECSG清單!A:R,18,0)))</f>
        <v>TS0116-SA-010301-00050-顧客資料基本資料_基本資料查詢.docx</v>
      </c>
      <c r="G486" s="27" t="s">
        <v>861</v>
      </c>
      <c r="H486" s="27" t="s">
        <v>863</v>
      </c>
      <c r="I486" s="28">
        <v>9</v>
      </c>
      <c r="J486" s="29" t="s">
        <v>513</v>
      </c>
      <c r="K486" s="27" t="s">
        <v>652</v>
      </c>
      <c r="L486" s="32" t="s">
        <v>885</v>
      </c>
      <c r="M486" s="27" t="s">
        <v>886</v>
      </c>
      <c r="N486" s="27">
        <v>6</v>
      </c>
      <c r="O486" s="27" t="s">
        <v>500</v>
      </c>
      <c r="P486" s="27" t="s">
        <v>655</v>
      </c>
      <c r="Q486" s="27" t="s">
        <v>656</v>
      </c>
      <c r="R486" s="27"/>
      <c r="S486" s="27" t="s">
        <v>657</v>
      </c>
      <c r="T486" s="27"/>
    </row>
    <row r="487" spans="1:20" ht="27" hidden="1">
      <c r="A487" s="6" t="str">
        <f>VLOOKUP(E487,CIFX_ECSG清單!A:B,2,0)</f>
        <v>PROD</v>
      </c>
      <c r="B487" s="6" t="str">
        <f>_xlfn.IFNA(IF(C487="舊服務",LOOKUP(1,0/FIND(IFERROR(VLOOKUP(E487,新舊交易名稱mapping!A:B,2,0),E487),PGMTRX!A:A),PGMTRX!C:C),LOOKUP(1,0/FIND(E487,新服務功能!H:H),新服務功能!M:M)),VLOOKUP(IFERROR(VLOOKUP(E487,新舊交易名稱mapping!A:B,2,0),E487),CIFX_ECSG清單!A:B,2,0))</f>
        <v>玉山智慧信託網(EST)</v>
      </c>
      <c r="C487" s="6" t="str">
        <f>IF(_xlfn.IFNA(VLOOKUP(E487,新服務功能!H:H,1,0),"舊服務")&lt;&gt;"舊服務","新服務","舊服務")</f>
        <v>舊服務</v>
      </c>
      <c r="D487" s="6" t="str">
        <f>IF((VLOOKUP(E487,CIFX_ECSG清單!A:H,8,FALSE))=1,"異動","查詢")</f>
        <v>查詢</v>
      </c>
      <c r="E487" s="27" t="s">
        <v>447</v>
      </c>
      <c r="F487" s="27" t="str">
        <f>IF(ISNUMBER(FIND("TWIS",E487)),VLOOKUP(SUBSTITUTE(E487,"TWIS","IWIS"),CIFX_ECSG清單!A:R,18,0),IF(AND(ISNUMBER(FIND("T",LEFT(E487,2))),IF(LEN(E487)-LEN(SUBSTITUTE(E487,"T",""))&gt;1,FALSE,TRUE)),VLOOKUP(SUBSTITUTE(E487,"T",""),CIFX_ECSG清單!A:R,18,0),VLOOKUP(E487,CIFX_ECSG清單!A:R,18,0)))</f>
        <v>TS0116-SA-010301-00050-顧客資料基本資料_基本資料查詢.docx</v>
      </c>
      <c r="G487" s="27" t="s">
        <v>861</v>
      </c>
      <c r="H487" s="27" t="s">
        <v>863</v>
      </c>
      <c r="I487" s="28">
        <v>10</v>
      </c>
      <c r="J487" s="29" t="s">
        <v>513</v>
      </c>
      <c r="K487" s="27" t="s">
        <v>645</v>
      </c>
      <c r="L487" s="32" t="s">
        <v>887</v>
      </c>
      <c r="M487" s="27" t="s">
        <v>647</v>
      </c>
      <c r="N487" s="27">
        <v>1</v>
      </c>
      <c r="O487" s="27" t="s">
        <v>500</v>
      </c>
      <c r="P487" s="27" t="s">
        <v>648</v>
      </c>
      <c r="Q487" s="27" t="s">
        <v>649</v>
      </c>
      <c r="R487" s="27"/>
      <c r="S487" s="27" t="s">
        <v>651</v>
      </c>
      <c r="T487" s="27"/>
    </row>
    <row r="488" spans="1:20" hidden="1">
      <c r="A488" s="6" t="str">
        <f>VLOOKUP(E488,CIFX_ECSG清單!A:B,2,0)</f>
        <v>PROD</v>
      </c>
      <c r="B488" s="6" t="str">
        <f>_xlfn.IFNA(IF(C488="舊服務",LOOKUP(1,0/FIND(IFERROR(VLOOKUP(E488,新舊交易名稱mapping!A:B,2,0),E488),PGMTRX!A:A),PGMTRX!C:C),LOOKUP(1,0/FIND(E488,新服務功能!H:H),新服務功能!M:M)),VLOOKUP(IFERROR(VLOOKUP(E488,新舊交易名稱mapping!A:B,2,0),E488),CIFX_ECSG清單!A:B,2,0))</f>
        <v>玉山智慧信託網(EST)</v>
      </c>
      <c r="C488" s="6" t="str">
        <f>IF(_xlfn.IFNA(VLOOKUP(E488,新服務功能!H:H,1,0),"舊服務")&lt;&gt;"舊服務","新服務","舊服務")</f>
        <v>舊服務</v>
      </c>
      <c r="D488" s="6" t="str">
        <f>IF((VLOOKUP(E488,CIFX_ECSG清單!A:H,8,FALSE))=1,"異動","查詢")</f>
        <v>查詢</v>
      </c>
      <c r="E488" s="27" t="s">
        <v>447</v>
      </c>
      <c r="F488" s="27" t="str">
        <f>IF(ISNUMBER(FIND("TWIS",E488)),VLOOKUP(SUBSTITUTE(E488,"TWIS","IWIS"),CIFX_ECSG清單!A:R,18,0),IF(AND(ISNUMBER(FIND("T",LEFT(E488,2))),IF(LEN(E488)-LEN(SUBSTITUTE(E488,"T",""))&gt;1,FALSE,TRUE)),VLOOKUP(SUBSTITUTE(E488,"T",""),CIFX_ECSG清單!A:R,18,0),VLOOKUP(E488,CIFX_ECSG清單!A:R,18,0)))</f>
        <v>TS0116-SA-010301-00050-顧客資料基本資料_基本資料查詢.docx</v>
      </c>
      <c r="G488" s="27" t="s">
        <v>861</v>
      </c>
      <c r="H488" s="27" t="s">
        <v>863</v>
      </c>
      <c r="I488" s="28">
        <v>11</v>
      </c>
      <c r="J488" s="29" t="s">
        <v>513</v>
      </c>
      <c r="K488" s="27" t="s">
        <v>888</v>
      </c>
      <c r="L488" s="32" t="s">
        <v>889</v>
      </c>
      <c r="M488" s="27" t="s">
        <v>890</v>
      </c>
      <c r="N488" s="27">
        <v>2</v>
      </c>
      <c r="O488" s="27" t="s">
        <v>500</v>
      </c>
      <c r="P488" s="27" t="s">
        <v>891</v>
      </c>
      <c r="Q488" s="27" t="s">
        <v>892</v>
      </c>
      <c r="R488" s="27"/>
      <c r="S488" s="27" t="s">
        <v>893</v>
      </c>
      <c r="T488" s="27"/>
    </row>
    <row r="489" spans="1:20" hidden="1">
      <c r="A489" s="6" t="str">
        <f>VLOOKUP(E489,CIFX_ECSG清單!A:B,2,0)</f>
        <v>PROD</v>
      </c>
      <c r="B489" s="6" t="str">
        <f>_xlfn.IFNA(IF(C489="舊服務",LOOKUP(1,0/FIND(IFERROR(VLOOKUP(E489,新舊交易名稱mapping!A:B,2,0),E489),PGMTRX!A:A),PGMTRX!C:C),LOOKUP(1,0/FIND(E489,新服務功能!H:H),新服務功能!M:M)),VLOOKUP(IFERROR(VLOOKUP(E489,新舊交易名稱mapping!A:B,2,0),E489),CIFX_ECSG清單!A:B,2,0))</f>
        <v>玉山智慧信託網(EST)</v>
      </c>
      <c r="C489" s="6" t="str">
        <f>IF(_xlfn.IFNA(VLOOKUP(E489,新服務功能!H:H,1,0),"舊服務")&lt;&gt;"舊服務","新服務","舊服務")</f>
        <v>舊服務</v>
      </c>
      <c r="D489" s="6" t="str">
        <f>IF((VLOOKUP(E489,CIFX_ECSG清單!A:H,8,FALSE))=1,"異動","查詢")</f>
        <v>查詢</v>
      </c>
      <c r="E489" s="27" t="s">
        <v>447</v>
      </c>
      <c r="F489" s="27" t="str">
        <f>IF(ISNUMBER(FIND("TWIS",E489)),VLOOKUP(SUBSTITUTE(E489,"TWIS","IWIS"),CIFX_ECSG清單!A:R,18,0),IF(AND(ISNUMBER(FIND("T",LEFT(E489,2))),IF(LEN(E489)-LEN(SUBSTITUTE(E489,"T",""))&gt;1,FALSE,TRUE)),VLOOKUP(SUBSTITUTE(E489,"T",""),CIFX_ECSG清單!A:R,18,0),VLOOKUP(E489,CIFX_ECSG清單!A:R,18,0)))</f>
        <v>TS0116-SA-010301-00050-顧客資料基本資料_基本資料查詢.docx</v>
      </c>
      <c r="G489" s="27" t="s">
        <v>861</v>
      </c>
      <c r="H489" s="27" t="s">
        <v>863</v>
      </c>
      <c r="I489" s="28">
        <v>12</v>
      </c>
      <c r="J489" s="29" t="s">
        <v>513</v>
      </c>
      <c r="K489" s="27" t="s">
        <v>894</v>
      </c>
      <c r="L489" s="32" t="s">
        <v>895</v>
      </c>
      <c r="M489" s="27" t="s">
        <v>896</v>
      </c>
      <c r="N489" s="27">
        <v>1</v>
      </c>
      <c r="O489" s="27" t="s">
        <v>500</v>
      </c>
      <c r="P489" s="27" t="s">
        <v>897</v>
      </c>
      <c r="Q489" s="27" t="s">
        <v>898</v>
      </c>
      <c r="R489" s="27"/>
      <c r="S489" s="27" t="s">
        <v>899</v>
      </c>
      <c r="T489" s="27"/>
    </row>
    <row r="490" spans="1:20" ht="27" hidden="1">
      <c r="A490" s="6" t="str">
        <f>VLOOKUP(E490,CIFX_ECSG清單!A:B,2,0)</f>
        <v>PROD</v>
      </c>
      <c r="B490" s="6" t="str">
        <f>_xlfn.IFNA(IF(C490="舊服務",LOOKUP(1,0/FIND(IFERROR(VLOOKUP(E490,新舊交易名稱mapping!A:B,2,0),E490),PGMTRX!A:A),PGMTRX!C:C),LOOKUP(1,0/FIND(E490,新服務功能!H:H),新服務功能!M:M)),VLOOKUP(IFERROR(VLOOKUP(E490,新舊交易名稱mapping!A:B,2,0),E490),CIFX_ECSG清單!A:B,2,0))</f>
        <v>玉山智慧信託網(EST)</v>
      </c>
      <c r="C490" s="6" t="str">
        <f>IF(_xlfn.IFNA(VLOOKUP(E490,新服務功能!H:H,1,0),"舊服務")&lt;&gt;"舊服務","新服務","舊服務")</f>
        <v>舊服務</v>
      </c>
      <c r="D490" s="6" t="str">
        <f>IF((VLOOKUP(E490,CIFX_ECSG清單!A:H,8,FALSE))=1,"異動","查詢")</f>
        <v>查詢</v>
      </c>
      <c r="E490" s="27" t="s">
        <v>447</v>
      </c>
      <c r="F490" s="27" t="str">
        <f>IF(ISNUMBER(FIND("TWIS",E490)),VLOOKUP(SUBSTITUTE(E490,"TWIS","IWIS"),CIFX_ECSG清單!A:R,18,0),IF(AND(ISNUMBER(FIND("T",LEFT(E490,2))),IF(LEN(E490)-LEN(SUBSTITUTE(E490,"T",""))&gt;1,FALSE,TRUE)),VLOOKUP(SUBSTITUTE(E490,"T",""),CIFX_ECSG清單!A:R,18,0),VLOOKUP(E490,CIFX_ECSG清單!A:R,18,0)))</f>
        <v>TS0116-SA-010301-00050-顧客資料基本資料_基本資料查詢.docx</v>
      </c>
      <c r="G490" s="27" t="s">
        <v>861</v>
      </c>
      <c r="H490" s="27" t="s">
        <v>863</v>
      </c>
      <c r="I490" s="28">
        <v>13</v>
      </c>
      <c r="J490" s="29" t="s">
        <v>513</v>
      </c>
      <c r="K490" s="27" t="s">
        <v>1909</v>
      </c>
      <c r="L490" s="32" t="s">
        <v>901</v>
      </c>
      <c r="M490" s="27" t="s">
        <v>902</v>
      </c>
      <c r="N490" s="27">
        <v>1</v>
      </c>
      <c r="O490" s="27" t="s">
        <v>500</v>
      </c>
      <c r="P490" s="27" t="s">
        <v>903</v>
      </c>
      <c r="Q490" s="27" t="s">
        <v>1910</v>
      </c>
      <c r="R490" s="27"/>
      <c r="S490" s="27" t="s">
        <v>906</v>
      </c>
      <c r="T490" s="27"/>
    </row>
    <row r="491" spans="1:20" hidden="1">
      <c r="A491" s="6" t="str">
        <f>VLOOKUP(E491,CIFX_ECSG清單!A:B,2,0)</f>
        <v>PROD</v>
      </c>
      <c r="B491" s="6" t="str">
        <f>_xlfn.IFNA(IF(C491="舊服務",LOOKUP(1,0/FIND(IFERROR(VLOOKUP(E491,新舊交易名稱mapping!A:B,2,0),E491),PGMTRX!A:A),PGMTRX!C:C),LOOKUP(1,0/FIND(E491,新服務功能!H:H),新服務功能!M:M)),VLOOKUP(IFERROR(VLOOKUP(E491,新舊交易名稱mapping!A:B,2,0),E491),CIFX_ECSG清單!A:B,2,0))</f>
        <v>玉山智慧信託網(EST)</v>
      </c>
      <c r="C491" s="6" t="str">
        <f>IF(_xlfn.IFNA(VLOOKUP(E491,新服務功能!H:H,1,0),"舊服務")&lt;&gt;"舊服務","新服務","舊服務")</f>
        <v>舊服務</v>
      </c>
      <c r="D491" s="6" t="str">
        <f>IF((VLOOKUP(E491,CIFX_ECSG清單!A:H,8,FALSE))=1,"異動","查詢")</f>
        <v>查詢</v>
      </c>
      <c r="E491" s="27" t="s">
        <v>447</v>
      </c>
      <c r="F491" s="27" t="str">
        <f>IF(ISNUMBER(FIND("TWIS",E491)),VLOOKUP(SUBSTITUTE(E491,"TWIS","IWIS"),CIFX_ECSG清單!A:R,18,0),IF(AND(ISNUMBER(FIND("T",LEFT(E491,2))),IF(LEN(E491)-LEN(SUBSTITUTE(E491,"T",""))&gt;1,FALSE,TRUE)),VLOOKUP(SUBSTITUTE(E491,"T",""),CIFX_ECSG清單!A:R,18,0),VLOOKUP(E491,CIFX_ECSG清單!A:R,18,0)))</f>
        <v>TS0116-SA-010301-00050-顧客資料基本資料_基本資料查詢.docx</v>
      </c>
      <c r="G491" s="27" t="s">
        <v>861</v>
      </c>
      <c r="H491" s="27" t="s">
        <v>863</v>
      </c>
      <c r="I491" s="28">
        <v>14</v>
      </c>
      <c r="J491" s="29" t="s">
        <v>513</v>
      </c>
      <c r="K491" s="27" t="s">
        <v>907</v>
      </c>
      <c r="L491" s="32" t="s">
        <v>907</v>
      </c>
      <c r="M491" s="27" t="s">
        <v>908</v>
      </c>
      <c r="N491" s="27">
        <v>11</v>
      </c>
      <c r="O491" s="27" t="s">
        <v>500</v>
      </c>
      <c r="P491" s="27" t="s">
        <v>909</v>
      </c>
      <c r="Q491" s="27" t="s">
        <v>910</v>
      </c>
      <c r="R491" s="27"/>
      <c r="S491" s="27" t="s">
        <v>911</v>
      </c>
      <c r="T491" s="27"/>
    </row>
    <row r="492" spans="1:20" hidden="1">
      <c r="A492" s="6" t="str">
        <f>VLOOKUP(E492,CIFX_ECSG清單!A:B,2,0)</f>
        <v>PROD</v>
      </c>
      <c r="B492" s="6" t="str">
        <f>_xlfn.IFNA(IF(C492="舊服務",LOOKUP(1,0/FIND(IFERROR(VLOOKUP(E492,新舊交易名稱mapping!A:B,2,0),E492),PGMTRX!A:A),PGMTRX!C:C),LOOKUP(1,0/FIND(E492,新服務功能!H:H),新服務功能!M:M)),VLOOKUP(IFERROR(VLOOKUP(E492,新舊交易名稱mapping!A:B,2,0),E492),CIFX_ECSG清單!A:B,2,0))</f>
        <v>玉山智慧信託網(EST)</v>
      </c>
      <c r="C492" s="6" t="str">
        <f>IF(_xlfn.IFNA(VLOOKUP(E492,新服務功能!H:H,1,0),"舊服務")&lt;&gt;"舊服務","新服務","舊服務")</f>
        <v>舊服務</v>
      </c>
      <c r="D492" s="6" t="str">
        <f>IF((VLOOKUP(E492,CIFX_ECSG清單!A:H,8,FALSE))=1,"異動","查詢")</f>
        <v>查詢</v>
      </c>
      <c r="E492" s="27" t="s">
        <v>447</v>
      </c>
      <c r="F492" s="27" t="str">
        <f>IF(ISNUMBER(FIND("TWIS",E492)),VLOOKUP(SUBSTITUTE(E492,"TWIS","IWIS"),CIFX_ECSG清單!A:R,18,0),IF(AND(ISNUMBER(FIND("T",LEFT(E492,2))),IF(LEN(E492)-LEN(SUBSTITUTE(E492,"T",""))&gt;1,FALSE,TRUE)),VLOOKUP(SUBSTITUTE(E492,"T",""),CIFX_ECSG清單!A:R,18,0),VLOOKUP(E492,CIFX_ECSG清單!A:R,18,0)))</f>
        <v>TS0116-SA-010301-00050-顧客資料基本資料_基本資料查詢.docx</v>
      </c>
      <c r="G492" s="27" t="s">
        <v>861</v>
      </c>
      <c r="H492" s="27" t="s">
        <v>863</v>
      </c>
      <c r="I492" s="28">
        <v>15</v>
      </c>
      <c r="J492" s="29" t="s">
        <v>513</v>
      </c>
      <c r="K492" s="27" t="s">
        <v>912</v>
      </c>
      <c r="L492" s="32" t="s">
        <v>912</v>
      </c>
      <c r="M492" s="27" t="s">
        <v>913</v>
      </c>
      <c r="N492" s="27">
        <v>11</v>
      </c>
      <c r="O492" s="27" t="s">
        <v>500</v>
      </c>
      <c r="P492" s="27" t="s">
        <v>914</v>
      </c>
      <c r="Q492" s="27" t="s">
        <v>915</v>
      </c>
      <c r="R492" s="27"/>
      <c r="S492" s="27" t="s">
        <v>916</v>
      </c>
      <c r="T492" s="27"/>
    </row>
    <row r="493" spans="1:20" hidden="1">
      <c r="A493" s="6" t="str">
        <f>VLOOKUP(E493,CIFX_ECSG清單!A:B,2,0)</f>
        <v>PROD</v>
      </c>
      <c r="B493" s="6" t="str">
        <f>_xlfn.IFNA(IF(C493="舊服務",LOOKUP(1,0/FIND(IFERROR(VLOOKUP(E493,新舊交易名稱mapping!A:B,2,0),E493),PGMTRX!A:A),PGMTRX!C:C),LOOKUP(1,0/FIND(E493,新服務功能!H:H),新服務功能!M:M)),VLOOKUP(IFERROR(VLOOKUP(E493,新舊交易名稱mapping!A:B,2,0),E493),CIFX_ECSG清單!A:B,2,0))</f>
        <v>玉山智慧信託網(EST)</v>
      </c>
      <c r="C493" s="6" t="str">
        <f>IF(_xlfn.IFNA(VLOOKUP(E493,新服務功能!H:H,1,0),"舊服務")&lt;&gt;"舊服務","新服務","舊服務")</f>
        <v>舊服務</v>
      </c>
      <c r="D493" s="6" t="str">
        <f>IF((VLOOKUP(E493,CIFX_ECSG清單!A:H,8,FALSE))=1,"異動","查詢")</f>
        <v>查詢</v>
      </c>
      <c r="E493" s="27" t="s">
        <v>447</v>
      </c>
      <c r="F493" s="27" t="str">
        <f>IF(ISNUMBER(FIND("TWIS",E493)),VLOOKUP(SUBSTITUTE(E493,"TWIS","IWIS"),CIFX_ECSG清單!A:R,18,0),IF(AND(ISNUMBER(FIND("T",LEFT(E493,2))),IF(LEN(E493)-LEN(SUBSTITUTE(E493,"T",""))&gt;1,FALSE,TRUE)),VLOOKUP(SUBSTITUTE(E493,"T",""),CIFX_ECSG清單!A:R,18,0),VLOOKUP(E493,CIFX_ECSG清單!A:R,18,0)))</f>
        <v>TS0116-SA-010301-00050-顧客資料基本資料_基本資料查詢.docx</v>
      </c>
      <c r="G493" s="27" t="s">
        <v>861</v>
      </c>
      <c r="H493" s="27" t="s">
        <v>863</v>
      </c>
      <c r="I493" s="28">
        <v>16</v>
      </c>
      <c r="J493" s="29" t="s">
        <v>513</v>
      </c>
      <c r="K493" s="27" t="s">
        <v>917</v>
      </c>
      <c r="L493" s="32" t="s">
        <v>918</v>
      </c>
      <c r="M493" s="27" t="s">
        <v>919</v>
      </c>
      <c r="N493" s="27">
        <v>4</v>
      </c>
      <c r="O493" s="27" t="s">
        <v>500</v>
      </c>
      <c r="P493" s="27" t="s">
        <v>920</v>
      </c>
      <c r="Q493" s="27" t="s">
        <v>921</v>
      </c>
      <c r="R493" s="27"/>
      <c r="S493" s="27" t="s">
        <v>922</v>
      </c>
      <c r="T493" s="27"/>
    </row>
    <row r="494" spans="1:20" hidden="1">
      <c r="A494" s="6" t="str">
        <f>VLOOKUP(E494,CIFX_ECSG清單!A:B,2,0)</f>
        <v>PROD</v>
      </c>
      <c r="B494" s="6" t="str">
        <f>_xlfn.IFNA(IF(C494="舊服務",LOOKUP(1,0/FIND(IFERROR(VLOOKUP(E494,新舊交易名稱mapping!A:B,2,0),E494),PGMTRX!A:A),PGMTRX!C:C),LOOKUP(1,0/FIND(E494,新服務功能!H:H),新服務功能!M:M)),VLOOKUP(IFERROR(VLOOKUP(E494,新舊交易名稱mapping!A:B,2,0),E494),CIFX_ECSG清單!A:B,2,0))</f>
        <v>玉山智慧信託網(EST)</v>
      </c>
      <c r="C494" s="6" t="str">
        <f>IF(_xlfn.IFNA(VLOOKUP(E494,新服務功能!H:H,1,0),"舊服務")&lt;&gt;"舊服務","新服務","舊服務")</f>
        <v>舊服務</v>
      </c>
      <c r="D494" s="6" t="str">
        <f>IF((VLOOKUP(E494,CIFX_ECSG清單!A:H,8,FALSE))=1,"異動","查詢")</f>
        <v>查詢</v>
      </c>
      <c r="E494" s="27" t="s">
        <v>447</v>
      </c>
      <c r="F494" s="27" t="str">
        <f>IF(ISNUMBER(FIND("TWIS",E494)),VLOOKUP(SUBSTITUTE(E494,"TWIS","IWIS"),CIFX_ECSG清單!A:R,18,0),IF(AND(ISNUMBER(FIND("T",LEFT(E494,2))),IF(LEN(E494)-LEN(SUBSTITUTE(E494,"T",""))&gt;1,FALSE,TRUE)),VLOOKUP(SUBSTITUTE(E494,"T",""),CIFX_ECSG清單!A:R,18,0),VLOOKUP(E494,CIFX_ECSG清單!A:R,18,0)))</f>
        <v>TS0116-SA-010301-00050-顧客資料基本資料_基本資料查詢.docx</v>
      </c>
      <c r="G494" s="27" t="s">
        <v>861</v>
      </c>
      <c r="H494" s="27" t="s">
        <v>863</v>
      </c>
      <c r="I494" s="28">
        <v>17</v>
      </c>
      <c r="J494" s="29" t="s">
        <v>513</v>
      </c>
      <c r="K494" s="27" t="s">
        <v>923</v>
      </c>
      <c r="L494" s="32" t="s">
        <v>923</v>
      </c>
      <c r="M494" s="27" t="s">
        <v>924</v>
      </c>
      <c r="N494" s="27">
        <v>11</v>
      </c>
      <c r="O494" s="27" t="s">
        <v>500</v>
      </c>
      <c r="P494" s="27" t="s">
        <v>925</v>
      </c>
      <c r="Q494" s="30" t="s">
        <v>926</v>
      </c>
      <c r="R494" s="27"/>
      <c r="S494" s="27" t="s">
        <v>927</v>
      </c>
      <c r="T494" s="27"/>
    </row>
    <row r="495" spans="1:20" hidden="1">
      <c r="A495" s="6" t="str">
        <f>VLOOKUP(E495,CIFX_ECSG清單!A:B,2,0)</f>
        <v>PROD</v>
      </c>
      <c r="B495" s="6" t="str">
        <f>_xlfn.IFNA(IF(C495="舊服務",LOOKUP(1,0/FIND(IFERROR(VLOOKUP(E495,新舊交易名稱mapping!A:B,2,0),E495),PGMTRX!A:A),PGMTRX!C:C),LOOKUP(1,0/FIND(E495,新服務功能!H:H),新服務功能!M:M)),VLOOKUP(IFERROR(VLOOKUP(E495,新舊交易名稱mapping!A:B,2,0),E495),CIFX_ECSG清單!A:B,2,0))</f>
        <v>玉山智慧信託網(EST)</v>
      </c>
      <c r="C495" s="6" t="str">
        <f>IF(_xlfn.IFNA(VLOOKUP(E495,新服務功能!H:H,1,0),"舊服務")&lt;&gt;"舊服務","新服務","舊服務")</f>
        <v>舊服務</v>
      </c>
      <c r="D495" s="6" t="str">
        <f>IF((VLOOKUP(E495,CIFX_ECSG清單!A:H,8,FALSE))=1,"異動","查詢")</f>
        <v>查詢</v>
      </c>
      <c r="E495" s="27" t="s">
        <v>447</v>
      </c>
      <c r="F495" s="27" t="str">
        <f>IF(ISNUMBER(FIND("TWIS",E495)),VLOOKUP(SUBSTITUTE(E495,"TWIS","IWIS"),CIFX_ECSG清單!A:R,18,0),IF(AND(ISNUMBER(FIND("T",LEFT(E495,2))),IF(LEN(E495)-LEN(SUBSTITUTE(E495,"T",""))&gt;1,FALSE,TRUE)),VLOOKUP(SUBSTITUTE(E495,"T",""),CIFX_ECSG清單!A:R,18,0),VLOOKUP(E495,CIFX_ECSG清單!A:R,18,0)))</f>
        <v>TS0116-SA-010301-00050-顧客資料基本資料_基本資料查詢.docx</v>
      </c>
      <c r="G495" s="27" t="s">
        <v>861</v>
      </c>
      <c r="H495" s="27" t="s">
        <v>863</v>
      </c>
      <c r="I495" s="28">
        <v>18</v>
      </c>
      <c r="J495" s="29" t="s">
        <v>513</v>
      </c>
      <c r="K495" s="27" t="s">
        <v>917</v>
      </c>
      <c r="L495" s="32" t="s">
        <v>928</v>
      </c>
      <c r="M495" s="27" t="s">
        <v>929</v>
      </c>
      <c r="N495" s="27">
        <v>6</v>
      </c>
      <c r="O495" s="27" t="s">
        <v>500</v>
      </c>
      <c r="P495" s="27" t="s">
        <v>930</v>
      </c>
      <c r="Q495" s="30" t="s">
        <v>931</v>
      </c>
      <c r="R495" s="27"/>
      <c r="S495" s="27" t="s">
        <v>932</v>
      </c>
      <c r="T495" s="27"/>
    </row>
    <row r="496" spans="1:20" hidden="1">
      <c r="A496" s="6" t="str">
        <f>VLOOKUP(E496,CIFX_ECSG清單!A:B,2,0)</f>
        <v>PROD</v>
      </c>
      <c r="B496" s="6" t="str">
        <f>_xlfn.IFNA(IF(C496="舊服務",LOOKUP(1,0/FIND(IFERROR(VLOOKUP(E496,新舊交易名稱mapping!A:B,2,0),E496),PGMTRX!A:A),PGMTRX!C:C),LOOKUP(1,0/FIND(E496,新服務功能!H:H),新服務功能!M:M)),VLOOKUP(IFERROR(VLOOKUP(E496,新舊交易名稱mapping!A:B,2,0),E496),CIFX_ECSG清單!A:B,2,0))</f>
        <v>玉山智慧信託網(EST)</v>
      </c>
      <c r="C496" s="6" t="str">
        <f>IF(_xlfn.IFNA(VLOOKUP(E496,新服務功能!H:H,1,0),"舊服務")&lt;&gt;"舊服務","新服務","舊服務")</f>
        <v>舊服務</v>
      </c>
      <c r="D496" s="6" t="str">
        <f>IF((VLOOKUP(E496,CIFX_ECSG清單!A:H,8,FALSE))=1,"異動","查詢")</f>
        <v>查詢</v>
      </c>
      <c r="E496" s="27" t="s">
        <v>447</v>
      </c>
      <c r="F496" s="27" t="str">
        <f>IF(ISNUMBER(FIND("TWIS",E496)),VLOOKUP(SUBSTITUTE(E496,"TWIS","IWIS"),CIFX_ECSG清單!A:R,18,0),IF(AND(ISNUMBER(FIND("T",LEFT(E496,2))),IF(LEN(E496)-LEN(SUBSTITUTE(E496,"T",""))&gt;1,FALSE,TRUE)),VLOOKUP(SUBSTITUTE(E496,"T",""),CIFX_ECSG清單!A:R,18,0),VLOOKUP(E496,CIFX_ECSG清單!A:R,18,0)))</f>
        <v>TS0116-SA-010301-00050-顧客資料基本資料_基本資料查詢.docx</v>
      </c>
      <c r="G496" s="27" t="s">
        <v>861</v>
      </c>
      <c r="H496" s="27" t="s">
        <v>863</v>
      </c>
      <c r="I496" s="28">
        <v>19</v>
      </c>
      <c r="J496" s="29" t="s">
        <v>513</v>
      </c>
      <c r="K496" s="27" t="s">
        <v>933</v>
      </c>
      <c r="L496" s="32" t="s">
        <v>934</v>
      </c>
      <c r="M496" s="27" t="s">
        <v>935</v>
      </c>
      <c r="N496" s="27">
        <v>11</v>
      </c>
      <c r="O496" s="27" t="s">
        <v>500</v>
      </c>
      <c r="P496" s="27" t="s">
        <v>936</v>
      </c>
      <c r="Q496" s="30" t="s">
        <v>937</v>
      </c>
      <c r="R496" s="27"/>
      <c r="S496" s="27" t="s">
        <v>938</v>
      </c>
      <c r="T496" s="27"/>
    </row>
    <row r="497" spans="1:20" hidden="1">
      <c r="A497" s="6" t="str">
        <f>VLOOKUP(E497,CIFX_ECSG清單!A:B,2,0)</f>
        <v>PROD</v>
      </c>
      <c r="B497" s="6" t="str">
        <f>_xlfn.IFNA(IF(C497="舊服務",LOOKUP(1,0/FIND(IFERROR(VLOOKUP(E497,新舊交易名稱mapping!A:B,2,0),E497),PGMTRX!A:A),PGMTRX!C:C),LOOKUP(1,0/FIND(E497,新服務功能!H:H),新服務功能!M:M)),VLOOKUP(IFERROR(VLOOKUP(E497,新舊交易名稱mapping!A:B,2,0),E497),CIFX_ECSG清單!A:B,2,0))</f>
        <v>玉山智慧信託網(EST)</v>
      </c>
      <c r="C497" s="6" t="str">
        <f>IF(_xlfn.IFNA(VLOOKUP(E497,新服務功能!H:H,1,0),"舊服務")&lt;&gt;"舊服務","新服務","舊服務")</f>
        <v>舊服務</v>
      </c>
      <c r="D497" s="6" t="str">
        <f>IF((VLOOKUP(E497,CIFX_ECSG清單!A:H,8,FALSE))=1,"異動","查詢")</f>
        <v>查詢</v>
      </c>
      <c r="E497" s="27" t="s">
        <v>447</v>
      </c>
      <c r="F497" s="27" t="str">
        <f>IF(ISNUMBER(FIND("TWIS",E497)),VLOOKUP(SUBSTITUTE(E497,"TWIS","IWIS"),CIFX_ECSG清單!A:R,18,0),IF(AND(ISNUMBER(FIND("T",LEFT(E497,2))),IF(LEN(E497)-LEN(SUBSTITUTE(E497,"T",""))&gt;1,FALSE,TRUE)),VLOOKUP(SUBSTITUTE(E497,"T",""),CIFX_ECSG清單!A:R,18,0),VLOOKUP(E497,CIFX_ECSG清單!A:R,18,0)))</f>
        <v>TS0116-SA-010301-00050-顧客資料基本資料_基本資料查詢.docx</v>
      </c>
      <c r="G497" s="27" t="s">
        <v>861</v>
      </c>
      <c r="H497" s="27" t="s">
        <v>863</v>
      </c>
      <c r="I497" s="28">
        <v>20</v>
      </c>
      <c r="J497" s="29" t="s">
        <v>513</v>
      </c>
      <c r="K497" s="27" t="s">
        <v>939</v>
      </c>
      <c r="L497" s="32" t="s">
        <v>939</v>
      </c>
      <c r="M497" s="27" t="s">
        <v>735</v>
      </c>
      <c r="N497" s="27">
        <v>11</v>
      </c>
      <c r="O497" s="27" t="s">
        <v>500</v>
      </c>
      <c r="P497" s="27" t="s">
        <v>940</v>
      </c>
      <c r="Q497" s="30" t="s">
        <v>941</v>
      </c>
      <c r="R497" s="27"/>
      <c r="S497" s="27" t="s">
        <v>942</v>
      </c>
      <c r="T497" s="27"/>
    </row>
    <row r="498" spans="1:20" hidden="1">
      <c r="A498" s="6" t="str">
        <f>VLOOKUP(E498,CIFX_ECSG清單!A:B,2,0)</f>
        <v>PROD</v>
      </c>
      <c r="B498" s="6" t="str">
        <f>_xlfn.IFNA(IF(C498="舊服務",LOOKUP(1,0/FIND(IFERROR(VLOOKUP(E498,新舊交易名稱mapping!A:B,2,0),E498),PGMTRX!A:A),PGMTRX!C:C),LOOKUP(1,0/FIND(E498,新服務功能!H:H),新服務功能!M:M)),VLOOKUP(IFERROR(VLOOKUP(E498,新舊交易名稱mapping!A:B,2,0),E498),CIFX_ECSG清單!A:B,2,0))</f>
        <v>玉山智慧信託網(EST)</v>
      </c>
      <c r="C498" s="6" t="str">
        <f>IF(_xlfn.IFNA(VLOOKUP(E498,新服務功能!H:H,1,0),"舊服務")&lt;&gt;"舊服務","新服務","舊服務")</f>
        <v>舊服務</v>
      </c>
      <c r="D498" s="6" t="str">
        <f>IF((VLOOKUP(E498,CIFX_ECSG清單!A:H,8,FALSE))=1,"異動","查詢")</f>
        <v>查詢</v>
      </c>
      <c r="E498" s="27" t="s">
        <v>447</v>
      </c>
      <c r="F498" s="27" t="str">
        <f>IF(ISNUMBER(FIND("TWIS",E498)),VLOOKUP(SUBSTITUTE(E498,"TWIS","IWIS"),CIFX_ECSG清單!A:R,18,0),IF(AND(ISNUMBER(FIND("T",LEFT(E498,2))),IF(LEN(E498)-LEN(SUBSTITUTE(E498,"T",""))&gt;1,FALSE,TRUE)),VLOOKUP(SUBSTITUTE(E498,"T",""),CIFX_ECSG清單!A:R,18,0),VLOOKUP(E498,CIFX_ECSG清單!A:R,18,0)))</f>
        <v>TS0116-SA-010301-00050-顧客資料基本資料_基本資料查詢.docx</v>
      </c>
      <c r="G498" s="27" t="s">
        <v>861</v>
      </c>
      <c r="H498" s="27" t="s">
        <v>863</v>
      </c>
      <c r="I498" s="28">
        <v>21</v>
      </c>
      <c r="J498" s="29" t="s">
        <v>513</v>
      </c>
      <c r="K498" s="27" t="s">
        <v>1620</v>
      </c>
      <c r="L498" s="32" t="s">
        <v>1621</v>
      </c>
      <c r="M498" s="27" t="s">
        <v>1911</v>
      </c>
      <c r="N498" s="27">
        <v>80</v>
      </c>
      <c r="O498" s="27" t="s">
        <v>500</v>
      </c>
      <c r="P498" s="27" t="s">
        <v>1623</v>
      </c>
      <c r="Q498" s="30" t="s">
        <v>1624</v>
      </c>
      <c r="R498" s="27"/>
      <c r="S498" s="27" t="s">
        <v>1625</v>
      </c>
      <c r="T498" s="27"/>
    </row>
    <row r="499" spans="1:20" hidden="1">
      <c r="A499" s="6" t="str">
        <f>VLOOKUP(E499,CIFX_ECSG清單!A:B,2,0)</f>
        <v>PROD</v>
      </c>
      <c r="B499" s="6" t="str">
        <f>_xlfn.IFNA(IF(C499="舊服務",LOOKUP(1,0/FIND(IFERROR(VLOOKUP(E499,新舊交易名稱mapping!A:B,2,0),E499),PGMTRX!A:A),PGMTRX!C:C),LOOKUP(1,0/FIND(E499,新服務功能!H:H),新服務功能!M:M)),VLOOKUP(IFERROR(VLOOKUP(E499,新舊交易名稱mapping!A:B,2,0),E499),CIFX_ECSG清單!A:B,2,0))</f>
        <v>玉山智慧信託網(EST)</v>
      </c>
      <c r="C499" s="6" t="str">
        <f>IF(_xlfn.IFNA(VLOOKUP(E499,新服務功能!H:H,1,0),"舊服務")&lt;&gt;"舊服務","新服務","舊服務")</f>
        <v>舊服務</v>
      </c>
      <c r="D499" s="6" t="str">
        <f>IF((VLOOKUP(E499,CIFX_ECSG清單!A:H,8,FALSE))=1,"異動","查詢")</f>
        <v>查詢</v>
      </c>
      <c r="E499" s="27" t="s">
        <v>447</v>
      </c>
      <c r="F499" s="27" t="str">
        <f>IF(ISNUMBER(FIND("TWIS",E499)),VLOOKUP(SUBSTITUTE(E499,"TWIS","IWIS"),CIFX_ECSG清單!A:R,18,0),IF(AND(ISNUMBER(FIND("T",LEFT(E499,2))),IF(LEN(E499)-LEN(SUBSTITUTE(E499,"T",""))&gt;1,FALSE,TRUE)),VLOOKUP(SUBSTITUTE(E499,"T",""),CIFX_ECSG清單!A:R,18,0),VLOOKUP(E499,CIFX_ECSG清單!A:R,18,0)))</f>
        <v>TS0116-SA-010301-00050-顧客資料基本資料_基本資料查詢.docx</v>
      </c>
      <c r="G499" s="27" t="s">
        <v>861</v>
      </c>
      <c r="H499" s="27" t="s">
        <v>863</v>
      </c>
      <c r="I499" s="28">
        <v>22</v>
      </c>
      <c r="J499" s="29" t="s">
        <v>513</v>
      </c>
      <c r="K499" s="27" t="s">
        <v>943</v>
      </c>
      <c r="L499" s="32" t="s">
        <v>944</v>
      </c>
      <c r="M499" s="27" t="s">
        <v>945</v>
      </c>
      <c r="N499" s="27">
        <v>3</v>
      </c>
      <c r="O499" s="27" t="s">
        <v>500</v>
      </c>
      <c r="P499" s="27" t="s">
        <v>946</v>
      </c>
      <c r="Q499" s="30" t="s">
        <v>947</v>
      </c>
      <c r="R499" s="27"/>
      <c r="S499" s="27" t="s">
        <v>948</v>
      </c>
      <c r="T499" s="27"/>
    </row>
    <row r="500" spans="1:20" hidden="1">
      <c r="A500" s="6" t="str">
        <f>VLOOKUP(E500,CIFX_ECSG清單!A:B,2,0)</f>
        <v>PROD</v>
      </c>
      <c r="B500" s="6" t="str">
        <f>_xlfn.IFNA(IF(C500="舊服務",LOOKUP(1,0/FIND(IFERROR(VLOOKUP(E500,新舊交易名稱mapping!A:B,2,0),E500),PGMTRX!A:A),PGMTRX!C:C),LOOKUP(1,0/FIND(E500,新服務功能!H:H),新服務功能!M:M)),VLOOKUP(IFERROR(VLOOKUP(E500,新舊交易名稱mapping!A:B,2,0),E500),CIFX_ECSG清單!A:B,2,0))</f>
        <v>玉山智慧信託網(EST)</v>
      </c>
      <c r="C500" s="6" t="str">
        <f>IF(_xlfn.IFNA(VLOOKUP(E500,新服務功能!H:H,1,0),"舊服務")&lt;&gt;"舊服務","新服務","舊服務")</f>
        <v>舊服務</v>
      </c>
      <c r="D500" s="6" t="str">
        <f>IF((VLOOKUP(E500,CIFX_ECSG清單!A:H,8,FALSE))=1,"異動","查詢")</f>
        <v>查詢</v>
      </c>
      <c r="E500" s="27" t="s">
        <v>447</v>
      </c>
      <c r="F500" s="27" t="str">
        <f>IF(ISNUMBER(FIND("TWIS",E500)),VLOOKUP(SUBSTITUTE(E500,"TWIS","IWIS"),CIFX_ECSG清單!A:R,18,0),IF(AND(ISNUMBER(FIND("T",LEFT(E500,2))),IF(LEN(E500)-LEN(SUBSTITUTE(E500,"T",""))&gt;1,FALSE,TRUE)),VLOOKUP(SUBSTITUTE(E500,"T",""),CIFX_ECSG清單!A:R,18,0),VLOOKUP(E500,CIFX_ECSG清單!A:R,18,0)))</f>
        <v>TS0116-SA-010301-00050-顧客資料基本資料_基本資料查詢.docx</v>
      </c>
      <c r="G500" s="27" t="s">
        <v>861</v>
      </c>
      <c r="H500" s="27" t="s">
        <v>863</v>
      </c>
      <c r="I500" s="28">
        <v>23</v>
      </c>
      <c r="J500" s="29" t="s">
        <v>513</v>
      </c>
      <c r="K500" s="27" t="s">
        <v>1626</v>
      </c>
      <c r="L500" s="32" t="s">
        <v>1627</v>
      </c>
      <c r="M500" s="27" t="s">
        <v>1912</v>
      </c>
      <c r="N500" s="27">
        <v>80</v>
      </c>
      <c r="O500" s="27" t="s">
        <v>500</v>
      </c>
      <c r="P500" s="27" t="s">
        <v>1629</v>
      </c>
      <c r="Q500" s="30" t="s">
        <v>1630</v>
      </c>
      <c r="R500" s="27"/>
      <c r="S500" s="27" t="s">
        <v>1631</v>
      </c>
      <c r="T500" s="27"/>
    </row>
    <row r="501" spans="1:20" hidden="1">
      <c r="A501" s="6" t="str">
        <f>VLOOKUP(E501,CIFX_ECSG清單!A:B,2,0)</f>
        <v>PROD</v>
      </c>
      <c r="B501" s="6" t="str">
        <f>_xlfn.IFNA(IF(C501="舊服務",LOOKUP(1,0/FIND(IFERROR(VLOOKUP(E501,新舊交易名稱mapping!A:B,2,0),E501),PGMTRX!A:A),PGMTRX!C:C),LOOKUP(1,0/FIND(E501,新服務功能!H:H),新服務功能!M:M)),VLOOKUP(IFERROR(VLOOKUP(E501,新舊交易名稱mapping!A:B,2,0),E501),CIFX_ECSG清單!A:B,2,0))</f>
        <v>玉山智慧信託網(EST)</v>
      </c>
      <c r="C501" s="6" t="str">
        <f>IF(_xlfn.IFNA(VLOOKUP(E501,新服務功能!H:H,1,0),"舊服務")&lt;&gt;"舊服務","新服務","舊服務")</f>
        <v>舊服務</v>
      </c>
      <c r="D501" s="6" t="str">
        <f>IF((VLOOKUP(E501,CIFX_ECSG清單!A:H,8,FALSE))=1,"異動","查詢")</f>
        <v>查詢</v>
      </c>
      <c r="E501" s="27" t="s">
        <v>447</v>
      </c>
      <c r="F501" s="27" t="str">
        <f>IF(ISNUMBER(FIND("TWIS",E501)),VLOOKUP(SUBSTITUTE(E501,"TWIS","IWIS"),CIFX_ECSG清單!A:R,18,0),IF(AND(ISNUMBER(FIND("T",LEFT(E501,2))),IF(LEN(E501)-LEN(SUBSTITUTE(E501,"T",""))&gt;1,FALSE,TRUE)),VLOOKUP(SUBSTITUTE(E501,"T",""),CIFX_ECSG清單!A:R,18,0),VLOOKUP(E501,CIFX_ECSG清單!A:R,18,0)))</f>
        <v>TS0116-SA-010301-00050-顧客資料基本資料_基本資料查詢.docx</v>
      </c>
      <c r="G501" s="27" t="s">
        <v>861</v>
      </c>
      <c r="H501" s="27" t="s">
        <v>863</v>
      </c>
      <c r="I501" s="28">
        <v>24</v>
      </c>
      <c r="J501" s="29" t="s">
        <v>513</v>
      </c>
      <c r="K501" s="27" t="s">
        <v>717</v>
      </c>
      <c r="L501" s="32" t="s">
        <v>843</v>
      </c>
      <c r="M501" s="27" t="s">
        <v>844</v>
      </c>
      <c r="N501" s="27">
        <v>50</v>
      </c>
      <c r="O501" s="27" t="s">
        <v>500</v>
      </c>
      <c r="P501" s="27" t="s">
        <v>845</v>
      </c>
      <c r="Q501" s="30" t="s">
        <v>846</v>
      </c>
      <c r="R501" s="27"/>
      <c r="S501" s="27" t="s">
        <v>847</v>
      </c>
      <c r="T501" s="27"/>
    </row>
    <row r="502" spans="1:20" hidden="1">
      <c r="A502" s="6" t="str">
        <f>VLOOKUP(E502,CIFX_ECSG清單!A:B,2,0)</f>
        <v>PROD</v>
      </c>
      <c r="B502" s="6" t="str">
        <f>_xlfn.IFNA(IF(C502="舊服務",LOOKUP(1,0/FIND(IFERROR(VLOOKUP(E502,新舊交易名稱mapping!A:B,2,0),E502),PGMTRX!A:A),PGMTRX!C:C),LOOKUP(1,0/FIND(E502,新服務功能!H:H),新服務功能!M:M)),VLOOKUP(IFERROR(VLOOKUP(E502,新舊交易名稱mapping!A:B,2,0),E502),CIFX_ECSG清單!A:B,2,0))</f>
        <v>玉山智慧信託網(EST)</v>
      </c>
      <c r="C502" s="6" t="str">
        <f>IF(_xlfn.IFNA(VLOOKUP(E502,新服務功能!H:H,1,0),"舊服務")&lt;&gt;"舊服務","新服務","舊服務")</f>
        <v>舊服務</v>
      </c>
      <c r="D502" s="6" t="str">
        <f>IF((VLOOKUP(E502,CIFX_ECSG清單!A:H,8,FALSE))=1,"異動","查詢")</f>
        <v>查詢</v>
      </c>
      <c r="E502" s="27" t="s">
        <v>447</v>
      </c>
      <c r="F502" s="27" t="str">
        <f>IF(ISNUMBER(FIND("TWIS",E502)),VLOOKUP(SUBSTITUTE(E502,"TWIS","IWIS"),CIFX_ECSG清單!A:R,18,0),IF(AND(ISNUMBER(FIND("T",LEFT(E502,2))),IF(LEN(E502)-LEN(SUBSTITUTE(E502,"T",""))&gt;1,FALSE,TRUE)),VLOOKUP(SUBSTITUTE(E502,"T",""),CIFX_ECSG清單!A:R,18,0),VLOOKUP(E502,CIFX_ECSG清單!A:R,18,0)))</f>
        <v>TS0116-SA-010301-00050-顧客資料基本資料_基本資料查詢.docx</v>
      </c>
      <c r="G502" s="27" t="s">
        <v>861</v>
      </c>
      <c r="H502" s="27" t="s">
        <v>863</v>
      </c>
      <c r="I502" s="28">
        <v>25</v>
      </c>
      <c r="J502" s="29" t="s">
        <v>513</v>
      </c>
      <c r="K502" s="27" t="s">
        <v>949</v>
      </c>
      <c r="L502" s="32" t="s">
        <v>950</v>
      </c>
      <c r="M502" s="27" t="s">
        <v>951</v>
      </c>
      <c r="N502" s="27">
        <v>40</v>
      </c>
      <c r="O502" s="27" t="s">
        <v>500</v>
      </c>
      <c r="P502" s="27" t="s">
        <v>952</v>
      </c>
      <c r="Q502" s="30" t="s">
        <v>953</v>
      </c>
      <c r="R502" s="27"/>
      <c r="S502" s="27" t="s">
        <v>954</v>
      </c>
      <c r="T502" s="27"/>
    </row>
    <row r="503" spans="1:20" hidden="1">
      <c r="A503" s="6" t="str">
        <f>VLOOKUP(E503,CIFX_ECSG清單!A:B,2,0)</f>
        <v>PROD</v>
      </c>
      <c r="B503" s="6" t="str">
        <f>_xlfn.IFNA(IF(C503="舊服務",LOOKUP(1,0/FIND(IFERROR(VLOOKUP(E503,新舊交易名稱mapping!A:B,2,0),E503),PGMTRX!A:A),PGMTRX!C:C),LOOKUP(1,0/FIND(E503,新服務功能!H:H),新服務功能!M:M)),VLOOKUP(IFERROR(VLOOKUP(E503,新舊交易名稱mapping!A:B,2,0),E503),CIFX_ECSG清單!A:B,2,0))</f>
        <v>玉山智慧信託網(EST)</v>
      </c>
      <c r="C503" s="6" t="str">
        <f>IF(_xlfn.IFNA(VLOOKUP(E503,新服務功能!H:H,1,0),"舊服務")&lt;&gt;"舊服務","新服務","舊服務")</f>
        <v>舊服務</v>
      </c>
      <c r="D503" s="6" t="str">
        <f>IF((VLOOKUP(E503,CIFX_ECSG清單!A:H,8,FALSE))=1,"異動","查詢")</f>
        <v>查詢</v>
      </c>
      <c r="E503" s="27" t="s">
        <v>447</v>
      </c>
      <c r="F503" s="27" t="str">
        <f>IF(ISNUMBER(FIND("TWIS",E503)),VLOOKUP(SUBSTITUTE(E503,"TWIS","IWIS"),CIFX_ECSG清單!A:R,18,0),IF(AND(ISNUMBER(FIND("T",LEFT(E503,2))),IF(LEN(E503)-LEN(SUBSTITUTE(E503,"T",""))&gt;1,FALSE,TRUE)),VLOOKUP(SUBSTITUTE(E503,"T",""),CIFX_ECSG清單!A:R,18,0),VLOOKUP(E503,CIFX_ECSG清單!A:R,18,0)))</f>
        <v>TS0116-SA-010301-00050-顧客資料基本資料_基本資料查詢.docx</v>
      </c>
      <c r="G503" s="27" t="s">
        <v>861</v>
      </c>
      <c r="H503" s="27" t="s">
        <v>863</v>
      </c>
      <c r="I503" s="28">
        <v>26</v>
      </c>
      <c r="J503" s="29" t="s">
        <v>513</v>
      </c>
      <c r="K503" s="27" t="s">
        <v>955</v>
      </c>
      <c r="L503" s="32" t="s">
        <v>956</v>
      </c>
      <c r="M503" s="27" t="s">
        <v>957</v>
      </c>
      <c r="N503" s="27">
        <v>2</v>
      </c>
      <c r="O503" s="27" t="s">
        <v>500</v>
      </c>
      <c r="P503" s="27" t="s">
        <v>958</v>
      </c>
      <c r="Q503" s="30" t="s">
        <v>959</v>
      </c>
      <c r="R503" s="27"/>
      <c r="S503" s="27" t="s">
        <v>960</v>
      </c>
      <c r="T503" s="27"/>
    </row>
    <row r="504" spans="1:20" hidden="1">
      <c r="A504" s="6" t="str">
        <f>VLOOKUP(E504,CIFX_ECSG清單!A:B,2,0)</f>
        <v>PROD</v>
      </c>
      <c r="B504" s="6" t="str">
        <f>_xlfn.IFNA(IF(C504="舊服務",LOOKUP(1,0/FIND(IFERROR(VLOOKUP(E504,新舊交易名稱mapping!A:B,2,0),E504),PGMTRX!A:A),PGMTRX!C:C),LOOKUP(1,0/FIND(E504,新服務功能!H:H),新服務功能!M:M)),VLOOKUP(IFERROR(VLOOKUP(E504,新舊交易名稱mapping!A:B,2,0),E504),CIFX_ECSG清單!A:B,2,0))</f>
        <v>玉山智慧信託網(EST)</v>
      </c>
      <c r="C504" s="6" t="str">
        <f>IF(_xlfn.IFNA(VLOOKUP(E504,新服務功能!H:H,1,0),"舊服務")&lt;&gt;"舊服務","新服務","舊服務")</f>
        <v>舊服務</v>
      </c>
      <c r="D504" s="6" t="str">
        <f>IF((VLOOKUP(E504,CIFX_ECSG清單!A:H,8,FALSE))=1,"異動","查詢")</f>
        <v>查詢</v>
      </c>
      <c r="E504" s="27" t="s">
        <v>447</v>
      </c>
      <c r="F504" s="27" t="str">
        <f>IF(ISNUMBER(FIND("TWIS",E504)),VLOOKUP(SUBSTITUTE(E504,"TWIS","IWIS"),CIFX_ECSG清單!A:R,18,0),IF(AND(ISNUMBER(FIND("T",LEFT(E504,2))),IF(LEN(E504)-LEN(SUBSTITUTE(E504,"T",""))&gt;1,FALSE,TRUE)),VLOOKUP(SUBSTITUTE(E504,"T",""),CIFX_ECSG清單!A:R,18,0),VLOOKUP(E504,CIFX_ECSG清單!A:R,18,0)))</f>
        <v>TS0116-SA-010301-00050-顧客資料基本資料_基本資料查詢.docx</v>
      </c>
      <c r="G504" s="27" t="s">
        <v>861</v>
      </c>
      <c r="H504" s="27" t="s">
        <v>863</v>
      </c>
      <c r="I504" s="28">
        <v>27</v>
      </c>
      <c r="J504" s="29" t="s">
        <v>513</v>
      </c>
      <c r="K504" s="27" t="s">
        <v>961</v>
      </c>
      <c r="L504" s="32" t="s">
        <v>962</v>
      </c>
      <c r="M504" s="27" t="s">
        <v>963</v>
      </c>
      <c r="N504" s="27">
        <v>10</v>
      </c>
      <c r="O504" s="27" t="s">
        <v>500</v>
      </c>
      <c r="P504" s="27" t="s">
        <v>964</v>
      </c>
      <c r="Q504" s="30" t="s">
        <v>965</v>
      </c>
      <c r="R504" s="27"/>
      <c r="S504" s="27" t="s">
        <v>966</v>
      </c>
      <c r="T504" s="27"/>
    </row>
    <row r="505" spans="1:20" hidden="1">
      <c r="A505" s="6" t="str">
        <f>VLOOKUP(E505,CIFX_ECSG清單!A:B,2,0)</f>
        <v>PROD</v>
      </c>
      <c r="B505" s="6" t="str">
        <f>_xlfn.IFNA(IF(C505="舊服務",LOOKUP(1,0/FIND(IFERROR(VLOOKUP(E505,新舊交易名稱mapping!A:B,2,0),E505),PGMTRX!A:A),PGMTRX!C:C),LOOKUP(1,0/FIND(E505,新服務功能!H:H),新服務功能!M:M)),VLOOKUP(IFERROR(VLOOKUP(E505,新舊交易名稱mapping!A:B,2,0),E505),CIFX_ECSG清單!A:B,2,0))</f>
        <v>玉山智慧信託網(EST)</v>
      </c>
      <c r="C505" s="6" t="str">
        <f>IF(_xlfn.IFNA(VLOOKUP(E505,新服務功能!H:H,1,0),"舊服務")&lt;&gt;"舊服務","新服務","舊服務")</f>
        <v>舊服務</v>
      </c>
      <c r="D505" s="6" t="str">
        <f>IF((VLOOKUP(E505,CIFX_ECSG清單!A:H,8,FALSE))=1,"異動","查詢")</f>
        <v>查詢</v>
      </c>
      <c r="E505" s="27" t="s">
        <v>447</v>
      </c>
      <c r="F505" s="27" t="str">
        <f>IF(ISNUMBER(FIND("TWIS",E505)),VLOOKUP(SUBSTITUTE(E505,"TWIS","IWIS"),CIFX_ECSG清單!A:R,18,0),IF(AND(ISNUMBER(FIND("T",LEFT(E505,2))),IF(LEN(E505)-LEN(SUBSTITUTE(E505,"T",""))&gt;1,FALSE,TRUE)),VLOOKUP(SUBSTITUTE(E505,"T",""),CIFX_ECSG清單!A:R,18,0),VLOOKUP(E505,CIFX_ECSG清單!A:R,18,0)))</f>
        <v>TS0116-SA-010301-00050-顧客資料基本資料_基本資料查詢.docx</v>
      </c>
      <c r="G505" s="27" t="s">
        <v>861</v>
      </c>
      <c r="H505" s="27" t="s">
        <v>863</v>
      </c>
      <c r="I505" s="28">
        <v>28</v>
      </c>
      <c r="J505" s="29" t="s">
        <v>513</v>
      </c>
      <c r="K505" s="27" t="s">
        <v>967</v>
      </c>
      <c r="L505" s="32" t="s">
        <v>968</v>
      </c>
      <c r="M505" s="27" t="s">
        <v>969</v>
      </c>
      <c r="N505" s="27">
        <v>10</v>
      </c>
      <c r="O505" s="27" t="s">
        <v>500</v>
      </c>
      <c r="P505" s="27" t="s">
        <v>970</v>
      </c>
      <c r="Q505" s="27" t="s">
        <v>971</v>
      </c>
      <c r="R505" s="27"/>
      <c r="S505" s="27" t="s">
        <v>972</v>
      </c>
      <c r="T505" s="27"/>
    </row>
    <row r="506" spans="1:20" hidden="1">
      <c r="A506" s="6" t="str">
        <f>VLOOKUP(E506,CIFX_ECSG清單!A:B,2,0)</f>
        <v>PROD</v>
      </c>
      <c r="B506" s="6" t="str">
        <f>_xlfn.IFNA(IF(C506="舊服務",LOOKUP(1,0/FIND(IFERROR(VLOOKUP(E506,新舊交易名稱mapping!A:B,2,0),E506),PGMTRX!A:A),PGMTRX!C:C),LOOKUP(1,0/FIND(E506,新服務功能!H:H),新服務功能!M:M)),VLOOKUP(IFERROR(VLOOKUP(E506,新舊交易名稱mapping!A:B,2,0),E506),CIFX_ECSG清單!A:B,2,0))</f>
        <v>玉山智慧信託網(EST)</v>
      </c>
      <c r="C506" s="6" t="str">
        <f>IF(_xlfn.IFNA(VLOOKUP(E506,新服務功能!H:H,1,0),"舊服務")&lt;&gt;"舊服務","新服務","舊服務")</f>
        <v>舊服務</v>
      </c>
      <c r="D506" s="6" t="str">
        <f>IF((VLOOKUP(E506,CIFX_ECSG清單!A:H,8,FALSE))=1,"異動","查詢")</f>
        <v>查詢</v>
      </c>
      <c r="E506" s="27" t="s">
        <v>447</v>
      </c>
      <c r="F506" s="27" t="str">
        <f>IF(ISNUMBER(FIND("TWIS",E506)),VLOOKUP(SUBSTITUTE(E506,"TWIS","IWIS"),CIFX_ECSG清單!A:R,18,0),IF(AND(ISNUMBER(FIND("T",LEFT(E506,2))),IF(LEN(E506)-LEN(SUBSTITUTE(E506,"T",""))&gt;1,FALSE,TRUE)),VLOOKUP(SUBSTITUTE(E506,"T",""),CIFX_ECSG清單!A:R,18,0),VLOOKUP(E506,CIFX_ECSG清單!A:R,18,0)))</f>
        <v>TS0116-SA-010301-00050-顧客資料基本資料_基本資料查詢.docx</v>
      </c>
      <c r="G506" s="27" t="s">
        <v>861</v>
      </c>
      <c r="H506" s="27" t="s">
        <v>863</v>
      </c>
      <c r="I506" s="28">
        <v>29</v>
      </c>
      <c r="J506" s="29" t="s">
        <v>513</v>
      </c>
      <c r="K506" s="27" t="s">
        <v>973</v>
      </c>
      <c r="L506" s="33" t="s">
        <v>616</v>
      </c>
      <c r="M506" s="27" t="s">
        <v>974</v>
      </c>
      <c r="N506" s="27">
        <v>2</v>
      </c>
      <c r="O506" s="27" t="s">
        <v>500</v>
      </c>
      <c r="P506" s="27" t="s">
        <v>616</v>
      </c>
      <c r="Q506" s="27" t="s">
        <v>975</v>
      </c>
      <c r="R506" s="27"/>
      <c r="S506" s="27"/>
      <c r="T506" s="27"/>
    </row>
    <row r="507" spans="1:20" hidden="1">
      <c r="A507" s="6" t="str">
        <f>VLOOKUP(E507,CIFX_ECSG清單!A:B,2,0)</f>
        <v>PROD</v>
      </c>
      <c r="B507" s="6" t="str">
        <f>_xlfn.IFNA(IF(C507="舊服務",LOOKUP(1,0/FIND(IFERROR(VLOOKUP(E507,新舊交易名稱mapping!A:B,2,0),E507),PGMTRX!A:A),PGMTRX!C:C),LOOKUP(1,0/FIND(E507,新服務功能!H:H),新服務功能!M:M)),VLOOKUP(IFERROR(VLOOKUP(E507,新舊交易名稱mapping!A:B,2,0),E507),CIFX_ECSG清單!A:B,2,0))</f>
        <v>玉山智慧信託網(EST)</v>
      </c>
      <c r="C507" s="6" t="str">
        <f>IF(_xlfn.IFNA(VLOOKUP(E507,新服務功能!H:H,1,0),"舊服務")&lt;&gt;"舊服務","新服務","舊服務")</f>
        <v>舊服務</v>
      </c>
      <c r="D507" s="6" t="str">
        <f>IF((VLOOKUP(E507,CIFX_ECSG清單!A:H,8,FALSE))=1,"異動","查詢")</f>
        <v>查詢</v>
      </c>
      <c r="E507" s="27" t="s">
        <v>447</v>
      </c>
      <c r="F507" s="27" t="str">
        <f>IF(ISNUMBER(FIND("TWIS",E507)),VLOOKUP(SUBSTITUTE(E507,"TWIS","IWIS"),CIFX_ECSG清單!A:R,18,0),IF(AND(ISNUMBER(FIND("T",LEFT(E507,2))),IF(LEN(E507)-LEN(SUBSTITUTE(E507,"T",""))&gt;1,FALSE,TRUE)),VLOOKUP(SUBSTITUTE(E507,"T",""),CIFX_ECSG清單!A:R,18,0),VLOOKUP(E507,CIFX_ECSG清單!A:R,18,0)))</f>
        <v>TS0116-SA-010301-00050-顧客資料基本資料_基本資料查詢.docx</v>
      </c>
      <c r="G507" s="27" t="s">
        <v>861</v>
      </c>
      <c r="H507" s="27" t="s">
        <v>863</v>
      </c>
      <c r="I507" s="28">
        <v>30</v>
      </c>
      <c r="J507" s="29" t="s">
        <v>513</v>
      </c>
      <c r="K507" s="27" t="s">
        <v>976</v>
      </c>
      <c r="L507" s="32" t="s">
        <v>977</v>
      </c>
      <c r="M507" s="27" t="s">
        <v>978</v>
      </c>
      <c r="N507" s="27">
        <v>11</v>
      </c>
      <c r="O507" s="27" t="s">
        <v>500</v>
      </c>
      <c r="P507" s="27" t="s">
        <v>979</v>
      </c>
      <c r="Q507" s="27" t="s">
        <v>980</v>
      </c>
      <c r="R507" s="27"/>
      <c r="S507" s="27" t="s">
        <v>981</v>
      </c>
      <c r="T507" s="27"/>
    </row>
    <row r="508" spans="1:20" hidden="1">
      <c r="A508" s="6" t="str">
        <f>VLOOKUP(E508,CIFX_ECSG清單!A:B,2,0)</f>
        <v>PROD</v>
      </c>
      <c r="B508" s="6" t="str">
        <f>_xlfn.IFNA(IF(C508="舊服務",LOOKUP(1,0/FIND(IFERROR(VLOOKUP(E508,新舊交易名稱mapping!A:B,2,0),E508),PGMTRX!A:A),PGMTRX!C:C),LOOKUP(1,0/FIND(E508,新服務功能!H:H),新服務功能!M:M)),VLOOKUP(IFERROR(VLOOKUP(E508,新舊交易名稱mapping!A:B,2,0),E508),CIFX_ECSG清單!A:B,2,0))</f>
        <v>玉山智慧信託網(EST)</v>
      </c>
      <c r="C508" s="6" t="str">
        <f>IF(_xlfn.IFNA(VLOOKUP(E508,新服務功能!H:H,1,0),"舊服務")&lt;&gt;"舊服務","新服務","舊服務")</f>
        <v>舊服務</v>
      </c>
      <c r="D508" s="6" t="str">
        <f>IF((VLOOKUP(E508,CIFX_ECSG清單!A:H,8,FALSE))=1,"異動","查詢")</f>
        <v>查詢</v>
      </c>
      <c r="E508" s="27" t="s">
        <v>447</v>
      </c>
      <c r="F508" s="27" t="str">
        <f>IF(ISNUMBER(FIND("TWIS",E508)),VLOOKUP(SUBSTITUTE(E508,"TWIS","IWIS"),CIFX_ECSG清單!A:R,18,0),IF(AND(ISNUMBER(FIND("T",LEFT(E508,2))),IF(LEN(E508)-LEN(SUBSTITUTE(E508,"T",""))&gt;1,FALSE,TRUE)),VLOOKUP(SUBSTITUTE(E508,"T",""),CIFX_ECSG清單!A:R,18,0),VLOOKUP(E508,CIFX_ECSG清單!A:R,18,0)))</f>
        <v>TS0116-SA-010301-00050-顧客資料基本資料_基本資料查詢.docx</v>
      </c>
      <c r="G508" s="27" t="s">
        <v>861</v>
      </c>
      <c r="H508" s="27" t="s">
        <v>863</v>
      </c>
      <c r="I508" s="28">
        <v>31</v>
      </c>
      <c r="J508" s="29" t="s">
        <v>513</v>
      </c>
      <c r="K508" s="27" t="s">
        <v>982</v>
      </c>
      <c r="L508" s="32" t="s">
        <v>983</v>
      </c>
      <c r="M508" s="27" t="s">
        <v>984</v>
      </c>
      <c r="N508" s="27">
        <v>2</v>
      </c>
      <c r="O508" s="27" t="s">
        <v>500</v>
      </c>
      <c r="P508" s="27" t="s">
        <v>985</v>
      </c>
      <c r="Q508" s="27" t="s">
        <v>986</v>
      </c>
      <c r="R508" s="27"/>
      <c r="S508" s="27" t="s">
        <v>988</v>
      </c>
      <c r="T508" s="27"/>
    </row>
    <row r="509" spans="1:20" hidden="1">
      <c r="A509" s="6" t="str">
        <f>VLOOKUP(E509,CIFX_ECSG清單!A:B,2,0)</f>
        <v>PROD</v>
      </c>
      <c r="B509" s="6" t="str">
        <f>_xlfn.IFNA(IF(C509="舊服務",LOOKUP(1,0/FIND(IFERROR(VLOOKUP(E509,新舊交易名稱mapping!A:B,2,0),E509),PGMTRX!A:A),PGMTRX!C:C),LOOKUP(1,0/FIND(E509,新服務功能!H:H),新服務功能!M:M)),VLOOKUP(IFERROR(VLOOKUP(E509,新舊交易名稱mapping!A:B,2,0),E509),CIFX_ECSG清單!A:B,2,0))</f>
        <v>玉山智慧信託網(EST)</v>
      </c>
      <c r="C509" s="6" t="str">
        <f>IF(_xlfn.IFNA(VLOOKUP(E509,新服務功能!H:H,1,0),"舊服務")&lt;&gt;"舊服務","新服務","舊服務")</f>
        <v>舊服務</v>
      </c>
      <c r="D509" s="6" t="str">
        <f>IF((VLOOKUP(E509,CIFX_ECSG清單!A:H,8,FALSE))=1,"異動","查詢")</f>
        <v>查詢</v>
      </c>
      <c r="E509" s="27" t="s">
        <v>447</v>
      </c>
      <c r="F509" s="27" t="str">
        <f>IF(ISNUMBER(FIND("TWIS",E509)),VLOOKUP(SUBSTITUTE(E509,"TWIS","IWIS"),CIFX_ECSG清單!A:R,18,0),IF(AND(ISNUMBER(FIND("T",LEFT(E509,2))),IF(LEN(E509)-LEN(SUBSTITUTE(E509,"T",""))&gt;1,FALSE,TRUE)),VLOOKUP(SUBSTITUTE(E509,"T",""),CIFX_ECSG清單!A:R,18,0),VLOOKUP(E509,CIFX_ECSG清單!A:R,18,0)))</f>
        <v>TS0116-SA-010301-00050-顧客資料基本資料_基本資料查詢.docx</v>
      </c>
      <c r="G509" s="27" t="s">
        <v>861</v>
      </c>
      <c r="H509" s="27" t="s">
        <v>863</v>
      </c>
      <c r="I509" s="28">
        <v>32</v>
      </c>
      <c r="J509" s="29" t="s">
        <v>513</v>
      </c>
      <c r="K509" s="27" t="s">
        <v>989</v>
      </c>
      <c r="L509" s="33" t="s">
        <v>616</v>
      </c>
      <c r="M509" s="27" t="s">
        <v>990</v>
      </c>
      <c r="N509" s="27">
        <v>2</v>
      </c>
      <c r="O509" s="27" t="s">
        <v>500</v>
      </c>
      <c r="P509" s="27" t="s">
        <v>616</v>
      </c>
      <c r="Q509" s="27" t="s">
        <v>991</v>
      </c>
      <c r="R509" s="27"/>
      <c r="S509" s="27"/>
      <c r="T509" s="27"/>
    </row>
    <row r="510" spans="1:20" hidden="1">
      <c r="A510" s="6" t="str">
        <f>VLOOKUP(E510,CIFX_ECSG清單!A:B,2,0)</f>
        <v>PROD</v>
      </c>
      <c r="B510" s="6" t="str">
        <f>_xlfn.IFNA(IF(C510="舊服務",LOOKUP(1,0/FIND(IFERROR(VLOOKUP(E510,新舊交易名稱mapping!A:B,2,0),E510),PGMTRX!A:A),PGMTRX!C:C),LOOKUP(1,0/FIND(E510,新服務功能!H:H),新服務功能!M:M)),VLOOKUP(IFERROR(VLOOKUP(E510,新舊交易名稱mapping!A:B,2,0),E510),CIFX_ECSG清單!A:B,2,0))</f>
        <v>玉山智慧信託網(EST)</v>
      </c>
      <c r="C510" s="6" t="str">
        <f>IF(_xlfn.IFNA(VLOOKUP(E510,新服務功能!H:H,1,0),"舊服務")&lt;&gt;"舊服務","新服務","舊服務")</f>
        <v>舊服務</v>
      </c>
      <c r="D510" s="6" t="str">
        <f>IF((VLOOKUP(E510,CIFX_ECSG清單!A:H,8,FALSE))=1,"異動","查詢")</f>
        <v>查詢</v>
      </c>
      <c r="E510" s="27" t="s">
        <v>447</v>
      </c>
      <c r="F510" s="27" t="str">
        <f>IF(ISNUMBER(FIND("TWIS",E510)),VLOOKUP(SUBSTITUTE(E510,"TWIS","IWIS"),CIFX_ECSG清單!A:R,18,0),IF(AND(ISNUMBER(FIND("T",LEFT(E510,2))),IF(LEN(E510)-LEN(SUBSTITUTE(E510,"T",""))&gt;1,FALSE,TRUE)),VLOOKUP(SUBSTITUTE(E510,"T",""),CIFX_ECSG清單!A:R,18,0),VLOOKUP(E510,CIFX_ECSG清單!A:R,18,0)))</f>
        <v>TS0116-SA-010301-00050-顧客資料基本資料_基本資料查詢.docx</v>
      </c>
      <c r="G510" s="27" t="s">
        <v>861</v>
      </c>
      <c r="H510" s="27" t="s">
        <v>863</v>
      </c>
      <c r="I510" s="28">
        <v>33</v>
      </c>
      <c r="J510" s="29" t="s">
        <v>513</v>
      </c>
      <c r="K510" s="27" t="s">
        <v>992</v>
      </c>
      <c r="L510" s="32" t="s">
        <v>993</v>
      </c>
      <c r="M510" s="27" t="s">
        <v>994</v>
      </c>
      <c r="N510" s="27">
        <v>2</v>
      </c>
      <c r="O510" s="27" t="s">
        <v>500</v>
      </c>
      <c r="P510" s="27" t="s">
        <v>995</v>
      </c>
      <c r="Q510" s="27" t="s">
        <v>996</v>
      </c>
      <c r="R510" s="27"/>
      <c r="S510" s="27" t="s">
        <v>960</v>
      </c>
      <c r="T510" s="27"/>
    </row>
    <row r="511" spans="1:20" hidden="1">
      <c r="A511" s="6" t="str">
        <f>VLOOKUP(E511,CIFX_ECSG清單!A:B,2,0)</f>
        <v>PROD</v>
      </c>
      <c r="B511" s="6" t="str">
        <f>_xlfn.IFNA(IF(C511="舊服務",LOOKUP(1,0/FIND(IFERROR(VLOOKUP(E511,新舊交易名稱mapping!A:B,2,0),E511),PGMTRX!A:A),PGMTRX!C:C),LOOKUP(1,0/FIND(E511,新服務功能!H:H),新服務功能!M:M)),VLOOKUP(IFERROR(VLOOKUP(E511,新舊交易名稱mapping!A:B,2,0),E511),CIFX_ECSG清單!A:B,2,0))</f>
        <v>玉山智慧信託網(EST)</v>
      </c>
      <c r="C511" s="6" t="str">
        <f>IF(_xlfn.IFNA(VLOOKUP(E511,新服務功能!H:H,1,0),"舊服務")&lt;&gt;"舊服務","新服務","舊服務")</f>
        <v>舊服務</v>
      </c>
      <c r="D511" s="6" t="str">
        <f>IF((VLOOKUP(E511,CIFX_ECSG清單!A:H,8,FALSE))=1,"異動","查詢")</f>
        <v>查詢</v>
      </c>
      <c r="E511" s="27" t="s">
        <v>447</v>
      </c>
      <c r="F511" s="27" t="str">
        <f>IF(ISNUMBER(FIND("TWIS",E511)),VLOOKUP(SUBSTITUTE(E511,"TWIS","IWIS"),CIFX_ECSG清單!A:R,18,0),IF(AND(ISNUMBER(FIND("T",LEFT(E511,2))),IF(LEN(E511)-LEN(SUBSTITUTE(E511,"T",""))&gt;1,FALSE,TRUE)),VLOOKUP(SUBSTITUTE(E511,"T",""),CIFX_ECSG清單!A:R,18,0),VLOOKUP(E511,CIFX_ECSG清單!A:R,18,0)))</f>
        <v>TS0116-SA-010301-00050-顧客資料基本資料_基本資料查詢.docx</v>
      </c>
      <c r="G511" s="27" t="s">
        <v>861</v>
      </c>
      <c r="H511" s="27" t="s">
        <v>863</v>
      </c>
      <c r="I511" s="28">
        <v>34</v>
      </c>
      <c r="J511" s="29" t="s">
        <v>513</v>
      </c>
      <c r="K511" s="27" t="s">
        <v>997</v>
      </c>
      <c r="L511" s="32" t="s">
        <v>998</v>
      </c>
      <c r="M511" s="27" t="s">
        <v>999</v>
      </c>
      <c r="N511" s="27">
        <v>10</v>
      </c>
      <c r="O511" s="27" t="s">
        <v>500</v>
      </c>
      <c r="P511" s="27" t="s">
        <v>1000</v>
      </c>
      <c r="Q511" s="27" t="s">
        <v>965</v>
      </c>
      <c r="R511" s="27"/>
      <c r="S511" s="27" t="s">
        <v>966</v>
      </c>
      <c r="T511" s="27"/>
    </row>
    <row r="512" spans="1:20" ht="27" hidden="1">
      <c r="A512" s="6" t="str">
        <f>VLOOKUP(E512,CIFX_ECSG清單!A:B,2,0)</f>
        <v>PROD</v>
      </c>
      <c r="B512" s="6" t="str">
        <f>_xlfn.IFNA(IF(C512="舊服務",LOOKUP(1,0/FIND(IFERROR(VLOOKUP(E512,新舊交易名稱mapping!A:B,2,0),E512),PGMTRX!A:A),PGMTRX!C:C),LOOKUP(1,0/FIND(E512,新服務功能!H:H),新服務功能!M:M)),VLOOKUP(IFERROR(VLOOKUP(E512,新舊交易名稱mapping!A:B,2,0),E512),CIFX_ECSG清單!A:B,2,0))</f>
        <v>玉山智慧信託網(EST)</v>
      </c>
      <c r="C512" s="6" t="str">
        <f>IF(_xlfn.IFNA(VLOOKUP(E512,新服務功能!H:H,1,0),"舊服務")&lt;&gt;"舊服務","新服務","舊服務")</f>
        <v>舊服務</v>
      </c>
      <c r="D512" s="6" t="str">
        <f>IF((VLOOKUP(E512,CIFX_ECSG清單!A:H,8,FALSE))=1,"異動","查詢")</f>
        <v>查詢</v>
      </c>
      <c r="E512" s="27" t="s">
        <v>447</v>
      </c>
      <c r="F512" s="27" t="str">
        <f>IF(ISNUMBER(FIND("TWIS",E512)),VLOOKUP(SUBSTITUTE(E512,"TWIS","IWIS"),CIFX_ECSG清單!A:R,18,0),IF(AND(ISNUMBER(FIND("T",LEFT(E512,2))),IF(LEN(E512)-LEN(SUBSTITUTE(E512,"T",""))&gt;1,FALSE,TRUE)),VLOOKUP(SUBSTITUTE(E512,"T",""),CIFX_ECSG清單!A:R,18,0),VLOOKUP(E512,CIFX_ECSG清單!A:R,18,0)))</f>
        <v>TS0116-SA-010301-00050-顧客資料基本資料_基本資料查詢.docx</v>
      </c>
      <c r="G512" s="27" t="s">
        <v>861</v>
      </c>
      <c r="H512" s="27" t="s">
        <v>863</v>
      </c>
      <c r="I512" s="28">
        <v>35</v>
      </c>
      <c r="J512" s="29" t="s">
        <v>513</v>
      </c>
      <c r="K512" s="27" t="s">
        <v>1001</v>
      </c>
      <c r="L512" s="32" t="s">
        <v>1002</v>
      </c>
      <c r="M512" s="27" t="s">
        <v>1003</v>
      </c>
      <c r="N512" s="27">
        <v>2</v>
      </c>
      <c r="O512" s="27" t="s">
        <v>500</v>
      </c>
      <c r="P512" s="27" t="s">
        <v>1004</v>
      </c>
      <c r="Q512" s="27" t="s">
        <v>1005</v>
      </c>
      <c r="R512" s="27"/>
      <c r="S512" s="27" t="s">
        <v>1006</v>
      </c>
      <c r="T512" s="27"/>
    </row>
    <row r="513" spans="1:20" hidden="1">
      <c r="A513" s="6" t="str">
        <f>VLOOKUP(E513,CIFX_ECSG清單!A:B,2,0)</f>
        <v>PROD</v>
      </c>
      <c r="B513" s="6" t="str">
        <f>_xlfn.IFNA(IF(C513="舊服務",LOOKUP(1,0/FIND(IFERROR(VLOOKUP(E513,新舊交易名稱mapping!A:B,2,0),E513),PGMTRX!A:A),PGMTRX!C:C),LOOKUP(1,0/FIND(E513,新服務功能!H:H),新服務功能!M:M)),VLOOKUP(IFERROR(VLOOKUP(E513,新舊交易名稱mapping!A:B,2,0),E513),CIFX_ECSG清單!A:B,2,0))</f>
        <v>玉山智慧信託網(EST)</v>
      </c>
      <c r="C513" s="6" t="str">
        <f>IF(_xlfn.IFNA(VLOOKUP(E513,新服務功能!H:H,1,0),"舊服務")&lt;&gt;"舊服務","新服務","舊服務")</f>
        <v>舊服務</v>
      </c>
      <c r="D513" s="6" t="str">
        <f>IF((VLOOKUP(E513,CIFX_ECSG清單!A:H,8,FALSE))=1,"異動","查詢")</f>
        <v>查詢</v>
      </c>
      <c r="E513" s="27" t="s">
        <v>447</v>
      </c>
      <c r="F513" s="27" t="str">
        <f>IF(ISNUMBER(FIND("TWIS",E513)),VLOOKUP(SUBSTITUTE(E513,"TWIS","IWIS"),CIFX_ECSG清單!A:R,18,0),IF(AND(ISNUMBER(FIND("T",LEFT(E513,2))),IF(LEN(E513)-LEN(SUBSTITUTE(E513,"T",""))&gt;1,FALSE,TRUE)),VLOOKUP(SUBSTITUTE(E513,"T",""),CIFX_ECSG清單!A:R,18,0),VLOOKUP(E513,CIFX_ECSG清單!A:R,18,0)))</f>
        <v>TS0116-SA-010301-00050-顧客資料基本資料_基本資料查詢.docx</v>
      </c>
      <c r="G513" s="27" t="s">
        <v>861</v>
      </c>
      <c r="H513" s="27" t="s">
        <v>863</v>
      </c>
      <c r="I513" s="28">
        <v>36</v>
      </c>
      <c r="J513" s="29" t="s">
        <v>513</v>
      </c>
      <c r="K513" s="27" t="s">
        <v>1007</v>
      </c>
      <c r="L513" s="32" t="s">
        <v>1008</v>
      </c>
      <c r="M513" s="27" t="s">
        <v>1009</v>
      </c>
      <c r="N513" s="27">
        <v>10</v>
      </c>
      <c r="O513" s="27" t="s">
        <v>500</v>
      </c>
      <c r="P513" s="27" t="s">
        <v>1010</v>
      </c>
      <c r="Q513" s="27" t="s">
        <v>1011</v>
      </c>
      <c r="R513" s="27"/>
      <c r="S513" s="27" t="s">
        <v>1012</v>
      </c>
      <c r="T513" s="27"/>
    </row>
    <row r="514" spans="1:20" hidden="1">
      <c r="A514" s="6" t="str">
        <f>VLOOKUP(E514,CIFX_ECSG清單!A:B,2,0)</f>
        <v>PROD</v>
      </c>
      <c r="B514" s="6" t="str">
        <f>_xlfn.IFNA(IF(C514="舊服務",LOOKUP(1,0/FIND(IFERROR(VLOOKUP(E514,新舊交易名稱mapping!A:B,2,0),E514),PGMTRX!A:A),PGMTRX!C:C),LOOKUP(1,0/FIND(E514,新服務功能!H:H),新服務功能!M:M)),VLOOKUP(IFERROR(VLOOKUP(E514,新舊交易名稱mapping!A:B,2,0),E514),CIFX_ECSG清單!A:B,2,0))</f>
        <v>玉山智慧信託網(EST)</v>
      </c>
      <c r="C514" s="6" t="str">
        <f>IF(_xlfn.IFNA(VLOOKUP(E514,新服務功能!H:H,1,0),"舊服務")&lt;&gt;"舊服務","新服務","舊服務")</f>
        <v>舊服務</v>
      </c>
      <c r="D514" s="6" t="str">
        <f>IF((VLOOKUP(E514,CIFX_ECSG清單!A:H,8,FALSE))=1,"異動","查詢")</f>
        <v>查詢</v>
      </c>
      <c r="E514" s="27" t="s">
        <v>447</v>
      </c>
      <c r="F514" s="27" t="str">
        <f>IF(ISNUMBER(FIND("TWIS",E514)),VLOOKUP(SUBSTITUTE(E514,"TWIS","IWIS"),CIFX_ECSG清單!A:R,18,0),IF(AND(ISNUMBER(FIND("T",LEFT(E514,2))),IF(LEN(E514)-LEN(SUBSTITUTE(E514,"T",""))&gt;1,FALSE,TRUE)),VLOOKUP(SUBSTITUTE(E514,"T",""),CIFX_ECSG清單!A:R,18,0),VLOOKUP(E514,CIFX_ECSG清單!A:R,18,0)))</f>
        <v>TS0116-SA-010301-00050-顧客資料基本資料_基本資料查詢.docx</v>
      </c>
      <c r="G514" s="27" t="s">
        <v>861</v>
      </c>
      <c r="H514" s="27" t="s">
        <v>863</v>
      </c>
      <c r="I514" s="28">
        <v>37</v>
      </c>
      <c r="J514" s="29" t="s">
        <v>513</v>
      </c>
      <c r="K514" s="27" t="s">
        <v>1013</v>
      </c>
      <c r="L514" s="32" t="s">
        <v>1014</v>
      </c>
      <c r="M514" s="27" t="s">
        <v>1015</v>
      </c>
      <c r="N514" s="27">
        <v>2</v>
      </c>
      <c r="O514" s="27" t="s">
        <v>500</v>
      </c>
      <c r="P514" s="27" t="s">
        <v>1016</v>
      </c>
      <c r="Q514" s="27" t="s">
        <v>1017</v>
      </c>
      <c r="R514" s="27"/>
      <c r="S514" s="27" t="s">
        <v>1018</v>
      </c>
      <c r="T514" s="27"/>
    </row>
    <row r="515" spans="1:20" ht="27" hidden="1">
      <c r="A515" s="6" t="str">
        <f>VLOOKUP(E515,CIFX_ECSG清單!A:B,2,0)</f>
        <v>PROD</v>
      </c>
      <c r="B515" s="6" t="str">
        <f>_xlfn.IFNA(IF(C515="舊服務",LOOKUP(1,0/FIND(IFERROR(VLOOKUP(E515,新舊交易名稱mapping!A:B,2,0),E515),PGMTRX!A:A),PGMTRX!C:C),LOOKUP(1,0/FIND(E515,新服務功能!H:H),新服務功能!M:M)),VLOOKUP(IFERROR(VLOOKUP(E515,新舊交易名稱mapping!A:B,2,0),E515),CIFX_ECSG清單!A:B,2,0))</f>
        <v>玉山智慧信託網(EST)</v>
      </c>
      <c r="C515" s="6" t="str">
        <f>IF(_xlfn.IFNA(VLOOKUP(E515,新服務功能!H:H,1,0),"舊服務")&lt;&gt;"舊服務","新服務","舊服務")</f>
        <v>舊服務</v>
      </c>
      <c r="D515" s="6" t="str">
        <f>IF((VLOOKUP(E515,CIFX_ECSG清單!A:H,8,FALSE))=1,"異動","查詢")</f>
        <v>查詢</v>
      </c>
      <c r="E515" s="27" t="s">
        <v>447</v>
      </c>
      <c r="F515" s="27" t="str">
        <f>IF(ISNUMBER(FIND("TWIS",E515)),VLOOKUP(SUBSTITUTE(E515,"TWIS","IWIS"),CIFX_ECSG清單!A:R,18,0),IF(AND(ISNUMBER(FIND("T",LEFT(E515,2))),IF(LEN(E515)-LEN(SUBSTITUTE(E515,"T",""))&gt;1,FALSE,TRUE)),VLOOKUP(SUBSTITUTE(E515,"T",""),CIFX_ECSG清單!A:R,18,0),VLOOKUP(E515,CIFX_ECSG清單!A:R,18,0)))</f>
        <v>TS0116-SA-010301-00050-顧客資料基本資料_基本資料查詢.docx</v>
      </c>
      <c r="G515" s="27" t="s">
        <v>861</v>
      </c>
      <c r="H515" s="27" t="s">
        <v>863</v>
      </c>
      <c r="I515" s="28">
        <v>38</v>
      </c>
      <c r="J515" s="29" t="s">
        <v>513</v>
      </c>
      <c r="K515" s="27" t="s">
        <v>1019</v>
      </c>
      <c r="L515" s="32" t="s">
        <v>1020</v>
      </c>
      <c r="M515" s="27" t="s">
        <v>1021</v>
      </c>
      <c r="N515" s="27">
        <v>1</v>
      </c>
      <c r="O515" s="27" t="s">
        <v>500</v>
      </c>
      <c r="P515" s="27" t="s">
        <v>1022</v>
      </c>
      <c r="Q515" s="27" t="s">
        <v>1023</v>
      </c>
      <c r="R515" s="27"/>
      <c r="S515" s="27" t="s">
        <v>1024</v>
      </c>
      <c r="T515" s="27"/>
    </row>
    <row r="516" spans="1:20" hidden="1">
      <c r="A516" s="6" t="str">
        <f>VLOOKUP(E516,CIFX_ECSG清單!A:B,2,0)</f>
        <v>PROD</v>
      </c>
      <c r="B516" s="6" t="str">
        <f>_xlfn.IFNA(IF(C516="舊服務",LOOKUP(1,0/FIND(IFERROR(VLOOKUP(E516,新舊交易名稱mapping!A:B,2,0),E516),PGMTRX!A:A),PGMTRX!C:C),LOOKUP(1,0/FIND(E516,新服務功能!H:H),新服務功能!M:M)),VLOOKUP(IFERROR(VLOOKUP(E516,新舊交易名稱mapping!A:B,2,0),E516),CIFX_ECSG清單!A:B,2,0))</f>
        <v>玉山智慧信託網(EST)</v>
      </c>
      <c r="C516" s="6" t="str">
        <f>IF(_xlfn.IFNA(VLOOKUP(E516,新服務功能!H:H,1,0),"舊服務")&lt;&gt;"舊服務","新服務","舊服務")</f>
        <v>舊服務</v>
      </c>
      <c r="D516" s="6" t="str">
        <f>IF((VLOOKUP(E516,CIFX_ECSG清單!A:H,8,FALSE))=1,"異動","查詢")</f>
        <v>查詢</v>
      </c>
      <c r="E516" s="27" t="s">
        <v>447</v>
      </c>
      <c r="F516" s="27" t="str">
        <f>IF(ISNUMBER(FIND("TWIS",E516)),VLOOKUP(SUBSTITUTE(E516,"TWIS","IWIS"),CIFX_ECSG清單!A:R,18,0),IF(AND(ISNUMBER(FIND("T",LEFT(E516,2))),IF(LEN(E516)-LEN(SUBSTITUTE(E516,"T",""))&gt;1,FALSE,TRUE)),VLOOKUP(SUBSTITUTE(E516,"T",""),CIFX_ECSG清單!A:R,18,0),VLOOKUP(E516,CIFX_ECSG清單!A:R,18,0)))</f>
        <v>TS0116-SA-010301-00050-顧客資料基本資料_基本資料查詢.docx</v>
      </c>
      <c r="G516" s="27" t="s">
        <v>861</v>
      </c>
      <c r="H516" s="27" t="s">
        <v>863</v>
      </c>
      <c r="I516" s="28">
        <v>39</v>
      </c>
      <c r="J516" s="29" t="s">
        <v>513</v>
      </c>
      <c r="K516" s="27" t="s">
        <v>1025</v>
      </c>
      <c r="L516" s="32" t="s">
        <v>1026</v>
      </c>
      <c r="M516" s="27" t="s">
        <v>781</v>
      </c>
      <c r="N516" s="27">
        <v>4</v>
      </c>
      <c r="O516" s="27" t="s">
        <v>500</v>
      </c>
      <c r="P516" s="27" t="s">
        <v>1027</v>
      </c>
      <c r="Q516" s="27" t="s">
        <v>1028</v>
      </c>
      <c r="R516" s="27"/>
      <c r="S516" s="27" t="s">
        <v>1029</v>
      </c>
      <c r="T516" s="27"/>
    </row>
    <row r="517" spans="1:20" hidden="1">
      <c r="A517" s="6" t="str">
        <f>VLOOKUP(E517,CIFX_ECSG清單!A:B,2,0)</f>
        <v>PROD</v>
      </c>
      <c r="B517" s="6" t="str">
        <f>_xlfn.IFNA(IF(C517="舊服務",LOOKUP(1,0/FIND(IFERROR(VLOOKUP(E517,新舊交易名稱mapping!A:B,2,0),E517),PGMTRX!A:A),PGMTRX!C:C),LOOKUP(1,0/FIND(E517,新服務功能!H:H),新服務功能!M:M)),VLOOKUP(IFERROR(VLOOKUP(E517,新舊交易名稱mapping!A:B,2,0),E517),CIFX_ECSG清單!A:B,2,0))</f>
        <v>玉山智慧信託網(EST)</v>
      </c>
      <c r="C517" s="6" t="str">
        <f>IF(_xlfn.IFNA(VLOOKUP(E517,新服務功能!H:H,1,0),"舊服務")&lt;&gt;"舊服務","新服務","舊服務")</f>
        <v>舊服務</v>
      </c>
      <c r="D517" s="6" t="str">
        <f>IF((VLOOKUP(E517,CIFX_ECSG清單!A:H,8,FALSE))=1,"異動","查詢")</f>
        <v>查詢</v>
      </c>
      <c r="E517" s="27" t="s">
        <v>447</v>
      </c>
      <c r="F517" s="27" t="str">
        <f>IF(ISNUMBER(FIND("TWIS",E517)),VLOOKUP(SUBSTITUTE(E517,"TWIS","IWIS"),CIFX_ECSG清單!A:R,18,0),IF(AND(ISNUMBER(FIND("T",LEFT(E517,2))),IF(LEN(E517)-LEN(SUBSTITUTE(E517,"T",""))&gt;1,FALSE,TRUE)),VLOOKUP(SUBSTITUTE(E517,"T",""),CIFX_ECSG清單!A:R,18,0),VLOOKUP(E517,CIFX_ECSG清單!A:R,18,0)))</f>
        <v>TS0116-SA-010301-00050-顧客資料基本資料_基本資料查詢.docx</v>
      </c>
      <c r="G517" s="27" t="s">
        <v>861</v>
      </c>
      <c r="H517" s="27" t="s">
        <v>863</v>
      </c>
      <c r="I517" s="28">
        <v>40</v>
      </c>
      <c r="J517" s="29" t="s">
        <v>513</v>
      </c>
      <c r="K517" s="27" t="s">
        <v>1030</v>
      </c>
      <c r="L517" s="32" t="s">
        <v>1031</v>
      </c>
      <c r="M517" s="27" t="s">
        <v>1032</v>
      </c>
      <c r="N517" s="27">
        <v>10</v>
      </c>
      <c r="O517" s="27" t="s">
        <v>500</v>
      </c>
      <c r="P517" s="27" t="s">
        <v>1033</v>
      </c>
      <c r="Q517" s="27" t="s">
        <v>1034</v>
      </c>
      <c r="R517" s="27"/>
      <c r="S517" s="27" t="s">
        <v>1035</v>
      </c>
      <c r="T517" s="27"/>
    </row>
    <row r="518" spans="1:20" hidden="1">
      <c r="A518" s="6" t="str">
        <f>VLOOKUP(E518,CIFX_ECSG清單!A:B,2,0)</f>
        <v>PROD</v>
      </c>
      <c r="B518" s="6" t="str">
        <f>_xlfn.IFNA(IF(C518="舊服務",LOOKUP(1,0/FIND(IFERROR(VLOOKUP(E518,新舊交易名稱mapping!A:B,2,0),E518),PGMTRX!A:A),PGMTRX!C:C),LOOKUP(1,0/FIND(E518,新服務功能!H:H),新服務功能!M:M)),VLOOKUP(IFERROR(VLOOKUP(E518,新舊交易名稱mapping!A:B,2,0),E518),CIFX_ECSG清單!A:B,2,0))</f>
        <v>玉山智慧信託網(EST)</v>
      </c>
      <c r="C518" s="6" t="str">
        <f>IF(_xlfn.IFNA(VLOOKUP(E518,新服務功能!H:H,1,0),"舊服務")&lt;&gt;"舊服務","新服務","舊服務")</f>
        <v>舊服務</v>
      </c>
      <c r="D518" s="6" t="str">
        <f>IF((VLOOKUP(E518,CIFX_ECSG清單!A:H,8,FALSE))=1,"異動","查詢")</f>
        <v>查詢</v>
      </c>
      <c r="E518" s="27" t="s">
        <v>447</v>
      </c>
      <c r="F518" s="27" t="str">
        <f>IF(ISNUMBER(FIND("TWIS",E518)),VLOOKUP(SUBSTITUTE(E518,"TWIS","IWIS"),CIFX_ECSG清單!A:R,18,0),IF(AND(ISNUMBER(FIND("T",LEFT(E518,2))),IF(LEN(E518)-LEN(SUBSTITUTE(E518,"T",""))&gt;1,FALSE,TRUE)),VLOOKUP(SUBSTITUTE(E518,"T",""),CIFX_ECSG清單!A:R,18,0),VLOOKUP(E518,CIFX_ECSG清單!A:R,18,0)))</f>
        <v>TS0116-SA-010301-00050-顧客資料基本資料_基本資料查詢.docx</v>
      </c>
      <c r="G518" s="27" t="s">
        <v>861</v>
      </c>
      <c r="H518" s="27" t="s">
        <v>863</v>
      </c>
      <c r="I518" s="28">
        <v>41</v>
      </c>
      <c r="J518" s="29" t="s">
        <v>513</v>
      </c>
      <c r="K518" s="27" t="s">
        <v>1036</v>
      </c>
      <c r="L518" s="32" t="s">
        <v>1037</v>
      </c>
      <c r="M518" s="27" t="s">
        <v>1038</v>
      </c>
      <c r="N518" s="27">
        <v>10</v>
      </c>
      <c r="O518" s="27" t="s">
        <v>500</v>
      </c>
      <c r="P518" s="27" t="s">
        <v>1039</v>
      </c>
      <c r="Q518" s="27" t="s">
        <v>1040</v>
      </c>
      <c r="R518" s="27"/>
      <c r="S518" s="27" t="s">
        <v>1041</v>
      </c>
      <c r="T518" s="27"/>
    </row>
    <row r="519" spans="1:20" hidden="1">
      <c r="A519" s="6" t="str">
        <f>VLOOKUP(E519,CIFX_ECSG清單!A:B,2,0)</f>
        <v>PROD</v>
      </c>
      <c r="B519" s="6" t="str">
        <f>_xlfn.IFNA(IF(C519="舊服務",LOOKUP(1,0/FIND(IFERROR(VLOOKUP(E519,新舊交易名稱mapping!A:B,2,0),E519),PGMTRX!A:A),PGMTRX!C:C),LOOKUP(1,0/FIND(E519,新服務功能!H:H),新服務功能!M:M)),VLOOKUP(IFERROR(VLOOKUP(E519,新舊交易名稱mapping!A:B,2,0),E519),CIFX_ECSG清單!A:B,2,0))</f>
        <v>玉山智慧信託網(EST)</v>
      </c>
      <c r="C519" s="6" t="str">
        <f>IF(_xlfn.IFNA(VLOOKUP(E519,新服務功能!H:H,1,0),"舊服務")&lt;&gt;"舊服務","新服務","舊服務")</f>
        <v>舊服務</v>
      </c>
      <c r="D519" s="6" t="str">
        <f>IF((VLOOKUP(E519,CIFX_ECSG清單!A:H,8,FALSE))=1,"異動","查詢")</f>
        <v>查詢</v>
      </c>
      <c r="E519" s="27" t="s">
        <v>447</v>
      </c>
      <c r="F519" s="27" t="str">
        <f>IF(ISNUMBER(FIND("TWIS",E519)),VLOOKUP(SUBSTITUTE(E519,"TWIS","IWIS"),CIFX_ECSG清單!A:R,18,0),IF(AND(ISNUMBER(FIND("T",LEFT(E519,2))),IF(LEN(E519)-LEN(SUBSTITUTE(E519,"T",""))&gt;1,FALSE,TRUE)),VLOOKUP(SUBSTITUTE(E519,"T",""),CIFX_ECSG清單!A:R,18,0),VLOOKUP(E519,CIFX_ECSG清單!A:R,18,0)))</f>
        <v>TS0116-SA-010301-00050-顧客資料基本資料_基本資料查詢.docx</v>
      </c>
      <c r="G519" s="27" t="s">
        <v>861</v>
      </c>
      <c r="H519" s="27" t="s">
        <v>863</v>
      </c>
      <c r="I519" s="28">
        <v>42</v>
      </c>
      <c r="J519" s="29" t="s">
        <v>513</v>
      </c>
      <c r="K519" s="27" t="s">
        <v>1042</v>
      </c>
      <c r="L519" s="32" t="s">
        <v>1043</v>
      </c>
      <c r="M519" s="27" t="s">
        <v>1044</v>
      </c>
      <c r="N519" s="27">
        <v>10</v>
      </c>
      <c r="O519" s="27" t="s">
        <v>500</v>
      </c>
      <c r="P519" s="27" t="s">
        <v>1045</v>
      </c>
      <c r="Q519" s="27" t="s">
        <v>1046</v>
      </c>
      <c r="R519" s="27"/>
      <c r="S519" s="27" t="s">
        <v>1047</v>
      </c>
      <c r="T519" s="27"/>
    </row>
    <row r="520" spans="1:20" ht="27" hidden="1">
      <c r="A520" s="6" t="str">
        <f>VLOOKUP(E520,CIFX_ECSG清單!A:B,2,0)</f>
        <v>PROD</v>
      </c>
      <c r="B520" s="6" t="str">
        <f>_xlfn.IFNA(IF(C520="舊服務",LOOKUP(1,0/FIND(IFERROR(VLOOKUP(E520,新舊交易名稱mapping!A:B,2,0),E520),PGMTRX!A:A),PGMTRX!C:C),LOOKUP(1,0/FIND(E520,新服務功能!H:H),新服務功能!M:M)),VLOOKUP(IFERROR(VLOOKUP(E520,新舊交易名稱mapping!A:B,2,0),E520),CIFX_ECSG清單!A:B,2,0))</f>
        <v>玉山智慧信託網(EST)</v>
      </c>
      <c r="C520" s="6" t="str">
        <f>IF(_xlfn.IFNA(VLOOKUP(E520,新服務功能!H:H,1,0),"舊服務")&lt;&gt;"舊服務","新服務","舊服務")</f>
        <v>舊服務</v>
      </c>
      <c r="D520" s="6" t="str">
        <f>IF((VLOOKUP(E520,CIFX_ECSG清單!A:H,8,FALSE))=1,"異動","查詢")</f>
        <v>查詢</v>
      </c>
      <c r="E520" s="27" t="s">
        <v>447</v>
      </c>
      <c r="F520" s="27" t="str">
        <f>IF(ISNUMBER(FIND("TWIS",E520)),VLOOKUP(SUBSTITUTE(E520,"TWIS","IWIS"),CIFX_ECSG清單!A:R,18,0),IF(AND(ISNUMBER(FIND("T",LEFT(E520,2))),IF(LEN(E520)-LEN(SUBSTITUTE(E520,"T",""))&gt;1,FALSE,TRUE)),VLOOKUP(SUBSTITUTE(E520,"T",""),CIFX_ECSG清單!A:R,18,0),VLOOKUP(E520,CIFX_ECSG清單!A:R,18,0)))</f>
        <v>TS0116-SA-010301-00050-顧客資料基本資料_基本資料查詢.docx</v>
      </c>
      <c r="G520" s="27" t="s">
        <v>861</v>
      </c>
      <c r="H520" s="27" t="s">
        <v>863</v>
      </c>
      <c r="I520" s="28">
        <v>43</v>
      </c>
      <c r="J520" s="29" t="s">
        <v>513</v>
      </c>
      <c r="K520" s="27" t="s">
        <v>1048</v>
      </c>
      <c r="L520" s="32" t="s">
        <v>1049</v>
      </c>
      <c r="M520" s="27" t="s">
        <v>1050</v>
      </c>
      <c r="N520" s="27">
        <v>8</v>
      </c>
      <c r="O520" s="27" t="s">
        <v>500</v>
      </c>
      <c r="P520" s="27" t="s">
        <v>1051</v>
      </c>
      <c r="Q520" s="27" t="s">
        <v>1052</v>
      </c>
      <c r="R520" s="27"/>
      <c r="S520" s="37" t="s">
        <v>1053</v>
      </c>
      <c r="T520" s="27"/>
    </row>
    <row r="521" spans="1:20" hidden="1">
      <c r="A521" s="6" t="str">
        <f>VLOOKUP(E521,CIFX_ECSG清單!A:B,2,0)</f>
        <v>PROD</v>
      </c>
      <c r="B521" s="6" t="str">
        <f>_xlfn.IFNA(IF(C521="舊服務",LOOKUP(1,0/FIND(IFERROR(VLOOKUP(E521,新舊交易名稱mapping!A:B,2,0),E521),PGMTRX!A:A),PGMTRX!C:C),LOOKUP(1,0/FIND(E521,新服務功能!H:H),新服務功能!M:M)),VLOOKUP(IFERROR(VLOOKUP(E521,新舊交易名稱mapping!A:B,2,0),E521),CIFX_ECSG清單!A:B,2,0))</f>
        <v>玉山智慧信託網(EST)</v>
      </c>
      <c r="C521" s="6" t="str">
        <f>IF(_xlfn.IFNA(VLOOKUP(E521,新服務功能!H:H,1,0),"舊服務")&lt;&gt;"舊服務","新服務","舊服務")</f>
        <v>舊服務</v>
      </c>
      <c r="D521" s="6" t="str">
        <f>IF((VLOOKUP(E521,CIFX_ECSG清單!A:H,8,FALSE))=1,"異動","查詢")</f>
        <v>查詢</v>
      </c>
      <c r="E521" s="27" t="s">
        <v>447</v>
      </c>
      <c r="F521" s="27" t="str">
        <f>IF(ISNUMBER(FIND("TWIS",E521)),VLOOKUP(SUBSTITUTE(E521,"TWIS","IWIS"),CIFX_ECSG清單!A:R,18,0),IF(AND(ISNUMBER(FIND("T",LEFT(E521,2))),IF(LEN(E521)-LEN(SUBSTITUTE(E521,"T",""))&gt;1,FALSE,TRUE)),VLOOKUP(SUBSTITUTE(E521,"T",""),CIFX_ECSG清單!A:R,18,0),VLOOKUP(E521,CIFX_ECSG清單!A:R,18,0)))</f>
        <v>TS0116-SA-010301-00050-顧客資料基本資料_基本資料查詢.docx</v>
      </c>
      <c r="G521" s="27" t="s">
        <v>861</v>
      </c>
      <c r="H521" s="27" t="s">
        <v>863</v>
      </c>
      <c r="I521" s="28">
        <v>44</v>
      </c>
      <c r="J521" s="29" t="s">
        <v>513</v>
      </c>
      <c r="K521" s="27" t="s">
        <v>1054</v>
      </c>
      <c r="L521" s="32" t="s">
        <v>1055</v>
      </c>
      <c r="M521" s="27" t="s">
        <v>1056</v>
      </c>
      <c r="N521" s="27">
        <v>1</v>
      </c>
      <c r="O521" s="27" t="s">
        <v>500</v>
      </c>
      <c r="P521" s="27" t="s">
        <v>1057</v>
      </c>
      <c r="Q521" s="27" t="s">
        <v>1058</v>
      </c>
      <c r="R521" s="27"/>
      <c r="S521" s="27" t="s">
        <v>1059</v>
      </c>
      <c r="T521" s="27"/>
    </row>
    <row r="522" spans="1:20" hidden="1">
      <c r="A522" s="6" t="str">
        <f>VLOOKUP(E522,CIFX_ECSG清單!A:B,2,0)</f>
        <v>PROD</v>
      </c>
      <c r="B522" s="6" t="str">
        <f>_xlfn.IFNA(IF(C522="舊服務",LOOKUP(1,0/FIND(IFERROR(VLOOKUP(E522,新舊交易名稱mapping!A:B,2,0),E522),PGMTRX!A:A),PGMTRX!C:C),LOOKUP(1,0/FIND(E522,新服務功能!H:H),新服務功能!M:M)),VLOOKUP(IFERROR(VLOOKUP(E522,新舊交易名稱mapping!A:B,2,0),E522),CIFX_ECSG清單!A:B,2,0))</f>
        <v>玉山智慧信託網(EST)</v>
      </c>
      <c r="C522" s="6" t="str">
        <f>IF(_xlfn.IFNA(VLOOKUP(E522,新服務功能!H:H,1,0),"舊服務")&lt;&gt;"舊服務","新服務","舊服務")</f>
        <v>舊服務</v>
      </c>
      <c r="D522" s="6" t="str">
        <f>IF((VLOOKUP(E522,CIFX_ECSG清單!A:H,8,FALSE))=1,"異動","查詢")</f>
        <v>查詢</v>
      </c>
      <c r="E522" s="27" t="s">
        <v>447</v>
      </c>
      <c r="F522" s="27" t="str">
        <f>IF(ISNUMBER(FIND("TWIS",E522)),VLOOKUP(SUBSTITUTE(E522,"TWIS","IWIS"),CIFX_ECSG清單!A:R,18,0),IF(AND(ISNUMBER(FIND("T",LEFT(E522,2))),IF(LEN(E522)-LEN(SUBSTITUTE(E522,"T",""))&gt;1,FALSE,TRUE)),VLOOKUP(SUBSTITUTE(E522,"T",""),CIFX_ECSG清單!A:R,18,0),VLOOKUP(E522,CIFX_ECSG清單!A:R,18,0)))</f>
        <v>TS0116-SA-010301-00050-顧客資料基本資料_基本資料查詢.docx</v>
      </c>
      <c r="G522" s="27" t="s">
        <v>861</v>
      </c>
      <c r="H522" s="27" t="s">
        <v>863</v>
      </c>
      <c r="I522" s="28">
        <v>45</v>
      </c>
      <c r="J522" s="29" t="s">
        <v>513</v>
      </c>
      <c r="K522" s="27" t="s">
        <v>1060</v>
      </c>
      <c r="L522" s="32" t="s">
        <v>1060</v>
      </c>
      <c r="M522" s="27" t="s">
        <v>1061</v>
      </c>
      <c r="N522" s="27">
        <v>4</v>
      </c>
      <c r="O522" s="27" t="s">
        <v>500</v>
      </c>
      <c r="P522" s="27" t="s">
        <v>1062</v>
      </c>
      <c r="Q522" s="27" t="s">
        <v>1063</v>
      </c>
      <c r="R522" s="27"/>
      <c r="S522" s="27" t="s">
        <v>1064</v>
      </c>
      <c r="T522" s="27"/>
    </row>
    <row r="523" spans="1:20" hidden="1">
      <c r="A523" s="6" t="str">
        <f>VLOOKUP(E523,CIFX_ECSG清單!A:B,2,0)</f>
        <v>PROD</v>
      </c>
      <c r="B523" s="6" t="str">
        <f>_xlfn.IFNA(IF(C523="舊服務",LOOKUP(1,0/FIND(IFERROR(VLOOKUP(E523,新舊交易名稱mapping!A:B,2,0),E523),PGMTRX!A:A),PGMTRX!C:C),LOOKUP(1,0/FIND(E523,新服務功能!H:H),新服務功能!M:M)),VLOOKUP(IFERROR(VLOOKUP(E523,新舊交易名稱mapping!A:B,2,0),E523),CIFX_ECSG清單!A:B,2,0))</f>
        <v>玉山智慧信託網(EST)</v>
      </c>
      <c r="C523" s="6" t="str">
        <f>IF(_xlfn.IFNA(VLOOKUP(E523,新服務功能!H:H,1,0),"舊服務")&lt;&gt;"舊服務","新服務","舊服務")</f>
        <v>舊服務</v>
      </c>
      <c r="D523" s="6" t="str">
        <f>IF((VLOOKUP(E523,CIFX_ECSG清單!A:H,8,FALSE))=1,"異動","查詢")</f>
        <v>查詢</v>
      </c>
      <c r="E523" s="27" t="s">
        <v>447</v>
      </c>
      <c r="F523" s="27" t="str">
        <f>IF(ISNUMBER(FIND("TWIS",E523)),VLOOKUP(SUBSTITUTE(E523,"TWIS","IWIS"),CIFX_ECSG清單!A:R,18,0),IF(AND(ISNUMBER(FIND("T",LEFT(E523,2))),IF(LEN(E523)-LEN(SUBSTITUTE(E523,"T",""))&gt;1,FALSE,TRUE)),VLOOKUP(SUBSTITUTE(E523,"T",""),CIFX_ECSG清單!A:R,18,0),VLOOKUP(E523,CIFX_ECSG清單!A:R,18,0)))</f>
        <v>TS0116-SA-010301-00050-顧客資料基本資料_基本資料查詢.docx</v>
      </c>
      <c r="G523" s="27" t="s">
        <v>861</v>
      </c>
      <c r="H523" s="27" t="s">
        <v>863</v>
      </c>
      <c r="I523" s="28">
        <v>46</v>
      </c>
      <c r="J523" s="29" t="s">
        <v>513</v>
      </c>
      <c r="K523" s="27" t="s">
        <v>514</v>
      </c>
      <c r="L523" s="32" t="s">
        <v>498</v>
      </c>
      <c r="M523" s="27" t="s">
        <v>515</v>
      </c>
      <c r="N523" s="27">
        <v>10</v>
      </c>
      <c r="O523" s="27" t="s">
        <v>500</v>
      </c>
      <c r="P523" s="27" t="s">
        <v>501</v>
      </c>
      <c r="Q523" s="27" t="s">
        <v>824</v>
      </c>
      <c r="R523" s="27"/>
      <c r="S523" s="27" t="s">
        <v>502</v>
      </c>
      <c r="T523" s="27"/>
    </row>
    <row r="524" spans="1:20" ht="27" hidden="1">
      <c r="A524" s="6" t="str">
        <f>VLOOKUP(E524,CIFX_ECSG清單!A:B,2,0)</f>
        <v>PROD</v>
      </c>
      <c r="B524" s="6" t="str">
        <f>_xlfn.IFNA(IF(C524="舊服務",LOOKUP(1,0/FIND(IFERROR(VLOOKUP(E524,新舊交易名稱mapping!A:B,2,0),E524),PGMTRX!A:A),PGMTRX!C:C),LOOKUP(1,0/FIND(E524,新服務功能!H:H),新服務功能!M:M)),VLOOKUP(IFERROR(VLOOKUP(E524,新舊交易名稱mapping!A:B,2,0),E524),CIFX_ECSG清單!A:B,2,0))</f>
        <v>玉山智慧信託網(EST)</v>
      </c>
      <c r="C524" s="6" t="str">
        <f>IF(_xlfn.IFNA(VLOOKUP(E524,新服務功能!H:H,1,0),"舊服務")&lt;&gt;"舊服務","新服務","舊服務")</f>
        <v>舊服務</v>
      </c>
      <c r="D524" s="6" t="str">
        <f>IF((VLOOKUP(E524,CIFX_ECSG清單!A:H,8,FALSE))=1,"異動","查詢")</f>
        <v>查詢</v>
      </c>
      <c r="E524" s="27" t="s">
        <v>447</v>
      </c>
      <c r="F524" s="27" t="str">
        <f>IF(ISNUMBER(FIND("TWIS",E524)),VLOOKUP(SUBSTITUTE(E524,"TWIS","IWIS"),CIFX_ECSG清單!A:R,18,0),IF(AND(ISNUMBER(FIND("T",LEFT(E524,2))),IF(LEN(E524)-LEN(SUBSTITUTE(E524,"T",""))&gt;1,FALSE,TRUE)),VLOOKUP(SUBSTITUTE(E524,"T",""),CIFX_ECSG清單!A:R,18,0),VLOOKUP(E524,CIFX_ECSG清單!A:R,18,0)))</f>
        <v>TS0116-SA-010301-00050-顧客資料基本資料_基本資料查詢.docx</v>
      </c>
      <c r="G524" s="27" t="s">
        <v>861</v>
      </c>
      <c r="H524" s="27" t="s">
        <v>863</v>
      </c>
      <c r="I524" s="28">
        <v>47</v>
      </c>
      <c r="J524" s="29" t="s">
        <v>513</v>
      </c>
      <c r="K524" s="27" t="s">
        <v>1065</v>
      </c>
      <c r="L524" s="32" t="s">
        <v>1066</v>
      </c>
      <c r="M524" s="27" t="s">
        <v>1067</v>
      </c>
      <c r="N524" s="27">
        <v>11</v>
      </c>
      <c r="O524" s="27" t="s">
        <v>500</v>
      </c>
      <c r="P524" s="27" t="s">
        <v>1068</v>
      </c>
      <c r="Q524" s="27" t="s">
        <v>1069</v>
      </c>
      <c r="R524" s="27"/>
      <c r="S524" s="27" t="s">
        <v>1070</v>
      </c>
      <c r="T524" s="27"/>
    </row>
    <row r="525" spans="1:20" hidden="1">
      <c r="A525" s="6" t="str">
        <f>VLOOKUP(E525,CIFX_ECSG清單!A:B,2,0)</f>
        <v>PROD</v>
      </c>
      <c r="B525" s="6" t="str">
        <f>_xlfn.IFNA(IF(C525="舊服務",LOOKUP(1,0/FIND(IFERROR(VLOOKUP(E525,新舊交易名稱mapping!A:B,2,0),E525),PGMTRX!A:A),PGMTRX!C:C),LOOKUP(1,0/FIND(E525,新服務功能!H:H),新服務功能!M:M)),VLOOKUP(IFERROR(VLOOKUP(E525,新舊交易名稱mapping!A:B,2,0),E525),CIFX_ECSG清單!A:B,2,0))</f>
        <v>玉山智慧信託網(EST)</v>
      </c>
      <c r="C525" s="6" t="str">
        <f>IF(_xlfn.IFNA(VLOOKUP(E525,新服務功能!H:H,1,0),"舊服務")&lt;&gt;"舊服務","新服務","舊服務")</f>
        <v>舊服務</v>
      </c>
      <c r="D525" s="6" t="str">
        <f>IF((VLOOKUP(E525,CIFX_ECSG清單!A:H,8,FALSE))=1,"異動","查詢")</f>
        <v>查詢</v>
      </c>
      <c r="E525" s="27" t="s">
        <v>447</v>
      </c>
      <c r="F525" s="27" t="str">
        <f>IF(ISNUMBER(FIND("TWIS",E525)),VLOOKUP(SUBSTITUTE(E525,"TWIS","IWIS"),CIFX_ECSG清單!A:R,18,0),IF(AND(ISNUMBER(FIND("T",LEFT(E525,2))),IF(LEN(E525)-LEN(SUBSTITUTE(E525,"T",""))&gt;1,FALSE,TRUE)),VLOOKUP(SUBSTITUTE(E525,"T",""),CIFX_ECSG清單!A:R,18,0),VLOOKUP(E525,CIFX_ECSG清單!A:R,18,0)))</f>
        <v>TS0116-SA-010301-00050-顧客資料基本資料_基本資料查詢.docx</v>
      </c>
      <c r="G525" s="27" t="s">
        <v>861</v>
      </c>
      <c r="H525" s="27" t="s">
        <v>863</v>
      </c>
      <c r="I525" s="28">
        <v>48</v>
      </c>
      <c r="J525" s="29" t="s">
        <v>513</v>
      </c>
      <c r="K525" s="27" t="s">
        <v>1071</v>
      </c>
      <c r="L525" s="32" t="s">
        <v>1072</v>
      </c>
      <c r="M525" s="27" t="s">
        <v>1073</v>
      </c>
      <c r="N525" s="27">
        <v>1</v>
      </c>
      <c r="O525" s="27" t="s">
        <v>500</v>
      </c>
      <c r="P525" s="27" t="s">
        <v>1074</v>
      </c>
      <c r="Q525" s="27" t="s">
        <v>1075</v>
      </c>
      <c r="R525" s="27"/>
      <c r="S525" s="27" t="s">
        <v>1076</v>
      </c>
      <c r="T525" s="27"/>
    </row>
    <row r="526" spans="1:20" hidden="1">
      <c r="A526" s="6" t="str">
        <f>VLOOKUP(E526,CIFX_ECSG清單!A:B,2,0)</f>
        <v>PROD</v>
      </c>
      <c r="B526" s="6" t="str">
        <f>_xlfn.IFNA(IF(C526="舊服務",LOOKUP(1,0/FIND(IFERROR(VLOOKUP(E526,新舊交易名稱mapping!A:B,2,0),E526),PGMTRX!A:A),PGMTRX!C:C),LOOKUP(1,0/FIND(E526,新服務功能!H:H),新服務功能!M:M)),VLOOKUP(IFERROR(VLOOKUP(E526,新舊交易名稱mapping!A:B,2,0),E526),CIFX_ECSG清單!A:B,2,0))</f>
        <v>玉山智慧信託網(EST)</v>
      </c>
      <c r="C526" s="6" t="str">
        <f>IF(_xlfn.IFNA(VLOOKUP(E526,新服務功能!H:H,1,0),"舊服務")&lt;&gt;"舊服務","新服務","舊服務")</f>
        <v>舊服務</v>
      </c>
      <c r="D526" s="6" t="str">
        <f>IF((VLOOKUP(E526,CIFX_ECSG清單!A:H,8,FALSE))=1,"異動","查詢")</f>
        <v>查詢</v>
      </c>
      <c r="E526" s="27" t="s">
        <v>447</v>
      </c>
      <c r="F526" s="27" t="str">
        <f>IF(ISNUMBER(FIND("TWIS",E526)),VLOOKUP(SUBSTITUTE(E526,"TWIS","IWIS"),CIFX_ECSG清單!A:R,18,0),IF(AND(ISNUMBER(FIND("T",LEFT(E526,2))),IF(LEN(E526)-LEN(SUBSTITUTE(E526,"T",""))&gt;1,FALSE,TRUE)),VLOOKUP(SUBSTITUTE(E526,"T",""),CIFX_ECSG清單!A:R,18,0),VLOOKUP(E526,CIFX_ECSG清單!A:R,18,0)))</f>
        <v>TS0116-SA-010301-00050-顧客資料基本資料_基本資料查詢.docx</v>
      </c>
      <c r="G526" s="27" t="s">
        <v>861</v>
      </c>
      <c r="H526" s="27" t="s">
        <v>863</v>
      </c>
      <c r="I526" s="28">
        <v>49</v>
      </c>
      <c r="J526" s="29" t="s">
        <v>513</v>
      </c>
      <c r="K526" s="27" t="s">
        <v>761</v>
      </c>
      <c r="L526" s="32" t="s">
        <v>811</v>
      </c>
      <c r="M526" s="27" t="s">
        <v>763</v>
      </c>
      <c r="N526" s="27">
        <v>2</v>
      </c>
      <c r="O526" s="27" t="s">
        <v>500</v>
      </c>
      <c r="P526" s="27" t="s">
        <v>1077</v>
      </c>
      <c r="Q526" s="27" t="s">
        <v>765</v>
      </c>
      <c r="R526" s="27"/>
      <c r="S526" s="27" t="s">
        <v>766</v>
      </c>
      <c r="T526" s="27"/>
    </row>
    <row r="527" spans="1:20" hidden="1">
      <c r="A527" s="6" t="str">
        <f>VLOOKUP(E527,CIFX_ECSG清單!A:B,2,0)</f>
        <v>PROD</v>
      </c>
      <c r="B527" s="6" t="str">
        <f>_xlfn.IFNA(IF(C527="舊服務",LOOKUP(1,0/FIND(IFERROR(VLOOKUP(E527,新舊交易名稱mapping!A:B,2,0),E527),PGMTRX!A:A),PGMTRX!C:C),LOOKUP(1,0/FIND(E527,新服務功能!H:H),新服務功能!M:M)),VLOOKUP(IFERROR(VLOOKUP(E527,新舊交易名稱mapping!A:B,2,0),E527),CIFX_ECSG清單!A:B,2,0))</f>
        <v>玉山智慧信託網(EST)</v>
      </c>
      <c r="C527" s="6" t="str">
        <f>IF(_xlfn.IFNA(VLOOKUP(E527,新服務功能!H:H,1,0),"舊服務")&lt;&gt;"舊服務","新服務","舊服務")</f>
        <v>舊服務</v>
      </c>
      <c r="D527" s="6" t="str">
        <f>IF((VLOOKUP(E527,CIFX_ECSG清單!A:H,8,FALSE))=1,"異動","查詢")</f>
        <v>查詢</v>
      </c>
      <c r="E527" s="27" t="s">
        <v>447</v>
      </c>
      <c r="F527" s="27" t="str">
        <f>IF(ISNUMBER(FIND("TWIS",E527)),VLOOKUP(SUBSTITUTE(E527,"TWIS","IWIS"),CIFX_ECSG清單!A:R,18,0),IF(AND(ISNUMBER(FIND("T",LEFT(E527,2))),IF(LEN(E527)-LEN(SUBSTITUTE(E527,"T",""))&gt;1,FALSE,TRUE)),VLOOKUP(SUBSTITUTE(E527,"T",""),CIFX_ECSG清單!A:R,18,0),VLOOKUP(E527,CIFX_ECSG清單!A:R,18,0)))</f>
        <v>TS0116-SA-010301-00050-顧客資料基本資料_基本資料查詢.docx</v>
      </c>
      <c r="G527" s="27" t="s">
        <v>861</v>
      </c>
      <c r="H527" s="27" t="s">
        <v>863</v>
      </c>
      <c r="I527" s="28">
        <v>50</v>
      </c>
      <c r="J527" s="29" t="s">
        <v>513</v>
      </c>
      <c r="K527" s="31" t="s">
        <v>830</v>
      </c>
      <c r="L527" s="30" t="s">
        <v>831</v>
      </c>
      <c r="M527" s="27" t="s">
        <v>832</v>
      </c>
      <c r="N527" s="27">
        <v>1</v>
      </c>
      <c r="O527" s="27" t="s">
        <v>500</v>
      </c>
      <c r="P527" s="27" t="s">
        <v>833</v>
      </c>
      <c r="Q527" s="27" t="s">
        <v>1078</v>
      </c>
      <c r="R527" s="27"/>
      <c r="S527" s="27" t="s">
        <v>836</v>
      </c>
      <c r="T527" s="27"/>
    </row>
    <row r="528" spans="1:20" hidden="1">
      <c r="A528" s="6" t="str">
        <f>VLOOKUP(E528,CIFX_ECSG清單!A:B,2,0)</f>
        <v>PROD</v>
      </c>
      <c r="B528" s="6" t="str">
        <f>_xlfn.IFNA(IF(C528="舊服務",LOOKUP(1,0/FIND(IFERROR(VLOOKUP(E528,新舊交易名稱mapping!A:B,2,0),E528),PGMTRX!A:A),PGMTRX!C:C),LOOKUP(1,0/FIND(E528,新服務功能!H:H),新服務功能!M:M)),VLOOKUP(IFERROR(VLOOKUP(E528,新舊交易名稱mapping!A:B,2,0),E528),CIFX_ECSG清單!A:B,2,0))</f>
        <v>玉山智慧信託網(EST)</v>
      </c>
      <c r="C528" s="6" t="str">
        <f>IF(_xlfn.IFNA(VLOOKUP(E528,新服務功能!H:H,1,0),"舊服務")&lt;&gt;"舊服務","新服務","舊服務")</f>
        <v>舊服務</v>
      </c>
      <c r="D528" s="6" t="str">
        <f>IF((VLOOKUP(E528,CIFX_ECSG清單!A:H,8,FALSE))=1,"異動","查詢")</f>
        <v>查詢</v>
      </c>
      <c r="E528" s="27" t="s">
        <v>447</v>
      </c>
      <c r="F528" s="27" t="str">
        <f>IF(ISNUMBER(FIND("TWIS",E528)),VLOOKUP(SUBSTITUTE(E528,"TWIS","IWIS"),CIFX_ECSG清單!A:R,18,0),IF(AND(ISNUMBER(FIND("T",LEFT(E528,2))),IF(LEN(E528)-LEN(SUBSTITUTE(E528,"T",""))&gt;1,FALSE,TRUE)),VLOOKUP(SUBSTITUTE(E528,"T",""),CIFX_ECSG清單!A:R,18,0),VLOOKUP(E528,CIFX_ECSG清單!A:R,18,0)))</f>
        <v>TS0116-SA-010301-00050-顧客資料基本資料_基本資料查詢.docx</v>
      </c>
      <c r="G528" s="27" t="s">
        <v>861</v>
      </c>
      <c r="H528" s="27" t="s">
        <v>863</v>
      </c>
      <c r="I528" s="28">
        <v>51</v>
      </c>
      <c r="J528" s="29" t="s">
        <v>513</v>
      </c>
      <c r="K528" s="27" t="s">
        <v>1079</v>
      </c>
      <c r="L528" s="32" t="s">
        <v>1080</v>
      </c>
      <c r="M528" s="27" t="s">
        <v>534</v>
      </c>
      <c r="N528" s="27">
        <v>10</v>
      </c>
      <c r="O528" s="27" t="s">
        <v>500</v>
      </c>
      <c r="P528" s="27" t="s">
        <v>535</v>
      </c>
      <c r="Q528" s="27" t="s">
        <v>536</v>
      </c>
      <c r="R528" s="27"/>
      <c r="S528" s="27" t="s">
        <v>537</v>
      </c>
      <c r="T528" s="27"/>
    </row>
    <row r="529" spans="1:20" ht="27" hidden="1">
      <c r="A529" s="6" t="str">
        <f>VLOOKUP(E529,CIFX_ECSG清單!A:B,2,0)</f>
        <v>PROD</v>
      </c>
      <c r="B529" s="6" t="str">
        <f>_xlfn.IFNA(IF(C529="舊服務",LOOKUP(1,0/FIND(IFERROR(VLOOKUP(E529,新舊交易名稱mapping!A:B,2,0),E529),PGMTRX!A:A),PGMTRX!C:C),LOOKUP(1,0/FIND(E529,新服務功能!H:H),新服務功能!M:M)),VLOOKUP(IFERROR(VLOOKUP(E529,新舊交易名稱mapping!A:B,2,0),E529),CIFX_ECSG清單!A:B,2,0))</f>
        <v>玉山智慧信託網(EST)</v>
      </c>
      <c r="C529" s="6" t="str">
        <f>IF(_xlfn.IFNA(VLOOKUP(E529,新服務功能!H:H,1,0),"舊服務")&lt;&gt;"舊服務","新服務","舊服務")</f>
        <v>舊服務</v>
      </c>
      <c r="D529" s="6" t="str">
        <f>IF((VLOOKUP(E529,CIFX_ECSG清單!A:H,8,FALSE))=1,"異動","查詢")</f>
        <v>查詢</v>
      </c>
      <c r="E529" s="27" t="s">
        <v>447</v>
      </c>
      <c r="F529" s="27" t="str">
        <f>IF(ISNUMBER(FIND("TWIS",E529)),VLOOKUP(SUBSTITUTE(E529,"TWIS","IWIS"),CIFX_ECSG清單!A:R,18,0),IF(AND(ISNUMBER(FIND("T",LEFT(E529,2))),IF(LEN(E529)-LEN(SUBSTITUTE(E529,"T",""))&gt;1,FALSE,TRUE)),VLOOKUP(SUBSTITUTE(E529,"T",""),CIFX_ECSG清單!A:R,18,0),VLOOKUP(E529,CIFX_ECSG清單!A:R,18,0)))</f>
        <v>TS0116-SA-010301-00050-顧客資料基本資料_基本資料查詢.docx</v>
      </c>
      <c r="G529" s="27" t="s">
        <v>861</v>
      </c>
      <c r="H529" s="27" t="s">
        <v>863</v>
      </c>
      <c r="I529" s="28">
        <v>52</v>
      </c>
      <c r="J529" s="29" t="s">
        <v>513</v>
      </c>
      <c r="K529" s="27" t="s">
        <v>1081</v>
      </c>
      <c r="L529" s="32" t="s">
        <v>1082</v>
      </c>
      <c r="M529" s="27" t="s">
        <v>1083</v>
      </c>
      <c r="N529" s="27">
        <v>8</v>
      </c>
      <c r="O529" s="27" t="s">
        <v>500</v>
      </c>
      <c r="P529" s="27" t="s">
        <v>541</v>
      </c>
      <c r="Q529" s="27" t="s">
        <v>542</v>
      </c>
      <c r="R529" s="27"/>
      <c r="S529" s="27" t="s">
        <v>543</v>
      </c>
      <c r="T529" s="27"/>
    </row>
    <row r="530" spans="1:20" hidden="1">
      <c r="A530" s="6" t="str">
        <f>VLOOKUP(E530,CIFX_ECSG清單!A:B,2,0)</f>
        <v>PROD</v>
      </c>
      <c r="B530" s="6" t="str">
        <f>_xlfn.IFNA(IF(C530="舊服務",LOOKUP(1,0/FIND(IFERROR(VLOOKUP(E530,新舊交易名稱mapping!A:B,2,0),E530),PGMTRX!A:A),PGMTRX!C:C),LOOKUP(1,0/FIND(E530,新服務功能!H:H),新服務功能!M:M)),VLOOKUP(IFERROR(VLOOKUP(E530,新舊交易名稱mapping!A:B,2,0),E530),CIFX_ECSG清單!A:B,2,0))</f>
        <v>玉山智慧信託網(EST)</v>
      </c>
      <c r="C530" s="6" t="str">
        <f>IF(_xlfn.IFNA(VLOOKUP(E530,新服務功能!H:H,1,0),"舊服務")&lt;&gt;"舊服務","新服務","舊服務")</f>
        <v>舊服務</v>
      </c>
      <c r="D530" s="6" t="str">
        <f>IF((VLOOKUP(E530,CIFX_ECSG清單!A:H,8,FALSE))=1,"異動","查詢")</f>
        <v>查詢</v>
      </c>
      <c r="E530" s="27" t="s">
        <v>447</v>
      </c>
      <c r="F530" s="27" t="str">
        <f>IF(ISNUMBER(FIND("TWIS",E530)),VLOOKUP(SUBSTITUTE(E530,"TWIS","IWIS"),CIFX_ECSG清單!A:R,18,0),IF(AND(ISNUMBER(FIND("T",LEFT(E530,2))),IF(LEN(E530)-LEN(SUBSTITUTE(E530,"T",""))&gt;1,FALSE,TRUE)),VLOOKUP(SUBSTITUTE(E530,"T",""),CIFX_ECSG清單!A:R,18,0),VLOOKUP(E530,CIFX_ECSG清單!A:R,18,0)))</f>
        <v>TS0116-SA-010301-00050-顧客資料基本資料_基本資料查詢.docx</v>
      </c>
      <c r="G530" s="27" t="s">
        <v>861</v>
      </c>
      <c r="H530" s="27" t="s">
        <v>863</v>
      </c>
      <c r="I530" s="28">
        <v>53</v>
      </c>
      <c r="J530" s="29" t="s">
        <v>513</v>
      </c>
      <c r="K530" s="27" t="s">
        <v>697</v>
      </c>
      <c r="L530" s="32" t="s">
        <v>1084</v>
      </c>
      <c r="M530" s="27" t="s">
        <v>1085</v>
      </c>
      <c r="N530" s="27">
        <v>60</v>
      </c>
      <c r="O530" s="27" t="s">
        <v>500</v>
      </c>
      <c r="P530" s="27" t="s">
        <v>699</v>
      </c>
      <c r="Q530" s="27" t="s">
        <v>700</v>
      </c>
      <c r="R530" s="27"/>
      <c r="S530" s="27" t="s">
        <v>627</v>
      </c>
      <c r="T530" s="27"/>
    </row>
    <row r="531" spans="1:20" hidden="1">
      <c r="A531" s="6" t="str">
        <f>VLOOKUP(E531,CIFX_ECSG清單!A:B,2,0)</f>
        <v>PROD</v>
      </c>
      <c r="B531" s="6" t="str">
        <f>_xlfn.IFNA(IF(C531="舊服務",LOOKUP(1,0/FIND(IFERROR(VLOOKUP(E531,新舊交易名稱mapping!A:B,2,0),E531),PGMTRX!A:A),PGMTRX!C:C),LOOKUP(1,0/FIND(E531,新服務功能!H:H),新服務功能!M:M)),VLOOKUP(IFERROR(VLOOKUP(E531,新舊交易名稱mapping!A:B,2,0),E531),CIFX_ECSG清單!A:B,2,0))</f>
        <v>玉山智慧信託網(EST)</v>
      </c>
      <c r="C531" s="6" t="str">
        <f>IF(_xlfn.IFNA(VLOOKUP(E531,新服務功能!H:H,1,0),"舊服務")&lt;&gt;"舊服務","新服務","舊服務")</f>
        <v>舊服務</v>
      </c>
      <c r="D531" s="6" t="str">
        <f>IF((VLOOKUP(E531,CIFX_ECSG清單!A:H,8,FALSE))=1,"異動","查詢")</f>
        <v>查詢</v>
      </c>
      <c r="E531" s="27" t="s">
        <v>447</v>
      </c>
      <c r="F531" s="27" t="str">
        <f>IF(ISNUMBER(FIND("TWIS",E531)),VLOOKUP(SUBSTITUTE(E531,"TWIS","IWIS"),CIFX_ECSG清單!A:R,18,0),IF(AND(ISNUMBER(FIND("T",LEFT(E531,2))),IF(LEN(E531)-LEN(SUBSTITUTE(E531,"T",""))&gt;1,FALSE,TRUE)),VLOOKUP(SUBSTITUTE(E531,"T",""),CIFX_ECSG清單!A:R,18,0),VLOOKUP(E531,CIFX_ECSG清單!A:R,18,0)))</f>
        <v>TS0116-SA-010301-00050-顧客資料基本資料_基本資料查詢.docx</v>
      </c>
      <c r="G531" s="27" t="s">
        <v>861</v>
      </c>
      <c r="H531" s="27" t="s">
        <v>863</v>
      </c>
      <c r="I531" s="28">
        <v>54</v>
      </c>
      <c r="J531" s="29" t="s">
        <v>513</v>
      </c>
      <c r="K531" s="27" t="s">
        <v>1086</v>
      </c>
      <c r="L531" s="33" t="s">
        <v>1087</v>
      </c>
      <c r="M531" s="27" t="s">
        <v>1088</v>
      </c>
      <c r="N531" s="27">
        <v>80</v>
      </c>
      <c r="O531" s="27" t="s">
        <v>500</v>
      </c>
      <c r="P531" s="27" t="s">
        <v>1913</v>
      </c>
      <c r="Q531" s="27" t="s">
        <v>1090</v>
      </c>
      <c r="R531" s="27"/>
      <c r="S531" s="37" t="s">
        <v>1091</v>
      </c>
      <c r="T531" s="27"/>
    </row>
    <row r="532" spans="1:20" hidden="1">
      <c r="A532" s="6" t="str">
        <f>VLOOKUP(E532,CIFX_ECSG清單!A:B,2,0)</f>
        <v>PROD</v>
      </c>
      <c r="B532" s="6" t="str">
        <f>_xlfn.IFNA(IF(C532="舊服務",LOOKUP(1,0/FIND(IFERROR(VLOOKUP(E532,新舊交易名稱mapping!A:B,2,0),E532),PGMTRX!A:A),PGMTRX!C:C),LOOKUP(1,0/FIND(E532,新服務功能!H:H),新服務功能!M:M)),VLOOKUP(IFERROR(VLOOKUP(E532,新舊交易名稱mapping!A:B,2,0),E532),CIFX_ECSG清單!A:B,2,0))</f>
        <v>玉山智慧信託網(EST)</v>
      </c>
      <c r="C532" s="6" t="str">
        <f>IF(_xlfn.IFNA(VLOOKUP(E532,新服務功能!H:H,1,0),"舊服務")&lt;&gt;"舊服務","新服務","舊服務")</f>
        <v>舊服務</v>
      </c>
      <c r="D532" s="6" t="str">
        <f>IF((VLOOKUP(E532,CIFX_ECSG清單!A:H,8,FALSE))=1,"異動","查詢")</f>
        <v>查詢</v>
      </c>
      <c r="E532" s="27" t="s">
        <v>447</v>
      </c>
      <c r="F532" s="27" t="str">
        <f>IF(ISNUMBER(FIND("TWIS",E532)),VLOOKUP(SUBSTITUTE(E532,"TWIS","IWIS"),CIFX_ECSG清單!A:R,18,0),IF(AND(ISNUMBER(FIND("T",LEFT(E532,2))),IF(LEN(E532)-LEN(SUBSTITUTE(E532,"T",""))&gt;1,FALSE,TRUE)),VLOOKUP(SUBSTITUTE(E532,"T",""),CIFX_ECSG清單!A:R,18,0),VLOOKUP(E532,CIFX_ECSG清單!A:R,18,0)))</f>
        <v>TS0116-SA-010301-00050-顧客資料基本資料_基本資料查詢.docx</v>
      </c>
      <c r="G532" s="27" t="s">
        <v>861</v>
      </c>
      <c r="H532" s="27" t="s">
        <v>863</v>
      </c>
      <c r="I532" s="28">
        <v>55</v>
      </c>
      <c r="J532" s="29" t="s">
        <v>513</v>
      </c>
      <c r="K532" s="27" t="s">
        <v>1092</v>
      </c>
      <c r="L532" s="32" t="s">
        <v>1093</v>
      </c>
      <c r="M532" s="27" t="s">
        <v>1094</v>
      </c>
      <c r="N532" s="27">
        <v>2</v>
      </c>
      <c r="O532" s="27" t="s">
        <v>500</v>
      </c>
      <c r="P532" s="27" t="s">
        <v>1095</v>
      </c>
      <c r="Q532" s="27" t="s">
        <v>1096</v>
      </c>
      <c r="R532" s="27"/>
      <c r="S532" s="27" t="s">
        <v>1097</v>
      </c>
      <c r="T532" s="27"/>
    </row>
    <row r="533" spans="1:20" s="54" customFormat="1" hidden="1">
      <c r="A533" s="6" t="str">
        <f>VLOOKUP(E533,CIFX_ECSG清單!A:B,2,0)</f>
        <v>PROD</v>
      </c>
      <c r="B533" s="6" t="str">
        <f>_xlfn.IFNA(IF(C533="舊服務",LOOKUP(1,0/FIND(IFERROR(VLOOKUP(E533,新舊交易名稱mapping!A:B,2,0),E533),PGMTRX!A:A),PGMTRX!C:C),LOOKUP(1,0/FIND(E533,新服務功能!H:H),新服務功能!M:M)),VLOOKUP(IFERROR(VLOOKUP(E533,新舊交易名稱mapping!A:B,2,0),E533),CIFX_ECSG清單!A:B,2,0))</f>
        <v>玉山智慧信託網(EST)</v>
      </c>
      <c r="C533" s="6" t="str">
        <f>IF(_xlfn.IFNA(VLOOKUP(E533,新服務功能!H:H,1,0),"舊服務")&lt;&gt;"舊服務","新服務","舊服務")</f>
        <v>舊服務</v>
      </c>
      <c r="D533" s="6" t="str">
        <f>IF((VLOOKUP(E533,CIFX_ECSG清單!A:H,8,FALSE))=1,"異動","查詢")</f>
        <v>查詢</v>
      </c>
      <c r="E533" s="27" t="s">
        <v>447</v>
      </c>
      <c r="F533" s="27" t="str">
        <f>IF(ISNUMBER(FIND("TWIS",E533)),VLOOKUP(SUBSTITUTE(E533,"TWIS","IWIS"),CIFX_ECSG清單!A:R,18,0),IF(AND(ISNUMBER(FIND("T",LEFT(E533,2))),IF(LEN(E533)-LEN(SUBSTITUTE(E533,"T",""))&gt;1,FALSE,TRUE)),VLOOKUP(SUBSTITUTE(E533,"T",""),CIFX_ECSG清單!A:R,18,0),VLOOKUP(E533,CIFX_ECSG清單!A:R,18,0)))</f>
        <v>TS0116-SA-010301-00050-顧客資料基本資料_基本資料查詢.docx</v>
      </c>
      <c r="G533" s="35" t="s">
        <v>861</v>
      </c>
      <c r="H533" s="35" t="s">
        <v>863</v>
      </c>
      <c r="I533" s="53">
        <v>56</v>
      </c>
      <c r="J533" s="53" t="s">
        <v>513</v>
      </c>
      <c r="K533" s="38" t="s">
        <v>1098</v>
      </c>
      <c r="L533" s="38" t="s">
        <v>1098</v>
      </c>
      <c r="M533" s="35" t="s">
        <v>1099</v>
      </c>
      <c r="N533" s="35">
        <v>20</v>
      </c>
      <c r="O533" s="35" t="s">
        <v>500</v>
      </c>
      <c r="P533" s="35" t="s">
        <v>1100</v>
      </c>
      <c r="Q533" s="35" t="s">
        <v>1101</v>
      </c>
      <c r="R533" s="35"/>
      <c r="S533" s="27" t="s">
        <v>1102</v>
      </c>
      <c r="T533" s="35"/>
    </row>
    <row r="534" spans="1:20" hidden="1">
      <c r="A534" s="6" t="str">
        <f>VLOOKUP(E534,CIFX_ECSG清單!A:B,2,0)</f>
        <v>PROD</v>
      </c>
      <c r="B534" s="6" t="str">
        <f>_xlfn.IFNA(IF(C534="舊服務",LOOKUP(1,0/FIND(IFERROR(VLOOKUP(E534,新舊交易名稱mapping!A:B,2,0),E534),PGMTRX!A:A),PGMTRX!C:C),LOOKUP(1,0/FIND(E534,新服務功能!H:H),新服務功能!M:M)),VLOOKUP(IFERROR(VLOOKUP(E534,新舊交易名稱mapping!A:B,2,0),E534),CIFX_ECSG清單!A:B,2,0))</f>
        <v>台灣全球財務金融系統(GTS)</v>
      </c>
      <c r="C534" s="6" t="str">
        <f>IF(_xlfn.IFNA(VLOOKUP(E534,新服務功能!H:H,1,0),"舊服務")&lt;&gt;"舊服務","新服務","舊服務")</f>
        <v>舊服務</v>
      </c>
      <c r="D534" s="6" t="str">
        <f>IF((VLOOKUP(E534,CIFX_ECSG清單!A:H,8,FALSE))=1,"異動","查詢")</f>
        <v>查詢</v>
      </c>
      <c r="E534" s="27" t="s">
        <v>1914</v>
      </c>
      <c r="F534" s="27" t="str">
        <f>IF(ISNUMBER(FIND("TWIS",E534)),VLOOKUP(SUBSTITUTE(E534,"TWIS","IWIS"),CIFX_ECSG清單!A:R,18,0),IF(AND(ISNUMBER(FIND("T",LEFT(E534,2))),IF(LEN(E534)-LEN(SUBSTITUTE(E534,"T",""))&gt;1,FALSE,TRUE)),VLOOKUP(SUBSTITUTE(E534,"T",""),CIFX_ECSG清單!A:R,18,0),VLOOKUP(E534,CIFX_ECSG清單!A:R,18,0)))</f>
        <v>TS0116-SA-010301-00059-顧客資料基本資料_基本資料查詢(GTS).docx</v>
      </c>
      <c r="G534" s="30" t="s">
        <v>1915</v>
      </c>
      <c r="H534" s="27" t="s">
        <v>1916</v>
      </c>
      <c r="I534" s="55">
        <v>1</v>
      </c>
      <c r="J534" s="55" t="s">
        <v>496</v>
      </c>
      <c r="K534" s="32" t="s">
        <v>497</v>
      </c>
      <c r="L534" s="27" t="s">
        <v>498</v>
      </c>
      <c r="M534" s="27" t="s">
        <v>1917</v>
      </c>
      <c r="N534" s="27">
        <v>10</v>
      </c>
      <c r="O534" s="27" t="s">
        <v>500</v>
      </c>
      <c r="P534" s="27" t="s">
        <v>501</v>
      </c>
      <c r="Q534" s="27" t="s">
        <v>824</v>
      </c>
      <c r="R534" s="27"/>
      <c r="S534" s="27" t="s">
        <v>502</v>
      </c>
      <c r="T534" s="27"/>
    </row>
    <row r="535" spans="1:20" hidden="1">
      <c r="A535" s="6" t="str">
        <f>VLOOKUP(E535,CIFX_ECSG清單!A:B,2,0)</f>
        <v>PROD</v>
      </c>
      <c r="B535" s="6" t="str">
        <f>_xlfn.IFNA(IF(C535="舊服務",LOOKUP(1,0/FIND(IFERROR(VLOOKUP(E535,新舊交易名稱mapping!A:B,2,0),E535),PGMTRX!A:A),PGMTRX!C:C),LOOKUP(1,0/FIND(E535,新服務功能!H:H),新服務功能!M:M)),VLOOKUP(IFERROR(VLOOKUP(E535,新舊交易名稱mapping!A:B,2,0),E535),CIFX_ECSG清單!A:B,2,0))</f>
        <v>台灣全球財務金融系統(GTS)</v>
      </c>
      <c r="C535" s="6" t="str">
        <f>IF(_xlfn.IFNA(VLOOKUP(E535,新服務功能!H:H,1,0),"舊服務")&lt;&gt;"舊服務","新服務","舊服務")</f>
        <v>舊服務</v>
      </c>
      <c r="D535" s="6" t="str">
        <f>IF((VLOOKUP(E535,CIFX_ECSG清單!A:H,8,FALSE))=1,"異動","查詢")</f>
        <v>查詢</v>
      </c>
      <c r="E535" s="27" t="s">
        <v>1914</v>
      </c>
      <c r="F535" s="27" t="str">
        <f>IF(ISNUMBER(FIND("TWIS",E535)),VLOOKUP(SUBSTITUTE(E535,"TWIS","IWIS"),CIFX_ECSG清單!A:R,18,0),IF(AND(ISNUMBER(FIND("T",LEFT(E535,2))),IF(LEN(E535)-LEN(SUBSTITUTE(E535,"T",""))&gt;1,FALSE,TRUE)),VLOOKUP(SUBSTITUTE(E535,"T",""),CIFX_ECSG清單!A:R,18,0),VLOOKUP(E535,CIFX_ECSG清單!A:R,18,0)))</f>
        <v>TS0116-SA-010301-00059-顧客資料基本資料_基本資料查詢(GTS).docx</v>
      </c>
      <c r="G535" s="30" t="s">
        <v>1915</v>
      </c>
      <c r="H535" s="27" t="s">
        <v>1918</v>
      </c>
      <c r="I535" s="55">
        <v>1</v>
      </c>
      <c r="J535" s="55" t="s">
        <v>513</v>
      </c>
      <c r="K535" s="32" t="s">
        <v>497</v>
      </c>
      <c r="L535" s="27" t="s">
        <v>498</v>
      </c>
      <c r="M535" s="27" t="s">
        <v>1919</v>
      </c>
      <c r="N535" s="27">
        <v>10</v>
      </c>
      <c r="O535" s="27" t="s">
        <v>500</v>
      </c>
      <c r="P535" s="27" t="s">
        <v>501</v>
      </c>
      <c r="Q535" s="27" t="s">
        <v>866</v>
      </c>
      <c r="R535" s="27"/>
      <c r="S535" s="27" t="s">
        <v>502</v>
      </c>
      <c r="T535" s="27"/>
    </row>
    <row r="536" spans="1:20" hidden="1">
      <c r="A536" s="6" t="str">
        <f>VLOOKUP(E536,CIFX_ECSG清單!A:B,2,0)</f>
        <v>PROD</v>
      </c>
      <c r="B536" s="6" t="str">
        <f>_xlfn.IFNA(IF(C536="舊服務",LOOKUP(1,0/FIND(IFERROR(VLOOKUP(E536,新舊交易名稱mapping!A:B,2,0),E536),PGMTRX!A:A),PGMTRX!C:C),LOOKUP(1,0/FIND(E536,新服務功能!H:H),新服務功能!M:M)),VLOOKUP(IFERROR(VLOOKUP(E536,新舊交易名稱mapping!A:B,2,0),E536),CIFX_ECSG清單!A:B,2,0))</f>
        <v>台灣全球財務金融系統(GTS)</v>
      </c>
      <c r="C536" s="6" t="str">
        <f>IF(_xlfn.IFNA(VLOOKUP(E536,新服務功能!H:H,1,0),"舊服務")&lt;&gt;"舊服務","新服務","舊服務")</f>
        <v>舊服務</v>
      </c>
      <c r="D536" s="6" t="str">
        <f>IF((VLOOKUP(E536,CIFX_ECSG清單!A:H,8,FALSE))=1,"異動","查詢")</f>
        <v>查詢</v>
      </c>
      <c r="E536" s="27" t="s">
        <v>1914</v>
      </c>
      <c r="F536" s="27" t="str">
        <f>IF(ISNUMBER(FIND("TWIS",E536)),VLOOKUP(SUBSTITUTE(E536,"TWIS","IWIS"),CIFX_ECSG清單!A:R,18,0),IF(AND(ISNUMBER(FIND("T",LEFT(E536,2))),IF(LEN(E536)-LEN(SUBSTITUTE(E536,"T",""))&gt;1,FALSE,TRUE)),VLOOKUP(SUBSTITUTE(E536,"T",""),CIFX_ECSG清單!A:R,18,0),VLOOKUP(E536,CIFX_ECSG清單!A:R,18,0)))</f>
        <v>TS0116-SA-010301-00059-顧客資料基本資料_基本資料查詢(GTS).docx</v>
      </c>
      <c r="G536" s="30" t="s">
        <v>1915</v>
      </c>
      <c r="H536" s="27" t="s">
        <v>1918</v>
      </c>
      <c r="I536" s="28">
        <v>2</v>
      </c>
      <c r="J536" s="29" t="s">
        <v>513</v>
      </c>
      <c r="K536" s="32" t="s">
        <v>1920</v>
      </c>
      <c r="L536" s="27" t="s">
        <v>1506</v>
      </c>
      <c r="M536" s="27" t="s">
        <v>1921</v>
      </c>
      <c r="N536" s="27">
        <v>1</v>
      </c>
      <c r="O536" s="27" t="s">
        <v>500</v>
      </c>
      <c r="P536" s="30" t="s">
        <v>897</v>
      </c>
      <c r="R536" s="27"/>
      <c r="S536" s="27" t="s">
        <v>899</v>
      </c>
      <c r="T536" s="27"/>
    </row>
    <row r="537" spans="1:20" hidden="1">
      <c r="A537" s="6" t="str">
        <f>VLOOKUP(E537,CIFX_ECSG清單!A:B,2,0)</f>
        <v>PROD</v>
      </c>
      <c r="B537" s="6" t="str">
        <f>_xlfn.IFNA(IF(C537="舊服務",LOOKUP(1,0/FIND(IFERROR(VLOOKUP(E537,新舊交易名稱mapping!A:B,2,0),E537),PGMTRX!A:A),PGMTRX!C:C),LOOKUP(1,0/FIND(E537,新服務功能!H:H),新服務功能!M:M)),VLOOKUP(IFERROR(VLOOKUP(E537,新舊交易名稱mapping!A:B,2,0),E537),CIFX_ECSG清單!A:B,2,0))</f>
        <v>台灣全球財務金融系統(GTS)</v>
      </c>
      <c r="C537" s="6" t="str">
        <f>IF(_xlfn.IFNA(VLOOKUP(E537,新服務功能!H:H,1,0),"舊服務")&lt;&gt;"舊服務","新服務","舊服務")</f>
        <v>舊服務</v>
      </c>
      <c r="D537" s="6" t="str">
        <f>IF((VLOOKUP(E537,CIFX_ECSG清單!A:H,8,FALSE))=1,"異動","查詢")</f>
        <v>查詢</v>
      </c>
      <c r="E537" s="27" t="s">
        <v>1914</v>
      </c>
      <c r="F537" s="27" t="str">
        <f>IF(ISNUMBER(FIND("TWIS",E537)),VLOOKUP(SUBSTITUTE(E537,"TWIS","IWIS"),CIFX_ECSG清單!A:R,18,0),IF(AND(ISNUMBER(FIND("T",LEFT(E537,2))),IF(LEN(E537)-LEN(SUBSTITUTE(E537,"T",""))&gt;1,FALSE,TRUE)),VLOOKUP(SUBSTITUTE(E537,"T",""),CIFX_ECSG清單!A:R,18,0),VLOOKUP(E537,CIFX_ECSG清單!A:R,18,0)))</f>
        <v>TS0116-SA-010301-00059-顧客資料基本資料_基本資料查詢(GTS).docx</v>
      </c>
      <c r="G537" s="30" t="s">
        <v>1915</v>
      </c>
      <c r="H537" s="27" t="s">
        <v>1918</v>
      </c>
      <c r="I537" s="28">
        <v>3</v>
      </c>
      <c r="J537" s="29" t="s">
        <v>513</v>
      </c>
      <c r="K537" s="32" t="s">
        <v>1922</v>
      </c>
      <c r="L537" s="27" t="s">
        <v>653</v>
      </c>
      <c r="M537" s="27" t="s">
        <v>1923</v>
      </c>
      <c r="N537" s="27">
        <v>6</v>
      </c>
      <c r="O537" s="27" t="s">
        <v>500</v>
      </c>
      <c r="P537" s="30" t="s">
        <v>655</v>
      </c>
      <c r="R537" s="27"/>
      <c r="S537" s="27" t="s">
        <v>657</v>
      </c>
      <c r="T537" s="27"/>
    </row>
    <row r="538" spans="1:20" hidden="1">
      <c r="A538" s="6" t="str">
        <f>VLOOKUP(E538,CIFX_ECSG清單!A:B,2,0)</f>
        <v>PROD</v>
      </c>
      <c r="B538" s="6" t="str">
        <f>_xlfn.IFNA(IF(C538="舊服務",LOOKUP(1,0/FIND(IFERROR(VLOOKUP(E538,新舊交易名稱mapping!A:B,2,0),E538),PGMTRX!A:A),PGMTRX!C:C),LOOKUP(1,0/FIND(E538,新服務功能!H:H),新服務功能!M:M)),VLOOKUP(IFERROR(VLOOKUP(E538,新舊交易名稱mapping!A:B,2,0),E538),CIFX_ECSG清單!A:B,2,0))</f>
        <v>台灣全球財務金融系統(GTS)</v>
      </c>
      <c r="C538" s="6" t="str">
        <f>IF(_xlfn.IFNA(VLOOKUP(E538,新服務功能!H:H,1,0),"舊服務")&lt;&gt;"舊服務","新服務","舊服務")</f>
        <v>舊服務</v>
      </c>
      <c r="D538" s="6" t="str">
        <f>IF((VLOOKUP(E538,CIFX_ECSG清單!A:H,8,FALSE))=1,"異動","查詢")</f>
        <v>查詢</v>
      </c>
      <c r="E538" s="27" t="s">
        <v>1914</v>
      </c>
      <c r="F538" s="27" t="str">
        <f>IF(ISNUMBER(FIND("TWIS",E538)),VLOOKUP(SUBSTITUTE(E538,"TWIS","IWIS"),CIFX_ECSG清單!A:R,18,0),IF(AND(ISNUMBER(FIND("T",LEFT(E538,2))),IF(LEN(E538)-LEN(SUBSTITUTE(E538,"T",""))&gt;1,FALSE,TRUE)),VLOOKUP(SUBSTITUTE(E538,"T",""),CIFX_ECSG清單!A:R,18,0),VLOOKUP(E538,CIFX_ECSG清單!A:R,18,0)))</f>
        <v>TS0116-SA-010301-00059-顧客資料基本資料_基本資料查詢(GTS).docx</v>
      </c>
      <c r="G538" s="30" t="s">
        <v>1915</v>
      </c>
      <c r="H538" s="27" t="s">
        <v>1918</v>
      </c>
      <c r="I538" s="28">
        <v>4</v>
      </c>
      <c r="J538" s="29" t="s">
        <v>513</v>
      </c>
      <c r="K538" s="32" t="s">
        <v>1797</v>
      </c>
      <c r="L538" s="32" t="s">
        <v>1797</v>
      </c>
      <c r="M538" s="27" t="s">
        <v>1924</v>
      </c>
      <c r="N538" s="27">
        <v>1</v>
      </c>
      <c r="O538" s="27" t="s">
        <v>500</v>
      </c>
      <c r="P538" s="33" t="s">
        <v>1925</v>
      </c>
      <c r="R538" s="27"/>
      <c r="S538" s="27"/>
      <c r="T538" s="27"/>
    </row>
    <row r="539" spans="1:20" hidden="1">
      <c r="A539" s="6" t="str">
        <f>VLOOKUP(E539,CIFX_ECSG清單!A:B,2,0)</f>
        <v>PROD</v>
      </c>
      <c r="B539" s="6" t="str">
        <f>_xlfn.IFNA(IF(C539="舊服務",LOOKUP(1,0/FIND(IFERROR(VLOOKUP(E539,新舊交易名稱mapping!A:B,2,0),E539),PGMTRX!A:A),PGMTRX!C:C),LOOKUP(1,0/FIND(E539,新服務功能!H:H),新服務功能!M:M)),VLOOKUP(IFERROR(VLOOKUP(E539,新舊交易名稱mapping!A:B,2,0),E539),CIFX_ECSG清單!A:B,2,0))</f>
        <v>客服系統(IVR)</v>
      </c>
      <c r="C539" s="6" t="str">
        <f>IF(_xlfn.IFNA(VLOOKUP(E539,新服務功能!H:H,1,0),"舊服務")&lt;&gt;"舊服務","新服務","舊服務")</f>
        <v>舊服務</v>
      </c>
      <c r="D539" s="6" t="str">
        <f>IF((VLOOKUP(E539,CIFX_ECSG清單!A:H,8,FALSE))=1,"異動","查詢")</f>
        <v>查詢</v>
      </c>
      <c r="E539" s="27" t="s">
        <v>438</v>
      </c>
      <c r="F539" s="27" t="str">
        <f>IF(ISNUMBER(FIND("TWIS",E539)),VLOOKUP(SUBSTITUTE(E539,"TWIS","IWIS"),CIFX_ECSG清單!A:R,18,0),IF(AND(ISNUMBER(FIND("T",LEFT(E539,2))),IF(LEN(E539)-LEN(SUBSTITUTE(E539,"T",""))&gt;1,FALSE,TRUE)),VLOOKUP(SUBSTITUTE(E539,"T",""),CIFX_ECSG清單!A:R,18,0),VLOOKUP(E539,CIFX_ECSG清單!A:R,18,0)))</f>
        <v>TS0116-SA-010318-00003-顧客註記約定作業_通路服務約定查詢(客服).docx</v>
      </c>
      <c r="G539" s="27" t="s">
        <v>346</v>
      </c>
      <c r="H539" s="27" t="s">
        <v>1926</v>
      </c>
      <c r="I539" s="28">
        <v>1</v>
      </c>
      <c r="J539" s="29" t="s">
        <v>496</v>
      </c>
      <c r="K539" s="27" t="s">
        <v>509</v>
      </c>
      <c r="L539" s="27" t="s">
        <v>509</v>
      </c>
      <c r="M539" s="27" t="s">
        <v>1927</v>
      </c>
      <c r="N539" s="27">
        <v>13</v>
      </c>
      <c r="O539" s="27" t="s">
        <v>516</v>
      </c>
      <c r="P539" s="27" t="s">
        <v>511</v>
      </c>
      <c r="R539" s="27"/>
      <c r="S539" s="27"/>
      <c r="T539" s="27"/>
    </row>
    <row r="540" spans="1:20" hidden="1">
      <c r="A540" s="6" t="str">
        <f>VLOOKUP(E540,CIFX_ECSG清單!A:B,2,0)</f>
        <v>PROD</v>
      </c>
      <c r="B540" s="6" t="str">
        <f>_xlfn.IFNA(IF(C540="舊服務",LOOKUP(1,0/FIND(IFERROR(VLOOKUP(E540,新舊交易名稱mapping!A:B,2,0),E540),PGMTRX!A:A),PGMTRX!C:C),LOOKUP(1,0/FIND(E540,新服務功能!H:H),新服務功能!M:M)),VLOOKUP(IFERROR(VLOOKUP(E540,新舊交易名稱mapping!A:B,2,0),E540),CIFX_ECSG清單!A:B,2,0))</f>
        <v>客服系統(IVR)</v>
      </c>
      <c r="C540" s="6" t="str">
        <f>IF(_xlfn.IFNA(VLOOKUP(E540,新服務功能!H:H,1,0),"舊服務")&lt;&gt;"舊服務","新服務","舊服務")</f>
        <v>舊服務</v>
      </c>
      <c r="D540" s="6" t="str">
        <f>IF((VLOOKUP(E540,CIFX_ECSG清單!A:H,8,FALSE))=1,"異動","查詢")</f>
        <v>查詢</v>
      </c>
      <c r="E540" s="27" t="s">
        <v>438</v>
      </c>
      <c r="F540" s="27" t="str">
        <f>IF(ISNUMBER(FIND("TWIS",E540)),VLOOKUP(SUBSTITUTE(E540,"TWIS","IWIS"),CIFX_ECSG清單!A:R,18,0),IF(AND(ISNUMBER(FIND("T",LEFT(E540,2))),IF(LEN(E540)-LEN(SUBSTITUTE(E540,"T",""))&gt;1,FALSE,TRUE)),VLOOKUP(SUBSTITUTE(E540,"T",""),CIFX_ECSG清單!A:R,18,0),VLOOKUP(E540,CIFX_ECSG清單!A:R,18,0)))</f>
        <v>TS0116-SA-010318-00003-顧客註記約定作業_通路服務約定查詢(客服).docx</v>
      </c>
      <c r="G540" s="27" t="s">
        <v>346</v>
      </c>
      <c r="H540" s="27" t="s">
        <v>1926</v>
      </c>
      <c r="I540" s="28">
        <v>2</v>
      </c>
      <c r="J540" s="29" t="s">
        <v>496</v>
      </c>
      <c r="K540" s="27" t="s">
        <v>514</v>
      </c>
      <c r="L540" s="32" t="s">
        <v>498</v>
      </c>
      <c r="M540" s="27" t="s">
        <v>1928</v>
      </c>
      <c r="N540" s="27">
        <v>10</v>
      </c>
      <c r="O540" s="27" t="s">
        <v>516</v>
      </c>
      <c r="P540" s="27" t="s">
        <v>501</v>
      </c>
      <c r="Q540" s="27" t="s">
        <v>824</v>
      </c>
      <c r="R540" s="27"/>
      <c r="S540" s="27" t="s">
        <v>502</v>
      </c>
      <c r="T540" s="27"/>
    </row>
    <row r="541" spans="1:20" hidden="1">
      <c r="A541" s="6" t="str">
        <f>VLOOKUP(E541,CIFX_ECSG清單!A:B,2,0)</f>
        <v>PROD</v>
      </c>
      <c r="B541" s="6" t="str">
        <f>_xlfn.IFNA(IF(C541="舊服務",LOOKUP(1,0/FIND(IFERROR(VLOOKUP(E541,新舊交易名稱mapping!A:B,2,0),E541),PGMTRX!A:A),PGMTRX!C:C),LOOKUP(1,0/FIND(E541,新服務功能!H:H),新服務功能!M:M)),VLOOKUP(IFERROR(VLOOKUP(E541,新舊交易名稱mapping!A:B,2,0),E541),CIFX_ECSG清單!A:B,2,0))</f>
        <v>客服系統(IVR)</v>
      </c>
      <c r="C541" s="6" t="str">
        <f>IF(_xlfn.IFNA(VLOOKUP(E541,新服務功能!H:H,1,0),"舊服務")&lt;&gt;"舊服務","新服務","舊服務")</f>
        <v>舊服務</v>
      </c>
      <c r="D541" s="6" t="str">
        <f>IF((VLOOKUP(E541,CIFX_ECSG清單!A:H,8,FALSE))=1,"異動","查詢")</f>
        <v>查詢</v>
      </c>
      <c r="E541" s="27" t="s">
        <v>438</v>
      </c>
      <c r="F541" s="27" t="str">
        <f>IF(ISNUMBER(FIND("TWIS",E541)),VLOOKUP(SUBSTITUTE(E541,"TWIS","IWIS"),CIFX_ECSG清單!A:R,18,0),IF(AND(ISNUMBER(FIND("T",LEFT(E541,2))),IF(LEN(E541)-LEN(SUBSTITUTE(E541,"T",""))&gt;1,FALSE,TRUE)),VLOOKUP(SUBSTITUTE(E541,"T",""),CIFX_ECSG清單!A:R,18,0),VLOOKUP(E541,CIFX_ECSG清單!A:R,18,0)))</f>
        <v>TS0116-SA-010318-00003-顧客註記約定作業_通路服務約定查詢(客服).docx</v>
      </c>
      <c r="G541" s="27" t="s">
        <v>346</v>
      </c>
      <c r="H541" s="27" t="s">
        <v>1929</v>
      </c>
      <c r="I541" s="28">
        <v>1</v>
      </c>
      <c r="J541" s="29" t="s">
        <v>513</v>
      </c>
      <c r="K541" s="27" t="s">
        <v>1930</v>
      </c>
      <c r="L541" s="27" t="s">
        <v>1931</v>
      </c>
      <c r="M541" s="27" t="s">
        <v>1932</v>
      </c>
      <c r="N541" s="27">
        <v>4</v>
      </c>
      <c r="O541" s="27" t="s">
        <v>516</v>
      </c>
      <c r="P541" s="27" t="s">
        <v>1316</v>
      </c>
      <c r="R541" s="27"/>
      <c r="S541" s="27"/>
      <c r="T541" s="27"/>
    </row>
    <row r="542" spans="1:20" hidden="1">
      <c r="A542" s="6" t="str">
        <f>VLOOKUP(E542,CIFX_ECSG清單!A:B,2,0)</f>
        <v>PROD</v>
      </c>
      <c r="B542" s="6" t="str">
        <f>_xlfn.IFNA(IF(C542="舊服務",LOOKUP(1,0/FIND(IFERROR(VLOOKUP(E542,新舊交易名稱mapping!A:B,2,0),E542),PGMTRX!A:A),PGMTRX!C:C),LOOKUP(1,0/FIND(E542,新服務功能!H:H),新服務功能!M:M)),VLOOKUP(IFERROR(VLOOKUP(E542,新舊交易名稱mapping!A:B,2,0),E542),CIFX_ECSG清單!A:B,2,0))</f>
        <v>客服系統(IVR)</v>
      </c>
      <c r="C542" s="6" t="str">
        <f>IF(_xlfn.IFNA(VLOOKUP(E542,新服務功能!H:H,1,0),"舊服務")&lt;&gt;"舊服務","新服務","舊服務")</f>
        <v>舊服務</v>
      </c>
      <c r="D542" s="6" t="str">
        <f>IF((VLOOKUP(E542,CIFX_ECSG清單!A:H,8,FALSE))=1,"異動","查詢")</f>
        <v>查詢</v>
      </c>
      <c r="E542" s="27" t="s">
        <v>438</v>
      </c>
      <c r="F542" s="27" t="str">
        <f>IF(ISNUMBER(FIND("TWIS",E542)),VLOOKUP(SUBSTITUTE(E542,"TWIS","IWIS"),CIFX_ECSG清單!A:R,18,0),IF(AND(ISNUMBER(FIND("T",LEFT(E542,2))),IF(LEN(E542)-LEN(SUBSTITUTE(E542,"T",""))&gt;1,FALSE,TRUE)),VLOOKUP(SUBSTITUTE(E542,"T",""),CIFX_ECSG清單!A:R,18,0),VLOOKUP(E542,CIFX_ECSG清單!A:R,18,0)))</f>
        <v>TS0116-SA-010318-00003-顧客註記約定作業_通路服務約定查詢(客服).docx</v>
      </c>
      <c r="G542" s="27" t="s">
        <v>346</v>
      </c>
      <c r="H542" s="27" t="s">
        <v>1929</v>
      </c>
      <c r="I542" s="28">
        <v>2</v>
      </c>
      <c r="J542" s="29" t="s">
        <v>513</v>
      </c>
      <c r="K542" s="27" t="s">
        <v>1873</v>
      </c>
      <c r="L542" s="27" t="s">
        <v>1933</v>
      </c>
      <c r="M542" s="27" t="s">
        <v>1874</v>
      </c>
      <c r="N542" s="27">
        <v>1</v>
      </c>
      <c r="O542" s="27" t="s">
        <v>516</v>
      </c>
      <c r="P542" s="27" t="s">
        <v>1934</v>
      </c>
      <c r="Q542" s="27" t="s">
        <v>1537</v>
      </c>
      <c r="R542" s="27"/>
      <c r="S542" s="37" t="s">
        <v>860</v>
      </c>
      <c r="T542" s="27"/>
    </row>
    <row r="543" spans="1:20" hidden="1">
      <c r="A543" s="6" t="str">
        <f>VLOOKUP(E543,CIFX_ECSG清單!A:B,2,0)</f>
        <v>PROD</v>
      </c>
      <c r="B543" s="6" t="str">
        <f>_xlfn.IFNA(IF(C543="舊服務",LOOKUP(1,0/FIND(IFERROR(VLOOKUP(E543,新舊交易名稱mapping!A:B,2,0),E543),PGMTRX!A:A),PGMTRX!C:C),LOOKUP(1,0/FIND(E543,新服務功能!H:H),新服務功能!M:M)),VLOOKUP(IFERROR(VLOOKUP(E543,新舊交易名稱mapping!A:B,2,0),E543),CIFX_ECSG清單!A:B,2,0))</f>
        <v>客服系統(IVR)</v>
      </c>
      <c r="C543" s="6" t="str">
        <f>IF(_xlfn.IFNA(VLOOKUP(E543,新服務功能!H:H,1,0),"舊服務")&lt;&gt;"舊服務","新服務","舊服務")</f>
        <v>舊服務</v>
      </c>
      <c r="D543" s="6" t="str">
        <f>IF((VLOOKUP(E543,CIFX_ECSG清單!A:H,8,FALSE))=1,"異動","查詢")</f>
        <v>查詢</v>
      </c>
      <c r="E543" s="27" t="s">
        <v>438</v>
      </c>
      <c r="F543" s="27" t="str">
        <f>IF(ISNUMBER(FIND("TWIS",E543)),VLOOKUP(SUBSTITUTE(E543,"TWIS","IWIS"),CIFX_ECSG清單!A:R,18,0),IF(AND(ISNUMBER(FIND("T",LEFT(E543,2))),IF(LEN(E543)-LEN(SUBSTITUTE(E543,"T",""))&gt;1,FALSE,TRUE)),VLOOKUP(SUBSTITUTE(E543,"T",""),CIFX_ECSG清單!A:R,18,0),VLOOKUP(E543,CIFX_ECSG清單!A:R,18,0)))</f>
        <v>TS0116-SA-010318-00003-顧客註記約定作業_通路服務約定查詢(客服).docx</v>
      </c>
      <c r="G543" s="27" t="s">
        <v>346</v>
      </c>
      <c r="H543" s="27" t="s">
        <v>1929</v>
      </c>
      <c r="I543" s="28">
        <v>3</v>
      </c>
      <c r="J543" s="29" t="s">
        <v>513</v>
      </c>
      <c r="K543" s="27" t="s">
        <v>1900</v>
      </c>
      <c r="L543" s="27" t="s">
        <v>1900</v>
      </c>
      <c r="M543" s="27" t="s">
        <v>1901</v>
      </c>
      <c r="N543" s="27">
        <v>1</v>
      </c>
      <c r="O543" s="27" t="s">
        <v>516</v>
      </c>
      <c r="P543" s="27" t="s">
        <v>1902</v>
      </c>
      <c r="Q543" s="27" t="s">
        <v>1903</v>
      </c>
      <c r="R543" s="27"/>
      <c r="S543" s="37" t="s">
        <v>1904</v>
      </c>
      <c r="T543" s="27"/>
    </row>
    <row r="544" spans="1:20" hidden="1">
      <c r="A544" s="6" t="str">
        <f>VLOOKUP(E544,CIFX_ECSG清單!A:B,2,0)</f>
        <v>PROD</v>
      </c>
      <c r="B544" s="6" t="str">
        <f>_xlfn.IFNA(IF(C544="舊服務",LOOKUP(1,0/FIND(IFERROR(VLOOKUP(E544,新舊交易名稱mapping!A:B,2,0),E544),PGMTRX!A:A),PGMTRX!C:C),LOOKUP(1,0/FIND(E544,新服務功能!H:H),新服務功能!M:M)),VLOOKUP(IFERROR(VLOOKUP(E544,新舊交易名稱mapping!A:B,2,0),E544),CIFX_ECSG清單!A:B,2,0))</f>
        <v>客服系統(IVR)</v>
      </c>
      <c r="C544" s="6" t="str">
        <f>IF(_xlfn.IFNA(VLOOKUP(E544,新服務功能!H:H,1,0),"舊服務")&lt;&gt;"舊服務","新服務","舊服務")</f>
        <v>舊服務</v>
      </c>
      <c r="D544" s="6" t="str">
        <f>IF((VLOOKUP(E544,CIFX_ECSG清單!A:H,8,FALSE))=1,"異動","查詢")</f>
        <v>查詢</v>
      </c>
      <c r="E544" s="27" t="s">
        <v>438</v>
      </c>
      <c r="F544" s="27" t="str">
        <f>IF(ISNUMBER(FIND("TWIS",E544)),VLOOKUP(SUBSTITUTE(E544,"TWIS","IWIS"),CIFX_ECSG清單!A:R,18,0),IF(AND(ISNUMBER(FIND("T",LEFT(E544,2))),IF(LEN(E544)-LEN(SUBSTITUTE(E544,"T",""))&gt;1,FALSE,TRUE)),VLOOKUP(SUBSTITUTE(E544,"T",""),CIFX_ECSG清單!A:R,18,0),VLOOKUP(E544,CIFX_ECSG清單!A:R,18,0)))</f>
        <v>TS0116-SA-010318-00003-顧客註記約定作業_通路服務約定查詢(客服).docx</v>
      </c>
      <c r="G544" s="27" t="s">
        <v>346</v>
      </c>
      <c r="H544" s="27" t="s">
        <v>1929</v>
      </c>
      <c r="I544" s="28">
        <v>4</v>
      </c>
      <c r="J544" s="29" t="s">
        <v>513</v>
      </c>
      <c r="K544" s="27" t="s">
        <v>514</v>
      </c>
      <c r="L544" s="27" t="s">
        <v>498</v>
      </c>
      <c r="M544" s="27" t="s">
        <v>1935</v>
      </c>
      <c r="N544" s="27">
        <v>10</v>
      </c>
      <c r="O544" s="27" t="s">
        <v>516</v>
      </c>
      <c r="P544" s="27" t="s">
        <v>501</v>
      </c>
      <c r="Q544" s="27" t="s">
        <v>866</v>
      </c>
      <c r="R544" s="27"/>
      <c r="S544" s="27" t="s">
        <v>502</v>
      </c>
      <c r="T544" s="27"/>
    </row>
    <row r="545" spans="1:20" hidden="1">
      <c r="A545" s="6" t="str">
        <f>VLOOKUP(E545,CIFX_ECSG清單!A:B,2,0)</f>
        <v>PROD</v>
      </c>
      <c r="B545" s="6" t="str">
        <f>_xlfn.IFNA(IF(C545="舊服務",LOOKUP(1,0/FIND(IFERROR(VLOOKUP(E545,新舊交易名稱mapping!A:B,2,0),E545),PGMTRX!A:A),PGMTRX!C:C),LOOKUP(1,0/FIND(E545,新服務功能!H:H),新服務功能!M:M)),VLOOKUP(IFERROR(VLOOKUP(E545,新舊交易名稱mapping!A:B,2,0),E545),CIFX_ECSG清單!A:B,2,0))</f>
        <v>客服系統(IVR)</v>
      </c>
      <c r="C545" s="6" t="str">
        <f>IF(_xlfn.IFNA(VLOOKUP(E545,新服務功能!H:H,1,0),"舊服務")&lt;&gt;"舊服務","新服務","舊服務")</f>
        <v>舊服務</v>
      </c>
      <c r="D545" s="6" t="str">
        <f>IF((VLOOKUP(E545,CIFX_ECSG清單!A:H,8,FALSE))=1,"異動","查詢")</f>
        <v>查詢</v>
      </c>
      <c r="E545" s="27" t="s">
        <v>438</v>
      </c>
      <c r="F545" s="27" t="str">
        <f>IF(ISNUMBER(FIND("TWIS",E545)),VLOOKUP(SUBSTITUTE(E545,"TWIS","IWIS"),CIFX_ECSG清單!A:R,18,0),IF(AND(ISNUMBER(FIND("T",LEFT(E545,2))),IF(LEN(E545)-LEN(SUBSTITUTE(E545,"T",""))&gt;1,FALSE,TRUE)),VLOOKUP(SUBSTITUTE(E545,"T",""),CIFX_ECSG清單!A:R,18,0),VLOOKUP(E545,CIFX_ECSG清單!A:R,18,0)))</f>
        <v>TS0116-SA-010318-00003-顧客註記約定作業_通路服務約定查詢(客服).docx</v>
      </c>
      <c r="G545" s="27" t="s">
        <v>346</v>
      </c>
      <c r="H545" s="27" t="s">
        <v>1929</v>
      </c>
      <c r="I545" s="28">
        <v>5</v>
      </c>
      <c r="J545" s="29" t="s">
        <v>513</v>
      </c>
      <c r="K545" s="27" t="s">
        <v>628</v>
      </c>
      <c r="L545" s="27" t="s">
        <v>629</v>
      </c>
      <c r="M545" s="27" t="s">
        <v>1866</v>
      </c>
      <c r="N545" s="27">
        <v>8</v>
      </c>
      <c r="O545" s="27" t="s">
        <v>516</v>
      </c>
      <c r="P545" s="27" t="s">
        <v>631</v>
      </c>
      <c r="Q545" s="27" t="s">
        <v>826</v>
      </c>
      <c r="R545" s="27"/>
      <c r="S545" s="27" t="s">
        <v>508</v>
      </c>
      <c r="T545" s="27"/>
    </row>
    <row r="546" spans="1:20" hidden="1">
      <c r="A546" s="6" t="str">
        <f>VLOOKUP(E546,CIFX_ECSG清單!A:B,2,0)</f>
        <v>PROD</v>
      </c>
      <c r="B546" s="6" t="str">
        <f>_xlfn.IFNA(IF(C546="舊服務",LOOKUP(1,0/FIND(IFERROR(VLOOKUP(E546,新舊交易名稱mapping!A:B,2,0),E546),PGMTRX!A:A),PGMTRX!C:C),LOOKUP(1,0/FIND(E546,新服務功能!H:H),新服務功能!M:M)),VLOOKUP(IFERROR(VLOOKUP(E546,新舊交易名稱mapping!A:B,2,0),E546),CIFX_ECSG清單!A:B,2,0))</f>
        <v>客服系統(IVR)</v>
      </c>
      <c r="C546" s="6" t="str">
        <f>IF(_xlfn.IFNA(VLOOKUP(E546,新服務功能!H:H,1,0),"舊服務")&lt;&gt;"舊服務","新服務","舊服務")</f>
        <v>舊服務</v>
      </c>
      <c r="D546" s="6" t="str">
        <f>IF((VLOOKUP(E546,CIFX_ECSG清單!A:H,8,FALSE))=1,"異動","查詢")</f>
        <v>查詢</v>
      </c>
      <c r="E546" s="27" t="s">
        <v>438</v>
      </c>
      <c r="F546" s="27" t="str">
        <f>IF(ISNUMBER(FIND("TWIS",E546)),VLOOKUP(SUBSTITUTE(E546,"TWIS","IWIS"),CIFX_ECSG清單!A:R,18,0),IF(AND(ISNUMBER(FIND("T",LEFT(E546,2))),IF(LEN(E546)-LEN(SUBSTITUTE(E546,"T",""))&gt;1,FALSE,TRUE)),VLOOKUP(SUBSTITUTE(E546,"T",""),CIFX_ECSG清單!A:R,18,0),VLOOKUP(E546,CIFX_ECSG清單!A:R,18,0)))</f>
        <v>TS0116-SA-010318-00003-顧客註記約定作業_通路服務約定查詢(客服).docx</v>
      </c>
      <c r="G546" s="27" t="s">
        <v>346</v>
      </c>
      <c r="H546" s="27" t="s">
        <v>1929</v>
      </c>
      <c r="I546" s="28">
        <v>6</v>
      </c>
      <c r="J546" s="29" t="s">
        <v>513</v>
      </c>
      <c r="K546" s="27" t="s">
        <v>669</v>
      </c>
      <c r="L546" s="27" t="s">
        <v>634</v>
      </c>
      <c r="M546" s="27" t="s">
        <v>1867</v>
      </c>
      <c r="N546" s="27">
        <v>80</v>
      </c>
      <c r="O546" s="27" t="s">
        <v>516</v>
      </c>
      <c r="P546" s="27" t="s">
        <v>636</v>
      </c>
      <c r="Q546" s="27" t="s">
        <v>829</v>
      </c>
      <c r="R546" s="27"/>
      <c r="S546" s="27" t="s">
        <v>638</v>
      </c>
      <c r="T546" s="27"/>
    </row>
    <row r="547" spans="1:20" hidden="1">
      <c r="A547" s="226" t="str">
        <f>VLOOKUP(E547,CIFX_ECSG清單!A:B,2,0)</f>
        <v>已下架</v>
      </c>
      <c r="B547" s="6" t="str">
        <f>_xlfn.IFNA(IF(C547="舊服務",LOOKUP(1,0/FIND(IFERROR(VLOOKUP(E547,新舊交易名稱mapping!A:B,2,0),E547),PGMTRX!A:A),PGMTRX!C:C),LOOKUP(1,0/FIND(E547,新服務功能!H:H),新服務功能!M:M)),VLOOKUP(IFERROR(VLOOKUP(E547,新舊交易名稱mapping!A:B,2,0),E547),CIFX_ECSG清單!A:B,2,0))</f>
        <v>線上服務應用系統(數金處)</v>
      </c>
      <c r="C547" s="226" t="str">
        <f>IF(_xlfn.IFNA(VLOOKUP(E547,新服務功能!H:H,1,0),"舊服務")&lt;&gt;"舊服務","新服務","舊服務")</f>
        <v>舊服務</v>
      </c>
      <c r="D547" s="226" t="str">
        <f>IF((VLOOKUP(E547,CIFX_ECSG清單!A:H,8,FALSE))=1,"異動","查詢")</f>
        <v>查詢</v>
      </c>
      <c r="E547" s="56" t="s">
        <v>280</v>
      </c>
      <c r="F547" s="56" t="str">
        <f>IF(ISNUMBER(FIND("TWIS",E547)),VLOOKUP(SUBSTITUTE(E547,"TWIS","IWIS"),CIFX_ECSG清單!A:R,18,0),IF(AND(ISNUMBER(FIND("T",LEFT(E547,2))),IF(LEN(E547)-LEN(SUBSTITUTE(E547,"T",""))&gt;1,FALSE,TRUE)),VLOOKUP(SUBSTITUTE(E547,"T",""),CIFX_ECSG清單!A:R,18,0),VLOOKUP(E547,CIFX_ECSG清單!A:R,18,0)))</f>
        <v>TS0116-SA-010301-00062-顧客資料基本資料_開戶審核查詢.docx</v>
      </c>
      <c r="G547" s="56" t="s">
        <v>1936</v>
      </c>
      <c r="H547" s="56" t="s">
        <v>1937</v>
      </c>
      <c r="I547" s="57">
        <v>1</v>
      </c>
      <c r="J547" s="58" t="s">
        <v>513</v>
      </c>
      <c r="K547" s="56" t="s">
        <v>1170</v>
      </c>
      <c r="L547" s="56" t="s">
        <v>498</v>
      </c>
      <c r="M547" s="56" t="s">
        <v>1938</v>
      </c>
      <c r="N547" s="56">
        <v>10</v>
      </c>
      <c r="O547" s="56" t="s">
        <v>516</v>
      </c>
      <c r="P547" s="56" t="s">
        <v>501</v>
      </c>
      <c r="Q547" s="56" t="s">
        <v>866</v>
      </c>
      <c r="R547" s="56"/>
      <c r="S547" s="56" t="s">
        <v>502</v>
      </c>
      <c r="T547" s="56" t="s">
        <v>1939</v>
      </c>
    </row>
    <row r="548" spans="1:20" hidden="1">
      <c r="A548" s="226" t="str">
        <f>VLOOKUP(E548,CIFX_ECSG清單!A:B,2,0)</f>
        <v>已下架</v>
      </c>
      <c r="B548" s="6" t="str">
        <f>_xlfn.IFNA(IF(C548="舊服務",LOOKUP(1,0/FIND(IFERROR(VLOOKUP(E548,新舊交易名稱mapping!A:B,2,0),E548),PGMTRX!A:A),PGMTRX!C:C),LOOKUP(1,0/FIND(E548,新服務功能!H:H),新服務功能!M:M)),VLOOKUP(IFERROR(VLOOKUP(E548,新舊交易名稱mapping!A:B,2,0),E548),CIFX_ECSG清單!A:B,2,0))</f>
        <v>線上服務應用系統(數金處)</v>
      </c>
      <c r="C548" s="226" t="str">
        <f>IF(_xlfn.IFNA(VLOOKUP(E548,新服務功能!H:H,1,0),"舊服務")&lt;&gt;"舊服務","新服務","舊服務")</f>
        <v>舊服務</v>
      </c>
      <c r="D548" s="226" t="str">
        <f>IF((VLOOKUP(E548,CIFX_ECSG清單!A:H,8,FALSE))=1,"異動","查詢")</f>
        <v>查詢</v>
      </c>
      <c r="E548" s="56" t="s">
        <v>280</v>
      </c>
      <c r="F548" s="56" t="str">
        <f>IF(ISNUMBER(FIND("TWIS",E548)),VLOOKUP(SUBSTITUTE(E548,"TWIS","IWIS"),CIFX_ECSG清單!A:R,18,0),IF(AND(ISNUMBER(FIND("T",LEFT(E548,2))),IF(LEN(E548)-LEN(SUBSTITUTE(E548,"T",""))&gt;1,FALSE,TRUE)),VLOOKUP(SUBSTITUTE(E548,"T",""),CIFX_ECSG清單!A:R,18,0),VLOOKUP(E548,CIFX_ECSG清單!A:R,18,0)))</f>
        <v>TS0116-SA-010301-00062-顧客資料基本資料_開戶審核查詢.docx</v>
      </c>
      <c r="G548" s="56" t="s">
        <v>1936</v>
      </c>
      <c r="H548" s="56" t="s">
        <v>1937</v>
      </c>
      <c r="I548" s="57">
        <v>2</v>
      </c>
      <c r="J548" s="58" t="s">
        <v>513</v>
      </c>
      <c r="K548" s="56" t="s">
        <v>628</v>
      </c>
      <c r="L548" s="59" t="s">
        <v>629</v>
      </c>
      <c r="M548" s="56" t="s">
        <v>1940</v>
      </c>
      <c r="N548" s="56">
        <v>8</v>
      </c>
      <c r="O548" s="56" t="s">
        <v>516</v>
      </c>
      <c r="P548" s="56" t="s">
        <v>631</v>
      </c>
      <c r="Q548" s="56" t="s">
        <v>826</v>
      </c>
      <c r="R548" s="56"/>
      <c r="S548" s="56" t="s">
        <v>508</v>
      </c>
      <c r="T548" s="56" t="s">
        <v>1939</v>
      </c>
    </row>
    <row r="549" spans="1:20" hidden="1">
      <c r="A549" s="226" t="str">
        <f>VLOOKUP(E549,CIFX_ECSG清單!A:B,2,0)</f>
        <v>已下架</v>
      </c>
      <c r="B549" s="6" t="str">
        <f>_xlfn.IFNA(IF(C549="舊服務",LOOKUP(1,0/FIND(IFERROR(VLOOKUP(E549,新舊交易名稱mapping!A:B,2,0),E549),PGMTRX!A:A),PGMTRX!C:C),LOOKUP(1,0/FIND(E549,新服務功能!H:H),新服務功能!M:M)),VLOOKUP(IFERROR(VLOOKUP(E549,新舊交易名稱mapping!A:B,2,0),E549),CIFX_ECSG清單!A:B,2,0))</f>
        <v>線上服務應用系統(數金處)</v>
      </c>
      <c r="C549" s="226" t="str">
        <f>IF(_xlfn.IFNA(VLOOKUP(E549,新服務功能!H:H,1,0),"舊服務")&lt;&gt;"舊服務","新服務","舊服務")</f>
        <v>舊服務</v>
      </c>
      <c r="D549" s="226" t="str">
        <f>IF((VLOOKUP(E549,CIFX_ECSG清單!A:H,8,FALSE))=1,"異動","查詢")</f>
        <v>查詢</v>
      </c>
      <c r="E549" s="56" t="s">
        <v>280</v>
      </c>
      <c r="F549" s="56" t="str">
        <f>IF(ISNUMBER(FIND("TWIS",E549)),VLOOKUP(SUBSTITUTE(E549,"TWIS","IWIS"),CIFX_ECSG清單!A:R,18,0),IF(AND(ISNUMBER(FIND("T",LEFT(E549,2))),IF(LEN(E549)-LEN(SUBSTITUTE(E549,"T",""))&gt;1,FALSE,TRUE)),VLOOKUP(SUBSTITUTE(E549,"T",""),CIFX_ECSG清單!A:R,18,0),VLOOKUP(E549,CIFX_ECSG清單!A:R,18,0)))</f>
        <v>TS0116-SA-010301-00062-顧客資料基本資料_開戶審核查詢.docx</v>
      </c>
      <c r="G549" s="56" t="s">
        <v>1936</v>
      </c>
      <c r="H549" s="56" t="s">
        <v>1937</v>
      </c>
      <c r="I549" s="57">
        <v>3</v>
      </c>
      <c r="J549" s="58" t="s">
        <v>513</v>
      </c>
      <c r="K549" s="56" t="s">
        <v>761</v>
      </c>
      <c r="L549" s="59" t="s">
        <v>1247</v>
      </c>
      <c r="M549" s="56" t="s">
        <v>1941</v>
      </c>
      <c r="N549" s="56">
        <v>2</v>
      </c>
      <c r="O549" s="56" t="s">
        <v>516</v>
      </c>
      <c r="P549" s="56" t="s">
        <v>1077</v>
      </c>
      <c r="Q549" s="56" t="s">
        <v>765</v>
      </c>
      <c r="R549" s="56"/>
      <c r="S549" s="56" t="s">
        <v>766</v>
      </c>
      <c r="T549" s="56" t="s">
        <v>1939</v>
      </c>
    </row>
    <row r="550" spans="1:20" hidden="1">
      <c r="A550" s="226" t="str">
        <f>VLOOKUP(E550,CIFX_ECSG清單!A:B,2,0)</f>
        <v>已下架</v>
      </c>
      <c r="B550" s="6" t="str">
        <f>_xlfn.IFNA(IF(C550="舊服務",LOOKUP(1,0/FIND(IFERROR(VLOOKUP(E550,新舊交易名稱mapping!A:B,2,0),E550),PGMTRX!A:A),PGMTRX!C:C),LOOKUP(1,0/FIND(E550,新服務功能!H:H),新服務功能!M:M)),VLOOKUP(IFERROR(VLOOKUP(E550,新舊交易名稱mapping!A:B,2,0),E550),CIFX_ECSG清單!A:B,2,0))</f>
        <v>線上服務應用系統(數金處)</v>
      </c>
      <c r="C550" s="226" t="str">
        <f>IF(_xlfn.IFNA(VLOOKUP(E550,新服務功能!H:H,1,0),"舊服務")&lt;&gt;"舊服務","新服務","舊服務")</f>
        <v>舊服務</v>
      </c>
      <c r="D550" s="226" t="str">
        <f>IF((VLOOKUP(E550,CIFX_ECSG清單!A:H,8,FALSE))=1,"異動","查詢")</f>
        <v>查詢</v>
      </c>
      <c r="E550" s="56" t="s">
        <v>280</v>
      </c>
      <c r="F550" s="56" t="str">
        <f>IF(ISNUMBER(FIND("TWIS",E550)),VLOOKUP(SUBSTITUTE(E550,"TWIS","IWIS"),CIFX_ECSG清單!A:R,18,0),IF(AND(ISNUMBER(FIND("T",LEFT(E550,2))),IF(LEN(E550)-LEN(SUBSTITUTE(E550,"T",""))&gt;1,FALSE,TRUE)),VLOOKUP(SUBSTITUTE(E550,"T",""),CIFX_ECSG清單!A:R,18,0),VLOOKUP(E550,CIFX_ECSG清單!A:R,18,0)))</f>
        <v>TS0116-SA-010301-00062-顧客資料基本資料_開戶審核查詢.docx</v>
      </c>
      <c r="G550" s="56" t="s">
        <v>1936</v>
      </c>
      <c r="H550" s="56" t="s">
        <v>1937</v>
      </c>
      <c r="I550" s="57">
        <v>4</v>
      </c>
      <c r="J550" s="58" t="s">
        <v>513</v>
      </c>
      <c r="K550" s="60" t="s">
        <v>751</v>
      </c>
      <c r="L550" s="60" t="s">
        <v>751</v>
      </c>
      <c r="M550" s="56" t="s">
        <v>1942</v>
      </c>
      <c r="N550" s="56">
        <v>1</v>
      </c>
      <c r="O550" s="56" t="s">
        <v>516</v>
      </c>
      <c r="P550" s="56" t="s">
        <v>753</v>
      </c>
      <c r="Q550" s="56" t="s">
        <v>626</v>
      </c>
      <c r="R550" s="56"/>
      <c r="S550" s="56" t="s">
        <v>754</v>
      </c>
      <c r="T550" s="56" t="s">
        <v>1939</v>
      </c>
    </row>
    <row r="551" spans="1:20" hidden="1">
      <c r="A551" s="226" t="str">
        <f>VLOOKUP(E551,CIFX_ECSG清單!A:B,2,0)</f>
        <v>已下架</v>
      </c>
      <c r="B551" s="6" t="str">
        <f>_xlfn.IFNA(IF(C551="舊服務",LOOKUP(1,0/FIND(IFERROR(VLOOKUP(E551,新舊交易名稱mapping!A:B,2,0),E551),PGMTRX!A:A),PGMTRX!C:C),LOOKUP(1,0/FIND(E551,新服務功能!H:H),新服務功能!M:M)),VLOOKUP(IFERROR(VLOOKUP(E551,新舊交易名稱mapping!A:B,2,0),E551),CIFX_ECSG清單!A:B,2,0))</f>
        <v>線上服務應用系統(數金處)</v>
      </c>
      <c r="C551" s="226" t="str">
        <f>IF(_xlfn.IFNA(VLOOKUP(E551,新服務功能!H:H,1,0),"舊服務")&lt;&gt;"舊服務","新服務","舊服務")</f>
        <v>舊服務</v>
      </c>
      <c r="D551" s="226" t="str">
        <f>IF((VLOOKUP(E551,CIFX_ECSG清單!A:H,8,FALSE))=1,"異動","查詢")</f>
        <v>查詢</v>
      </c>
      <c r="E551" s="56" t="s">
        <v>280</v>
      </c>
      <c r="F551" s="56" t="str">
        <f>IF(ISNUMBER(FIND("TWIS",E551)),VLOOKUP(SUBSTITUTE(E551,"TWIS","IWIS"),CIFX_ECSG清單!A:R,18,0),IF(AND(ISNUMBER(FIND("T",LEFT(E551,2))),IF(LEN(E551)-LEN(SUBSTITUTE(E551,"T",""))&gt;1,FALSE,TRUE)),VLOOKUP(SUBSTITUTE(E551,"T",""),CIFX_ECSG清單!A:R,18,0),VLOOKUP(E551,CIFX_ECSG清單!A:R,18,0)))</f>
        <v>TS0116-SA-010301-00062-顧客資料基本資料_開戶審核查詢.docx</v>
      </c>
      <c r="G551" s="56" t="s">
        <v>1943</v>
      </c>
      <c r="H551" s="56" t="s">
        <v>1937</v>
      </c>
      <c r="I551" s="57">
        <v>5</v>
      </c>
      <c r="J551" s="58" t="s">
        <v>513</v>
      </c>
      <c r="K551" s="56" t="s">
        <v>1944</v>
      </c>
      <c r="L551" s="59" t="s">
        <v>1711</v>
      </c>
      <c r="M551" s="56" t="s">
        <v>1945</v>
      </c>
      <c r="N551" s="56">
        <v>1</v>
      </c>
      <c r="O551" s="56" t="s">
        <v>516</v>
      </c>
      <c r="P551" s="56" t="s">
        <v>1439</v>
      </c>
      <c r="Q551" s="56" t="s">
        <v>1713</v>
      </c>
      <c r="R551" s="56"/>
      <c r="S551" s="56" t="s">
        <v>1441</v>
      </c>
      <c r="T551" s="56" t="s">
        <v>1939</v>
      </c>
    </row>
    <row r="552" spans="1:20" hidden="1">
      <c r="A552" s="6" t="str">
        <f>VLOOKUP(E552,CIFX_ECSG清單!A:B,2,0)</f>
        <v>PROD</v>
      </c>
      <c r="B552" s="6" t="str">
        <f>_xlfn.IFNA(IF(C552="舊服務",LOOKUP(1,0/FIND(IFERROR(VLOOKUP(E552,新舊交易名稱mapping!A:B,2,0),E552),PGMTRX!A:A),PGMTRX!C:C),LOOKUP(1,0/FIND(E552,新服務功能!H:H),新服務功能!M:M)),VLOOKUP(IFERROR(VLOOKUP(E552,新舊交易名稱mapping!A:B,2,0),E552),CIFX_ECSG清單!A:B,2,0))</f>
        <v>行動銀行系統,個網銀系統(PIB),線上服務應用系統(數金處),玉證線上開戶</v>
      </c>
      <c r="C552" s="6" t="str">
        <f>IF(_xlfn.IFNA(VLOOKUP(E552,新服務功能!H:H,1,0),"舊服務")&lt;&gt;"舊服務","新服務","舊服務")</f>
        <v>舊服務</v>
      </c>
      <c r="D552" s="6" t="str">
        <f>IF((VLOOKUP(E552,CIFX_ECSG清單!A:H,8,FALSE))=1,"異動","查詢")</f>
        <v>查詢</v>
      </c>
      <c r="E552" s="27" t="s">
        <v>288</v>
      </c>
      <c r="F552" s="27" t="str">
        <f>IF(ISNUMBER(FIND("TWIS",E552)),VLOOKUP(SUBSTITUTE(E552,"TWIS","IWIS"),CIFX_ECSG清單!A:R,18,0),IF(AND(ISNUMBER(FIND("T",LEFT(E552,2))),IF(LEN(E552)-LEN(SUBSTITUTE(E552,"T",""))&gt;1,FALSE,TRUE)),VLOOKUP(SUBSTITUTE(E552,"T",""),CIFX_ECSG清單!A:R,18,0),VLOOKUP(E552,CIFX_ECSG清單!A:R,18,0)))</f>
        <v>TS0116-SA-010311-00003-顧客註記約定作業_接觸通路註記查詢(PIB).docx</v>
      </c>
      <c r="G552" s="27" t="s">
        <v>292</v>
      </c>
      <c r="H552" s="27" t="s">
        <v>1946</v>
      </c>
      <c r="I552" s="28">
        <v>1</v>
      </c>
      <c r="J552" s="29" t="s">
        <v>496</v>
      </c>
      <c r="K552" s="27" t="s">
        <v>1792</v>
      </c>
      <c r="L552" s="31" t="s">
        <v>667</v>
      </c>
      <c r="M552" s="27" t="s">
        <v>1947</v>
      </c>
      <c r="N552" s="27">
        <v>10</v>
      </c>
      <c r="O552" s="27" t="s">
        <v>500</v>
      </c>
      <c r="P552" s="27" t="s">
        <v>501</v>
      </c>
      <c r="Q552" s="27" t="s">
        <v>866</v>
      </c>
      <c r="R552" s="27"/>
      <c r="S552" s="27" t="s">
        <v>502</v>
      </c>
      <c r="T552" s="27"/>
    </row>
    <row r="553" spans="1:20" hidden="1">
      <c r="A553" s="6" t="str">
        <f>VLOOKUP(E553,CIFX_ECSG清單!A:B,2,0)</f>
        <v>PROD</v>
      </c>
      <c r="B553" s="6" t="str">
        <f>_xlfn.IFNA(IF(C553="舊服務",LOOKUP(1,0/FIND(IFERROR(VLOOKUP(E553,新舊交易名稱mapping!A:B,2,0),E553),PGMTRX!A:A),PGMTRX!C:C),LOOKUP(1,0/FIND(E553,新服務功能!H:H),新服務功能!M:M)),VLOOKUP(IFERROR(VLOOKUP(E553,新舊交易名稱mapping!A:B,2,0),E553),CIFX_ECSG清單!A:B,2,0))</f>
        <v>行動銀行系統,個網銀系統(PIB),線上服務應用系統(數金處),玉證線上開戶</v>
      </c>
      <c r="C553" s="6" t="str">
        <f>IF(_xlfn.IFNA(VLOOKUP(E553,新服務功能!H:H,1,0),"舊服務")&lt;&gt;"舊服務","新服務","舊服務")</f>
        <v>舊服務</v>
      </c>
      <c r="D553" s="6" t="str">
        <f>IF((VLOOKUP(E553,CIFX_ECSG清單!A:H,8,FALSE))=1,"異動","查詢")</f>
        <v>查詢</v>
      </c>
      <c r="E553" s="27" t="s">
        <v>288</v>
      </c>
      <c r="F553" s="27" t="str">
        <f>IF(ISNUMBER(FIND("TWIS",E553)),VLOOKUP(SUBSTITUTE(E553,"TWIS","IWIS"),CIFX_ECSG清單!A:R,18,0),IF(AND(ISNUMBER(FIND("T",LEFT(E553,2))),IF(LEN(E553)-LEN(SUBSTITUTE(E553,"T",""))&gt;1,FALSE,TRUE)),VLOOKUP(SUBSTITUTE(E553,"T",""),CIFX_ECSG清單!A:R,18,0),VLOOKUP(E553,CIFX_ECSG清單!A:R,18,0)))</f>
        <v>TS0116-SA-010311-00003-顧客註記約定作業_接觸通路註記查詢(PIB).docx</v>
      </c>
      <c r="G553" s="27" t="s">
        <v>292</v>
      </c>
      <c r="H553" s="27" t="s">
        <v>1946</v>
      </c>
      <c r="I553" s="28">
        <v>2</v>
      </c>
      <c r="J553" s="29" t="s">
        <v>496</v>
      </c>
      <c r="K553" s="27" t="s">
        <v>1948</v>
      </c>
      <c r="L553" s="27" t="s">
        <v>1949</v>
      </c>
      <c r="M553" s="27" t="s">
        <v>1950</v>
      </c>
      <c r="N553" s="27">
        <v>1</v>
      </c>
      <c r="O553" s="27" t="s">
        <v>500</v>
      </c>
      <c r="P553" s="27" t="s">
        <v>1951</v>
      </c>
      <c r="R553" s="27"/>
      <c r="S553" s="27"/>
      <c r="T553" s="27"/>
    </row>
    <row r="554" spans="1:20" hidden="1">
      <c r="A554" s="6" t="str">
        <f>VLOOKUP(E554,CIFX_ECSG清單!A:B,2,0)</f>
        <v>PROD</v>
      </c>
      <c r="B554" s="6" t="str">
        <f>_xlfn.IFNA(IF(C554="舊服務",LOOKUP(1,0/FIND(IFERROR(VLOOKUP(E554,新舊交易名稱mapping!A:B,2,0),E554),PGMTRX!A:A),PGMTRX!C:C),LOOKUP(1,0/FIND(E554,新服務功能!H:H),新服務功能!M:M)),VLOOKUP(IFERROR(VLOOKUP(E554,新舊交易名稱mapping!A:B,2,0),E554),CIFX_ECSG清單!A:B,2,0))</f>
        <v>行動銀行系統,個網銀系統(PIB),線上服務應用系統(數金處),玉證線上開戶</v>
      </c>
      <c r="C554" s="6" t="str">
        <f>IF(_xlfn.IFNA(VLOOKUP(E554,新服務功能!H:H,1,0),"舊服務")&lt;&gt;"舊服務","新服務","舊服務")</f>
        <v>舊服務</v>
      </c>
      <c r="D554" s="6" t="str">
        <f>IF((VLOOKUP(E554,CIFX_ECSG清單!A:H,8,FALSE))=1,"異動","查詢")</f>
        <v>查詢</v>
      </c>
      <c r="E554" s="27" t="s">
        <v>288</v>
      </c>
      <c r="F554" s="27" t="str">
        <f>IF(ISNUMBER(FIND("TWIS",E554)),VLOOKUP(SUBSTITUTE(E554,"TWIS","IWIS"),CIFX_ECSG清單!A:R,18,0),IF(AND(ISNUMBER(FIND("T",LEFT(E554,2))),IF(LEN(E554)-LEN(SUBSTITUTE(E554,"T",""))&gt;1,FALSE,TRUE)),VLOOKUP(SUBSTITUTE(E554,"T",""),CIFX_ECSG清單!A:R,18,0),VLOOKUP(E554,CIFX_ECSG清單!A:R,18,0)))</f>
        <v>TS0116-SA-010311-00003-顧客註記約定作業_接觸通路註記查詢(PIB).docx</v>
      </c>
      <c r="G554" s="27" t="s">
        <v>292</v>
      </c>
      <c r="H554" s="27" t="s">
        <v>1952</v>
      </c>
      <c r="I554" s="28">
        <v>1</v>
      </c>
      <c r="J554" s="29" t="s">
        <v>513</v>
      </c>
      <c r="K554" s="27" t="s">
        <v>1953</v>
      </c>
      <c r="L554" s="30" t="s">
        <v>667</v>
      </c>
      <c r="M554" s="27" t="s">
        <v>1795</v>
      </c>
      <c r="N554" s="27">
        <v>10</v>
      </c>
      <c r="O554" s="27" t="s">
        <v>500</v>
      </c>
      <c r="P554" s="27" t="s">
        <v>501</v>
      </c>
      <c r="Q554" s="27" t="s">
        <v>866</v>
      </c>
      <c r="R554" s="27"/>
      <c r="S554" s="27" t="s">
        <v>502</v>
      </c>
      <c r="T554" s="27"/>
    </row>
    <row r="555" spans="1:20" hidden="1">
      <c r="A555" s="6" t="str">
        <f>VLOOKUP(E555,CIFX_ECSG清單!A:B,2,0)</f>
        <v>PROD</v>
      </c>
      <c r="B555" s="6" t="str">
        <f>_xlfn.IFNA(IF(C555="舊服務",LOOKUP(1,0/FIND(IFERROR(VLOOKUP(E555,新舊交易名稱mapping!A:B,2,0),E555),PGMTRX!A:A),PGMTRX!C:C),LOOKUP(1,0/FIND(E555,新服務功能!H:H),新服務功能!M:M)),VLOOKUP(IFERROR(VLOOKUP(E555,新舊交易名稱mapping!A:B,2,0),E555),CIFX_ECSG清單!A:B,2,0))</f>
        <v>行動銀行系統,個網銀系統(PIB),線上服務應用系統(數金處),玉證線上開戶</v>
      </c>
      <c r="C555" s="6" t="str">
        <f>IF(_xlfn.IFNA(VLOOKUP(E555,新服務功能!H:H,1,0),"舊服務")&lt;&gt;"舊服務","新服務","舊服務")</f>
        <v>舊服務</v>
      </c>
      <c r="D555" s="6" t="str">
        <f>IF((VLOOKUP(E555,CIFX_ECSG清單!A:H,8,FALSE))=1,"異動","查詢")</f>
        <v>查詢</v>
      </c>
      <c r="E555" s="27" t="s">
        <v>288</v>
      </c>
      <c r="F555" s="27" t="str">
        <f>IF(ISNUMBER(FIND("TWIS",E555)),VLOOKUP(SUBSTITUTE(E555,"TWIS","IWIS"),CIFX_ECSG清單!A:R,18,0),IF(AND(ISNUMBER(FIND("T",LEFT(E555,2))),IF(LEN(E555)-LEN(SUBSTITUTE(E555,"T",""))&gt;1,FALSE,TRUE)),VLOOKUP(SUBSTITUTE(E555,"T",""),CIFX_ECSG清單!A:R,18,0),VLOOKUP(E555,CIFX_ECSG清單!A:R,18,0)))</f>
        <v>TS0116-SA-010311-00003-顧客註記約定作業_接觸通路註記查詢(PIB).docx</v>
      </c>
      <c r="G555" s="27" t="s">
        <v>292</v>
      </c>
      <c r="H555" s="27" t="s">
        <v>1952</v>
      </c>
      <c r="I555" s="28">
        <v>2</v>
      </c>
      <c r="J555" s="29" t="s">
        <v>513</v>
      </c>
      <c r="K555" s="27" t="s">
        <v>912</v>
      </c>
      <c r="L555" s="30" t="s">
        <v>1151</v>
      </c>
      <c r="M555" s="27" t="s">
        <v>1954</v>
      </c>
      <c r="N555" s="27">
        <v>11</v>
      </c>
      <c r="O555" s="27" t="s">
        <v>500</v>
      </c>
      <c r="P555" s="27" t="s">
        <v>914</v>
      </c>
      <c r="Q555" s="27" t="s">
        <v>915</v>
      </c>
      <c r="R555" s="27"/>
      <c r="S555" s="27" t="s">
        <v>916</v>
      </c>
      <c r="T555" s="27"/>
    </row>
    <row r="556" spans="1:20" hidden="1">
      <c r="A556" s="6" t="str">
        <f>VLOOKUP(E556,CIFX_ECSG清單!A:B,2,0)</f>
        <v>PROD</v>
      </c>
      <c r="B556" s="6" t="str">
        <f>_xlfn.IFNA(IF(C556="舊服務",LOOKUP(1,0/FIND(IFERROR(VLOOKUP(E556,新舊交易名稱mapping!A:B,2,0),E556),PGMTRX!A:A),PGMTRX!C:C),LOOKUP(1,0/FIND(E556,新服務功能!H:H),新服務功能!M:M)),VLOOKUP(IFERROR(VLOOKUP(E556,新舊交易名稱mapping!A:B,2,0),E556),CIFX_ECSG清單!A:B,2,0))</f>
        <v>行動銀行系統,個網銀系統(PIB),線上服務應用系統(數金處),玉證線上開戶</v>
      </c>
      <c r="C556" s="6" t="str">
        <f>IF(_xlfn.IFNA(VLOOKUP(E556,新服務功能!H:H,1,0),"舊服務")&lt;&gt;"舊服務","新服務","舊服務")</f>
        <v>舊服務</v>
      </c>
      <c r="D556" s="6" t="str">
        <f>IF((VLOOKUP(E556,CIFX_ECSG清單!A:H,8,FALSE))=1,"異動","查詢")</f>
        <v>查詢</v>
      </c>
      <c r="E556" s="27" t="s">
        <v>288</v>
      </c>
      <c r="F556" s="27" t="str">
        <f>IF(ISNUMBER(FIND("TWIS",E556)),VLOOKUP(SUBSTITUTE(E556,"TWIS","IWIS"),CIFX_ECSG清單!A:R,18,0),IF(AND(ISNUMBER(FIND("T",LEFT(E556,2))),IF(LEN(E556)-LEN(SUBSTITUTE(E556,"T",""))&gt;1,FALSE,TRUE)),VLOOKUP(SUBSTITUTE(E556,"T",""),CIFX_ECSG清單!A:R,18,0),VLOOKUP(E556,CIFX_ECSG清單!A:R,18,0)))</f>
        <v>TS0116-SA-010311-00003-顧客註記約定作業_接觸通路註記查詢(PIB).docx</v>
      </c>
      <c r="G556" s="27" t="s">
        <v>292</v>
      </c>
      <c r="H556" s="27" t="s">
        <v>1952</v>
      </c>
      <c r="I556" s="28">
        <v>3</v>
      </c>
      <c r="J556" s="29" t="s">
        <v>513</v>
      </c>
      <c r="K556" s="27" t="s">
        <v>1955</v>
      </c>
      <c r="L556" s="30" t="s">
        <v>918</v>
      </c>
      <c r="M556" s="27" t="s">
        <v>1956</v>
      </c>
      <c r="N556" s="27">
        <v>4</v>
      </c>
      <c r="O556" s="27" t="s">
        <v>500</v>
      </c>
      <c r="P556" s="27" t="s">
        <v>920</v>
      </c>
      <c r="Q556" s="27" t="s">
        <v>1957</v>
      </c>
      <c r="R556" s="27"/>
      <c r="S556" s="27" t="s">
        <v>922</v>
      </c>
      <c r="T556" s="27"/>
    </row>
    <row r="557" spans="1:20" hidden="1">
      <c r="A557" s="6" t="str">
        <f>VLOOKUP(E557,CIFX_ECSG清單!A:B,2,0)</f>
        <v>PROD</v>
      </c>
      <c r="B557" s="6" t="str">
        <f>_xlfn.IFNA(IF(C557="舊服務",LOOKUP(1,0/FIND(IFERROR(VLOOKUP(E557,新舊交易名稱mapping!A:B,2,0),E557),PGMTRX!A:A),PGMTRX!C:C),LOOKUP(1,0/FIND(E557,新服務功能!H:H),新服務功能!M:M)),VLOOKUP(IFERROR(VLOOKUP(E557,新舊交易名稱mapping!A:B,2,0),E557),CIFX_ECSG清單!A:B,2,0))</f>
        <v>行動銀行系統,個網銀系統(PIB),線上服務應用系統(數金處),玉證線上開戶</v>
      </c>
      <c r="C557" s="6" t="str">
        <f>IF(_xlfn.IFNA(VLOOKUP(E557,新服務功能!H:H,1,0),"舊服務")&lt;&gt;"舊服務","新服務","舊服務")</f>
        <v>舊服務</v>
      </c>
      <c r="D557" s="6" t="str">
        <f>IF((VLOOKUP(E557,CIFX_ECSG清單!A:H,8,FALSE))=1,"異動","查詢")</f>
        <v>查詢</v>
      </c>
      <c r="E557" s="27" t="s">
        <v>288</v>
      </c>
      <c r="F557" s="27" t="str">
        <f>IF(ISNUMBER(FIND("TWIS",E557)),VLOOKUP(SUBSTITUTE(E557,"TWIS","IWIS"),CIFX_ECSG清單!A:R,18,0),IF(AND(ISNUMBER(FIND("T",LEFT(E557,2))),IF(LEN(E557)-LEN(SUBSTITUTE(E557,"T",""))&gt;1,FALSE,TRUE)),VLOOKUP(SUBSTITUTE(E557,"T",""),CIFX_ECSG清單!A:R,18,0),VLOOKUP(E557,CIFX_ECSG清單!A:R,18,0)))</f>
        <v>TS0116-SA-010311-00003-顧客註記約定作業_接觸通路註記查詢(PIB).docx</v>
      </c>
      <c r="G557" s="27" t="s">
        <v>292</v>
      </c>
      <c r="H557" s="27" t="s">
        <v>1952</v>
      </c>
      <c r="I557" s="28">
        <v>4</v>
      </c>
      <c r="J557" s="29" t="s">
        <v>513</v>
      </c>
      <c r="K557" s="27" t="s">
        <v>1642</v>
      </c>
      <c r="L557" s="30" t="s">
        <v>1180</v>
      </c>
      <c r="M557" s="27" t="s">
        <v>1958</v>
      </c>
      <c r="N557" s="27">
        <v>11</v>
      </c>
      <c r="O557" s="27" t="s">
        <v>500</v>
      </c>
      <c r="P557" s="27" t="s">
        <v>936</v>
      </c>
      <c r="Q557" s="27" t="s">
        <v>1959</v>
      </c>
      <c r="R557" s="27"/>
      <c r="S557" s="27" t="s">
        <v>938</v>
      </c>
      <c r="T557" s="27"/>
    </row>
    <row r="558" spans="1:20" hidden="1">
      <c r="A558" s="6" t="str">
        <f>VLOOKUP(E558,CIFX_ECSG清單!A:B,2,0)</f>
        <v>PROD</v>
      </c>
      <c r="B558" s="6" t="str">
        <f>_xlfn.IFNA(IF(C558="舊服務",LOOKUP(1,0/FIND(IFERROR(VLOOKUP(E558,新舊交易名稱mapping!A:B,2,0),E558),PGMTRX!A:A),PGMTRX!C:C),LOOKUP(1,0/FIND(E558,新服務功能!H:H),新服務功能!M:M)),VLOOKUP(IFERROR(VLOOKUP(E558,新舊交易名稱mapping!A:B,2,0),E558),CIFX_ECSG清單!A:B,2,0))</f>
        <v>行動銀行系統,個網銀系統(PIB),線上服務應用系統(數金處),玉證線上開戶</v>
      </c>
      <c r="C558" s="6" t="str">
        <f>IF(_xlfn.IFNA(VLOOKUP(E558,新服務功能!H:H,1,0),"舊服務")&lt;&gt;"舊服務","新服務","舊服務")</f>
        <v>舊服務</v>
      </c>
      <c r="D558" s="6" t="str">
        <f>IF((VLOOKUP(E558,CIFX_ECSG清單!A:H,8,FALSE))=1,"異動","查詢")</f>
        <v>查詢</v>
      </c>
      <c r="E558" s="27" t="s">
        <v>288</v>
      </c>
      <c r="F558" s="27" t="str">
        <f>IF(ISNUMBER(FIND("TWIS",E558)),VLOOKUP(SUBSTITUTE(E558,"TWIS","IWIS"),CIFX_ECSG清單!A:R,18,0),IF(AND(ISNUMBER(FIND("T",LEFT(E558,2))),IF(LEN(E558)-LEN(SUBSTITUTE(E558,"T",""))&gt;1,FALSE,TRUE)),VLOOKUP(SUBSTITUTE(E558,"T",""),CIFX_ECSG清單!A:R,18,0),VLOOKUP(E558,CIFX_ECSG清單!A:R,18,0)))</f>
        <v>TS0116-SA-010311-00003-顧客註記約定作業_接觸通路註記查詢(PIB).docx</v>
      </c>
      <c r="G558" s="27" t="s">
        <v>292</v>
      </c>
      <c r="H558" s="27" t="s">
        <v>1952</v>
      </c>
      <c r="I558" s="28">
        <v>5</v>
      </c>
      <c r="J558" s="29" t="s">
        <v>513</v>
      </c>
      <c r="K558" s="27" t="s">
        <v>717</v>
      </c>
      <c r="L558" s="27" t="s">
        <v>843</v>
      </c>
      <c r="M558" s="27" t="s">
        <v>1960</v>
      </c>
      <c r="N558" s="27">
        <v>50</v>
      </c>
      <c r="O558" s="27" t="s">
        <v>500</v>
      </c>
      <c r="P558" s="27" t="s">
        <v>845</v>
      </c>
      <c r="Q558" s="27" t="s">
        <v>1961</v>
      </c>
      <c r="R558" s="27"/>
      <c r="S558" s="27" t="s">
        <v>847</v>
      </c>
      <c r="T558" s="27"/>
    </row>
    <row r="559" spans="1:20" hidden="1">
      <c r="A559" s="6" t="str">
        <f>VLOOKUP(E559,CIFX_ECSG清單!A:B,2,0)</f>
        <v>PROD</v>
      </c>
      <c r="B559" s="6" t="str">
        <f>_xlfn.IFNA(IF(C559="舊服務",LOOKUP(1,0/FIND(IFERROR(VLOOKUP(E559,新舊交易名稱mapping!A:B,2,0),E559),PGMTRX!A:A),PGMTRX!C:C),LOOKUP(1,0/FIND(E559,新服務功能!H:H),新服務功能!M:M)),VLOOKUP(IFERROR(VLOOKUP(E559,新舊交易名稱mapping!A:B,2,0),E559),CIFX_ECSG清單!A:B,2,0))</f>
        <v>行動銀行系統,個網銀系統(PIB),線上服務應用系統(數金處),玉證線上開戶</v>
      </c>
      <c r="C559" s="6" t="str">
        <f>IF(_xlfn.IFNA(VLOOKUP(E559,新服務功能!H:H,1,0),"舊服務")&lt;&gt;"舊服務","新服務","舊服務")</f>
        <v>舊服務</v>
      </c>
      <c r="D559" s="6" t="str">
        <f>IF((VLOOKUP(E559,CIFX_ECSG清單!A:H,8,FALSE))=1,"異動","查詢")</f>
        <v>查詢</v>
      </c>
      <c r="E559" s="27" t="s">
        <v>288</v>
      </c>
      <c r="F559" s="27" t="str">
        <f>IF(ISNUMBER(FIND("TWIS",E559)),VLOOKUP(SUBSTITUTE(E559,"TWIS","IWIS"),CIFX_ECSG清單!A:R,18,0),IF(AND(ISNUMBER(FIND("T",LEFT(E559,2))),IF(LEN(E559)-LEN(SUBSTITUTE(E559,"T",""))&gt;1,FALSE,TRUE)),VLOOKUP(SUBSTITUTE(E559,"T",""),CIFX_ECSG清單!A:R,18,0),VLOOKUP(E559,CIFX_ECSG清單!A:R,18,0)))</f>
        <v>TS0116-SA-010311-00003-顧客註記約定作業_接觸通路註記查詢(PIB).docx</v>
      </c>
      <c r="G559" s="27" t="s">
        <v>292</v>
      </c>
      <c r="H559" s="27" t="s">
        <v>1952</v>
      </c>
      <c r="I559" s="28">
        <v>6</v>
      </c>
      <c r="J559" s="29" t="s">
        <v>513</v>
      </c>
      <c r="K559" s="27" t="s">
        <v>943</v>
      </c>
      <c r="L559" s="32" t="s">
        <v>944</v>
      </c>
      <c r="M559" s="27" t="s">
        <v>1962</v>
      </c>
      <c r="N559" s="27">
        <v>3</v>
      </c>
      <c r="O559" s="27" t="s">
        <v>500</v>
      </c>
      <c r="P559" s="27" t="s">
        <v>946</v>
      </c>
      <c r="Q559" s="27" t="s">
        <v>1370</v>
      </c>
      <c r="R559" s="27"/>
      <c r="S559" s="27" t="s">
        <v>948</v>
      </c>
      <c r="T559" s="27"/>
    </row>
    <row r="560" spans="1:20" hidden="1">
      <c r="A560" s="6" t="str">
        <f>VLOOKUP(E560,CIFX_ECSG清單!A:B,2,0)</f>
        <v>PROD</v>
      </c>
      <c r="B560" s="6" t="str">
        <f>_xlfn.IFNA(IF(C560="舊服務",LOOKUP(1,0/FIND(IFERROR(VLOOKUP(E560,新舊交易名稱mapping!A:B,2,0),E560),PGMTRX!A:A),PGMTRX!C:C),LOOKUP(1,0/FIND(E560,新服務功能!H:H),新服務功能!M:M)),VLOOKUP(IFERROR(VLOOKUP(E560,新舊交易名稱mapping!A:B,2,0),E560),CIFX_ECSG清單!A:B,2,0))</f>
        <v>行動銀行系統,個網銀系統(PIB),線上服務應用系統(數金處),玉證線上開戶</v>
      </c>
      <c r="C560" s="6" t="str">
        <f>IF(_xlfn.IFNA(VLOOKUP(E560,新服務功能!H:H,1,0),"舊服務")&lt;&gt;"舊服務","新服務","舊服務")</f>
        <v>舊服務</v>
      </c>
      <c r="D560" s="6" t="str">
        <f>IF((VLOOKUP(E560,CIFX_ECSG清單!A:H,8,FALSE))=1,"異動","查詢")</f>
        <v>查詢</v>
      </c>
      <c r="E560" s="27" t="s">
        <v>288</v>
      </c>
      <c r="F560" s="27" t="str">
        <f>IF(ISNUMBER(FIND("TWIS",E560)),VLOOKUP(SUBSTITUTE(E560,"TWIS","IWIS"),CIFX_ECSG清單!A:R,18,0),IF(AND(ISNUMBER(FIND("T",LEFT(E560,2))),IF(LEN(E560)-LEN(SUBSTITUTE(E560,"T",""))&gt;1,FALSE,TRUE)),VLOOKUP(SUBSTITUTE(E560,"T",""),CIFX_ECSG清單!A:R,18,0),VLOOKUP(E560,CIFX_ECSG清單!A:R,18,0)))</f>
        <v>TS0116-SA-010311-00003-顧客註記約定作業_接觸通路註記查詢(PIB).docx</v>
      </c>
      <c r="G560" s="27" t="s">
        <v>292</v>
      </c>
      <c r="H560" s="27" t="s">
        <v>1952</v>
      </c>
      <c r="I560" s="28">
        <v>7</v>
      </c>
      <c r="J560" s="29" t="s">
        <v>513</v>
      </c>
      <c r="K560" s="27" t="s">
        <v>1963</v>
      </c>
      <c r="L560" s="31" t="s">
        <v>1627</v>
      </c>
      <c r="M560" s="27" t="s">
        <v>1964</v>
      </c>
      <c r="N560" s="27">
        <v>80</v>
      </c>
      <c r="O560" s="27" t="s">
        <v>500</v>
      </c>
      <c r="P560" s="27" t="s">
        <v>1629</v>
      </c>
      <c r="Q560" s="27" t="s">
        <v>1965</v>
      </c>
      <c r="R560" s="27"/>
      <c r="S560" s="27" t="s">
        <v>1631</v>
      </c>
      <c r="T560" s="27"/>
    </row>
    <row r="561" spans="1:20" hidden="1">
      <c r="A561" s="6" t="str">
        <f>VLOOKUP(E561,CIFX_ECSG清單!A:B,2,0)</f>
        <v>PROD</v>
      </c>
      <c r="B561" s="6" t="str">
        <f>_xlfn.IFNA(IF(C561="舊服務",LOOKUP(1,0/FIND(IFERROR(VLOOKUP(E561,新舊交易名稱mapping!A:B,2,0),E561),PGMTRX!A:A),PGMTRX!C:C),LOOKUP(1,0/FIND(E561,新服務功能!H:H),新服務功能!M:M)),VLOOKUP(IFERROR(VLOOKUP(E561,新舊交易名稱mapping!A:B,2,0),E561),CIFX_ECSG清單!A:B,2,0))</f>
        <v>行動銀行系統,個網銀系統(PIB),線上服務應用系統(數金處),玉證線上開戶</v>
      </c>
      <c r="C561" s="6" t="str">
        <f>IF(_xlfn.IFNA(VLOOKUP(E561,新服務功能!H:H,1,0),"舊服務")&lt;&gt;"舊服務","新服務","舊服務")</f>
        <v>舊服務</v>
      </c>
      <c r="D561" s="6" t="str">
        <f>IF((VLOOKUP(E561,CIFX_ECSG清單!A:H,8,FALSE))=1,"異動","查詢")</f>
        <v>查詢</v>
      </c>
      <c r="E561" s="27" t="s">
        <v>288</v>
      </c>
      <c r="F561" s="27" t="str">
        <f>IF(ISNUMBER(FIND("TWIS",E561)),VLOOKUP(SUBSTITUTE(E561,"TWIS","IWIS"),CIFX_ECSG清單!A:R,18,0),IF(AND(ISNUMBER(FIND("T",LEFT(E561,2))),IF(LEN(E561)-LEN(SUBSTITUTE(E561,"T",""))&gt;1,FALSE,TRUE)),VLOOKUP(SUBSTITUTE(E561,"T",""),CIFX_ECSG清單!A:R,18,0),VLOOKUP(E561,CIFX_ECSG清單!A:R,18,0)))</f>
        <v>TS0116-SA-010311-00003-顧客註記約定作業_接觸通路註記查詢(PIB).docx</v>
      </c>
      <c r="G561" s="27" t="s">
        <v>292</v>
      </c>
      <c r="H561" s="27" t="s">
        <v>1952</v>
      </c>
      <c r="I561" s="28">
        <v>8</v>
      </c>
      <c r="J561" s="29" t="s">
        <v>513</v>
      </c>
      <c r="K561" s="27" t="s">
        <v>1966</v>
      </c>
      <c r="L561" s="27" t="s">
        <v>749</v>
      </c>
      <c r="M561" s="27" t="s">
        <v>1967</v>
      </c>
      <c r="N561" s="27">
        <v>80</v>
      </c>
      <c r="O561" s="27" t="s">
        <v>500</v>
      </c>
      <c r="P561" s="27" t="s">
        <v>636</v>
      </c>
      <c r="Q561" s="27" t="s">
        <v>829</v>
      </c>
      <c r="R561" s="27"/>
      <c r="S561" s="27" t="s">
        <v>638</v>
      </c>
      <c r="T561" s="27"/>
    </row>
    <row r="562" spans="1:20" hidden="1">
      <c r="A562" s="6" t="str">
        <f>VLOOKUP(E562,CIFX_ECSG清單!A:B,2,0)</f>
        <v>PROD</v>
      </c>
      <c r="B562" s="6" t="str">
        <f>_xlfn.IFNA(IF(C562="舊服務",LOOKUP(1,0/FIND(IFERROR(VLOOKUP(E562,新舊交易名稱mapping!A:B,2,0),E562),PGMTRX!A:A),PGMTRX!C:C),LOOKUP(1,0/FIND(E562,新服務功能!H:H),新服務功能!M:M)),VLOOKUP(IFERROR(VLOOKUP(E562,新舊交易名稱mapping!A:B,2,0),E562),CIFX_ECSG清單!A:B,2,0))</f>
        <v>行動銀行系統,個網銀系統(PIB),線上服務應用系統(數金處),玉證線上開戶</v>
      </c>
      <c r="C562" s="6" t="str">
        <f>IF(_xlfn.IFNA(VLOOKUP(E562,新服務功能!H:H,1,0),"舊服務")&lt;&gt;"舊服務","新服務","舊服務")</f>
        <v>舊服務</v>
      </c>
      <c r="D562" s="6" t="str">
        <f>IF((VLOOKUP(E562,CIFX_ECSG清單!A:H,8,FALSE))=1,"異動","查詢")</f>
        <v>查詢</v>
      </c>
      <c r="E562" s="27" t="s">
        <v>288</v>
      </c>
      <c r="F562" s="27" t="str">
        <f>IF(ISNUMBER(FIND("TWIS",E562)),VLOOKUP(SUBSTITUTE(E562,"TWIS","IWIS"),CIFX_ECSG清單!A:R,18,0),IF(AND(ISNUMBER(FIND("T",LEFT(E562,2))),IF(LEN(E562)-LEN(SUBSTITUTE(E562,"T",""))&gt;1,FALSE,TRUE)),VLOOKUP(SUBSTITUTE(E562,"T",""),CIFX_ECSG清單!A:R,18,0),VLOOKUP(E562,CIFX_ECSG清單!A:R,18,0)))</f>
        <v>TS0116-SA-010311-00003-顧客註記約定作業_接觸通路註記查詢(PIB).docx</v>
      </c>
      <c r="G562" s="27" t="s">
        <v>292</v>
      </c>
      <c r="H562" s="27" t="s">
        <v>1952</v>
      </c>
      <c r="I562" s="28">
        <v>9</v>
      </c>
      <c r="J562" s="29" t="s">
        <v>513</v>
      </c>
      <c r="K562" s="27" t="s">
        <v>1968</v>
      </c>
      <c r="L562" s="30" t="s">
        <v>1433</v>
      </c>
      <c r="M562" s="27" t="s">
        <v>1969</v>
      </c>
      <c r="N562" s="27">
        <v>80</v>
      </c>
      <c r="O562" s="27" t="s">
        <v>500</v>
      </c>
      <c r="P562" s="27" t="s">
        <v>521</v>
      </c>
      <c r="Q562" s="27" t="s">
        <v>1970</v>
      </c>
      <c r="R562" s="27"/>
      <c r="S562" s="27" t="s">
        <v>523</v>
      </c>
      <c r="T562" s="27"/>
    </row>
    <row r="563" spans="1:20" hidden="1">
      <c r="A563" s="6" t="str">
        <f>VLOOKUP(E563,CIFX_ECSG清單!A:B,2,0)</f>
        <v>PROD</v>
      </c>
      <c r="B563" s="6" t="str">
        <f>_xlfn.IFNA(IF(C563="舊服務",LOOKUP(1,0/FIND(IFERROR(VLOOKUP(E563,新舊交易名稱mapping!A:B,2,0),E563),PGMTRX!A:A),PGMTRX!C:C),LOOKUP(1,0/FIND(E563,新服務功能!H:H),新服務功能!M:M)),VLOOKUP(IFERROR(VLOOKUP(E563,新舊交易名稱mapping!A:B,2,0),E563),CIFX_ECSG清單!A:B,2,0))</f>
        <v>行動銀行系統,個網銀系統(PIB),線上服務應用系統(數金處),玉證線上開戶</v>
      </c>
      <c r="C563" s="6" t="str">
        <f>IF(_xlfn.IFNA(VLOOKUP(E563,新服務功能!H:H,1,0),"舊服務")&lt;&gt;"舊服務","新服務","舊服務")</f>
        <v>舊服務</v>
      </c>
      <c r="D563" s="6" t="str">
        <f>IF((VLOOKUP(E563,CIFX_ECSG清單!A:H,8,FALSE))=1,"異動","查詢")</f>
        <v>查詢</v>
      </c>
      <c r="E563" s="27" t="s">
        <v>288</v>
      </c>
      <c r="F563" s="27" t="str">
        <f>IF(ISNUMBER(FIND("TWIS",E563)),VLOOKUP(SUBSTITUTE(E563,"TWIS","IWIS"),CIFX_ECSG清單!A:R,18,0),IF(AND(ISNUMBER(FIND("T",LEFT(E563,2))),IF(LEN(E563)-LEN(SUBSTITUTE(E563,"T",""))&gt;1,FALSE,TRUE)),VLOOKUP(SUBSTITUTE(E563,"T",""),CIFX_ECSG清單!A:R,18,0),VLOOKUP(E563,CIFX_ECSG清單!A:R,18,0)))</f>
        <v>TS0116-SA-010311-00003-顧客註記約定作業_接觸通路註記查詢(PIB).docx</v>
      </c>
      <c r="G563" s="27" t="s">
        <v>292</v>
      </c>
      <c r="H563" s="27" t="s">
        <v>1952</v>
      </c>
      <c r="I563" s="28">
        <v>10</v>
      </c>
      <c r="J563" s="29" t="s">
        <v>513</v>
      </c>
      <c r="K563" s="27" t="s">
        <v>1971</v>
      </c>
      <c r="L563" s="30" t="s">
        <v>1972</v>
      </c>
      <c r="M563" s="27" t="s">
        <v>1973</v>
      </c>
      <c r="N563" s="27">
        <v>1</v>
      </c>
      <c r="O563" s="27" t="s">
        <v>500</v>
      </c>
      <c r="P563" s="27" t="s">
        <v>703</v>
      </c>
      <c r="Q563" s="27" t="s">
        <v>1974</v>
      </c>
      <c r="R563" s="27"/>
      <c r="S563" s="27" t="s">
        <v>706</v>
      </c>
      <c r="T563" s="27"/>
    </row>
    <row r="564" spans="1:20" hidden="1">
      <c r="A564" s="6" t="str">
        <f>VLOOKUP(E564,CIFX_ECSG清單!A:B,2,0)</f>
        <v>PROD</v>
      </c>
      <c r="B564" s="6" t="str">
        <f>_xlfn.IFNA(IF(C564="舊服務",LOOKUP(1,0/FIND(IFERROR(VLOOKUP(E564,新舊交易名稱mapping!A:B,2,0),E564),PGMTRX!A:A),PGMTRX!C:C),LOOKUP(1,0/FIND(E564,新服務功能!H:H),新服務功能!M:M)),VLOOKUP(IFERROR(VLOOKUP(E564,新舊交易名稱mapping!A:B,2,0),E564),CIFX_ECSG清單!A:B,2,0))</f>
        <v>行動銀行系統,個網銀系統(PIB),線上服務應用系統(數金處),玉證線上開戶</v>
      </c>
      <c r="C564" s="6" t="str">
        <f>IF(_xlfn.IFNA(VLOOKUP(E564,新服務功能!H:H,1,0),"舊服務")&lt;&gt;"舊服務","新服務","舊服務")</f>
        <v>舊服務</v>
      </c>
      <c r="D564" s="6" t="str">
        <f>IF((VLOOKUP(E564,CIFX_ECSG清單!A:H,8,FALSE))=1,"異動","查詢")</f>
        <v>查詢</v>
      </c>
      <c r="E564" s="27" t="s">
        <v>288</v>
      </c>
      <c r="F564" s="27" t="str">
        <f>IF(ISNUMBER(FIND("TWIS",E564)),VLOOKUP(SUBSTITUTE(E564,"TWIS","IWIS"),CIFX_ECSG清單!A:R,18,0),IF(AND(ISNUMBER(FIND("T",LEFT(E564,2))),IF(LEN(E564)-LEN(SUBSTITUTE(E564,"T",""))&gt;1,FALSE,TRUE)),VLOOKUP(SUBSTITUTE(E564,"T",""),CIFX_ECSG清單!A:R,18,0),VLOOKUP(E564,CIFX_ECSG清單!A:R,18,0)))</f>
        <v>TS0116-SA-010311-00003-顧客註記約定作業_接觸通路註記查詢(PIB).docx</v>
      </c>
      <c r="G564" s="27" t="s">
        <v>292</v>
      </c>
      <c r="H564" s="27" t="s">
        <v>1952</v>
      </c>
      <c r="I564" s="28">
        <v>11</v>
      </c>
      <c r="J564" s="29" t="s">
        <v>513</v>
      </c>
      <c r="K564" s="27" t="s">
        <v>1975</v>
      </c>
      <c r="L564" s="30" t="s">
        <v>1976</v>
      </c>
      <c r="M564" s="27" t="s">
        <v>1977</v>
      </c>
      <c r="N564" s="27">
        <v>1</v>
      </c>
      <c r="O564" s="27" t="s">
        <v>500</v>
      </c>
      <c r="P564" s="27" t="s">
        <v>709</v>
      </c>
      <c r="Q564" s="27" t="s">
        <v>1978</v>
      </c>
      <c r="R564" s="27"/>
      <c r="S564" s="27" t="s">
        <v>711</v>
      </c>
      <c r="T564" s="27"/>
    </row>
    <row r="565" spans="1:20" hidden="1">
      <c r="A565" s="6" t="str">
        <f>VLOOKUP(E565,CIFX_ECSG清單!A:B,2,0)</f>
        <v>PROD</v>
      </c>
      <c r="B565" s="6" t="str">
        <f>_xlfn.IFNA(IF(C565="舊服務",LOOKUP(1,0/FIND(IFERROR(VLOOKUP(E565,新舊交易名稱mapping!A:B,2,0),E565),PGMTRX!A:A),PGMTRX!C:C),LOOKUP(1,0/FIND(E565,新服務功能!H:H),新服務功能!M:M)),VLOOKUP(IFERROR(VLOOKUP(E565,新舊交易名稱mapping!A:B,2,0),E565),CIFX_ECSG清單!A:B,2,0))</f>
        <v>行動銀行系統,個網銀系統(PIB),線上服務應用系統(數金處),玉證線上開戶</v>
      </c>
      <c r="C565" s="6" t="str">
        <f>IF(_xlfn.IFNA(VLOOKUP(E565,新服務功能!H:H,1,0),"舊服務")&lt;&gt;"舊服務","新服務","舊服務")</f>
        <v>舊服務</v>
      </c>
      <c r="D565" s="6" t="str">
        <f>IF((VLOOKUP(E565,CIFX_ECSG清單!A:H,8,FALSE))=1,"異動","查詢")</f>
        <v>查詢</v>
      </c>
      <c r="E565" s="27" t="s">
        <v>288</v>
      </c>
      <c r="F565" s="27" t="str">
        <f>IF(ISNUMBER(FIND("TWIS",E565)),VLOOKUP(SUBSTITUTE(E565,"TWIS","IWIS"),CIFX_ECSG清單!A:R,18,0),IF(AND(ISNUMBER(FIND("T",LEFT(E565,2))),IF(LEN(E565)-LEN(SUBSTITUTE(E565,"T",""))&gt;1,FALSE,TRUE)),VLOOKUP(SUBSTITUTE(E565,"T",""),CIFX_ECSG清單!A:R,18,0),VLOOKUP(E565,CIFX_ECSG清單!A:R,18,0)))</f>
        <v>TS0116-SA-010311-00003-顧客註記約定作業_接觸通路註記查詢(PIB).docx</v>
      </c>
      <c r="G565" s="27" t="s">
        <v>292</v>
      </c>
      <c r="H565" s="27" t="s">
        <v>1952</v>
      </c>
      <c r="I565" s="28">
        <v>12</v>
      </c>
      <c r="J565" s="29" t="s">
        <v>513</v>
      </c>
      <c r="K565" s="27" t="s">
        <v>712</v>
      </c>
      <c r="L565" s="30" t="s">
        <v>1979</v>
      </c>
      <c r="M565" s="27" t="s">
        <v>1980</v>
      </c>
      <c r="N565" s="27">
        <v>1</v>
      </c>
      <c r="O565" s="27" t="s">
        <v>500</v>
      </c>
      <c r="P565" s="27" t="s">
        <v>714</v>
      </c>
      <c r="Q565" s="27" t="s">
        <v>1981</v>
      </c>
      <c r="R565" s="27"/>
      <c r="S565" s="27" t="s">
        <v>716</v>
      </c>
      <c r="T565" s="27"/>
    </row>
    <row r="566" spans="1:20" hidden="1">
      <c r="A566" s="6" t="str">
        <f>VLOOKUP(E566,CIFX_ECSG清單!A:B,2,0)</f>
        <v>PROD</v>
      </c>
      <c r="B566" s="6" t="str">
        <f>_xlfn.IFNA(IF(C566="舊服務",LOOKUP(1,0/FIND(IFERROR(VLOOKUP(E566,新舊交易名稱mapping!A:B,2,0),E566),PGMTRX!A:A),PGMTRX!C:C),LOOKUP(1,0/FIND(E566,新服務功能!H:H),新服務功能!M:M)),VLOOKUP(IFERROR(VLOOKUP(E566,新舊交易名稱mapping!A:B,2,0),E566),CIFX_ECSG清單!A:B,2,0))</f>
        <v>行動銀行系統,個網銀系統(PIB),線上服務應用系統(數金處),玉證線上開戶</v>
      </c>
      <c r="C566" s="6" t="str">
        <f>IF(_xlfn.IFNA(VLOOKUP(E566,新服務功能!H:H,1,0),"舊服務")&lt;&gt;"舊服務","新服務","舊服務")</f>
        <v>舊服務</v>
      </c>
      <c r="D566" s="6" t="str">
        <f>IF((VLOOKUP(E566,CIFX_ECSG清單!A:H,8,FALSE))=1,"異動","查詢")</f>
        <v>查詢</v>
      </c>
      <c r="E566" s="27" t="s">
        <v>288</v>
      </c>
      <c r="F566" s="27" t="str">
        <f>IF(ISNUMBER(FIND("TWIS",E566)),VLOOKUP(SUBSTITUTE(E566,"TWIS","IWIS"),CIFX_ECSG清單!A:R,18,0),IF(AND(ISNUMBER(FIND("T",LEFT(E566,2))),IF(LEN(E566)-LEN(SUBSTITUTE(E566,"T",""))&gt;1,FALSE,TRUE)),VLOOKUP(SUBSTITUTE(E566,"T",""),CIFX_ECSG清單!A:R,18,0),VLOOKUP(E566,CIFX_ECSG清單!A:R,18,0)))</f>
        <v>TS0116-SA-010311-00003-顧客註記約定作業_接觸通路註記查詢(PIB).docx</v>
      </c>
      <c r="G566" s="27" t="s">
        <v>292</v>
      </c>
      <c r="H566" s="27" t="s">
        <v>1952</v>
      </c>
      <c r="I566" s="28">
        <v>13</v>
      </c>
      <c r="J566" s="29" t="s">
        <v>513</v>
      </c>
      <c r="K566" s="27" t="s">
        <v>1982</v>
      </c>
      <c r="L566" s="30" t="s">
        <v>1983</v>
      </c>
      <c r="M566" s="27" t="s">
        <v>1984</v>
      </c>
      <c r="N566" s="27">
        <v>1</v>
      </c>
      <c r="O566" s="27" t="s">
        <v>500</v>
      </c>
      <c r="P566" s="27" t="s">
        <v>719</v>
      </c>
      <c r="Q566" s="27" t="s">
        <v>1985</v>
      </c>
      <c r="R566" s="27"/>
      <c r="S566" s="27" t="s">
        <v>721</v>
      </c>
      <c r="T566" s="27"/>
    </row>
    <row r="567" spans="1:20" hidden="1">
      <c r="A567" s="6" t="str">
        <f>VLOOKUP(E567,CIFX_ECSG清單!A:B,2,0)</f>
        <v>PROD</v>
      </c>
      <c r="B567" s="6" t="str">
        <f>_xlfn.IFNA(IF(C567="舊服務",LOOKUP(1,0/FIND(IFERROR(VLOOKUP(E567,新舊交易名稱mapping!A:B,2,0),E567),PGMTRX!A:A),PGMTRX!C:C),LOOKUP(1,0/FIND(E567,新服務功能!H:H),新服務功能!M:M)),VLOOKUP(IFERROR(VLOOKUP(E567,新舊交易名稱mapping!A:B,2,0),E567),CIFX_ECSG清單!A:B,2,0))</f>
        <v>行動銀行系統,個網銀系統(PIB),線上服務應用系統(數金處),玉證線上開戶</v>
      </c>
      <c r="C567" s="6" t="str">
        <f>IF(_xlfn.IFNA(VLOOKUP(E567,新服務功能!H:H,1,0),"舊服務")&lt;&gt;"舊服務","新服務","舊服務")</f>
        <v>舊服務</v>
      </c>
      <c r="D567" s="6" t="str">
        <f>IF((VLOOKUP(E567,CIFX_ECSG清單!A:H,8,FALSE))=1,"異動","查詢")</f>
        <v>查詢</v>
      </c>
      <c r="E567" s="27" t="s">
        <v>288</v>
      </c>
      <c r="F567" s="27" t="str">
        <f>IF(ISNUMBER(FIND("TWIS",E567)),VLOOKUP(SUBSTITUTE(E567,"TWIS","IWIS"),CIFX_ECSG清單!A:R,18,0),IF(AND(ISNUMBER(FIND("T",LEFT(E567,2))),IF(LEN(E567)-LEN(SUBSTITUTE(E567,"T",""))&gt;1,FALSE,TRUE)),VLOOKUP(SUBSTITUTE(E567,"T",""),CIFX_ECSG清單!A:R,18,0),VLOOKUP(E567,CIFX_ECSG清單!A:R,18,0)))</f>
        <v>TS0116-SA-010311-00003-顧客註記約定作業_接觸通路註記查詢(PIB).docx</v>
      </c>
      <c r="G567" s="27" t="s">
        <v>292</v>
      </c>
      <c r="H567" s="27" t="s">
        <v>1952</v>
      </c>
      <c r="I567" s="28">
        <v>14</v>
      </c>
      <c r="J567" s="29" t="s">
        <v>513</v>
      </c>
      <c r="K567" s="27" t="s">
        <v>849</v>
      </c>
      <c r="L567" s="27" t="s">
        <v>849</v>
      </c>
      <c r="M567" s="27" t="s">
        <v>1986</v>
      </c>
      <c r="N567" s="27">
        <v>1</v>
      </c>
      <c r="O567" s="27" t="s">
        <v>500</v>
      </c>
      <c r="P567" s="27" t="s">
        <v>851</v>
      </c>
      <c r="Q567" s="27" t="s">
        <v>852</v>
      </c>
      <c r="R567" s="27"/>
      <c r="S567" s="27"/>
      <c r="T567" s="27"/>
    </row>
    <row r="568" spans="1:20" hidden="1">
      <c r="A568" s="6" t="str">
        <f>VLOOKUP(E568,CIFX_ECSG清單!A:B,2,0)</f>
        <v>PROD</v>
      </c>
      <c r="B568" s="6" t="str">
        <f>_xlfn.IFNA(IF(C568="舊服務",LOOKUP(1,0/FIND(IFERROR(VLOOKUP(E568,新舊交易名稱mapping!A:B,2,0),E568),PGMTRX!A:A),PGMTRX!C:C),LOOKUP(1,0/FIND(E568,新服務功能!H:H),新服務功能!M:M)),VLOOKUP(IFERROR(VLOOKUP(E568,新舊交易名稱mapping!A:B,2,0),E568),CIFX_ECSG清單!A:B,2,0))</f>
        <v>行動銀行系統,個網銀系統(PIB),線上服務應用系統(數金處),玉證線上開戶</v>
      </c>
      <c r="C568" s="6" t="str">
        <f>IF(_xlfn.IFNA(VLOOKUP(E568,新服務功能!H:H,1,0),"舊服務")&lt;&gt;"舊服務","新服務","舊服務")</f>
        <v>舊服務</v>
      </c>
      <c r="D568" s="6" t="str">
        <f>IF((VLOOKUP(E568,CIFX_ECSG清單!A:H,8,FALSE))=1,"異動","查詢")</f>
        <v>查詢</v>
      </c>
      <c r="E568" s="27" t="s">
        <v>288</v>
      </c>
      <c r="F568" s="27" t="str">
        <f>IF(ISNUMBER(FIND("TWIS",E568)),VLOOKUP(SUBSTITUTE(E568,"TWIS","IWIS"),CIFX_ECSG清單!A:R,18,0),IF(AND(ISNUMBER(FIND("T",LEFT(E568,2))),IF(LEN(E568)-LEN(SUBSTITUTE(E568,"T",""))&gt;1,FALSE,TRUE)),VLOOKUP(SUBSTITUTE(E568,"T",""),CIFX_ECSG清單!A:R,18,0),VLOOKUP(E568,CIFX_ECSG清單!A:R,18,0)))</f>
        <v>TS0116-SA-010311-00003-顧客註記約定作業_接觸通路註記查詢(PIB).docx</v>
      </c>
      <c r="G568" s="27" t="s">
        <v>292</v>
      </c>
      <c r="H568" s="27" t="s">
        <v>1952</v>
      </c>
      <c r="I568" s="28">
        <v>15</v>
      </c>
      <c r="J568" s="29" t="s">
        <v>513</v>
      </c>
      <c r="K568" s="27" t="s">
        <v>1987</v>
      </c>
      <c r="L568" s="31" t="s">
        <v>1521</v>
      </c>
      <c r="M568" s="27" t="s">
        <v>1988</v>
      </c>
      <c r="N568" s="27">
        <v>1</v>
      </c>
      <c r="O568" s="27" t="s">
        <v>500</v>
      </c>
      <c r="P568" s="27" t="s">
        <v>1523</v>
      </c>
      <c r="R568" s="27"/>
      <c r="S568" s="27" t="s">
        <v>1525</v>
      </c>
      <c r="T568" s="27"/>
    </row>
    <row r="569" spans="1:20" hidden="1">
      <c r="A569" s="6" t="str">
        <f>VLOOKUP(E569,CIFX_ECSG清單!A:B,2,0)</f>
        <v>PROD</v>
      </c>
      <c r="B569" s="6" t="str">
        <f>_xlfn.IFNA(IF(C569="舊服務",LOOKUP(1,0/FIND(IFERROR(VLOOKUP(E569,新舊交易名稱mapping!A:B,2,0),E569),PGMTRX!A:A),PGMTRX!C:C),LOOKUP(1,0/FIND(E569,新服務功能!H:H),新服務功能!M:M)),VLOOKUP(IFERROR(VLOOKUP(E569,新舊交易名稱mapping!A:B,2,0),E569),CIFX_ECSG清單!A:B,2,0))</f>
        <v>行動銀行系統,個網銀系統(PIB),線上服務應用系統(數金處),玉證線上開戶</v>
      </c>
      <c r="C569" s="6" t="str">
        <f>IF(_xlfn.IFNA(VLOOKUP(E569,新服務功能!H:H,1,0),"舊服務")&lt;&gt;"舊服務","新服務","舊服務")</f>
        <v>舊服務</v>
      </c>
      <c r="D569" s="6" t="str">
        <f>IF((VLOOKUP(E569,CIFX_ECSG清單!A:H,8,FALSE))=1,"異動","查詢")</f>
        <v>查詢</v>
      </c>
      <c r="E569" s="27" t="s">
        <v>288</v>
      </c>
      <c r="F569" s="27" t="str">
        <f>IF(ISNUMBER(FIND("TWIS",E569)),VLOOKUP(SUBSTITUTE(E569,"TWIS","IWIS"),CIFX_ECSG清單!A:R,18,0),IF(AND(ISNUMBER(FIND("T",LEFT(E569,2))),IF(LEN(E569)-LEN(SUBSTITUTE(E569,"T",""))&gt;1,FALSE,TRUE)),VLOOKUP(SUBSTITUTE(E569,"T",""),CIFX_ECSG清單!A:R,18,0),VLOOKUP(E569,CIFX_ECSG清單!A:R,18,0)))</f>
        <v>TS0116-SA-010311-00003-顧客註記約定作業_接觸通路註記查詢(PIB).docx</v>
      </c>
      <c r="G569" s="27" t="s">
        <v>292</v>
      </c>
      <c r="H569" s="27" t="s">
        <v>1952</v>
      </c>
      <c r="I569" s="28">
        <v>16</v>
      </c>
      <c r="J569" s="29" t="s">
        <v>513</v>
      </c>
      <c r="K569" s="27" t="s">
        <v>1526</v>
      </c>
      <c r="L569" s="30" t="s">
        <v>1527</v>
      </c>
      <c r="M569" s="27" t="s">
        <v>1989</v>
      </c>
      <c r="N569" s="27">
        <v>11</v>
      </c>
      <c r="O569" s="27" t="s">
        <v>500</v>
      </c>
      <c r="P569" s="27" t="s">
        <v>1068</v>
      </c>
      <c r="Q569" s="27" t="s">
        <v>1069</v>
      </c>
      <c r="R569" s="27"/>
      <c r="S569" s="27" t="s">
        <v>1070</v>
      </c>
      <c r="T569" s="27"/>
    </row>
    <row r="570" spans="1:20" hidden="1">
      <c r="A570" s="6" t="str">
        <f>VLOOKUP(E570,CIFX_ECSG清單!A:B,2,0)</f>
        <v>PROD</v>
      </c>
      <c r="B570" s="6" t="str">
        <f>_xlfn.IFNA(IF(C570="舊服務",LOOKUP(1,0/FIND(IFERROR(VLOOKUP(E570,新舊交易名稱mapping!A:B,2,0),E570),PGMTRX!A:A),PGMTRX!C:C),LOOKUP(1,0/FIND(E570,新服務功能!H:H),新服務功能!M:M)),VLOOKUP(IFERROR(VLOOKUP(E570,新舊交易名稱mapping!A:B,2,0),E570),CIFX_ECSG清單!A:B,2,0))</f>
        <v>行動銀行系統,個網銀系統(PIB),線上服務應用系統(數金處),玉證線上開戶</v>
      </c>
      <c r="C570" s="6" t="str">
        <f>IF(_xlfn.IFNA(VLOOKUP(E570,新服務功能!H:H,1,0),"舊服務")&lt;&gt;"舊服務","新服務","舊服務")</f>
        <v>舊服務</v>
      </c>
      <c r="D570" s="6" t="str">
        <f>IF((VLOOKUP(E570,CIFX_ECSG清單!A:H,8,FALSE))=1,"異動","查詢")</f>
        <v>查詢</v>
      </c>
      <c r="E570" s="27" t="s">
        <v>288</v>
      </c>
      <c r="F570" s="27" t="str">
        <f>IF(ISNUMBER(FIND("TWIS",E570)),VLOOKUP(SUBSTITUTE(E570,"TWIS","IWIS"),CIFX_ECSG清單!A:R,18,0),IF(AND(ISNUMBER(FIND("T",LEFT(E570,2))),IF(LEN(E570)-LEN(SUBSTITUTE(E570,"T",""))&gt;1,FALSE,TRUE)),VLOOKUP(SUBSTITUTE(E570,"T",""),CIFX_ECSG清單!A:R,18,0),VLOOKUP(E570,CIFX_ECSG清單!A:R,18,0)))</f>
        <v>TS0116-SA-010311-00003-顧客註記約定作業_接觸通路註記查詢(PIB).docx</v>
      </c>
      <c r="G570" s="27" t="s">
        <v>292</v>
      </c>
      <c r="H570" s="27" t="s">
        <v>1952</v>
      </c>
      <c r="I570" s="28">
        <v>17</v>
      </c>
      <c r="J570" s="29" t="s">
        <v>513</v>
      </c>
      <c r="K570" s="27" t="s">
        <v>1990</v>
      </c>
      <c r="L570" s="27" t="s">
        <v>505</v>
      </c>
      <c r="M570" s="27" t="s">
        <v>1940</v>
      </c>
      <c r="N570" s="27">
        <v>8</v>
      </c>
      <c r="O570" s="27" t="s">
        <v>500</v>
      </c>
      <c r="P570" s="27" t="s">
        <v>631</v>
      </c>
      <c r="Q570" s="27" t="s">
        <v>826</v>
      </c>
      <c r="R570" s="27"/>
      <c r="S570" s="27" t="s">
        <v>508</v>
      </c>
      <c r="T570" s="27"/>
    </row>
    <row r="571" spans="1:20" hidden="1">
      <c r="A571" s="6" t="str">
        <f>VLOOKUP(E571,CIFX_ECSG清單!A:B,2,0)</f>
        <v>PROD</v>
      </c>
      <c r="B571" s="6" t="str">
        <f>_xlfn.IFNA(IF(C571="舊服務",LOOKUP(1,0/FIND(IFERROR(VLOOKUP(E571,新舊交易名稱mapping!A:B,2,0),E571),PGMTRX!A:A),PGMTRX!C:C),LOOKUP(1,0/FIND(E571,新服務功能!H:H),新服務功能!M:M)),VLOOKUP(IFERROR(VLOOKUP(E571,新舊交易名稱mapping!A:B,2,0),E571),CIFX_ECSG清單!A:B,2,0))</f>
        <v>行動銀行系統,個網銀系統(PIB),線上服務應用系統(數金處),玉證線上開戶</v>
      </c>
      <c r="C571" s="6" t="str">
        <f>IF(_xlfn.IFNA(VLOOKUP(E571,新服務功能!H:H,1,0),"舊服務")&lt;&gt;"舊服務","新服務","舊服務")</f>
        <v>舊服務</v>
      </c>
      <c r="D571" s="6" t="str">
        <f>IF((VLOOKUP(E571,CIFX_ECSG清單!A:H,8,FALSE))=1,"異動","查詢")</f>
        <v>查詢</v>
      </c>
      <c r="E571" s="27" t="s">
        <v>288</v>
      </c>
      <c r="F571" s="27" t="str">
        <f>IF(ISNUMBER(FIND("TWIS",E571)),VLOOKUP(SUBSTITUTE(E571,"TWIS","IWIS"),CIFX_ECSG清單!A:R,18,0),IF(AND(ISNUMBER(FIND("T",LEFT(E571,2))),IF(LEN(E571)-LEN(SUBSTITUTE(E571,"T",""))&gt;1,FALSE,TRUE)),VLOOKUP(SUBSTITUTE(E571,"T",""),CIFX_ECSG清單!A:R,18,0),VLOOKUP(E571,CIFX_ECSG清單!A:R,18,0)))</f>
        <v>TS0116-SA-010311-00003-顧客註記約定作業_接觸通路註記查詢(PIB).docx</v>
      </c>
      <c r="G571" s="27" t="s">
        <v>292</v>
      </c>
      <c r="H571" s="27" t="s">
        <v>1952</v>
      </c>
      <c r="I571" s="28">
        <v>18</v>
      </c>
      <c r="J571" s="29" t="s">
        <v>513</v>
      </c>
      <c r="K571" s="27" t="s">
        <v>1991</v>
      </c>
      <c r="L571" s="27" t="s">
        <v>1992</v>
      </c>
      <c r="M571" s="27" t="s">
        <v>1993</v>
      </c>
      <c r="N571" s="27">
        <v>1</v>
      </c>
      <c r="O571" s="27" t="s">
        <v>500</v>
      </c>
      <c r="P571" s="61" t="s">
        <v>1994</v>
      </c>
      <c r="Q571" s="27" t="s">
        <v>1258</v>
      </c>
      <c r="R571" s="27"/>
      <c r="S571" s="27"/>
      <c r="T571" s="27"/>
    </row>
    <row r="572" spans="1:20" hidden="1">
      <c r="A572" s="6" t="str">
        <f>VLOOKUP(E572,CIFX_ECSG清單!A:B,2,0)</f>
        <v>PROD</v>
      </c>
      <c r="B572" s="6" t="str">
        <f>_xlfn.IFNA(IF(C572="舊服務",LOOKUP(1,0/FIND(IFERROR(VLOOKUP(E572,新舊交易名稱mapping!A:B,2,0),E572),PGMTRX!A:A),PGMTRX!C:C),LOOKUP(1,0/FIND(E572,新服務功能!H:H),新服務功能!M:M)),VLOOKUP(IFERROR(VLOOKUP(E572,新舊交易名稱mapping!A:B,2,0),E572),CIFX_ECSG清單!A:B,2,0))</f>
        <v>行動銀行系統,個網銀系統(PIB),線上服務應用系統(數金處),玉證線上開戶</v>
      </c>
      <c r="C572" s="6" t="str">
        <f>IF(_xlfn.IFNA(VLOOKUP(E572,新服務功能!H:H,1,0),"舊服務")&lt;&gt;"舊服務","新服務","舊服務")</f>
        <v>舊服務</v>
      </c>
      <c r="D572" s="6" t="str">
        <f>IF((VLOOKUP(E572,CIFX_ECSG清單!A:H,8,FALSE))=1,"異動","查詢")</f>
        <v>查詢</v>
      </c>
      <c r="E572" s="27" t="s">
        <v>288</v>
      </c>
      <c r="F572" s="27" t="str">
        <f>IF(ISNUMBER(FIND("TWIS",E572)),VLOOKUP(SUBSTITUTE(E572,"TWIS","IWIS"),CIFX_ECSG清單!A:R,18,0),IF(AND(ISNUMBER(FIND("T",LEFT(E572,2))),IF(LEN(E572)-LEN(SUBSTITUTE(E572,"T",""))&gt;1,FALSE,TRUE)),VLOOKUP(SUBSTITUTE(E572,"T",""),CIFX_ECSG清單!A:R,18,0),VLOOKUP(E572,CIFX_ECSG清單!A:R,18,0)))</f>
        <v>TS0116-SA-010311-00003-顧客註記約定作業_接觸通路註記查詢(PIB).docx</v>
      </c>
      <c r="G572" s="27" t="s">
        <v>292</v>
      </c>
      <c r="H572" s="27" t="s">
        <v>1952</v>
      </c>
      <c r="I572" s="28">
        <v>19</v>
      </c>
      <c r="J572" s="29" t="s">
        <v>513</v>
      </c>
      <c r="K572" s="31" t="s">
        <v>907</v>
      </c>
      <c r="L572" s="31" t="s">
        <v>907</v>
      </c>
      <c r="M572" s="27" t="s">
        <v>1995</v>
      </c>
      <c r="N572" s="27">
        <v>11</v>
      </c>
      <c r="O572" s="27" t="s">
        <v>500</v>
      </c>
      <c r="P572" s="30" t="s">
        <v>909</v>
      </c>
      <c r="Q572" s="27" t="s">
        <v>1363</v>
      </c>
      <c r="R572" s="27"/>
      <c r="S572" s="27" t="s">
        <v>911</v>
      </c>
      <c r="T572" s="27"/>
    </row>
    <row r="573" spans="1:20" hidden="1">
      <c r="A573" s="6" t="str">
        <f>VLOOKUP(E573,CIFX_ECSG清單!A:B,2,0)</f>
        <v>PROD</v>
      </c>
      <c r="B573" s="6" t="str">
        <f>_xlfn.IFNA(IF(C573="舊服務",LOOKUP(1,0/FIND(IFERROR(VLOOKUP(E573,新舊交易名稱mapping!A:B,2,0),E573),PGMTRX!A:A),PGMTRX!C:C),LOOKUP(1,0/FIND(E573,新服務功能!H:H),新服務功能!M:M)),VLOOKUP(IFERROR(VLOOKUP(E573,新舊交易名稱mapping!A:B,2,0),E573),CIFX_ECSG清單!A:B,2,0))</f>
        <v>TS0077 新世代分行系統(NBS)</v>
      </c>
      <c r="C573" s="6" t="str">
        <f>IF(_xlfn.IFNA(VLOOKUP(E573,新服務功能!H:H,1,0),"舊服務")&lt;&gt;"舊服務","新服務","舊服務")</f>
        <v>新服務</v>
      </c>
      <c r="D573" s="6" t="str">
        <f>IF((VLOOKUP(E573,CIFX_ECSG清單!A:H,8,FALSE))=1,"異動","查詢")</f>
        <v>查詢</v>
      </c>
      <c r="E573" s="27" t="s">
        <v>1996</v>
      </c>
      <c r="F573" s="27" t="str">
        <f>IF(ISNUMBER(FIND("TWIS",E573)),VLOOKUP(SUBSTITUTE(E573,"TWIS","IWIS"),CIFX_ECSG清單!A:R,18,0),IF(AND(ISNUMBER(FIND("T",LEFT(E573,2))),IF(LEN(E573)-LEN(SUBSTITUTE(E573,"T",""))&gt;1,FALSE,TRUE)),VLOOKUP(SUBSTITUTE(E573,"T",""),CIFX_ECSG清單!A:R,18,0),VLOOKUP(E573,CIFX_ECSG清單!A:R,18,0)))</f>
        <v>TS0116-SA-010318-00006-顧客註記約定作業_電子銀行約定事項查詢.docx</v>
      </c>
      <c r="G573" s="27" t="s">
        <v>1997</v>
      </c>
      <c r="H573" s="27" t="s">
        <v>1998</v>
      </c>
      <c r="I573" s="28">
        <v>1</v>
      </c>
      <c r="J573" s="29" t="s">
        <v>496</v>
      </c>
      <c r="K573" s="27" t="s">
        <v>509</v>
      </c>
      <c r="L573" s="27" t="s">
        <v>509</v>
      </c>
      <c r="M573" s="27" t="s">
        <v>510</v>
      </c>
      <c r="N573" s="27">
        <v>13</v>
      </c>
      <c r="O573" s="27" t="s">
        <v>516</v>
      </c>
      <c r="P573" s="27" t="s">
        <v>511</v>
      </c>
      <c r="R573" s="27"/>
      <c r="S573" s="27"/>
      <c r="T573" s="27"/>
    </row>
    <row r="574" spans="1:20" hidden="1">
      <c r="A574" s="6" t="str">
        <f>VLOOKUP(E574,CIFX_ECSG清單!A:B,2,0)</f>
        <v>PROD</v>
      </c>
      <c r="B574" s="6" t="str">
        <f>_xlfn.IFNA(IF(C574="舊服務",LOOKUP(1,0/FIND(IFERROR(VLOOKUP(E574,新舊交易名稱mapping!A:B,2,0),E574),PGMTRX!A:A),PGMTRX!C:C),LOOKUP(1,0/FIND(E574,新服務功能!H:H),新服務功能!M:M)),VLOOKUP(IFERROR(VLOOKUP(E574,新舊交易名稱mapping!A:B,2,0),E574),CIFX_ECSG清單!A:B,2,0))</f>
        <v>TS0077 新世代分行系統(NBS)</v>
      </c>
      <c r="C574" s="6" t="str">
        <f>IF(_xlfn.IFNA(VLOOKUP(E574,新服務功能!H:H,1,0),"舊服務")&lt;&gt;"舊服務","新服務","舊服務")</f>
        <v>新服務</v>
      </c>
      <c r="D574" s="6" t="str">
        <f>IF((VLOOKUP(E574,CIFX_ECSG清單!A:H,8,FALSE))=1,"異動","查詢")</f>
        <v>查詢</v>
      </c>
      <c r="E574" s="27" t="s">
        <v>1996</v>
      </c>
      <c r="F574" s="27" t="str">
        <f>IF(ISNUMBER(FIND("TWIS",E574)),VLOOKUP(SUBSTITUTE(E574,"TWIS","IWIS"),CIFX_ECSG清單!A:R,18,0),IF(AND(ISNUMBER(FIND("T",LEFT(E574,2))),IF(LEN(E574)-LEN(SUBSTITUTE(E574,"T",""))&gt;1,FALSE,TRUE)),VLOOKUP(SUBSTITUTE(E574,"T",""),CIFX_ECSG清單!A:R,18,0),VLOOKUP(E574,CIFX_ECSG清單!A:R,18,0)))</f>
        <v>TS0116-SA-010318-00006-顧客註記約定作業_電子銀行約定事項查詢.docx</v>
      </c>
      <c r="G574" s="27" t="s">
        <v>1997</v>
      </c>
      <c r="H574" s="27" t="s">
        <v>1998</v>
      </c>
      <c r="I574" s="28">
        <v>2</v>
      </c>
      <c r="J574" s="29" t="s">
        <v>496</v>
      </c>
      <c r="K574" s="27" t="s">
        <v>514</v>
      </c>
      <c r="L574" s="32" t="s">
        <v>498</v>
      </c>
      <c r="M574" s="27" t="s">
        <v>499</v>
      </c>
      <c r="N574" s="27">
        <v>10</v>
      </c>
      <c r="O574" s="27" t="s">
        <v>516</v>
      </c>
      <c r="P574" s="27" t="s">
        <v>501</v>
      </c>
      <c r="Q574" s="27" t="s">
        <v>824</v>
      </c>
      <c r="R574" s="27"/>
      <c r="S574" s="27" t="s">
        <v>502</v>
      </c>
      <c r="T574" s="27"/>
    </row>
    <row r="575" spans="1:20" hidden="1">
      <c r="A575" s="6" t="str">
        <f>VLOOKUP(E575,CIFX_ECSG清單!A:B,2,0)</f>
        <v>PROD</v>
      </c>
      <c r="B575" s="6" t="str">
        <f>_xlfn.IFNA(IF(C575="舊服務",LOOKUP(1,0/FIND(IFERROR(VLOOKUP(E575,新舊交易名稱mapping!A:B,2,0),E575),PGMTRX!A:A),PGMTRX!C:C),LOOKUP(1,0/FIND(E575,新服務功能!H:H),新服務功能!M:M)),VLOOKUP(IFERROR(VLOOKUP(E575,新舊交易名稱mapping!A:B,2,0),E575),CIFX_ECSG清單!A:B,2,0))</f>
        <v>TS0077 新世代分行系統(NBS)</v>
      </c>
      <c r="C575" s="6" t="str">
        <f>IF(_xlfn.IFNA(VLOOKUP(E575,新服務功能!H:H,1,0),"舊服務")&lt;&gt;"舊服務","新服務","舊服務")</f>
        <v>新服務</v>
      </c>
      <c r="D575" s="6" t="str">
        <f>IF((VLOOKUP(E575,CIFX_ECSG清單!A:H,8,FALSE))=1,"異動","查詢")</f>
        <v>查詢</v>
      </c>
      <c r="E575" s="27" t="s">
        <v>1996</v>
      </c>
      <c r="F575" s="27" t="str">
        <f>IF(ISNUMBER(FIND("TWIS",E575)),VLOOKUP(SUBSTITUTE(E575,"TWIS","IWIS"),CIFX_ECSG清單!A:R,18,0),IF(AND(ISNUMBER(FIND("T",LEFT(E575,2))),IF(LEN(E575)-LEN(SUBSTITUTE(E575,"T",""))&gt;1,FALSE,TRUE)),VLOOKUP(SUBSTITUTE(E575,"T",""),CIFX_ECSG清單!A:R,18,0),VLOOKUP(E575,CIFX_ECSG清單!A:R,18,0)))</f>
        <v>TS0116-SA-010318-00006-顧客註記約定作業_電子銀行約定事項查詢.docx</v>
      </c>
      <c r="G575" s="27" t="s">
        <v>1997</v>
      </c>
      <c r="H575" s="27" t="s">
        <v>1999</v>
      </c>
      <c r="I575" s="28">
        <v>1</v>
      </c>
      <c r="J575" s="29" t="s">
        <v>513</v>
      </c>
      <c r="K575" s="27" t="s">
        <v>514</v>
      </c>
      <c r="L575" s="31" t="s">
        <v>498</v>
      </c>
      <c r="M575" s="27" t="s">
        <v>2000</v>
      </c>
      <c r="N575" s="27">
        <v>10</v>
      </c>
      <c r="O575" s="27" t="s">
        <v>516</v>
      </c>
      <c r="P575" s="27" t="s">
        <v>501</v>
      </c>
      <c r="Q575" s="27" t="s">
        <v>866</v>
      </c>
      <c r="R575" s="27"/>
      <c r="S575" s="27" t="s">
        <v>502</v>
      </c>
      <c r="T575" s="27"/>
    </row>
    <row r="576" spans="1:20" hidden="1">
      <c r="A576" s="6" t="str">
        <f>VLOOKUP(E576,CIFX_ECSG清單!A:B,2,0)</f>
        <v>PROD</v>
      </c>
      <c r="B576" s="6" t="str">
        <f>_xlfn.IFNA(IF(C576="舊服務",LOOKUP(1,0/FIND(IFERROR(VLOOKUP(E576,新舊交易名稱mapping!A:B,2,0),E576),PGMTRX!A:A),PGMTRX!C:C),LOOKUP(1,0/FIND(E576,新服務功能!H:H),新服務功能!M:M)),VLOOKUP(IFERROR(VLOOKUP(E576,新舊交易名稱mapping!A:B,2,0),E576),CIFX_ECSG清單!A:B,2,0))</f>
        <v>TS0077 新世代分行系統(NBS)</v>
      </c>
      <c r="C576" s="6" t="str">
        <f>IF(_xlfn.IFNA(VLOOKUP(E576,新服務功能!H:H,1,0),"舊服務")&lt;&gt;"舊服務","新服務","舊服務")</f>
        <v>新服務</v>
      </c>
      <c r="D576" s="6" t="str">
        <f>IF((VLOOKUP(E576,CIFX_ECSG清單!A:H,8,FALSE))=1,"異動","查詢")</f>
        <v>查詢</v>
      </c>
      <c r="E576" s="27" t="s">
        <v>1996</v>
      </c>
      <c r="F576" s="27" t="str">
        <f>IF(ISNUMBER(FIND("TWIS",E576)),VLOOKUP(SUBSTITUTE(E576,"TWIS","IWIS"),CIFX_ECSG清單!A:R,18,0),IF(AND(ISNUMBER(FIND("T",LEFT(E576,2))),IF(LEN(E576)-LEN(SUBSTITUTE(E576,"T",""))&gt;1,FALSE,TRUE)),VLOOKUP(SUBSTITUTE(E576,"T",""),CIFX_ECSG清單!A:R,18,0),VLOOKUP(E576,CIFX_ECSG清單!A:R,18,0)))</f>
        <v>TS0116-SA-010318-00006-顧客註記約定作業_電子銀行約定事項查詢.docx</v>
      </c>
      <c r="G576" s="27" t="s">
        <v>1997</v>
      </c>
      <c r="H576" s="27" t="s">
        <v>1999</v>
      </c>
      <c r="I576" s="28">
        <v>2</v>
      </c>
      <c r="J576" s="29" t="s">
        <v>513</v>
      </c>
      <c r="K576" s="27" t="s">
        <v>669</v>
      </c>
      <c r="L576" s="31" t="s">
        <v>634</v>
      </c>
      <c r="M576" s="27" t="s">
        <v>868</v>
      </c>
      <c r="N576" s="27">
        <v>80</v>
      </c>
      <c r="O576" s="27" t="s">
        <v>516</v>
      </c>
      <c r="P576" s="27" t="s">
        <v>2001</v>
      </c>
      <c r="Q576" s="27" t="s">
        <v>829</v>
      </c>
      <c r="R576" s="27"/>
      <c r="S576" s="27" t="s">
        <v>638</v>
      </c>
      <c r="T576" s="27"/>
    </row>
    <row r="577" spans="1:20" hidden="1">
      <c r="A577" s="6" t="str">
        <f>VLOOKUP(E577,CIFX_ECSG清單!A:B,2,0)</f>
        <v>PROD</v>
      </c>
      <c r="B577" s="6" t="str">
        <f>_xlfn.IFNA(IF(C577="舊服務",LOOKUP(1,0/FIND(IFERROR(VLOOKUP(E577,新舊交易名稱mapping!A:B,2,0),E577),PGMTRX!A:A),PGMTRX!C:C),LOOKUP(1,0/FIND(E577,新服務功能!H:H),新服務功能!M:M)),VLOOKUP(IFERROR(VLOOKUP(E577,新舊交易名稱mapping!A:B,2,0),E577),CIFX_ECSG清單!A:B,2,0))</f>
        <v>TS0077 新世代分行系統(NBS)</v>
      </c>
      <c r="C577" s="6" t="str">
        <f>IF(_xlfn.IFNA(VLOOKUP(E577,新服務功能!H:H,1,0),"舊服務")&lt;&gt;"舊服務","新服務","舊服務")</f>
        <v>新服務</v>
      </c>
      <c r="D577" s="6" t="str">
        <f>IF((VLOOKUP(E577,CIFX_ECSG清單!A:H,8,FALSE))=1,"異動","查詢")</f>
        <v>查詢</v>
      </c>
      <c r="E577" s="27" t="s">
        <v>1996</v>
      </c>
      <c r="F577" s="27" t="str">
        <f>IF(ISNUMBER(FIND("TWIS",E577)),VLOOKUP(SUBSTITUTE(E577,"TWIS","IWIS"),CIFX_ECSG清單!A:R,18,0),IF(AND(ISNUMBER(FIND("T",LEFT(E577,2))),IF(LEN(E577)-LEN(SUBSTITUTE(E577,"T",""))&gt;1,FALSE,TRUE)),VLOOKUP(SUBSTITUTE(E577,"T",""),CIFX_ECSG清單!A:R,18,0),VLOOKUP(E577,CIFX_ECSG清單!A:R,18,0)))</f>
        <v>TS0116-SA-010318-00006-顧客註記約定作業_電子銀行約定事項查詢.docx</v>
      </c>
      <c r="G577" s="27" t="s">
        <v>1997</v>
      </c>
      <c r="H577" s="27" t="s">
        <v>1999</v>
      </c>
      <c r="I577" s="28">
        <v>3</v>
      </c>
      <c r="J577" s="29" t="s">
        <v>513</v>
      </c>
      <c r="K577" s="27" t="s">
        <v>628</v>
      </c>
      <c r="L577" s="31" t="s">
        <v>629</v>
      </c>
      <c r="M577" s="27" t="s">
        <v>2002</v>
      </c>
      <c r="N577" s="27">
        <v>8</v>
      </c>
      <c r="O577" s="27" t="s">
        <v>516</v>
      </c>
      <c r="P577" s="27" t="s">
        <v>507</v>
      </c>
      <c r="Q577" s="27" t="s">
        <v>826</v>
      </c>
      <c r="R577" s="27"/>
      <c r="S577" s="27" t="s">
        <v>508</v>
      </c>
      <c r="T577" s="27"/>
    </row>
    <row r="578" spans="1:20" hidden="1">
      <c r="A578" s="6" t="str">
        <f>VLOOKUP(E578,CIFX_ECSG清單!A:B,2,0)</f>
        <v>PROD</v>
      </c>
      <c r="B578" s="6" t="str">
        <f>_xlfn.IFNA(IF(C578="舊服務",LOOKUP(1,0/FIND(IFERROR(VLOOKUP(E578,新舊交易名稱mapping!A:B,2,0),E578),PGMTRX!A:A),PGMTRX!C:C),LOOKUP(1,0/FIND(E578,新服務功能!H:H),新服務功能!M:M)),VLOOKUP(IFERROR(VLOOKUP(E578,新舊交易名稱mapping!A:B,2,0),E578),CIFX_ECSG清單!A:B,2,0))</f>
        <v>TS0077 新世代分行系統(NBS)</v>
      </c>
      <c r="C578" s="6" t="str">
        <f>IF(_xlfn.IFNA(VLOOKUP(E578,新服務功能!H:H,1,0),"舊服務")&lt;&gt;"舊服務","新服務","舊服務")</f>
        <v>新服務</v>
      </c>
      <c r="D578" s="6" t="str">
        <f>IF((VLOOKUP(E578,CIFX_ECSG清單!A:H,8,FALSE))=1,"異動","查詢")</f>
        <v>查詢</v>
      </c>
      <c r="E578" s="27" t="s">
        <v>1996</v>
      </c>
      <c r="F578" s="27" t="str">
        <f>IF(ISNUMBER(FIND("TWIS",E578)),VLOOKUP(SUBSTITUTE(E578,"TWIS","IWIS"),CIFX_ECSG清單!A:R,18,0),IF(AND(ISNUMBER(FIND("T",LEFT(E578,2))),IF(LEN(E578)-LEN(SUBSTITUTE(E578,"T",""))&gt;1,FALSE,TRUE)),VLOOKUP(SUBSTITUTE(E578,"T",""),CIFX_ECSG清單!A:R,18,0),VLOOKUP(E578,CIFX_ECSG清單!A:R,18,0)))</f>
        <v>TS0116-SA-010318-00006-顧客註記約定作業_電子銀行約定事項查詢.docx</v>
      </c>
      <c r="G578" s="27" t="s">
        <v>1997</v>
      </c>
      <c r="H578" s="27" t="s">
        <v>1999</v>
      </c>
      <c r="I578" s="28">
        <v>4</v>
      </c>
      <c r="J578" s="29" t="s">
        <v>513</v>
      </c>
      <c r="K578" s="27" t="s">
        <v>2003</v>
      </c>
      <c r="L578" s="31" t="s">
        <v>1900</v>
      </c>
      <c r="M578" s="27" t="s">
        <v>2004</v>
      </c>
      <c r="N578" s="27">
        <v>1</v>
      </c>
      <c r="O578" s="27" t="s">
        <v>516</v>
      </c>
      <c r="P578" s="27" t="s">
        <v>2005</v>
      </c>
      <c r="Q578" s="27" t="s">
        <v>1903</v>
      </c>
      <c r="R578" s="27"/>
      <c r="S578" s="37" t="s">
        <v>1904</v>
      </c>
      <c r="T578" s="27"/>
    </row>
    <row r="579" spans="1:20" hidden="1">
      <c r="A579" s="6" t="str">
        <f>VLOOKUP(E579,CIFX_ECSG清單!A:B,2,0)</f>
        <v>PROD</v>
      </c>
      <c r="B579" s="6" t="str">
        <f>_xlfn.IFNA(IF(C579="舊服務",LOOKUP(1,0/FIND(IFERROR(VLOOKUP(E579,新舊交易名稱mapping!A:B,2,0),E579),PGMTRX!A:A),PGMTRX!C:C),LOOKUP(1,0/FIND(E579,新服務功能!H:H),新服務功能!M:M)),VLOOKUP(IFERROR(VLOOKUP(E579,新舊交易名稱mapping!A:B,2,0),E579),CIFX_ECSG清單!A:B,2,0))</f>
        <v>TS0077 新世代分行系統(NBS)</v>
      </c>
      <c r="C579" s="6" t="str">
        <f>IF(_xlfn.IFNA(VLOOKUP(E579,新服務功能!H:H,1,0),"舊服務")&lt;&gt;"舊服務","新服務","舊服務")</f>
        <v>新服務</v>
      </c>
      <c r="D579" s="6" t="str">
        <f>IF((VLOOKUP(E579,CIFX_ECSG清單!A:H,8,FALSE))=1,"異動","查詢")</f>
        <v>查詢</v>
      </c>
      <c r="E579" s="27" t="s">
        <v>1996</v>
      </c>
      <c r="F579" s="27" t="str">
        <f>IF(ISNUMBER(FIND("TWIS",E579)),VLOOKUP(SUBSTITUTE(E579,"TWIS","IWIS"),CIFX_ECSG清單!A:R,18,0),IF(AND(ISNUMBER(FIND("T",LEFT(E579,2))),IF(LEN(E579)-LEN(SUBSTITUTE(E579,"T",""))&gt;1,FALSE,TRUE)),VLOOKUP(SUBSTITUTE(E579,"T",""),CIFX_ECSG清單!A:R,18,0),VLOOKUP(E579,CIFX_ECSG清單!A:R,18,0)))</f>
        <v>TS0116-SA-010318-00006-顧客註記約定作業_電子銀行約定事項查詢.docx</v>
      </c>
      <c r="G579" s="27" t="s">
        <v>1997</v>
      </c>
      <c r="H579" s="27" t="s">
        <v>1999</v>
      </c>
      <c r="I579" s="28">
        <v>5</v>
      </c>
      <c r="J579" s="29" t="s">
        <v>513</v>
      </c>
      <c r="K579" s="27" t="s">
        <v>2006</v>
      </c>
      <c r="L579" s="62" t="s">
        <v>1933</v>
      </c>
      <c r="M579" s="27" t="s">
        <v>1536</v>
      </c>
      <c r="N579" s="27">
        <v>1</v>
      </c>
      <c r="O579" s="27" t="s">
        <v>516</v>
      </c>
      <c r="P579" s="62" t="s">
        <v>1875</v>
      </c>
      <c r="Q579" s="27" t="s">
        <v>1537</v>
      </c>
      <c r="R579" s="27"/>
      <c r="S579" s="37" t="s">
        <v>860</v>
      </c>
      <c r="T579" s="27"/>
    </row>
    <row r="580" spans="1:20" hidden="1">
      <c r="A580" s="6" t="str">
        <f>VLOOKUP(E580,CIFX_ECSG清單!A:B,2,0)</f>
        <v>PROD</v>
      </c>
      <c r="B580" s="6" t="str">
        <f>_xlfn.IFNA(IF(C580="舊服務",LOOKUP(1,0/FIND(IFERROR(VLOOKUP(E580,新舊交易名稱mapping!A:B,2,0),E580),PGMTRX!A:A),PGMTRX!C:C),LOOKUP(1,0/FIND(E580,新服務功能!H:H),新服務功能!M:M)),VLOOKUP(IFERROR(VLOOKUP(E580,新舊交易名稱mapping!A:B,2,0),E580),CIFX_ECSG清單!A:B,2,0))</f>
        <v>TS0077 新世代分行系統(NBS)</v>
      </c>
      <c r="C580" s="6" t="str">
        <f>IF(_xlfn.IFNA(VLOOKUP(E580,新服務功能!H:H,1,0),"舊服務")&lt;&gt;"舊服務","新服務","舊服務")</f>
        <v>新服務</v>
      </c>
      <c r="D580" s="6" t="str">
        <f>IF((VLOOKUP(E580,CIFX_ECSG清單!A:H,8,FALSE))=1,"異動","查詢")</f>
        <v>查詢</v>
      </c>
      <c r="E580" s="27" t="s">
        <v>1996</v>
      </c>
      <c r="F580" s="27" t="str">
        <f>IF(ISNUMBER(FIND("TWIS",E580)),VLOOKUP(SUBSTITUTE(E580,"TWIS","IWIS"),CIFX_ECSG清單!A:R,18,0),IF(AND(ISNUMBER(FIND("T",LEFT(E580,2))),IF(LEN(E580)-LEN(SUBSTITUTE(E580,"T",""))&gt;1,FALSE,TRUE)),VLOOKUP(SUBSTITUTE(E580,"T",""),CIFX_ECSG清單!A:R,18,0),VLOOKUP(E580,CIFX_ECSG清單!A:R,18,0)))</f>
        <v>TS0116-SA-010318-00006-顧客註記約定作業_電子銀行約定事項查詢.docx</v>
      </c>
      <c r="G580" s="27" t="s">
        <v>1997</v>
      </c>
      <c r="H580" s="27" t="s">
        <v>1999</v>
      </c>
      <c r="I580" s="28">
        <v>6</v>
      </c>
      <c r="J580" s="29" t="s">
        <v>513</v>
      </c>
      <c r="K580" s="27" t="s">
        <v>2007</v>
      </c>
      <c r="L580" s="31" t="s">
        <v>2008</v>
      </c>
      <c r="M580" s="27" t="s">
        <v>1522</v>
      </c>
      <c r="N580" s="27">
        <v>1</v>
      </c>
      <c r="O580" s="27" t="s">
        <v>516</v>
      </c>
      <c r="P580" s="27" t="s">
        <v>1523</v>
      </c>
      <c r="R580" s="27"/>
      <c r="S580" s="27" t="s">
        <v>1525</v>
      </c>
      <c r="T580" s="27"/>
    </row>
    <row r="581" spans="1:20" ht="27" hidden="1">
      <c r="A581" s="6" t="str">
        <f>VLOOKUP(E581,CIFX_ECSG清單!A:B,2,0)</f>
        <v>PROD</v>
      </c>
      <c r="B581" s="6" t="str">
        <f>_xlfn.IFNA(IF(C581="舊服務",LOOKUP(1,0/FIND(IFERROR(VLOOKUP(E581,新舊交易名稱mapping!A:B,2,0),E581),PGMTRX!A:A),PGMTRX!C:C),LOOKUP(1,0/FIND(E581,新服務功能!H:H),新服務功能!M:M)),VLOOKUP(IFERROR(VLOOKUP(E581,新舊交易名稱mapping!A:B,2,0),E581),CIFX_ECSG清單!A:B,2,0))</f>
        <v>TS0077 新世代分行系統(NBS)</v>
      </c>
      <c r="C581" s="6" t="str">
        <f>IF(_xlfn.IFNA(VLOOKUP(E581,新服務功能!H:H,1,0),"舊服務")&lt;&gt;"舊服務","新服務","舊服務")</f>
        <v>新服務</v>
      </c>
      <c r="D581" s="6" t="str">
        <f>IF((VLOOKUP(E581,CIFX_ECSG清單!A:H,8,FALSE))=1,"異動","查詢")</f>
        <v>查詢</v>
      </c>
      <c r="E581" s="27" t="s">
        <v>1996</v>
      </c>
      <c r="F581" s="27" t="str">
        <f>IF(ISNUMBER(FIND("TWIS",E581)),VLOOKUP(SUBSTITUTE(E581,"TWIS","IWIS"),CIFX_ECSG清單!A:R,18,0),IF(AND(ISNUMBER(FIND("T",LEFT(E581,2))),IF(LEN(E581)-LEN(SUBSTITUTE(E581,"T",""))&gt;1,FALSE,TRUE)),VLOOKUP(SUBSTITUTE(E581,"T",""),CIFX_ECSG清單!A:R,18,0),VLOOKUP(E581,CIFX_ECSG清單!A:R,18,0)))</f>
        <v>TS0116-SA-010318-00006-顧客註記約定作業_電子銀行約定事項查詢.docx</v>
      </c>
      <c r="G581" s="27" t="s">
        <v>1997</v>
      </c>
      <c r="H581" s="27" t="s">
        <v>1999</v>
      </c>
      <c r="I581" s="28">
        <v>7</v>
      </c>
      <c r="J581" s="29" t="s">
        <v>513</v>
      </c>
      <c r="K581" s="27" t="s">
        <v>2009</v>
      </c>
      <c r="L581" s="31" t="s">
        <v>2010</v>
      </c>
      <c r="M581" s="27" t="s">
        <v>1528</v>
      </c>
      <c r="N581" s="27">
        <v>1</v>
      </c>
      <c r="O581" s="27" t="s">
        <v>516</v>
      </c>
      <c r="P581" s="27" t="s">
        <v>1068</v>
      </c>
      <c r="Q581" s="27" t="s">
        <v>1069</v>
      </c>
      <c r="R581" s="27"/>
      <c r="S581" s="27" t="s">
        <v>1070</v>
      </c>
      <c r="T581" s="27"/>
    </row>
    <row r="582" spans="1:20" hidden="1">
      <c r="A582" s="6" t="str">
        <f>VLOOKUP(E582,CIFX_ECSG清單!A:B,2,0)</f>
        <v>PROD</v>
      </c>
      <c r="B582" s="6" t="str">
        <f>_xlfn.IFNA(IF(C582="舊服務",LOOKUP(1,0/FIND(IFERROR(VLOOKUP(E582,新舊交易名稱mapping!A:B,2,0),E582),PGMTRX!A:A),PGMTRX!C:C),LOOKUP(1,0/FIND(E582,新服務功能!H:H),新服務功能!M:M)),VLOOKUP(IFERROR(VLOOKUP(E582,新舊交易名稱mapping!A:B,2,0),E582),CIFX_ECSG清單!A:B,2,0))</f>
        <v>TS0077 新世代分行系統(NBS)</v>
      </c>
      <c r="C582" s="6" t="str">
        <f>IF(_xlfn.IFNA(VLOOKUP(E582,新服務功能!H:H,1,0),"舊服務")&lt;&gt;"舊服務","新服務","舊服務")</f>
        <v>新服務</v>
      </c>
      <c r="D582" s="6" t="str">
        <f>IF((VLOOKUP(E582,CIFX_ECSG清單!A:H,8,FALSE))=1,"異動","查詢")</f>
        <v>查詢</v>
      </c>
      <c r="E582" s="27" t="s">
        <v>1996</v>
      </c>
      <c r="F582" s="27" t="str">
        <f>IF(ISNUMBER(FIND("TWIS",E582)),VLOOKUP(SUBSTITUTE(E582,"TWIS","IWIS"),CIFX_ECSG清單!A:R,18,0),IF(AND(ISNUMBER(FIND("T",LEFT(E582,2))),IF(LEN(E582)-LEN(SUBSTITUTE(E582,"T",""))&gt;1,FALSE,TRUE)),VLOOKUP(SUBSTITUTE(E582,"T",""),CIFX_ECSG清單!A:R,18,0),VLOOKUP(E582,CIFX_ECSG清單!A:R,18,0)))</f>
        <v>TS0116-SA-010318-00006-顧客註記約定作業_電子銀行約定事項查詢.docx</v>
      </c>
      <c r="G582" s="27" t="s">
        <v>1997</v>
      </c>
      <c r="H582" s="27" t="s">
        <v>1999</v>
      </c>
      <c r="I582" s="28">
        <v>8</v>
      </c>
      <c r="J582" s="29" t="s">
        <v>513</v>
      </c>
      <c r="K582" s="27" t="s">
        <v>2011</v>
      </c>
      <c r="L582" s="30" t="s">
        <v>2012</v>
      </c>
      <c r="M582" s="27" t="s">
        <v>2013</v>
      </c>
      <c r="N582" s="27">
        <v>1</v>
      </c>
      <c r="O582" s="27" t="s">
        <v>516</v>
      </c>
      <c r="P582" s="63" t="s">
        <v>2014</v>
      </c>
      <c r="Q582" s="27" t="s">
        <v>2015</v>
      </c>
      <c r="R582" s="27"/>
      <c r="S582" s="46" t="s">
        <v>2016</v>
      </c>
      <c r="T582" s="27"/>
    </row>
    <row r="583" spans="1:20" hidden="1">
      <c r="A583" s="6" t="str">
        <f>VLOOKUP(E583,CIFX_ECSG清單!A:B,2,0)</f>
        <v>PROD</v>
      </c>
      <c r="B583" s="6" t="str">
        <f>_xlfn.IFNA(IF(C583="舊服務",LOOKUP(1,0/FIND(IFERROR(VLOOKUP(E583,新舊交易名稱mapping!A:B,2,0),E583),PGMTRX!A:A),PGMTRX!C:C),LOOKUP(1,0/FIND(E583,新服務功能!H:H),新服務功能!M:M)),VLOOKUP(IFERROR(VLOOKUP(E583,新舊交易名稱mapping!A:B,2,0),E583),CIFX_ECSG清單!A:B,2,0))</f>
        <v>TS0077 新世代分行系統(NBS)</v>
      </c>
      <c r="C583" s="6" t="str">
        <f>IF(_xlfn.IFNA(VLOOKUP(E583,新服務功能!H:H,1,0),"舊服務")&lt;&gt;"舊服務","新服務","舊服務")</f>
        <v>新服務</v>
      </c>
      <c r="D583" s="6" t="str">
        <f>IF((VLOOKUP(E583,CIFX_ECSG清單!A:H,8,FALSE))=1,"異動","查詢")</f>
        <v>查詢</v>
      </c>
      <c r="E583" s="27" t="s">
        <v>1996</v>
      </c>
      <c r="F583" s="27" t="str">
        <f>IF(ISNUMBER(FIND("TWIS",E583)),VLOOKUP(SUBSTITUTE(E583,"TWIS","IWIS"),CIFX_ECSG清單!A:R,18,0),IF(AND(ISNUMBER(FIND("T",LEFT(E583,2))),IF(LEN(E583)-LEN(SUBSTITUTE(E583,"T",""))&gt;1,FALSE,TRUE)),VLOOKUP(SUBSTITUTE(E583,"T",""),CIFX_ECSG清單!A:R,18,0),VLOOKUP(E583,CIFX_ECSG清單!A:R,18,0)))</f>
        <v>TS0116-SA-010318-00006-顧客註記約定作業_電子銀行約定事項查詢.docx</v>
      </c>
      <c r="G583" s="27" t="s">
        <v>1997</v>
      </c>
      <c r="H583" s="27" t="s">
        <v>1999</v>
      </c>
      <c r="I583" s="28">
        <v>9</v>
      </c>
      <c r="J583" s="29" t="s">
        <v>513</v>
      </c>
      <c r="K583" s="27" t="s">
        <v>2017</v>
      </c>
      <c r="L583" s="30" t="s">
        <v>2018</v>
      </c>
      <c r="M583" s="27" t="s">
        <v>2019</v>
      </c>
      <c r="N583" s="27">
        <v>1</v>
      </c>
      <c r="O583" s="27" t="s">
        <v>516</v>
      </c>
      <c r="P583" s="27" t="s">
        <v>2020</v>
      </c>
      <c r="Q583" s="27" t="s">
        <v>2021</v>
      </c>
      <c r="R583" s="27"/>
      <c r="S583" s="37" t="s">
        <v>2022</v>
      </c>
      <c r="T583" s="27"/>
    </row>
    <row r="584" spans="1:20" hidden="1">
      <c r="A584" s="6" t="str">
        <f>VLOOKUP(E584,CIFX_ECSG清單!A:B,2,0)</f>
        <v>PROD</v>
      </c>
      <c r="B584" s="6" t="str">
        <f>_xlfn.IFNA(IF(C584="舊服務",LOOKUP(1,0/FIND(IFERROR(VLOOKUP(E584,新舊交易名稱mapping!A:B,2,0),E584),PGMTRX!A:A),PGMTRX!C:C),LOOKUP(1,0/FIND(E584,新服務功能!H:H),新服務功能!M:M)),VLOOKUP(IFERROR(VLOOKUP(E584,新舊交易名稱mapping!A:B,2,0),E584),CIFX_ECSG清單!A:B,2,0))</f>
        <v>TS0118 海外開戶系統(ABR)</v>
      </c>
      <c r="C584" s="6" t="str">
        <f>IF(_xlfn.IFNA(VLOOKUP(E584,新服務功能!H:H,1,0),"舊服務")&lt;&gt;"舊服務","新服務","舊服務")</f>
        <v>新服務</v>
      </c>
      <c r="D584" s="6" t="str">
        <f>IF((VLOOKUP(E584,CIFX_ECSG清單!A:H,8,FALSE))=1,"異動","查詢")</f>
        <v>查詢</v>
      </c>
      <c r="E584" s="27" t="s">
        <v>2023</v>
      </c>
      <c r="F584" s="27" t="str">
        <f>IF(ISNUMBER(FIND("TWIS",E584)),VLOOKUP(SUBSTITUTE(E584,"TWIS","IWIS"),CIFX_ECSG清單!A:R,18,0),IF(AND(ISNUMBER(FIND("T",LEFT(E584,2))),IF(LEN(E584)-LEN(SUBSTITUTE(E584,"T",""))&gt;1,FALSE,TRUE)),VLOOKUP(SUBSTITUTE(E584,"T",""),CIFX_ECSG清單!A:R,18,0),VLOOKUP(E584,CIFX_ECSG清單!A:R,18,0)))</f>
        <v>TS0116-SA-010301-00063-顧客資料基本資料_基本資料查詢(OBU).docx</v>
      </c>
      <c r="G584" s="31" t="s">
        <v>2024</v>
      </c>
      <c r="H584" s="51" t="s">
        <v>616</v>
      </c>
      <c r="I584" s="28">
        <v>1</v>
      </c>
      <c r="J584" s="29" t="s">
        <v>496</v>
      </c>
      <c r="K584" s="32" t="s">
        <v>498</v>
      </c>
      <c r="L584" s="32" t="s">
        <v>498</v>
      </c>
      <c r="M584" s="27" t="s">
        <v>616</v>
      </c>
      <c r="N584" s="27">
        <v>10</v>
      </c>
      <c r="O584" s="27" t="s">
        <v>516</v>
      </c>
      <c r="P584" s="27" t="s">
        <v>501</v>
      </c>
      <c r="Q584" s="27" t="s">
        <v>824</v>
      </c>
      <c r="R584" s="27"/>
      <c r="S584" s="27" t="s">
        <v>502</v>
      </c>
      <c r="T584" s="27"/>
    </row>
    <row r="585" spans="1:20" ht="27" hidden="1">
      <c r="A585" s="6" t="str">
        <f>VLOOKUP(E585,CIFX_ECSG清單!A:B,2,0)</f>
        <v>PROD</v>
      </c>
      <c r="B585" s="6" t="str">
        <f>_xlfn.IFNA(IF(C585="舊服務",LOOKUP(1,0/FIND(IFERROR(VLOOKUP(E585,新舊交易名稱mapping!A:B,2,0),E585),PGMTRX!A:A),PGMTRX!C:C),LOOKUP(1,0/FIND(E585,新服務功能!H:H),新服務功能!M:M)),VLOOKUP(IFERROR(VLOOKUP(E585,新舊交易名稱mapping!A:B,2,0),E585),CIFX_ECSG清單!A:B,2,0))</f>
        <v>TS0118 海外開戶系統(ABR)</v>
      </c>
      <c r="C585" s="6" t="str">
        <f>IF(_xlfn.IFNA(VLOOKUP(E585,新服務功能!H:H,1,0),"舊服務")&lt;&gt;"舊服務","新服務","舊服務")</f>
        <v>新服務</v>
      </c>
      <c r="D585" s="6" t="str">
        <f>IF((VLOOKUP(E585,CIFX_ECSG清單!A:H,8,FALSE))=1,"異動","查詢")</f>
        <v>查詢</v>
      </c>
      <c r="E585" s="27" t="s">
        <v>2023</v>
      </c>
      <c r="F585" s="27" t="str">
        <f>IF(ISNUMBER(FIND("TWIS",E585)),VLOOKUP(SUBSTITUTE(E585,"TWIS","IWIS"),CIFX_ECSG清單!A:R,18,0),IF(AND(ISNUMBER(FIND("T",LEFT(E585,2))),IF(LEN(E585)-LEN(SUBSTITUTE(E585,"T",""))&gt;1,FALSE,TRUE)),VLOOKUP(SUBSTITUTE(E585,"T",""),CIFX_ECSG清單!A:R,18,0),VLOOKUP(E585,CIFX_ECSG清單!A:R,18,0)))</f>
        <v>TS0116-SA-010301-00063-顧客資料基本資料_基本資料查詢(OBU).docx</v>
      </c>
      <c r="G585" s="31" t="s">
        <v>2024</v>
      </c>
      <c r="H585" s="51" t="s">
        <v>616</v>
      </c>
      <c r="I585" s="28">
        <v>1</v>
      </c>
      <c r="J585" s="29" t="s">
        <v>513</v>
      </c>
      <c r="K585" s="31" t="s">
        <v>792</v>
      </c>
      <c r="L585" s="31" t="s">
        <v>792</v>
      </c>
      <c r="M585" s="27" t="s">
        <v>616</v>
      </c>
      <c r="N585" s="27">
        <v>1</v>
      </c>
      <c r="O585" s="27" t="s">
        <v>516</v>
      </c>
      <c r="P585" s="30" t="s">
        <v>794</v>
      </c>
      <c r="Q585" s="30" t="s">
        <v>795</v>
      </c>
      <c r="R585" s="32" t="s">
        <v>796</v>
      </c>
      <c r="S585" s="27" t="s">
        <v>797</v>
      </c>
      <c r="T585" s="27"/>
    </row>
    <row r="586" spans="1:20" ht="81" hidden="1">
      <c r="A586" s="6" t="str">
        <f>VLOOKUP(E586,CIFX_ECSG清單!A:B,2,0)</f>
        <v>PROD</v>
      </c>
      <c r="B586" s="6" t="str">
        <f>_xlfn.IFNA(IF(C586="舊服務",LOOKUP(1,0/FIND(IFERROR(VLOOKUP(E586,新舊交易名稱mapping!A:B,2,0),E586),PGMTRX!A:A),PGMTRX!C:C),LOOKUP(1,0/FIND(E586,新服務功能!H:H),新服務功能!M:M)),VLOOKUP(IFERROR(VLOOKUP(E586,新舊交易名稱mapping!A:B,2,0),E586),CIFX_ECSG清單!A:B,2,0))</f>
        <v>TS0118 海外開戶系統(ABR)</v>
      </c>
      <c r="C586" s="6" t="str">
        <f>IF(_xlfn.IFNA(VLOOKUP(E586,新服務功能!H:H,1,0),"舊服務")&lt;&gt;"舊服務","新服務","舊服務")</f>
        <v>新服務</v>
      </c>
      <c r="D586" s="6" t="str">
        <f>IF((VLOOKUP(E586,CIFX_ECSG清單!A:H,8,FALSE))=1,"異動","查詢")</f>
        <v>查詢</v>
      </c>
      <c r="E586" s="27" t="s">
        <v>2023</v>
      </c>
      <c r="F586" s="27" t="str">
        <f>IF(ISNUMBER(FIND("TWIS",E586)),VLOOKUP(SUBSTITUTE(E586,"TWIS","IWIS"),CIFX_ECSG清單!A:R,18,0),IF(AND(ISNUMBER(FIND("T",LEFT(E586,2))),IF(LEN(E586)-LEN(SUBSTITUTE(E586,"T",""))&gt;1,FALSE,TRUE)),VLOOKUP(SUBSTITUTE(E586,"T",""),CIFX_ECSG清單!A:R,18,0),VLOOKUP(E586,CIFX_ECSG清單!A:R,18,0)))</f>
        <v>TS0116-SA-010301-00063-顧客資料基本資料_基本資料查詢(OBU).docx</v>
      </c>
      <c r="G586" s="31" t="s">
        <v>2024</v>
      </c>
      <c r="H586" s="51" t="s">
        <v>616</v>
      </c>
      <c r="I586" s="28">
        <v>2</v>
      </c>
      <c r="J586" s="29" t="s">
        <v>513</v>
      </c>
      <c r="K586" s="31" t="s">
        <v>799</v>
      </c>
      <c r="L586" s="31" t="s">
        <v>799</v>
      </c>
      <c r="M586" s="27" t="s">
        <v>616</v>
      </c>
      <c r="N586" s="27">
        <v>1</v>
      </c>
      <c r="O586" s="27" t="s">
        <v>516</v>
      </c>
      <c r="P586" s="30" t="s">
        <v>801</v>
      </c>
      <c r="Q586" s="30" t="s">
        <v>802</v>
      </c>
      <c r="R586" s="32" t="s">
        <v>803</v>
      </c>
      <c r="S586" s="27" t="s">
        <v>804</v>
      </c>
      <c r="T586" s="27"/>
    </row>
    <row r="587" spans="1:20" hidden="1">
      <c r="A587" s="6" t="str">
        <f>VLOOKUP(E587,CIFX_ECSG清單!A:B,2,0)</f>
        <v>PROD</v>
      </c>
      <c r="B587" s="6" t="str">
        <f>_xlfn.IFNA(IF(C587="舊服務",LOOKUP(1,0/FIND(IFERROR(VLOOKUP(E587,新舊交易名稱mapping!A:B,2,0),E587),PGMTRX!A:A),PGMTRX!C:C),LOOKUP(1,0/FIND(E587,新服務功能!H:H),新服務功能!M:M)),VLOOKUP(IFERROR(VLOOKUP(E587,新舊交易名稱mapping!A:B,2,0),E587),CIFX_ECSG清單!A:B,2,0))</f>
        <v>TS0118 海外開戶系統(ABR)</v>
      </c>
      <c r="C587" s="6" t="str">
        <f>IF(_xlfn.IFNA(VLOOKUP(E587,新服務功能!H:H,1,0),"舊服務")&lt;&gt;"舊服務","新服務","舊服務")</f>
        <v>新服務</v>
      </c>
      <c r="D587" s="6" t="str">
        <f>IF((VLOOKUP(E587,CIFX_ECSG清單!A:H,8,FALSE))=1,"異動","查詢")</f>
        <v>查詢</v>
      </c>
      <c r="E587" s="27" t="s">
        <v>2023</v>
      </c>
      <c r="F587" s="27" t="str">
        <f>IF(ISNUMBER(FIND("TWIS",E587)),VLOOKUP(SUBSTITUTE(E587,"TWIS","IWIS"),CIFX_ECSG清單!A:R,18,0),IF(AND(ISNUMBER(FIND("T",LEFT(E587,2))),IF(LEN(E587)-LEN(SUBSTITUTE(E587,"T",""))&gt;1,FALSE,TRUE)),VLOOKUP(SUBSTITUTE(E587,"T",""),CIFX_ECSG清單!A:R,18,0),VLOOKUP(E587,CIFX_ECSG清單!A:R,18,0)))</f>
        <v>TS0116-SA-010301-00063-顧客資料基本資料_基本資料查詢(OBU).docx</v>
      </c>
      <c r="G587" s="31" t="s">
        <v>2024</v>
      </c>
      <c r="H587" s="51" t="s">
        <v>616</v>
      </c>
      <c r="I587" s="28">
        <v>3</v>
      </c>
      <c r="J587" s="29" t="s">
        <v>513</v>
      </c>
      <c r="K587" s="31" t="s">
        <v>811</v>
      </c>
      <c r="L587" s="31" t="s">
        <v>811</v>
      </c>
      <c r="M587" s="27" t="s">
        <v>616</v>
      </c>
      <c r="N587" s="64">
        <v>2</v>
      </c>
      <c r="O587" s="27" t="s">
        <v>516</v>
      </c>
      <c r="P587" s="30" t="s">
        <v>1077</v>
      </c>
      <c r="Q587" s="27" t="s">
        <v>1249</v>
      </c>
      <c r="R587" s="27"/>
      <c r="S587" s="27" t="s">
        <v>766</v>
      </c>
      <c r="T587" s="27"/>
    </row>
    <row r="588" spans="1:20" hidden="1">
      <c r="A588" s="6" t="str">
        <f>VLOOKUP(E588,CIFX_ECSG清單!A:B,2,0)</f>
        <v>PROD</v>
      </c>
      <c r="B588" s="6" t="str">
        <f>_xlfn.IFNA(IF(C588="舊服務",LOOKUP(1,0/FIND(IFERROR(VLOOKUP(E588,新舊交易名稱mapping!A:B,2,0),E588),PGMTRX!A:A),PGMTRX!C:C),LOOKUP(1,0/FIND(E588,新服務功能!H:H),新服務功能!M:M)),VLOOKUP(IFERROR(VLOOKUP(E588,新舊交易名稱mapping!A:B,2,0),E588),CIFX_ECSG清單!A:B,2,0))</f>
        <v>TS0118 海外開戶系統(ABR)</v>
      </c>
      <c r="C588" s="6" t="str">
        <f>IF(_xlfn.IFNA(VLOOKUP(E588,新服務功能!H:H,1,0),"舊服務")&lt;&gt;"舊服務","新服務","舊服務")</f>
        <v>新服務</v>
      </c>
      <c r="D588" s="6" t="str">
        <f>IF((VLOOKUP(E588,CIFX_ECSG清單!A:H,8,FALSE))=1,"異動","查詢")</f>
        <v>查詢</v>
      </c>
      <c r="E588" s="27" t="s">
        <v>2023</v>
      </c>
      <c r="F588" s="27" t="str">
        <f>IF(ISNUMBER(FIND("TWIS",E588)),VLOOKUP(SUBSTITUTE(E588,"TWIS","IWIS"),CIFX_ECSG清單!A:R,18,0),IF(AND(ISNUMBER(FIND("T",LEFT(E588,2))),IF(LEN(E588)-LEN(SUBSTITUTE(E588,"T",""))&gt;1,FALSE,TRUE)),VLOOKUP(SUBSTITUTE(E588,"T",""),CIFX_ECSG清單!A:R,18,0),VLOOKUP(E588,CIFX_ECSG清單!A:R,18,0)))</f>
        <v>TS0116-SA-010301-00063-顧客資料基本資料_基本資料查詢(OBU).docx</v>
      </c>
      <c r="G588" s="31" t="s">
        <v>2024</v>
      </c>
      <c r="H588" s="51"/>
      <c r="I588" s="28">
        <v>4</v>
      </c>
      <c r="J588" s="29" t="s">
        <v>513</v>
      </c>
      <c r="K588" s="31" t="s">
        <v>830</v>
      </c>
      <c r="L588" s="30" t="s">
        <v>831</v>
      </c>
      <c r="N588" s="27">
        <v>1</v>
      </c>
      <c r="O588" s="27" t="s">
        <v>500</v>
      </c>
      <c r="P588" s="27" t="s">
        <v>833</v>
      </c>
      <c r="R588" s="27"/>
      <c r="S588" s="27" t="s">
        <v>836</v>
      </c>
      <c r="T588" s="65" t="s">
        <v>2025</v>
      </c>
    </row>
    <row r="589" spans="1:20" hidden="1">
      <c r="A589" s="6" t="str">
        <f>VLOOKUP(E589,CIFX_ECSG清單!A:B,2,0)</f>
        <v>PROD</v>
      </c>
      <c r="B589" s="6" t="str">
        <f>_xlfn.IFNA(IF(C589="舊服務",LOOKUP(1,0/FIND(IFERROR(VLOOKUP(E589,新舊交易名稱mapping!A:B,2,0),E589),PGMTRX!A:A),PGMTRX!C:C),LOOKUP(1,0/FIND(E589,新服務功能!H:H),新服務功能!M:M)),VLOOKUP(IFERROR(VLOOKUP(E589,新舊交易名稱mapping!A:B,2,0),E589),CIFX_ECSG清單!A:B,2,0))</f>
        <v>客服系統(IVR)</v>
      </c>
      <c r="C589" s="6" t="str">
        <f>IF(_xlfn.IFNA(VLOOKUP(E589,新服務功能!H:H,1,0),"舊服務")&lt;&gt;"舊服務","新服務","舊服務")</f>
        <v>舊服務</v>
      </c>
      <c r="D589" s="6" t="str">
        <f>IF((VLOOKUP(E589,CIFX_ECSG清單!A:H,8,FALSE))=1,"異動","查詢")</f>
        <v>查詢</v>
      </c>
      <c r="E589" s="66" t="s">
        <v>441</v>
      </c>
      <c r="F589" s="27" t="str">
        <f>IF(ISNUMBER(FIND("TWIS",E589)),VLOOKUP(SUBSTITUTE(E589,"TWIS","IWIS"),CIFX_ECSG清單!A:R,18,0),IF(AND(ISNUMBER(FIND("T",LEFT(E589,2))),IF(LEN(E589)-LEN(SUBSTITUTE(E589,"T",""))&gt;1,FALSE,TRUE)),VLOOKUP(SUBSTITUTE(E589,"T",""),CIFX_ECSG清單!A:R,18,0),VLOOKUP(E589,CIFX_ECSG清單!A:R,18,0)))</f>
        <v>TS0116-SA-010318-00004-顧客註記/約定作業_顧客語音客服語音密碼註銷(客服)</v>
      </c>
      <c r="G589" s="67" t="s">
        <v>509</v>
      </c>
      <c r="H589" s="68"/>
      <c r="I589" s="69">
        <v>1</v>
      </c>
      <c r="J589" s="70" t="s">
        <v>496</v>
      </c>
      <c r="K589" s="67" t="s">
        <v>509</v>
      </c>
      <c r="L589" s="67"/>
      <c r="M589" s="66"/>
      <c r="N589" s="71"/>
      <c r="O589" s="66"/>
      <c r="P589" s="72" t="s">
        <v>744</v>
      </c>
      <c r="Q589" s="66"/>
      <c r="R589" s="66"/>
      <c r="S589" s="66"/>
      <c r="T589" s="66"/>
    </row>
    <row r="590" spans="1:20" hidden="1">
      <c r="A590" s="6" t="str">
        <f>VLOOKUP(E590,CIFX_ECSG清單!A:B,2,0)</f>
        <v>PROD</v>
      </c>
      <c r="B590" s="6" t="str">
        <f>_xlfn.IFNA(IF(C590="舊服務",LOOKUP(1,0/FIND(IFERROR(VLOOKUP(E590,新舊交易名稱mapping!A:B,2,0),E590),PGMTRX!A:A),PGMTRX!C:C),LOOKUP(1,0/FIND(E590,新服務功能!H:H),新服務功能!M:M)),VLOOKUP(IFERROR(VLOOKUP(E590,新舊交易名稱mapping!A:B,2,0),E590),CIFX_ECSG清單!A:B,2,0))</f>
        <v>客服系統(IVR)</v>
      </c>
      <c r="C590" s="6" t="str">
        <f>IF(_xlfn.IFNA(VLOOKUP(E590,新服務功能!H:H,1,0),"舊服務")&lt;&gt;"舊服務","新服務","舊服務")</f>
        <v>舊服務</v>
      </c>
      <c r="D590" s="6" t="str">
        <f>IF((VLOOKUP(E590,CIFX_ECSG清單!A:H,8,FALSE))=1,"異動","查詢")</f>
        <v>查詢</v>
      </c>
      <c r="E590" s="66" t="s">
        <v>441</v>
      </c>
      <c r="F590" s="27" t="str">
        <f>IF(ISNUMBER(FIND("TWIS",E590)),VLOOKUP(SUBSTITUTE(E590,"TWIS","IWIS"),CIFX_ECSG清單!A:R,18,0),IF(AND(ISNUMBER(FIND("T",LEFT(E590,2))),IF(LEN(E590)-LEN(SUBSTITUTE(E590,"T",""))&gt;1,FALSE,TRUE)),VLOOKUP(SUBSTITUTE(E590,"T",""),CIFX_ECSG清單!A:R,18,0),VLOOKUP(E590,CIFX_ECSG清單!A:R,18,0)))</f>
        <v>TS0116-SA-010318-00004-顧客註記/約定作業_顧客語音客服語音密碼註銷(客服)</v>
      </c>
      <c r="G590" s="67" t="s">
        <v>667</v>
      </c>
      <c r="H590" s="68"/>
      <c r="I590" s="69">
        <v>2</v>
      </c>
      <c r="J590" s="70" t="s">
        <v>496</v>
      </c>
      <c r="K590" s="67" t="s">
        <v>667</v>
      </c>
      <c r="L590" s="67"/>
      <c r="M590" s="66"/>
      <c r="N590" s="71"/>
      <c r="O590" s="66"/>
      <c r="P590" s="72" t="s">
        <v>501</v>
      </c>
      <c r="Q590" s="66"/>
      <c r="R590" s="66"/>
      <c r="S590" s="66" t="s">
        <v>502</v>
      </c>
      <c r="T590" s="66"/>
    </row>
    <row r="591" spans="1:20" hidden="1">
      <c r="A591" s="6" t="str">
        <f>VLOOKUP(E591,CIFX_ECSG清單!A:B,2,0)</f>
        <v>PROD</v>
      </c>
      <c r="B591" s="6" t="str">
        <f>_xlfn.IFNA(IF(C591="舊服務",LOOKUP(1,0/FIND(IFERROR(VLOOKUP(E591,新舊交易名稱mapping!A:B,2,0),E591),PGMTRX!A:A),PGMTRX!C:C),LOOKUP(1,0/FIND(E591,新服務功能!H:H),新服務功能!M:M)),VLOOKUP(IFERROR(VLOOKUP(E591,新舊交易名稱mapping!A:B,2,0),E591),CIFX_ECSG清單!A:B,2,0))</f>
        <v>客服系統(IVR)</v>
      </c>
      <c r="C591" s="6" t="str">
        <f>IF(_xlfn.IFNA(VLOOKUP(E591,新服務功能!H:H,1,0),"舊服務")&lt;&gt;"舊服務","新服務","舊服務")</f>
        <v>舊服務</v>
      </c>
      <c r="D591" s="6" t="str">
        <f>IF((VLOOKUP(E591,CIFX_ECSG清單!A:H,8,FALSE))=1,"異動","查詢")</f>
        <v>查詢</v>
      </c>
      <c r="E591" s="66" t="s">
        <v>441</v>
      </c>
      <c r="F591" s="27" t="str">
        <f>IF(ISNUMBER(FIND("TWIS",E591)),VLOOKUP(SUBSTITUTE(E591,"TWIS","IWIS"),CIFX_ECSG清單!A:R,18,0),IF(AND(ISNUMBER(FIND("T",LEFT(E591,2))),IF(LEN(E591)-LEN(SUBSTITUTE(E591,"T",""))&gt;1,FALSE,TRUE)),VLOOKUP(SUBSTITUTE(E591,"T",""),CIFX_ECSG清單!A:R,18,0),VLOOKUP(E591,CIFX_ECSG清單!A:R,18,0)))</f>
        <v>TS0116-SA-010318-00004-顧客註記/約定作業_顧客語音客服語音密碼註銷(客服)</v>
      </c>
      <c r="G591" s="67" t="s">
        <v>1933</v>
      </c>
      <c r="H591" s="68"/>
      <c r="I591" s="69">
        <v>1</v>
      </c>
      <c r="J591" s="70" t="s">
        <v>513</v>
      </c>
      <c r="K591" s="67" t="s">
        <v>1933</v>
      </c>
      <c r="L591" s="67"/>
      <c r="M591" s="66"/>
      <c r="N591" s="71"/>
      <c r="O591" s="66"/>
      <c r="P591" s="72" t="s">
        <v>2026</v>
      </c>
      <c r="Q591" s="66"/>
      <c r="R591" s="66"/>
      <c r="S591" s="66"/>
      <c r="T591" s="66"/>
    </row>
    <row r="592" spans="1:20" hidden="1">
      <c r="A592" s="6" t="str">
        <f>VLOOKUP(E592,CIFX_ECSG清單!A:B,2,0)</f>
        <v>PROD</v>
      </c>
      <c r="B592" s="6" t="str">
        <f>_xlfn.IFNA(IF(C592="舊服務",LOOKUP(1,0/FIND(IFERROR(VLOOKUP(E592,新舊交易名稱mapping!A:B,2,0),E592),PGMTRX!A:A),PGMTRX!C:C),LOOKUP(1,0/FIND(E592,新服務功能!H:H),新服務功能!M:M)),VLOOKUP(IFERROR(VLOOKUP(E592,新舊交易名稱mapping!A:B,2,0),E592),CIFX_ECSG清單!A:B,2,0))</f>
        <v>客服系統(IVR)</v>
      </c>
      <c r="C592" s="6" t="str">
        <f>IF(_xlfn.IFNA(VLOOKUP(E592,新服務功能!H:H,1,0),"舊服務")&lt;&gt;"舊服務","新服務","舊服務")</f>
        <v>舊服務</v>
      </c>
      <c r="D592" s="6" t="str">
        <f>IF((VLOOKUP(E592,CIFX_ECSG清單!A:H,8,FALSE))=1,"異動","查詢")</f>
        <v>查詢</v>
      </c>
      <c r="E592" s="66" t="s">
        <v>441</v>
      </c>
      <c r="F592" s="27" t="str">
        <f>IF(ISNUMBER(FIND("TWIS",E592)),VLOOKUP(SUBSTITUTE(E592,"TWIS","IWIS"),CIFX_ECSG清單!A:R,18,0),IF(AND(ISNUMBER(FIND("T",LEFT(E592,2))),IF(LEN(E592)-LEN(SUBSTITUTE(E592,"T",""))&gt;1,FALSE,TRUE)),VLOOKUP(SUBSTITUTE(E592,"T",""),CIFX_ECSG清單!A:R,18,0),VLOOKUP(E592,CIFX_ECSG清單!A:R,18,0)))</f>
        <v>TS0116-SA-010318-00004-顧客註記/約定作業_顧客語音客服語音密碼註銷(客服)</v>
      </c>
      <c r="G592" s="67" t="s">
        <v>2027</v>
      </c>
      <c r="H592" s="68"/>
      <c r="I592" s="69">
        <v>2</v>
      </c>
      <c r="J592" s="70" t="s">
        <v>513</v>
      </c>
      <c r="K592" s="67" t="s">
        <v>2027</v>
      </c>
      <c r="L592" s="67"/>
      <c r="M592" s="66"/>
      <c r="N592" s="71"/>
      <c r="O592" s="66"/>
      <c r="P592" s="72" t="s">
        <v>1902</v>
      </c>
      <c r="Q592" s="66"/>
      <c r="R592" s="66"/>
      <c r="S592" s="73" t="s">
        <v>1904</v>
      </c>
      <c r="T592" s="66"/>
    </row>
    <row r="593" spans="1:20" hidden="1">
      <c r="A593" s="6" t="str">
        <f>VLOOKUP(E593,CIFX_ECSG清單!A:B,2,0)</f>
        <v>PROD</v>
      </c>
      <c r="B593" s="6" t="str">
        <f>_xlfn.IFNA(IF(C593="舊服務",LOOKUP(1,0/FIND(IFERROR(VLOOKUP(E593,新舊交易名稱mapping!A:B,2,0),E593),PGMTRX!A:A),PGMTRX!C:C),LOOKUP(1,0/FIND(E593,新服務功能!H:H),新服務功能!M:M)),VLOOKUP(IFERROR(VLOOKUP(E593,新舊交易名稱mapping!A:B,2,0),E593),CIFX_ECSG清單!A:B,2,0))</f>
        <v>客服系統(IVR)</v>
      </c>
      <c r="C593" s="6" t="str">
        <f>IF(_xlfn.IFNA(VLOOKUP(E593,新服務功能!H:H,1,0),"舊服務")&lt;&gt;"舊服務","新服務","舊服務")</f>
        <v>舊服務</v>
      </c>
      <c r="D593" s="6" t="str">
        <f>IF((VLOOKUP(E593,CIFX_ECSG清單!A:H,8,FALSE))=1,"異動","查詢")</f>
        <v>查詢</v>
      </c>
      <c r="E593" s="66" t="s">
        <v>441</v>
      </c>
      <c r="F593" s="27" t="str">
        <f>IF(ISNUMBER(FIND("TWIS",E593)),VLOOKUP(SUBSTITUTE(E593,"TWIS","IWIS"),CIFX_ECSG清單!A:R,18,0),IF(AND(ISNUMBER(FIND("T",LEFT(E593,2))),IF(LEN(E593)-LEN(SUBSTITUTE(E593,"T",""))&gt;1,FALSE,TRUE)),VLOOKUP(SUBSTITUTE(E593,"T",""),CIFX_ECSG清單!A:R,18,0),VLOOKUP(E593,CIFX_ECSG清單!A:R,18,0)))</f>
        <v>TS0116-SA-010318-00004-顧客註記/約定作業_顧客語音客服語音密碼註銷(客服)</v>
      </c>
      <c r="G593" s="67" t="s">
        <v>667</v>
      </c>
      <c r="H593" s="68"/>
      <c r="I593" s="69">
        <v>3</v>
      </c>
      <c r="J593" s="70" t="s">
        <v>513</v>
      </c>
      <c r="K593" s="67" t="s">
        <v>667</v>
      </c>
      <c r="L593" s="67"/>
      <c r="M593" s="66"/>
      <c r="N593" s="71"/>
      <c r="O593" s="66"/>
      <c r="P593" s="72" t="s">
        <v>501</v>
      </c>
      <c r="Q593" s="66"/>
      <c r="R593" s="66"/>
      <c r="S593" s="66" t="s">
        <v>502</v>
      </c>
      <c r="T593" s="66"/>
    </row>
    <row r="594" spans="1:20" hidden="1">
      <c r="A594" s="6" t="str">
        <f>VLOOKUP(E594,CIFX_ECSG清單!A:B,2,0)</f>
        <v>PROD</v>
      </c>
      <c r="B594" s="6" t="str">
        <f>_xlfn.IFNA(IF(C594="舊服務",LOOKUP(1,0/FIND(IFERROR(VLOOKUP(E594,新舊交易名稱mapping!A:B,2,0),E594),PGMTRX!A:A),PGMTRX!C:C),LOOKUP(1,0/FIND(E594,新服務功能!H:H),新服務功能!M:M)),VLOOKUP(IFERROR(VLOOKUP(E594,新舊交易名稱mapping!A:B,2,0),E594),CIFX_ECSG清單!A:B,2,0))</f>
        <v>CH0052 線上服務應用系統,UP0125 機器學習即服務平台</v>
      </c>
      <c r="C594" s="6" t="str">
        <f>IF(_xlfn.IFNA(VLOOKUP(E594,新服務功能!H:H,1,0),"舊服務")&lt;&gt;"舊服務","新服務","舊服務")</f>
        <v>新服務</v>
      </c>
      <c r="D594" s="6" t="str">
        <f>IF((VLOOKUP(E594,CIFX_ECSG清單!A:H,8,FALSE))=1,"異動","查詢")</f>
        <v>查詢</v>
      </c>
      <c r="E594" s="27" t="s">
        <v>353</v>
      </c>
      <c r="F594" s="27" t="str">
        <f>IF(ISNUMBER(FIND("TWIS",E594)),VLOOKUP(SUBSTITUTE(E594,"TWIS","IWIS"),CIFX_ECSG清單!A:R,18,0),IF(AND(ISNUMBER(FIND("T",LEFT(E594,2))),IF(LEN(E594)-LEN(SUBSTITUTE(E594,"T",""))&gt;1,FALSE,TRUE)),VLOOKUP(SUBSTITUTE(E594,"T",""),CIFX_ECSG清單!A:R,18,0),VLOOKUP(E594,CIFX_ECSG清單!A:R,18,0)))</f>
        <v>TS0116-SA-010301-00062-顧客資料基本資料_開戶審核查詢.docx</v>
      </c>
      <c r="G594" s="27" t="s">
        <v>1936</v>
      </c>
      <c r="H594" s="27" t="s">
        <v>1937</v>
      </c>
      <c r="I594" s="28">
        <v>1</v>
      </c>
      <c r="J594" s="29" t="s">
        <v>513</v>
      </c>
      <c r="K594" s="27" t="s">
        <v>1170</v>
      </c>
      <c r="L594" s="27" t="s">
        <v>498</v>
      </c>
      <c r="M594" s="27" t="s">
        <v>1938</v>
      </c>
      <c r="N594" s="27">
        <v>10</v>
      </c>
      <c r="O594" s="27" t="s">
        <v>516</v>
      </c>
      <c r="P594" s="27" t="s">
        <v>501</v>
      </c>
      <c r="Q594" s="27" t="s">
        <v>866</v>
      </c>
      <c r="R594" s="27"/>
      <c r="S594" s="27" t="s">
        <v>502</v>
      </c>
      <c r="T594" s="27"/>
    </row>
    <row r="595" spans="1:20" hidden="1">
      <c r="A595" s="6" t="str">
        <f>VLOOKUP(E595,CIFX_ECSG清單!A:B,2,0)</f>
        <v>PROD</v>
      </c>
      <c r="B595" s="6" t="str">
        <f>_xlfn.IFNA(IF(C595="舊服務",LOOKUP(1,0/FIND(IFERROR(VLOOKUP(E595,新舊交易名稱mapping!A:B,2,0),E595),PGMTRX!A:A),PGMTRX!C:C),LOOKUP(1,0/FIND(E595,新服務功能!H:H),新服務功能!M:M)),VLOOKUP(IFERROR(VLOOKUP(E595,新舊交易名稱mapping!A:B,2,0),E595),CIFX_ECSG清單!A:B,2,0))</f>
        <v>CH0052 線上服務應用系統,UP0125 機器學習即服務平台</v>
      </c>
      <c r="C595" s="6" t="str">
        <f>IF(_xlfn.IFNA(VLOOKUP(E595,新服務功能!H:H,1,0),"舊服務")&lt;&gt;"舊服務","新服務","舊服務")</f>
        <v>新服務</v>
      </c>
      <c r="D595" s="6" t="str">
        <f>IF((VLOOKUP(E595,CIFX_ECSG清單!A:H,8,FALSE))=1,"異動","查詢")</f>
        <v>查詢</v>
      </c>
      <c r="E595" s="27" t="s">
        <v>353</v>
      </c>
      <c r="F595" s="27" t="str">
        <f>IF(ISNUMBER(FIND("TWIS",E595)),VLOOKUP(SUBSTITUTE(E595,"TWIS","IWIS"),CIFX_ECSG清單!A:R,18,0),IF(AND(ISNUMBER(FIND("T",LEFT(E595,2))),IF(LEN(E595)-LEN(SUBSTITUTE(E595,"T",""))&gt;1,FALSE,TRUE)),VLOOKUP(SUBSTITUTE(E595,"T",""),CIFX_ECSG清單!A:R,18,0),VLOOKUP(E595,CIFX_ECSG清單!A:R,18,0)))</f>
        <v>TS0116-SA-010301-00062-顧客資料基本資料_開戶審核查詢.docx</v>
      </c>
      <c r="G595" s="27" t="s">
        <v>1936</v>
      </c>
      <c r="H595" s="27" t="s">
        <v>1937</v>
      </c>
      <c r="I595" s="28">
        <v>2</v>
      </c>
      <c r="J595" s="29" t="s">
        <v>513</v>
      </c>
      <c r="K595" s="27" t="s">
        <v>628</v>
      </c>
      <c r="L595" s="32" t="s">
        <v>629</v>
      </c>
      <c r="M595" s="27" t="s">
        <v>1940</v>
      </c>
      <c r="N595" s="27">
        <v>8</v>
      </c>
      <c r="O595" s="27" t="s">
        <v>516</v>
      </c>
      <c r="P595" s="27" t="s">
        <v>631</v>
      </c>
      <c r="Q595" s="27" t="s">
        <v>826</v>
      </c>
      <c r="R595" s="27"/>
      <c r="S595" s="27" t="s">
        <v>508</v>
      </c>
      <c r="T595" s="27"/>
    </row>
    <row r="596" spans="1:20" hidden="1">
      <c r="A596" s="6" t="str">
        <f>VLOOKUP(E596,CIFX_ECSG清單!A:B,2,0)</f>
        <v>PROD</v>
      </c>
      <c r="B596" s="6" t="str">
        <f>_xlfn.IFNA(IF(C596="舊服務",LOOKUP(1,0/FIND(IFERROR(VLOOKUP(E596,新舊交易名稱mapping!A:B,2,0),E596),PGMTRX!A:A),PGMTRX!C:C),LOOKUP(1,0/FIND(E596,新服務功能!H:H),新服務功能!M:M)),VLOOKUP(IFERROR(VLOOKUP(E596,新舊交易名稱mapping!A:B,2,0),E596),CIFX_ECSG清單!A:B,2,0))</f>
        <v>CH0052 線上服務應用系統,UP0125 機器學習即服務平台</v>
      </c>
      <c r="C596" s="6" t="str">
        <f>IF(_xlfn.IFNA(VLOOKUP(E596,新服務功能!H:H,1,0),"舊服務")&lt;&gt;"舊服務","新服務","舊服務")</f>
        <v>新服務</v>
      </c>
      <c r="D596" s="6" t="str">
        <f>IF((VLOOKUP(E596,CIFX_ECSG清單!A:H,8,FALSE))=1,"異動","查詢")</f>
        <v>查詢</v>
      </c>
      <c r="E596" s="27" t="s">
        <v>353</v>
      </c>
      <c r="F596" s="27" t="str">
        <f>IF(ISNUMBER(FIND("TWIS",E596)),VLOOKUP(SUBSTITUTE(E596,"TWIS","IWIS"),CIFX_ECSG清單!A:R,18,0),IF(AND(ISNUMBER(FIND("T",LEFT(E596,2))),IF(LEN(E596)-LEN(SUBSTITUTE(E596,"T",""))&gt;1,FALSE,TRUE)),VLOOKUP(SUBSTITUTE(E596,"T",""),CIFX_ECSG清單!A:R,18,0),VLOOKUP(E596,CIFX_ECSG清單!A:R,18,0)))</f>
        <v>TS0116-SA-010301-00062-顧客資料基本資料_開戶審核查詢.docx</v>
      </c>
      <c r="G596" s="27" t="s">
        <v>1936</v>
      </c>
      <c r="H596" s="27" t="s">
        <v>1937</v>
      </c>
      <c r="I596" s="28">
        <v>3</v>
      </c>
      <c r="J596" s="29" t="s">
        <v>513</v>
      </c>
      <c r="K596" s="27" t="s">
        <v>761</v>
      </c>
      <c r="L596" s="32" t="s">
        <v>1247</v>
      </c>
      <c r="M596" s="27" t="s">
        <v>1941</v>
      </c>
      <c r="N596" s="27">
        <v>2</v>
      </c>
      <c r="O596" s="27" t="s">
        <v>516</v>
      </c>
      <c r="P596" s="27" t="s">
        <v>1077</v>
      </c>
      <c r="Q596" s="27" t="s">
        <v>765</v>
      </c>
      <c r="R596" s="27"/>
      <c r="S596" s="27" t="s">
        <v>766</v>
      </c>
      <c r="T596" s="27"/>
    </row>
    <row r="597" spans="1:20" hidden="1">
      <c r="A597" s="6" t="str">
        <f>VLOOKUP(E597,CIFX_ECSG清單!A:B,2,0)</f>
        <v>PROD</v>
      </c>
      <c r="B597" s="6" t="str">
        <f>_xlfn.IFNA(IF(C597="舊服務",LOOKUP(1,0/FIND(IFERROR(VLOOKUP(E597,新舊交易名稱mapping!A:B,2,0),E597),PGMTRX!A:A),PGMTRX!C:C),LOOKUP(1,0/FIND(E597,新服務功能!H:H),新服務功能!M:M)),VLOOKUP(IFERROR(VLOOKUP(E597,新舊交易名稱mapping!A:B,2,0),E597),CIFX_ECSG清單!A:B,2,0))</f>
        <v>CH0052 線上服務應用系統,UP0125 機器學習即服務平台</v>
      </c>
      <c r="C597" s="6" t="str">
        <f>IF(_xlfn.IFNA(VLOOKUP(E597,新服務功能!H:H,1,0),"舊服務")&lt;&gt;"舊服務","新服務","舊服務")</f>
        <v>新服務</v>
      </c>
      <c r="D597" s="6" t="str">
        <f>IF((VLOOKUP(E597,CIFX_ECSG清單!A:H,8,FALSE))=1,"異動","查詢")</f>
        <v>查詢</v>
      </c>
      <c r="E597" s="27" t="s">
        <v>353</v>
      </c>
      <c r="F597" s="27" t="str">
        <f>IF(ISNUMBER(FIND("TWIS",E597)),VLOOKUP(SUBSTITUTE(E597,"TWIS","IWIS"),CIFX_ECSG清單!A:R,18,0),IF(AND(ISNUMBER(FIND("T",LEFT(E597,2))),IF(LEN(E597)-LEN(SUBSTITUTE(E597,"T",""))&gt;1,FALSE,TRUE)),VLOOKUP(SUBSTITUTE(E597,"T",""),CIFX_ECSG清單!A:R,18,0),VLOOKUP(E597,CIFX_ECSG清單!A:R,18,0)))</f>
        <v>TS0116-SA-010301-00062-顧客資料基本資料_開戶審核查詢.docx</v>
      </c>
      <c r="G597" s="27" t="s">
        <v>1936</v>
      </c>
      <c r="H597" s="27" t="s">
        <v>1937</v>
      </c>
      <c r="I597" s="28">
        <v>4</v>
      </c>
      <c r="J597" s="29" t="s">
        <v>513</v>
      </c>
      <c r="K597" s="35" t="s">
        <v>751</v>
      </c>
      <c r="L597" s="35" t="s">
        <v>751</v>
      </c>
      <c r="M597" s="27" t="s">
        <v>1942</v>
      </c>
      <c r="N597" s="27">
        <v>1</v>
      </c>
      <c r="O597" s="27" t="s">
        <v>516</v>
      </c>
      <c r="P597" s="27" t="s">
        <v>753</v>
      </c>
      <c r="Q597" s="27" t="s">
        <v>626</v>
      </c>
      <c r="R597" s="27"/>
      <c r="S597" s="27" t="s">
        <v>2028</v>
      </c>
      <c r="T597" s="27"/>
    </row>
    <row r="598" spans="1:20" hidden="1">
      <c r="A598" s="6" t="str">
        <f>VLOOKUP(E598,CIFX_ECSG清單!A:B,2,0)</f>
        <v>PROD</v>
      </c>
      <c r="B598" s="6" t="str">
        <f>_xlfn.IFNA(IF(C598="舊服務",LOOKUP(1,0/FIND(IFERROR(VLOOKUP(E598,新舊交易名稱mapping!A:B,2,0),E598),PGMTRX!A:A),PGMTRX!C:C),LOOKUP(1,0/FIND(E598,新服務功能!H:H),新服務功能!M:M)),VLOOKUP(IFERROR(VLOOKUP(E598,新舊交易名稱mapping!A:B,2,0),E598),CIFX_ECSG清單!A:B,2,0))</f>
        <v>CH0052 線上服務應用系統,UP0125 機器學習即服務平台</v>
      </c>
      <c r="C598" s="6" t="str">
        <f>IF(_xlfn.IFNA(VLOOKUP(E598,新服務功能!H:H,1,0),"舊服務")&lt;&gt;"舊服務","新服務","舊服務")</f>
        <v>新服務</v>
      </c>
      <c r="D598" s="6" t="str">
        <f>IF((VLOOKUP(E598,CIFX_ECSG清單!A:H,8,FALSE))=1,"異動","查詢")</f>
        <v>查詢</v>
      </c>
      <c r="E598" s="27" t="s">
        <v>353</v>
      </c>
      <c r="F598" s="27" t="str">
        <f>IF(ISNUMBER(FIND("TWIS",E598)),VLOOKUP(SUBSTITUTE(E598,"TWIS","IWIS"),CIFX_ECSG清單!A:R,18,0),IF(AND(ISNUMBER(FIND("T",LEFT(E598,2))),IF(LEN(E598)-LEN(SUBSTITUTE(E598,"T",""))&gt;1,FALSE,TRUE)),VLOOKUP(SUBSTITUTE(E598,"T",""),CIFX_ECSG清單!A:R,18,0),VLOOKUP(E598,CIFX_ECSG清單!A:R,18,0)))</f>
        <v>TS0116-SA-010301-00062-顧客資料基本資料_開戶審核查詢.docx</v>
      </c>
      <c r="G598" s="27" t="s">
        <v>1943</v>
      </c>
      <c r="H598" s="27" t="s">
        <v>1937</v>
      </c>
      <c r="I598" s="28">
        <v>5</v>
      </c>
      <c r="J598" s="29" t="s">
        <v>513</v>
      </c>
      <c r="K598" s="27" t="s">
        <v>1944</v>
      </c>
      <c r="L598" s="32" t="s">
        <v>1711</v>
      </c>
      <c r="M598" s="27" t="s">
        <v>1945</v>
      </c>
      <c r="N598" s="27">
        <v>1</v>
      </c>
      <c r="O598" s="27" t="s">
        <v>516</v>
      </c>
      <c r="P598" s="27" t="s">
        <v>1439</v>
      </c>
      <c r="Q598" s="27" t="s">
        <v>1713</v>
      </c>
      <c r="R598" s="27"/>
      <c r="S598" s="27" t="s">
        <v>1441</v>
      </c>
      <c r="T598" s="27"/>
    </row>
    <row r="599" spans="1:20">
      <c r="A599" s="6" t="str">
        <f>VLOOKUP(E599,CIFX_ECSG清單!A:B,2,0)</f>
        <v>PROD</v>
      </c>
      <c r="B599" s="6" t="str">
        <f>_xlfn.IFNA(IF(C599="舊服務",LOOKUP(1,0/FIND(IFERROR(VLOOKUP(E599,新舊交易名稱mapping!A:B,2,0),E599),PGMTRX!A:A),PGMTRX!C:C),LOOKUP(1,0/FIND(E599,新服務功能!H:H),新服務功能!M:M)),VLOOKUP(IFERROR(VLOOKUP(E599,新舊交易名稱mapping!A:B,2,0),E599),CIFX_ECSG清單!A:B,2,0))</f>
        <v>CH0052 線上服務應用系統,CH0018 行動銀行系統</v>
      </c>
      <c r="C599" s="6" t="str">
        <f>IF(_xlfn.IFNA(VLOOKUP(E599,新服務功能!H:H,1,0),"舊服務")&lt;&gt;"舊服務","新服務","舊服務")</f>
        <v>新服務</v>
      </c>
      <c r="D599" s="6" t="str">
        <f>IF((VLOOKUP(E599,CIFX_ECSG清單!A:H,8,FALSE))=1,"異動","查詢")</f>
        <v>查詢</v>
      </c>
      <c r="E599" s="27" t="s">
        <v>336</v>
      </c>
      <c r="F599" s="27" t="str">
        <f>IF(ISNUMBER(FIND("TWIS",E599)),VLOOKUP(SUBSTITUTE(E599,"TWIS","IWIS"),CIFX_ECSG清單!A:R,18,0),IF(AND(ISNUMBER(FIND("T",LEFT(E599,2))),IF(LEN(E599)-LEN(SUBSTITUTE(E599,"T",""))&gt;1,FALSE,TRUE)),VLOOKUP(SUBSTITUTE(E599,"T",""),CIFX_ECSG清單!A:R,18,0),VLOOKUP(E599,CIFX_ECSG清單!A:R,18,0)))</f>
        <v>TS0116-SA-010311-00003-顧客註記約定作業_接觸通路註記查詢(PIB).docx</v>
      </c>
      <c r="G599" s="27" t="s">
        <v>292</v>
      </c>
      <c r="H599" s="27" t="s">
        <v>1946</v>
      </c>
      <c r="I599" s="28">
        <v>1</v>
      </c>
      <c r="J599" s="29" t="s">
        <v>496</v>
      </c>
      <c r="K599" s="27" t="s">
        <v>1792</v>
      </c>
      <c r="L599" s="31" t="s">
        <v>667</v>
      </c>
      <c r="M599" s="27" t="s">
        <v>1947</v>
      </c>
      <c r="N599" s="27">
        <v>10</v>
      </c>
      <c r="O599" s="27" t="s">
        <v>500</v>
      </c>
      <c r="P599" s="27" t="s">
        <v>501</v>
      </c>
      <c r="Q599" s="27" t="s">
        <v>866</v>
      </c>
      <c r="R599" s="27"/>
      <c r="S599" s="27" t="s">
        <v>502</v>
      </c>
      <c r="T599" s="27"/>
    </row>
    <row r="600" spans="1:20">
      <c r="A600" s="6" t="str">
        <f>VLOOKUP(E600,CIFX_ECSG清單!A:B,2,0)</f>
        <v>PROD</v>
      </c>
      <c r="B600" s="6" t="str">
        <f>_xlfn.IFNA(IF(C600="舊服務",LOOKUP(1,0/FIND(IFERROR(VLOOKUP(E600,新舊交易名稱mapping!A:B,2,0),E600),PGMTRX!A:A),PGMTRX!C:C),LOOKUP(1,0/FIND(E600,新服務功能!H:H),新服務功能!M:M)),VLOOKUP(IFERROR(VLOOKUP(E600,新舊交易名稱mapping!A:B,2,0),E600),CIFX_ECSG清單!A:B,2,0))</f>
        <v>CH0052 線上服務應用系統,CH0018 行動銀行系統</v>
      </c>
      <c r="C600" s="6" t="str">
        <f>IF(_xlfn.IFNA(VLOOKUP(E600,新服務功能!H:H,1,0),"舊服務")&lt;&gt;"舊服務","新服務","舊服務")</f>
        <v>新服務</v>
      </c>
      <c r="D600" s="6" t="str">
        <f>IF((VLOOKUP(E600,CIFX_ECSG清單!A:H,8,FALSE))=1,"異動","查詢")</f>
        <v>查詢</v>
      </c>
      <c r="E600" s="27" t="s">
        <v>336</v>
      </c>
      <c r="F600" s="27" t="str">
        <f>IF(ISNUMBER(FIND("TWIS",E600)),VLOOKUP(SUBSTITUTE(E600,"TWIS","IWIS"),CIFX_ECSG清單!A:R,18,0),IF(AND(ISNUMBER(FIND("T",LEFT(E600,2))),IF(LEN(E600)-LEN(SUBSTITUTE(E600,"T",""))&gt;1,FALSE,TRUE)),VLOOKUP(SUBSTITUTE(E600,"T",""),CIFX_ECSG清單!A:R,18,0),VLOOKUP(E600,CIFX_ECSG清單!A:R,18,0)))</f>
        <v>TS0116-SA-010311-00003-顧客註記約定作業_接觸通路註記查詢(PIB).docx</v>
      </c>
      <c r="G600" s="27" t="s">
        <v>292</v>
      </c>
      <c r="H600" s="27" t="s">
        <v>1946</v>
      </c>
      <c r="I600" s="28">
        <v>2</v>
      </c>
      <c r="J600" s="29" t="s">
        <v>496</v>
      </c>
      <c r="K600" s="27" t="s">
        <v>1948</v>
      </c>
      <c r="L600" s="27" t="s">
        <v>1948</v>
      </c>
      <c r="M600" s="27" t="s">
        <v>1950</v>
      </c>
      <c r="N600" s="27">
        <v>1</v>
      </c>
      <c r="O600" s="27" t="s">
        <v>500</v>
      </c>
      <c r="P600" s="27" t="s">
        <v>1951</v>
      </c>
      <c r="R600" s="27"/>
      <c r="S600" s="27"/>
      <c r="T600" s="27"/>
    </row>
    <row r="601" spans="1:20">
      <c r="A601" s="6" t="str">
        <f>VLOOKUP(E601,CIFX_ECSG清單!A:B,2,0)</f>
        <v>PROD</v>
      </c>
      <c r="B601" s="6" t="str">
        <f>_xlfn.IFNA(IF(C601="舊服務",LOOKUP(1,0/FIND(IFERROR(VLOOKUP(E601,新舊交易名稱mapping!A:B,2,0),E601),PGMTRX!A:A),PGMTRX!C:C),LOOKUP(1,0/FIND(E601,新服務功能!H:H),新服務功能!M:M)),VLOOKUP(IFERROR(VLOOKUP(E601,新舊交易名稱mapping!A:B,2,0),E601),CIFX_ECSG清單!A:B,2,0))</f>
        <v>CH0052 線上服務應用系統,CH0018 行動銀行系統</v>
      </c>
      <c r="C601" s="6" t="str">
        <f>IF(_xlfn.IFNA(VLOOKUP(E601,新服務功能!H:H,1,0),"舊服務")&lt;&gt;"舊服務","新服務","舊服務")</f>
        <v>新服務</v>
      </c>
      <c r="D601" s="6" t="str">
        <f>IF((VLOOKUP(E601,CIFX_ECSG清單!A:H,8,FALSE))=1,"異動","查詢")</f>
        <v>查詢</v>
      </c>
      <c r="E601" s="27" t="s">
        <v>336</v>
      </c>
      <c r="F601" s="27" t="str">
        <f>IF(ISNUMBER(FIND("TWIS",E601)),VLOOKUP(SUBSTITUTE(E601,"TWIS","IWIS"),CIFX_ECSG清單!A:R,18,0),IF(AND(ISNUMBER(FIND("T",LEFT(E601,2))),IF(LEN(E601)-LEN(SUBSTITUTE(E601,"T",""))&gt;1,FALSE,TRUE)),VLOOKUP(SUBSTITUTE(E601,"T",""),CIFX_ECSG清單!A:R,18,0),VLOOKUP(E601,CIFX_ECSG清單!A:R,18,0)))</f>
        <v>TS0116-SA-010311-00003-顧客註記約定作業_接觸通路註記查詢(PIB).docx</v>
      </c>
      <c r="G601" s="27" t="s">
        <v>292</v>
      </c>
      <c r="H601" s="27" t="s">
        <v>1952</v>
      </c>
      <c r="I601" s="28">
        <v>1</v>
      </c>
      <c r="J601" s="29" t="s">
        <v>513</v>
      </c>
      <c r="K601" s="27" t="s">
        <v>1953</v>
      </c>
      <c r="L601" s="30" t="s">
        <v>667</v>
      </c>
      <c r="M601" s="27" t="s">
        <v>1795</v>
      </c>
      <c r="N601" s="27">
        <v>10</v>
      </c>
      <c r="O601" s="27" t="s">
        <v>500</v>
      </c>
      <c r="P601" s="27" t="s">
        <v>501</v>
      </c>
      <c r="Q601" s="27" t="s">
        <v>866</v>
      </c>
      <c r="R601" s="27"/>
      <c r="S601" s="27" t="s">
        <v>502</v>
      </c>
      <c r="T601" s="27"/>
    </row>
    <row r="602" spans="1:20">
      <c r="A602" s="6" t="str">
        <f>VLOOKUP(E602,CIFX_ECSG清單!A:B,2,0)</f>
        <v>PROD</v>
      </c>
      <c r="B602" s="6" t="str">
        <f>_xlfn.IFNA(IF(C602="舊服務",LOOKUP(1,0/FIND(IFERROR(VLOOKUP(E602,新舊交易名稱mapping!A:B,2,0),E602),PGMTRX!A:A),PGMTRX!C:C),LOOKUP(1,0/FIND(E602,新服務功能!H:H),新服務功能!M:M)),VLOOKUP(IFERROR(VLOOKUP(E602,新舊交易名稱mapping!A:B,2,0),E602),CIFX_ECSG清單!A:B,2,0))</f>
        <v>CH0052 線上服務應用系統,CH0018 行動銀行系統</v>
      </c>
      <c r="C602" s="6" t="str">
        <f>IF(_xlfn.IFNA(VLOOKUP(E602,新服務功能!H:H,1,0),"舊服務")&lt;&gt;"舊服務","新服務","舊服務")</f>
        <v>新服務</v>
      </c>
      <c r="D602" s="6" t="str">
        <f>IF((VLOOKUP(E602,CIFX_ECSG清單!A:H,8,FALSE))=1,"異動","查詢")</f>
        <v>查詢</v>
      </c>
      <c r="E602" s="27" t="s">
        <v>336</v>
      </c>
      <c r="F602" s="27" t="str">
        <f>IF(ISNUMBER(FIND("TWIS",E602)),VLOOKUP(SUBSTITUTE(E602,"TWIS","IWIS"),CIFX_ECSG清單!A:R,18,0),IF(AND(ISNUMBER(FIND("T",LEFT(E602,2))),IF(LEN(E602)-LEN(SUBSTITUTE(E602,"T",""))&gt;1,FALSE,TRUE)),VLOOKUP(SUBSTITUTE(E602,"T",""),CIFX_ECSG清單!A:R,18,0),VLOOKUP(E602,CIFX_ECSG清單!A:R,18,0)))</f>
        <v>TS0116-SA-010311-00003-顧客註記約定作業_接觸通路註記查詢(PIB).docx</v>
      </c>
      <c r="G602" s="27" t="s">
        <v>292</v>
      </c>
      <c r="H602" s="27" t="s">
        <v>1952</v>
      </c>
      <c r="I602" s="28">
        <v>2</v>
      </c>
      <c r="J602" s="29" t="s">
        <v>513</v>
      </c>
      <c r="K602" s="27" t="s">
        <v>912</v>
      </c>
      <c r="L602" s="30" t="s">
        <v>1151</v>
      </c>
      <c r="M602" s="27" t="s">
        <v>1954</v>
      </c>
      <c r="N602" s="27">
        <v>11</v>
      </c>
      <c r="O602" s="27" t="s">
        <v>500</v>
      </c>
      <c r="P602" s="27" t="s">
        <v>914</v>
      </c>
      <c r="Q602" s="27" t="s">
        <v>915</v>
      </c>
      <c r="R602" s="27"/>
      <c r="S602" s="27" t="s">
        <v>916</v>
      </c>
      <c r="T602" s="27"/>
    </row>
    <row r="603" spans="1:20">
      <c r="A603" s="6" t="str">
        <f>VLOOKUP(E603,CIFX_ECSG清單!A:B,2,0)</f>
        <v>PROD</v>
      </c>
      <c r="B603" s="6" t="str">
        <f>_xlfn.IFNA(IF(C603="舊服務",LOOKUP(1,0/FIND(IFERROR(VLOOKUP(E603,新舊交易名稱mapping!A:B,2,0),E603),PGMTRX!A:A),PGMTRX!C:C),LOOKUP(1,0/FIND(E603,新服務功能!H:H),新服務功能!M:M)),VLOOKUP(IFERROR(VLOOKUP(E603,新舊交易名稱mapping!A:B,2,0),E603),CIFX_ECSG清單!A:B,2,0))</f>
        <v>CH0052 線上服務應用系統,CH0018 行動銀行系統</v>
      </c>
      <c r="C603" s="6" t="str">
        <f>IF(_xlfn.IFNA(VLOOKUP(E603,新服務功能!H:H,1,0),"舊服務")&lt;&gt;"舊服務","新服務","舊服務")</f>
        <v>新服務</v>
      </c>
      <c r="D603" s="6" t="str">
        <f>IF((VLOOKUP(E603,CIFX_ECSG清單!A:H,8,FALSE))=1,"異動","查詢")</f>
        <v>查詢</v>
      </c>
      <c r="E603" s="27" t="s">
        <v>336</v>
      </c>
      <c r="F603" s="27" t="str">
        <f>IF(ISNUMBER(FIND("TWIS",E603)),VLOOKUP(SUBSTITUTE(E603,"TWIS","IWIS"),CIFX_ECSG清單!A:R,18,0),IF(AND(ISNUMBER(FIND("T",LEFT(E603,2))),IF(LEN(E603)-LEN(SUBSTITUTE(E603,"T",""))&gt;1,FALSE,TRUE)),VLOOKUP(SUBSTITUTE(E603,"T",""),CIFX_ECSG清單!A:R,18,0),VLOOKUP(E603,CIFX_ECSG清單!A:R,18,0)))</f>
        <v>TS0116-SA-010311-00003-顧客註記約定作業_接觸通路註記查詢(PIB).docx</v>
      </c>
      <c r="G603" s="27" t="s">
        <v>292</v>
      </c>
      <c r="H603" s="27" t="s">
        <v>1952</v>
      </c>
      <c r="I603" s="28">
        <v>3</v>
      </c>
      <c r="J603" s="29" t="s">
        <v>513</v>
      </c>
      <c r="K603" s="27" t="s">
        <v>1955</v>
      </c>
      <c r="L603" s="30" t="s">
        <v>918</v>
      </c>
      <c r="M603" s="27" t="s">
        <v>1956</v>
      </c>
      <c r="N603" s="27">
        <v>4</v>
      </c>
      <c r="O603" s="27" t="s">
        <v>500</v>
      </c>
      <c r="P603" s="27" t="s">
        <v>920</v>
      </c>
      <c r="Q603" s="27" t="s">
        <v>1957</v>
      </c>
      <c r="R603" s="27"/>
      <c r="S603" s="27" t="s">
        <v>922</v>
      </c>
      <c r="T603" s="27"/>
    </row>
    <row r="604" spans="1:20">
      <c r="A604" s="6" t="str">
        <f>VLOOKUP(E604,CIFX_ECSG清單!A:B,2,0)</f>
        <v>PROD</v>
      </c>
      <c r="B604" s="6" t="str">
        <f>_xlfn.IFNA(IF(C604="舊服務",LOOKUP(1,0/FIND(IFERROR(VLOOKUP(E604,新舊交易名稱mapping!A:B,2,0),E604),PGMTRX!A:A),PGMTRX!C:C),LOOKUP(1,0/FIND(E604,新服務功能!H:H),新服務功能!M:M)),VLOOKUP(IFERROR(VLOOKUP(E604,新舊交易名稱mapping!A:B,2,0),E604),CIFX_ECSG清單!A:B,2,0))</f>
        <v>CH0052 線上服務應用系統,CH0018 行動銀行系統</v>
      </c>
      <c r="C604" s="6" t="str">
        <f>IF(_xlfn.IFNA(VLOOKUP(E604,新服務功能!H:H,1,0),"舊服務")&lt;&gt;"舊服務","新服務","舊服務")</f>
        <v>新服務</v>
      </c>
      <c r="D604" s="6" t="str">
        <f>IF((VLOOKUP(E604,CIFX_ECSG清單!A:H,8,FALSE))=1,"異動","查詢")</f>
        <v>查詢</v>
      </c>
      <c r="E604" s="27" t="s">
        <v>336</v>
      </c>
      <c r="F604" s="27" t="str">
        <f>IF(ISNUMBER(FIND("TWIS",E604)),VLOOKUP(SUBSTITUTE(E604,"TWIS","IWIS"),CIFX_ECSG清單!A:R,18,0),IF(AND(ISNUMBER(FIND("T",LEFT(E604,2))),IF(LEN(E604)-LEN(SUBSTITUTE(E604,"T",""))&gt;1,FALSE,TRUE)),VLOOKUP(SUBSTITUTE(E604,"T",""),CIFX_ECSG清單!A:R,18,0),VLOOKUP(E604,CIFX_ECSG清單!A:R,18,0)))</f>
        <v>TS0116-SA-010311-00003-顧客註記約定作業_接觸通路註記查詢(PIB).docx</v>
      </c>
      <c r="G604" s="27" t="s">
        <v>292</v>
      </c>
      <c r="H604" s="27" t="s">
        <v>1952</v>
      </c>
      <c r="I604" s="28">
        <v>4</v>
      </c>
      <c r="J604" s="29" t="s">
        <v>513</v>
      </c>
      <c r="K604" s="27" t="s">
        <v>1642</v>
      </c>
      <c r="L604" s="30" t="s">
        <v>1180</v>
      </c>
      <c r="M604" s="27" t="s">
        <v>1958</v>
      </c>
      <c r="N604" s="27">
        <v>11</v>
      </c>
      <c r="O604" s="27" t="s">
        <v>500</v>
      </c>
      <c r="P604" s="27" t="s">
        <v>936</v>
      </c>
      <c r="Q604" s="27" t="s">
        <v>1959</v>
      </c>
      <c r="R604" s="27"/>
      <c r="S604" s="27" t="s">
        <v>938</v>
      </c>
      <c r="T604" s="27"/>
    </row>
    <row r="605" spans="1:20">
      <c r="A605" s="6" t="str">
        <f>VLOOKUP(E605,CIFX_ECSG清單!A:B,2,0)</f>
        <v>PROD</v>
      </c>
      <c r="B605" s="6" t="str">
        <f>_xlfn.IFNA(IF(C605="舊服務",LOOKUP(1,0/FIND(IFERROR(VLOOKUP(E605,新舊交易名稱mapping!A:B,2,0),E605),PGMTRX!A:A),PGMTRX!C:C),LOOKUP(1,0/FIND(E605,新服務功能!H:H),新服務功能!M:M)),VLOOKUP(IFERROR(VLOOKUP(E605,新舊交易名稱mapping!A:B,2,0),E605),CIFX_ECSG清單!A:B,2,0))</f>
        <v>CH0052 線上服務應用系統,CH0018 行動銀行系統</v>
      </c>
      <c r="C605" s="6" t="str">
        <f>IF(_xlfn.IFNA(VLOOKUP(E605,新服務功能!H:H,1,0),"舊服務")&lt;&gt;"舊服務","新服務","舊服務")</f>
        <v>新服務</v>
      </c>
      <c r="D605" s="6" t="str">
        <f>IF((VLOOKUP(E605,CIFX_ECSG清單!A:H,8,FALSE))=1,"異動","查詢")</f>
        <v>查詢</v>
      </c>
      <c r="E605" s="27" t="s">
        <v>336</v>
      </c>
      <c r="F605" s="27" t="str">
        <f>IF(ISNUMBER(FIND("TWIS",E605)),VLOOKUP(SUBSTITUTE(E605,"TWIS","IWIS"),CIFX_ECSG清單!A:R,18,0),IF(AND(ISNUMBER(FIND("T",LEFT(E605,2))),IF(LEN(E605)-LEN(SUBSTITUTE(E605,"T",""))&gt;1,FALSE,TRUE)),VLOOKUP(SUBSTITUTE(E605,"T",""),CIFX_ECSG清單!A:R,18,0),VLOOKUP(E605,CIFX_ECSG清單!A:R,18,0)))</f>
        <v>TS0116-SA-010311-00003-顧客註記約定作業_接觸通路註記查詢(PIB).docx</v>
      </c>
      <c r="G605" s="27" t="s">
        <v>292</v>
      </c>
      <c r="H605" s="27" t="s">
        <v>1952</v>
      </c>
      <c r="I605" s="28">
        <v>5</v>
      </c>
      <c r="J605" s="29" t="s">
        <v>513</v>
      </c>
      <c r="K605" s="27" t="s">
        <v>717</v>
      </c>
      <c r="L605" s="27" t="s">
        <v>843</v>
      </c>
      <c r="M605" s="27" t="s">
        <v>1960</v>
      </c>
      <c r="N605" s="27">
        <v>50</v>
      </c>
      <c r="O605" s="27" t="s">
        <v>500</v>
      </c>
      <c r="P605" s="27" t="s">
        <v>845</v>
      </c>
      <c r="Q605" s="27" t="s">
        <v>1961</v>
      </c>
      <c r="R605" s="27"/>
      <c r="S605" s="27" t="s">
        <v>847</v>
      </c>
      <c r="T605" s="27"/>
    </row>
    <row r="606" spans="1:20">
      <c r="A606" s="6" t="str">
        <f>VLOOKUP(E606,CIFX_ECSG清單!A:B,2,0)</f>
        <v>PROD</v>
      </c>
      <c r="B606" s="6" t="str">
        <f>_xlfn.IFNA(IF(C606="舊服務",LOOKUP(1,0/FIND(IFERROR(VLOOKUP(E606,新舊交易名稱mapping!A:B,2,0),E606),PGMTRX!A:A),PGMTRX!C:C),LOOKUP(1,0/FIND(E606,新服務功能!H:H),新服務功能!M:M)),VLOOKUP(IFERROR(VLOOKUP(E606,新舊交易名稱mapping!A:B,2,0),E606),CIFX_ECSG清單!A:B,2,0))</f>
        <v>CH0052 線上服務應用系統,CH0018 行動銀行系統</v>
      </c>
      <c r="C606" s="6" t="str">
        <f>IF(_xlfn.IFNA(VLOOKUP(E606,新服務功能!H:H,1,0),"舊服務")&lt;&gt;"舊服務","新服務","舊服務")</f>
        <v>新服務</v>
      </c>
      <c r="D606" s="6" t="str">
        <f>IF((VLOOKUP(E606,CIFX_ECSG清單!A:H,8,FALSE))=1,"異動","查詢")</f>
        <v>查詢</v>
      </c>
      <c r="E606" s="27" t="s">
        <v>336</v>
      </c>
      <c r="F606" s="27" t="str">
        <f>IF(ISNUMBER(FIND("TWIS",E606)),VLOOKUP(SUBSTITUTE(E606,"TWIS","IWIS"),CIFX_ECSG清單!A:R,18,0),IF(AND(ISNUMBER(FIND("T",LEFT(E606,2))),IF(LEN(E606)-LEN(SUBSTITUTE(E606,"T",""))&gt;1,FALSE,TRUE)),VLOOKUP(SUBSTITUTE(E606,"T",""),CIFX_ECSG清單!A:R,18,0),VLOOKUP(E606,CIFX_ECSG清單!A:R,18,0)))</f>
        <v>TS0116-SA-010311-00003-顧客註記約定作業_接觸通路註記查詢(PIB).docx</v>
      </c>
      <c r="G606" s="27" t="s">
        <v>292</v>
      </c>
      <c r="H606" s="27" t="s">
        <v>1952</v>
      </c>
      <c r="I606" s="28">
        <v>6</v>
      </c>
      <c r="J606" s="29" t="s">
        <v>513</v>
      </c>
      <c r="K606" s="27" t="s">
        <v>943</v>
      </c>
      <c r="L606" s="32" t="s">
        <v>944</v>
      </c>
      <c r="M606" s="27" t="s">
        <v>1962</v>
      </c>
      <c r="N606" s="27">
        <v>3</v>
      </c>
      <c r="O606" s="27" t="s">
        <v>500</v>
      </c>
      <c r="P606" s="27" t="s">
        <v>946</v>
      </c>
      <c r="Q606" s="27" t="s">
        <v>1370</v>
      </c>
      <c r="R606" s="27"/>
      <c r="S606" s="27" t="s">
        <v>948</v>
      </c>
      <c r="T606" s="27"/>
    </row>
    <row r="607" spans="1:20">
      <c r="A607" s="6" t="str">
        <f>VLOOKUP(E607,CIFX_ECSG清單!A:B,2,0)</f>
        <v>PROD</v>
      </c>
      <c r="B607" s="6" t="str">
        <f>_xlfn.IFNA(IF(C607="舊服務",LOOKUP(1,0/FIND(IFERROR(VLOOKUP(E607,新舊交易名稱mapping!A:B,2,0),E607),PGMTRX!A:A),PGMTRX!C:C),LOOKUP(1,0/FIND(E607,新服務功能!H:H),新服務功能!M:M)),VLOOKUP(IFERROR(VLOOKUP(E607,新舊交易名稱mapping!A:B,2,0),E607),CIFX_ECSG清單!A:B,2,0))</f>
        <v>CH0052 線上服務應用系統,CH0018 行動銀行系統</v>
      </c>
      <c r="C607" s="6" t="str">
        <f>IF(_xlfn.IFNA(VLOOKUP(E607,新服務功能!H:H,1,0),"舊服務")&lt;&gt;"舊服務","新服務","舊服務")</f>
        <v>新服務</v>
      </c>
      <c r="D607" s="6" t="str">
        <f>IF((VLOOKUP(E607,CIFX_ECSG清單!A:H,8,FALSE))=1,"異動","查詢")</f>
        <v>查詢</v>
      </c>
      <c r="E607" s="27" t="s">
        <v>336</v>
      </c>
      <c r="F607" s="27" t="str">
        <f>IF(ISNUMBER(FIND("TWIS",E607)),VLOOKUP(SUBSTITUTE(E607,"TWIS","IWIS"),CIFX_ECSG清單!A:R,18,0),IF(AND(ISNUMBER(FIND("T",LEFT(E607,2))),IF(LEN(E607)-LEN(SUBSTITUTE(E607,"T",""))&gt;1,FALSE,TRUE)),VLOOKUP(SUBSTITUTE(E607,"T",""),CIFX_ECSG清單!A:R,18,0),VLOOKUP(E607,CIFX_ECSG清單!A:R,18,0)))</f>
        <v>TS0116-SA-010311-00003-顧客註記約定作業_接觸通路註記查詢(PIB).docx</v>
      </c>
      <c r="G607" s="27" t="s">
        <v>292</v>
      </c>
      <c r="H607" s="27" t="s">
        <v>1952</v>
      </c>
      <c r="I607" s="28">
        <v>7</v>
      </c>
      <c r="J607" s="29" t="s">
        <v>513</v>
      </c>
      <c r="K607" s="27" t="s">
        <v>1963</v>
      </c>
      <c r="L607" s="31" t="s">
        <v>1627</v>
      </c>
      <c r="M607" s="27" t="s">
        <v>1964</v>
      </c>
      <c r="N607" s="27">
        <v>80</v>
      </c>
      <c r="O607" s="27" t="s">
        <v>500</v>
      </c>
      <c r="P607" s="27" t="s">
        <v>1629</v>
      </c>
      <c r="Q607" s="27" t="s">
        <v>1965</v>
      </c>
      <c r="R607" s="27"/>
      <c r="S607" s="27" t="s">
        <v>1631</v>
      </c>
      <c r="T607" s="27"/>
    </row>
    <row r="608" spans="1:20">
      <c r="A608" s="6" t="str">
        <f>VLOOKUP(E608,CIFX_ECSG清單!A:B,2,0)</f>
        <v>PROD</v>
      </c>
      <c r="B608" s="6" t="str">
        <f>_xlfn.IFNA(IF(C608="舊服務",LOOKUP(1,0/FIND(IFERROR(VLOOKUP(E608,新舊交易名稱mapping!A:B,2,0),E608),PGMTRX!A:A),PGMTRX!C:C),LOOKUP(1,0/FIND(E608,新服務功能!H:H),新服務功能!M:M)),VLOOKUP(IFERROR(VLOOKUP(E608,新舊交易名稱mapping!A:B,2,0),E608),CIFX_ECSG清單!A:B,2,0))</f>
        <v>CH0052 線上服務應用系統,CH0018 行動銀行系統</v>
      </c>
      <c r="C608" s="6" t="str">
        <f>IF(_xlfn.IFNA(VLOOKUP(E608,新服務功能!H:H,1,0),"舊服務")&lt;&gt;"舊服務","新服務","舊服務")</f>
        <v>新服務</v>
      </c>
      <c r="D608" s="6" t="str">
        <f>IF((VLOOKUP(E608,CIFX_ECSG清單!A:H,8,FALSE))=1,"異動","查詢")</f>
        <v>查詢</v>
      </c>
      <c r="E608" s="27" t="s">
        <v>336</v>
      </c>
      <c r="F608" s="27" t="str">
        <f>IF(ISNUMBER(FIND("TWIS",E608)),VLOOKUP(SUBSTITUTE(E608,"TWIS","IWIS"),CIFX_ECSG清單!A:R,18,0),IF(AND(ISNUMBER(FIND("T",LEFT(E608,2))),IF(LEN(E608)-LEN(SUBSTITUTE(E608,"T",""))&gt;1,FALSE,TRUE)),VLOOKUP(SUBSTITUTE(E608,"T",""),CIFX_ECSG清單!A:R,18,0),VLOOKUP(E608,CIFX_ECSG清單!A:R,18,0)))</f>
        <v>TS0116-SA-010311-00003-顧客註記約定作業_接觸通路註記查詢(PIB).docx</v>
      </c>
      <c r="G608" s="27" t="s">
        <v>292</v>
      </c>
      <c r="H608" s="27" t="s">
        <v>1952</v>
      </c>
      <c r="I608" s="28">
        <v>8</v>
      </c>
      <c r="J608" s="29" t="s">
        <v>513</v>
      </c>
      <c r="K608" s="27" t="s">
        <v>1966</v>
      </c>
      <c r="L608" s="27" t="s">
        <v>749</v>
      </c>
      <c r="M608" s="27" t="s">
        <v>1967</v>
      </c>
      <c r="N608" s="27">
        <v>80</v>
      </c>
      <c r="O608" s="27" t="s">
        <v>500</v>
      </c>
      <c r="P608" s="27" t="s">
        <v>636</v>
      </c>
      <c r="Q608" s="27" t="s">
        <v>829</v>
      </c>
      <c r="R608" s="27"/>
      <c r="S608" s="27" t="s">
        <v>638</v>
      </c>
      <c r="T608" s="27"/>
    </row>
    <row r="609" spans="1:20">
      <c r="A609" s="6" t="str">
        <f>VLOOKUP(E609,CIFX_ECSG清單!A:B,2,0)</f>
        <v>PROD</v>
      </c>
      <c r="B609" s="6" t="str">
        <f>_xlfn.IFNA(IF(C609="舊服務",LOOKUP(1,0/FIND(IFERROR(VLOOKUP(E609,新舊交易名稱mapping!A:B,2,0),E609),PGMTRX!A:A),PGMTRX!C:C),LOOKUP(1,0/FIND(E609,新服務功能!H:H),新服務功能!M:M)),VLOOKUP(IFERROR(VLOOKUP(E609,新舊交易名稱mapping!A:B,2,0),E609),CIFX_ECSG清單!A:B,2,0))</f>
        <v>CH0052 線上服務應用系統,CH0018 行動銀行系統</v>
      </c>
      <c r="C609" s="6" t="str">
        <f>IF(_xlfn.IFNA(VLOOKUP(E609,新服務功能!H:H,1,0),"舊服務")&lt;&gt;"舊服務","新服務","舊服務")</f>
        <v>新服務</v>
      </c>
      <c r="D609" s="6" t="str">
        <f>IF((VLOOKUP(E609,CIFX_ECSG清單!A:H,8,FALSE))=1,"異動","查詢")</f>
        <v>查詢</v>
      </c>
      <c r="E609" s="27" t="s">
        <v>336</v>
      </c>
      <c r="F609" s="27" t="str">
        <f>IF(ISNUMBER(FIND("TWIS",E609)),VLOOKUP(SUBSTITUTE(E609,"TWIS","IWIS"),CIFX_ECSG清單!A:R,18,0),IF(AND(ISNUMBER(FIND("T",LEFT(E609,2))),IF(LEN(E609)-LEN(SUBSTITUTE(E609,"T",""))&gt;1,FALSE,TRUE)),VLOOKUP(SUBSTITUTE(E609,"T",""),CIFX_ECSG清單!A:R,18,0),VLOOKUP(E609,CIFX_ECSG清單!A:R,18,0)))</f>
        <v>TS0116-SA-010311-00003-顧客註記約定作業_接觸通路註記查詢(PIB).docx</v>
      </c>
      <c r="G609" s="27" t="s">
        <v>292</v>
      </c>
      <c r="H609" s="27" t="s">
        <v>1952</v>
      </c>
      <c r="I609" s="28">
        <v>9</v>
      </c>
      <c r="J609" s="29" t="s">
        <v>513</v>
      </c>
      <c r="K609" s="27" t="s">
        <v>1968</v>
      </c>
      <c r="L609" s="30" t="s">
        <v>1433</v>
      </c>
      <c r="M609" s="27" t="s">
        <v>1969</v>
      </c>
      <c r="N609" s="27">
        <v>80</v>
      </c>
      <c r="O609" s="27" t="s">
        <v>500</v>
      </c>
      <c r="P609" s="27" t="s">
        <v>521</v>
      </c>
      <c r="Q609" s="27" t="s">
        <v>1970</v>
      </c>
      <c r="R609" s="27"/>
      <c r="S609" s="27" t="s">
        <v>523</v>
      </c>
      <c r="T609" s="27"/>
    </row>
    <row r="610" spans="1:20">
      <c r="A610" s="6" t="str">
        <f>VLOOKUP(E610,CIFX_ECSG清單!A:B,2,0)</f>
        <v>PROD</v>
      </c>
      <c r="B610" s="6" t="str">
        <f>_xlfn.IFNA(IF(C610="舊服務",LOOKUP(1,0/FIND(IFERROR(VLOOKUP(E610,新舊交易名稱mapping!A:B,2,0),E610),PGMTRX!A:A),PGMTRX!C:C),LOOKUP(1,0/FIND(E610,新服務功能!H:H),新服務功能!M:M)),VLOOKUP(IFERROR(VLOOKUP(E610,新舊交易名稱mapping!A:B,2,0),E610),CIFX_ECSG清單!A:B,2,0))</f>
        <v>CH0052 線上服務應用系統,CH0018 行動銀行系統</v>
      </c>
      <c r="C610" s="6" t="str">
        <f>IF(_xlfn.IFNA(VLOOKUP(E610,新服務功能!H:H,1,0),"舊服務")&lt;&gt;"舊服務","新服務","舊服務")</f>
        <v>新服務</v>
      </c>
      <c r="D610" s="6" t="str">
        <f>IF((VLOOKUP(E610,CIFX_ECSG清單!A:H,8,FALSE))=1,"異動","查詢")</f>
        <v>查詢</v>
      </c>
      <c r="E610" s="27" t="s">
        <v>336</v>
      </c>
      <c r="F610" s="27" t="str">
        <f>IF(ISNUMBER(FIND("TWIS",E610)),VLOOKUP(SUBSTITUTE(E610,"TWIS","IWIS"),CIFX_ECSG清單!A:R,18,0),IF(AND(ISNUMBER(FIND("T",LEFT(E610,2))),IF(LEN(E610)-LEN(SUBSTITUTE(E610,"T",""))&gt;1,FALSE,TRUE)),VLOOKUP(SUBSTITUTE(E610,"T",""),CIFX_ECSG清單!A:R,18,0),VLOOKUP(E610,CIFX_ECSG清單!A:R,18,0)))</f>
        <v>TS0116-SA-010311-00003-顧客註記約定作業_接觸通路註記查詢(PIB).docx</v>
      </c>
      <c r="G610" s="27" t="s">
        <v>292</v>
      </c>
      <c r="H610" s="27" t="s">
        <v>1952</v>
      </c>
      <c r="I610" s="28">
        <v>10</v>
      </c>
      <c r="J610" s="29" t="s">
        <v>513</v>
      </c>
      <c r="K610" s="27" t="s">
        <v>1971</v>
      </c>
      <c r="L610" s="30" t="s">
        <v>1972</v>
      </c>
      <c r="M610" s="27" t="s">
        <v>1973</v>
      </c>
      <c r="N610" s="27">
        <v>1</v>
      </c>
      <c r="O610" s="27" t="s">
        <v>500</v>
      </c>
      <c r="P610" s="27" t="s">
        <v>703</v>
      </c>
      <c r="Q610" s="27" t="s">
        <v>1974</v>
      </c>
      <c r="R610" s="27"/>
      <c r="S610" s="27" t="s">
        <v>706</v>
      </c>
      <c r="T610" s="27"/>
    </row>
    <row r="611" spans="1:20">
      <c r="A611" s="6" t="str">
        <f>VLOOKUP(E611,CIFX_ECSG清單!A:B,2,0)</f>
        <v>PROD</v>
      </c>
      <c r="B611" s="6" t="str">
        <f>_xlfn.IFNA(IF(C611="舊服務",LOOKUP(1,0/FIND(IFERROR(VLOOKUP(E611,新舊交易名稱mapping!A:B,2,0),E611),PGMTRX!A:A),PGMTRX!C:C),LOOKUP(1,0/FIND(E611,新服務功能!H:H),新服務功能!M:M)),VLOOKUP(IFERROR(VLOOKUP(E611,新舊交易名稱mapping!A:B,2,0),E611),CIFX_ECSG清單!A:B,2,0))</f>
        <v>CH0052 線上服務應用系統,CH0018 行動銀行系統</v>
      </c>
      <c r="C611" s="6" t="str">
        <f>IF(_xlfn.IFNA(VLOOKUP(E611,新服務功能!H:H,1,0),"舊服務")&lt;&gt;"舊服務","新服務","舊服務")</f>
        <v>新服務</v>
      </c>
      <c r="D611" s="6" t="str">
        <f>IF((VLOOKUP(E611,CIFX_ECSG清單!A:H,8,FALSE))=1,"異動","查詢")</f>
        <v>查詢</v>
      </c>
      <c r="E611" s="27" t="s">
        <v>336</v>
      </c>
      <c r="F611" s="27" t="str">
        <f>IF(ISNUMBER(FIND("TWIS",E611)),VLOOKUP(SUBSTITUTE(E611,"TWIS","IWIS"),CIFX_ECSG清單!A:R,18,0),IF(AND(ISNUMBER(FIND("T",LEFT(E611,2))),IF(LEN(E611)-LEN(SUBSTITUTE(E611,"T",""))&gt;1,FALSE,TRUE)),VLOOKUP(SUBSTITUTE(E611,"T",""),CIFX_ECSG清單!A:R,18,0),VLOOKUP(E611,CIFX_ECSG清單!A:R,18,0)))</f>
        <v>TS0116-SA-010311-00003-顧客註記約定作業_接觸通路註記查詢(PIB).docx</v>
      </c>
      <c r="G611" s="27" t="s">
        <v>292</v>
      </c>
      <c r="H611" s="27" t="s">
        <v>1952</v>
      </c>
      <c r="I611" s="28">
        <v>11</v>
      </c>
      <c r="J611" s="29" t="s">
        <v>513</v>
      </c>
      <c r="K611" s="27" t="s">
        <v>1975</v>
      </c>
      <c r="L611" s="30" t="s">
        <v>1976</v>
      </c>
      <c r="M611" s="27" t="s">
        <v>1977</v>
      </c>
      <c r="N611" s="27">
        <v>1</v>
      </c>
      <c r="O611" s="27" t="s">
        <v>500</v>
      </c>
      <c r="P611" s="27" t="s">
        <v>709</v>
      </c>
      <c r="Q611" s="27" t="s">
        <v>1978</v>
      </c>
      <c r="R611" s="27"/>
      <c r="S611" s="27" t="s">
        <v>711</v>
      </c>
      <c r="T611" s="27"/>
    </row>
    <row r="612" spans="1:20">
      <c r="A612" s="6" t="str">
        <f>VLOOKUP(E612,CIFX_ECSG清單!A:B,2,0)</f>
        <v>PROD</v>
      </c>
      <c r="B612" s="6" t="str">
        <f>_xlfn.IFNA(IF(C612="舊服務",LOOKUP(1,0/FIND(IFERROR(VLOOKUP(E612,新舊交易名稱mapping!A:B,2,0),E612),PGMTRX!A:A),PGMTRX!C:C),LOOKUP(1,0/FIND(E612,新服務功能!H:H),新服務功能!M:M)),VLOOKUP(IFERROR(VLOOKUP(E612,新舊交易名稱mapping!A:B,2,0),E612),CIFX_ECSG清單!A:B,2,0))</f>
        <v>CH0052 線上服務應用系統,CH0018 行動銀行系統</v>
      </c>
      <c r="C612" s="6" t="str">
        <f>IF(_xlfn.IFNA(VLOOKUP(E612,新服務功能!H:H,1,0),"舊服務")&lt;&gt;"舊服務","新服務","舊服務")</f>
        <v>新服務</v>
      </c>
      <c r="D612" s="6" t="str">
        <f>IF((VLOOKUP(E612,CIFX_ECSG清單!A:H,8,FALSE))=1,"異動","查詢")</f>
        <v>查詢</v>
      </c>
      <c r="E612" s="27" t="s">
        <v>336</v>
      </c>
      <c r="F612" s="27" t="str">
        <f>IF(ISNUMBER(FIND("TWIS",E612)),VLOOKUP(SUBSTITUTE(E612,"TWIS","IWIS"),CIFX_ECSG清單!A:R,18,0),IF(AND(ISNUMBER(FIND("T",LEFT(E612,2))),IF(LEN(E612)-LEN(SUBSTITUTE(E612,"T",""))&gt;1,FALSE,TRUE)),VLOOKUP(SUBSTITUTE(E612,"T",""),CIFX_ECSG清單!A:R,18,0),VLOOKUP(E612,CIFX_ECSG清單!A:R,18,0)))</f>
        <v>TS0116-SA-010311-00003-顧客註記約定作業_接觸通路註記查詢(PIB).docx</v>
      </c>
      <c r="G612" s="27" t="s">
        <v>292</v>
      </c>
      <c r="H612" s="27" t="s">
        <v>1952</v>
      </c>
      <c r="I612" s="28">
        <v>12</v>
      </c>
      <c r="J612" s="29" t="s">
        <v>513</v>
      </c>
      <c r="K612" s="27" t="s">
        <v>712</v>
      </c>
      <c r="L612" s="30" t="s">
        <v>1979</v>
      </c>
      <c r="M612" s="27" t="s">
        <v>1980</v>
      </c>
      <c r="N612" s="27">
        <v>1</v>
      </c>
      <c r="O612" s="27" t="s">
        <v>500</v>
      </c>
      <c r="P612" s="27" t="s">
        <v>714</v>
      </c>
      <c r="Q612" s="27" t="s">
        <v>1981</v>
      </c>
      <c r="R612" s="27"/>
      <c r="S612" s="27" t="s">
        <v>716</v>
      </c>
      <c r="T612" s="27"/>
    </row>
    <row r="613" spans="1:20">
      <c r="A613" s="6" t="str">
        <f>VLOOKUP(E613,CIFX_ECSG清單!A:B,2,0)</f>
        <v>PROD</v>
      </c>
      <c r="B613" s="6" t="str">
        <f>_xlfn.IFNA(IF(C613="舊服務",LOOKUP(1,0/FIND(IFERROR(VLOOKUP(E613,新舊交易名稱mapping!A:B,2,0),E613),PGMTRX!A:A),PGMTRX!C:C),LOOKUP(1,0/FIND(E613,新服務功能!H:H),新服務功能!M:M)),VLOOKUP(IFERROR(VLOOKUP(E613,新舊交易名稱mapping!A:B,2,0),E613),CIFX_ECSG清單!A:B,2,0))</f>
        <v>CH0052 線上服務應用系統,CH0018 行動銀行系統</v>
      </c>
      <c r="C613" s="6" t="str">
        <f>IF(_xlfn.IFNA(VLOOKUP(E613,新服務功能!H:H,1,0),"舊服務")&lt;&gt;"舊服務","新服務","舊服務")</f>
        <v>新服務</v>
      </c>
      <c r="D613" s="6" t="str">
        <f>IF((VLOOKUP(E613,CIFX_ECSG清單!A:H,8,FALSE))=1,"異動","查詢")</f>
        <v>查詢</v>
      </c>
      <c r="E613" s="27" t="s">
        <v>336</v>
      </c>
      <c r="F613" s="27" t="str">
        <f>IF(ISNUMBER(FIND("TWIS",E613)),VLOOKUP(SUBSTITUTE(E613,"TWIS","IWIS"),CIFX_ECSG清單!A:R,18,0),IF(AND(ISNUMBER(FIND("T",LEFT(E613,2))),IF(LEN(E613)-LEN(SUBSTITUTE(E613,"T",""))&gt;1,FALSE,TRUE)),VLOOKUP(SUBSTITUTE(E613,"T",""),CIFX_ECSG清單!A:R,18,0),VLOOKUP(E613,CIFX_ECSG清單!A:R,18,0)))</f>
        <v>TS0116-SA-010311-00003-顧客註記約定作業_接觸通路註記查詢(PIB).docx</v>
      </c>
      <c r="G613" s="27" t="s">
        <v>292</v>
      </c>
      <c r="H613" s="27" t="s">
        <v>1952</v>
      </c>
      <c r="I613" s="28">
        <v>13</v>
      </c>
      <c r="J613" s="29" t="s">
        <v>513</v>
      </c>
      <c r="K613" s="27" t="s">
        <v>1982</v>
      </c>
      <c r="L613" s="30" t="s">
        <v>1983</v>
      </c>
      <c r="M613" s="27" t="s">
        <v>1984</v>
      </c>
      <c r="N613" s="27">
        <v>1</v>
      </c>
      <c r="O613" s="27" t="s">
        <v>500</v>
      </c>
      <c r="P613" s="27" t="s">
        <v>719</v>
      </c>
      <c r="Q613" s="27" t="s">
        <v>1985</v>
      </c>
      <c r="R613" s="27"/>
      <c r="S613" s="27" t="s">
        <v>721</v>
      </c>
      <c r="T613" s="27"/>
    </row>
    <row r="614" spans="1:20">
      <c r="A614" s="6" t="str">
        <f>VLOOKUP(E614,CIFX_ECSG清單!A:B,2,0)</f>
        <v>PROD</v>
      </c>
      <c r="B614" s="6" t="str">
        <f>_xlfn.IFNA(IF(C614="舊服務",LOOKUP(1,0/FIND(IFERROR(VLOOKUP(E614,新舊交易名稱mapping!A:B,2,0),E614),PGMTRX!A:A),PGMTRX!C:C),LOOKUP(1,0/FIND(E614,新服務功能!H:H),新服務功能!M:M)),VLOOKUP(IFERROR(VLOOKUP(E614,新舊交易名稱mapping!A:B,2,0),E614),CIFX_ECSG清單!A:B,2,0))</f>
        <v>CH0052 線上服務應用系統,CH0018 行動銀行系統</v>
      </c>
      <c r="C614" s="6" t="str">
        <f>IF(_xlfn.IFNA(VLOOKUP(E614,新服務功能!H:H,1,0),"舊服務")&lt;&gt;"舊服務","新服務","舊服務")</f>
        <v>新服務</v>
      </c>
      <c r="D614" s="6" t="str">
        <f>IF((VLOOKUP(E614,CIFX_ECSG清單!A:H,8,FALSE))=1,"異動","查詢")</f>
        <v>查詢</v>
      </c>
      <c r="E614" s="27" t="s">
        <v>336</v>
      </c>
      <c r="F614" s="27" t="str">
        <f>IF(ISNUMBER(FIND("TWIS",E614)),VLOOKUP(SUBSTITUTE(E614,"TWIS","IWIS"),CIFX_ECSG清單!A:R,18,0),IF(AND(ISNUMBER(FIND("T",LEFT(E614,2))),IF(LEN(E614)-LEN(SUBSTITUTE(E614,"T",""))&gt;1,FALSE,TRUE)),VLOOKUP(SUBSTITUTE(E614,"T",""),CIFX_ECSG清單!A:R,18,0),VLOOKUP(E614,CIFX_ECSG清單!A:R,18,0)))</f>
        <v>TS0116-SA-010311-00003-顧客註記約定作業_接觸通路註記查詢(PIB).docx</v>
      </c>
      <c r="G614" s="27" t="s">
        <v>292</v>
      </c>
      <c r="H614" s="27" t="s">
        <v>1952</v>
      </c>
      <c r="I614" s="28">
        <v>14</v>
      </c>
      <c r="J614" s="29" t="s">
        <v>513</v>
      </c>
      <c r="K614" s="27" t="s">
        <v>849</v>
      </c>
      <c r="L614" s="27" t="s">
        <v>849</v>
      </c>
      <c r="M614" s="27" t="s">
        <v>1986</v>
      </c>
      <c r="N614" s="27">
        <v>1</v>
      </c>
      <c r="O614" s="27" t="s">
        <v>500</v>
      </c>
      <c r="P614" s="27" t="s">
        <v>851</v>
      </c>
      <c r="Q614" s="27" t="s">
        <v>852</v>
      </c>
      <c r="R614" s="27"/>
      <c r="S614" s="27"/>
      <c r="T614" s="27"/>
    </row>
    <row r="615" spans="1:20">
      <c r="A615" s="6" t="str">
        <f>VLOOKUP(E615,CIFX_ECSG清單!A:B,2,0)</f>
        <v>PROD</v>
      </c>
      <c r="B615" s="6" t="str">
        <f>_xlfn.IFNA(IF(C615="舊服務",LOOKUP(1,0/FIND(IFERROR(VLOOKUP(E615,新舊交易名稱mapping!A:B,2,0),E615),PGMTRX!A:A),PGMTRX!C:C),LOOKUP(1,0/FIND(E615,新服務功能!H:H),新服務功能!M:M)),VLOOKUP(IFERROR(VLOOKUP(E615,新舊交易名稱mapping!A:B,2,0),E615),CIFX_ECSG清單!A:B,2,0))</f>
        <v>CH0052 線上服務應用系統,CH0018 行動銀行系統</v>
      </c>
      <c r="C615" s="6" t="str">
        <f>IF(_xlfn.IFNA(VLOOKUP(E615,新服務功能!H:H,1,0),"舊服務")&lt;&gt;"舊服務","新服務","舊服務")</f>
        <v>新服務</v>
      </c>
      <c r="D615" s="6" t="str">
        <f>IF((VLOOKUP(E615,CIFX_ECSG清單!A:H,8,FALSE))=1,"異動","查詢")</f>
        <v>查詢</v>
      </c>
      <c r="E615" s="27" t="s">
        <v>336</v>
      </c>
      <c r="F615" s="27" t="str">
        <f>IF(ISNUMBER(FIND("TWIS",E615)),VLOOKUP(SUBSTITUTE(E615,"TWIS","IWIS"),CIFX_ECSG清單!A:R,18,0),IF(AND(ISNUMBER(FIND("T",LEFT(E615,2))),IF(LEN(E615)-LEN(SUBSTITUTE(E615,"T",""))&gt;1,FALSE,TRUE)),VLOOKUP(SUBSTITUTE(E615,"T",""),CIFX_ECSG清單!A:R,18,0),VLOOKUP(E615,CIFX_ECSG清單!A:R,18,0)))</f>
        <v>TS0116-SA-010311-00003-顧客註記約定作業_接觸通路註記查詢(PIB).docx</v>
      </c>
      <c r="G615" s="27" t="s">
        <v>292</v>
      </c>
      <c r="H615" s="27" t="s">
        <v>1952</v>
      </c>
      <c r="I615" s="28">
        <v>15</v>
      </c>
      <c r="J615" s="29" t="s">
        <v>513</v>
      </c>
      <c r="K615" s="27" t="s">
        <v>1987</v>
      </c>
      <c r="L615" s="31" t="s">
        <v>1521</v>
      </c>
      <c r="M615" s="27" t="s">
        <v>1988</v>
      </c>
      <c r="N615" s="27">
        <v>1</v>
      </c>
      <c r="O615" s="27" t="s">
        <v>500</v>
      </c>
      <c r="P615" s="27" t="s">
        <v>1523</v>
      </c>
      <c r="R615" s="27"/>
      <c r="S615" s="27" t="s">
        <v>1525</v>
      </c>
      <c r="T615" s="27"/>
    </row>
    <row r="616" spans="1:20">
      <c r="A616" s="6" t="str">
        <f>VLOOKUP(E616,CIFX_ECSG清單!A:B,2,0)</f>
        <v>PROD</v>
      </c>
      <c r="B616" s="6" t="str">
        <f>_xlfn.IFNA(IF(C616="舊服務",LOOKUP(1,0/FIND(IFERROR(VLOOKUP(E616,新舊交易名稱mapping!A:B,2,0),E616),PGMTRX!A:A),PGMTRX!C:C),LOOKUP(1,0/FIND(E616,新服務功能!H:H),新服務功能!M:M)),VLOOKUP(IFERROR(VLOOKUP(E616,新舊交易名稱mapping!A:B,2,0),E616),CIFX_ECSG清單!A:B,2,0))</f>
        <v>CH0052 線上服務應用系統,CH0018 行動銀行系統</v>
      </c>
      <c r="C616" s="6" t="str">
        <f>IF(_xlfn.IFNA(VLOOKUP(E616,新服務功能!H:H,1,0),"舊服務")&lt;&gt;"舊服務","新服務","舊服務")</f>
        <v>新服務</v>
      </c>
      <c r="D616" s="6" t="str">
        <f>IF((VLOOKUP(E616,CIFX_ECSG清單!A:H,8,FALSE))=1,"異動","查詢")</f>
        <v>查詢</v>
      </c>
      <c r="E616" s="27" t="s">
        <v>336</v>
      </c>
      <c r="F616" s="27" t="str">
        <f>IF(ISNUMBER(FIND("TWIS",E616)),VLOOKUP(SUBSTITUTE(E616,"TWIS","IWIS"),CIFX_ECSG清單!A:R,18,0),IF(AND(ISNUMBER(FIND("T",LEFT(E616,2))),IF(LEN(E616)-LEN(SUBSTITUTE(E616,"T",""))&gt;1,FALSE,TRUE)),VLOOKUP(SUBSTITUTE(E616,"T",""),CIFX_ECSG清單!A:R,18,0),VLOOKUP(E616,CIFX_ECSG清單!A:R,18,0)))</f>
        <v>TS0116-SA-010311-00003-顧客註記約定作業_接觸通路註記查詢(PIB).docx</v>
      </c>
      <c r="G616" s="27" t="s">
        <v>292</v>
      </c>
      <c r="H616" s="27" t="s">
        <v>1952</v>
      </c>
      <c r="I616" s="28">
        <v>16</v>
      </c>
      <c r="J616" s="29" t="s">
        <v>513</v>
      </c>
      <c r="K616" s="27" t="s">
        <v>1526</v>
      </c>
      <c r="L616" s="30" t="s">
        <v>1527</v>
      </c>
      <c r="M616" s="27" t="s">
        <v>1989</v>
      </c>
      <c r="N616" s="27">
        <v>11</v>
      </c>
      <c r="O616" s="27" t="s">
        <v>500</v>
      </c>
      <c r="P616" s="27" t="s">
        <v>1068</v>
      </c>
      <c r="Q616" s="27" t="s">
        <v>1069</v>
      </c>
      <c r="R616" s="27"/>
      <c r="S616" s="27" t="s">
        <v>1070</v>
      </c>
      <c r="T616" s="27"/>
    </row>
    <row r="617" spans="1:20">
      <c r="A617" s="6" t="str">
        <f>VLOOKUP(E617,CIFX_ECSG清單!A:B,2,0)</f>
        <v>PROD</v>
      </c>
      <c r="B617" s="6" t="str">
        <f>_xlfn.IFNA(IF(C617="舊服務",LOOKUP(1,0/FIND(IFERROR(VLOOKUP(E617,新舊交易名稱mapping!A:B,2,0),E617),PGMTRX!A:A),PGMTRX!C:C),LOOKUP(1,0/FIND(E617,新服務功能!H:H),新服務功能!M:M)),VLOOKUP(IFERROR(VLOOKUP(E617,新舊交易名稱mapping!A:B,2,0),E617),CIFX_ECSG清單!A:B,2,0))</f>
        <v>CH0052 線上服務應用系統,CH0018 行動銀行系統</v>
      </c>
      <c r="C617" s="6" t="str">
        <f>IF(_xlfn.IFNA(VLOOKUP(E617,新服務功能!H:H,1,0),"舊服務")&lt;&gt;"舊服務","新服務","舊服務")</f>
        <v>新服務</v>
      </c>
      <c r="D617" s="6" t="str">
        <f>IF((VLOOKUP(E617,CIFX_ECSG清單!A:H,8,FALSE))=1,"異動","查詢")</f>
        <v>查詢</v>
      </c>
      <c r="E617" s="27" t="s">
        <v>336</v>
      </c>
      <c r="F617" s="27" t="str">
        <f>IF(ISNUMBER(FIND("TWIS",E617)),VLOOKUP(SUBSTITUTE(E617,"TWIS","IWIS"),CIFX_ECSG清單!A:R,18,0),IF(AND(ISNUMBER(FIND("T",LEFT(E617,2))),IF(LEN(E617)-LEN(SUBSTITUTE(E617,"T",""))&gt;1,FALSE,TRUE)),VLOOKUP(SUBSTITUTE(E617,"T",""),CIFX_ECSG清單!A:R,18,0),VLOOKUP(E617,CIFX_ECSG清單!A:R,18,0)))</f>
        <v>TS0116-SA-010311-00003-顧客註記約定作業_接觸通路註記查詢(PIB).docx</v>
      </c>
      <c r="G617" s="27" t="s">
        <v>292</v>
      </c>
      <c r="H617" s="27" t="s">
        <v>1952</v>
      </c>
      <c r="I617" s="28">
        <v>17</v>
      </c>
      <c r="J617" s="29" t="s">
        <v>513</v>
      </c>
      <c r="K617" s="27" t="s">
        <v>1990</v>
      </c>
      <c r="L617" s="27" t="s">
        <v>505</v>
      </c>
      <c r="M617" s="27" t="s">
        <v>1940</v>
      </c>
      <c r="N617" s="27">
        <v>8</v>
      </c>
      <c r="O617" s="27" t="s">
        <v>500</v>
      </c>
      <c r="P617" s="27" t="s">
        <v>631</v>
      </c>
      <c r="Q617" s="27" t="s">
        <v>826</v>
      </c>
      <c r="R617" s="27"/>
      <c r="S617" s="27" t="s">
        <v>508</v>
      </c>
      <c r="T617" s="27"/>
    </row>
    <row r="618" spans="1:20">
      <c r="A618" s="6" t="str">
        <f>VLOOKUP(E618,CIFX_ECSG清單!A:B,2,0)</f>
        <v>PROD</v>
      </c>
      <c r="B618" s="6" t="str">
        <f>_xlfn.IFNA(IF(C618="舊服務",LOOKUP(1,0/FIND(IFERROR(VLOOKUP(E618,新舊交易名稱mapping!A:B,2,0),E618),PGMTRX!A:A),PGMTRX!C:C),LOOKUP(1,0/FIND(E618,新服務功能!H:H),新服務功能!M:M)),VLOOKUP(IFERROR(VLOOKUP(E618,新舊交易名稱mapping!A:B,2,0),E618),CIFX_ECSG清單!A:B,2,0))</f>
        <v>CH0052 線上服務應用系統,CH0018 行動銀行系統</v>
      </c>
      <c r="C618" s="6" t="str">
        <f>IF(_xlfn.IFNA(VLOOKUP(E618,新服務功能!H:H,1,0),"舊服務")&lt;&gt;"舊服務","新服務","舊服務")</f>
        <v>新服務</v>
      </c>
      <c r="D618" s="6" t="str">
        <f>IF((VLOOKUP(E618,CIFX_ECSG清單!A:H,8,FALSE))=1,"異動","查詢")</f>
        <v>查詢</v>
      </c>
      <c r="E618" s="27" t="s">
        <v>336</v>
      </c>
      <c r="F618" s="27" t="str">
        <f>IF(ISNUMBER(FIND("TWIS",E618)),VLOOKUP(SUBSTITUTE(E618,"TWIS","IWIS"),CIFX_ECSG清單!A:R,18,0),IF(AND(ISNUMBER(FIND("T",LEFT(E618,2))),IF(LEN(E618)-LEN(SUBSTITUTE(E618,"T",""))&gt;1,FALSE,TRUE)),VLOOKUP(SUBSTITUTE(E618,"T",""),CIFX_ECSG清單!A:R,18,0),VLOOKUP(E618,CIFX_ECSG清單!A:R,18,0)))</f>
        <v>TS0116-SA-010311-00003-顧客註記約定作業_接觸通路註記查詢(PIB).docx</v>
      </c>
      <c r="G618" s="27" t="s">
        <v>292</v>
      </c>
      <c r="H618" s="27" t="s">
        <v>1952</v>
      </c>
      <c r="I618" s="28">
        <v>18</v>
      </c>
      <c r="J618" s="29" t="s">
        <v>513</v>
      </c>
      <c r="K618" s="27" t="s">
        <v>2029</v>
      </c>
      <c r="L618" s="27" t="s">
        <v>1992</v>
      </c>
      <c r="M618" s="27" t="s">
        <v>1993</v>
      </c>
      <c r="N618" s="27">
        <v>1</v>
      </c>
      <c r="O618" s="27" t="s">
        <v>500</v>
      </c>
      <c r="P618" s="61" t="s">
        <v>1994</v>
      </c>
      <c r="Q618" s="27" t="s">
        <v>1258</v>
      </c>
      <c r="R618" s="27"/>
      <c r="S618" s="27"/>
      <c r="T618" s="27"/>
    </row>
    <row r="619" spans="1:20">
      <c r="A619" s="6" t="str">
        <f>VLOOKUP(E619,CIFX_ECSG清單!A:B,2,0)</f>
        <v>PROD</v>
      </c>
      <c r="B619" s="6" t="str">
        <f>_xlfn.IFNA(IF(C619="舊服務",LOOKUP(1,0/FIND(IFERROR(VLOOKUP(E619,新舊交易名稱mapping!A:B,2,0),E619),PGMTRX!A:A),PGMTRX!C:C),LOOKUP(1,0/FIND(E619,新服務功能!H:H),新服務功能!M:M)),VLOOKUP(IFERROR(VLOOKUP(E619,新舊交易名稱mapping!A:B,2,0),E619),CIFX_ECSG清單!A:B,2,0))</f>
        <v>CH0052 線上服務應用系統,CH0018 行動銀行系統</v>
      </c>
      <c r="C619" s="6" t="str">
        <f>IF(_xlfn.IFNA(VLOOKUP(E619,新服務功能!H:H,1,0),"舊服務")&lt;&gt;"舊服務","新服務","舊服務")</f>
        <v>新服務</v>
      </c>
      <c r="D619" s="6" t="str">
        <f>IF((VLOOKUP(E619,CIFX_ECSG清單!A:H,8,FALSE))=1,"異動","查詢")</f>
        <v>查詢</v>
      </c>
      <c r="E619" s="27" t="s">
        <v>336</v>
      </c>
      <c r="F619" s="27" t="str">
        <f>IF(ISNUMBER(FIND("TWIS",E619)),VLOOKUP(SUBSTITUTE(E619,"TWIS","IWIS"),CIFX_ECSG清單!A:R,18,0),IF(AND(ISNUMBER(FIND("T",LEFT(E619,2))),IF(LEN(E619)-LEN(SUBSTITUTE(E619,"T",""))&gt;1,FALSE,TRUE)),VLOOKUP(SUBSTITUTE(E619,"T",""),CIFX_ECSG清單!A:R,18,0),VLOOKUP(E619,CIFX_ECSG清單!A:R,18,0)))</f>
        <v>TS0116-SA-010311-00003-顧客註記約定作業_接觸通路註記查詢(PIB).docx</v>
      </c>
      <c r="G619" s="27" t="s">
        <v>292</v>
      </c>
      <c r="H619" s="27" t="s">
        <v>1952</v>
      </c>
      <c r="I619" s="28">
        <v>19</v>
      </c>
      <c r="J619" s="29" t="s">
        <v>513</v>
      </c>
      <c r="K619" s="31" t="s">
        <v>907</v>
      </c>
      <c r="L619" s="31" t="s">
        <v>907</v>
      </c>
      <c r="M619" s="27" t="s">
        <v>1995</v>
      </c>
      <c r="N619" s="27">
        <v>11</v>
      </c>
      <c r="O619" s="27" t="s">
        <v>500</v>
      </c>
      <c r="P619" s="30" t="s">
        <v>909</v>
      </c>
      <c r="Q619" s="27" t="s">
        <v>1363</v>
      </c>
      <c r="R619" s="27"/>
      <c r="S619" s="27" t="s">
        <v>911</v>
      </c>
      <c r="T619" s="27"/>
    </row>
    <row r="620" spans="1:20" hidden="1">
      <c r="A620" s="6" t="str">
        <f>VLOOKUP(E620,CIFX_ECSG清單!A:B,2,0)</f>
        <v>未上架</v>
      </c>
      <c r="B620" s="6" t="str">
        <f>_xlfn.IFNA(IF(C620="舊服務",LOOKUP(1,0/FIND(IFERROR(VLOOKUP(E620,新舊交易名稱mapping!A:B,2,0),E620),PGMTRX!A:A),PGMTRX!C:C),LOOKUP(1,0/FIND(E620,新服務功能!H:H),新服務功能!M:M)),VLOOKUP(IFERROR(VLOOKUP(E620,新舊交易名稱mapping!A:B,2,0),E620),CIFX_ECSG清單!A:B,2,0))</f>
        <v>未上架</v>
      </c>
      <c r="C620" s="6" t="str">
        <f>IF(_xlfn.IFNA(VLOOKUP(E620,新服務功能!H:H,1,0),"舊服務")&lt;&gt;"舊服務","新服務","舊服務")</f>
        <v>舊服務</v>
      </c>
      <c r="D620" s="6" t="str">
        <f>IF((VLOOKUP(E620,CIFX_ECSG清單!A:H,8,FALSE))=1,"異動","查詢")</f>
        <v>查詢</v>
      </c>
      <c r="E620" s="27" t="s">
        <v>331</v>
      </c>
      <c r="F620" s="27" t="str">
        <f>IF(ISNUMBER(FIND("TWIS",E620)),VLOOKUP(SUBSTITUTE(E620,"TWIS","IWIS"),CIFX_ECSG清單!A:R,18,0),IF(AND(ISNUMBER(FIND("T",LEFT(E620,2))),IF(LEN(E620)-LEN(SUBSTITUTE(E620,"T",""))&gt;1,FALSE,TRUE)),VLOOKUP(SUBSTITUTE(E620,"T",""),CIFX_ECSG清單!A:R,18,0),VLOOKUP(E620,CIFX_ECSG清單!A:R,18,0)))</f>
        <v>TS0116-SA-010303-00003-顧客資料基本資料_外匯資料查詢(PIB).docx</v>
      </c>
      <c r="G620" s="27" t="s">
        <v>1787</v>
      </c>
      <c r="H620" s="27" t="s">
        <v>1788</v>
      </c>
      <c r="I620" s="28">
        <v>1</v>
      </c>
      <c r="J620" s="29" t="s">
        <v>496</v>
      </c>
      <c r="K620" s="27" t="s">
        <v>1789</v>
      </c>
      <c r="L620" s="27" t="s">
        <v>616</v>
      </c>
      <c r="M620" s="27" t="s">
        <v>1790</v>
      </c>
      <c r="N620" s="27">
        <v>1</v>
      </c>
      <c r="O620" s="30" t="s">
        <v>516</v>
      </c>
      <c r="P620" s="30" t="s">
        <v>1791</v>
      </c>
      <c r="R620" s="27"/>
      <c r="S620" s="27"/>
      <c r="T620" s="27"/>
    </row>
    <row r="621" spans="1:20" hidden="1">
      <c r="A621" s="6" t="str">
        <f>VLOOKUP(E621,CIFX_ECSG清單!A:B,2,0)</f>
        <v>未上架</v>
      </c>
      <c r="B621" s="6" t="str">
        <f>_xlfn.IFNA(IF(C621="舊服務",LOOKUP(1,0/FIND(IFERROR(VLOOKUP(E621,新舊交易名稱mapping!A:B,2,0),E621),PGMTRX!A:A),PGMTRX!C:C),LOOKUP(1,0/FIND(E621,新服務功能!H:H),新服務功能!M:M)),VLOOKUP(IFERROR(VLOOKUP(E621,新舊交易名稱mapping!A:B,2,0),E621),CIFX_ECSG清單!A:B,2,0))</f>
        <v>未上架</v>
      </c>
      <c r="C621" s="6" t="str">
        <f>IF(_xlfn.IFNA(VLOOKUP(E621,新服務功能!H:H,1,0),"舊服務")&lt;&gt;"舊服務","新服務","舊服務")</f>
        <v>舊服務</v>
      </c>
      <c r="D621" s="6" t="str">
        <f>IF((VLOOKUP(E621,CIFX_ECSG清單!A:H,8,FALSE))=1,"異動","查詢")</f>
        <v>查詢</v>
      </c>
      <c r="E621" s="27" t="s">
        <v>331</v>
      </c>
      <c r="F621" s="27" t="str">
        <f>IF(ISNUMBER(FIND("TWIS",E621)),VLOOKUP(SUBSTITUTE(E621,"TWIS","IWIS"),CIFX_ECSG清單!A:R,18,0),IF(AND(ISNUMBER(FIND("T",LEFT(E621,2))),IF(LEN(E621)-LEN(SUBSTITUTE(E621,"T",""))&gt;1,FALSE,TRUE)),VLOOKUP(SUBSTITUTE(E621,"T",""),CIFX_ECSG清單!A:R,18,0),VLOOKUP(E621,CIFX_ECSG清單!A:R,18,0)))</f>
        <v>TS0116-SA-010303-00003-顧客資料基本資料_外匯資料查詢(PIB).docx</v>
      </c>
      <c r="G621" s="27" t="s">
        <v>1787</v>
      </c>
      <c r="H621" s="27" t="s">
        <v>1788</v>
      </c>
      <c r="I621" s="28">
        <v>2</v>
      </c>
      <c r="J621" s="29" t="s">
        <v>496</v>
      </c>
      <c r="K621" s="27" t="s">
        <v>1792</v>
      </c>
      <c r="L621" s="31" t="s">
        <v>667</v>
      </c>
      <c r="M621" s="27" t="s">
        <v>1793</v>
      </c>
      <c r="N621" s="27">
        <v>10</v>
      </c>
      <c r="O621" s="30" t="s">
        <v>516</v>
      </c>
      <c r="P621" s="30" t="s">
        <v>501</v>
      </c>
      <c r="R621" s="27"/>
      <c r="S621" s="27" t="s">
        <v>502</v>
      </c>
      <c r="T621" s="27"/>
    </row>
    <row r="622" spans="1:20" hidden="1">
      <c r="A622" s="6" t="str">
        <f>VLOOKUP(E622,CIFX_ECSG清單!A:B,2,0)</f>
        <v>未上架</v>
      </c>
      <c r="B622" s="6" t="str">
        <f>_xlfn.IFNA(IF(C622="舊服務",LOOKUP(1,0/FIND(IFERROR(VLOOKUP(E622,新舊交易名稱mapping!A:B,2,0),E622),PGMTRX!A:A),PGMTRX!C:C),LOOKUP(1,0/FIND(E622,新服務功能!H:H),新服務功能!M:M)),VLOOKUP(IFERROR(VLOOKUP(E622,新舊交易名稱mapping!A:B,2,0),E622),CIFX_ECSG清單!A:B,2,0))</f>
        <v>未上架</v>
      </c>
      <c r="C622" s="6" t="str">
        <f>IF(_xlfn.IFNA(VLOOKUP(E622,新服務功能!H:H,1,0),"舊服務")&lt;&gt;"舊服務","新服務","舊服務")</f>
        <v>舊服務</v>
      </c>
      <c r="D622" s="6" t="str">
        <f>IF((VLOOKUP(E622,CIFX_ECSG清單!A:H,8,FALSE))=1,"異動","查詢")</f>
        <v>查詢</v>
      </c>
      <c r="E622" s="27" t="s">
        <v>331</v>
      </c>
      <c r="F622" s="27" t="str">
        <f>IF(ISNUMBER(FIND("TWIS",E622)),VLOOKUP(SUBSTITUTE(E622,"TWIS","IWIS"),CIFX_ECSG清單!A:R,18,0),IF(AND(ISNUMBER(FIND("T",LEFT(E622,2))),IF(LEN(E622)-LEN(SUBSTITUTE(E622,"T",""))&gt;1,FALSE,TRUE)),VLOOKUP(SUBSTITUTE(E622,"T",""),CIFX_ECSG清單!A:R,18,0),VLOOKUP(E622,CIFX_ECSG清單!A:R,18,0)))</f>
        <v>TS0116-SA-010303-00003-顧客資料基本資料_外匯資料查詢(PIB).docx</v>
      </c>
      <c r="G622" s="27" t="s">
        <v>1787</v>
      </c>
      <c r="H622" s="27" t="s">
        <v>1794</v>
      </c>
      <c r="I622" s="28">
        <v>1</v>
      </c>
      <c r="J622" s="29" t="s">
        <v>513</v>
      </c>
      <c r="K622" s="27" t="s">
        <v>666</v>
      </c>
      <c r="L622" s="31" t="s">
        <v>667</v>
      </c>
      <c r="M622" s="27" t="s">
        <v>1795</v>
      </c>
      <c r="N622" s="27">
        <v>10</v>
      </c>
      <c r="O622" s="30" t="s">
        <v>516</v>
      </c>
      <c r="P622" s="30" t="s">
        <v>501</v>
      </c>
      <c r="R622" s="27"/>
      <c r="S622" s="27" t="s">
        <v>502</v>
      </c>
      <c r="T622" s="27"/>
    </row>
    <row r="623" spans="1:20" hidden="1">
      <c r="A623" s="6" t="str">
        <f>VLOOKUP(E623,CIFX_ECSG清單!A:B,2,0)</f>
        <v>未上架</v>
      </c>
      <c r="B623" s="6" t="str">
        <f>_xlfn.IFNA(IF(C623="舊服務",LOOKUP(1,0/FIND(IFERROR(VLOOKUP(E623,新舊交易名稱mapping!A:B,2,0),E623),PGMTRX!A:A),PGMTRX!C:C),LOOKUP(1,0/FIND(E623,新服務功能!H:H),新服務功能!M:M)),VLOOKUP(IFERROR(VLOOKUP(E623,新舊交易名稱mapping!A:B,2,0),E623),CIFX_ECSG清單!A:B,2,0))</f>
        <v>未上架</v>
      </c>
      <c r="C623" s="6" t="str">
        <f>IF(_xlfn.IFNA(VLOOKUP(E623,新服務功能!H:H,1,0),"舊服務")&lt;&gt;"舊服務","新服務","舊服務")</f>
        <v>舊服務</v>
      </c>
      <c r="D623" s="6" t="str">
        <f>IF((VLOOKUP(E623,CIFX_ECSG清單!A:H,8,FALSE))=1,"異動","查詢")</f>
        <v>查詢</v>
      </c>
      <c r="E623" s="27" t="s">
        <v>331</v>
      </c>
      <c r="F623" s="27" t="str">
        <f>IF(ISNUMBER(FIND("TWIS",E623)),VLOOKUP(SUBSTITUTE(E623,"TWIS","IWIS"),CIFX_ECSG清單!A:R,18,0),IF(AND(ISNUMBER(FIND("T",LEFT(E623,2))),IF(LEN(E623)-LEN(SUBSTITUTE(E623,"T",""))&gt;1,FALSE,TRUE)),VLOOKUP(SUBSTITUTE(E623,"T",""),CIFX_ECSG清單!A:R,18,0),VLOOKUP(E623,CIFX_ECSG清單!A:R,18,0)))</f>
        <v>TS0116-SA-010303-00003-顧客資料基本資料_外匯資料查詢(PIB).docx</v>
      </c>
      <c r="G623" s="27" t="s">
        <v>1787</v>
      </c>
      <c r="H623" s="27" t="s">
        <v>1794</v>
      </c>
      <c r="I623" s="28">
        <v>2</v>
      </c>
      <c r="J623" s="29" t="s">
        <v>513</v>
      </c>
      <c r="K623" s="27" t="s">
        <v>2030</v>
      </c>
      <c r="L623" s="34" t="s">
        <v>1797</v>
      </c>
      <c r="M623" s="27" t="s">
        <v>1798</v>
      </c>
      <c r="N623" s="27">
        <v>2</v>
      </c>
      <c r="O623" s="30" t="s">
        <v>516</v>
      </c>
      <c r="P623" s="50" t="s">
        <v>1799</v>
      </c>
      <c r="Q623" s="27" t="s">
        <v>1800</v>
      </c>
      <c r="R623" s="27" t="s">
        <v>1801</v>
      </c>
      <c r="S623" s="27"/>
      <c r="T623" s="27"/>
    </row>
    <row r="624" spans="1:20" hidden="1">
      <c r="A624" s="6" t="str">
        <f>VLOOKUP(E624,CIFX_ECSG清單!A:B,2,0)</f>
        <v>未上架</v>
      </c>
      <c r="B624" s="6" t="str">
        <f>_xlfn.IFNA(IF(C624="舊服務",LOOKUP(1,0/FIND(IFERROR(VLOOKUP(E624,新舊交易名稱mapping!A:B,2,0),E624),PGMTRX!A:A),PGMTRX!C:C),LOOKUP(1,0/FIND(E624,新服務功能!H:H),新服務功能!M:M)),VLOOKUP(IFERROR(VLOOKUP(E624,新舊交易名稱mapping!A:B,2,0),E624),CIFX_ECSG清單!A:B,2,0))</f>
        <v>未上架</v>
      </c>
      <c r="C624" s="6" t="str">
        <f>IF(_xlfn.IFNA(VLOOKUP(E624,新服務功能!H:H,1,0),"舊服務")&lt;&gt;"舊服務","新服務","舊服務")</f>
        <v>舊服務</v>
      </c>
      <c r="D624" s="6" t="str">
        <f>IF((VLOOKUP(E624,CIFX_ECSG清單!A:H,8,FALSE))=1,"異動","查詢")</f>
        <v>查詢</v>
      </c>
      <c r="E624" s="27" t="s">
        <v>331</v>
      </c>
      <c r="F624" s="27" t="str">
        <f>IF(ISNUMBER(FIND("TWIS",E624)),VLOOKUP(SUBSTITUTE(E624,"TWIS","IWIS"),CIFX_ECSG清單!A:R,18,0),IF(AND(ISNUMBER(FIND("T",LEFT(E624,2))),IF(LEN(E624)-LEN(SUBSTITUTE(E624,"T",""))&gt;1,FALSE,TRUE)),VLOOKUP(SUBSTITUTE(E624,"T",""),CIFX_ECSG清單!A:R,18,0),VLOOKUP(E624,CIFX_ECSG清單!A:R,18,0)))</f>
        <v>TS0116-SA-010303-00003-顧客資料基本資料_外匯資料查詢(PIB).docx</v>
      </c>
      <c r="G624" s="27" t="s">
        <v>1787</v>
      </c>
      <c r="H624" s="27" t="s">
        <v>1794</v>
      </c>
      <c r="I624" s="28">
        <v>3</v>
      </c>
      <c r="J624" s="29" t="s">
        <v>513</v>
      </c>
      <c r="K624" s="27" t="s">
        <v>1802</v>
      </c>
      <c r="L624" s="27" t="s">
        <v>616</v>
      </c>
      <c r="M624" s="27" t="s">
        <v>1803</v>
      </c>
      <c r="N624" s="27">
        <v>1</v>
      </c>
      <c r="O624" s="30" t="s">
        <v>516</v>
      </c>
      <c r="P624" s="30" t="s">
        <v>616</v>
      </c>
      <c r="Q624" s="27" t="s">
        <v>1804</v>
      </c>
      <c r="R624" s="27"/>
      <c r="S624" s="27"/>
      <c r="T624" s="27"/>
    </row>
    <row r="625" spans="1:20" hidden="1">
      <c r="A625" s="6" t="str">
        <f>VLOOKUP(E625,CIFX_ECSG清單!A:B,2,0)</f>
        <v>未上架</v>
      </c>
      <c r="B625" s="6" t="str">
        <f>_xlfn.IFNA(IF(C625="舊服務",LOOKUP(1,0/FIND(IFERROR(VLOOKUP(E625,新舊交易名稱mapping!A:B,2,0),E625),PGMTRX!A:A),PGMTRX!C:C),LOOKUP(1,0/FIND(E625,新服務功能!H:H),新服務功能!M:M)),VLOOKUP(IFERROR(VLOOKUP(E625,新舊交易名稱mapping!A:B,2,0),E625),CIFX_ECSG清單!A:B,2,0))</f>
        <v>未上架</v>
      </c>
      <c r="C625" s="6" t="str">
        <f>IF(_xlfn.IFNA(VLOOKUP(E625,新服務功能!H:H,1,0),"舊服務")&lt;&gt;"舊服務","新服務","舊服務")</f>
        <v>舊服務</v>
      </c>
      <c r="D625" s="6" t="str">
        <f>IF((VLOOKUP(E625,CIFX_ECSG清單!A:H,8,FALSE))=1,"異動","查詢")</f>
        <v>查詢</v>
      </c>
      <c r="E625" s="27" t="s">
        <v>331</v>
      </c>
      <c r="F625" s="27" t="str">
        <f>IF(ISNUMBER(FIND("TWIS",E625)),VLOOKUP(SUBSTITUTE(E625,"TWIS","IWIS"),CIFX_ECSG清單!A:R,18,0),IF(AND(ISNUMBER(FIND("T",LEFT(E625,2))),IF(LEN(E625)-LEN(SUBSTITUTE(E625,"T",""))&gt;1,FALSE,TRUE)),VLOOKUP(SUBSTITUTE(E625,"T",""),CIFX_ECSG清單!A:R,18,0),VLOOKUP(E625,CIFX_ECSG清單!A:R,18,0)))</f>
        <v>TS0116-SA-010303-00003-顧客資料基本資料_外匯資料查詢(PIB).docx</v>
      </c>
      <c r="G625" s="27" t="s">
        <v>1787</v>
      </c>
      <c r="H625" s="27" t="s">
        <v>1794</v>
      </c>
      <c r="I625" s="28">
        <v>4</v>
      </c>
      <c r="J625" s="29" t="s">
        <v>513</v>
      </c>
      <c r="K625" s="27" t="s">
        <v>1805</v>
      </c>
      <c r="L625" s="31" t="s">
        <v>658</v>
      </c>
      <c r="M625" s="27" t="s">
        <v>1806</v>
      </c>
      <c r="N625" s="27">
        <v>9</v>
      </c>
      <c r="O625" s="30" t="s">
        <v>516</v>
      </c>
      <c r="P625" s="30" t="s">
        <v>661</v>
      </c>
      <c r="Q625" s="27" t="s">
        <v>1519</v>
      </c>
      <c r="R625" s="27"/>
      <c r="S625" s="27" t="s">
        <v>663</v>
      </c>
      <c r="T625" s="27"/>
    </row>
    <row r="626" spans="1:20" ht="27" hidden="1">
      <c r="A626" s="6" t="str">
        <f>VLOOKUP(E626,CIFX_ECSG清單!A:B,2,0)</f>
        <v>未上架</v>
      </c>
      <c r="B626" s="6" t="str">
        <f>_xlfn.IFNA(IF(C626="舊服務",LOOKUP(1,0/FIND(IFERROR(VLOOKUP(E626,新舊交易名稱mapping!A:B,2,0),E626),PGMTRX!A:A),PGMTRX!C:C),LOOKUP(1,0/FIND(E626,新服務功能!H:H),新服務功能!M:M)),VLOOKUP(IFERROR(VLOOKUP(E626,新舊交易名稱mapping!A:B,2,0),E626),CIFX_ECSG清單!A:B,2,0))</f>
        <v>未上架</v>
      </c>
      <c r="C626" s="6" t="str">
        <f>IF(_xlfn.IFNA(VLOOKUP(E626,新服務功能!H:H,1,0),"舊服務")&lt;&gt;"舊服務","新服務","舊服務")</f>
        <v>舊服務</v>
      </c>
      <c r="D626" s="6" t="str">
        <f>IF((VLOOKUP(E626,CIFX_ECSG清單!A:H,8,FALSE))=1,"異動","查詢")</f>
        <v>查詢</v>
      </c>
      <c r="E626" s="27" t="s">
        <v>331</v>
      </c>
      <c r="F626" s="27" t="str">
        <f>IF(ISNUMBER(FIND("TWIS",E626)),VLOOKUP(SUBSTITUTE(E626,"TWIS","IWIS"),CIFX_ECSG清單!A:R,18,0),IF(AND(ISNUMBER(FIND("T",LEFT(E626,2))),IF(LEN(E626)-LEN(SUBSTITUTE(E626,"T",""))&gt;1,FALSE,TRUE)),VLOOKUP(SUBSTITUTE(E626,"T",""),CIFX_ECSG清單!A:R,18,0),VLOOKUP(E626,CIFX_ECSG清單!A:R,18,0)))</f>
        <v>TS0116-SA-010303-00003-顧客資料基本資料_外匯資料查詢(PIB).docx</v>
      </c>
      <c r="G626" s="27" t="s">
        <v>1787</v>
      </c>
      <c r="H626" s="27" t="s">
        <v>1794</v>
      </c>
      <c r="I626" s="28">
        <v>5</v>
      </c>
      <c r="J626" s="29" t="s">
        <v>513</v>
      </c>
      <c r="K626" s="27" t="s">
        <v>1807</v>
      </c>
      <c r="L626" s="31" t="s">
        <v>1082</v>
      </c>
      <c r="M626" s="27" t="s">
        <v>1808</v>
      </c>
      <c r="N626" s="27">
        <v>8</v>
      </c>
      <c r="O626" s="30" t="s">
        <v>516</v>
      </c>
      <c r="P626" s="30" t="s">
        <v>541</v>
      </c>
      <c r="Q626" s="27" t="s">
        <v>1786</v>
      </c>
      <c r="R626" s="27"/>
      <c r="S626" s="27" t="s">
        <v>543</v>
      </c>
      <c r="T626" s="27"/>
    </row>
    <row r="627" spans="1:20" ht="27" hidden="1">
      <c r="A627" s="6" t="str">
        <f>VLOOKUP(E627,CIFX_ECSG清單!A:B,2,0)</f>
        <v>未上架</v>
      </c>
      <c r="B627" s="6" t="str">
        <f>_xlfn.IFNA(IF(C627="舊服務",LOOKUP(1,0/FIND(IFERROR(VLOOKUP(E627,新舊交易名稱mapping!A:B,2,0),E627),PGMTRX!A:A),PGMTRX!C:C),LOOKUP(1,0/FIND(E627,新服務功能!H:H),新服務功能!M:M)),VLOOKUP(IFERROR(VLOOKUP(E627,新舊交易名稱mapping!A:B,2,0),E627),CIFX_ECSG清單!A:B,2,0))</f>
        <v>未上架</v>
      </c>
      <c r="C627" s="6" t="str">
        <f>IF(_xlfn.IFNA(VLOOKUP(E627,新服務功能!H:H,1,0),"舊服務")&lt;&gt;"舊服務","新服務","舊服務")</f>
        <v>舊服務</v>
      </c>
      <c r="D627" s="6" t="str">
        <f>IF((VLOOKUP(E627,CIFX_ECSG清單!A:H,8,FALSE))=1,"異動","查詢")</f>
        <v>查詢</v>
      </c>
      <c r="E627" s="27" t="s">
        <v>331</v>
      </c>
      <c r="F627" s="27" t="str">
        <f>IF(ISNUMBER(FIND("TWIS",E627)),VLOOKUP(SUBSTITUTE(E627,"TWIS","IWIS"),CIFX_ECSG清單!A:R,18,0),IF(AND(ISNUMBER(FIND("T",LEFT(E627,2))),IF(LEN(E627)-LEN(SUBSTITUTE(E627,"T",""))&gt;1,FALSE,TRUE)),VLOOKUP(SUBSTITUTE(E627,"T",""),CIFX_ECSG清單!A:R,18,0),VLOOKUP(E627,CIFX_ECSG清單!A:R,18,0)))</f>
        <v>TS0116-SA-010303-00003-顧客資料基本資料_外匯資料查詢(PIB).docx</v>
      </c>
      <c r="G627" s="27" t="s">
        <v>1787</v>
      </c>
      <c r="H627" s="27" t="s">
        <v>1794</v>
      </c>
      <c r="I627" s="28">
        <v>6</v>
      </c>
      <c r="J627" s="29" t="s">
        <v>513</v>
      </c>
      <c r="K627" s="27" t="s">
        <v>1809</v>
      </c>
      <c r="L627" s="32" t="s">
        <v>545</v>
      </c>
      <c r="M627" s="27" t="s">
        <v>1810</v>
      </c>
      <c r="N627" s="27">
        <v>8</v>
      </c>
      <c r="O627" s="30" t="s">
        <v>516</v>
      </c>
      <c r="P627" s="30" t="s">
        <v>547</v>
      </c>
      <c r="Q627" s="27" t="s">
        <v>1811</v>
      </c>
      <c r="R627" s="27"/>
      <c r="S627" s="27" t="s">
        <v>549</v>
      </c>
      <c r="T627" s="27"/>
    </row>
    <row r="628" spans="1:20" hidden="1">
      <c r="A628" s="6" t="str">
        <f>VLOOKUP(E628,CIFX_ECSG清單!A:B,2,0)</f>
        <v>未上架</v>
      </c>
      <c r="B628" s="6" t="str">
        <f>_xlfn.IFNA(IF(C628="舊服務",LOOKUP(1,0/FIND(IFERROR(VLOOKUP(E628,新舊交易名稱mapping!A:B,2,0),E628),PGMTRX!A:A),PGMTRX!C:C),LOOKUP(1,0/FIND(E628,新服務功能!H:H),新服務功能!M:M)),VLOOKUP(IFERROR(VLOOKUP(E628,新舊交易名稱mapping!A:B,2,0),E628),CIFX_ECSG清單!A:B,2,0))</f>
        <v>未上架</v>
      </c>
      <c r="C628" s="6" t="str">
        <f>IF(_xlfn.IFNA(VLOOKUP(E628,新服務功能!H:H,1,0),"舊服務")&lt;&gt;"舊服務","新服務","舊服務")</f>
        <v>舊服務</v>
      </c>
      <c r="D628" s="6" t="str">
        <f>IF((VLOOKUP(E628,CIFX_ECSG清單!A:H,8,FALSE))=1,"異動","查詢")</f>
        <v>查詢</v>
      </c>
      <c r="E628" s="27" t="s">
        <v>331</v>
      </c>
      <c r="F628" s="27" t="str">
        <f>IF(ISNUMBER(FIND("TWIS",E628)),VLOOKUP(SUBSTITUTE(E628,"TWIS","IWIS"),CIFX_ECSG清單!A:R,18,0),IF(AND(ISNUMBER(FIND("T",LEFT(E628,2))),IF(LEN(E628)-LEN(SUBSTITUTE(E628,"T",""))&gt;1,FALSE,TRUE)),VLOOKUP(SUBSTITUTE(E628,"T",""),CIFX_ECSG清單!A:R,18,0),VLOOKUP(E628,CIFX_ECSG清單!A:R,18,0)))</f>
        <v>TS0116-SA-010303-00003-顧客資料基本資料_外匯資料查詢(PIB).docx</v>
      </c>
      <c r="G628" s="27" t="s">
        <v>1787</v>
      </c>
      <c r="H628" s="27" t="s">
        <v>1794</v>
      </c>
      <c r="I628" s="28">
        <v>7</v>
      </c>
      <c r="J628" s="29" t="s">
        <v>513</v>
      </c>
      <c r="K628" s="27" t="s">
        <v>1812</v>
      </c>
      <c r="L628" s="31" t="s">
        <v>1080</v>
      </c>
      <c r="M628" s="27" t="s">
        <v>1813</v>
      </c>
      <c r="N628" s="27">
        <v>10</v>
      </c>
      <c r="O628" s="30" t="s">
        <v>516</v>
      </c>
      <c r="P628" s="30" t="s">
        <v>535</v>
      </c>
      <c r="Q628" s="27" t="s">
        <v>1814</v>
      </c>
      <c r="R628" s="27"/>
      <c r="S628" s="27" t="s">
        <v>537</v>
      </c>
      <c r="T628" s="27"/>
    </row>
    <row r="629" spans="1:20" hidden="1">
      <c r="A629" s="6" t="str">
        <f>VLOOKUP(E629,CIFX_ECSG清單!A:B,2,0)</f>
        <v>未上架</v>
      </c>
      <c r="B629" s="6" t="str">
        <f>_xlfn.IFNA(IF(C629="舊服務",LOOKUP(1,0/FIND(IFERROR(VLOOKUP(E629,新舊交易名稱mapping!A:B,2,0),E629),PGMTRX!A:A),PGMTRX!C:C),LOOKUP(1,0/FIND(E629,新服務功能!H:H),新服務功能!M:M)),VLOOKUP(IFERROR(VLOOKUP(E629,新舊交易名稱mapping!A:B,2,0),E629),CIFX_ECSG清單!A:B,2,0))</f>
        <v>未上架</v>
      </c>
      <c r="C629" s="6" t="str">
        <f>IF(_xlfn.IFNA(VLOOKUP(E629,新服務功能!H:H,1,0),"舊服務")&lt;&gt;"舊服務","新服務","舊服務")</f>
        <v>舊服務</v>
      </c>
      <c r="D629" s="6" t="str">
        <f>IF((VLOOKUP(E629,CIFX_ECSG清單!A:H,8,FALSE))=1,"異動","查詢")</f>
        <v>查詢</v>
      </c>
      <c r="E629" s="27" t="s">
        <v>331</v>
      </c>
      <c r="F629" s="27" t="str">
        <f>IF(ISNUMBER(FIND("TWIS",E629)),VLOOKUP(SUBSTITUTE(E629,"TWIS","IWIS"),CIFX_ECSG清單!A:R,18,0),IF(AND(ISNUMBER(FIND("T",LEFT(E629,2))),IF(LEN(E629)-LEN(SUBSTITUTE(E629,"T",""))&gt;1,FALSE,TRUE)),VLOOKUP(SUBSTITUTE(E629,"T",""),CIFX_ECSG清單!A:R,18,0),VLOOKUP(E629,CIFX_ECSG清單!A:R,18,0)))</f>
        <v>TS0116-SA-010303-00003-顧客資料基本資料_外匯資料查詢(PIB).docx</v>
      </c>
      <c r="G629" s="27" t="s">
        <v>1787</v>
      </c>
      <c r="H629" s="27" t="s">
        <v>1794</v>
      </c>
      <c r="I629" s="28">
        <v>8</v>
      </c>
      <c r="J629" s="29" t="s">
        <v>513</v>
      </c>
      <c r="K629" s="27" t="s">
        <v>1815</v>
      </c>
      <c r="L629" s="31" t="s">
        <v>1816</v>
      </c>
      <c r="M629" s="27" t="s">
        <v>1817</v>
      </c>
      <c r="N629" s="27">
        <v>2</v>
      </c>
      <c r="O629" s="30" t="s">
        <v>516</v>
      </c>
      <c r="P629" s="30" t="s">
        <v>588</v>
      </c>
      <c r="Q629" s="27" t="s">
        <v>1818</v>
      </c>
      <c r="R629" s="27"/>
      <c r="S629" s="27" t="s">
        <v>589</v>
      </c>
      <c r="T629" s="27"/>
    </row>
    <row r="630" spans="1:20" hidden="1">
      <c r="A630" s="6" t="str">
        <f>VLOOKUP(E630,CIFX_ECSG清單!A:B,2,0)</f>
        <v>未上架</v>
      </c>
      <c r="B630" s="6" t="str">
        <f>_xlfn.IFNA(IF(C630="舊服務",LOOKUP(1,0/FIND(IFERROR(VLOOKUP(E630,新舊交易名稱mapping!A:B,2,0),E630),PGMTRX!A:A),PGMTRX!C:C),LOOKUP(1,0/FIND(E630,新服務功能!H:H),新服務功能!M:M)),VLOOKUP(IFERROR(VLOOKUP(E630,新舊交易名稱mapping!A:B,2,0),E630),CIFX_ECSG清單!A:B,2,0))</f>
        <v>未上架</v>
      </c>
      <c r="C630" s="6" t="str">
        <f>IF(_xlfn.IFNA(VLOOKUP(E630,新服務功能!H:H,1,0),"舊服務")&lt;&gt;"舊服務","新服務","舊服務")</f>
        <v>舊服務</v>
      </c>
      <c r="D630" s="6" t="str">
        <f>IF((VLOOKUP(E630,CIFX_ECSG清單!A:H,8,FALSE))=1,"異動","查詢")</f>
        <v>查詢</v>
      </c>
      <c r="E630" s="27" t="s">
        <v>331</v>
      </c>
      <c r="F630" s="27" t="str">
        <f>IF(ISNUMBER(FIND("TWIS",E630)),VLOOKUP(SUBSTITUTE(E630,"TWIS","IWIS"),CIFX_ECSG清單!A:R,18,0),IF(AND(ISNUMBER(FIND("T",LEFT(E630,2))),IF(LEN(E630)-LEN(SUBSTITUTE(E630,"T",""))&gt;1,FALSE,TRUE)),VLOOKUP(SUBSTITUTE(E630,"T",""),CIFX_ECSG清單!A:R,18,0),VLOOKUP(E630,CIFX_ECSG清單!A:R,18,0)))</f>
        <v>TS0116-SA-010303-00003-顧客資料基本資料_外匯資料查詢(PIB).docx</v>
      </c>
      <c r="G630" s="27" t="s">
        <v>1787</v>
      </c>
      <c r="H630" s="27" t="s">
        <v>1794</v>
      </c>
      <c r="I630" s="28">
        <v>9</v>
      </c>
      <c r="J630" s="29" t="s">
        <v>513</v>
      </c>
      <c r="K630" s="27" t="s">
        <v>574</v>
      </c>
      <c r="L630" s="31" t="s">
        <v>1819</v>
      </c>
      <c r="M630" s="27" t="s">
        <v>1820</v>
      </c>
      <c r="N630" s="27">
        <v>66</v>
      </c>
      <c r="O630" s="30" t="s">
        <v>516</v>
      </c>
      <c r="P630" s="30" t="s">
        <v>577</v>
      </c>
      <c r="Q630" s="27" t="s">
        <v>1821</v>
      </c>
      <c r="R630" s="27"/>
      <c r="S630" s="27" t="s">
        <v>579</v>
      </c>
      <c r="T630" s="27"/>
    </row>
    <row r="631" spans="1:20" hidden="1">
      <c r="A631" s="6" t="str">
        <f>VLOOKUP(E631,CIFX_ECSG清單!A:B,2,0)</f>
        <v>未上架</v>
      </c>
      <c r="B631" s="6" t="str">
        <f>_xlfn.IFNA(IF(C631="舊服務",LOOKUP(1,0/FIND(IFERROR(VLOOKUP(E631,新舊交易名稱mapping!A:B,2,0),E631),PGMTRX!A:A),PGMTRX!C:C),LOOKUP(1,0/FIND(E631,新服務功能!H:H),新服務功能!M:M)),VLOOKUP(IFERROR(VLOOKUP(E631,新舊交易名稱mapping!A:B,2,0),E631),CIFX_ECSG清單!A:B,2,0))</f>
        <v>未上架</v>
      </c>
      <c r="C631" s="6" t="str">
        <f>IF(_xlfn.IFNA(VLOOKUP(E631,新服務功能!H:H,1,0),"舊服務")&lt;&gt;"舊服務","新服務","舊服務")</f>
        <v>舊服務</v>
      </c>
      <c r="D631" s="6" t="str">
        <f>IF((VLOOKUP(E631,CIFX_ECSG清單!A:H,8,FALSE))=1,"異動","查詢")</f>
        <v>查詢</v>
      </c>
      <c r="E631" s="27" t="s">
        <v>331</v>
      </c>
      <c r="F631" s="27" t="str">
        <f>IF(ISNUMBER(FIND("TWIS",E631)),VLOOKUP(SUBSTITUTE(E631,"TWIS","IWIS"),CIFX_ECSG清單!A:R,18,0),IF(AND(ISNUMBER(FIND("T",LEFT(E631,2))),IF(LEN(E631)-LEN(SUBSTITUTE(E631,"T",""))&gt;1,FALSE,TRUE)),VLOOKUP(SUBSTITUTE(E631,"T",""),CIFX_ECSG清單!A:R,18,0),VLOOKUP(E631,CIFX_ECSG清單!A:R,18,0)))</f>
        <v>TS0116-SA-010303-00003-顧客資料基本資料_外匯資料查詢(PIB).docx</v>
      </c>
      <c r="G631" s="27" t="s">
        <v>1787</v>
      </c>
      <c r="H631" s="27" t="s">
        <v>1794</v>
      </c>
      <c r="I631" s="28">
        <v>10</v>
      </c>
      <c r="J631" s="29" t="s">
        <v>513</v>
      </c>
      <c r="K631" s="27" t="s">
        <v>1822</v>
      </c>
      <c r="L631" s="31" t="s">
        <v>1466</v>
      </c>
      <c r="M631" s="27" t="s">
        <v>1823</v>
      </c>
      <c r="N631" s="27">
        <v>30</v>
      </c>
      <c r="O631" s="30" t="s">
        <v>516</v>
      </c>
      <c r="P631" s="30" t="s">
        <v>583</v>
      </c>
      <c r="Q631" s="27" t="s">
        <v>1824</v>
      </c>
      <c r="R631" s="27"/>
      <c r="S631" s="27" t="s">
        <v>584</v>
      </c>
      <c r="T631" s="27"/>
    </row>
    <row r="632" spans="1:20" hidden="1">
      <c r="A632" s="6" t="str">
        <f>VLOOKUP(E632,CIFX_ECSG清單!A:B,2,0)</f>
        <v>未上架</v>
      </c>
      <c r="B632" s="6" t="str">
        <f>_xlfn.IFNA(IF(C632="舊服務",LOOKUP(1,0/FIND(IFERROR(VLOOKUP(E632,新舊交易名稱mapping!A:B,2,0),E632),PGMTRX!A:A),PGMTRX!C:C),LOOKUP(1,0/FIND(E632,新服務功能!H:H),新服務功能!M:M)),VLOOKUP(IFERROR(VLOOKUP(E632,新舊交易名稱mapping!A:B,2,0),E632),CIFX_ECSG清單!A:B,2,0))</f>
        <v>未上架</v>
      </c>
      <c r="C632" s="6" t="str">
        <f>IF(_xlfn.IFNA(VLOOKUP(E632,新服務功能!H:H,1,0),"舊服務")&lt;&gt;"舊服務","新服務","舊服務")</f>
        <v>舊服務</v>
      </c>
      <c r="D632" s="6" t="str">
        <f>IF((VLOOKUP(E632,CIFX_ECSG清單!A:H,8,FALSE))=1,"異動","查詢")</f>
        <v>查詢</v>
      </c>
      <c r="E632" s="27" t="s">
        <v>331</v>
      </c>
      <c r="F632" s="27" t="str">
        <f>IF(ISNUMBER(FIND("TWIS",E632)),VLOOKUP(SUBSTITUTE(E632,"TWIS","IWIS"),CIFX_ECSG清單!A:R,18,0),IF(AND(ISNUMBER(FIND("T",LEFT(E632,2))),IF(LEN(E632)-LEN(SUBSTITUTE(E632,"T",""))&gt;1,FALSE,TRUE)),VLOOKUP(SUBSTITUTE(E632,"T",""),CIFX_ECSG清單!A:R,18,0),VLOOKUP(E632,CIFX_ECSG清單!A:R,18,0)))</f>
        <v>TS0116-SA-010303-00003-顧客資料基本資料_外匯資料查詢(PIB).docx</v>
      </c>
      <c r="G632" s="27" t="s">
        <v>1787</v>
      </c>
      <c r="H632" s="27" t="s">
        <v>1794</v>
      </c>
      <c r="I632" s="28">
        <v>11</v>
      </c>
      <c r="J632" s="29" t="s">
        <v>513</v>
      </c>
      <c r="K632" s="27" t="s">
        <v>1825</v>
      </c>
      <c r="L632" s="32" t="s">
        <v>653</v>
      </c>
      <c r="M632" s="27" t="s">
        <v>1826</v>
      </c>
      <c r="N632" s="27">
        <v>6</v>
      </c>
      <c r="O632" s="30" t="s">
        <v>516</v>
      </c>
      <c r="P632" s="30" t="s">
        <v>655</v>
      </c>
      <c r="Q632" s="27" t="s">
        <v>1827</v>
      </c>
      <c r="R632" s="27"/>
      <c r="S632" s="27" t="s">
        <v>657</v>
      </c>
      <c r="T632" s="27"/>
    </row>
    <row r="633" spans="1:20" hidden="1">
      <c r="A633" s="6" t="str">
        <f>VLOOKUP(E633,CIFX_ECSG清單!A:B,2,0)</f>
        <v>未上架</v>
      </c>
      <c r="B633" s="6" t="str">
        <f>_xlfn.IFNA(IF(C633="舊服務",LOOKUP(1,0/FIND(IFERROR(VLOOKUP(E633,新舊交易名稱mapping!A:B,2,0),E633),PGMTRX!A:A),PGMTRX!C:C),LOOKUP(1,0/FIND(E633,新服務功能!H:H),新服務功能!M:M)),VLOOKUP(IFERROR(VLOOKUP(E633,新舊交易名稱mapping!A:B,2,0),E633),CIFX_ECSG清單!A:B,2,0))</f>
        <v>未上架</v>
      </c>
      <c r="C633" s="6" t="str">
        <f>IF(_xlfn.IFNA(VLOOKUP(E633,新服務功能!H:H,1,0),"舊服務")&lt;&gt;"舊服務","新服務","舊服務")</f>
        <v>舊服務</v>
      </c>
      <c r="D633" s="6" t="str">
        <f>IF((VLOOKUP(E633,CIFX_ECSG清單!A:H,8,FALSE))=1,"異動","查詢")</f>
        <v>查詢</v>
      </c>
      <c r="E633" s="66" t="s">
        <v>240</v>
      </c>
      <c r="F633" s="27" t="str">
        <f>IF(ISNUMBER(FIND("TWIS",E633)),VLOOKUP(SUBSTITUTE(E633,"TWIS","IWIS"),CIFX_ECSG清單!A:R,18,0),IF(AND(ISNUMBER(FIND("T",LEFT(E633,2))),IF(LEN(E633)-LEN(SUBSTITUTE(E633,"T",""))&gt;1,FALSE,TRUE)),VLOOKUP(SUBSTITUTE(E633,"T",""),CIFX_ECSG清單!A:R,18,0),VLOOKUP(E633,CIFX_ECSG清單!A:R,18,0)))</f>
        <v>TS0116-SA-010318-00004-顧客註記/約定作業_顧客語音客服語音密碼註銷(客服)</v>
      </c>
      <c r="G633" s="67" t="s">
        <v>509</v>
      </c>
      <c r="H633" s="68"/>
      <c r="I633" s="69">
        <v>1</v>
      </c>
      <c r="J633" s="70" t="s">
        <v>496</v>
      </c>
      <c r="K633" s="67" t="s">
        <v>509</v>
      </c>
      <c r="L633" s="67"/>
      <c r="M633" s="66"/>
      <c r="N633" s="71"/>
      <c r="O633" s="66"/>
      <c r="P633" s="72" t="s">
        <v>744</v>
      </c>
      <c r="Q633" s="66"/>
      <c r="R633" s="66"/>
      <c r="S633" s="66"/>
      <c r="T633" s="66"/>
    </row>
    <row r="634" spans="1:20" hidden="1">
      <c r="A634" s="6" t="str">
        <f>VLOOKUP(E634,CIFX_ECSG清單!A:B,2,0)</f>
        <v>未上架</v>
      </c>
      <c r="B634" s="6" t="str">
        <f>_xlfn.IFNA(IF(C634="舊服務",LOOKUP(1,0/FIND(IFERROR(VLOOKUP(E634,新舊交易名稱mapping!A:B,2,0),E634),PGMTRX!A:A),PGMTRX!C:C),LOOKUP(1,0/FIND(E634,新服務功能!H:H),新服務功能!M:M)),VLOOKUP(IFERROR(VLOOKUP(E634,新舊交易名稱mapping!A:B,2,0),E634),CIFX_ECSG清單!A:B,2,0))</f>
        <v>未上架</v>
      </c>
      <c r="C634" s="6" t="str">
        <f>IF(_xlfn.IFNA(VLOOKUP(E634,新服務功能!H:H,1,0),"舊服務")&lt;&gt;"舊服務","新服務","舊服務")</f>
        <v>舊服務</v>
      </c>
      <c r="D634" s="6" t="str">
        <f>IF((VLOOKUP(E634,CIFX_ECSG清單!A:H,8,FALSE))=1,"異動","查詢")</f>
        <v>查詢</v>
      </c>
      <c r="E634" s="66" t="s">
        <v>240</v>
      </c>
      <c r="F634" s="27" t="str">
        <f>IF(ISNUMBER(FIND("TWIS",E634)),VLOOKUP(SUBSTITUTE(E634,"TWIS","IWIS"),CIFX_ECSG清單!A:R,18,0),IF(AND(ISNUMBER(FIND("T",LEFT(E634,2))),IF(LEN(E634)-LEN(SUBSTITUTE(E634,"T",""))&gt;1,FALSE,TRUE)),VLOOKUP(SUBSTITUTE(E634,"T",""),CIFX_ECSG清單!A:R,18,0),VLOOKUP(E634,CIFX_ECSG清單!A:R,18,0)))</f>
        <v>TS0116-SA-010318-00004-顧客註記/約定作業_顧客語音客服語音密碼註銷(客服)</v>
      </c>
      <c r="G634" s="67" t="s">
        <v>667</v>
      </c>
      <c r="H634" s="68"/>
      <c r="I634" s="69">
        <v>2</v>
      </c>
      <c r="J634" s="70" t="s">
        <v>496</v>
      </c>
      <c r="K634" s="67" t="s">
        <v>667</v>
      </c>
      <c r="L634" s="67"/>
      <c r="M634" s="66"/>
      <c r="N634" s="71"/>
      <c r="O634" s="66"/>
      <c r="P634" s="72" t="s">
        <v>501</v>
      </c>
      <c r="Q634" s="66"/>
      <c r="R634" s="66"/>
      <c r="S634" s="66" t="s">
        <v>502</v>
      </c>
      <c r="T634" s="66"/>
    </row>
    <row r="635" spans="1:20" hidden="1">
      <c r="A635" s="6" t="str">
        <f>VLOOKUP(E635,CIFX_ECSG清單!A:B,2,0)</f>
        <v>未上架</v>
      </c>
      <c r="B635" s="6" t="str">
        <f>_xlfn.IFNA(IF(C635="舊服務",LOOKUP(1,0/FIND(IFERROR(VLOOKUP(E635,新舊交易名稱mapping!A:B,2,0),E635),PGMTRX!A:A),PGMTRX!C:C),LOOKUP(1,0/FIND(E635,新服務功能!H:H),新服務功能!M:M)),VLOOKUP(IFERROR(VLOOKUP(E635,新舊交易名稱mapping!A:B,2,0),E635),CIFX_ECSG清單!A:B,2,0))</f>
        <v>未上架</v>
      </c>
      <c r="C635" s="6" t="str">
        <f>IF(_xlfn.IFNA(VLOOKUP(E635,新服務功能!H:H,1,0),"舊服務")&lt;&gt;"舊服務","新服務","舊服務")</f>
        <v>舊服務</v>
      </c>
      <c r="D635" s="6" t="str">
        <f>IF((VLOOKUP(E635,CIFX_ECSG清單!A:H,8,FALSE))=1,"異動","查詢")</f>
        <v>查詢</v>
      </c>
      <c r="E635" s="66" t="s">
        <v>240</v>
      </c>
      <c r="F635" s="27" t="str">
        <f>IF(ISNUMBER(FIND("TWIS",E635)),VLOOKUP(SUBSTITUTE(E635,"TWIS","IWIS"),CIFX_ECSG清單!A:R,18,0),IF(AND(ISNUMBER(FIND("T",LEFT(E635,2))),IF(LEN(E635)-LEN(SUBSTITUTE(E635,"T",""))&gt;1,FALSE,TRUE)),VLOOKUP(SUBSTITUTE(E635,"T",""),CIFX_ECSG清單!A:R,18,0),VLOOKUP(E635,CIFX_ECSG清單!A:R,18,0)))</f>
        <v>TS0116-SA-010318-00004-顧客註記/約定作業_顧客語音客服語音密碼註銷(客服)</v>
      </c>
      <c r="G635" s="67" t="s">
        <v>1933</v>
      </c>
      <c r="H635" s="68"/>
      <c r="I635" s="69">
        <v>1</v>
      </c>
      <c r="J635" s="70" t="s">
        <v>513</v>
      </c>
      <c r="K635" s="67" t="s">
        <v>1933</v>
      </c>
      <c r="L635" s="67"/>
      <c r="M635" s="66"/>
      <c r="N635" s="71"/>
      <c r="O635" s="66"/>
      <c r="P635" s="72" t="s">
        <v>2026</v>
      </c>
      <c r="Q635" s="66"/>
      <c r="R635" s="66"/>
      <c r="S635" s="66"/>
      <c r="T635" s="66"/>
    </row>
    <row r="636" spans="1:20" hidden="1">
      <c r="A636" s="6" t="str">
        <f>VLOOKUP(E636,CIFX_ECSG清單!A:B,2,0)</f>
        <v>未上架</v>
      </c>
      <c r="B636" s="6" t="str">
        <f>_xlfn.IFNA(IF(C636="舊服務",LOOKUP(1,0/FIND(IFERROR(VLOOKUP(E636,新舊交易名稱mapping!A:B,2,0),E636),PGMTRX!A:A),PGMTRX!C:C),LOOKUP(1,0/FIND(E636,新服務功能!H:H),新服務功能!M:M)),VLOOKUP(IFERROR(VLOOKUP(E636,新舊交易名稱mapping!A:B,2,0),E636),CIFX_ECSG清單!A:B,2,0))</f>
        <v>未上架</v>
      </c>
      <c r="C636" s="6" t="str">
        <f>IF(_xlfn.IFNA(VLOOKUP(E636,新服務功能!H:H,1,0),"舊服務")&lt;&gt;"舊服務","新服務","舊服務")</f>
        <v>舊服務</v>
      </c>
      <c r="D636" s="6" t="str">
        <f>IF((VLOOKUP(E636,CIFX_ECSG清單!A:H,8,FALSE))=1,"異動","查詢")</f>
        <v>查詢</v>
      </c>
      <c r="E636" s="66" t="s">
        <v>240</v>
      </c>
      <c r="F636" s="27" t="str">
        <f>IF(ISNUMBER(FIND("TWIS",E636)),VLOOKUP(SUBSTITUTE(E636,"TWIS","IWIS"),CIFX_ECSG清單!A:R,18,0),IF(AND(ISNUMBER(FIND("T",LEFT(E636,2))),IF(LEN(E636)-LEN(SUBSTITUTE(E636,"T",""))&gt;1,FALSE,TRUE)),VLOOKUP(SUBSTITUTE(E636,"T",""),CIFX_ECSG清單!A:R,18,0),VLOOKUP(E636,CIFX_ECSG清單!A:R,18,0)))</f>
        <v>TS0116-SA-010318-00004-顧客註記/約定作業_顧客語音客服語音密碼註銷(客服)</v>
      </c>
      <c r="G636" s="67" t="s">
        <v>2027</v>
      </c>
      <c r="H636" s="68"/>
      <c r="I636" s="69">
        <v>2</v>
      </c>
      <c r="J636" s="70" t="s">
        <v>513</v>
      </c>
      <c r="K636" s="67" t="s">
        <v>2027</v>
      </c>
      <c r="L636" s="67"/>
      <c r="M636" s="66"/>
      <c r="N636" s="71"/>
      <c r="O636" s="66"/>
      <c r="P636" s="72" t="s">
        <v>1902</v>
      </c>
      <c r="Q636" s="66"/>
      <c r="R636" s="66"/>
      <c r="S636" s="73" t="s">
        <v>1904</v>
      </c>
      <c r="T636" s="66"/>
    </row>
    <row r="637" spans="1:20" hidden="1">
      <c r="A637" s="6" t="str">
        <f>VLOOKUP(E637,CIFX_ECSG清單!A:B,2,0)</f>
        <v>未上架</v>
      </c>
      <c r="B637" s="6" t="str">
        <f>_xlfn.IFNA(IF(C637="舊服務",LOOKUP(1,0/FIND(IFERROR(VLOOKUP(E637,新舊交易名稱mapping!A:B,2,0),E637),PGMTRX!A:A),PGMTRX!C:C),LOOKUP(1,0/FIND(E637,新服務功能!H:H),新服務功能!M:M)),VLOOKUP(IFERROR(VLOOKUP(E637,新舊交易名稱mapping!A:B,2,0),E637),CIFX_ECSG清單!A:B,2,0))</f>
        <v>未上架</v>
      </c>
      <c r="C637" s="6" t="str">
        <f>IF(_xlfn.IFNA(VLOOKUP(E637,新服務功能!H:H,1,0),"舊服務")&lt;&gt;"舊服務","新服務","舊服務")</f>
        <v>舊服務</v>
      </c>
      <c r="D637" s="6" t="str">
        <f>IF((VLOOKUP(E637,CIFX_ECSG清單!A:H,8,FALSE))=1,"異動","查詢")</f>
        <v>查詢</v>
      </c>
      <c r="E637" s="66" t="s">
        <v>240</v>
      </c>
      <c r="F637" s="27" t="str">
        <f>IF(ISNUMBER(FIND("TWIS",E637)),VLOOKUP(SUBSTITUTE(E637,"TWIS","IWIS"),CIFX_ECSG清單!A:R,18,0),IF(AND(ISNUMBER(FIND("T",LEFT(E637,2))),IF(LEN(E637)-LEN(SUBSTITUTE(E637,"T",""))&gt;1,FALSE,TRUE)),VLOOKUP(SUBSTITUTE(E637,"T",""),CIFX_ECSG清單!A:R,18,0),VLOOKUP(E637,CIFX_ECSG清單!A:R,18,0)))</f>
        <v>TS0116-SA-010318-00004-顧客註記/約定作業_顧客語音客服語音密碼註銷(客服)</v>
      </c>
      <c r="G637" s="67" t="s">
        <v>667</v>
      </c>
      <c r="H637" s="68"/>
      <c r="I637" s="69">
        <v>3</v>
      </c>
      <c r="J637" s="70" t="s">
        <v>513</v>
      </c>
      <c r="K637" s="67" t="s">
        <v>667</v>
      </c>
      <c r="L637" s="67"/>
      <c r="M637" s="66"/>
      <c r="N637" s="71"/>
      <c r="O637" s="66"/>
      <c r="P637" s="72" t="s">
        <v>501</v>
      </c>
      <c r="Q637" s="66"/>
      <c r="R637" s="66"/>
      <c r="S637" s="66" t="s">
        <v>502</v>
      </c>
      <c r="T637" s="66"/>
    </row>
    <row r="638" spans="1:20" hidden="1">
      <c r="A638" s="6" t="str">
        <f>VLOOKUP(E638,CIFX_ECSG清單!A:B,2,0)</f>
        <v>SIT</v>
      </c>
      <c r="B638" s="6">
        <f>_xlfn.IFNA(IF(C638="舊服務",LOOKUP(1,0/FIND(IFERROR(VLOOKUP(E638,新舊交易名稱mapping!A:B,2,0),E638),PGMTRX!A:A),PGMTRX!C:C),LOOKUP(1,0/FIND(E638,新服務功能!H:H),新服務功能!M:M)),VLOOKUP(IFERROR(VLOOKUP(E638,新舊交易名稱mapping!A:B,2,0),E638),CIFX_ECSG清單!A:B,2,0))</f>
        <v>0</v>
      </c>
      <c r="C638" s="6" t="str">
        <f>IF(_xlfn.IFNA(VLOOKUP(E638,新服務功能!H:H,1,0),"舊服務")&lt;&gt;"舊服務","新服務","舊服務")</f>
        <v>新服務</v>
      </c>
      <c r="D638" s="6" t="str">
        <f>IF((VLOOKUP(E638,CIFX_ECSG清單!A:H,8,FALSE))=1,"異動","查詢")</f>
        <v>查詢</v>
      </c>
      <c r="E638" s="27" t="s">
        <v>10327</v>
      </c>
      <c r="F638" s="27" t="str">
        <f>IF(ISNUMBER(FIND("TWIS",E638)),VLOOKUP(SUBSTITUTE(E638,"TWIS","IWIS"),CIFX_ECSG清單!A:R,18,0),IF(AND(ISNUMBER(FIND("T",LEFT(E638,2))),IF(LEN(E638)-LEN(SUBSTITUTE(E638,"T",""))&gt;1,FALSE,TRUE)),VLOOKUP(SUBSTITUTE(E638,"T",""),CIFX_ECSG清單!A:R,18,0),VLOOKUP(E638,CIFX_ECSG清單!A:R,18,0)))</f>
        <v>TS0116-SA-010301-00061-顧客資料基本資料_聯絡方式查詢.docx</v>
      </c>
      <c r="G638" s="30" t="s">
        <v>1168</v>
      </c>
      <c r="H638" s="30" t="s">
        <v>1169</v>
      </c>
      <c r="I638" s="28">
        <v>1</v>
      </c>
      <c r="J638" s="28" t="s">
        <v>496</v>
      </c>
      <c r="K638" s="30" t="s">
        <v>1170</v>
      </c>
      <c r="L638" s="30" t="s">
        <v>1170</v>
      </c>
      <c r="M638" s="30" t="s">
        <v>1171</v>
      </c>
      <c r="N638" s="30">
        <v>10</v>
      </c>
      <c r="O638" s="30" t="s">
        <v>500</v>
      </c>
      <c r="P638" s="30" t="s">
        <v>501</v>
      </c>
      <c r="Q638" s="30" t="s">
        <v>824</v>
      </c>
      <c r="R638" s="30"/>
      <c r="S638" s="27" t="s">
        <v>502</v>
      </c>
      <c r="T638" s="27"/>
    </row>
    <row r="639" spans="1:20" hidden="1">
      <c r="A639" s="6" t="str">
        <f>VLOOKUP(E639,CIFX_ECSG清單!A:B,2,0)</f>
        <v>SIT</v>
      </c>
      <c r="B639" s="6">
        <f>_xlfn.IFNA(IF(C639="舊服務",LOOKUP(1,0/FIND(IFERROR(VLOOKUP(E639,新舊交易名稱mapping!A:B,2,0),E639),PGMTRX!A:A),PGMTRX!C:C),LOOKUP(1,0/FIND(E639,新服務功能!H:H),新服務功能!M:M)),VLOOKUP(IFERROR(VLOOKUP(E639,新舊交易名稱mapping!A:B,2,0),E639),CIFX_ECSG清單!A:B,2,0))</f>
        <v>0</v>
      </c>
      <c r="C639" s="6" t="str">
        <f>IF(_xlfn.IFNA(VLOOKUP(E639,新服務功能!H:H,1,0),"舊服務")&lt;&gt;"舊服務","新服務","舊服務")</f>
        <v>新服務</v>
      </c>
      <c r="D639" s="6" t="str">
        <f>IF((VLOOKUP(E639,CIFX_ECSG清單!A:H,8,FALSE))=1,"異動","查詢")</f>
        <v>查詢</v>
      </c>
      <c r="E639" s="27" t="s">
        <v>318</v>
      </c>
      <c r="F639" s="27" t="str">
        <f>IF(ISNUMBER(FIND("TWIS",E639)),VLOOKUP(SUBSTITUTE(E639,"TWIS","IWIS"),CIFX_ECSG清單!A:R,18,0),IF(AND(ISNUMBER(FIND("T",LEFT(E639,2))),IF(LEN(E639)-LEN(SUBSTITUTE(E639,"T",""))&gt;1,FALSE,TRUE)),VLOOKUP(SUBSTITUTE(E639,"T",""),CIFX_ECSG清單!A:R,18,0),VLOOKUP(E639,CIFX_ECSG清單!A:R,18,0)))</f>
        <v>TS0116-SA-010301-00061-顧客資料基本資料_聯絡方式查詢.docx</v>
      </c>
      <c r="G639" s="30" t="s">
        <v>1168</v>
      </c>
      <c r="H639" s="30" t="s">
        <v>1169</v>
      </c>
      <c r="I639" s="28">
        <v>2</v>
      </c>
      <c r="J639" s="28" t="s">
        <v>496</v>
      </c>
      <c r="K639" s="30" t="s">
        <v>1172</v>
      </c>
      <c r="L639" s="30" t="s">
        <v>509</v>
      </c>
      <c r="M639" s="30" t="s">
        <v>1173</v>
      </c>
      <c r="N639" s="30">
        <v>13</v>
      </c>
      <c r="O639" s="30" t="s">
        <v>500</v>
      </c>
      <c r="P639" s="30" t="s">
        <v>511</v>
      </c>
      <c r="Q639" s="30"/>
      <c r="R639" s="30"/>
      <c r="S639" s="27"/>
      <c r="T639" s="27"/>
    </row>
    <row r="640" spans="1:20" hidden="1">
      <c r="A640" s="6" t="str">
        <f>VLOOKUP(E640,CIFX_ECSG清單!A:B,2,0)</f>
        <v>SIT</v>
      </c>
      <c r="B640" s="6">
        <f>_xlfn.IFNA(IF(C640="舊服務",LOOKUP(1,0/FIND(IFERROR(VLOOKUP(E640,新舊交易名稱mapping!A:B,2,0),E640),PGMTRX!A:A),PGMTRX!C:C),LOOKUP(1,0/FIND(E640,新服務功能!H:H),新服務功能!M:M)),VLOOKUP(IFERROR(VLOOKUP(E640,新舊交易名稱mapping!A:B,2,0),E640),CIFX_ECSG清單!A:B,2,0))</f>
        <v>0</v>
      </c>
      <c r="C640" s="6" t="str">
        <f>IF(_xlfn.IFNA(VLOOKUP(E640,新服務功能!H:H,1,0),"舊服務")&lt;&gt;"舊服務","新服務","舊服務")</f>
        <v>新服務</v>
      </c>
      <c r="D640" s="6" t="str">
        <f>IF((VLOOKUP(E640,CIFX_ECSG清單!A:H,8,FALSE))=1,"異動","查詢")</f>
        <v>查詢</v>
      </c>
      <c r="E640" s="27" t="s">
        <v>318</v>
      </c>
      <c r="F640" s="27" t="str">
        <f>IF(ISNUMBER(FIND("TWIS",E640)),VLOOKUP(SUBSTITUTE(E640,"TWIS","IWIS"),CIFX_ECSG清單!A:R,18,0),IF(AND(ISNUMBER(FIND("T",LEFT(E640,2))),IF(LEN(E640)-LEN(SUBSTITUTE(E640,"T",""))&gt;1,FALSE,TRUE)),VLOOKUP(SUBSTITUTE(E640,"T",""),CIFX_ECSG清單!A:R,18,0),VLOOKUP(E640,CIFX_ECSG清單!A:R,18,0)))</f>
        <v>TS0116-SA-010301-00061-顧客資料基本資料_聯絡方式查詢.docx</v>
      </c>
      <c r="G640" s="30" t="s">
        <v>1168</v>
      </c>
      <c r="H640" s="30" t="s">
        <v>1174</v>
      </c>
      <c r="I640" s="28">
        <v>1</v>
      </c>
      <c r="J640" s="28" t="s">
        <v>513</v>
      </c>
      <c r="K640" s="30" t="s">
        <v>666</v>
      </c>
      <c r="L640" s="30" t="s">
        <v>667</v>
      </c>
      <c r="M640" s="30" t="s">
        <v>1175</v>
      </c>
      <c r="N640" s="30">
        <v>10</v>
      </c>
      <c r="O640" s="30" t="s">
        <v>500</v>
      </c>
      <c r="P640" s="30" t="s">
        <v>501</v>
      </c>
      <c r="Q640" s="30" t="s">
        <v>824</v>
      </c>
      <c r="R640" s="30"/>
      <c r="S640" s="27" t="s">
        <v>502</v>
      </c>
      <c r="T640" s="27"/>
    </row>
    <row r="641" spans="1:20" hidden="1">
      <c r="A641" s="6" t="str">
        <f>VLOOKUP(E641,CIFX_ECSG清單!A:B,2,0)</f>
        <v>SIT</v>
      </c>
      <c r="B641" s="6">
        <f>_xlfn.IFNA(IF(C641="舊服務",LOOKUP(1,0/FIND(IFERROR(VLOOKUP(E641,新舊交易名稱mapping!A:B,2,0),E641),PGMTRX!A:A),PGMTRX!C:C),LOOKUP(1,0/FIND(E641,新服務功能!H:H),新服務功能!M:M)),VLOOKUP(IFERROR(VLOOKUP(E641,新舊交易名稱mapping!A:B,2,0),E641),CIFX_ECSG清單!A:B,2,0))</f>
        <v>0</v>
      </c>
      <c r="C641" s="6" t="str">
        <f>IF(_xlfn.IFNA(VLOOKUP(E641,新服務功能!H:H,1,0),"舊服務")&lt;&gt;"舊服務","新服務","舊服務")</f>
        <v>新服務</v>
      </c>
      <c r="D641" s="6" t="str">
        <f>IF((VLOOKUP(E641,CIFX_ECSG清單!A:H,8,FALSE))=1,"異動","查詢")</f>
        <v>查詢</v>
      </c>
      <c r="E641" s="27" t="s">
        <v>318</v>
      </c>
      <c r="F641" s="27" t="str">
        <f>IF(ISNUMBER(FIND("TWIS",E641)),VLOOKUP(SUBSTITUTE(E641,"TWIS","IWIS"),CIFX_ECSG清單!A:R,18,0),IF(AND(ISNUMBER(FIND("T",LEFT(E641,2))),IF(LEN(E641)-LEN(SUBSTITUTE(E641,"T",""))&gt;1,FALSE,TRUE)),VLOOKUP(SUBSTITUTE(E641,"T",""),CIFX_ECSG清單!A:R,18,0),VLOOKUP(E641,CIFX_ECSG清單!A:R,18,0)))</f>
        <v>TS0116-SA-010301-00061-顧客資料基本資料_聯絡方式查詢.docx</v>
      </c>
      <c r="G641" s="30" t="s">
        <v>1168</v>
      </c>
      <c r="H641" s="30" t="s">
        <v>1174</v>
      </c>
      <c r="I641" s="28">
        <v>2</v>
      </c>
      <c r="J641" s="28" t="s">
        <v>513</v>
      </c>
      <c r="K641" s="30" t="s">
        <v>669</v>
      </c>
      <c r="L641" s="30" t="s">
        <v>749</v>
      </c>
      <c r="M641" s="30" t="s">
        <v>1176</v>
      </c>
      <c r="N641" s="30">
        <v>80</v>
      </c>
      <c r="O641" s="30" t="s">
        <v>500</v>
      </c>
      <c r="P641" s="30" t="s">
        <v>636</v>
      </c>
      <c r="Q641" s="30" t="s">
        <v>637</v>
      </c>
      <c r="R641" s="30"/>
      <c r="S641" s="27" t="s">
        <v>638</v>
      </c>
      <c r="T641" s="27"/>
    </row>
    <row r="642" spans="1:20" hidden="1">
      <c r="A642" s="6" t="str">
        <f>VLOOKUP(E642,CIFX_ECSG清單!A:B,2,0)</f>
        <v>SIT</v>
      </c>
      <c r="B642" s="6">
        <f>_xlfn.IFNA(IF(C642="舊服務",LOOKUP(1,0/FIND(IFERROR(VLOOKUP(E642,新舊交易名稱mapping!A:B,2,0),E642),PGMTRX!A:A),PGMTRX!C:C),LOOKUP(1,0/FIND(E642,新服務功能!H:H),新服務功能!M:M)),VLOOKUP(IFERROR(VLOOKUP(E642,新舊交易名稱mapping!A:B,2,0),E642),CIFX_ECSG清單!A:B,2,0))</f>
        <v>0</v>
      </c>
      <c r="C642" s="6" t="str">
        <f>IF(_xlfn.IFNA(VLOOKUP(E642,新服務功能!H:H,1,0),"舊服務")&lt;&gt;"舊服務","新服務","舊服務")</f>
        <v>新服務</v>
      </c>
      <c r="D642" s="6" t="str">
        <f>IF((VLOOKUP(E642,CIFX_ECSG清單!A:H,8,FALSE))=1,"異動","查詢")</f>
        <v>查詢</v>
      </c>
      <c r="E642" s="27" t="s">
        <v>318</v>
      </c>
      <c r="F642" s="27" t="str">
        <f>IF(ISNUMBER(FIND("TWIS",E642)),VLOOKUP(SUBSTITUTE(E642,"TWIS","IWIS"),CIFX_ECSG清單!A:R,18,0),IF(AND(ISNUMBER(FIND("T",LEFT(E642,2))),IF(LEN(E642)-LEN(SUBSTITUTE(E642,"T",""))&gt;1,FALSE,TRUE)),VLOOKUP(SUBSTITUTE(E642,"T",""),CIFX_ECSG清單!A:R,18,0),VLOOKUP(E642,CIFX_ECSG清單!A:R,18,0)))</f>
        <v>TS0116-SA-010301-00061-顧客資料基本資料_聯絡方式查詢.docx</v>
      </c>
      <c r="G642" s="30" t="s">
        <v>1168</v>
      </c>
      <c r="H642" s="30" t="s">
        <v>1174</v>
      </c>
      <c r="I642" s="28">
        <v>3</v>
      </c>
      <c r="J642" s="28" t="s">
        <v>513</v>
      </c>
      <c r="K642" s="30" t="s">
        <v>907</v>
      </c>
      <c r="L642" s="30" t="s">
        <v>907</v>
      </c>
      <c r="M642" s="30" t="s">
        <v>1177</v>
      </c>
      <c r="N642" s="30">
        <v>11</v>
      </c>
      <c r="O642" s="30" t="s">
        <v>500</v>
      </c>
      <c r="P642" s="30" t="s">
        <v>909</v>
      </c>
      <c r="Q642" s="30" t="s">
        <v>910</v>
      </c>
      <c r="R642" s="30"/>
      <c r="S642" s="27" t="s">
        <v>911</v>
      </c>
      <c r="T642" s="27"/>
    </row>
    <row r="643" spans="1:20" hidden="1">
      <c r="A643" s="6" t="str">
        <f>VLOOKUP(E643,CIFX_ECSG清單!A:B,2,0)</f>
        <v>SIT</v>
      </c>
      <c r="B643" s="6">
        <f>_xlfn.IFNA(IF(C643="舊服務",LOOKUP(1,0/FIND(IFERROR(VLOOKUP(E643,新舊交易名稱mapping!A:B,2,0),E643),PGMTRX!A:A),PGMTRX!C:C),LOOKUP(1,0/FIND(E643,新服務功能!H:H),新服務功能!M:M)),VLOOKUP(IFERROR(VLOOKUP(E643,新舊交易名稱mapping!A:B,2,0),E643),CIFX_ECSG清單!A:B,2,0))</f>
        <v>0</v>
      </c>
      <c r="C643" s="6" t="str">
        <f>IF(_xlfn.IFNA(VLOOKUP(E643,新服務功能!H:H,1,0),"舊服務")&lt;&gt;"舊服務","新服務","舊服務")</f>
        <v>新服務</v>
      </c>
      <c r="D643" s="6" t="str">
        <f>IF((VLOOKUP(E643,CIFX_ECSG清單!A:H,8,FALSE))=1,"異動","查詢")</f>
        <v>查詢</v>
      </c>
      <c r="E643" s="27" t="s">
        <v>10327</v>
      </c>
      <c r="F643" s="27" t="str">
        <f>IF(ISNUMBER(FIND("TWIS",E643)),VLOOKUP(SUBSTITUTE(E643,"TWIS","IWIS"),CIFX_ECSG清單!A:R,18,0),IF(AND(ISNUMBER(FIND("T",LEFT(E643,2))),IF(LEN(E643)-LEN(SUBSTITUTE(E643,"T",""))&gt;1,FALSE,TRUE)),VLOOKUP(SUBSTITUTE(E643,"T",""),CIFX_ECSG清單!A:R,18,0),VLOOKUP(E643,CIFX_ECSG清單!A:R,18,0)))</f>
        <v>TS0116-SA-010301-00061-顧客資料基本資料_聯絡方式查詢.docx</v>
      </c>
      <c r="G643" s="30" t="s">
        <v>1168</v>
      </c>
      <c r="H643" s="30" t="s">
        <v>1174</v>
      </c>
      <c r="I643" s="28">
        <v>4</v>
      </c>
      <c r="J643" s="28" t="s">
        <v>513</v>
      </c>
      <c r="K643" s="30" t="s">
        <v>912</v>
      </c>
      <c r="L643" s="30" t="s">
        <v>1151</v>
      </c>
      <c r="M643" s="30" t="s">
        <v>1178</v>
      </c>
      <c r="N643" s="30">
        <v>11</v>
      </c>
      <c r="O643" s="30" t="s">
        <v>500</v>
      </c>
      <c r="P643" s="30" t="s">
        <v>914</v>
      </c>
      <c r="Q643" s="30" t="s">
        <v>1153</v>
      </c>
      <c r="R643" s="30" t="s">
        <v>1154</v>
      </c>
      <c r="S643" s="27" t="s">
        <v>916</v>
      </c>
      <c r="T643" s="27"/>
    </row>
    <row r="644" spans="1:20" hidden="1">
      <c r="A644" s="6" t="str">
        <f>VLOOKUP(E644,CIFX_ECSG清單!A:B,2,0)</f>
        <v>SIT</v>
      </c>
      <c r="B644" s="6">
        <f>_xlfn.IFNA(IF(C644="舊服務",LOOKUP(1,0/FIND(IFERROR(VLOOKUP(E644,新舊交易名稱mapping!A:B,2,0),E644),PGMTRX!A:A),PGMTRX!C:C),LOOKUP(1,0/FIND(E644,新服務功能!H:H),新服務功能!M:M)),VLOOKUP(IFERROR(VLOOKUP(E644,新舊交易名稱mapping!A:B,2,0),E644),CIFX_ECSG清單!A:B,2,0))</f>
        <v>0</v>
      </c>
      <c r="C644" s="6" t="str">
        <f>IF(_xlfn.IFNA(VLOOKUP(E644,新服務功能!H:H,1,0),"舊服務")&lt;&gt;"舊服務","新服務","舊服務")</f>
        <v>新服務</v>
      </c>
      <c r="D644" s="6" t="str">
        <f>IF((VLOOKUP(E644,CIFX_ECSG清單!A:H,8,FALSE))=1,"異動","查詢")</f>
        <v>查詢</v>
      </c>
      <c r="E644" s="27" t="s">
        <v>318</v>
      </c>
      <c r="F644" s="27" t="str">
        <f>IF(ISNUMBER(FIND("TWIS",E644)),VLOOKUP(SUBSTITUTE(E644,"TWIS","IWIS"),CIFX_ECSG清單!A:R,18,0),IF(AND(ISNUMBER(FIND("T",LEFT(E644,2))),IF(LEN(E644)-LEN(SUBSTITUTE(E644,"T",""))&gt;1,FALSE,TRUE)),VLOOKUP(SUBSTITUTE(E644,"T",""),CIFX_ECSG清單!A:R,18,0),VLOOKUP(E644,CIFX_ECSG清單!A:R,18,0)))</f>
        <v>TS0116-SA-010301-00061-顧客資料基本資料_聯絡方式查詢.docx</v>
      </c>
      <c r="G644" s="30" t="s">
        <v>1168</v>
      </c>
      <c r="H644" s="30" t="s">
        <v>1174</v>
      </c>
      <c r="I644" s="28">
        <v>5</v>
      </c>
      <c r="J644" s="28" t="s">
        <v>513</v>
      </c>
      <c r="K644" s="30" t="s">
        <v>912</v>
      </c>
      <c r="L644" s="30" t="s">
        <v>918</v>
      </c>
      <c r="M644" s="30" t="s">
        <v>1178</v>
      </c>
      <c r="N644" s="30">
        <v>4</v>
      </c>
      <c r="O644" s="30" t="s">
        <v>500</v>
      </c>
      <c r="P644" s="30" t="s">
        <v>920</v>
      </c>
      <c r="Q644" s="30" t="s">
        <v>1153</v>
      </c>
      <c r="R644" s="30" t="s">
        <v>1154</v>
      </c>
      <c r="S644" s="27" t="s">
        <v>922</v>
      </c>
      <c r="T644" s="27"/>
    </row>
    <row r="645" spans="1:20" hidden="1">
      <c r="A645" s="6" t="str">
        <f>VLOOKUP(E645,CIFX_ECSG清單!A:B,2,0)</f>
        <v>SIT</v>
      </c>
      <c r="B645" s="6">
        <f>_xlfn.IFNA(IF(C645="舊服務",LOOKUP(1,0/FIND(IFERROR(VLOOKUP(E645,新舊交易名稱mapping!A:B,2,0),E645),PGMTRX!A:A),PGMTRX!C:C),LOOKUP(1,0/FIND(E645,新服務功能!H:H),新服務功能!M:M)),VLOOKUP(IFERROR(VLOOKUP(E645,新舊交易名稱mapping!A:B,2,0),E645),CIFX_ECSG清單!A:B,2,0))</f>
        <v>0</v>
      </c>
      <c r="C645" s="6" t="str">
        <f>IF(_xlfn.IFNA(VLOOKUP(E645,新服務功能!H:H,1,0),"舊服務")&lt;&gt;"舊服務","新服務","舊服務")</f>
        <v>新服務</v>
      </c>
      <c r="D645" s="6" t="str">
        <f>IF((VLOOKUP(E645,CIFX_ECSG清單!A:H,8,FALSE))=1,"異動","查詢")</f>
        <v>查詢</v>
      </c>
      <c r="E645" s="27" t="s">
        <v>318</v>
      </c>
      <c r="F645" s="27" t="str">
        <f>IF(ISNUMBER(FIND("TWIS",E645)),VLOOKUP(SUBSTITUTE(E645,"TWIS","IWIS"),CIFX_ECSG清單!A:R,18,0),IF(AND(ISNUMBER(FIND("T",LEFT(E645,2))),IF(LEN(E645)-LEN(SUBSTITUTE(E645,"T",""))&gt;1,FALSE,TRUE)),VLOOKUP(SUBSTITUTE(E645,"T",""),CIFX_ECSG清單!A:R,18,0),VLOOKUP(E645,CIFX_ECSG清單!A:R,18,0)))</f>
        <v>TS0116-SA-010301-00061-顧客資料基本資料_聯絡方式查詢.docx</v>
      </c>
      <c r="G645" s="30" t="s">
        <v>1168</v>
      </c>
      <c r="H645" s="30" t="s">
        <v>1174</v>
      </c>
      <c r="I645" s="28">
        <v>6</v>
      </c>
      <c r="J645" s="28" t="s">
        <v>513</v>
      </c>
      <c r="K645" s="30" t="s">
        <v>1179</v>
      </c>
      <c r="L645" s="30" t="s">
        <v>1180</v>
      </c>
      <c r="M645" s="30" t="s">
        <v>1181</v>
      </c>
      <c r="N645" s="30">
        <v>11</v>
      </c>
      <c r="O645" s="30" t="s">
        <v>500</v>
      </c>
      <c r="P645" s="30" t="s">
        <v>936</v>
      </c>
      <c r="Q645" s="30" t="s">
        <v>1159</v>
      </c>
      <c r="R645" s="30"/>
      <c r="S645" s="27" t="s">
        <v>938</v>
      </c>
      <c r="T645" s="27"/>
    </row>
    <row r="646" spans="1:20" hidden="1">
      <c r="A646" s="6" t="str">
        <f>VLOOKUP(E646,CIFX_ECSG清單!A:B,2,0)</f>
        <v>SIT</v>
      </c>
      <c r="B646" s="6">
        <f>_xlfn.IFNA(IF(C646="舊服務",LOOKUP(1,0/FIND(IFERROR(VLOOKUP(E646,新舊交易名稱mapping!A:B,2,0),E646),PGMTRX!A:A),PGMTRX!C:C),LOOKUP(1,0/FIND(E646,新服務功能!H:H),新服務功能!M:M)),VLOOKUP(IFERROR(VLOOKUP(E646,新舊交易名稱mapping!A:B,2,0),E646),CIFX_ECSG清單!A:B,2,0))</f>
        <v>0</v>
      </c>
      <c r="C646" s="6" t="str">
        <f>IF(_xlfn.IFNA(VLOOKUP(E646,新服務功能!H:H,1,0),"舊服務")&lt;&gt;"舊服務","新服務","舊服務")</f>
        <v>新服務</v>
      </c>
      <c r="D646" s="6" t="str">
        <f>IF((VLOOKUP(E646,CIFX_ECSG清單!A:H,8,FALSE))=1,"異動","查詢")</f>
        <v>查詢</v>
      </c>
      <c r="E646" s="27" t="s">
        <v>318</v>
      </c>
      <c r="F646" s="27" t="str">
        <f>IF(ISNUMBER(FIND("TWIS",E646)),VLOOKUP(SUBSTITUTE(E646,"TWIS","IWIS"),CIFX_ECSG清單!A:R,18,0),IF(AND(ISNUMBER(FIND("T",LEFT(E646,2))),IF(LEN(E646)-LEN(SUBSTITUTE(E646,"T",""))&gt;1,FALSE,TRUE)),VLOOKUP(SUBSTITUTE(E646,"T",""),CIFX_ECSG清單!A:R,18,0),VLOOKUP(E646,CIFX_ECSG清單!A:R,18,0)))</f>
        <v>TS0116-SA-010301-00061-顧客資料基本資料_聯絡方式查詢.docx</v>
      </c>
      <c r="G646" s="30" t="s">
        <v>1168</v>
      </c>
      <c r="H646" s="30" t="s">
        <v>1174</v>
      </c>
      <c r="I646" s="28">
        <v>7</v>
      </c>
      <c r="J646" s="28" t="s">
        <v>513</v>
      </c>
      <c r="K646" s="30" t="s">
        <v>1065</v>
      </c>
      <c r="L646" s="30" t="s">
        <v>1066</v>
      </c>
      <c r="M646" s="30" t="s">
        <v>1182</v>
      </c>
      <c r="N646" s="30">
        <v>11</v>
      </c>
      <c r="O646" s="30" t="s">
        <v>500</v>
      </c>
      <c r="P646" s="30" t="s">
        <v>1068</v>
      </c>
      <c r="Q646" s="30" t="s">
        <v>1183</v>
      </c>
      <c r="R646" s="30"/>
      <c r="S646" s="27" t="s">
        <v>1070</v>
      </c>
      <c r="T646" s="27"/>
    </row>
    <row r="647" spans="1:20" hidden="1">
      <c r="A647" s="6" t="str">
        <f>VLOOKUP(E647,CIFX_ECSG清單!A:B,2,0)</f>
        <v>SIT</v>
      </c>
      <c r="B647" s="6">
        <f>_xlfn.IFNA(IF(C647="舊服務",LOOKUP(1,0/FIND(IFERROR(VLOOKUP(E647,新舊交易名稱mapping!A:B,2,0),E647),PGMTRX!A:A),PGMTRX!C:C),LOOKUP(1,0/FIND(E647,新服務功能!H:H),新服務功能!M:M)),VLOOKUP(IFERROR(VLOOKUP(E647,新舊交易名稱mapping!A:B,2,0),E647),CIFX_ECSG清單!A:B,2,0))</f>
        <v>0</v>
      </c>
      <c r="C647" s="6" t="str">
        <f>IF(_xlfn.IFNA(VLOOKUP(E647,新服務功能!H:H,1,0),"舊服務")&lt;&gt;"舊服務","新服務","舊服務")</f>
        <v>新服務</v>
      </c>
      <c r="D647" s="6" t="str">
        <f>IF((VLOOKUP(E647,CIFX_ECSG清單!A:H,8,FALSE))=1,"異動","查詢")</f>
        <v>查詢</v>
      </c>
      <c r="E647" s="27" t="s">
        <v>318</v>
      </c>
      <c r="F647" s="27" t="str">
        <f>IF(ISNUMBER(FIND("TWIS",E647)),VLOOKUP(SUBSTITUTE(E647,"TWIS","IWIS"),CIFX_ECSG清單!A:R,18,0),IF(AND(ISNUMBER(FIND("T",LEFT(E647,2))),IF(LEN(E647)-LEN(SUBSTITUTE(E647,"T",""))&gt;1,FALSE,TRUE)),VLOOKUP(SUBSTITUTE(E647,"T",""),CIFX_ECSG清單!A:R,18,0),VLOOKUP(E647,CIFX_ECSG清單!A:R,18,0)))</f>
        <v>TS0116-SA-010301-00061-顧客資料基本資料_聯絡方式查詢.docx</v>
      </c>
      <c r="G647" s="30" t="s">
        <v>1168</v>
      </c>
      <c r="H647" s="30" t="s">
        <v>1174</v>
      </c>
      <c r="I647" s="28">
        <v>8</v>
      </c>
      <c r="J647" s="28" t="s">
        <v>513</v>
      </c>
      <c r="K647" s="30" t="s">
        <v>1184</v>
      </c>
      <c r="L647" s="30" t="s">
        <v>1184</v>
      </c>
      <c r="M647" s="30" t="s">
        <v>1185</v>
      </c>
      <c r="N647" s="30">
        <v>11</v>
      </c>
      <c r="O647" s="30" t="s">
        <v>500</v>
      </c>
      <c r="P647" s="30" t="s">
        <v>925</v>
      </c>
      <c r="Q647" s="30" t="s">
        <v>1186</v>
      </c>
      <c r="R647" s="30"/>
      <c r="S647" s="27" t="s">
        <v>927</v>
      </c>
      <c r="T647" s="27"/>
    </row>
    <row r="648" spans="1:20" hidden="1">
      <c r="A648" s="6" t="str">
        <f>VLOOKUP(E648,CIFX_ECSG清單!A:B,2,0)</f>
        <v>SIT</v>
      </c>
      <c r="B648" s="6">
        <f>_xlfn.IFNA(IF(C648="舊服務",LOOKUP(1,0/FIND(IFERROR(VLOOKUP(E648,新舊交易名稱mapping!A:B,2,0),E648),PGMTRX!A:A),PGMTRX!C:C),LOOKUP(1,0/FIND(E648,新服務功能!H:H),新服務功能!M:M)),VLOOKUP(IFERROR(VLOOKUP(E648,新舊交易名稱mapping!A:B,2,0),E648),CIFX_ECSG清單!A:B,2,0))</f>
        <v>0</v>
      </c>
      <c r="C648" s="6" t="str">
        <f>IF(_xlfn.IFNA(VLOOKUP(E648,新服務功能!H:H,1,0),"舊服務")&lt;&gt;"舊服務","新服務","舊服務")</f>
        <v>新服務</v>
      </c>
      <c r="D648" s="6" t="str">
        <f>IF((VLOOKUP(E648,CIFX_ECSG清單!A:H,8,FALSE))=1,"異動","查詢")</f>
        <v>查詢</v>
      </c>
      <c r="E648" s="27" t="s">
        <v>318</v>
      </c>
      <c r="F648" s="27" t="str">
        <f>IF(ISNUMBER(FIND("TWIS",E648)),VLOOKUP(SUBSTITUTE(E648,"TWIS","IWIS"),CIFX_ECSG清單!A:R,18,0),IF(AND(ISNUMBER(FIND("T",LEFT(E648,2))),IF(LEN(E648)-LEN(SUBSTITUTE(E648,"T",""))&gt;1,FALSE,TRUE)),VLOOKUP(SUBSTITUTE(E648,"T",""),CIFX_ECSG清單!A:R,18,0),VLOOKUP(E648,CIFX_ECSG清單!A:R,18,0)))</f>
        <v>TS0116-SA-010301-00061-顧客資料基本資料_聯絡方式查詢.docx</v>
      </c>
      <c r="G648" s="30" t="s">
        <v>1168</v>
      </c>
      <c r="H648" s="30" t="s">
        <v>1174</v>
      </c>
      <c r="I648" s="28">
        <v>9</v>
      </c>
      <c r="J648" s="28" t="s">
        <v>513</v>
      </c>
      <c r="K648" s="30" t="s">
        <v>928</v>
      </c>
      <c r="L648" s="30" t="s">
        <v>928</v>
      </c>
      <c r="M648" s="30" t="s">
        <v>1185</v>
      </c>
      <c r="N648" s="30">
        <v>6</v>
      </c>
      <c r="O648" s="30" t="s">
        <v>500</v>
      </c>
      <c r="P648" s="30" t="s">
        <v>930</v>
      </c>
      <c r="Q648" s="30" t="s">
        <v>1186</v>
      </c>
      <c r="R648" s="30"/>
      <c r="S648" s="27" t="s">
        <v>932</v>
      </c>
      <c r="T648" s="27"/>
    </row>
    <row r="649" spans="1:20" hidden="1">
      <c r="A649" s="6" t="str">
        <f>VLOOKUP(E649,CIFX_ECSG清單!A:B,2,0)</f>
        <v>SIT</v>
      </c>
      <c r="B649" s="6">
        <f>_xlfn.IFNA(IF(C649="舊服務",LOOKUP(1,0/FIND(IFERROR(VLOOKUP(E649,新舊交易名稱mapping!A:B,2,0),E649),PGMTRX!A:A),PGMTRX!C:C),LOOKUP(1,0/FIND(E649,新服務功能!H:H),新服務功能!M:M)),VLOOKUP(IFERROR(VLOOKUP(E649,新舊交易名稱mapping!A:B,2,0),E649),CIFX_ECSG清單!A:B,2,0))</f>
        <v>0</v>
      </c>
      <c r="C649" s="6" t="str">
        <f>IF(_xlfn.IFNA(VLOOKUP(E649,新服務功能!H:H,1,0),"舊服務")&lt;&gt;"舊服務","新服務","舊服務")</f>
        <v>新服務</v>
      </c>
      <c r="D649" s="6" t="str">
        <f>IF((VLOOKUP(E649,CIFX_ECSG清單!A:H,8,FALSE))=1,"異動","查詢")</f>
        <v>查詢</v>
      </c>
      <c r="E649" s="27" t="s">
        <v>318</v>
      </c>
      <c r="F649" s="27" t="str">
        <f>IF(ISNUMBER(FIND("TWIS",E649)),VLOOKUP(SUBSTITUTE(E649,"TWIS","IWIS"),CIFX_ECSG清單!A:R,18,0),IF(AND(ISNUMBER(FIND("T",LEFT(E649,2))),IF(LEN(E649)-LEN(SUBSTITUTE(E649,"T",""))&gt;1,FALSE,TRUE)),VLOOKUP(SUBSTITUTE(E649,"T",""),CIFX_ECSG清單!A:R,18,0),VLOOKUP(E649,CIFX_ECSG清單!A:R,18,0)))</f>
        <v>TS0116-SA-010301-00061-顧客資料基本資料_聯絡方式查詢.docx</v>
      </c>
      <c r="G649" s="30" t="s">
        <v>1168</v>
      </c>
      <c r="H649" s="30" t="s">
        <v>1174</v>
      </c>
      <c r="I649" s="28">
        <v>10</v>
      </c>
      <c r="J649" s="28" t="s">
        <v>513</v>
      </c>
      <c r="K649" s="30" t="s">
        <v>1187</v>
      </c>
      <c r="L649" s="30" t="s">
        <v>1151</v>
      </c>
      <c r="M649" s="30" t="s">
        <v>1188</v>
      </c>
      <c r="N649" s="30">
        <v>11</v>
      </c>
      <c r="O649" s="30" t="s">
        <v>500</v>
      </c>
      <c r="P649" s="30" t="s">
        <v>914</v>
      </c>
      <c r="Q649" s="30" t="s">
        <v>1189</v>
      </c>
      <c r="R649" s="30" t="s">
        <v>1190</v>
      </c>
      <c r="S649" s="27" t="s">
        <v>916</v>
      </c>
      <c r="T649" s="27"/>
    </row>
    <row r="650" spans="1:20" hidden="1">
      <c r="A650" s="6" t="str">
        <f>VLOOKUP(E650,CIFX_ECSG清單!A:B,2,0)</f>
        <v>SIT</v>
      </c>
      <c r="B650" s="6">
        <f>_xlfn.IFNA(IF(C650="舊服務",LOOKUP(1,0/FIND(IFERROR(VLOOKUP(E650,新舊交易名稱mapping!A:B,2,0),E650),PGMTRX!A:A),PGMTRX!C:C),LOOKUP(1,0/FIND(E650,新服務功能!H:H),新服務功能!M:M)),VLOOKUP(IFERROR(VLOOKUP(E650,新舊交易名稱mapping!A:B,2,0),E650),CIFX_ECSG清單!A:B,2,0))</f>
        <v>0</v>
      </c>
      <c r="C650" s="6" t="str">
        <f>IF(_xlfn.IFNA(VLOOKUP(E650,新服務功能!H:H,1,0),"舊服務")&lt;&gt;"舊服務","新服務","舊服務")</f>
        <v>新服務</v>
      </c>
      <c r="D650" s="6" t="str">
        <f>IF((VLOOKUP(E650,CIFX_ECSG清單!A:H,8,FALSE))=1,"異動","查詢")</f>
        <v>查詢</v>
      </c>
      <c r="E650" s="27" t="s">
        <v>318</v>
      </c>
      <c r="F650" s="27" t="str">
        <f>IF(ISNUMBER(FIND("TWIS",E650)),VLOOKUP(SUBSTITUTE(E650,"TWIS","IWIS"),CIFX_ECSG清單!A:R,18,0),IF(AND(ISNUMBER(FIND("T",LEFT(E650,2))),IF(LEN(E650)-LEN(SUBSTITUTE(E650,"T",""))&gt;1,FALSE,TRUE)),VLOOKUP(SUBSTITUTE(E650,"T",""),CIFX_ECSG清單!A:R,18,0),VLOOKUP(E650,CIFX_ECSG清單!A:R,18,0)))</f>
        <v>TS0116-SA-010301-00061-顧客資料基本資料_聯絡方式查詢.docx</v>
      </c>
      <c r="G650" s="30" t="s">
        <v>1168</v>
      </c>
      <c r="H650" s="30" t="s">
        <v>1174</v>
      </c>
      <c r="I650" s="28">
        <v>11</v>
      </c>
      <c r="J650" s="28" t="s">
        <v>513</v>
      </c>
      <c r="K650" s="30" t="s">
        <v>1187</v>
      </c>
      <c r="L650" s="30" t="s">
        <v>918</v>
      </c>
      <c r="M650" s="30" t="s">
        <v>1188</v>
      </c>
      <c r="N650" s="30">
        <v>6</v>
      </c>
      <c r="O650" s="30" t="s">
        <v>500</v>
      </c>
      <c r="P650" s="30" t="s">
        <v>920</v>
      </c>
      <c r="Q650" s="30" t="s">
        <v>1189</v>
      </c>
      <c r="R650" s="30" t="s">
        <v>1190</v>
      </c>
      <c r="S650" s="27" t="s">
        <v>922</v>
      </c>
      <c r="T650" s="27"/>
    </row>
    <row r="651" spans="1:20" hidden="1">
      <c r="A651" s="6" t="str">
        <f>VLOOKUP(E651,CIFX_ECSG清單!A:B,2,0)</f>
        <v>SIT</v>
      </c>
      <c r="B651" s="6">
        <f>_xlfn.IFNA(IF(C651="舊服務",LOOKUP(1,0/FIND(IFERROR(VLOOKUP(E651,新舊交易名稱mapping!A:B,2,0),E651),PGMTRX!A:A),PGMTRX!C:C),LOOKUP(1,0/FIND(E651,新服務功能!H:H),新服務功能!M:M)),VLOOKUP(IFERROR(VLOOKUP(E651,新舊交易名稱mapping!A:B,2,0),E651),CIFX_ECSG清單!A:B,2,0))</f>
        <v>0</v>
      </c>
      <c r="C651" s="6" t="str">
        <f>IF(_xlfn.IFNA(VLOOKUP(E651,新服務功能!H:H,1,0),"舊服務")&lt;&gt;"舊服務","新服務","舊服務")</f>
        <v>新服務</v>
      </c>
      <c r="D651" s="6" t="str">
        <f>IF((VLOOKUP(E651,CIFX_ECSG清單!A:H,8,FALSE))=1,"異動","查詢")</f>
        <v>查詢</v>
      </c>
      <c r="E651" s="27" t="s">
        <v>318</v>
      </c>
      <c r="F651" s="27" t="str">
        <f>IF(ISNUMBER(FIND("TWIS",E651)),VLOOKUP(SUBSTITUTE(E651,"TWIS","IWIS"),CIFX_ECSG清單!A:R,18,0),IF(AND(ISNUMBER(FIND("T",LEFT(E651,2))),IF(LEN(E651)-LEN(SUBSTITUTE(E651,"T",""))&gt;1,FALSE,TRUE)),VLOOKUP(SUBSTITUTE(E651,"T",""),CIFX_ECSG清單!A:R,18,0),VLOOKUP(E651,CIFX_ECSG清單!A:R,18,0)))</f>
        <v>TS0116-SA-010301-00061-顧客資料基本資料_聯絡方式查詢.docx</v>
      </c>
      <c r="G651" s="30" t="s">
        <v>1168</v>
      </c>
      <c r="H651" s="30" t="s">
        <v>1174</v>
      </c>
      <c r="I651" s="28">
        <v>12</v>
      </c>
      <c r="J651" s="28" t="s">
        <v>513</v>
      </c>
      <c r="K651" s="30" t="s">
        <v>1191</v>
      </c>
      <c r="L651" s="30" t="s">
        <v>1180</v>
      </c>
      <c r="M651" s="30" t="s">
        <v>1192</v>
      </c>
      <c r="N651" s="30">
        <v>11</v>
      </c>
      <c r="O651" s="30" t="s">
        <v>500</v>
      </c>
      <c r="P651" s="30" t="s">
        <v>936</v>
      </c>
      <c r="Q651" s="30" t="s">
        <v>1069</v>
      </c>
      <c r="R651" s="30"/>
      <c r="S651" s="27" t="s">
        <v>938</v>
      </c>
      <c r="T651" s="27"/>
    </row>
    <row r="652" spans="1:20" hidden="1">
      <c r="A652" s="6" t="str">
        <f>VLOOKUP(E652,CIFX_ECSG清單!A:B,2,0)</f>
        <v>SIT</v>
      </c>
      <c r="B652" s="6">
        <f>_xlfn.IFNA(IF(C652="舊服務",LOOKUP(1,0/FIND(IFERROR(VLOOKUP(E652,新舊交易名稱mapping!A:B,2,0),E652),PGMTRX!A:A),PGMTRX!C:C),LOOKUP(1,0/FIND(E652,新服務功能!H:H),新服務功能!M:M)),VLOOKUP(IFERROR(VLOOKUP(E652,新舊交易名稱mapping!A:B,2,0),E652),CIFX_ECSG清單!A:B,2,0))</f>
        <v>0</v>
      </c>
      <c r="C652" s="6" t="str">
        <f>IF(_xlfn.IFNA(VLOOKUP(E652,新服務功能!H:H,1,0),"舊服務")&lt;&gt;"舊服務","新服務","舊服務")</f>
        <v>新服務</v>
      </c>
      <c r="D652" s="6" t="str">
        <f>IF((VLOOKUP(E652,CIFX_ECSG清單!A:H,8,FALSE))=1,"異動","查詢")</f>
        <v>查詢</v>
      </c>
      <c r="E652" s="27" t="s">
        <v>10329</v>
      </c>
      <c r="F652" s="27" t="str">
        <f>IF(ISNUMBER(FIND("TWIS",E652)),VLOOKUP(SUBSTITUTE(E652,"TWIS","IWIS"),CIFX_ECSG清單!A:R,18,0),IF(AND(ISNUMBER(FIND("T",LEFT(E652,2))),IF(LEN(E652)-LEN(SUBSTITUTE(E652,"T",""))&gt;1,FALSE,TRUE)),VLOOKUP(SUBSTITUTE(E652,"T",""),CIFX_ECSG清單!A:R,18,0),VLOOKUP(E652,CIFX_ECSG清單!A:R,18,0)))</f>
        <v>TS0116-SA-010301-00061-顧客資料基本資料_聯絡方式查詢.docx</v>
      </c>
      <c r="G652" s="30" t="s">
        <v>1168</v>
      </c>
      <c r="H652" s="30" t="s">
        <v>1174</v>
      </c>
      <c r="I652" s="28">
        <v>13</v>
      </c>
      <c r="J652" s="28" t="s">
        <v>513</v>
      </c>
      <c r="K652" s="30" t="s">
        <v>1193</v>
      </c>
      <c r="L652" s="30" t="s">
        <v>1066</v>
      </c>
      <c r="M652" s="30" t="s">
        <v>1194</v>
      </c>
      <c r="N652" s="30">
        <v>11</v>
      </c>
      <c r="O652" s="30" t="s">
        <v>500</v>
      </c>
      <c r="P652" s="30" t="s">
        <v>1068</v>
      </c>
      <c r="Q652" s="30" t="s">
        <v>937</v>
      </c>
      <c r="R652" s="30"/>
      <c r="S652" s="27" t="s">
        <v>1070</v>
      </c>
      <c r="T652" s="27"/>
    </row>
    <row r="653" spans="1:20" hidden="1">
      <c r="A653" s="6" t="str">
        <f>VLOOKUP(E653,CIFX_ECSG清單!A:B,2,0)</f>
        <v>SIT</v>
      </c>
      <c r="B653" s="6">
        <f>_xlfn.IFNA(IF(C653="舊服務",LOOKUP(1,0/FIND(IFERROR(VLOOKUP(E653,新舊交易名稱mapping!A:B,2,0),E653),PGMTRX!A:A),PGMTRX!C:C),LOOKUP(1,0/FIND(E653,新服務功能!H:H),新服務功能!M:M)),VLOOKUP(IFERROR(VLOOKUP(E653,新舊交易名稱mapping!A:B,2,0),E653),CIFX_ECSG清單!A:B,2,0))</f>
        <v>0</v>
      </c>
      <c r="C653" s="6" t="str">
        <f>IF(_xlfn.IFNA(VLOOKUP(E653,新服務功能!H:H,1,0),"舊服務")&lt;&gt;"舊服務","新服務","舊服務")</f>
        <v>新服務</v>
      </c>
      <c r="D653" s="6" t="str">
        <f>IF((VLOOKUP(E653,CIFX_ECSG清單!A:H,8,FALSE))=1,"異動","查詢")</f>
        <v>查詢</v>
      </c>
      <c r="E653" s="27" t="s">
        <v>318</v>
      </c>
      <c r="F653" s="27" t="str">
        <f>IF(ISNUMBER(FIND("TWIS",E653)),VLOOKUP(SUBSTITUTE(E653,"TWIS","IWIS"),CIFX_ECSG清單!A:R,18,0),IF(AND(ISNUMBER(FIND("T",LEFT(E653,2))),IF(LEN(E653)-LEN(SUBSTITUTE(E653,"T",""))&gt;1,FALSE,TRUE)),VLOOKUP(SUBSTITUTE(E653,"T",""),CIFX_ECSG清單!A:R,18,0),VLOOKUP(E653,CIFX_ECSG清單!A:R,18,0)))</f>
        <v>TS0116-SA-010301-00061-顧客資料基本資料_聯絡方式查詢.docx</v>
      </c>
      <c r="G653" s="30" t="s">
        <v>1168</v>
      </c>
      <c r="H653" s="30" t="s">
        <v>1174</v>
      </c>
      <c r="I653" s="28">
        <v>14</v>
      </c>
      <c r="J653" s="28" t="s">
        <v>513</v>
      </c>
      <c r="K653" s="30" t="s">
        <v>697</v>
      </c>
      <c r="L653" s="30" t="s">
        <v>1084</v>
      </c>
      <c r="M653" s="30" t="s">
        <v>1195</v>
      </c>
      <c r="N653" s="30">
        <v>60</v>
      </c>
      <c r="O653" s="30" t="s">
        <v>500</v>
      </c>
      <c r="P653" s="30" t="s">
        <v>699</v>
      </c>
      <c r="Q653" s="30" t="s">
        <v>700</v>
      </c>
      <c r="R653" s="30"/>
      <c r="S653" s="27" t="s">
        <v>627</v>
      </c>
      <c r="T653" s="27"/>
    </row>
    <row r="654" spans="1:20" hidden="1">
      <c r="A654" s="6" t="str">
        <f>VLOOKUP(E654,CIFX_ECSG清單!A:B,2,0)</f>
        <v>未上架</v>
      </c>
      <c r="B654" s="6" t="str">
        <f>_xlfn.IFNA(IF(C654="舊服務",LOOKUP(1,0/FIND(IFERROR(VLOOKUP(E654,新舊交易名稱mapping!A:B,2,0),E654),PGMTRX!A:A),PGMTRX!C:C),LOOKUP(1,0/FIND(E654,新服務功能!H:H),新服務功能!M:M)),VLOOKUP(IFERROR(VLOOKUP(E654,新舊交易名稱mapping!A:B,2,0),E654),CIFX_ECSG清單!A:B,2,0))</f>
        <v>未上架</v>
      </c>
      <c r="C654" s="6" t="str">
        <f>IF(_xlfn.IFNA(VLOOKUP(E654,新服務功能!H:H,1,0),"舊服務")&lt;&gt;"舊服務","新服務","舊服務")</f>
        <v>舊服務</v>
      </c>
      <c r="D654" s="6" t="str">
        <f>IF((VLOOKUP(E654,CIFX_ECSG清單!A:H,8,FALSE))=1,"異動","查詢")</f>
        <v>查詢</v>
      </c>
      <c r="E654" s="27" t="s">
        <v>342</v>
      </c>
      <c r="F654" s="27" t="str">
        <f>IF(ISNUMBER(FIND("TWIS",E654)),VLOOKUP(SUBSTITUTE(E654,"TWIS","IWIS"),CIFX_ECSG清單!A:R,18,0),IF(AND(ISNUMBER(FIND("T",LEFT(E654,2))),IF(LEN(E654)-LEN(SUBSTITUTE(E654,"T",""))&gt;1,FALSE,TRUE)),VLOOKUP(SUBSTITUTE(E654,"T",""),CIFX_ECSG清單!A:R,18,0),VLOOKUP(E654,CIFX_ECSG清單!A:R,18,0)))</f>
        <v>TS0116-SA-010318-00003-顧客註記約定作業_通路服務約定查詢(客服).docx</v>
      </c>
      <c r="G654" s="27" t="s">
        <v>346</v>
      </c>
      <c r="H654" s="27" t="s">
        <v>1926</v>
      </c>
      <c r="I654" s="28">
        <v>1</v>
      </c>
      <c r="J654" s="29" t="s">
        <v>496</v>
      </c>
      <c r="K654" s="27" t="s">
        <v>509</v>
      </c>
      <c r="L654" s="27" t="s">
        <v>509</v>
      </c>
      <c r="M654" s="27" t="s">
        <v>1927</v>
      </c>
      <c r="N654" s="27">
        <v>13</v>
      </c>
      <c r="O654" s="27" t="s">
        <v>516</v>
      </c>
      <c r="P654" s="27" t="s">
        <v>511</v>
      </c>
      <c r="R654" s="27"/>
      <c r="S654" s="27"/>
      <c r="T654" s="27"/>
    </row>
    <row r="655" spans="1:20" hidden="1">
      <c r="A655" s="6" t="str">
        <f>VLOOKUP(E655,CIFX_ECSG清單!A:B,2,0)</f>
        <v>未上架</v>
      </c>
      <c r="B655" s="6" t="str">
        <f>_xlfn.IFNA(IF(C655="舊服務",LOOKUP(1,0/FIND(IFERROR(VLOOKUP(E655,新舊交易名稱mapping!A:B,2,0),E655),PGMTRX!A:A),PGMTRX!C:C),LOOKUP(1,0/FIND(E655,新服務功能!H:H),新服務功能!M:M)),VLOOKUP(IFERROR(VLOOKUP(E655,新舊交易名稱mapping!A:B,2,0),E655),CIFX_ECSG清單!A:B,2,0))</f>
        <v>未上架</v>
      </c>
      <c r="C655" s="6" t="str">
        <f>IF(_xlfn.IFNA(VLOOKUP(E655,新服務功能!H:H,1,0),"舊服務")&lt;&gt;"舊服務","新服務","舊服務")</f>
        <v>舊服務</v>
      </c>
      <c r="D655" s="6" t="str">
        <f>IF((VLOOKUP(E655,CIFX_ECSG清單!A:H,8,FALSE))=1,"異動","查詢")</f>
        <v>查詢</v>
      </c>
      <c r="E655" s="27" t="s">
        <v>342</v>
      </c>
      <c r="F655" s="27" t="str">
        <f>IF(ISNUMBER(FIND("TWIS",E655)),VLOOKUP(SUBSTITUTE(E655,"TWIS","IWIS"),CIFX_ECSG清單!A:R,18,0),IF(AND(ISNUMBER(FIND("T",LEFT(E655,2))),IF(LEN(E655)-LEN(SUBSTITUTE(E655,"T",""))&gt;1,FALSE,TRUE)),VLOOKUP(SUBSTITUTE(E655,"T",""),CIFX_ECSG清單!A:R,18,0),VLOOKUP(E655,CIFX_ECSG清單!A:R,18,0)))</f>
        <v>TS0116-SA-010318-00003-顧客註記約定作業_通路服務約定查詢(客服).docx</v>
      </c>
      <c r="G655" s="27" t="s">
        <v>346</v>
      </c>
      <c r="H655" s="27" t="s">
        <v>1926</v>
      </c>
      <c r="I655" s="28">
        <v>2</v>
      </c>
      <c r="J655" s="29" t="s">
        <v>496</v>
      </c>
      <c r="K655" s="27" t="s">
        <v>514</v>
      </c>
      <c r="L655" s="32" t="s">
        <v>498</v>
      </c>
      <c r="M655" s="27" t="s">
        <v>1928</v>
      </c>
      <c r="N655" s="27">
        <v>10</v>
      </c>
      <c r="O655" s="27" t="s">
        <v>516</v>
      </c>
      <c r="P655" s="27" t="s">
        <v>501</v>
      </c>
      <c r="Q655" s="27" t="s">
        <v>824</v>
      </c>
      <c r="R655" s="27"/>
      <c r="S655" s="27" t="s">
        <v>502</v>
      </c>
      <c r="T655" s="27"/>
    </row>
    <row r="656" spans="1:20" hidden="1">
      <c r="A656" s="6" t="str">
        <f>VLOOKUP(E656,CIFX_ECSG清單!A:B,2,0)</f>
        <v>未上架</v>
      </c>
      <c r="B656" s="6" t="str">
        <f>_xlfn.IFNA(IF(C656="舊服務",LOOKUP(1,0/FIND(IFERROR(VLOOKUP(E656,新舊交易名稱mapping!A:B,2,0),E656),PGMTRX!A:A),PGMTRX!C:C),LOOKUP(1,0/FIND(E656,新服務功能!H:H),新服務功能!M:M)),VLOOKUP(IFERROR(VLOOKUP(E656,新舊交易名稱mapping!A:B,2,0),E656),CIFX_ECSG清單!A:B,2,0))</f>
        <v>未上架</v>
      </c>
      <c r="C656" s="6" t="str">
        <f>IF(_xlfn.IFNA(VLOOKUP(E656,新服務功能!H:H,1,0),"舊服務")&lt;&gt;"舊服務","新服務","舊服務")</f>
        <v>舊服務</v>
      </c>
      <c r="D656" s="6" t="str">
        <f>IF((VLOOKUP(E656,CIFX_ECSG清單!A:H,8,FALSE))=1,"異動","查詢")</f>
        <v>查詢</v>
      </c>
      <c r="E656" s="27" t="s">
        <v>342</v>
      </c>
      <c r="F656" s="27" t="str">
        <f>IF(ISNUMBER(FIND("TWIS",E656)),VLOOKUP(SUBSTITUTE(E656,"TWIS","IWIS"),CIFX_ECSG清單!A:R,18,0),IF(AND(ISNUMBER(FIND("T",LEFT(E656,2))),IF(LEN(E656)-LEN(SUBSTITUTE(E656,"T",""))&gt;1,FALSE,TRUE)),VLOOKUP(SUBSTITUTE(E656,"T",""),CIFX_ECSG清單!A:R,18,0),VLOOKUP(E656,CIFX_ECSG清單!A:R,18,0)))</f>
        <v>TS0116-SA-010318-00003-顧客註記約定作業_通路服務約定查詢(客服).docx</v>
      </c>
      <c r="G656" s="27" t="s">
        <v>346</v>
      </c>
      <c r="H656" s="27" t="s">
        <v>1929</v>
      </c>
      <c r="I656" s="28">
        <v>1</v>
      </c>
      <c r="J656" s="29" t="s">
        <v>513</v>
      </c>
      <c r="K656" s="27" t="s">
        <v>1930</v>
      </c>
      <c r="L656" s="27" t="s">
        <v>1930</v>
      </c>
      <c r="M656" s="27" t="s">
        <v>1932</v>
      </c>
      <c r="N656" s="27">
        <v>4</v>
      </c>
      <c r="O656" s="27" t="s">
        <v>516</v>
      </c>
      <c r="P656" s="27" t="s">
        <v>1316</v>
      </c>
      <c r="R656" s="27"/>
      <c r="S656" s="27"/>
      <c r="T656" s="27"/>
    </row>
    <row r="657" spans="1:20" hidden="1">
      <c r="A657" s="6" t="str">
        <f>VLOOKUP(E657,CIFX_ECSG清單!A:B,2,0)</f>
        <v>未上架</v>
      </c>
      <c r="B657" s="6" t="str">
        <f>_xlfn.IFNA(IF(C657="舊服務",LOOKUP(1,0/FIND(IFERROR(VLOOKUP(E657,新舊交易名稱mapping!A:B,2,0),E657),PGMTRX!A:A),PGMTRX!C:C),LOOKUP(1,0/FIND(E657,新服務功能!H:H),新服務功能!M:M)),VLOOKUP(IFERROR(VLOOKUP(E657,新舊交易名稱mapping!A:B,2,0),E657),CIFX_ECSG清單!A:B,2,0))</f>
        <v>未上架</v>
      </c>
      <c r="C657" s="6" t="str">
        <f>IF(_xlfn.IFNA(VLOOKUP(E657,新服務功能!H:H,1,0),"舊服務")&lt;&gt;"舊服務","新服務","舊服務")</f>
        <v>舊服務</v>
      </c>
      <c r="D657" s="6" t="str">
        <f>IF((VLOOKUP(E657,CIFX_ECSG清單!A:H,8,FALSE))=1,"異動","查詢")</f>
        <v>查詢</v>
      </c>
      <c r="E657" s="27" t="s">
        <v>342</v>
      </c>
      <c r="F657" s="27" t="str">
        <f>IF(ISNUMBER(FIND("TWIS",E657)),VLOOKUP(SUBSTITUTE(E657,"TWIS","IWIS"),CIFX_ECSG清單!A:R,18,0),IF(AND(ISNUMBER(FIND("T",LEFT(E657,2))),IF(LEN(E657)-LEN(SUBSTITUTE(E657,"T",""))&gt;1,FALSE,TRUE)),VLOOKUP(SUBSTITUTE(E657,"T",""),CIFX_ECSG清單!A:R,18,0),VLOOKUP(E657,CIFX_ECSG清單!A:R,18,0)))</f>
        <v>TS0116-SA-010318-00003-顧客註記約定作業_通路服務約定查詢(客服).docx</v>
      </c>
      <c r="G657" s="27" t="s">
        <v>346</v>
      </c>
      <c r="H657" s="27" t="s">
        <v>1929</v>
      </c>
      <c r="I657" s="28">
        <v>2</v>
      </c>
      <c r="J657" s="29" t="s">
        <v>513</v>
      </c>
      <c r="K657" s="27" t="s">
        <v>1873</v>
      </c>
      <c r="L657" s="27" t="s">
        <v>1873</v>
      </c>
      <c r="M657" s="27" t="s">
        <v>1874</v>
      </c>
      <c r="N657" s="27">
        <v>1</v>
      </c>
      <c r="O657" s="27" t="s">
        <v>516</v>
      </c>
      <c r="P657" s="27" t="s">
        <v>1934</v>
      </c>
      <c r="Q657" s="27" t="s">
        <v>1537</v>
      </c>
      <c r="R657" s="27"/>
      <c r="S657" s="37" t="s">
        <v>860</v>
      </c>
      <c r="T657" s="27"/>
    </row>
    <row r="658" spans="1:20" hidden="1">
      <c r="A658" s="6" t="str">
        <f>VLOOKUP(E658,CIFX_ECSG清單!A:B,2,0)</f>
        <v>未上架</v>
      </c>
      <c r="B658" s="6" t="str">
        <f>_xlfn.IFNA(IF(C658="舊服務",LOOKUP(1,0/FIND(IFERROR(VLOOKUP(E658,新舊交易名稱mapping!A:B,2,0),E658),PGMTRX!A:A),PGMTRX!C:C),LOOKUP(1,0/FIND(E658,新服務功能!H:H),新服務功能!M:M)),VLOOKUP(IFERROR(VLOOKUP(E658,新舊交易名稱mapping!A:B,2,0),E658),CIFX_ECSG清單!A:B,2,0))</f>
        <v>未上架</v>
      </c>
      <c r="C658" s="6" t="str">
        <f>IF(_xlfn.IFNA(VLOOKUP(E658,新服務功能!H:H,1,0),"舊服務")&lt;&gt;"舊服務","新服務","舊服務")</f>
        <v>舊服務</v>
      </c>
      <c r="D658" s="6" t="str">
        <f>IF((VLOOKUP(E658,CIFX_ECSG清單!A:H,8,FALSE))=1,"異動","查詢")</f>
        <v>查詢</v>
      </c>
      <c r="E658" s="27" t="s">
        <v>342</v>
      </c>
      <c r="F658" s="27" t="str">
        <f>IF(ISNUMBER(FIND("TWIS",E658)),VLOOKUP(SUBSTITUTE(E658,"TWIS","IWIS"),CIFX_ECSG清單!A:R,18,0),IF(AND(ISNUMBER(FIND("T",LEFT(E658,2))),IF(LEN(E658)-LEN(SUBSTITUTE(E658,"T",""))&gt;1,FALSE,TRUE)),VLOOKUP(SUBSTITUTE(E658,"T",""),CIFX_ECSG清單!A:R,18,0),VLOOKUP(E658,CIFX_ECSG清單!A:R,18,0)))</f>
        <v>TS0116-SA-010318-00003-顧客註記約定作業_通路服務約定查詢(客服).docx</v>
      </c>
      <c r="G658" s="27" t="s">
        <v>346</v>
      </c>
      <c r="H658" s="27" t="s">
        <v>1929</v>
      </c>
      <c r="I658" s="28">
        <v>3</v>
      </c>
      <c r="J658" s="29" t="s">
        <v>513</v>
      </c>
      <c r="K658" s="27" t="s">
        <v>1900</v>
      </c>
      <c r="L658" s="27" t="s">
        <v>1900</v>
      </c>
      <c r="M658" s="27" t="s">
        <v>1901</v>
      </c>
      <c r="N658" s="27">
        <v>1</v>
      </c>
      <c r="O658" s="27" t="s">
        <v>516</v>
      </c>
      <c r="P658" s="27" t="s">
        <v>1902</v>
      </c>
      <c r="Q658" s="27" t="s">
        <v>1903</v>
      </c>
      <c r="R658" s="27"/>
      <c r="S658" s="37" t="s">
        <v>1904</v>
      </c>
      <c r="T658" s="27"/>
    </row>
    <row r="659" spans="1:20" hidden="1">
      <c r="A659" s="6" t="str">
        <f>VLOOKUP(E659,CIFX_ECSG清單!A:B,2,0)</f>
        <v>未上架</v>
      </c>
      <c r="B659" s="6" t="str">
        <f>_xlfn.IFNA(IF(C659="舊服務",LOOKUP(1,0/FIND(IFERROR(VLOOKUP(E659,新舊交易名稱mapping!A:B,2,0),E659),PGMTRX!A:A),PGMTRX!C:C),LOOKUP(1,0/FIND(E659,新服務功能!H:H),新服務功能!M:M)),VLOOKUP(IFERROR(VLOOKUP(E659,新舊交易名稱mapping!A:B,2,0),E659),CIFX_ECSG清單!A:B,2,0))</f>
        <v>未上架</v>
      </c>
      <c r="C659" s="6" t="str">
        <f>IF(_xlfn.IFNA(VLOOKUP(E659,新服務功能!H:H,1,0),"舊服務")&lt;&gt;"舊服務","新服務","舊服務")</f>
        <v>舊服務</v>
      </c>
      <c r="D659" s="6" t="str">
        <f>IF((VLOOKUP(E659,CIFX_ECSG清單!A:H,8,FALSE))=1,"異動","查詢")</f>
        <v>查詢</v>
      </c>
      <c r="E659" s="27" t="s">
        <v>342</v>
      </c>
      <c r="F659" s="27" t="str">
        <f>IF(ISNUMBER(FIND("TWIS",E659)),VLOOKUP(SUBSTITUTE(E659,"TWIS","IWIS"),CIFX_ECSG清單!A:R,18,0),IF(AND(ISNUMBER(FIND("T",LEFT(E659,2))),IF(LEN(E659)-LEN(SUBSTITUTE(E659,"T",""))&gt;1,FALSE,TRUE)),VLOOKUP(SUBSTITUTE(E659,"T",""),CIFX_ECSG清單!A:R,18,0),VLOOKUP(E659,CIFX_ECSG清單!A:R,18,0)))</f>
        <v>TS0116-SA-010318-00003-顧客註記約定作業_通路服務約定查詢(客服).docx</v>
      </c>
      <c r="G659" s="27" t="s">
        <v>346</v>
      </c>
      <c r="H659" s="27" t="s">
        <v>1929</v>
      </c>
      <c r="I659" s="28">
        <v>4</v>
      </c>
      <c r="J659" s="29" t="s">
        <v>513</v>
      </c>
      <c r="K659" s="27" t="s">
        <v>514</v>
      </c>
      <c r="L659" s="27" t="s">
        <v>498</v>
      </c>
      <c r="M659" s="27" t="s">
        <v>1935</v>
      </c>
      <c r="N659" s="27">
        <v>10</v>
      </c>
      <c r="O659" s="27" t="s">
        <v>516</v>
      </c>
      <c r="P659" s="27" t="s">
        <v>501</v>
      </c>
      <c r="Q659" s="27" t="s">
        <v>866</v>
      </c>
      <c r="R659" s="27"/>
      <c r="S659" s="27" t="s">
        <v>502</v>
      </c>
      <c r="T659" s="27"/>
    </row>
    <row r="660" spans="1:20" hidden="1">
      <c r="A660" s="6" t="str">
        <f>VLOOKUP(E660,CIFX_ECSG清單!A:B,2,0)</f>
        <v>未上架</v>
      </c>
      <c r="B660" s="6" t="str">
        <f>_xlfn.IFNA(IF(C660="舊服務",LOOKUP(1,0/FIND(IFERROR(VLOOKUP(E660,新舊交易名稱mapping!A:B,2,0),E660),PGMTRX!A:A),PGMTRX!C:C),LOOKUP(1,0/FIND(E660,新服務功能!H:H),新服務功能!M:M)),VLOOKUP(IFERROR(VLOOKUP(E660,新舊交易名稱mapping!A:B,2,0),E660),CIFX_ECSG清單!A:B,2,0))</f>
        <v>未上架</v>
      </c>
      <c r="C660" s="6" t="str">
        <f>IF(_xlfn.IFNA(VLOOKUP(E660,新服務功能!H:H,1,0),"舊服務")&lt;&gt;"舊服務","新服務","舊服務")</f>
        <v>舊服務</v>
      </c>
      <c r="D660" s="6" t="str">
        <f>IF((VLOOKUP(E660,CIFX_ECSG清單!A:H,8,FALSE))=1,"異動","查詢")</f>
        <v>查詢</v>
      </c>
      <c r="E660" s="27" t="s">
        <v>342</v>
      </c>
      <c r="F660" s="27" t="str">
        <f>IF(ISNUMBER(FIND("TWIS",E660)),VLOOKUP(SUBSTITUTE(E660,"TWIS","IWIS"),CIFX_ECSG清單!A:R,18,0),IF(AND(ISNUMBER(FIND("T",LEFT(E660,2))),IF(LEN(E660)-LEN(SUBSTITUTE(E660,"T",""))&gt;1,FALSE,TRUE)),VLOOKUP(SUBSTITUTE(E660,"T",""),CIFX_ECSG清單!A:R,18,0),VLOOKUP(E660,CIFX_ECSG清單!A:R,18,0)))</f>
        <v>TS0116-SA-010318-00003-顧客註記約定作業_通路服務約定查詢(客服).docx</v>
      </c>
      <c r="G660" s="27" t="s">
        <v>346</v>
      </c>
      <c r="H660" s="27" t="s">
        <v>1929</v>
      </c>
      <c r="I660" s="28">
        <v>5</v>
      </c>
      <c r="J660" s="29" t="s">
        <v>513</v>
      </c>
      <c r="K660" s="27" t="s">
        <v>628</v>
      </c>
      <c r="L660" s="27" t="s">
        <v>629</v>
      </c>
      <c r="M660" s="27" t="s">
        <v>1866</v>
      </c>
      <c r="N660" s="27">
        <v>8</v>
      </c>
      <c r="O660" s="27" t="s">
        <v>516</v>
      </c>
      <c r="P660" s="27" t="s">
        <v>631</v>
      </c>
      <c r="Q660" s="27" t="s">
        <v>826</v>
      </c>
      <c r="R660" s="27"/>
      <c r="S660" s="27" t="s">
        <v>508</v>
      </c>
      <c r="T660" s="27"/>
    </row>
    <row r="661" spans="1:20" hidden="1">
      <c r="A661" s="6" t="str">
        <f>VLOOKUP(E661,CIFX_ECSG清單!A:B,2,0)</f>
        <v>未上架</v>
      </c>
      <c r="B661" s="6" t="str">
        <f>_xlfn.IFNA(IF(C661="舊服務",LOOKUP(1,0/FIND(IFERROR(VLOOKUP(E661,新舊交易名稱mapping!A:B,2,0),E661),PGMTRX!A:A),PGMTRX!C:C),LOOKUP(1,0/FIND(E661,新服務功能!H:H),新服務功能!M:M)),VLOOKUP(IFERROR(VLOOKUP(E661,新舊交易名稱mapping!A:B,2,0),E661),CIFX_ECSG清單!A:B,2,0))</f>
        <v>未上架</v>
      </c>
      <c r="C661" s="6" t="str">
        <f>IF(_xlfn.IFNA(VLOOKUP(E661,新服務功能!H:H,1,0),"舊服務")&lt;&gt;"舊服務","新服務","舊服務")</f>
        <v>舊服務</v>
      </c>
      <c r="D661" s="6" t="str">
        <f>IF((VLOOKUP(E661,CIFX_ECSG清單!A:H,8,FALSE))=1,"異動","查詢")</f>
        <v>查詢</v>
      </c>
      <c r="E661" s="27" t="s">
        <v>342</v>
      </c>
      <c r="F661" s="27" t="str">
        <f>IF(ISNUMBER(FIND("TWIS",E661)),VLOOKUP(SUBSTITUTE(E661,"TWIS","IWIS"),CIFX_ECSG清單!A:R,18,0),IF(AND(ISNUMBER(FIND("T",LEFT(E661,2))),IF(LEN(E661)-LEN(SUBSTITUTE(E661,"T",""))&gt;1,FALSE,TRUE)),VLOOKUP(SUBSTITUTE(E661,"T",""),CIFX_ECSG清單!A:R,18,0),VLOOKUP(E661,CIFX_ECSG清單!A:R,18,0)))</f>
        <v>TS0116-SA-010318-00003-顧客註記約定作業_通路服務約定查詢(客服).docx</v>
      </c>
      <c r="G661" s="27" t="s">
        <v>346</v>
      </c>
      <c r="H661" s="27" t="s">
        <v>1929</v>
      </c>
      <c r="I661" s="28">
        <v>6</v>
      </c>
      <c r="J661" s="29" t="s">
        <v>513</v>
      </c>
      <c r="K661" s="27" t="s">
        <v>669</v>
      </c>
      <c r="L661" s="27" t="s">
        <v>634</v>
      </c>
      <c r="M661" s="27" t="s">
        <v>1867</v>
      </c>
      <c r="N661" s="27">
        <v>80</v>
      </c>
      <c r="O661" s="27" t="s">
        <v>516</v>
      </c>
      <c r="P661" s="27" t="s">
        <v>636</v>
      </c>
      <c r="Q661" s="27" t="s">
        <v>829</v>
      </c>
      <c r="R661" s="27"/>
      <c r="S661" s="27" t="s">
        <v>638</v>
      </c>
      <c r="T661" s="27"/>
    </row>
    <row r="662" spans="1:20" hidden="1">
      <c r="A662" s="6" t="str">
        <f>VLOOKUP(E662,CIFX_ECSG清單!A:B,2,0)</f>
        <v>PROD</v>
      </c>
      <c r="B662" s="6" t="str">
        <f>_xlfn.IFNA(IF(C662="舊服務",LOOKUP(1,0/FIND(IFERROR(VLOOKUP(E662,新舊交易名稱mapping!A:B,2,0),E662),PGMTRX!A:A),PGMTRX!C:C),LOOKUP(1,0/FIND(E662,新服務功能!H:H),新服務功能!M:M)),VLOOKUP(IFERROR(VLOOKUP(E662,新舊交易名稱mapping!A:B,2,0),E662),CIFX_ECSG清單!A:B,2,0))</f>
        <v>CH0031 電子支付系統</v>
      </c>
      <c r="C662" s="6" t="str">
        <f>IF(_xlfn.IFNA(VLOOKUP(E662,新服務功能!H:H,1,0),"舊服務")&lt;&gt;"舊服務","新服務","舊服務")</f>
        <v>新服務</v>
      </c>
      <c r="D662" s="6" t="str">
        <f>IF((VLOOKUP(E662,CIFX_ECSG清單!A:H,8,FALSE))=1,"異動","查詢")</f>
        <v>查詢</v>
      </c>
      <c r="E662" s="27" t="s">
        <v>2031</v>
      </c>
      <c r="F662" s="27" t="str">
        <f>IF(ISNUMBER(FIND("TWIS",E662)),VLOOKUP(SUBSTITUTE(E662,"TWIS","IWIS"),CIFX_ECSG清單!A:R,18,0),IF(AND(ISNUMBER(FIND("T",LEFT(E662,2))),IF(LEN(E662)-LEN(SUBSTITUTE(E662,"T",""))&gt;1,FALSE,TRUE)),VLOOKUP(SUBSTITUTE(E662,"T",""),CIFX_ECSG清單!A:R,18,0),VLOOKUP(E662,CIFX_ECSG清單!A:R,18,0)))</f>
        <v>TS0116-SA-010319-00002-顧客註記約定作業_問題戶查詢.docx</v>
      </c>
      <c r="G662" s="27" t="s">
        <v>134</v>
      </c>
      <c r="H662" s="27" t="s">
        <v>740</v>
      </c>
      <c r="I662" s="28">
        <v>1</v>
      </c>
      <c r="J662" s="29" t="s">
        <v>496</v>
      </c>
      <c r="K662" s="27" t="s">
        <v>666</v>
      </c>
      <c r="L662" s="30" t="s">
        <v>667</v>
      </c>
      <c r="M662" s="27" t="s">
        <v>499</v>
      </c>
      <c r="N662" s="27">
        <v>10</v>
      </c>
      <c r="O662" s="27" t="s">
        <v>500</v>
      </c>
      <c r="P662" s="27" t="s">
        <v>741</v>
      </c>
      <c r="Q662" s="30"/>
      <c r="R662" s="31"/>
      <c r="S662" s="27" t="s">
        <v>502</v>
      </c>
      <c r="T662" s="27"/>
    </row>
    <row r="663" spans="1:20" hidden="1">
      <c r="A663" s="6" t="str">
        <f>VLOOKUP(E663,CIFX_ECSG清單!A:B,2,0)</f>
        <v>PROD</v>
      </c>
      <c r="B663" s="6" t="str">
        <f>_xlfn.IFNA(IF(C663="舊服務",LOOKUP(1,0/FIND(IFERROR(VLOOKUP(E663,新舊交易名稱mapping!A:B,2,0),E663),PGMTRX!A:A),PGMTRX!C:C),LOOKUP(1,0/FIND(E663,新服務功能!H:H),新服務功能!M:M)),VLOOKUP(IFERROR(VLOOKUP(E663,新舊交易名稱mapping!A:B,2,0),E663),CIFX_ECSG清單!A:B,2,0))</f>
        <v>CH0031 電子支付系統</v>
      </c>
      <c r="C663" s="6" t="str">
        <f>IF(_xlfn.IFNA(VLOOKUP(E663,新服務功能!H:H,1,0),"舊服務")&lt;&gt;"舊服務","新服務","舊服務")</f>
        <v>新服務</v>
      </c>
      <c r="D663" s="6" t="str">
        <f>IF((VLOOKUP(E663,CIFX_ECSG清單!A:H,8,FALSE))=1,"異動","查詢")</f>
        <v>查詢</v>
      </c>
      <c r="E663" s="27" t="s">
        <v>2031</v>
      </c>
      <c r="F663" s="27" t="str">
        <f>IF(ISNUMBER(FIND("TWIS",E663)),VLOOKUP(SUBSTITUTE(E663,"TWIS","IWIS"),CIFX_ECSG清單!A:R,18,0),IF(AND(ISNUMBER(FIND("T",LEFT(E663,2))),IF(LEN(E663)-LEN(SUBSTITUTE(E663,"T",""))&gt;1,FALSE,TRUE)),VLOOKUP(SUBSTITUTE(E663,"T",""),CIFX_ECSG清單!A:R,18,0),VLOOKUP(E663,CIFX_ECSG清單!A:R,18,0)))</f>
        <v>TS0116-SA-010319-00002-顧客註記約定作業_問題戶查詢.docx</v>
      </c>
      <c r="G663" s="27" t="s">
        <v>134</v>
      </c>
      <c r="H663" s="27" t="s">
        <v>740</v>
      </c>
      <c r="I663" s="28">
        <v>2</v>
      </c>
      <c r="J663" s="29" t="s">
        <v>496</v>
      </c>
      <c r="K663" s="27" t="s">
        <v>504</v>
      </c>
      <c r="L663" s="31" t="s">
        <v>505</v>
      </c>
      <c r="M663" s="27" t="s">
        <v>742</v>
      </c>
      <c r="N663" s="27">
        <v>8</v>
      </c>
      <c r="O663" s="27" t="s">
        <v>500</v>
      </c>
      <c r="P663" s="27" t="s">
        <v>631</v>
      </c>
      <c r="Q663" s="30"/>
      <c r="R663" s="31"/>
      <c r="S663" s="27" t="s">
        <v>508</v>
      </c>
      <c r="T663" s="27"/>
    </row>
    <row r="664" spans="1:20" hidden="1">
      <c r="A664" s="6" t="str">
        <f>VLOOKUP(E664,CIFX_ECSG清單!A:B,2,0)</f>
        <v>PROD</v>
      </c>
      <c r="B664" s="6" t="str">
        <f>_xlfn.IFNA(IF(C664="舊服務",LOOKUP(1,0/FIND(IFERROR(VLOOKUP(E664,新舊交易名稱mapping!A:B,2,0),E664),PGMTRX!A:A),PGMTRX!C:C),LOOKUP(1,0/FIND(E664,新服務功能!H:H),新服務功能!M:M)),VLOOKUP(IFERROR(VLOOKUP(E664,新舊交易名稱mapping!A:B,2,0),E664),CIFX_ECSG清單!A:B,2,0))</f>
        <v>CH0031 電子支付系統</v>
      </c>
      <c r="C664" s="6" t="str">
        <f>IF(_xlfn.IFNA(VLOOKUP(E664,新服務功能!H:H,1,0),"舊服務")&lt;&gt;"舊服務","新服務","舊服務")</f>
        <v>新服務</v>
      </c>
      <c r="D664" s="6" t="str">
        <f>IF((VLOOKUP(E664,CIFX_ECSG清單!A:H,8,FALSE))=1,"異動","查詢")</f>
        <v>查詢</v>
      </c>
      <c r="E664" s="27" t="s">
        <v>2031</v>
      </c>
      <c r="F664" s="27" t="str">
        <f>IF(ISNUMBER(FIND("TWIS",E664)),VLOOKUP(SUBSTITUTE(E664,"TWIS","IWIS"),CIFX_ECSG清單!A:R,18,0),IF(AND(ISNUMBER(FIND("T",LEFT(E664,2))),IF(LEN(E664)-LEN(SUBSTITUTE(E664,"T",""))&gt;1,FALSE,TRUE)),VLOOKUP(SUBSTITUTE(E664,"T",""),CIFX_ECSG清單!A:R,18,0),VLOOKUP(E664,CIFX_ECSG清單!A:R,18,0)))</f>
        <v>TS0116-SA-010319-00002-顧客註記約定作業_問題戶查詢.docx</v>
      </c>
      <c r="G664" s="27" t="s">
        <v>134</v>
      </c>
      <c r="H664" s="27" t="s">
        <v>740</v>
      </c>
      <c r="I664" s="28">
        <v>3</v>
      </c>
      <c r="J664" s="29" t="s">
        <v>496</v>
      </c>
      <c r="K664" s="27" t="s">
        <v>509</v>
      </c>
      <c r="L664" s="31" t="s">
        <v>509</v>
      </c>
      <c r="M664" s="27" t="s">
        <v>743</v>
      </c>
      <c r="N664" s="27">
        <v>13</v>
      </c>
      <c r="O664" s="27" t="s">
        <v>516</v>
      </c>
      <c r="P664" s="27" t="s">
        <v>744</v>
      </c>
      <c r="Q664" s="30"/>
      <c r="R664" s="31"/>
      <c r="S664" s="27"/>
      <c r="T664" s="27"/>
    </row>
    <row r="665" spans="1:20" hidden="1">
      <c r="A665" s="6" t="str">
        <f>VLOOKUP(E665,CIFX_ECSG清單!A:B,2,0)</f>
        <v>PROD</v>
      </c>
      <c r="B665" s="6" t="str">
        <f>_xlfn.IFNA(IF(C665="舊服務",LOOKUP(1,0/FIND(IFERROR(VLOOKUP(E665,新舊交易名稱mapping!A:B,2,0),E665),PGMTRX!A:A),PGMTRX!C:C),LOOKUP(1,0/FIND(E665,新服務功能!H:H),新服務功能!M:M)),VLOOKUP(IFERROR(VLOOKUP(E665,新舊交易名稱mapping!A:B,2,0),E665),CIFX_ECSG清單!A:B,2,0))</f>
        <v>CH0031 電子支付系統</v>
      </c>
      <c r="C665" s="6" t="str">
        <f>IF(_xlfn.IFNA(VLOOKUP(E665,新服務功能!H:H,1,0),"舊服務")&lt;&gt;"舊服務","新服務","舊服務")</f>
        <v>新服務</v>
      </c>
      <c r="D665" s="6" t="str">
        <f>IF((VLOOKUP(E665,CIFX_ECSG清單!A:H,8,FALSE))=1,"異動","查詢")</f>
        <v>查詢</v>
      </c>
      <c r="E665" s="27" t="s">
        <v>2031</v>
      </c>
      <c r="F665" s="27" t="str">
        <f>IF(ISNUMBER(FIND("TWIS",E665)),VLOOKUP(SUBSTITUTE(E665,"TWIS","IWIS"),CIFX_ECSG清單!A:R,18,0),IF(AND(ISNUMBER(FIND("T",LEFT(E665,2))),IF(LEN(E665)-LEN(SUBSTITUTE(E665,"T",""))&gt;1,FALSE,TRUE)),VLOOKUP(SUBSTITUTE(E665,"T",""),CIFX_ECSG清單!A:R,18,0),VLOOKUP(E665,CIFX_ECSG清單!A:R,18,0)))</f>
        <v>TS0116-SA-010319-00002-顧客註記約定作業_問題戶查詢.docx</v>
      </c>
      <c r="G665" s="27" t="s">
        <v>134</v>
      </c>
      <c r="H665" s="27" t="s">
        <v>745</v>
      </c>
      <c r="I665" s="28">
        <v>1</v>
      </c>
      <c r="J665" s="29" t="s">
        <v>513</v>
      </c>
      <c r="K665" s="27" t="s">
        <v>746</v>
      </c>
      <c r="L665" s="35" t="s">
        <v>667</v>
      </c>
      <c r="M665" s="27" t="s">
        <v>747</v>
      </c>
      <c r="N665" s="27">
        <v>10</v>
      </c>
      <c r="O665" s="27" t="s">
        <v>500</v>
      </c>
      <c r="P665" s="35" t="s">
        <v>741</v>
      </c>
      <c r="Q665" s="27" t="s">
        <v>517</v>
      </c>
      <c r="R665" s="27"/>
      <c r="S665" s="27" t="s">
        <v>502</v>
      </c>
      <c r="T665" s="27"/>
    </row>
    <row r="666" spans="1:20" hidden="1">
      <c r="A666" s="6" t="str">
        <f>VLOOKUP(E666,CIFX_ECSG清單!A:B,2,0)</f>
        <v>PROD</v>
      </c>
      <c r="B666" s="6" t="str">
        <f>_xlfn.IFNA(IF(C666="舊服務",LOOKUP(1,0/FIND(IFERROR(VLOOKUP(E666,新舊交易名稱mapping!A:B,2,0),E666),PGMTRX!A:A),PGMTRX!C:C),LOOKUP(1,0/FIND(E666,新服務功能!H:H),新服務功能!M:M)),VLOOKUP(IFERROR(VLOOKUP(E666,新舊交易名稱mapping!A:B,2,0),E666),CIFX_ECSG清單!A:B,2,0))</f>
        <v>CH0031 電子支付系統</v>
      </c>
      <c r="C666" s="6" t="str">
        <f>IF(_xlfn.IFNA(VLOOKUP(E666,新服務功能!H:H,1,0),"舊服務")&lt;&gt;"舊服務","新服務","舊服務")</f>
        <v>新服務</v>
      </c>
      <c r="D666" s="6" t="str">
        <f>IF((VLOOKUP(E666,CIFX_ECSG清單!A:H,8,FALSE))=1,"異動","查詢")</f>
        <v>查詢</v>
      </c>
      <c r="E666" s="27" t="s">
        <v>2031</v>
      </c>
      <c r="F666" s="27" t="str">
        <f>IF(ISNUMBER(FIND("TWIS",E666)),VLOOKUP(SUBSTITUTE(E666,"TWIS","IWIS"),CIFX_ECSG清單!A:R,18,0),IF(AND(ISNUMBER(FIND("T",LEFT(E666,2))),IF(LEN(E666)-LEN(SUBSTITUTE(E666,"T",""))&gt;1,FALSE,TRUE)),VLOOKUP(SUBSTITUTE(E666,"T",""),CIFX_ECSG清單!A:R,18,0),VLOOKUP(E666,CIFX_ECSG清單!A:R,18,0)))</f>
        <v>TS0116-SA-010319-00002-顧客註記約定作業_問題戶查詢.docx</v>
      </c>
      <c r="G666" s="27" t="s">
        <v>134</v>
      </c>
      <c r="H666" s="27" t="s">
        <v>745</v>
      </c>
      <c r="I666" s="28">
        <v>2</v>
      </c>
      <c r="J666" s="29" t="s">
        <v>513</v>
      </c>
      <c r="K666" s="27" t="s">
        <v>504</v>
      </c>
      <c r="L666" s="31" t="s">
        <v>505</v>
      </c>
      <c r="M666" s="27" t="s">
        <v>748</v>
      </c>
      <c r="N666" s="27">
        <v>8</v>
      </c>
      <c r="O666" s="27" t="s">
        <v>500</v>
      </c>
      <c r="P666" s="27" t="s">
        <v>631</v>
      </c>
      <c r="Q666" s="30" t="s">
        <v>632</v>
      </c>
      <c r="R666" s="27"/>
      <c r="S666" s="27" t="s">
        <v>508</v>
      </c>
      <c r="T666" s="27"/>
    </row>
    <row r="667" spans="1:20" hidden="1">
      <c r="A667" s="6" t="str">
        <f>VLOOKUP(E667,CIFX_ECSG清單!A:B,2,0)</f>
        <v>PROD</v>
      </c>
      <c r="B667" s="6" t="str">
        <f>_xlfn.IFNA(IF(C667="舊服務",LOOKUP(1,0/FIND(IFERROR(VLOOKUP(E667,新舊交易名稱mapping!A:B,2,0),E667),PGMTRX!A:A),PGMTRX!C:C),LOOKUP(1,0/FIND(E667,新服務功能!H:H),新服務功能!M:M)),VLOOKUP(IFERROR(VLOOKUP(E667,新舊交易名稱mapping!A:B,2,0),E667),CIFX_ECSG清單!A:B,2,0))</f>
        <v>CH0031 電子支付系統</v>
      </c>
      <c r="C667" s="6" t="str">
        <f>IF(_xlfn.IFNA(VLOOKUP(E667,新服務功能!H:H,1,0),"舊服務")&lt;&gt;"舊服務","新服務","舊服務")</f>
        <v>新服務</v>
      </c>
      <c r="D667" s="6" t="str">
        <f>IF((VLOOKUP(E667,CIFX_ECSG清單!A:H,8,FALSE))=1,"異動","查詢")</f>
        <v>查詢</v>
      </c>
      <c r="E667" s="27" t="s">
        <v>2031</v>
      </c>
      <c r="F667" s="27" t="str">
        <f>IF(ISNUMBER(FIND("TWIS",E667)),VLOOKUP(SUBSTITUTE(E667,"TWIS","IWIS"),CIFX_ECSG清單!A:R,18,0),IF(AND(ISNUMBER(FIND("T",LEFT(E667,2))),IF(LEN(E667)-LEN(SUBSTITUTE(E667,"T",""))&gt;1,FALSE,TRUE)),VLOOKUP(SUBSTITUTE(E667,"T",""),CIFX_ECSG清單!A:R,18,0),VLOOKUP(E667,CIFX_ECSG清單!A:R,18,0)))</f>
        <v>TS0116-SA-010319-00002-顧客註記約定作業_問題戶查詢.docx</v>
      </c>
      <c r="G667" s="27" t="s">
        <v>134</v>
      </c>
      <c r="H667" s="27" t="s">
        <v>745</v>
      </c>
      <c r="I667" s="28">
        <v>3</v>
      </c>
      <c r="J667" s="29" t="s">
        <v>513</v>
      </c>
      <c r="K667" s="27" t="s">
        <v>669</v>
      </c>
      <c r="L667" s="31" t="s">
        <v>749</v>
      </c>
      <c r="M667" s="27" t="s">
        <v>635</v>
      </c>
      <c r="N667" s="27">
        <v>80</v>
      </c>
      <c r="O667" s="27" t="s">
        <v>500</v>
      </c>
      <c r="P667" s="27" t="s">
        <v>636</v>
      </c>
      <c r="Q667" s="30" t="s">
        <v>637</v>
      </c>
      <c r="R667" s="27"/>
      <c r="S667" s="27" t="s">
        <v>638</v>
      </c>
      <c r="T667" s="27"/>
    </row>
    <row r="668" spans="1:20" hidden="1">
      <c r="A668" s="6" t="str">
        <f>VLOOKUP(E668,CIFX_ECSG清單!A:B,2,0)</f>
        <v>PROD</v>
      </c>
      <c r="B668" s="6" t="str">
        <f>_xlfn.IFNA(IF(C668="舊服務",LOOKUP(1,0/FIND(IFERROR(VLOOKUP(E668,新舊交易名稱mapping!A:B,2,0),E668),PGMTRX!A:A),PGMTRX!C:C),LOOKUP(1,0/FIND(E668,新服務功能!H:H),新服務功能!M:M)),VLOOKUP(IFERROR(VLOOKUP(E668,新舊交易名稱mapping!A:B,2,0),E668),CIFX_ECSG清單!A:B,2,0))</f>
        <v>CH0031 電子支付系統</v>
      </c>
      <c r="C668" s="6" t="str">
        <f>IF(_xlfn.IFNA(VLOOKUP(E668,新服務功能!H:H,1,0),"舊服務")&lt;&gt;"舊服務","新服務","舊服務")</f>
        <v>新服務</v>
      </c>
      <c r="D668" s="6" t="str">
        <f>IF((VLOOKUP(E668,CIFX_ECSG清單!A:H,8,FALSE))=1,"異動","查詢")</f>
        <v>查詢</v>
      </c>
      <c r="E668" s="27" t="s">
        <v>2031</v>
      </c>
      <c r="F668" s="27" t="str">
        <f>IF(ISNUMBER(FIND("TWIS",E668)),VLOOKUP(SUBSTITUTE(E668,"TWIS","IWIS"),CIFX_ECSG清單!A:R,18,0),IF(AND(ISNUMBER(FIND("T",LEFT(E668,2))),IF(LEN(E668)-LEN(SUBSTITUTE(E668,"T",""))&gt;1,FALSE,TRUE)),VLOOKUP(SUBSTITUTE(E668,"T",""),CIFX_ECSG清單!A:R,18,0),VLOOKUP(E668,CIFX_ECSG清單!A:R,18,0)))</f>
        <v>TS0116-SA-010319-00002-顧客註記約定作業_問題戶查詢.docx</v>
      </c>
      <c r="G668" s="27" t="s">
        <v>134</v>
      </c>
      <c r="H668" s="27" t="s">
        <v>745</v>
      </c>
      <c r="I668" s="28">
        <v>4</v>
      </c>
      <c r="J668" s="29" t="s">
        <v>513</v>
      </c>
      <c r="K668" s="35" t="s">
        <v>750</v>
      </c>
      <c r="L668" s="35" t="s">
        <v>751</v>
      </c>
      <c r="M668" s="27" t="s">
        <v>752</v>
      </c>
      <c r="N668" s="27">
        <v>1</v>
      </c>
      <c r="O668" s="27" t="s">
        <v>500</v>
      </c>
      <c r="P668" s="27" t="s">
        <v>753</v>
      </c>
      <c r="Q668" s="30" t="s">
        <v>626</v>
      </c>
      <c r="R668" s="27"/>
      <c r="S668" s="27" t="s">
        <v>754</v>
      </c>
      <c r="T668" s="27"/>
    </row>
    <row r="669" spans="1:20" hidden="1">
      <c r="A669" s="6" t="str">
        <f>VLOOKUP(E669,CIFX_ECSG清單!A:B,2,0)</f>
        <v>PROD</v>
      </c>
      <c r="B669" s="6" t="str">
        <f>_xlfn.IFNA(IF(C669="舊服務",LOOKUP(1,0/FIND(IFERROR(VLOOKUP(E669,新舊交易名稱mapping!A:B,2,0),E669),PGMTRX!A:A),PGMTRX!C:C),LOOKUP(1,0/FIND(E669,新服務功能!H:H),新服務功能!M:M)),VLOOKUP(IFERROR(VLOOKUP(E669,新舊交易名稱mapping!A:B,2,0),E669),CIFX_ECSG清單!A:B,2,0))</f>
        <v>CH0031 電子支付系統</v>
      </c>
      <c r="C669" s="6" t="str">
        <f>IF(_xlfn.IFNA(VLOOKUP(E669,新服務功能!H:H,1,0),"舊服務")&lt;&gt;"舊服務","新服務","舊服務")</f>
        <v>新服務</v>
      </c>
      <c r="D669" s="6" t="str">
        <f>IF((VLOOKUP(E669,CIFX_ECSG清單!A:H,8,FALSE))=1,"異動","查詢")</f>
        <v>查詢</v>
      </c>
      <c r="E669" s="27" t="s">
        <v>2031</v>
      </c>
      <c r="F669" s="27" t="str">
        <f>IF(ISNUMBER(FIND("TWIS",E669)),VLOOKUP(SUBSTITUTE(E669,"TWIS","IWIS"),CIFX_ECSG清單!A:R,18,0),IF(AND(ISNUMBER(FIND("T",LEFT(E669,2))),IF(LEN(E669)-LEN(SUBSTITUTE(E669,"T",""))&gt;1,FALSE,TRUE)),VLOOKUP(SUBSTITUTE(E669,"T",""),CIFX_ECSG清單!A:R,18,0),VLOOKUP(E669,CIFX_ECSG清單!A:R,18,0)))</f>
        <v>TS0116-SA-010319-00002-顧客註記約定作業_問題戶查詢.docx</v>
      </c>
      <c r="G669" s="27" t="s">
        <v>134</v>
      </c>
      <c r="H669" s="27" t="s">
        <v>745</v>
      </c>
      <c r="I669" s="28">
        <v>5</v>
      </c>
      <c r="J669" s="29" t="s">
        <v>513</v>
      </c>
      <c r="K669" s="27" t="s">
        <v>755</v>
      </c>
      <c r="L669" s="31" t="s">
        <v>756</v>
      </c>
      <c r="M669" s="27" t="s">
        <v>757</v>
      </c>
      <c r="N669" s="27">
        <v>1</v>
      </c>
      <c r="O669" s="27" t="s">
        <v>500</v>
      </c>
      <c r="P669" s="27" t="s">
        <v>758</v>
      </c>
      <c r="Q669" s="30" t="s">
        <v>759</v>
      </c>
      <c r="R669" s="27"/>
      <c r="S669" s="27" t="s">
        <v>760</v>
      </c>
      <c r="T669" s="27"/>
    </row>
    <row r="670" spans="1:20" hidden="1">
      <c r="A670" s="6" t="str">
        <f>VLOOKUP(E670,CIFX_ECSG清單!A:B,2,0)</f>
        <v>PROD</v>
      </c>
      <c r="B670" s="6" t="str">
        <f>_xlfn.IFNA(IF(C670="舊服務",LOOKUP(1,0/FIND(IFERROR(VLOOKUP(E670,新舊交易名稱mapping!A:B,2,0),E670),PGMTRX!A:A),PGMTRX!C:C),LOOKUP(1,0/FIND(E670,新服務功能!H:H),新服務功能!M:M)),VLOOKUP(IFERROR(VLOOKUP(E670,新舊交易名稱mapping!A:B,2,0),E670),CIFX_ECSG清單!A:B,2,0))</f>
        <v>CH0031 電子支付系統</v>
      </c>
      <c r="C670" s="6" t="str">
        <f>IF(_xlfn.IFNA(VLOOKUP(E670,新服務功能!H:H,1,0),"舊服務")&lt;&gt;"舊服務","新服務","舊服務")</f>
        <v>新服務</v>
      </c>
      <c r="D670" s="6" t="str">
        <f>IF((VLOOKUP(E670,CIFX_ECSG清單!A:H,8,FALSE))=1,"異動","查詢")</f>
        <v>查詢</v>
      </c>
      <c r="E670" s="27" t="s">
        <v>2031</v>
      </c>
      <c r="F670" s="27" t="str">
        <f>IF(ISNUMBER(FIND("TWIS",E670)),VLOOKUP(SUBSTITUTE(E670,"TWIS","IWIS"),CIFX_ECSG清單!A:R,18,0),IF(AND(ISNUMBER(FIND("T",LEFT(E670,2))),IF(LEN(E670)-LEN(SUBSTITUTE(E670,"T",""))&gt;1,FALSE,TRUE)),VLOOKUP(SUBSTITUTE(E670,"T",""),CIFX_ECSG清單!A:R,18,0),VLOOKUP(E670,CIFX_ECSG清單!A:R,18,0)))</f>
        <v>TS0116-SA-010319-00002-顧客註記約定作業_問題戶查詢.docx</v>
      </c>
      <c r="G670" s="27" t="s">
        <v>134</v>
      </c>
      <c r="H670" s="27" t="s">
        <v>745</v>
      </c>
      <c r="I670" s="28">
        <v>6</v>
      </c>
      <c r="J670" s="29" t="s">
        <v>513</v>
      </c>
      <c r="K670" s="27" t="s">
        <v>761</v>
      </c>
      <c r="L670" s="34" t="s">
        <v>762</v>
      </c>
      <c r="M670" s="27" t="s">
        <v>763</v>
      </c>
      <c r="N670" s="27">
        <v>2</v>
      </c>
      <c r="O670" s="27" t="s">
        <v>500</v>
      </c>
      <c r="P670" s="36" t="s">
        <v>764</v>
      </c>
      <c r="Q670" s="30" t="s">
        <v>765</v>
      </c>
      <c r="R670" s="27"/>
      <c r="S670" s="37" t="s">
        <v>766</v>
      </c>
      <c r="T670" s="27"/>
    </row>
    <row r="671" spans="1:20" ht="40.5" hidden="1">
      <c r="A671" s="6" t="str">
        <f>VLOOKUP(E671,CIFX_ECSG清單!A:B,2,0)</f>
        <v>PROD</v>
      </c>
      <c r="B671" s="6" t="str">
        <f>_xlfn.IFNA(IF(C671="舊服務",LOOKUP(1,0/FIND(IFERROR(VLOOKUP(E671,新舊交易名稱mapping!A:B,2,0),E671),PGMTRX!A:A),PGMTRX!C:C),LOOKUP(1,0/FIND(E671,新服務功能!H:H),新服務功能!M:M)),VLOOKUP(IFERROR(VLOOKUP(E671,新舊交易名稱mapping!A:B,2,0),E671),CIFX_ECSG清單!A:B,2,0))</f>
        <v>CH0031 電子支付系統</v>
      </c>
      <c r="C671" s="6" t="str">
        <f>IF(_xlfn.IFNA(VLOOKUP(E671,新服務功能!H:H,1,0),"舊服務")&lt;&gt;"舊服務","新服務","舊服務")</f>
        <v>新服務</v>
      </c>
      <c r="D671" s="6" t="str">
        <f>IF((VLOOKUP(E671,CIFX_ECSG清單!A:H,8,FALSE))=1,"異動","查詢")</f>
        <v>查詢</v>
      </c>
      <c r="E671" s="27" t="s">
        <v>2031</v>
      </c>
      <c r="F671" s="27" t="str">
        <f>IF(ISNUMBER(FIND("TWIS",E671)),VLOOKUP(SUBSTITUTE(E671,"TWIS","IWIS"),CIFX_ECSG清單!A:R,18,0),IF(AND(ISNUMBER(FIND("T",LEFT(E671,2))),IF(LEN(E671)-LEN(SUBSTITUTE(E671,"T",""))&gt;1,FALSE,TRUE)),VLOOKUP(SUBSTITUTE(E671,"T",""),CIFX_ECSG清單!A:R,18,0),VLOOKUP(E671,CIFX_ECSG清單!A:R,18,0)))</f>
        <v>TS0116-SA-010319-00002-顧客註記約定作業_問題戶查詢.docx</v>
      </c>
      <c r="G671" s="27" t="s">
        <v>134</v>
      </c>
      <c r="H671" s="27" t="s">
        <v>745</v>
      </c>
      <c r="I671" s="28">
        <v>7</v>
      </c>
      <c r="J671" s="29" t="s">
        <v>513</v>
      </c>
      <c r="K671" s="27" t="s">
        <v>810</v>
      </c>
      <c r="L671" s="34" t="s">
        <v>768</v>
      </c>
      <c r="M671" s="27" t="s">
        <v>769</v>
      </c>
      <c r="N671" s="27">
        <v>8</v>
      </c>
      <c r="O671" s="27" t="s">
        <v>500</v>
      </c>
      <c r="P671" s="36" t="s">
        <v>770</v>
      </c>
      <c r="Q671" s="30" t="s">
        <v>771</v>
      </c>
      <c r="R671" s="27"/>
      <c r="S671" s="37" t="s">
        <v>772</v>
      </c>
      <c r="T671" s="27"/>
    </row>
    <row r="672" spans="1:20" hidden="1">
      <c r="A672" s="6" t="str">
        <f>VLOOKUP(E672,CIFX_ECSG清單!A:B,2,0)</f>
        <v>PROD</v>
      </c>
      <c r="B672" s="6" t="str">
        <f>_xlfn.IFNA(IF(C672="舊服務",LOOKUP(1,0/FIND(IFERROR(VLOOKUP(E672,新舊交易名稱mapping!A:B,2,0),E672),PGMTRX!A:A),PGMTRX!C:C),LOOKUP(1,0/FIND(E672,新服務功能!H:H),新服務功能!M:M)),VLOOKUP(IFERROR(VLOOKUP(E672,新舊交易名稱mapping!A:B,2,0),E672),CIFX_ECSG清單!A:B,2,0))</f>
        <v>CH0031 電子支付系統</v>
      </c>
      <c r="C672" s="6" t="str">
        <f>IF(_xlfn.IFNA(VLOOKUP(E672,新服務功能!H:H,1,0),"舊服務")&lt;&gt;"舊服務","新服務","舊服務")</f>
        <v>新服務</v>
      </c>
      <c r="D672" s="6" t="str">
        <f>IF((VLOOKUP(E672,CIFX_ECSG清單!A:H,8,FALSE))=1,"異動","查詢")</f>
        <v>查詢</v>
      </c>
      <c r="E672" s="27" t="s">
        <v>2031</v>
      </c>
      <c r="F672" s="27" t="str">
        <f>IF(ISNUMBER(FIND("TWIS",E672)),VLOOKUP(SUBSTITUTE(E672,"TWIS","IWIS"),CIFX_ECSG清單!A:R,18,0),IF(AND(ISNUMBER(FIND("T",LEFT(E672,2))),IF(LEN(E672)-LEN(SUBSTITUTE(E672,"T",""))&gt;1,FALSE,TRUE)),VLOOKUP(SUBSTITUTE(E672,"T",""),CIFX_ECSG清單!A:R,18,0),VLOOKUP(E672,CIFX_ECSG清單!A:R,18,0)))</f>
        <v>TS0116-SA-010319-00002-顧客註記約定作業_問題戶查詢.docx</v>
      </c>
      <c r="G672" s="27" t="s">
        <v>134</v>
      </c>
      <c r="H672" s="27" t="s">
        <v>745</v>
      </c>
      <c r="I672" s="28">
        <v>8</v>
      </c>
      <c r="J672" s="29" t="s">
        <v>513</v>
      </c>
      <c r="K672" s="27" t="s">
        <v>773</v>
      </c>
      <c r="L672" s="34" t="s">
        <v>774</v>
      </c>
      <c r="M672" s="27" t="s">
        <v>775</v>
      </c>
      <c r="N672" s="27">
        <v>22</v>
      </c>
      <c r="O672" s="27" t="s">
        <v>500</v>
      </c>
      <c r="P672" s="36" t="s">
        <v>776</v>
      </c>
      <c r="Q672" s="30" t="s">
        <v>777</v>
      </c>
      <c r="R672" s="27"/>
      <c r="S672" s="37" t="s">
        <v>778</v>
      </c>
      <c r="T672" s="27"/>
    </row>
    <row r="673" spans="1:20" hidden="1">
      <c r="A673" s="6" t="str">
        <f>VLOOKUP(E673,CIFX_ECSG清單!A:B,2,0)</f>
        <v>PROD</v>
      </c>
      <c r="B673" s="6" t="str">
        <f>_xlfn.IFNA(IF(C673="舊服務",LOOKUP(1,0/FIND(IFERROR(VLOOKUP(E673,新舊交易名稱mapping!A:B,2,0),E673),PGMTRX!A:A),PGMTRX!C:C),LOOKUP(1,0/FIND(E673,新服務功能!H:H),新服務功能!M:M)),VLOOKUP(IFERROR(VLOOKUP(E673,新舊交易名稱mapping!A:B,2,0),E673),CIFX_ECSG清單!A:B,2,0))</f>
        <v>CH0031 電子支付系統</v>
      </c>
      <c r="C673" s="6" t="str">
        <f>IF(_xlfn.IFNA(VLOOKUP(E673,新服務功能!H:H,1,0),"舊服務")&lt;&gt;"舊服務","新服務","舊服務")</f>
        <v>新服務</v>
      </c>
      <c r="D673" s="6" t="str">
        <f>IF((VLOOKUP(E673,CIFX_ECSG清單!A:H,8,FALSE))=1,"異動","查詢")</f>
        <v>查詢</v>
      </c>
      <c r="E673" s="27" t="s">
        <v>2031</v>
      </c>
      <c r="F673" s="27" t="str">
        <f>IF(ISNUMBER(FIND("TWIS",E673)),VLOOKUP(SUBSTITUTE(E673,"TWIS","IWIS"),CIFX_ECSG清單!A:R,18,0),IF(AND(ISNUMBER(FIND("T",LEFT(E673,2))),IF(LEN(E673)-LEN(SUBSTITUTE(E673,"T",""))&gt;1,FALSE,TRUE)),VLOOKUP(SUBSTITUTE(E673,"T",""),CIFX_ECSG清單!A:R,18,0),VLOOKUP(E673,CIFX_ECSG清單!A:R,18,0)))</f>
        <v>TS0116-SA-010319-00002-顧客註記約定作業_問題戶查詢.docx</v>
      </c>
      <c r="G673" s="27" t="s">
        <v>134</v>
      </c>
      <c r="H673" s="27" t="s">
        <v>745</v>
      </c>
      <c r="I673" s="28">
        <v>9</v>
      </c>
      <c r="J673" s="29" t="s">
        <v>513</v>
      </c>
      <c r="K673" s="27" t="s">
        <v>779</v>
      </c>
      <c r="L673" s="31" t="s">
        <v>780</v>
      </c>
      <c r="M673" s="27" t="s">
        <v>781</v>
      </c>
      <c r="N673" s="27">
        <v>4</v>
      </c>
      <c r="O673" s="27" t="s">
        <v>500</v>
      </c>
      <c r="P673" s="30" t="s">
        <v>782</v>
      </c>
      <c r="Q673" s="30" t="s">
        <v>783</v>
      </c>
      <c r="R673" s="27"/>
      <c r="S673" s="37" t="s">
        <v>784</v>
      </c>
      <c r="T673" s="27"/>
    </row>
    <row r="674" spans="1:20" hidden="1">
      <c r="A674" s="6" t="str">
        <f>VLOOKUP(E674,CIFX_ECSG清單!A:B,2,0)</f>
        <v>PROD</v>
      </c>
      <c r="B674" s="6" t="str">
        <f>_xlfn.IFNA(IF(C674="舊服務",LOOKUP(1,0/FIND(IFERROR(VLOOKUP(E674,新舊交易名稱mapping!A:B,2,0),E674),PGMTRX!A:A),PGMTRX!C:C),LOOKUP(1,0/FIND(E674,新服務功能!H:H),新服務功能!M:M)),VLOOKUP(IFERROR(VLOOKUP(E674,新舊交易名稱mapping!A:B,2,0),E674),CIFX_ECSG清單!A:B,2,0))</f>
        <v>CH0031 電子支付系統</v>
      </c>
      <c r="C674" s="6" t="str">
        <f>IF(_xlfn.IFNA(VLOOKUP(E674,新服務功能!H:H,1,0),"舊服務")&lt;&gt;"舊服務","新服務","舊服務")</f>
        <v>新服務</v>
      </c>
      <c r="D674" s="6" t="str">
        <f>IF((VLOOKUP(E674,CIFX_ECSG清單!A:H,8,FALSE))=1,"異動","查詢")</f>
        <v>查詢</v>
      </c>
      <c r="E674" s="27" t="s">
        <v>2031</v>
      </c>
      <c r="F674" s="27" t="str">
        <f>IF(ISNUMBER(FIND("TWIS",E674)),VLOOKUP(SUBSTITUTE(E674,"TWIS","IWIS"),CIFX_ECSG清單!A:R,18,0),IF(AND(ISNUMBER(FIND("T",LEFT(E674,2))),IF(LEN(E674)-LEN(SUBSTITUTE(E674,"T",""))&gt;1,FALSE,TRUE)),VLOOKUP(SUBSTITUTE(E674,"T",""),CIFX_ECSG清單!A:R,18,0),VLOOKUP(E674,CIFX_ECSG清單!A:R,18,0)))</f>
        <v>TS0116-SA-010319-00002-顧客註記約定作業_問題戶查詢.docx</v>
      </c>
      <c r="G674" s="27" t="s">
        <v>134</v>
      </c>
      <c r="H674" s="27" t="s">
        <v>745</v>
      </c>
      <c r="I674" s="28">
        <v>10</v>
      </c>
      <c r="J674" s="29" t="s">
        <v>513</v>
      </c>
      <c r="K674" s="27" t="s">
        <v>785</v>
      </c>
      <c r="L674" s="34" t="s">
        <v>786</v>
      </c>
      <c r="M674" s="27" t="s">
        <v>787</v>
      </c>
      <c r="N674" s="27">
        <v>160</v>
      </c>
      <c r="O674" s="27" t="s">
        <v>500</v>
      </c>
      <c r="P674" s="36" t="s">
        <v>788</v>
      </c>
      <c r="Q674" s="30" t="s">
        <v>789</v>
      </c>
      <c r="R674" s="27"/>
      <c r="S674" s="37" t="s">
        <v>790</v>
      </c>
      <c r="T674" s="27"/>
    </row>
    <row r="675" spans="1:20" ht="27" hidden="1">
      <c r="A675" s="6" t="str">
        <f>VLOOKUP(E675,CIFX_ECSG清單!A:B,2,0)</f>
        <v>PROD</v>
      </c>
      <c r="B675" s="6" t="str">
        <f>_xlfn.IFNA(IF(C675="舊服務",LOOKUP(1,0/FIND(IFERROR(VLOOKUP(E675,新舊交易名稱mapping!A:B,2,0),E675),PGMTRX!A:A),PGMTRX!C:C),LOOKUP(1,0/FIND(E675,新服務功能!H:H),新服務功能!M:M)),VLOOKUP(IFERROR(VLOOKUP(E675,新舊交易名稱mapping!A:B,2,0),E675),CIFX_ECSG清單!A:B,2,0))</f>
        <v>CH0031 電子支付系統</v>
      </c>
      <c r="C675" s="6" t="str">
        <f>IF(_xlfn.IFNA(VLOOKUP(E675,新服務功能!H:H,1,0),"舊服務")&lt;&gt;"舊服務","新服務","舊服務")</f>
        <v>新服務</v>
      </c>
      <c r="D675" s="6" t="str">
        <f>IF((VLOOKUP(E675,CIFX_ECSG清單!A:H,8,FALSE))=1,"異動","查詢")</f>
        <v>查詢</v>
      </c>
      <c r="E675" s="27" t="s">
        <v>2031</v>
      </c>
      <c r="F675" s="27" t="str">
        <f>IF(ISNUMBER(FIND("TWIS",E675)),VLOOKUP(SUBSTITUTE(E675,"TWIS","IWIS"),CIFX_ECSG清單!A:R,18,0),IF(AND(ISNUMBER(FIND("T",LEFT(E675,2))),IF(LEN(E675)-LEN(SUBSTITUTE(E675,"T",""))&gt;1,FALSE,TRUE)),VLOOKUP(SUBSTITUTE(E675,"T",""),CIFX_ECSG清單!A:R,18,0),VLOOKUP(E675,CIFX_ECSG清單!A:R,18,0)))</f>
        <v>TS0116-SA-010319-00002-顧客註記約定作業_問題戶查詢.docx</v>
      </c>
      <c r="G675" s="27" t="s">
        <v>134</v>
      </c>
      <c r="H675" s="27" t="s">
        <v>745</v>
      </c>
      <c r="I675" s="28">
        <v>11</v>
      </c>
      <c r="J675" s="29" t="s">
        <v>513</v>
      </c>
      <c r="K675" s="27" t="s">
        <v>791</v>
      </c>
      <c r="L675" s="31" t="s">
        <v>792</v>
      </c>
      <c r="M675" s="27" t="s">
        <v>793</v>
      </c>
      <c r="N675" s="27">
        <v>1</v>
      </c>
      <c r="O675" s="27" t="s">
        <v>500</v>
      </c>
      <c r="P675" s="27" t="s">
        <v>794</v>
      </c>
      <c r="Q675" s="30" t="s">
        <v>795</v>
      </c>
      <c r="R675" s="32" t="s">
        <v>796</v>
      </c>
      <c r="S675" s="27" t="s">
        <v>797</v>
      </c>
      <c r="T675" s="27"/>
    </row>
    <row r="676" spans="1:20" ht="81" hidden="1">
      <c r="A676" s="6" t="str">
        <f>VLOOKUP(E676,CIFX_ECSG清單!A:B,2,0)</f>
        <v>PROD</v>
      </c>
      <c r="B676" s="6" t="str">
        <f>_xlfn.IFNA(IF(C676="舊服務",LOOKUP(1,0/FIND(IFERROR(VLOOKUP(E676,新舊交易名稱mapping!A:B,2,0),E676),PGMTRX!A:A),PGMTRX!C:C),LOOKUP(1,0/FIND(E676,新服務功能!H:H),新服務功能!M:M)),VLOOKUP(IFERROR(VLOOKUP(E676,新舊交易名稱mapping!A:B,2,0),E676),CIFX_ECSG清單!A:B,2,0))</f>
        <v>CH0031 電子支付系統</v>
      </c>
      <c r="C676" s="6" t="str">
        <f>IF(_xlfn.IFNA(VLOOKUP(E676,新服務功能!H:H,1,0),"舊服務")&lt;&gt;"舊服務","新服務","舊服務")</f>
        <v>新服務</v>
      </c>
      <c r="D676" s="6" t="str">
        <f>IF((VLOOKUP(E676,CIFX_ECSG清單!A:H,8,FALSE))=1,"異動","查詢")</f>
        <v>查詢</v>
      </c>
      <c r="E676" s="27" t="s">
        <v>2031</v>
      </c>
      <c r="F676" s="27" t="str">
        <f>IF(ISNUMBER(FIND("TWIS",E676)),VLOOKUP(SUBSTITUTE(E676,"TWIS","IWIS"),CIFX_ECSG清單!A:R,18,0),IF(AND(ISNUMBER(FIND("T",LEFT(E676,2))),IF(LEN(E676)-LEN(SUBSTITUTE(E676,"T",""))&gt;1,FALSE,TRUE)),VLOOKUP(SUBSTITUTE(E676,"T",""),CIFX_ECSG清單!A:R,18,0),VLOOKUP(E676,CIFX_ECSG清單!A:R,18,0)))</f>
        <v>TS0116-SA-010319-00002-顧客註記約定作業_問題戶查詢.docx</v>
      </c>
      <c r="G676" s="27" t="s">
        <v>134</v>
      </c>
      <c r="H676" s="27" t="s">
        <v>745</v>
      </c>
      <c r="I676" s="28">
        <v>12</v>
      </c>
      <c r="J676" s="29" t="s">
        <v>513</v>
      </c>
      <c r="K676" s="27" t="s">
        <v>798</v>
      </c>
      <c r="L676" s="31" t="s">
        <v>799</v>
      </c>
      <c r="M676" s="27" t="s">
        <v>800</v>
      </c>
      <c r="N676" s="27">
        <v>1</v>
      </c>
      <c r="O676" s="27" t="s">
        <v>500</v>
      </c>
      <c r="P676" s="27" t="s">
        <v>801</v>
      </c>
      <c r="Q676" s="30" t="s">
        <v>802</v>
      </c>
      <c r="R676" s="32" t="s">
        <v>803</v>
      </c>
      <c r="S676" s="27" t="s">
        <v>804</v>
      </c>
      <c r="T676" s="27"/>
    </row>
    <row r="677" spans="1:20" hidden="1">
      <c r="A677" s="6" t="str">
        <f>VLOOKUP(E677,CIFX_ECSG清單!A:B,2,0)</f>
        <v>未上架</v>
      </c>
      <c r="B677" s="6" t="str">
        <f>_xlfn.IFNA(IF(C677="舊服務",LOOKUP(1,0/FIND(IFERROR(VLOOKUP(E677,新舊交易名稱mapping!A:B,2,0),E677),PGMTRX!A:A),PGMTRX!C:C),LOOKUP(1,0/FIND(E677,新服務功能!H:H),新服務功能!M:M)),VLOOKUP(IFERROR(VLOOKUP(E677,新舊交易名稱mapping!A:B,2,0),E677),CIFX_ECSG清單!A:B,2,0))</f>
        <v>未上架</v>
      </c>
      <c r="C677" s="6" t="str">
        <f>IF(_xlfn.IFNA(VLOOKUP(E677,新服務功能!H:H,1,0),"舊服務")&lt;&gt;"舊服務","新服務","舊服務")</f>
        <v>舊服務</v>
      </c>
      <c r="D677" s="6" t="str">
        <f>IF((VLOOKUP(E677,CIFX_ECSG清單!A:H,8,FALSE))=1,"異動","查詢")</f>
        <v>查詢</v>
      </c>
      <c r="E677" s="27" t="s">
        <v>325</v>
      </c>
      <c r="F677" s="27" t="str">
        <f>IF(ISNUMBER(FIND("TWIS",E677)),VLOOKUP(SUBSTITUTE(E677,"TWIS","IWIS"),CIFX_ECSG清單!A:R,18,0),IF(AND(ISNUMBER(FIND("T",LEFT(E677,2))),IF(LEN(E677)-LEN(SUBSTITUTE(E677,"T",""))&gt;1,FALSE,TRUE)),VLOOKUP(SUBSTITUTE(E677,"T",""),CIFX_ECSG清單!A:R,18,0),VLOOKUP(E677,CIFX_ECSG清單!A:R,18,0)))</f>
        <v>TS0116-SA-010301-00050-顧客資料基本資料_基本資料查詢.docx</v>
      </c>
      <c r="G677" s="27" t="s">
        <v>861</v>
      </c>
      <c r="H677" s="27" t="s">
        <v>862</v>
      </c>
      <c r="I677" s="28">
        <v>1</v>
      </c>
      <c r="J677" s="29" t="s">
        <v>496</v>
      </c>
      <c r="K677" s="27" t="s">
        <v>666</v>
      </c>
      <c r="L677" s="31" t="s">
        <v>667</v>
      </c>
      <c r="M677" s="27" t="s">
        <v>499</v>
      </c>
      <c r="N677" s="27">
        <v>10</v>
      </c>
      <c r="O677" s="27" t="s">
        <v>500</v>
      </c>
      <c r="P677" s="27" t="s">
        <v>501</v>
      </c>
      <c r="R677" s="27"/>
      <c r="S677" s="27" t="s">
        <v>502</v>
      </c>
      <c r="T677" s="27"/>
    </row>
    <row r="678" spans="1:20" hidden="1">
      <c r="A678" s="6" t="str">
        <f>VLOOKUP(E678,CIFX_ECSG清單!A:B,2,0)</f>
        <v>未上架</v>
      </c>
      <c r="B678" s="6" t="str">
        <f>_xlfn.IFNA(IF(C678="舊服務",LOOKUP(1,0/FIND(IFERROR(VLOOKUP(E678,新舊交易名稱mapping!A:B,2,0),E678),PGMTRX!A:A),PGMTRX!C:C),LOOKUP(1,0/FIND(E678,新服務功能!H:H),新服務功能!M:M)),VLOOKUP(IFERROR(VLOOKUP(E678,新舊交易名稱mapping!A:B,2,0),E678),CIFX_ECSG清單!A:B,2,0))</f>
        <v>未上架</v>
      </c>
      <c r="C678" s="6" t="str">
        <f>IF(_xlfn.IFNA(VLOOKUP(E678,新服務功能!H:H,1,0),"舊服務")&lt;&gt;"舊服務","新服務","舊服務")</f>
        <v>舊服務</v>
      </c>
      <c r="D678" s="6" t="str">
        <f>IF((VLOOKUP(E678,CIFX_ECSG清單!A:H,8,FALSE))=1,"異動","查詢")</f>
        <v>查詢</v>
      </c>
      <c r="E678" s="27" t="s">
        <v>325</v>
      </c>
      <c r="F678" s="27" t="str">
        <f>IF(ISNUMBER(FIND("TWIS",E678)),VLOOKUP(SUBSTITUTE(E678,"TWIS","IWIS"),CIFX_ECSG清單!A:R,18,0),IF(AND(ISNUMBER(FIND("T",LEFT(E678,2))),IF(LEN(E678)-LEN(SUBSTITUTE(E678,"T",""))&gt;1,FALSE,TRUE)),VLOOKUP(SUBSTITUTE(E678,"T",""),CIFX_ECSG清單!A:R,18,0),VLOOKUP(E678,CIFX_ECSG清單!A:R,18,0)))</f>
        <v>TS0116-SA-010301-00050-顧客資料基本資料_基本資料查詢.docx</v>
      </c>
      <c r="G678" s="27" t="s">
        <v>861</v>
      </c>
      <c r="H678" s="27" t="s">
        <v>862</v>
      </c>
      <c r="I678" s="28">
        <v>2</v>
      </c>
      <c r="J678" s="29" t="s">
        <v>496</v>
      </c>
      <c r="K678" s="27" t="s">
        <v>504</v>
      </c>
      <c r="L678" s="41" t="s">
        <v>629</v>
      </c>
      <c r="M678" s="27" t="s">
        <v>506</v>
      </c>
      <c r="N678" s="27">
        <v>80</v>
      </c>
      <c r="O678" s="27" t="s">
        <v>500</v>
      </c>
      <c r="P678" s="30" t="s">
        <v>631</v>
      </c>
      <c r="R678" s="27"/>
      <c r="S678" s="27" t="s">
        <v>508</v>
      </c>
      <c r="T678" s="27"/>
    </row>
    <row r="679" spans="1:20" hidden="1">
      <c r="A679" s="6" t="str">
        <f>VLOOKUP(E679,CIFX_ECSG清單!A:B,2,0)</f>
        <v>未上架</v>
      </c>
      <c r="B679" s="6" t="str">
        <f>_xlfn.IFNA(IF(C679="舊服務",LOOKUP(1,0/FIND(IFERROR(VLOOKUP(E679,新舊交易名稱mapping!A:B,2,0),E679),PGMTRX!A:A),PGMTRX!C:C),LOOKUP(1,0/FIND(E679,新服務功能!H:H),新服務功能!M:M)),VLOOKUP(IFERROR(VLOOKUP(E679,新舊交易名稱mapping!A:B,2,0),E679),CIFX_ECSG清單!A:B,2,0))</f>
        <v>未上架</v>
      </c>
      <c r="C679" s="6" t="str">
        <f>IF(_xlfn.IFNA(VLOOKUP(E679,新服務功能!H:H,1,0),"舊服務")&lt;&gt;"舊服務","新服務","舊服務")</f>
        <v>舊服務</v>
      </c>
      <c r="D679" s="6" t="str">
        <f>IF((VLOOKUP(E679,CIFX_ECSG清單!A:H,8,FALSE))=1,"異動","查詢")</f>
        <v>查詢</v>
      </c>
      <c r="E679" s="27" t="s">
        <v>325</v>
      </c>
      <c r="F679" s="27" t="str">
        <f>IF(ISNUMBER(FIND("TWIS",E679)),VLOOKUP(SUBSTITUTE(E679,"TWIS","IWIS"),CIFX_ECSG清單!A:R,18,0),IF(AND(ISNUMBER(FIND("T",LEFT(E679,2))),IF(LEN(E679)-LEN(SUBSTITUTE(E679,"T",""))&gt;1,FALSE,TRUE)),VLOOKUP(SUBSTITUTE(E679,"T",""),CIFX_ECSG清單!A:R,18,0),VLOOKUP(E679,CIFX_ECSG清單!A:R,18,0)))</f>
        <v>TS0116-SA-010301-00050-顧客資料基本資料_基本資料查詢.docx</v>
      </c>
      <c r="G679" s="27" t="s">
        <v>861</v>
      </c>
      <c r="H679" s="27" t="s">
        <v>862</v>
      </c>
      <c r="I679" s="28">
        <v>3</v>
      </c>
      <c r="J679" s="29" t="s">
        <v>496</v>
      </c>
      <c r="K679" s="27" t="s">
        <v>509</v>
      </c>
      <c r="L679" s="27" t="s">
        <v>509</v>
      </c>
      <c r="M679" s="27" t="s">
        <v>510</v>
      </c>
      <c r="N679" s="27">
        <v>13</v>
      </c>
      <c r="O679" s="27" t="s">
        <v>500</v>
      </c>
      <c r="P679" s="30" t="s">
        <v>511</v>
      </c>
      <c r="R679" s="27"/>
      <c r="S679" s="27"/>
      <c r="T679" s="27"/>
    </row>
    <row r="680" spans="1:20" hidden="1">
      <c r="A680" s="6" t="str">
        <f>VLOOKUP(E680,CIFX_ECSG清單!A:B,2,0)</f>
        <v>未上架</v>
      </c>
      <c r="B680" s="6" t="str">
        <f>_xlfn.IFNA(IF(C680="舊服務",LOOKUP(1,0/FIND(IFERROR(VLOOKUP(E680,新舊交易名稱mapping!A:B,2,0),E680),PGMTRX!A:A),PGMTRX!C:C),LOOKUP(1,0/FIND(E680,新服務功能!H:H),新服務功能!M:M)),VLOOKUP(IFERROR(VLOOKUP(E680,新舊交易名稱mapping!A:B,2,0),E680),CIFX_ECSG清單!A:B,2,0))</f>
        <v>未上架</v>
      </c>
      <c r="C680" s="6" t="str">
        <f>IF(_xlfn.IFNA(VLOOKUP(E680,新服務功能!H:H,1,0),"舊服務")&lt;&gt;"舊服務","新服務","舊服務")</f>
        <v>舊服務</v>
      </c>
      <c r="D680" s="6" t="str">
        <f>IF((VLOOKUP(E680,CIFX_ECSG清單!A:H,8,FALSE))=1,"異動","查詢")</f>
        <v>查詢</v>
      </c>
      <c r="E680" s="27" t="s">
        <v>325</v>
      </c>
      <c r="F680" s="27" t="str">
        <f>IF(ISNUMBER(FIND("TWIS",E680)),VLOOKUP(SUBSTITUTE(E680,"TWIS","IWIS"),CIFX_ECSG清單!A:R,18,0),IF(AND(ISNUMBER(FIND("T",LEFT(E680,2))),IF(LEN(E680)-LEN(SUBSTITUTE(E680,"T",""))&gt;1,FALSE,TRUE)),VLOOKUP(SUBSTITUTE(E680,"T",""),CIFX_ECSG清單!A:R,18,0),VLOOKUP(E680,CIFX_ECSG清單!A:R,18,0)))</f>
        <v>TS0116-SA-010301-00050-顧客資料基本資料_基本資料查詢.docx</v>
      </c>
      <c r="G680" s="27" t="s">
        <v>861</v>
      </c>
      <c r="H680" s="27" t="s">
        <v>863</v>
      </c>
      <c r="I680" s="28">
        <v>1</v>
      </c>
      <c r="J680" s="29" t="s">
        <v>513</v>
      </c>
      <c r="K680" s="27" t="s">
        <v>746</v>
      </c>
      <c r="L680" s="32" t="s">
        <v>864</v>
      </c>
      <c r="M680" s="27" t="s">
        <v>747</v>
      </c>
      <c r="N680" s="27">
        <v>10</v>
      </c>
      <c r="O680" s="27" t="s">
        <v>500</v>
      </c>
      <c r="P680" s="27" t="s">
        <v>865</v>
      </c>
      <c r="Q680" s="27" t="s">
        <v>866</v>
      </c>
      <c r="R680" s="27"/>
      <c r="S680" s="27" t="s">
        <v>867</v>
      </c>
      <c r="T680" s="27"/>
    </row>
    <row r="681" spans="1:20" hidden="1">
      <c r="A681" s="6" t="str">
        <f>VLOOKUP(E681,CIFX_ECSG清單!A:B,2,0)</f>
        <v>未上架</v>
      </c>
      <c r="B681" s="6" t="str">
        <f>_xlfn.IFNA(IF(C681="舊服務",LOOKUP(1,0/FIND(IFERROR(VLOOKUP(E681,新舊交易名稱mapping!A:B,2,0),E681),PGMTRX!A:A),PGMTRX!C:C),LOOKUP(1,0/FIND(E681,新服務功能!H:H),新服務功能!M:M)),VLOOKUP(IFERROR(VLOOKUP(E681,新舊交易名稱mapping!A:B,2,0),E681),CIFX_ECSG清單!A:B,2,0))</f>
        <v>未上架</v>
      </c>
      <c r="C681" s="6" t="str">
        <f>IF(_xlfn.IFNA(VLOOKUP(E681,新服務功能!H:H,1,0),"舊服務")&lt;&gt;"舊服務","新服務","舊服務")</f>
        <v>舊服務</v>
      </c>
      <c r="D681" s="6" t="str">
        <f>IF((VLOOKUP(E681,CIFX_ECSG清單!A:H,8,FALSE))=1,"異動","查詢")</f>
        <v>查詢</v>
      </c>
      <c r="E681" s="27" t="s">
        <v>325</v>
      </c>
      <c r="F681" s="27" t="str">
        <f>IF(ISNUMBER(FIND("TWIS",E681)),VLOOKUP(SUBSTITUTE(E681,"TWIS","IWIS"),CIFX_ECSG清單!A:R,18,0),IF(AND(ISNUMBER(FIND("T",LEFT(E681,2))),IF(LEN(E681)-LEN(SUBSTITUTE(E681,"T",""))&gt;1,FALSE,TRUE)),VLOOKUP(SUBSTITUTE(E681,"T",""),CIFX_ECSG清單!A:R,18,0),VLOOKUP(E681,CIFX_ECSG清單!A:R,18,0)))</f>
        <v>TS0116-SA-010301-00050-顧客資料基本資料_基本資料查詢.docx</v>
      </c>
      <c r="G681" s="27" t="s">
        <v>861</v>
      </c>
      <c r="H681" s="27" t="s">
        <v>863</v>
      </c>
      <c r="I681" s="28">
        <v>2</v>
      </c>
      <c r="J681" s="29" t="s">
        <v>513</v>
      </c>
      <c r="K681" s="27" t="s">
        <v>633</v>
      </c>
      <c r="L681" s="32" t="s">
        <v>749</v>
      </c>
      <c r="M681" s="27" t="s">
        <v>868</v>
      </c>
      <c r="N681" s="27">
        <v>80</v>
      </c>
      <c r="O681" s="27" t="s">
        <v>500</v>
      </c>
      <c r="P681" s="27" t="s">
        <v>636</v>
      </c>
      <c r="Q681" s="27" t="s">
        <v>829</v>
      </c>
      <c r="R681" s="27"/>
      <c r="S681" s="27" t="s">
        <v>638</v>
      </c>
      <c r="T681" s="27"/>
    </row>
    <row r="682" spans="1:20" hidden="1">
      <c r="A682" s="6" t="str">
        <f>VLOOKUP(E682,CIFX_ECSG清單!A:B,2,0)</f>
        <v>未上架</v>
      </c>
      <c r="B682" s="6" t="str">
        <f>_xlfn.IFNA(IF(C682="舊服務",LOOKUP(1,0/FIND(IFERROR(VLOOKUP(E682,新舊交易名稱mapping!A:B,2,0),E682),PGMTRX!A:A),PGMTRX!C:C),LOOKUP(1,0/FIND(E682,新服務功能!H:H),新服務功能!M:M)),VLOOKUP(IFERROR(VLOOKUP(E682,新舊交易名稱mapping!A:B,2,0),E682),CIFX_ECSG清單!A:B,2,0))</f>
        <v>未上架</v>
      </c>
      <c r="C682" s="6" t="str">
        <f>IF(_xlfn.IFNA(VLOOKUP(E682,新服務功能!H:H,1,0),"舊服務")&lt;&gt;"舊服務","新服務","舊服務")</f>
        <v>舊服務</v>
      </c>
      <c r="D682" s="6" t="str">
        <f>IF((VLOOKUP(E682,CIFX_ECSG清單!A:H,8,FALSE))=1,"異動","查詢")</f>
        <v>查詢</v>
      </c>
      <c r="E682" s="27" t="s">
        <v>325</v>
      </c>
      <c r="F682" s="27" t="str">
        <f>IF(ISNUMBER(FIND("TWIS",E682)),VLOOKUP(SUBSTITUTE(E682,"TWIS","IWIS"),CIFX_ECSG清單!A:R,18,0),IF(AND(ISNUMBER(FIND("T",LEFT(E682,2))),IF(LEN(E682)-LEN(SUBSTITUTE(E682,"T",""))&gt;1,FALSE,TRUE)),VLOOKUP(SUBSTITUTE(E682,"T",""),CIFX_ECSG清單!A:R,18,0),VLOOKUP(E682,CIFX_ECSG清單!A:R,18,0)))</f>
        <v>TS0116-SA-010301-00050-顧客資料基本資料_基本資料查詢.docx</v>
      </c>
      <c r="G682" s="27" t="s">
        <v>861</v>
      </c>
      <c r="H682" s="27" t="s">
        <v>863</v>
      </c>
      <c r="I682" s="28">
        <v>3</v>
      </c>
      <c r="J682" s="29" t="s">
        <v>513</v>
      </c>
      <c r="K682" s="27" t="s">
        <v>504</v>
      </c>
      <c r="L682" s="32" t="s">
        <v>505</v>
      </c>
      <c r="M682" s="27" t="s">
        <v>630</v>
      </c>
      <c r="N682" s="27">
        <v>8</v>
      </c>
      <c r="O682" s="27" t="s">
        <v>500</v>
      </c>
      <c r="P682" s="27" t="s">
        <v>631</v>
      </c>
      <c r="Q682" s="27" t="s">
        <v>632</v>
      </c>
      <c r="R682" s="27"/>
      <c r="S682" s="27" t="s">
        <v>508</v>
      </c>
      <c r="T682" s="27"/>
    </row>
    <row r="683" spans="1:20" hidden="1">
      <c r="A683" s="6" t="str">
        <f>VLOOKUP(E683,CIFX_ECSG清單!A:B,2,0)</f>
        <v>未上架</v>
      </c>
      <c r="B683" s="6" t="str">
        <f>_xlfn.IFNA(IF(C683="舊服務",LOOKUP(1,0/FIND(IFERROR(VLOOKUP(E683,新舊交易名稱mapping!A:B,2,0),E683),PGMTRX!A:A),PGMTRX!C:C),LOOKUP(1,0/FIND(E683,新服務功能!H:H),新服務功能!M:M)),VLOOKUP(IFERROR(VLOOKUP(E683,新舊交易名稱mapping!A:B,2,0),E683),CIFX_ECSG清單!A:B,2,0))</f>
        <v>未上架</v>
      </c>
      <c r="C683" s="6" t="str">
        <f>IF(_xlfn.IFNA(VLOOKUP(E683,新服務功能!H:H,1,0),"舊服務")&lt;&gt;"舊服務","新服務","舊服務")</f>
        <v>舊服務</v>
      </c>
      <c r="D683" s="6" t="str">
        <f>IF((VLOOKUP(E683,CIFX_ECSG清單!A:H,8,FALSE))=1,"異動","查詢")</f>
        <v>查詢</v>
      </c>
      <c r="E683" s="27" t="s">
        <v>325</v>
      </c>
      <c r="F683" s="27" t="str">
        <f>IF(ISNUMBER(FIND("TWIS",E683)),VLOOKUP(SUBSTITUTE(E683,"TWIS","IWIS"),CIFX_ECSG清單!A:R,18,0),IF(AND(ISNUMBER(FIND("T",LEFT(E683,2))),IF(LEN(E683)-LEN(SUBSTITUTE(E683,"T",""))&gt;1,FALSE,TRUE)),VLOOKUP(SUBSTITUTE(E683,"T",""),CIFX_ECSG清單!A:R,18,0),VLOOKUP(E683,CIFX_ECSG清單!A:R,18,0)))</f>
        <v>TS0116-SA-010301-00050-顧客資料基本資料_基本資料查詢.docx</v>
      </c>
      <c r="G683" s="27" t="s">
        <v>861</v>
      </c>
      <c r="H683" s="27" t="s">
        <v>863</v>
      </c>
      <c r="I683" s="28">
        <v>4</v>
      </c>
      <c r="J683" s="29" t="s">
        <v>513</v>
      </c>
      <c r="K683" s="27" t="s">
        <v>869</v>
      </c>
      <c r="L683" s="32" t="s">
        <v>870</v>
      </c>
      <c r="M683" s="27" t="s">
        <v>672</v>
      </c>
      <c r="N683" s="27">
        <v>10</v>
      </c>
      <c r="O683" s="27" t="s">
        <v>500</v>
      </c>
      <c r="P683" s="27" t="s">
        <v>673</v>
      </c>
      <c r="Q683" s="27" t="s">
        <v>674</v>
      </c>
      <c r="R683" s="27"/>
      <c r="S683" s="27" t="s">
        <v>675</v>
      </c>
      <c r="T683" s="27"/>
    </row>
    <row r="684" spans="1:20" hidden="1">
      <c r="A684" s="6" t="str">
        <f>VLOOKUP(E684,CIFX_ECSG清單!A:B,2,0)</f>
        <v>未上架</v>
      </c>
      <c r="B684" s="6" t="str">
        <f>_xlfn.IFNA(IF(C684="舊服務",LOOKUP(1,0/FIND(IFERROR(VLOOKUP(E684,新舊交易名稱mapping!A:B,2,0),E684),PGMTRX!A:A),PGMTRX!C:C),LOOKUP(1,0/FIND(E684,新服務功能!H:H),新服務功能!M:M)),VLOOKUP(IFERROR(VLOOKUP(E684,新舊交易名稱mapping!A:B,2,0),E684),CIFX_ECSG清單!A:B,2,0))</f>
        <v>未上架</v>
      </c>
      <c r="C684" s="6" t="str">
        <f>IF(_xlfn.IFNA(VLOOKUP(E684,新服務功能!H:H,1,0),"舊服務")&lt;&gt;"舊服務","新服務","舊服務")</f>
        <v>舊服務</v>
      </c>
      <c r="D684" s="6" t="str">
        <f>IF((VLOOKUP(E684,CIFX_ECSG清單!A:H,8,FALSE))=1,"異動","查詢")</f>
        <v>查詢</v>
      </c>
      <c r="E684" s="27" t="s">
        <v>325</v>
      </c>
      <c r="F684" s="27" t="str">
        <f>IF(ISNUMBER(FIND("TWIS",E684)),VLOOKUP(SUBSTITUTE(E684,"TWIS","IWIS"),CIFX_ECSG清單!A:R,18,0),IF(AND(ISNUMBER(FIND("T",LEFT(E684,2))),IF(LEN(E684)-LEN(SUBSTITUTE(E684,"T",""))&gt;1,FALSE,TRUE)),VLOOKUP(SUBSTITUTE(E684,"T",""),CIFX_ECSG清單!A:R,18,0),VLOOKUP(E684,CIFX_ECSG清單!A:R,18,0)))</f>
        <v>TS0116-SA-010301-00050-顧客資料基本資料_基本資料查詢.docx</v>
      </c>
      <c r="G684" s="27" t="s">
        <v>861</v>
      </c>
      <c r="H684" s="27" t="s">
        <v>863</v>
      </c>
      <c r="I684" s="28">
        <v>5</v>
      </c>
      <c r="J684" s="29" t="s">
        <v>513</v>
      </c>
      <c r="K684" s="27" t="s">
        <v>871</v>
      </c>
      <c r="L684" s="32" t="s">
        <v>872</v>
      </c>
      <c r="M684" s="27" t="s">
        <v>873</v>
      </c>
      <c r="N684" s="27">
        <v>22</v>
      </c>
      <c r="O684" s="27" t="s">
        <v>500</v>
      </c>
      <c r="P684" s="27" t="s">
        <v>874</v>
      </c>
      <c r="Q684" s="27" t="s">
        <v>875</v>
      </c>
      <c r="R684" s="27"/>
      <c r="S684" s="27" t="s">
        <v>876</v>
      </c>
      <c r="T684" s="27"/>
    </row>
    <row r="685" spans="1:20" hidden="1">
      <c r="A685" s="6" t="str">
        <f>VLOOKUP(E685,CIFX_ECSG清單!A:B,2,0)</f>
        <v>未上架</v>
      </c>
      <c r="B685" s="6" t="str">
        <f>_xlfn.IFNA(IF(C685="舊服務",LOOKUP(1,0/FIND(IFERROR(VLOOKUP(E685,新舊交易名稱mapping!A:B,2,0),E685),PGMTRX!A:A),PGMTRX!C:C),LOOKUP(1,0/FIND(E685,新服務功能!H:H),新服務功能!M:M)),VLOOKUP(IFERROR(VLOOKUP(E685,新舊交易名稱mapping!A:B,2,0),E685),CIFX_ECSG清單!A:B,2,0))</f>
        <v>未上架</v>
      </c>
      <c r="C685" s="6" t="str">
        <f>IF(_xlfn.IFNA(VLOOKUP(E685,新服務功能!H:H,1,0),"舊服務")&lt;&gt;"舊服務","新服務","舊服務")</f>
        <v>舊服務</v>
      </c>
      <c r="D685" s="6" t="str">
        <f>IF((VLOOKUP(E685,CIFX_ECSG清單!A:H,8,FALSE))=1,"異動","查詢")</f>
        <v>查詢</v>
      </c>
      <c r="E685" s="27" t="s">
        <v>325</v>
      </c>
      <c r="F685" s="27" t="str">
        <f>IF(ISNUMBER(FIND("TWIS",E685)),VLOOKUP(SUBSTITUTE(E685,"TWIS","IWIS"),CIFX_ECSG清單!A:R,18,0),IF(AND(ISNUMBER(FIND("T",LEFT(E685,2))),IF(LEN(E685)-LEN(SUBSTITUTE(E685,"T",""))&gt;1,FALSE,TRUE)),VLOOKUP(SUBSTITUTE(E685,"T",""),CIFX_ECSG清單!A:R,18,0),VLOOKUP(E685,CIFX_ECSG清單!A:R,18,0)))</f>
        <v>TS0116-SA-010301-00050-顧客資料基本資料_基本資料查詢.docx</v>
      </c>
      <c r="G685" s="27" t="s">
        <v>861</v>
      </c>
      <c r="H685" s="27" t="s">
        <v>863</v>
      </c>
      <c r="I685" s="28">
        <v>6</v>
      </c>
      <c r="J685" s="29" t="s">
        <v>513</v>
      </c>
      <c r="K685" s="27" t="s">
        <v>676</v>
      </c>
      <c r="L685" s="32" t="s">
        <v>877</v>
      </c>
      <c r="M685" s="27" t="s">
        <v>678</v>
      </c>
      <c r="N685" s="27">
        <v>1</v>
      </c>
      <c r="O685" s="27" t="s">
        <v>500</v>
      </c>
      <c r="P685" s="27" t="s">
        <v>679</v>
      </c>
      <c r="Q685" s="27" t="s">
        <v>680</v>
      </c>
      <c r="R685" s="27"/>
      <c r="S685" s="27" t="s">
        <v>682</v>
      </c>
      <c r="T685" s="27"/>
    </row>
    <row r="686" spans="1:20" hidden="1">
      <c r="A686" s="6" t="str">
        <f>VLOOKUP(E686,CIFX_ECSG清單!A:B,2,0)</f>
        <v>未上架</v>
      </c>
      <c r="B686" s="6" t="str">
        <f>_xlfn.IFNA(IF(C686="舊服務",LOOKUP(1,0/FIND(IFERROR(VLOOKUP(E686,新舊交易名稱mapping!A:B,2,0),E686),PGMTRX!A:A),PGMTRX!C:C),LOOKUP(1,0/FIND(E686,新服務功能!H:H),新服務功能!M:M)),VLOOKUP(IFERROR(VLOOKUP(E686,新舊交易名稱mapping!A:B,2,0),E686),CIFX_ECSG清單!A:B,2,0))</f>
        <v>未上架</v>
      </c>
      <c r="C686" s="6" t="str">
        <f>IF(_xlfn.IFNA(VLOOKUP(E686,新服務功能!H:H,1,0),"舊服務")&lt;&gt;"舊服務","新服務","舊服務")</f>
        <v>舊服務</v>
      </c>
      <c r="D686" s="6" t="str">
        <f>IF((VLOOKUP(E686,CIFX_ECSG清單!A:H,8,FALSE))=1,"異動","查詢")</f>
        <v>查詢</v>
      </c>
      <c r="E686" s="27" t="s">
        <v>325</v>
      </c>
      <c r="F686" s="27" t="str">
        <f>IF(ISNUMBER(FIND("TWIS",E686)),VLOOKUP(SUBSTITUTE(E686,"TWIS","IWIS"),CIFX_ECSG清單!A:R,18,0),IF(AND(ISNUMBER(FIND("T",LEFT(E686,2))),IF(LEN(E686)-LEN(SUBSTITUTE(E686,"T",""))&gt;1,FALSE,TRUE)),VLOOKUP(SUBSTITUTE(E686,"T",""),CIFX_ECSG清單!A:R,18,0),VLOOKUP(E686,CIFX_ECSG清單!A:R,18,0)))</f>
        <v>TS0116-SA-010301-00050-顧客資料基本資料_基本資料查詢.docx</v>
      </c>
      <c r="G686" s="27" t="s">
        <v>861</v>
      </c>
      <c r="H686" s="27" t="s">
        <v>863</v>
      </c>
      <c r="I686" s="28">
        <v>7</v>
      </c>
      <c r="J686" s="29" t="s">
        <v>513</v>
      </c>
      <c r="K686" s="27" t="s">
        <v>639</v>
      </c>
      <c r="L686" s="32" t="s">
        <v>878</v>
      </c>
      <c r="M686" s="27" t="s">
        <v>641</v>
      </c>
      <c r="N686" s="27">
        <v>2</v>
      </c>
      <c r="O686" s="27" t="s">
        <v>500</v>
      </c>
      <c r="P686" s="27" t="s">
        <v>642</v>
      </c>
      <c r="Q686" s="27" t="s">
        <v>643</v>
      </c>
      <c r="R686" s="27"/>
      <c r="S686" s="27" t="s">
        <v>644</v>
      </c>
      <c r="T686" s="27"/>
    </row>
    <row r="687" spans="1:20" hidden="1">
      <c r="A687" s="6" t="str">
        <f>VLOOKUP(E687,CIFX_ECSG清單!A:B,2,0)</f>
        <v>未上架</v>
      </c>
      <c r="B687" s="6" t="str">
        <f>_xlfn.IFNA(IF(C687="舊服務",LOOKUP(1,0/FIND(IFERROR(VLOOKUP(E687,新舊交易名稱mapping!A:B,2,0),E687),PGMTRX!A:A),PGMTRX!C:C),LOOKUP(1,0/FIND(E687,新服務功能!H:H),新服務功能!M:M)),VLOOKUP(IFERROR(VLOOKUP(E687,新舊交易名稱mapping!A:B,2,0),E687),CIFX_ECSG清單!A:B,2,0))</f>
        <v>未上架</v>
      </c>
      <c r="C687" s="6" t="str">
        <f>IF(_xlfn.IFNA(VLOOKUP(E687,新服務功能!H:H,1,0),"舊服務")&lt;&gt;"舊服務","新服務","舊服務")</f>
        <v>舊服務</v>
      </c>
      <c r="D687" s="6" t="str">
        <f>IF((VLOOKUP(E687,CIFX_ECSG清單!A:H,8,FALSE))=1,"異動","查詢")</f>
        <v>查詢</v>
      </c>
      <c r="E687" s="27" t="s">
        <v>325</v>
      </c>
      <c r="F687" s="27" t="str">
        <f>IF(ISNUMBER(FIND("TWIS",E687)),VLOOKUP(SUBSTITUTE(E687,"TWIS","IWIS"),CIFX_ECSG清單!A:R,18,0),IF(AND(ISNUMBER(FIND("T",LEFT(E687,2))),IF(LEN(E687)-LEN(SUBSTITUTE(E687,"T",""))&gt;1,FALSE,TRUE)),VLOOKUP(SUBSTITUTE(E687,"T",""),CIFX_ECSG清單!A:R,18,0),VLOOKUP(E687,CIFX_ECSG清單!A:R,18,0)))</f>
        <v>TS0116-SA-010301-00050-顧客資料基本資料_基本資料查詢.docx</v>
      </c>
      <c r="G687" s="27" t="s">
        <v>861</v>
      </c>
      <c r="H687" s="27" t="s">
        <v>863</v>
      </c>
      <c r="I687" s="28">
        <v>8</v>
      </c>
      <c r="J687" s="29" t="s">
        <v>513</v>
      </c>
      <c r="K687" s="27" t="s">
        <v>879</v>
      </c>
      <c r="L687" s="32" t="s">
        <v>880</v>
      </c>
      <c r="M687" s="27" t="s">
        <v>881</v>
      </c>
      <c r="N687" s="27">
        <v>3</v>
      </c>
      <c r="O687" s="27" t="s">
        <v>500</v>
      </c>
      <c r="P687" s="27" t="s">
        <v>882</v>
      </c>
      <c r="Q687" s="27" t="s">
        <v>883</v>
      </c>
      <c r="R687" s="27"/>
      <c r="S687" s="27" t="s">
        <v>884</v>
      </c>
      <c r="T687" s="27"/>
    </row>
    <row r="688" spans="1:20" hidden="1">
      <c r="A688" s="6" t="str">
        <f>VLOOKUP(E688,CIFX_ECSG清單!A:B,2,0)</f>
        <v>未上架</v>
      </c>
      <c r="B688" s="6" t="str">
        <f>_xlfn.IFNA(IF(C688="舊服務",LOOKUP(1,0/FIND(IFERROR(VLOOKUP(E688,新舊交易名稱mapping!A:B,2,0),E688),PGMTRX!A:A),PGMTRX!C:C),LOOKUP(1,0/FIND(E688,新服務功能!H:H),新服務功能!M:M)),VLOOKUP(IFERROR(VLOOKUP(E688,新舊交易名稱mapping!A:B,2,0),E688),CIFX_ECSG清單!A:B,2,0))</f>
        <v>未上架</v>
      </c>
      <c r="C688" s="6" t="str">
        <f>IF(_xlfn.IFNA(VLOOKUP(E688,新服務功能!H:H,1,0),"舊服務")&lt;&gt;"舊服務","新服務","舊服務")</f>
        <v>舊服務</v>
      </c>
      <c r="D688" s="6" t="str">
        <f>IF((VLOOKUP(E688,CIFX_ECSG清單!A:H,8,FALSE))=1,"異動","查詢")</f>
        <v>查詢</v>
      </c>
      <c r="E688" s="27" t="s">
        <v>325</v>
      </c>
      <c r="F688" s="27" t="str">
        <f>IF(ISNUMBER(FIND("TWIS",E688)),VLOOKUP(SUBSTITUTE(E688,"TWIS","IWIS"),CIFX_ECSG清單!A:R,18,0),IF(AND(ISNUMBER(FIND("T",LEFT(E688,2))),IF(LEN(E688)-LEN(SUBSTITUTE(E688,"T",""))&gt;1,FALSE,TRUE)),VLOOKUP(SUBSTITUTE(E688,"T",""),CIFX_ECSG清單!A:R,18,0),VLOOKUP(E688,CIFX_ECSG清單!A:R,18,0)))</f>
        <v>TS0116-SA-010301-00050-顧客資料基本資料_基本資料查詢.docx</v>
      </c>
      <c r="G688" s="27" t="s">
        <v>861</v>
      </c>
      <c r="H688" s="27" t="s">
        <v>863</v>
      </c>
      <c r="I688" s="28">
        <v>9</v>
      </c>
      <c r="J688" s="29" t="s">
        <v>513</v>
      </c>
      <c r="K688" s="27" t="s">
        <v>652</v>
      </c>
      <c r="L688" s="32" t="s">
        <v>885</v>
      </c>
      <c r="M688" s="27" t="s">
        <v>886</v>
      </c>
      <c r="N688" s="27">
        <v>6</v>
      </c>
      <c r="O688" s="27" t="s">
        <v>500</v>
      </c>
      <c r="P688" s="27" t="s">
        <v>655</v>
      </c>
      <c r="Q688" s="27" t="s">
        <v>656</v>
      </c>
      <c r="R688" s="27"/>
      <c r="S688" s="27" t="s">
        <v>657</v>
      </c>
      <c r="T688" s="27"/>
    </row>
    <row r="689" spans="1:20" ht="27" hidden="1">
      <c r="A689" s="6" t="str">
        <f>VLOOKUP(E689,CIFX_ECSG清單!A:B,2,0)</f>
        <v>未上架</v>
      </c>
      <c r="B689" s="6" t="str">
        <f>_xlfn.IFNA(IF(C689="舊服務",LOOKUP(1,0/FIND(IFERROR(VLOOKUP(E689,新舊交易名稱mapping!A:B,2,0),E689),PGMTRX!A:A),PGMTRX!C:C),LOOKUP(1,0/FIND(E689,新服務功能!H:H),新服務功能!M:M)),VLOOKUP(IFERROR(VLOOKUP(E689,新舊交易名稱mapping!A:B,2,0),E689),CIFX_ECSG清單!A:B,2,0))</f>
        <v>未上架</v>
      </c>
      <c r="C689" s="6" t="str">
        <f>IF(_xlfn.IFNA(VLOOKUP(E689,新服務功能!H:H,1,0),"舊服務")&lt;&gt;"舊服務","新服務","舊服務")</f>
        <v>舊服務</v>
      </c>
      <c r="D689" s="6" t="str">
        <f>IF((VLOOKUP(E689,CIFX_ECSG清單!A:H,8,FALSE))=1,"異動","查詢")</f>
        <v>查詢</v>
      </c>
      <c r="E689" s="27" t="s">
        <v>325</v>
      </c>
      <c r="F689" s="27" t="str">
        <f>IF(ISNUMBER(FIND("TWIS",E689)),VLOOKUP(SUBSTITUTE(E689,"TWIS","IWIS"),CIFX_ECSG清單!A:R,18,0),IF(AND(ISNUMBER(FIND("T",LEFT(E689,2))),IF(LEN(E689)-LEN(SUBSTITUTE(E689,"T",""))&gt;1,FALSE,TRUE)),VLOOKUP(SUBSTITUTE(E689,"T",""),CIFX_ECSG清單!A:R,18,0),VLOOKUP(E689,CIFX_ECSG清單!A:R,18,0)))</f>
        <v>TS0116-SA-010301-00050-顧客資料基本資料_基本資料查詢.docx</v>
      </c>
      <c r="G689" s="27" t="s">
        <v>861</v>
      </c>
      <c r="H689" s="27" t="s">
        <v>863</v>
      </c>
      <c r="I689" s="28">
        <v>10</v>
      </c>
      <c r="J689" s="29" t="s">
        <v>513</v>
      </c>
      <c r="K689" s="27" t="s">
        <v>645</v>
      </c>
      <c r="L689" s="32" t="s">
        <v>887</v>
      </c>
      <c r="M689" s="27" t="s">
        <v>647</v>
      </c>
      <c r="N689" s="27">
        <v>1</v>
      </c>
      <c r="O689" s="27" t="s">
        <v>500</v>
      </c>
      <c r="P689" s="27" t="s">
        <v>648</v>
      </c>
      <c r="Q689" s="27" t="s">
        <v>649</v>
      </c>
      <c r="R689" s="27"/>
      <c r="S689" s="27" t="s">
        <v>651</v>
      </c>
      <c r="T689" s="27"/>
    </row>
    <row r="690" spans="1:20" hidden="1">
      <c r="A690" s="6" t="str">
        <f>VLOOKUP(E690,CIFX_ECSG清單!A:B,2,0)</f>
        <v>未上架</v>
      </c>
      <c r="B690" s="6" t="str">
        <f>_xlfn.IFNA(IF(C690="舊服務",LOOKUP(1,0/FIND(IFERROR(VLOOKUP(E690,新舊交易名稱mapping!A:B,2,0),E690),PGMTRX!A:A),PGMTRX!C:C),LOOKUP(1,0/FIND(E690,新服務功能!H:H),新服務功能!M:M)),VLOOKUP(IFERROR(VLOOKUP(E690,新舊交易名稱mapping!A:B,2,0),E690),CIFX_ECSG清單!A:B,2,0))</f>
        <v>未上架</v>
      </c>
      <c r="C690" s="6" t="str">
        <f>IF(_xlfn.IFNA(VLOOKUP(E690,新服務功能!H:H,1,0),"舊服務")&lt;&gt;"舊服務","新服務","舊服務")</f>
        <v>舊服務</v>
      </c>
      <c r="D690" s="6" t="str">
        <f>IF((VLOOKUP(E690,CIFX_ECSG清單!A:H,8,FALSE))=1,"異動","查詢")</f>
        <v>查詢</v>
      </c>
      <c r="E690" s="27" t="s">
        <v>325</v>
      </c>
      <c r="F690" s="27" t="str">
        <f>IF(ISNUMBER(FIND("TWIS",E690)),VLOOKUP(SUBSTITUTE(E690,"TWIS","IWIS"),CIFX_ECSG清單!A:R,18,0),IF(AND(ISNUMBER(FIND("T",LEFT(E690,2))),IF(LEN(E690)-LEN(SUBSTITUTE(E690,"T",""))&gt;1,FALSE,TRUE)),VLOOKUP(SUBSTITUTE(E690,"T",""),CIFX_ECSG清單!A:R,18,0),VLOOKUP(E690,CIFX_ECSG清單!A:R,18,0)))</f>
        <v>TS0116-SA-010301-00050-顧客資料基本資料_基本資料查詢.docx</v>
      </c>
      <c r="G690" s="27" t="s">
        <v>861</v>
      </c>
      <c r="H690" s="27" t="s">
        <v>863</v>
      </c>
      <c r="I690" s="28">
        <v>11</v>
      </c>
      <c r="J690" s="29" t="s">
        <v>513</v>
      </c>
      <c r="K690" s="27" t="s">
        <v>888</v>
      </c>
      <c r="L690" s="32" t="s">
        <v>889</v>
      </c>
      <c r="M690" s="27" t="s">
        <v>890</v>
      </c>
      <c r="N690" s="27">
        <v>2</v>
      </c>
      <c r="O690" s="27" t="s">
        <v>500</v>
      </c>
      <c r="P690" s="27" t="s">
        <v>891</v>
      </c>
      <c r="Q690" s="27" t="s">
        <v>892</v>
      </c>
      <c r="R690" s="27"/>
      <c r="S690" s="27" t="s">
        <v>893</v>
      </c>
      <c r="T690" s="27"/>
    </row>
    <row r="691" spans="1:20" hidden="1">
      <c r="A691" s="6" t="str">
        <f>VLOOKUP(E691,CIFX_ECSG清單!A:B,2,0)</f>
        <v>未上架</v>
      </c>
      <c r="B691" s="6" t="str">
        <f>_xlfn.IFNA(IF(C691="舊服務",LOOKUP(1,0/FIND(IFERROR(VLOOKUP(E691,新舊交易名稱mapping!A:B,2,0),E691),PGMTRX!A:A),PGMTRX!C:C),LOOKUP(1,0/FIND(E691,新服務功能!H:H),新服務功能!M:M)),VLOOKUP(IFERROR(VLOOKUP(E691,新舊交易名稱mapping!A:B,2,0),E691),CIFX_ECSG清單!A:B,2,0))</f>
        <v>未上架</v>
      </c>
      <c r="C691" s="6" t="str">
        <f>IF(_xlfn.IFNA(VLOOKUP(E691,新服務功能!H:H,1,0),"舊服務")&lt;&gt;"舊服務","新服務","舊服務")</f>
        <v>舊服務</v>
      </c>
      <c r="D691" s="6" t="str">
        <f>IF((VLOOKUP(E691,CIFX_ECSG清單!A:H,8,FALSE))=1,"異動","查詢")</f>
        <v>查詢</v>
      </c>
      <c r="E691" s="27" t="s">
        <v>325</v>
      </c>
      <c r="F691" s="27" t="str">
        <f>IF(ISNUMBER(FIND("TWIS",E691)),VLOOKUP(SUBSTITUTE(E691,"TWIS","IWIS"),CIFX_ECSG清單!A:R,18,0),IF(AND(ISNUMBER(FIND("T",LEFT(E691,2))),IF(LEN(E691)-LEN(SUBSTITUTE(E691,"T",""))&gt;1,FALSE,TRUE)),VLOOKUP(SUBSTITUTE(E691,"T",""),CIFX_ECSG清單!A:R,18,0),VLOOKUP(E691,CIFX_ECSG清單!A:R,18,0)))</f>
        <v>TS0116-SA-010301-00050-顧客資料基本資料_基本資料查詢.docx</v>
      </c>
      <c r="G691" s="27" t="s">
        <v>861</v>
      </c>
      <c r="H691" s="27" t="s">
        <v>863</v>
      </c>
      <c r="I691" s="28">
        <v>12</v>
      </c>
      <c r="J691" s="29" t="s">
        <v>513</v>
      </c>
      <c r="K691" s="27" t="s">
        <v>894</v>
      </c>
      <c r="L691" s="32" t="s">
        <v>895</v>
      </c>
      <c r="M691" s="27" t="s">
        <v>896</v>
      </c>
      <c r="N691" s="27">
        <v>1</v>
      </c>
      <c r="O691" s="27" t="s">
        <v>500</v>
      </c>
      <c r="P691" s="27" t="s">
        <v>897</v>
      </c>
      <c r="Q691" s="27" t="s">
        <v>898</v>
      </c>
      <c r="R691" s="27"/>
      <c r="S691" s="27" t="s">
        <v>899</v>
      </c>
      <c r="T691" s="27"/>
    </row>
    <row r="692" spans="1:20" ht="27" hidden="1">
      <c r="A692" s="6" t="str">
        <f>VLOOKUP(E692,CIFX_ECSG清單!A:B,2,0)</f>
        <v>未上架</v>
      </c>
      <c r="B692" s="6" t="str">
        <f>_xlfn.IFNA(IF(C692="舊服務",LOOKUP(1,0/FIND(IFERROR(VLOOKUP(E692,新舊交易名稱mapping!A:B,2,0),E692),PGMTRX!A:A),PGMTRX!C:C),LOOKUP(1,0/FIND(E692,新服務功能!H:H),新服務功能!M:M)),VLOOKUP(IFERROR(VLOOKUP(E692,新舊交易名稱mapping!A:B,2,0),E692),CIFX_ECSG清單!A:B,2,0))</f>
        <v>未上架</v>
      </c>
      <c r="C692" s="6" t="str">
        <f>IF(_xlfn.IFNA(VLOOKUP(E692,新服務功能!H:H,1,0),"舊服務")&lt;&gt;"舊服務","新服務","舊服務")</f>
        <v>舊服務</v>
      </c>
      <c r="D692" s="6" t="str">
        <f>IF((VLOOKUP(E692,CIFX_ECSG清單!A:H,8,FALSE))=1,"異動","查詢")</f>
        <v>查詢</v>
      </c>
      <c r="E692" s="27" t="s">
        <v>325</v>
      </c>
      <c r="F692" s="27" t="str">
        <f>IF(ISNUMBER(FIND("TWIS",E692)),VLOOKUP(SUBSTITUTE(E692,"TWIS","IWIS"),CIFX_ECSG清單!A:R,18,0),IF(AND(ISNUMBER(FIND("T",LEFT(E692,2))),IF(LEN(E692)-LEN(SUBSTITUTE(E692,"T",""))&gt;1,FALSE,TRUE)),VLOOKUP(SUBSTITUTE(E692,"T",""),CIFX_ECSG清單!A:R,18,0),VLOOKUP(E692,CIFX_ECSG清單!A:R,18,0)))</f>
        <v>TS0116-SA-010301-00050-顧客資料基本資料_基本資料查詢.docx</v>
      </c>
      <c r="G692" s="27" t="s">
        <v>861</v>
      </c>
      <c r="H692" s="27" t="s">
        <v>863</v>
      </c>
      <c r="I692" s="28">
        <v>13</v>
      </c>
      <c r="J692" s="29" t="s">
        <v>513</v>
      </c>
      <c r="K692" s="27" t="s">
        <v>1909</v>
      </c>
      <c r="L692" s="32" t="s">
        <v>901</v>
      </c>
      <c r="M692" s="27" t="s">
        <v>902</v>
      </c>
      <c r="N692" s="27">
        <v>1</v>
      </c>
      <c r="O692" s="27" t="s">
        <v>500</v>
      </c>
      <c r="P692" s="27" t="s">
        <v>903</v>
      </c>
      <c r="Q692" s="27" t="s">
        <v>1910</v>
      </c>
      <c r="R692" s="27"/>
      <c r="S692" s="27" t="s">
        <v>906</v>
      </c>
      <c r="T692" s="27"/>
    </row>
    <row r="693" spans="1:20" hidden="1">
      <c r="A693" s="6" t="str">
        <f>VLOOKUP(E693,CIFX_ECSG清單!A:B,2,0)</f>
        <v>未上架</v>
      </c>
      <c r="B693" s="6" t="str">
        <f>_xlfn.IFNA(IF(C693="舊服務",LOOKUP(1,0/FIND(IFERROR(VLOOKUP(E693,新舊交易名稱mapping!A:B,2,0),E693),PGMTRX!A:A),PGMTRX!C:C),LOOKUP(1,0/FIND(E693,新服務功能!H:H),新服務功能!M:M)),VLOOKUP(IFERROR(VLOOKUP(E693,新舊交易名稱mapping!A:B,2,0),E693),CIFX_ECSG清單!A:B,2,0))</f>
        <v>未上架</v>
      </c>
      <c r="C693" s="6" t="str">
        <f>IF(_xlfn.IFNA(VLOOKUP(E693,新服務功能!H:H,1,0),"舊服務")&lt;&gt;"舊服務","新服務","舊服務")</f>
        <v>舊服務</v>
      </c>
      <c r="D693" s="6" t="str">
        <f>IF((VLOOKUP(E693,CIFX_ECSG清單!A:H,8,FALSE))=1,"異動","查詢")</f>
        <v>查詢</v>
      </c>
      <c r="E693" s="27" t="s">
        <v>325</v>
      </c>
      <c r="F693" s="27" t="str">
        <f>IF(ISNUMBER(FIND("TWIS",E693)),VLOOKUP(SUBSTITUTE(E693,"TWIS","IWIS"),CIFX_ECSG清單!A:R,18,0),IF(AND(ISNUMBER(FIND("T",LEFT(E693,2))),IF(LEN(E693)-LEN(SUBSTITUTE(E693,"T",""))&gt;1,FALSE,TRUE)),VLOOKUP(SUBSTITUTE(E693,"T",""),CIFX_ECSG清單!A:R,18,0),VLOOKUP(E693,CIFX_ECSG清單!A:R,18,0)))</f>
        <v>TS0116-SA-010301-00050-顧客資料基本資料_基本資料查詢.docx</v>
      </c>
      <c r="G693" s="27" t="s">
        <v>861</v>
      </c>
      <c r="H693" s="27" t="s">
        <v>863</v>
      </c>
      <c r="I693" s="28">
        <v>14</v>
      </c>
      <c r="J693" s="29" t="s">
        <v>513</v>
      </c>
      <c r="K693" s="27" t="s">
        <v>907</v>
      </c>
      <c r="L693" s="32" t="s">
        <v>907</v>
      </c>
      <c r="M693" s="27" t="s">
        <v>908</v>
      </c>
      <c r="N693" s="27">
        <v>11</v>
      </c>
      <c r="O693" s="27" t="s">
        <v>500</v>
      </c>
      <c r="P693" s="27" t="s">
        <v>909</v>
      </c>
      <c r="Q693" s="27" t="s">
        <v>910</v>
      </c>
      <c r="R693" s="27"/>
      <c r="S693" s="27" t="s">
        <v>911</v>
      </c>
      <c r="T693" s="27"/>
    </row>
    <row r="694" spans="1:20" hidden="1">
      <c r="A694" s="6" t="str">
        <f>VLOOKUP(E694,CIFX_ECSG清單!A:B,2,0)</f>
        <v>未上架</v>
      </c>
      <c r="B694" s="6" t="str">
        <f>_xlfn.IFNA(IF(C694="舊服務",LOOKUP(1,0/FIND(IFERROR(VLOOKUP(E694,新舊交易名稱mapping!A:B,2,0),E694),PGMTRX!A:A),PGMTRX!C:C),LOOKUP(1,0/FIND(E694,新服務功能!H:H),新服務功能!M:M)),VLOOKUP(IFERROR(VLOOKUP(E694,新舊交易名稱mapping!A:B,2,0),E694),CIFX_ECSG清單!A:B,2,0))</f>
        <v>未上架</v>
      </c>
      <c r="C694" s="6" t="str">
        <f>IF(_xlfn.IFNA(VLOOKUP(E694,新服務功能!H:H,1,0),"舊服務")&lt;&gt;"舊服務","新服務","舊服務")</f>
        <v>舊服務</v>
      </c>
      <c r="D694" s="6" t="str">
        <f>IF((VLOOKUP(E694,CIFX_ECSG清單!A:H,8,FALSE))=1,"異動","查詢")</f>
        <v>查詢</v>
      </c>
      <c r="E694" s="27" t="s">
        <v>325</v>
      </c>
      <c r="F694" s="27" t="str">
        <f>IF(ISNUMBER(FIND("TWIS",E694)),VLOOKUP(SUBSTITUTE(E694,"TWIS","IWIS"),CIFX_ECSG清單!A:R,18,0),IF(AND(ISNUMBER(FIND("T",LEFT(E694,2))),IF(LEN(E694)-LEN(SUBSTITUTE(E694,"T",""))&gt;1,FALSE,TRUE)),VLOOKUP(SUBSTITUTE(E694,"T",""),CIFX_ECSG清單!A:R,18,0),VLOOKUP(E694,CIFX_ECSG清單!A:R,18,0)))</f>
        <v>TS0116-SA-010301-00050-顧客資料基本資料_基本資料查詢.docx</v>
      </c>
      <c r="G694" s="27" t="s">
        <v>861</v>
      </c>
      <c r="H694" s="27" t="s">
        <v>863</v>
      </c>
      <c r="I694" s="28">
        <v>15</v>
      </c>
      <c r="J694" s="29" t="s">
        <v>513</v>
      </c>
      <c r="K694" s="27" t="s">
        <v>912</v>
      </c>
      <c r="L694" s="32" t="s">
        <v>912</v>
      </c>
      <c r="M694" s="27" t="s">
        <v>913</v>
      </c>
      <c r="N694" s="27">
        <v>11</v>
      </c>
      <c r="O694" s="27" t="s">
        <v>500</v>
      </c>
      <c r="P694" s="27" t="s">
        <v>914</v>
      </c>
      <c r="Q694" s="27" t="s">
        <v>915</v>
      </c>
      <c r="R694" s="27"/>
      <c r="S694" s="27" t="s">
        <v>916</v>
      </c>
      <c r="T694" s="27"/>
    </row>
    <row r="695" spans="1:20" hidden="1">
      <c r="A695" s="6" t="str">
        <f>VLOOKUP(E695,CIFX_ECSG清單!A:B,2,0)</f>
        <v>未上架</v>
      </c>
      <c r="B695" s="6" t="str">
        <f>_xlfn.IFNA(IF(C695="舊服務",LOOKUP(1,0/FIND(IFERROR(VLOOKUP(E695,新舊交易名稱mapping!A:B,2,0),E695),PGMTRX!A:A),PGMTRX!C:C),LOOKUP(1,0/FIND(E695,新服務功能!H:H),新服務功能!M:M)),VLOOKUP(IFERROR(VLOOKUP(E695,新舊交易名稱mapping!A:B,2,0),E695),CIFX_ECSG清單!A:B,2,0))</f>
        <v>未上架</v>
      </c>
      <c r="C695" s="6" t="str">
        <f>IF(_xlfn.IFNA(VLOOKUP(E695,新服務功能!H:H,1,0),"舊服務")&lt;&gt;"舊服務","新服務","舊服務")</f>
        <v>舊服務</v>
      </c>
      <c r="D695" s="6" t="str">
        <f>IF((VLOOKUP(E695,CIFX_ECSG清單!A:H,8,FALSE))=1,"異動","查詢")</f>
        <v>查詢</v>
      </c>
      <c r="E695" s="27" t="s">
        <v>325</v>
      </c>
      <c r="F695" s="27" t="str">
        <f>IF(ISNUMBER(FIND("TWIS",E695)),VLOOKUP(SUBSTITUTE(E695,"TWIS","IWIS"),CIFX_ECSG清單!A:R,18,0),IF(AND(ISNUMBER(FIND("T",LEFT(E695,2))),IF(LEN(E695)-LEN(SUBSTITUTE(E695,"T",""))&gt;1,FALSE,TRUE)),VLOOKUP(SUBSTITUTE(E695,"T",""),CIFX_ECSG清單!A:R,18,0),VLOOKUP(E695,CIFX_ECSG清單!A:R,18,0)))</f>
        <v>TS0116-SA-010301-00050-顧客資料基本資料_基本資料查詢.docx</v>
      </c>
      <c r="G695" s="27" t="s">
        <v>861</v>
      </c>
      <c r="H695" s="27" t="s">
        <v>863</v>
      </c>
      <c r="I695" s="28">
        <v>16</v>
      </c>
      <c r="J695" s="29" t="s">
        <v>513</v>
      </c>
      <c r="K695" s="27" t="s">
        <v>917</v>
      </c>
      <c r="L695" s="32" t="s">
        <v>918</v>
      </c>
      <c r="M695" s="27" t="s">
        <v>919</v>
      </c>
      <c r="N695" s="27">
        <v>4</v>
      </c>
      <c r="O695" s="27" t="s">
        <v>500</v>
      </c>
      <c r="P695" s="27" t="s">
        <v>920</v>
      </c>
      <c r="Q695" s="27" t="s">
        <v>921</v>
      </c>
      <c r="R695" s="27"/>
      <c r="S695" s="27" t="s">
        <v>922</v>
      </c>
      <c r="T695" s="27"/>
    </row>
    <row r="696" spans="1:20" hidden="1">
      <c r="A696" s="6" t="str">
        <f>VLOOKUP(E696,CIFX_ECSG清單!A:B,2,0)</f>
        <v>未上架</v>
      </c>
      <c r="B696" s="6" t="str">
        <f>_xlfn.IFNA(IF(C696="舊服務",LOOKUP(1,0/FIND(IFERROR(VLOOKUP(E696,新舊交易名稱mapping!A:B,2,0),E696),PGMTRX!A:A),PGMTRX!C:C),LOOKUP(1,0/FIND(E696,新服務功能!H:H),新服務功能!M:M)),VLOOKUP(IFERROR(VLOOKUP(E696,新舊交易名稱mapping!A:B,2,0),E696),CIFX_ECSG清單!A:B,2,0))</f>
        <v>未上架</v>
      </c>
      <c r="C696" s="6" t="str">
        <f>IF(_xlfn.IFNA(VLOOKUP(E696,新服務功能!H:H,1,0),"舊服務")&lt;&gt;"舊服務","新服務","舊服務")</f>
        <v>舊服務</v>
      </c>
      <c r="D696" s="6" t="str">
        <f>IF((VLOOKUP(E696,CIFX_ECSG清單!A:H,8,FALSE))=1,"異動","查詢")</f>
        <v>查詢</v>
      </c>
      <c r="E696" s="27" t="s">
        <v>325</v>
      </c>
      <c r="F696" s="27" t="str">
        <f>IF(ISNUMBER(FIND("TWIS",E696)),VLOOKUP(SUBSTITUTE(E696,"TWIS","IWIS"),CIFX_ECSG清單!A:R,18,0),IF(AND(ISNUMBER(FIND("T",LEFT(E696,2))),IF(LEN(E696)-LEN(SUBSTITUTE(E696,"T",""))&gt;1,FALSE,TRUE)),VLOOKUP(SUBSTITUTE(E696,"T",""),CIFX_ECSG清單!A:R,18,0),VLOOKUP(E696,CIFX_ECSG清單!A:R,18,0)))</f>
        <v>TS0116-SA-010301-00050-顧客資料基本資料_基本資料查詢.docx</v>
      </c>
      <c r="G696" s="27" t="s">
        <v>861</v>
      </c>
      <c r="H696" s="27" t="s">
        <v>863</v>
      </c>
      <c r="I696" s="28">
        <v>17</v>
      </c>
      <c r="J696" s="29" t="s">
        <v>513</v>
      </c>
      <c r="K696" s="27" t="s">
        <v>923</v>
      </c>
      <c r="L696" s="32" t="s">
        <v>923</v>
      </c>
      <c r="M696" s="27" t="s">
        <v>924</v>
      </c>
      <c r="N696" s="27">
        <v>11</v>
      </c>
      <c r="O696" s="27" t="s">
        <v>500</v>
      </c>
      <c r="P696" s="27" t="s">
        <v>925</v>
      </c>
      <c r="Q696" s="30" t="s">
        <v>926</v>
      </c>
      <c r="R696" s="27"/>
      <c r="S696" s="27" t="s">
        <v>927</v>
      </c>
      <c r="T696" s="27"/>
    </row>
    <row r="697" spans="1:20" hidden="1">
      <c r="A697" s="6" t="str">
        <f>VLOOKUP(E697,CIFX_ECSG清單!A:B,2,0)</f>
        <v>未上架</v>
      </c>
      <c r="B697" s="6" t="str">
        <f>_xlfn.IFNA(IF(C697="舊服務",LOOKUP(1,0/FIND(IFERROR(VLOOKUP(E697,新舊交易名稱mapping!A:B,2,0),E697),PGMTRX!A:A),PGMTRX!C:C),LOOKUP(1,0/FIND(E697,新服務功能!H:H),新服務功能!M:M)),VLOOKUP(IFERROR(VLOOKUP(E697,新舊交易名稱mapping!A:B,2,0),E697),CIFX_ECSG清單!A:B,2,0))</f>
        <v>未上架</v>
      </c>
      <c r="C697" s="6" t="str">
        <f>IF(_xlfn.IFNA(VLOOKUP(E697,新服務功能!H:H,1,0),"舊服務")&lt;&gt;"舊服務","新服務","舊服務")</f>
        <v>舊服務</v>
      </c>
      <c r="D697" s="6" t="str">
        <f>IF((VLOOKUP(E697,CIFX_ECSG清單!A:H,8,FALSE))=1,"異動","查詢")</f>
        <v>查詢</v>
      </c>
      <c r="E697" s="27" t="s">
        <v>325</v>
      </c>
      <c r="F697" s="27" t="str">
        <f>IF(ISNUMBER(FIND("TWIS",E697)),VLOOKUP(SUBSTITUTE(E697,"TWIS","IWIS"),CIFX_ECSG清單!A:R,18,0),IF(AND(ISNUMBER(FIND("T",LEFT(E697,2))),IF(LEN(E697)-LEN(SUBSTITUTE(E697,"T",""))&gt;1,FALSE,TRUE)),VLOOKUP(SUBSTITUTE(E697,"T",""),CIFX_ECSG清單!A:R,18,0),VLOOKUP(E697,CIFX_ECSG清單!A:R,18,0)))</f>
        <v>TS0116-SA-010301-00050-顧客資料基本資料_基本資料查詢.docx</v>
      </c>
      <c r="G697" s="27" t="s">
        <v>861</v>
      </c>
      <c r="H697" s="27" t="s">
        <v>863</v>
      </c>
      <c r="I697" s="28">
        <v>18</v>
      </c>
      <c r="J697" s="29" t="s">
        <v>513</v>
      </c>
      <c r="K697" s="27" t="s">
        <v>917</v>
      </c>
      <c r="L697" s="32" t="s">
        <v>928</v>
      </c>
      <c r="M697" s="27" t="s">
        <v>929</v>
      </c>
      <c r="N697" s="27">
        <v>6</v>
      </c>
      <c r="O697" s="27" t="s">
        <v>500</v>
      </c>
      <c r="P697" s="27" t="s">
        <v>930</v>
      </c>
      <c r="Q697" s="30" t="s">
        <v>931</v>
      </c>
      <c r="R697" s="27"/>
      <c r="S697" s="27" t="s">
        <v>932</v>
      </c>
      <c r="T697" s="27"/>
    </row>
    <row r="698" spans="1:20" hidden="1">
      <c r="A698" s="6" t="str">
        <f>VLOOKUP(E698,CIFX_ECSG清單!A:B,2,0)</f>
        <v>未上架</v>
      </c>
      <c r="B698" s="6" t="str">
        <f>_xlfn.IFNA(IF(C698="舊服務",LOOKUP(1,0/FIND(IFERROR(VLOOKUP(E698,新舊交易名稱mapping!A:B,2,0),E698),PGMTRX!A:A),PGMTRX!C:C),LOOKUP(1,0/FIND(E698,新服務功能!H:H),新服務功能!M:M)),VLOOKUP(IFERROR(VLOOKUP(E698,新舊交易名稱mapping!A:B,2,0),E698),CIFX_ECSG清單!A:B,2,0))</f>
        <v>未上架</v>
      </c>
      <c r="C698" s="6" t="str">
        <f>IF(_xlfn.IFNA(VLOOKUP(E698,新服務功能!H:H,1,0),"舊服務")&lt;&gt;"舊服務","新服務","舊服務")</f>
        <v>舊服務</v>
      </c>
      <c r="D698" s="6" t="str">
        <f>IF((VLOOKUP(E698,CIFX_ECSG清單!A:H,8,FALSE))=1,"異動","查詢")</f>
        <v>查詢</v>
      </c>
      <c r="E698" s="27" t="s">
        <v>325</v>
      </c>
      <c r="F698" s="27" t="str">
        <f>IF(ISNUMBER(FIND("TWIS",E698)),VLOOKUP(SUBSTITUTE(E698,"TWIS","IWIS"),CIFX_ECSG清單!A:R,18,0),IF(AND(ISNUMBER(FIND("T",LEFT(E698,2))),IF(LEN(E698)-LEN(SUBSTITUTE(E698,"T",""))&gt;1,FALSE,TRUE)),VLOOKUP(SUBSTITUTE(E698,"T",""),CIFX_ECSG清單!A:R,18,0),VLOOKUP(E698,CIFX_ECSG清單!A:R,18,0)))</f>
        <v>TS0116-SA-010301-00050-顧客資料基本資料_基本資料查詢.docx</v>
      </c>
      <c r="G698" s="27" t="s">
        <v>861</v>
      </c>
      <c r="H698" s="27" t="s">
        <v>863</v>
      </c>
      <c r="I698" s="28">
        <v>19</v>
      </c>
      <c r="J698" s="29" t="s">
        <v>513</v>
      </c>
      <c r="K698" s="27" t="s">
        <v>933</v>
      </c>
      <c r="L698" s="32" t="s">
        <v>934</v>
      </c>
      <c r="M698" s="27" t="s">
        <v>935</v>
      </c>
      <c r="N698" s="27">
        <v>11</v>
      </c>
      <c r="O698" s="27" t="s">
        <v>500</v>
      </c>
      <c r="P698" s="27" t="s">
        <v>936</v>
      </c>
      <c r="Q698" s="30" t="s">
        <v>937</v>
      </c>
      <c r="R698" s="27"/>
      <c r="S698" s="27" t="s">
        <v>938</v>
      </c>
      <c r="T698" s="27"/>
    </row>
    <row r="699" spans="1:20" hidden="1">
      <c r="A699" s="6" t="str">
        <f>VLOOKUP(E699,CIFX_ECSG清單!A:B,2,0)</f>
        <v>未上架</v>
      </c>
      <c r="B699" s="6" t="str">
        <f>_xlfn.IFNA(IF(C699="舊服務",LOOKUP(1,0/FIND(IFERROR(VLOOKUP(E699,新舊交易名稱mapping!A:B,2,0),E699),PGMTRX!A:A),PGMTRX!C:C),LOOKUP(1,0/FIND(E699,新服務功能!H:H),新服務功能!M:M)),VLOOKUP(IFERROR(VLOOKUP(E699,新舊交易名稱mapping!A:B,2,0),E699),CIFX_ECSG清單!A:B,2,0))</f>
        <v>未上架</v>
      </c>
      <c r="C699" s="6" t="str">
        <f>IF(_xlfn.IFNA(VLOOKUP(E699,新服務功能!H:H,1,0),"舊服務")&lt;&gt;"舊服務","新服務","舊服務")</f>
        <v>舊服務</v>
      </c>
      <c r="D699" s="6" t="str">
        <f>IF((VLOOKUP(E699,CIFX_ECSG清單!A:H,8,FALSE))=1,"異動","查詢")</f>
        <v>查詢</v>
      </c>
      <c r="E699" s="27" t="s">
        <v>325</v>
      </c>
      <c r="F699" s="27" t="str">
        <f>IF(ISNUMBER(FIND("TWIS",E699)),VLOOKUP(SUBSTITUTE(E699,"TWIS","IWIS"),CIFX_ECSG清單!A:R,18,0),IF(AND(ISNUMBER(FIND("T",LEFT(E699,2))),IF(LEN(E699)-LEN(SUBSTITUTE(E699,"T",""))&gt;1,FALSE,TRUE)),VLOOKUP(SUBSTITUTE(E699,"T",""),CIFX_ECSG清單!A:R,18,0),VLOOKUP(E699,CIFX_ECSG清單!A:R,18,0)))</f>
        <v>TS0116-SA-010301-00050-顧客資料基本資料_基本資料查詢.docx</v>
      </c>
      <c r="G699" s="27" t="s">
        <v>861</v>
      </c>
      <c r="H699" s="27" t="s">
        <v>863</v>
      </c>
      <c r="I699" s="28">
        <v>20</v>
      </c>
      <c r="J699" s="29" t="s">
        <v>513</v>
      </c>
      <c r="K699" s="27" t="s">
        <v>939</v>
      </c>
      <c r="L699" s="32" t="s">
        <v>939</v>
      </c>
      <c r="M699" s="27" t="s">
        <v>735</v>
      </c>
      <c r="N699" s="27">
        <v>11</v>
      </c>
      <c r="O699" s="27" t="s">
        <v>500</v>
      </c>
      <c r="P699" s="27" t="s">
        <v>940</v>
      </c>
      <c r="Q699" s="30" t="s">
        <v>941</v>
      </c>
      <c r="R699" s="27"/>
      <c r="S699" s="27" t="s">
        <v>942</v>
      </c>
      <c r="T699" s="27"/>
    </row>
    <row r="700" spans="1:20" hidden="1">
      <c r="A700" s="6" t="str">
        <f>VLOOKUP(E700,CIFX_ECSG清單!A:B,2,0)</f>
        <v>未上架</v>
      </c>
      <c r="B700" s="6" t="str">
        <f>_xlfn.IFNA(IF(C700="舊服務",LOOKUP(1,0/FIND(IFERROR(VLOOKUP(E700,新舊交易名稱mapping!A:B,2,0),E700),PGMTRX!A:A),PGMTRX!C:C),LOOKUP(1,0/FIND(E700,新服務功能!H:H),新服務功能!M:M)),VLOOKUP(IFERROR(VLOOKUP(E700,新舊交易名稱mapping!A:B,2,0),E700),CIFX_ECSG清單!A:B,2,0))</f>
        <v>未上架</v>
      </c>
      <c r="C700" s="6" t="str">
        <f>IF(_xlfn.IFNA(VLOOKUP(E700,新服務功能!H:H,1,0),"舊服務")&lt;&gt;"舊服務","新服務","舊服務")</f>
        <v>舊服務</v>
      </c>
      <c r="D700" s="6" t="str">
        <f>IF((VLOOKUP(E700,CIFX_ECSG清單!A:H,8,FALSE))=1,"異動","查詢")</f>
        <v>查詢</v>
      </c>
      <c r="E700" s="27" t="s">
        <v>325</v>
      </c>
      <c r="F700" s="27" t="str">
        <f>IF(ISNUMBER(FIND("TWIS",E700)),VLOOKUP(SUBSTITUTE(E700,"TWIS","IWIS"),CIFX_ECSG清單!A:R,18,0),IF(AND(ISNUMBER(FIND("T",LEFT(E700,2))),IF(LEN(E700)-LEN(SUBSTITUTE(E700,"T",""))&gt;1,FALSE,TRUE)),VLOOKUP(SUBSTITUTE(E700,"T",""),CIFX_ECSG清單!A:R,18,0),VLOOKUP(E700,CIFX_ECSG清單!A:R,18,0)))</f>
        <v>TS0116-SA-010301-00050-顧客資料基本資料_基本資料查詢.docx</v>
      </c>
      <c r="G700" s="27" t="s">
        <v>861</v>
      </c>
      <c r="H700" s="27" t="s">
        <v>863</v>
      </c>
      <c r="I700" s="28">
        <v>21</v>
      </c>
      <c r="J700" s="29" t="s">
        <v>513</v>
      </c>
      <c r="K700" s="27" t="s">
        <v>1620</v>
      </c>
      <c r="L700" s="32" t="s">
        <v>1621</v>
      </c>
      <c r="M700" s="27" t="s">
        <v>1911</v>
      </c>
      <c r="N700" s="27">
        <v>80</v>
      </c>
      <c r="O700" s="27" t="s">
        <v>500</v>
      </c>
      <c r="P700" s="27" t="s">
        <v>1623</v>
      </c>
      <c r="Q700" s="30" t="s">
        <v>1624</v>
      </c>
      <c r="R700" s="27"/>
      <c r="S700" s="27" t="s">
        <v>1625</v>
      </c>
      <c r="T700" s="27"/>
    </row>
    <row r="701" spans="1:20" hidden="1">
      <c r="A701" s="6" t="str">
        <f>VLOOKUP(E701,CIFX_ECSG清單!A:B,2,0)</f>
        <v>未上架</v>
      </c>
      <c r="B701" s="6" t="str">
        <f>_xlfn.IFNA(IF(C701="舊服務",LOOKUP(1,0/FIND(IFERROR(VLOOKUP(E701,新舊交易名稱mapping!A:B,2,0),E701),PGMTRX!A:A),PGMTRX!C:C),LOOKUP(1,0/FIND(E701,新服務功能!H:H),新服務功能!M:M)),VLOOKUP(IFERROR(VLOOKUP(E701,新舊交易名稱mapping!A:B,2,0),E701),CIFX_ECSG清單!A:B,2,0))</f>
        <v>未上架</v>
      </c>
      <c r="C701" s="6" t="str">
        <f>IF(_xlfn.IFNA(VLOOKUP(E701,新服務功能!H:H,1,0),"舊服務")&lt;&gt;"舊服務","新服務","舊服務")</f>
        <v>舊服務</v>
      </c>
      <c r="D701" s="6" t="str">
        <f>IF((VLOOKUP(E701,CIFX_ECSG清單!A:H,8,FALSE))=1,"異動","查詢")</f>
        <v>查詢</v>
      </c>
      <c r="E701" s="27" t="s">
        <v>325</v>
      </c>
      <c r="F701" s="27" t="str">
        <f>IF(ISNUMBER(FIND("TWIS",E701)),VLOOKUP(SUBSTITUTE(E701,"TWIS","IWIS"),CIFX_ECSG清單!A:R,18,0),IF(AND(ISNUMBER(FIND("T",LEFT(E701,2))),IF(LEN(E701)-LEN(SUBSTITUTE(E701,"T",""))&gt;1,FALSE,TRUE)),VLOOKUP(SUBSTITUTE(E701,"T",""),CIFX_ECSG清單!A:R,18,0),VLOOKUP(E701,CIFX_ECSG清單!A:R,18,0)))</f>
        <v>TS0116-SA-010301-00050-顧客資料基本資料_基本資料查詢.docx</v>
      </c>
      <c r="G701" s="27" t="s">
        <v>861</v>
      </c>
      <c r="H701" s="27" t="s">
        <v>863</v>
      </c>
      <c r="I701" s="28">
        <v>22</v>
      </c>
      <c r="J701" s="29" t="s">
        <v>513</v>
      </c>
      <c r="K701" s="27" t="s">
        <v>943</v>
      </c>
      <c r="L701" s="32" t="s">
        <v>944</v>
      </c>
      <c r="M701" s="27" t="s">
        <v>945</v>
      </c>
      <c r="N701" s="27">
        <v>3</v>
      </c>
      <c r="O701" s="27" t="s">
        <v>500</v>
      </c>
      <c r="P701" s="27" t="s">
        <v>946</v>
      </c>
      <c r="Q701" s="30" t="s">
        <v>947</v>
      </c>
      <c r="R701" s="27"/>
      <c r="S701" s="27" t="s">
        <v>948</v>
      </c>
      <c r="T701" s="27"/>
    </row>
    <row r="702" spans="1:20" hidden="1">
      <c r="A702" s="6" t="str">
        <f>VLOOKUP(E702,CIFX_ECSG清單!A:B,2,0)</f>
        <v>未上架</v>
      </c>
      <c r="B702" s="6" t="str">
        <f>_xlfn.IFNA(IF(C702="舊服務",LOOKUP(1,0/FIND(IFERROR(VLOOKUP(E702,新舊交易名稱mapping!A:B,2,0),E702),PGMTRX!A:A),PGMTRX!C:C),LOOKUP(1,0/FIND(E702,新服務功能!H:H),新服務功能!M:M)),VLOOKUP(IFERROR(VLOOKUP(E702,新舊交易名稱mapping!A:B,2,0),E702),CIFX_ECSG清單!A:B,2,0))</f>
        <v>未上架</v>
      </c>
      <c r="C702" s="6" t="str">
        <f>IF(_xlfn.IFNA(VLOOKUP(E702,新服務功能!H:H,1,0),"舊服務")&lt;&gt;"舊服務","新服務","舊服務")</f>
        <v>舊服務</v>
      </c>
      <c r="D702" s="6" t="str">
        <f>IF((VLOOKUP(E702,CIFX_ECSG清單!A:H,8,FALSE))=1,"異動","查詢")</f>
        <v>查詢</v>
      </c>
      <c r="E702" s="27" t="s">
        <v>325</v>
      </c>
      <c r="F702" s="27" t="str">
        <f>IF(ISNUMBER(FIND("TWIS",E702)),VLOOKUP(SUBSTITUTE(E702,"TWIS","IWIS"),CIFX_ECSG清單!A:R,18,0),IF(AND(ISNUMBER(FIND("T",LEFT(E702,2))),IF(LEN(E702)-LEN(SUBSTITUTE(E702,"T",""))&gt;1,FALSE,TRUE)),VLOOKUP(SUBSTITUTE(E702,"T",""),CIFX_ECSG清單!A:R,18,0),VLOOKUP(E702,CIFX_ECSG清單!A:R,18,0)))</f>
        <v>TS0116-SA-010301-00050-顧客資料基本資料_基本資料查詢.docx</v>
      </c>
      <c r="G702" s="27" t="s">
        <v>861</v>
      </c>
      <c r="H702" s="27" t="s">
        <v>863</v>
      </c>
      <c r="I702" s="28">
        <v>23</v>
      </c>
      <c r="J702" s="29" t="s">
        <v>513</v>
      </c>
      <c r="K702" s="27" t="s">
        <v>1626</v>
      </c>
      <c r="L702" s="32" t="s">
        <v>1627</v>
      </c>
      <c r="M702" s="27" t="s">
        <v>1912</v>
      </c>
      <c r="N702" s="27">
        <v>80</v>
      </c>
      <c r="O702" s="27" t="s">
        <v>500</v>
      </c>
      <c r="P702" s="27" t="s">
        <v>1629</v>
      </c>
      <c r="Q702" s="30" t="s">
        <v>1630</v>
      </c>
      <c r="R702" s="27"/>
      <c r="S702" s="27" t="s">
        <v>1631</v>
      </c>
      <c r="T702" s="27"/>
    </row>
    <row r="703" spans="1:20" hidden="1">
      <c r="A703" s="6" t="str">
        <f>VLOOKUP(E703,CIFX_ECSG清單!A:B,2,0)</f>
        <v>未上架</v>
      </c>
      <c r="B703" s="6" t="str">
        <f>_xlfn.IFNA(IF(C703="舊服務",LOOKUP(1,0/FIND(IFERROR(VLOOKUP(E703,新舊交易名稱mapping!A:B,2,0),E703),PGMTRX!A:A),PGMTRX!C:C),LOOKUP(1,0/FIND(E703,新服務功能!H:H),新服務功能!M:M)),VLOOKUP(IFERROR(VLOOKUP(E703,新舊交易名稱mapping!A:B,2,0),E703),CIFX_ECSG清單!A:B,2,0))</f>
        <v>未上架</v>
      </c>
      <c r="C703" s="6" t="str">
        <f>IF(_xlfn.IFNA(VLOOKUP(E703,新服務功能!H:H,1,0),"舊服務")&lt;&gt;"舊服務","新服務","舊服務")</f>
        <v>舊服務</v>
      </c>
      <c r="D703" s="6" t="str">
        <f>IF((VLOOKUP(E703,CIFX_ECSG清單!A:H,8,FALSE))=1,"異動","查詢")</f>
        <v>查詢</v>
      </c>
      <c r="E703" s="27" t="s">
        <v>325</v>
      </c>
      <c r="F703" s="27" t="str">
        <f>IF(ISNUMBER(FIND("TWIS",E703)),VLOOKUP(SUBSTITUTE(E703,"TWIS","IWIS"),CIFX_ECSG清單!A:R,18,0),IF(AND(ISNUMBER(FIND("T",LEFT(E703,2))),IF(LEN(E703)-LEN(SUBSTITUTE(E703,"T",""))&gt;1,FALSE,TRUE)),VLOOKUP(SUBSTITUTE(E703,"T",""),CIFX_ECSG清單!A:R,18,0),VLOOKUP(E703,CIFX_ECSG清單!A:R,18,0)))</f>
        <v>TS0116-SA-010301-00050-顧客資料基本資料_基本資料查詢.docx</v>
      </c>
      <c r="G703" s="27" t="s">
        <v>861</v>
      </c>
      <c r="H703" s="27" t="s">
        <v>863</v>
      </c>
      <c r="I703" s="28">
        <v>24</v>
      </c>
      <c r="J703" s="29" t="s">
        <v>513</v>
      </c>
      <c r="K703" s="27" t="s">
        <v>717</v>
      </c>
      <c r="L703" s="32" t="s">
        <v>843</v>
      </c>
      <c r="M703" s="27" t="s">
        <v>844</v>
      </c>
      <c r="N703" s="27">
        <v>50</v>
      </c>
      <c r="O703" s="27" t="s">
        <v>500</v>
      </c>
      <c r="P703" s="27" t="s">
        <v>845</v>
      </c>
      <c r="Q703" s="30" t="s">
        <v>846</v>
      </c>
      <c r="R703" s="27"/>
      <c r="S703" s="27" t="s">
        <v>847</v>
      </c>
      <c r="T703" s="27"/>
    </row>
    <row r="704" spans="1:20" hidden="1">
      <c r="A704" s="6" t="str">
        <f>VLOOKUP(E704,CIFX_ECSG清單!A:B,2,0)</f>
        <v>未上架</v>
      </c>
      <c r="B704" s="6" t="str">
        <f>_xlfn.IFNA(IF(C704="舊服務",LOOKUP(1,0/FIND(IFERROR(VLOOKUP(E704,新舊交易名稱mapping!A:B,2,0),E704),PGMTRX!A:A),PGMTRX!C:C),LOOKUP(1,0/FIND(E704,新服務功能!H:H),新服務功能!M:M)),VLOOKUP(IFERROR(VLOOKUP(E704,新舊交易名稱mapping!A:B,2,0),E704),CIFX_ECSG清單!A:B,2,0))</f>
        <v>未上架</v>
      </c>
      <c r="C704" s="6" t="str">
        <f>IF(_xlfn.IFNA(VLOOKUP(E704,新服務功能!H:H,1,0),"舊服務")&lt;&gt;"舊服務","新服務","舊服務")</f>
        <v>舊服務</v>
      </c>
      <c r="D704" s="6" t="str">
        <f>IF((VLOOKUP(E704,CIFX_ECSG清單!A:H,8,FALSE))=1,"異動","查詢")</f>
        <v>查詢</v>
      </c>
      <c r="E704" s="27" t="s">
        <v>325</v>
      </c>
      <c r="F704" s="27" t="str">
        <f>IF(ISNUMBER(FIND("TWIS",E704)),VLOOKUP(SUBSTITUTE(E704,"TWIS","IWIS"),CIFX_ECSG清單!A:R,18,0),IF(AND(ISNUMBER(FIND("T",LEFT(E704,2))),IF(LEN(E704)-LEN(SUBSTITUTE(E704,"T",""))&gt;1,FALSE,TRUE)),VLOOKUP(SUBSTITUTE(E704,"T",""),CIFX_ECSG清單!A:R,18,0),VLOOKUP(E704,CIFX_ECSG清單!A:R,18,0)))</f>
        <v>TS0116-SA-010301-00050-顧客資料基本資料_基本資料查詢.docx</v>
      </c>
      <c r="G704" s="27" t="s">
        <v>861</v>
      </c>
      <c r="H704" s="27" t="s">
        <v>863</v>
      </c>
      <c r="I704" s="28">
        <v>25</v>
      </c>
      <c r="J704" s="29" t="s">
        <v>513</v>
      </c>
      <c r="K704" s="27" t="s">
        <v>949</v>
      </c>
      <c r="L704" s="32" t="s">
        <v>950</v>
      </c>
      <c r="M704" s="27" t="s">
        <v>951</v>
      </c>
      <c r="N704" s="27">
        <v>40</v>
      </c>
      <c r="O704" s="27" t="s">
        <v>500</v>
      </c>
      <c r="P704" s="27" t="s">
        <v>952</v>
      </c>
      <c r="Q704" s="30" t="s">
        <v>953</v>
      </c>
      <c r="R704" s="27"/>
      <c r="S704" s="27" t="s">
        <v>954</v>
      </c>
      <c r="T704" s="27"/>
    </row>
    <row r="705" spans="1:21" hidden="1">
      <c r="A705" s="6" t="str">
        <f>VLOOKUP(E705,CIFX_ECSG清單!A:B,2,0)</f>
        <v>未上架</v>
      </c>
      <c r="B705" s="6" t="str">
        <f>_xlfn.IFNA(IF(C705="舊服務",LOOKUP(1,0/FIND(IFERROR(VLOOKUP(E705,新舊交易名稱mapping!A:B,2,0),E705),PGMTRX!A:A),PGMTRX!C:C),LOOKUP(1,0/FIND(E705,新服務功能!H:H),新服務功能!M:M)),VLOOKUP(IFERROR(VLOOKUP(E705,新舊交易名稱mapping!A:B,2,0),E705),CIFX_ECSG清單!A:B,2,0))</f>
        <v>未上架</v>
      </c>
      <c r="C705" s="6" t="str">
        <f>IF(_xlfn.IFNA(VLOOKUP(E705,新服務功能!H:H,1,0),"舊服務")&lt;&gt;"舊服務","新服務","舊服務")</f>
        <v>舊服務</v>
      </c>
      <c r="D705" s="6" t="str">
        <f>IF((VLOOKUP(E705,CIFX_ECSG清單!A:H,8,FALSE))=1,"異動","查詢")</f>
        <v>查詢</v>
      </c>
      <c r="E705" s="27" t="s">
        <v>325</v>
      </c>
      <c r="F705" s="27" t="str">
        <f>IF(ISNUMBER(FIND("TWIS",E705)),VLOOKUP(SUBSTITUTE(E705,"TWIS","IWIS"),CIFX_ECSG清單!A:R,18,0),IF(AND(ISNUMBER(FIND("T",LEFT(E705,2))),IF(LEN(E705)-LEN(SUBSTITUTE(E705,"T",""))&gt;1,FALSE,TRUE)),VLOOKUP(SUBSTITUTE(E705,"T",""),CIFX_ECSG清單!A:R,18,0),VLOOKUP(E705,CIFX_ECSG清單!A:R,18,0)))</f>
        <v>TS0116-SA-010301-00050-顧客資料基本資料_基本資料查詢.docx</v>
      </c>
      <c r="G705" s="27" t="s">
        <v>861</v>
      </c>
      <c r="H705" s="27" t="s">
        <v>863</v>
      </c>
      <c r="I705" s="28">
        <v>26</v>
      </c>
      <c r="J705" s="29" t="s">
        <v>513</v>
      </c>
      <c r="K705" s="27" t="s">
        <v>955</v>
      </c>
      <c r="L705" s="32" t="s">
        <v>956</v>
      </c>
      <c r="M705" s="27" t="s">
        <v>957</v>
      </c>
      <c r="N705" s="27">
        <v>2</v>
      </c>
      <c r="O705" s="27" t="s">
        <v>500</v>
      </c>
      <c r="P705" s="27" t="s">
        <v>958</v>
      </c>
      <c r="Q705" s="30" t="s">
        <v>959</v>
      </c>
      <c r="R705" s="27"/>
      <c r="S705" s="27" t="s">
        <v>960</v>
      </c>
      <c r="T705" s="27"/>
    </row>
    <row r="706" spans="1:21" hidden="1">
      <c r="A706" s="6" t="str">
        <f>VLOOKUP(E706,CIFX_ECSG清單!A:B,2,0)</f>
        <v>未上架</v>
      </c>
      <c r="B706" s="6" t="str">
        <f>_xlfn.IFNA(IF(C706="舊服務",LOOKUP(1,0/FIND(IFERROR(VLOOKUP(E706,新舊交易名稱mapping!A:B,2,0),E706),PGMTRX!A:A),PGMTRX!C:C),LOOKUP(1,0/FIND(E706,新服務功能!H:H),新服務功能!M:M)),VLOOKUP(IFERROR(VLOOKUP(E706,新舊交易名稱mapping!A:B,2,0),E706),CIFX_ECSG清單!A:B,2,0))</f>
        <v>未上架</v>
      </c>
      <c r="C706" s="6" t="str">
        <f>IF(_xlfn.IFNA(VLOOKUP(E706,新服務功能!H:H,1,0),"舊服務")&lt;&gt;"舊服務","新服務","舊服務")</f>
        <v>舊服務</v>
      </c>
      <c r="D706" s="6" t="str">
        <f>IF((VLOOKUP(E706,CIFX_ECSG清單!A:H,8,FALSE))=1,"異動","查詢")</f>
        <v>查詢</v>
      </c>
      <c r="E706" s="27" t="s">
        <v>325</v>
      </c>
      <c r="F706" s="27" t="str">
        <f>IF(ISNUMBER(FIND("TWIS",E706)),VLOOKUP(SUBSTITUTE(E706,"TWIS","IWIS"),CIFX_ECSG清單!A:R,18,0),IF(AND(ISNUMBER(FIND("T",LEFT(E706,2))),IF(LEN(E706)-LEN(SUBSTITUTE(E706,"T",""))&gt;1,FALSE,TRUE)),VLOOKUP(SUBSTITUTE(E706,"T",""),CIFX_ECSG清單!A:R,18,0),VLOOKUP(E706,CIFX_ECSG清單!A:R,18,0)))</f>
        <v>TS0116-SA-010301-00050-顧客資料基本資料_基本資料查詢.docx</v>
      </c>
      <c r="G706" s="27" t="s">
        <v>861</v>
      </c>
      <c r="H706" s="27" t="s">
        <v>863</v>
      </c>
      <c r="I706" s="28">
        <v>27</v>
      </c>
      <c r="J706" s="29" t="s">
        <v>513</v>
      </c>
      <c r="K706" s="27" t="s">
        <v>961</v>
      </c>
      <c r="L706" s="32" t="s">
        <v>962</v>
      </c>
      <c r="M706" s="27" t="s">
        <v>963</v>
      </c>
      <c r="N706" s="27">
        <v>10</v>
      </c>
      <c r="O706" s="27" t="s">
        <v>500</v>
      </c>
      <c r="P706" s="27" t="s">
        <v>964</v>
      </c>
      <c r="Q706" s="30" t="s">
        <v>965</v>
      </c>
      <c r="R706" s="27"/>
      <c r="S706" s="27" t="s">
        <v>966</v>
      </c>
      <c r="T706" s="27"/>
    </row>
    <row r="707" spans="1:21" hidden="1">
      <c r="A707" s="6" t="str">
        <f>VLOOKUP(E707,CIFX_ECSG清單!A:B,2,0)</f>
        <v>未上架</v>
      </c>
      <c r="B707" s="6" t="str">
        <f>_xlfn.IFNA(IF(C707="舊服務",LOOKUP(1,0/FIND(IFERROR(VLOOKUP(E707,新舊交易名稱mapping!A:B,2,0),E707),PGMTRX!A:A),PGMTRX!C:C),LOOKUP(1,0/FIND(E707,新服務功能!H:H),新服務功能!M:M)),VLOOKUP(IFERROR(VLOOKUP(E707,新舊交易名稱mapping!A:B,2,0),E707),CIFX_ECSG清單!A:B,2,0))</f>
        <v>未上架</v>
      </c>
      <c r="C707" s="6" t="str">
        <f>IF(_xlfn.IFNA(VLOOKUP(E707,新服務功能!H:H,1,0),"舊服務")&lt;&gt;"舊服務","新服務","舊服務")</f>
        <v>舊服務</v>
      </c>
      <c r="D707" s="6" t="str">
        <f>IF((VLOOKUP(E707,CIFX_ECSG清單!A:H,8,FALSE))=1,"異動","查詢")</f>
        <v>查詢</v>
      </c>
      <c r="E707" s="27" t="s">
        <v>325</v>
      </c>
      <c r="F707" s="27" t="str">
        <f>IF(ISNUMBER(FIND("TWIS",E707)),VLOOKUP(SUBSTITUTE(E707,"TWIS","IWIS"),CIFX_ECSG清單!A:R,18,0),IF(AND(ISNUMBER(FIND("T",LEFT(E707,2))),IF(LEN(E707)-LEN(SUBSTITUTE(E707,"T",""))&gt;1,FALSE,TRUE)),VLOOKUP(SUBSTITUTE(E707,"T",""),CIFX_ECSG清單!A:R,18,0),VLOOKUP(E707,CIFX_ECSG清單!A:R,18,0)))</f>
        <v>TS0116-SA-010301-00050-顧客資料基本資料_基本資料查詢.docx</v>
      </c>
      <c r="G707" s="27" t="s">
        <v>861</v>
      </c>
      <c r="H707" s="27" t="s">
        <v>863</v>
      </c>
      <c r="I707" s="28">
        <v>28</v>
      </c>
      <c r="J707" s="29" t="s">
        <v>513</v>
      </c>
      <c r="K707" s="27" t="s">
        <v>967</v>
      </c>
      <c r="L707" s="32" t="s">
        <v>968</v>
      </c>
      <c r="M707" s="27" t="s">
        <v>969</v>
      </c>
      <c r="N707" s="27">
        <v>10</v>
      </c>
      <c r="O707" s="27" t="s">
        <v>500</v>
      </c>
      <c r="P707" s="27" t="s">
        <v>970</v>
      </c>
      <c r="Q707" s="27" t="s">
        <v>971</v>
      </c>
      <c r="R707" s="27"/>
      <c r="S707" s="27" t="s">
        <v>972</v>
      </c>
      <c r="T707" s="27"/>
    </row>
    <row r="708" spans="1:21" hidden="1">
      <c r="A708" s="6" t="str">
        <f>VLOOKUP(E708,CIFX_ECSG清單!A:B,2,0)</f>
        <v>未上架</v>
      </c>
      <c r="B708" s="6" t="str">
        <f>_xlfn.IFNA(IF(C708="舊服務",LOOKUP(1,0/FIND(IFERROR(VLOOKUP(E708,新舊交易名稱mapping!A:B,2,0),E708),PGMTRX!A:A),PGMTRX!C:C),LOOKUP(1,0/FIND(E708,新服務功能!H:H),新服務功能!M:M)),VLOOKUP(IFERROR(VLOOKUP(E708,新舊交易名稱mapping!A:B,2,0),E708),CIFX_ECSG清單!A:B,2,0))</f>
        <v>未上架</v>
      </c>
      <c r="C708" s="6" t="str">
        <f>IF(_xlfn.IFNA(VLOOKUP(E708,新服務功能!H:H,1,0),"舊服務")&lt;&gt;"舊服務","新服務","舊服務")</f>
        <v>舊服務</v>
      </c>
      <c r="D708" s="6" t="str">
        <f>IF((VLOOKUP(E708,CIFX_ECSG清單!A:H,8,FALSE))=1,"異動","查詢")</f>
        <v>查詢</v>
      </c>
      <c r="E708" s="27" t="s">
        <v>325</v>
      </c>
      <c r="F708" s="27" t="str">
        <f>IF(ISNUMBER(FIND("TWIS",E708)),VLOOKUP(SUBSTITUTE(E708,"TWIS","IWIS"),CIFX_ECSG清單!A:R,18,0),IF(AND(ISNUMBER(FIND("T",LEFT(E708,2))),IF(LEN(E708)-LEN(SUBSTITUTE(E708,"T",""))&gt;1,FALSE,TRUE)),VLOOKUP(SUBSTITUTE(E708,"T",""),CIFX_ECSG清單!A:R,18,0),VLOOKUP(E708,CIFX_ECSG清單!A:R,18,0)))</f>
        <v>TS0116-SA-010301-00050-顧客資料基本資料_基本資料查詢.docx</v>
      </c>
      <c r="G708" s="27" t="s">
        <v>861</v>
      </c>
      <c r="H708" s="27" t="s">
        <v>863</v>
      </c>
      <c r="I708" s="28">
        <v>29</v>
      </c>
      <c r="J708" s="29" t="s">
        <v>513</v>
      </c>
      <c r="K708" s="27" t="s">
        <v>973</v>
      </c>
      <c r="L708" s="33" t="s">
        <v>616</v>
      </c>
      <c r="M708" s="27" t="s">
        <v>974</v>
      </c>
      <c r="N708" s="27">
        <v>2</v>
      </c>
      <c r="O708" s="27" t="s">
        <v>500</v>
      </c>
      <c r="P708" s="27" t="s">
        <v>616</v>
      </c>
      <c r="Q708" s="27" t="s">
        <v>975</v>
      </c>
      <c r="R708" s="27"/>
      <c r="S708" s="27"/>
      <c r="T708" s="27"/>
    </row>
    <row r="709" spans="1:21" hidden="1">
      <c r="A709" s="6" t="str">
        <f>VLOOKUP(E709,CIFX_ECSG清單!A:B,2,0)</f>
        <v>未上架</v>
      </c>
      <c r="B709" s="6" t="str">
        <f>_xlfn.IFNA(IF(C709="舊服務",LOOKUP(1,0/FIND(IFERROR(VLOOKUP(E709,新舊交易名稱mapping!A:B,2,0),E709),PGMTRX!A:A),PGMTRX!C:C),LOOKUP(1,0/FIND(E709,新服務功能!H:H),新服務功能!M:M)),VLOOKUP(IFERROR(VLOOKUP(E709,新舊交易名稱mapping!A:B,2,0),E709),CIFX_ECSG清單!A:B,2,0))</f>
        <v>未上架</v>
      </c>
      <c r="C709" s="6" t="str">
        <f>IF(_xlfn.IFNA(VLOOKUP(E709,新服務功能!H:H,1,0),"舊服務")&lt;&gt;"舊服務","新服務","舊服務")</f>
        <v>舊服務</v>
      </c>
      <c r="D709" s="6" t="str">
        <f>IF((VLOOKUP(E709,CIFX_ECSG清單!A:H,8,FALSE))=1,"異動","查詢")</f>
        <v>查詢</v>
      </c>
      <c r="E709" s="27" t="s">
        <v>325</v>
      </c>
      <c r="F709" s="27" t="str">
        <f>IF(ISNUMBER(FIND("TWIS",E709)),VLOOKUP(SUBSTITUTE(E709,"TWIS","IWIS"),CIFX_ECSG清單!A:R,18,0),IF(AND(ISNUMBER(FIND("T",LEFT(E709,2))),IF(LEN(E709)-LEN(SUBSTITUTE(E709,"T",""))&gt;1,FALSE,TRUE)),VLOOKUP(SUBSTITUTE(E709,"T",""),CIFX_ECSG清單!A:R,18,0),VLOOKUP(E709,CIFX_ECSG清單!A:R,18,0)))</f>
        <v>TS0116-SA-010301-00050-顧客資料基本資料_基本資料查詢.docx</v>
      </c>
      <c r="G709" s="27" t="s">
        <v>861</v>
      </c>
      <c r="H709" s="27" t="s">
        <v>863</v>
      </c>
      <c r="I709" s="28">
        <v>30</v>
      </c>
      <c r="J709" s="29" t="s">
        <v>513</v>
      </c>
      <c r="K709" s="27" t="s">
        <v>976</v>
      </c>
      <c r="L709" s="32" t="s">
        <v>977</v>
      </c>
      <c r="M709" s="27" t="s">
        <v>978</v>
      </c>
      <c r="N709" s="27">
        <v>11</v>
      </c>
      <c r="O709" s="27" t="s">
        <v>500</v>
      </c>
      <c r="P709" s="27" t="s">
        <v>979</v>
      </c>
      <c r="Q709" s="27" t="s">
        <v>980</v>
      </c>
      <c r="R709" s="27"/>
      <c r="S709" s="27" t="s">
        <v>981</v>
      </c>
      <c r="T709" s="27"/>
    </row>
    <row r="710" spans="1:21" hidden="1">
      <c r="A710" s="6" t="str">
        <f>VLOOKUP(E710,CIFX_ECSG清單!A:B,2,0)</f>
        <v>未上架</v>
      </c>
      <c r="B710" s="6" t="str">
        <f>_xlfn.IFNA(IF(C710="舊服務",LOOKUP(1,0/FIND(IFERROR(VLOOKUP(E710,新舊交易名稱mapping!A:B,2,0),E710),PGMTRX!A:A),PGMTRX!C:C),LOOKUP(1,0/FIND(E710,新服務功能!H:H),新服務功能!M:M)),VLOOKUP(IFERROR(VLOOKUP(E710,新舊交易名稱mapping!A:B,2,0),E710),CIFX_ECSG清單!A:B,2,0))</f>
        <v>未上架</v>
      </c>
      <c r="C710" s="6" t="str">
        <f>IF(_xlfn.IFNA(VLOOKUP(E710,新服務功能!H:H,1,0),"舊服務")&lt;&gt;"舊服務","新服務","舊服務")</f>
        <v>舊服務</v>
      </c>
      <c r="D710" s="6" t="str">
        <f>IF((VLOOKUP(E710,CIFX_ECSG清單!A:H,8,FALSE))=1,"異動","查詢")</f>
        <v>查詢</v>
      </c>
      <c r="E710" s="27" t="s">
        <v>325</v>
      </c>
      <c r="F710" s="27" t="str">
        <f>IF(ISNUMBER(FIND("TWIS",E710)),VLOOKUP(SUBSTITUTE(E710,"TWIS","IWIS"),CIFX_ECSG清單!A:R,18,0),IF(AND(ISNUMBER(FIND("T",LEFT(E710,2))),IF(LEN(E710)-LEN(SUBSTITUTE(E710,"T",""))&gt;1,FALSE,TRUE)),VLOOKUP(SUBSTITUTE(E710,"T",""),CIFX_ECSG清單!A:R,18,0),VLOOKUP(E710,CIFX_ECSG清單!A:R,18,0)))</f>
        <v>TS0116-SA-010301-00050-顧客資料基本資料_基本資料查詢.docx</v>
      </c>
      <c r="G710" s="27" t="s">
        <v>861</v>
      </c>
      <c r="H710" s="27" t="s">
        <v>863</v>
      </c>
      <c r="I710" s="28">
        <v>31</v>
      </c>
      <c r="J710" s="29" t="s">
        <v>513</v>
      </c>
      <c r="K710" s="27" t="s">
        <v>982</v>
      </c>
      <c r="L710" s="32" t="s">
        <v>983</v>
      </c>
      <c r="M710" s="27" t="s">
        <v>984</v>
      </c>
      <c r="N710" s="27">
        <v>2</v>
      </c>
      <c r="O710" s="27" t="s">
        <v>500</v>
      </c>
      <c r="P710" s="27" t="s">
        <v>985</v>
      </c>
      <c r="Q710" s="27" t="s">
        <v>986</v>
      </c>
      <c r="R710" s="27"/>
      <c r="S710" s="27" t="s">
        <v>988</v>
      </c>
      <c r="T710" s="27"/>
    </row>
    <row r="711" spans="1:21" hidden="1">
      <c r="A711" s="6" t="str">
        <f>VLOOKUP(E711,CIFX_ECSG清單!A:B,2,0)</f>
        <v>未上架</v>
      </c>
      <c r="B711" s="6" t="str">
        <f>_xlfn.IFNA(IF(C711="舊服務",LOOKUP(1,0/FIND(IFERROR(VLOOKUP(E711,新舊交易名稱mapping!A:B,2,0),E711),PGMTRX!A:A),PGMTRX!C:C),LOOKUP(1,0/FIND(E711,新服務功能!H:H),新服務功能!M:M)),VLOOKUP(IFERROR(VLOOKUP(E711,新舊交易名稱mapping!A:B,2,0),E711),CIFX_ECSG清單!A:B,2,0))</f>
        <v>未上架</v>
      </c>
      <c r="C711" s="6" t="str">
        <f>IF(_xlfn.IFNA(VLOOKUP(E711,新服務功能!H:H,1,0),"舊服務")&lt;&gt;"舊服務","新服務","舊服務")</f>
        <v>舊服務</v>
      </c>
      <c r="D711" s="6" t="str">
        <f>IF((VLOOKUP(E711,CIFX_ECSG清單!A:H,8,FALSE))=1,"異動","查詢")</f>
        <v>查詢</v>
      </c>
      <c r="E711" s="27" t="s">
        <v>325</v>
      </c>
      <c r="F711" s="27" t="str">
        <f>IF(ISNUMBER(FIND("TWIS",E711)),VLOOKUP(SUBSTITUTE(E711,"TWIS","IWIS"),CIFX_ECSG清單!A:R,18,0),IF(AND(ISNUMBER(FIND("T",LEFT(E711,2))),IF(LEN(E711)-LEN(SUBSTITUTE(E711,"T",""))&gt;1,FALSE,TRUE)),VLOOKUP(SUBSTITUTE(E711,"T",""),CIFX_ECSG清單!A:R,18,0),VLOOKUP(E711,CIFX_ECSG清單!A:R,18,0)))</f>
        <v>TS0116-SA-010301-00050-顧客資料基本資料_基本資料查詢.docx</v>
      </c>
      <c r="G711" s="27" t="s">
        <v>861</v>
      </c>
      <c r="H711" s="27" t="s">
        <v>863</v>
      </c>
      <c r="I711" s="28">
        <v>32</v>
      </c>
      <c r="J711" s="29" t="s">
        <v>513</v>
      </c>
      <c r="K711" s="27" t="s">
        <v>989</v>
      </c>
      <c r="L711" s="33" t="s">
        <v>616</v>
      </c>
      <c r="M711" s="27" t="s">
        <v>990</v>
      </c>
      <c r="N711" s="27">
        <v>2</v>
      </c>
      <c r="O711" s="27" t="s">
        <v>500</v>
      </c>
      <c r="P711" s="27" t="s">
        <v>616</v>
      </c>
      <c r="Q711" s="27" t="s">
        <v>991</v>
      </c>
      <c r="R711" s="27"/>
      <c r="S711" s="27"/>
      <c r="T711" s="27"/>
    </row>
    <row r="712" spans="1:21" hidden="1">
      <c r="A712" s="6" t="str">
        <f>VLOOKUP(E712,CIFX_ECSG清單!A:B,2,0)</f>
        <v>未上架</v>
      </c>
      <c r="B712" s="6" t="str">
        <f>_xlfn.IFNA(IF(C712="舊服務",LOOKUP(1,0/FIND(IFERROR(VLOOKUP(E712,新舊交易名稱mapping!A:B,2,0),E712),PGMTRX!A:A),PGMTRX!C:C),LOOKUP(1,0/FIND(E712,新服務功能!H:H),新服務功能!M:M)),VLOOKUP(IFERROR(VLOOKUP(E712,新舊交易名稱mapping!A:B,2,0),E712),CIFX_ECSG清單!A:B,2,0))</f>
        <v>未上架</v>
      </c>
      <c r="C712" s="6" t="str">
        <f>IF(_xlfn.IFNA(VLOOKUP(E712,新服務功能!H:H,1,0),"舊服務")&lt;&gt;"舊服務","新服務","舊服務")</f>
        <v>舊服務</v>
      </c>
      <c r="D712" s="6" t="str">
        <f>IF((VLOOKUP(E712,CIFX_ECSG清單!A:H,8,FALSE))=1,"異動","查詢")</f>
        <v>查詢</v>
      </c>
      <c r="E712" s="27" t="s">
        <v>325</v>
      </c>
      <c r="F712" s="27" t="str">
        <f>IF(ISNUMBER(FIND("TWIS",E712)),VLOOKUP(SUBSTITUTE(E712,"TWIS","IWIS"),CIFX_ECSG清單!A:R,18,0),IF(AND(ISNUMBER(FIND("T",LEFT(E712,2))),IF(LEN(E712)-LEN(SUBSTITUTE(E712,"T",""))&gt;1,FALSE,TRUE)),VLOOKUP(SUBSTITUTE(E712,"T",""),CIFX_ECSG清單!A:R,18,0),VLOOKUP(E712,CIFX_ECSG清單!A:R,18,0)))</f>
        <v>TS0116-SA-010301-00050-顧客資料基本資料_基本資料查詢.docx</v>
      </c>
      <c r="G712" s="27" t="s">
        <v>861</v>
      </c>
      <c r="H712" s="27" t="s">
        <v>863</v>
      </c>
      <c r="I712" s="28">
        <v>33</v>
      </c>
      <c r="J712" s="29" t="s">
        <v>513</v>
      </c>
      <c r="K712" s="27" t="s">
        <v>992</v>
      </c>
      <c r="L712" s="32" t="s">
        <v>993</v>
      </c>
      <c r="M712" s="27" t="s">
        <v>994</v>
      </c>
      <c r="N712" s="27">
        <v>2</v>
      </c>
      <c r="O712" s="27" t="s">
        <v>500</v>
      </c>
      <c r="P712" s="27" t="s">
        <v>995</v>
      </c>
      <c r="Q712" s="27" t="s">
        <v>996</v>
      </c>
      <c r="R712" s="27"/>
      <c r="S712" s="27" t="s">
        <v>960</v>
      </c>
      <c r="T712" s="27"/>
    </row>
    <row r="713" spans="1:21" hidden="1">
      <c r="A713" s="6" t="str">
        <f>VLOOKUP(E713,CIFX_ECSG清單!A:B,2,0)</f>
        <v>未上架</v>
      </c>
      <c r="B713" s="6" t="str">
        <f>_xlfn.IFNA(IF(C713="舊服務",LOOKUP(1,0/FIND(IFERROR(VLOOKUP(E713,新舊交易名稱mapping!A:B,2,0),E713),PGMTRX!A:A),PGMTRX!C:C),LOOKUP(1,0/FIND(E713,新服務功能!H:H),新服務功能!M:M)),VLOOKUP(IFERROR(VLOOKUP(E713,新舊交易名稱mapping!A:B,2,0),E713),CIFX_ECSG清單!A:B,2,0))</f>
        <v>未上架</v>
      </c>
      <c r="C713" s="6" t="str">
        <f>IF(_xlfn.IFNA(VLOOKUP(E713,新服務功能!H:H,1,0),"舊服務")&lt;&gt;"舊服務","新服務","舊服務")</f>
        <v>舊服務</v>
      </c>
      <c r="D713" s="6" t="str">
        <f>IF((VLOOKUP(E713,CIFX_ECSG清單!A:H,8,FALSE))=1,"異動","查詢")</f>
        <v>查詢</v>
      </c>
      <c r="E713" s="27" t="s">
        <v>10332</v>
      </c>
      <c r="F713" s="27" t="str">
        <f>IF(ISNUMBER(FIND("TWIS",E713)),VLOOKUP(SUBSTITUTE(E713,"TWIS","IWIS"),CIFX_ECSG清單!A:R,18,0),IF(AND(ISNUMBER(FIND("T",LEFT(E713,2))),IF(LEN(E713)-LEN(SUBSTITUTE(E713,"T",""))&gt;1,FALSE,TRUE)),VLOOKUP(SUBSTITUTE(E713,"T",""),CIFX_ECSG清單!A:R,18,0),VLOOKUP(E713,CIFX_ECSG清單!A:R,18,0)))</f>
        <v>TS0116-SA-010301-00050-顧客資料基本資料_基本資料查詢.docx</v>
      </c>
      <c r="G713" s="27" t="s">
        <v>861</v>
      </c>
      <c r="H713" s="27" t="s">
        <v>863</v>
      </c>
      <c r="I713" s="28">
        <v>34</v>
      </c>
      <c r="J713" s="29" t="s">
        <v>513</v>
      </c>
      <c r="K713" s="27" t="s">
        <v>997</v>
      </c>
      <c r="L713" s="32" t="s">
        <v>998</v>
      </c>
      <c r="M713" s="27" t="s">
        <v>999</v>
      </c>
      <c r="N713" s="27">
        <v>10</v>
      </c>
      <c r="O713" s="27" t="s">
        <v>500</v>
      </c>
      <c r="P713" s="27" t="s">
        <v>1000</v>
      </c>
      <c r="Q713" s="27" t="s">
        <v>965</v>
      </c>
      <c r="R713" s="27"/>
      <c r="S713" s="27" t="s">
        <v>966</v>
      </c>
      <c r="T713" s="27"/>
      <c r="U713" s="6" t="str">
        <f>IFERROR(VLOOKUP(E713,新舊交易名稱mapping!A:B,2,0),E713)</f>
        <v>queryCustData3</v>
      </c>
    </row>
    <row r="714" spans="1:21" ht="27" hidden="1">
      <c r="A714" s="6" t="str">
        <f>VLOOKUP(E714,CIFX_ECSG清單!A:B,2,0)</f>
        <v>未上架</v>
      </c>
      <c r="B714" s="6" t="str">
        <f>_xlfn.IFNA(IF(C714="舊服務",LOOKUP(1,0/FIND(IFERROR(VLOOKUP(E714,新舊交易名稱mapping!A:B,2,0),E714),PGMTRX!A:A),PGMTRX!C:C),LOOKUP(1,0/FIND(E714,新服務功能!H:H),新服務功能!M:M)),VLOOKUP(IFERROR(VLOOKUP(E714,新舊交易名稱mapping!A:B,2,0),E714),CIFX_ECSG清單!A:B,2,0))</f>
        <v>未上架</v>
      </c>
      <c r="C714" s="6" t="str">
        <f>IF(_xlfn.IFNA(VLOOKUP(E714,新服務功能!H:H,1,0),"舊服務")&lt;&gt;"舊服務","新服務","舊服務")</f>
        <v>舊服務</v>
      </c>
      <c r="D714" s="6" t="str">
        <f>IF((VLOOKUP(E714,CIFX_ECSG清單!A:H,8,FALSE))=1,"異動","查詢")</f>
        <v>查詢</v>
      </c>
      <c r="E714" s="27" t="s">
        <v>325</v>
      </c>
      <c r="F714" s="27" t="str">
        <f>IF(ISNUMBER(FIND("TWIS",E714)),VLOOKUP(SUBSTITUTE(E714,"TWIS","IWIS"),CIFX_ECSG清單!A:R,18,0),IF(AND(ISNUMBER(FIND("T",LEFT(E714,2))),IF(LEN(E714)-LEN(SUBSTITUTE(E714,"T",""))&gt;1,FALSE,TRUE)),VLOOKUP(SUBSTITUTE(E714,"T",""),CIFX_ECSG清單!A:R,18,0),VLOOKUP(E714,CIFX_ECSG清單!A:R,18,0)))</f>
        <v>TS0116-SA-010301-00050-顧客資料基本資料_基本資料查詢.docx</v>
      </c>
      <c r="G714" s="27" t="s">
        <v>861</v>
      </c>
      <c r="H714" s="27" t="s">
        <v>863</v>
      </c>
      <c r="I714" s="28">
        <v>35</v>
      </c>
      <c r="J714" s="29" t="s">
        <v>513</v>
      </c>
      <c r="K714" s="27" t="s">
        <v>1001</v>
      </c>
      <c r="L714" s="32" t="s">
        <v>1002</v>
      </c>
      <c r="M714" s="27" t="s">
        <v>1003</v>
      </c>
      <c r="N714" s="27">
        <v>2</v>
      </c>
      <c r="O714" s="27" t="s">
        <v>500</v>
      </c>
      <c r="P714" s="27" t="s">
        <v>1004</v>
      </c>
      <c r="Q714" s="27" t="s">
        <v>1005</v>
      </c>
      <c r="R714" s="27"/>
      <c r="S714" s="27" t="s">
        <v>1006</v>
      </c>
      <c r="T714" s="27"/>
    </row>
    <row r="715" spans="1:21" hidden="1">
      <c r="A715" s="6" t="str">
        <f>VLOOKUP(E715,CIFX_ECSG清單!A:B,2,0)</f>
        <v>未上架</v>
      </c>
      <c r="B715" s="6" t="str">
        <f>_xlfn.IFNA(IF(C715="舊服務",LOOKUP(1,0/FIND(IFERROR(VLOOKUP(E715,新舊交易名稱mapping!A:B,2,0),E715),PGMTRX!A:A),PGMTRX!C:C),LOOKUP(1,0/FIND(E715,新服務功能!H:H),新服務功能!M:M)),VLOOKUP(IFERROR(VLOOKUP(E715,新舊交易名稱mapping!A:B,2,0),E715),CIFX_ECSG清單!A:B,2,0))</f>
        <v>未上架</v>
      </c>
      <c r="C715" s="6" t="str">
        <f>IF(_xlfn.IFNA(VLOOKUP(E715,新服務功能!H:H,1,0),"舊服務")&lt;&gt;"舊服務","新服務","舊服務")</f>
        <v>舊服務</v>
      </c>
      <c r="D715" s="6" t="str">
        <f>IF((VLOOKUP(E715,CIFX_ECSG清單!A:H,8,FALSE))=1,"異動","查詢")</f>
        <v>查詢</v>
      </c>
      <c r="E715" s="27" t="s">
        <v>325</v>
      </c>
      <c r="F715" s="27" t="str">
        <f>IF(ISNUMBER(FIND("TWIS",E715)),VLOOKUP(SUBSTITUTE(E715,"TWIS","IWIS"),CIFX_ECSG清單!A:R,18,0),IF(AND(ISNUMBER(FIND("T",LEFT(E715,2))),IF(LEN(E715)-LEN(SUBSTITUTE(E715,"T",""))&gt;1,FALSE,TRUE)),VLOOKUP(SUBSTITUTE(E715,"T",""),CIFX_ECSG清單!A:R,18,0),VLOOKUP(E715,CIFX_ECSG清單!A:R,18,0)))</f>
        <v>TS0116-SA-010301-00050-顧客資料基本資料_基本資料查詢.docx</v>
      </c>
      <c r="G715" s="27" t="s">
        <v>861</v>
      </c>
      <c r="H715" s="27" t="s">
        <v>863</v>
      </c>
      <c r="I715" s="28">
        <v>36</v>
      </c>
      <c r="J715" s="29" t="s">
        <v>513</v>
      </c>
      <c r="K715" s="27" t="s">
        <v>1007</v>
      </c>
      <c r="L715" s="32" t="s">
        <v>1008</v>
      </c>
      <c r="M715" s="27" t="s">
        <v>1009</v>
      </c>
      <c r="N715" s="27">
        <v>10</v>
      </c>
      <c r="O715" s="27" t="s">
        <v>500</v>
      </c>
      <c r="P715" s="27" t="s">
        <v>1010</v>
      </c>
      <c r="Q715" s="27" t="s">
        <v>1011</v>
      </c>
      <c r="R715" s="27"/>
      <c r="S715" s="27" t="s">
        <v>1012</v>
      </c>
      <c r="T715" s="27"/>
    </row>
    <row r="716" spans="1:21" hidden="1">
      <c r="A716" s="6" t="str">
        <f>VLOOKUP(E716,CIFX_ECSG清單!A:B,2,0)</f>
        <v>未上架</v>
      </c>
      <c r="B716" s="6" t="str">
        <f>_xlfn.IFNA(IF(C716="舊服務",LOOKUP(1,0/FIND(IFERROR(VLOOKUP(E716,新舊交易名稱mapping!A:B,2,0),E716),PGMTRX!A:A),PGMTRX!C:C),LOOKUP(1,0/FIND(E716,新服務功能!H:H),新服務功能!M:M)),VLOOKUP(IFERROR(VLOOKUP(E716,新舊交易名稱mapping!A:B,2,0),E716),CIFX_ECSG清單!A:B,2,0))</f>
        <v>未上架</v>
      </c>
      <c r="C716" s="6" t="str">
        <f>IF(_xlfn.IFNA(VLOOKUP(E716,新服務功能!H:H,1,0),"舊服務")&lt;&gt;"舊服務","新服務","舊服務")</f>
        <v>舊服務</v>
      </c>
      <c r="D716" s="6" t="str">
        <f>IF((VLOOKUP(E716,CIFX_ECSG清單!A:H,8,FALSE))=1,"異動","查詢")</f>
        <v>查詢</v>
      </c>
      <c r="E716" s="27" t="s">
        <v>325</v>
      </c>
      <c r="F716" s="27" t="str">
        <f>IF(ISNUMBER(FIND("TWIS",E716)),VLOOKUP(SUBSTITUTE(E716,"TWIS","IWIS"),CIFX_ECSG清單!A:R,18,0),IF(AND(ISNUMBER(FIND("T",LEFT(E716,2))),IF(LEN(E716)-LEN(SUBSTITUTE(E716,"T",""))&gt;1,FALSE,TRUE)),VLOOKUP(SUBSTITUTE(E716,"T",""),CIFX_ECSG清單!A:R,18,0),VLOOKUP(E716,CIFX_ECSG清單!A:R,18,0)))</f>
        <v>TS0116-SA-010301-00050-顧客資料基本資料_基本資料查詢.docx</v>
      </c>
      <c r="G716" s="27" t="s">
        <v>861</v>
      </c>
      <c r="H716" s="27" t="s">
        <v>863</v>
      </c>
      <c r="I716" s="28">
        <v>37</v>
      </c>
      <c r="J716" s="29" t="s">
        <v>513</v>
      </c>
      <c r="K716" s="27" t="s">
        <v>1013</v>
      </c>
      <c r="L716" s="32" t="s">
        <v>1014</v>
      </c>
      <c r="M716" s="27" t="s">
        <v>1015</v>
      </c>
      <c r="N716" s="27">
        <v>2</v>
      </c>
      <c r="O716" s="27" t="s">
        <v>500</v>
      </c>
      <c r="P716" s="27" t="s">
        <v>1016</v>
      </c>
      <c r="Q716" s="27" t="s">
        <v>1017</v>
      </c>
      <c r="R716" s="27"/>
      <c r="S716" s="27" t="s">
        <v>1018</v>
      </c>
      <c r="T716" s="27"/>
    </row>
    <row r="717" spans="1:21" ht="27" hidden="1">
      <c r="A717" s="6" t="str">
        <f>VLOOKUP(E717,CIFX_ECSG清單!A:B,2,0)</f>
        <v>未上架</v>
      </c>
      <c r="B717" s="6" t="str">
        <f>_xlfn.IFNA(IF(C717="舊服務",LOOKUP(1,0/FIND(IFERROR(VLOOKUP(E717,新舊交易名稱mapping!A:B,2,0),E717),PGMTRX!A:A),PGMTRX!C:C),LOOKUP(1,0/FIND(E717,新服務功能!H:H),新服務功能!M:M)),VLOOKUP(IFERROR(VLOOKUP(E717,新舊交易名稱mapping!A:B,2,0),E717),CIFX_ECSG清單!A:B,2,0))</f>
        <v>未上架</v>
      </c>
      <c r="C717" s="6" t="str">
        <f>IF(_xlfn.IFNA(VLOOKUP(E717,新服務功能!H:H,1,0),"舊服務")&lt;&gt;"舊服務","新服務","舊服務")</f>
        <v>舊服務</v>
      </c>
      <c r="D717" s="6" t="str">
        <f>IF((VLOOKUP(E717,CIFX_ECSG清單!A:H,8,FALSE))=1,"異動","查詢")</f>
        <v>查詢</v>
      </c>
      <c r="E717" s="27" t="s">
        <v>325</v>
      </c>
      <c r="F717" s="27" t="str">
        <f>IF(ISNUMBER(FIND("TWIS",E717)),VLOOKUP(SUBSTITUTE(E717,"TWIS","IWIS"),CIFX_ECSG清單!A:R,18,0),IF(AND(ISNUMBER(FIND("T",LEFT(E717,2))),IF(LEN(E717)-LEN(SUBSTITUTE(E717,"T",""))&gt;1,FALSE,TRUE)),VLOOKUP(SUBSTITUTE(E717,"T",""),CIFX_ECSG清單!A:R,18,0),VLOOKUP(E717,CIFX_ECSG清單!A:R,18,0)))</f>
        <v>TS0116-SA-010301-00050-顧客資料基本資料_基本資料查詢.docx</v>
      </c>
      <c r="G717" s="27" t="s">
        <v>861</v>
      </c>
      <c r="H717" s="27" t="s">
        <v>863</v>
      </c>
      <c r="I717" s="28">
        <v>38</v>
      </c>
      <c r="J717" s="29" t="s">
        <v>513</v>
      </c>
      <c r="K717" s="27" t="s">
        <v>1019</v>
      </c>
      <c r="L717" s="32" t="s">
        <v>1020</v>
      </c>
      <c r="M717" s="27" t="s">
        <v>1021</v>
      </c>
      <c r="N717" s="27">
        <v>1</v>
      </c>
      <c r="O717" s="27" t="s">
        <v>500</v>
      </c>
      <c r="P717" s="27" t="s">
        <v>1022</v>
      </c>
      <c r="Q717" s="27" t="s">
        <v>1023</v>
      </c>
      <c r="R717" s="27"/>
      <c r="S717" s="27" t="s">
        <v>1024</v>
      </c>
      <c r="T717" s="27"/>
    </row>
    <row r="718" spans="1:21" hidden="1">
      <c r="A718" s="6" t="str">
        <f>VLOOKUP(E718,CIFX_ECSG清單!A:B,2,0)</f>
        <v>未上架</v>
      </c>
      <c r="B718" s="6" t="str">
        <f>_xlfn.IFNA(IF(C718="舊服務",LOOKUP(1,0/FIND(IFERROR(VLOOKUP(E718,新舊交易名稱mapping!A:B,2,0),E718),PGMTRX!A:A),PGMTRX!C:C),LOOKUP(1,0/FIND(E718,新服務功能!H:H),新服務功能!M:M)),VLOOKUP(IFERROR(VLOOKUP(E718,新舊交易名稱mapping!A:B,2,0),E718),CIFX_ECSG清單!A:B,2,0))</f>
        <v>未上架</v>
      </c>
      <c r="C718" s="6" t="str">
        <f>IF(_xlfn.IFNA(VLOOKUP(E718,新服務功能!H:H,1,0),"舊服務")&lt;&gt;"舊服務","新服務","舊服務")</f>
        <v>舊服務</v>
      </c>
      <c r="D718" s="6" t="str">
        <f>IF((VLOOKUP(E718,CIFX_ECSG清單!A:H,8,FALSE))=1,"異動","查詢")</f>
        <v>查詢</v>
      </c>
      <c r="E718" s="27" t="s">
        <v>325</v>
      </c>
      <c r="F718" s="27" t="str">
        <f>IF(ISNUMBER(FIND("TWIS",E718)),VLOOKUP(SUBSTITUTE(E718,"TWIS","IWIS"),CIFX_ECSG清單!A:R,18,0),IF(AND(ISNUMBER(FIND("T",LEFT(E718,2))),IF(LEN(E718)-LEN(SUBSTITUTE(E718,"T",""))&gt;1,FALSE,TRUE)),VLOOKUP(SUBSTITUTE(E718,"T",""),CIFX_ECSG清單!A:R,18,0),VLOOKUP(E718,CIFX_ECSG清單!A:R,18,0)))</f>
        <v>TS0116-SA-010301-00050-顧客資料基本資料_基本資料查詢.docx</v>
      </c>
      <c r="G718" s="27" t="s">
        <v>861</v>
      </c>
      <c r="H718" s="27" t="s">
        <v>863</v>
      </c>
      <c r="I718" s="28">
        <v>39</v>
      </c>
      <c r="J718" s="29" t="s">
        <v>513</v>
      </c>
      <c r="K718" s="27" t="s">
        <v>1025</v>
      </c>
      <c r="L718" s="32" t="s">
        <v>1026</v>
      </c>
      <c r="M718" s="27" t="s">
        <v>781</v>
      </c>
      <c r="N718" s="27">
        <v>4</v>
      </c>
      <c r="O718" s="27" t="s">
        <v>500</v>
      </c>
      <c r="P718" s="27" t="s">
        <v>1027</v>
      </c>
      <c r="Q718" s="27" t="s">
        <v>1028</v>
      </c>
      <c r="R718" s="27"/>
      <c r="S718" s="27" t="s">
        <v>1029</v>
      </c>
      <c r="T718" s="27"/>
    </row>
    <row r="719" spans="1:21" hidden="1">
      <c r="A719" s="6" t="str">
        <f>VLOOKUP(E719,CIFX_ECSG清單!A:B,2,0)</f>
        <v>未上架</v>
      </c>
      <c r="B719" s="6" t="str">
        <f>_xlfn.IFNA(IF(C719="舊服務",LOOKUP(1,0/FIND(IFERROR(VLOOKUP(E719,新舊交易名稱mapping!A:B,2,0),E719),PGMTRX!A:A),PGMTRX!C:C),LOOKUP(1,0/FIND(E719,新服務功能!H:H),新服務功能!M:M)),VLOOKUP(IFERROR(VLOOKUP(E719,新舊交易名稱mapping!A:B,2,0),E719),CIFX_ECSG清單!A:B,2,0))</f>
        <v>未上架</v>
      </c>
      <c r="C719" s="6" t="str">
        <f>IF(_xlfn.IFNA(VLOOKUP(E719,新服務功能!H:H,1,0),"舊服務")&lt;&gt;"舊服務","新服務","舊服務")</f>
        <v>舊服務</v>
      </c>
      <c r="D719" s="6" t="str">
        <f>IF((VLOOKUP(E719,CIFX_ECSG清單!A:H,8,FALSE))=1,"異動","查詢")</f>
        <v>查詢</v>
      </c>
      <c r="E719" s="27" t="s">
        <v>325</v>
      </c>
      <c r="F719" s="27" t="str">
        <f>IF(ISNUMBER(FIND("TWIS",E719)),VLOOKUP(SUBSTITUTE(E719,"TWIS","IWIS"),CIFX_ECSG清單!A:R,18,0),IF(AND(ISNUMBER(FIND("T",LEFT(E719,2))),IF(LEN(E719)-LEN(SUBSTITUTE(E719,"T",""))&gt;1,FALSE,TRUE)),VLOOKUP(SUBSTITUTE(E719,"T",""),CIFX_ECSG清單!A:R,18,0),VLOOKUP(E719,CIFX_ECSG清單!A:R,18,0)))</f>
        <v>TS0116-SA-010301-00050-顧客資料基本資料_基本資料查詢.docx</v>
      </c>
      <c r="G719" s="27" t="s">
        <v>861</v>
      </c>
      <c r="H719" s="27" t="s">
        <v>863</v>
      </c>
      <c r="I719" s="28">
        <v>40</v>
      </c>
      <c r="J719" s="29" t="s">
        <v>513</v>
      </c>
      <c r="K719" s="27" t="s">
        <v>1030</v>
      </c>
      <c r="L719" s="32" t="s">
        <v>1031</v>
      </c>
      <c r="M719" s="27" t="s">
        <v>1032</v>
      </c>
      <c r="N719" s="27">
        <v>10</v>
      </c>
      <c r="O719" s="27" t="s">
        <v>500</v>
      </c>
      <c r="P719" s="27" t="s">
        <v>1033</v>
      </c>
      <c r="Q719" s="27" t="s">
        <v>1034</v>
      </c>
      <c r="R719" s="27"/>
      <c r="S719" s="27" t="s">
        <v>1035</v>
      </c>
      <c r="T719" s="27"/>
    </row>
    <row r="720" spans="1:21" hidden="1">
      <c r="A720" s="6" t="str">
        <f>VLOOKUP(E720,CIFX_ECSG清單!A:B,2,0)</f>
        <v>未上架</v>
      </c>
      <c r="B720" s="6" t="str">
        <f>_xlfn.IFNA(IF(C720="舊服務",LOOKUP(1,0/FIND(IFERROR(VLOOKUP(E720,新舊交易名稱mapping!A:B,2,0),E720),PGMTRX!A:A),PGMTRX!C:C),LOOKUP(1,0/FIND(E720,新服務功能!H:H),新服務功能!M:M)),VLOOKUP(IFERROR(VLOOKUP(E720,新舊交易名稱mapping!A:B,2,0),E720),CIFX_ECSG清單!A:B,2,0))</f>
        <v>未上架</v>
      </c>
      <c r="C720" s="6" t="str">
        <f>IF(_xlfn.IFNA(VLOOKUP(E720,新服務功能!H:H,1,0),"舊服務")&lt;&gt;"舊服務","新服務","舊服務")</f>
        <v>舊服務</v>
      </c>
      <c r="D720" s="6" t="str">
        <f>IF((VLOOKUP(E720,CIFX_ECSG清單!A:H,8,FALSE))=1,"異動","查詢")</f>
        <v>查詢</v>
      </c>
      <c r="E720" s="27" t="s">
        <v>325</v>
      </c>
      <c r="F720" s="27" t="str">
        <f>IF(ISNUMBER(FIND("TWIS",E720)),VLOOKUP(SUBSTITUTE(E720,"TWIS","IWIS"),CIFX_ECSG清單!A:R,18,0),IF(AND(ISNUMBER(FIND("T",LEFT(E720,2))),IF(LEN(E720)-LEN(SUBSTITUTE(E720,"T",""))&gt;1,FALSE,TRUE)),VLOOKUP(SUBSTITUTE(E720,"T",""),CIFX_ECSG清單!A:R,18,0),VLOOKUP(E720,CIFX_ECSG清單!A:R,18,0)))</f>
        <v>TS0116-SA-010301-00050-顧客資料基本資料_基本資料查詢.docx</v>
      </c>
      <c r="G720" s="27" t="s">
        <v>861</v>
      </c>
      <c r="H720" s="27" t="s">
        <v>863</v>
      </c>
      <c r="I720" s="28">
        <v>41</v>
      </c>
      <c r="J720" s="29" t="s">
        <v>513</v>
      </c>
      <c r="K720" s="27" t="s">
        <v>1036</v>
      </c>
      <c r="L720" s="32" t="s">
        <v>1037</v>
      </c>
      <c r="M720" s="27" t="s">
        <v>1038</v>
      </c>
      <c r="N720" s="27">
        <v>10</v>
      </c>
      <c r="O720" s="27" t="s">
        <v>500</v>
      </c>
      <c r="P720" s="27" t="s">
        <v>1039</v>
      </c>
      <c r="Q720" s="27" t="s">
        <v>1040</v>
      </c>
      <c r="R720" s="27"/>
      <c r="S720" s="27" t="s">
        <v>1041</v>
      </c>
      <c r="T720" s="27"/>
    </row>
    <row r="721" spans="1:20" hidden="1">
      <c r="A721" s="6" t="str">
        <f>VLOOKUP(E721,CIFX_ECSG清單!A:B,2,0)</f>
        <v>未上架</v>
      </c>
      <c r="B721" s="6" t="str">
        <f>_xlfn.IFNA(IF(C721="舊服務",LOOKUP(1,0/FIND(IFERROR(VLOOKUP(E721,新舊交易名稱mapping!A:B,2,0),E721),PGMTRX!A:A),PGMTRX!C:C),LOOKUP(1,0/FIND(E721,新服務功能!H:H),新服務功能!M:M)),VLOOKUP(IFERROR(VLOOKUP(E721,新舊交易名稱mapping!A:B,2,0),E721),CIFX_ECSG清單!A:B,2,0))</f>
        <v>未上架</v>
      </c>
      <c r="C721" s="6" t="str">
        <f>IF(_xlfn.IFNA(VLOOKUP(E721,新服務功能!H:H,1,0),"舊服務")&lt;&gt;"舊服務","新服務","舊服務")</f>
        <v>舊服務</v>
      </c>
      <c r="D721" s="6" t="str">
        <f>IF((VLOOKUP(E721,CIFX_ECSG清單!A:H,8,FALSE))=1,"異動","查詢")</f>
        <v>查詢</v>
      </c>
      <c r="E721" s="27" t="s">
        <v>10331</v>
      </c>
      <c r="F721" s="27" t="str">
        <f>IF(ISNUMBER(FIND("TWIS",E721)),VLOOKUP(SUBSTITUTE(E721,"TWIS","IWIS"),CIFX_ECSG清單!A:R,18,0),IF(AND(ISNUMBER(FIND("T",LEFT(E721,2))),IF(LEN(E721)-LEN(SUBSTITUTE(E721,"T",""))&gt;1,FALSE,TRUE)),VLOOKUP(SUBSTITUTE(E721,"T",""),CIFX_ECSG清單!A:R,18,0),VLOOKUP(E721,CIFX_ECSG清單!A:R,18,0)))</f>
        <v>TS0116-SA-010301-00050-顧客資料基本資料_基本資料查詢.docx</v>
      </c>
      <c r="G721" s="27" t="s">
        <v>861</v>
      </c>
      <c r="H721" s="27" t="s">
        <v>863</v>
      </c>
      <c r="I721" s="28">
        <v>42</v>
      </c>
      <c r="J721" s="29" t="s">
        <v>513</v>
      </c>
      <c r="K721" s="27" t="s">
        <v>1042</v>
      </c>
      <c r="L721" s="32" t="s">
        <v>1043</v>
      </c>
      <c r="M721" s="27" t="s">
        <v>1044</v>
      </c>
      <c r="N721" s="27">
        <v>10</v>
      </c>
      <c r="O721" s="27" t="s">
        <v>500</v>
      </c>
      <c r="P721" s="27" t="s">
        <v>1045</v>
      </c>
      <c r="Q721" s="27" t="s">
        <v>1046</v>
      </c>
      <c r="R721" s="27"/>
      <c r="S721" s="27" t="s">
        <v>1047</v>
      </c>
      <c r="T721" s="27"/>
    </row>
    <row r="722" spans="1:20" ht="27" hidden="1">
      <c r="A722" s="6" t="str">
        <f>VLOOKUP(E722,CIFX_ECSG清單!A:B,2,0)</f>
        <v>未上架</v>
      </c>
      <c r="B722" s="6" t="str">
        <f>_xlfn.IFNA(IF(C722="舊服務",LOOKUP(1,0/FIND(IFERROR(VLOOKUP(E722,新舊交易名稱mapping!A:B,2,0),E722),PGMTRX!A:A),PGMTRX!C:C),LOOKUP(1,0/FIND(E722,新服務功能!H:H),新服務功能!M:M)),VLOOKUP(IFERROR(VLOOKUP(E722,新舊交易名稱mapping!A:B,2,0),E722),CIFX_ECSG清單!A:B,2,0))</f>
        <v>未上架</v>
      </c>
      <c r="C722" s="6" t="str">
        <f>IF(_xlfn.IFNA(VLOOKUP(E722,新服務功能!H:H,1,0),"舊服務")&lt;&gt;"舊服務","新服務","舊服務")</f>
        <v>舊服務</v>
      </c>
      <c r="D722" s="6" t="str">
        <f>IF((VLOOKUP(E722,CIFX_ECSG清單!A:H,8,FALSE))=1,"異動","查詢")</f>
        <v>查詢</v>
      </c>
      <c r="E722" s="27" t="s">
        <v>325</v>
      </c>
      <c r="F722" s="27" t="str">
        <f>IF(ISNUMBER(FIND("TWIS",E722)),VLOOKUP(SUBSTITUTE(E722,"TWIS","IWIS"),CIFX_ECSG清單!A:R,18,0),IF(AND(ISNUMBER(FIND("T",LEFT(E722,2))),IF(LEN(E722)-LEN(SUBSTITUTE(E722,"T",""))&gt;1,FALSE,TRUE)),VLOOKUP(SUBSTITUTE(E722,"T",""),CIFX_ECSG清單!A:R,18,0),VLOOKUP(E722,CIFX_ECSG清單!A:R,18,0)))</f>
        <v>TS0116-SA-010301-00050-顧客資料基本資料_基本資料查詢.docx</v>
      </c>
      <c r="G722" s="27" t="s">
        <v>861</v>
      </c>
      <c r="H722" s="27" t="s">
        <v>863</v>
      </c>
      <c r="I722" s="28">
        <v>43</v>
      </c>
      <c r="J722" s="29" t="s">
        <v>513</v>
      </c>
      <c r="K722" s="27" t="s">
        <v>1048</v>
      </c>
      <c r="L722" s="32" t="s">
        <v>1049</v>
      </c>
      <c r="M722" s="27" t="s">
        <v>1050</v>
      </c>
      <c r="N722" s="27">
        <v>8</v>
      </c>
      <c r="O722" s="27" t="s">
        <v>500</v>
      </c>
      <c r="P722" s="27" t="s">
        <v>1051</v>
      </c>
      <c r="Q722" s="27" t="s">
        <v>1052</v>
      </c>
      <c r="R722" s="27"/>
      <c r="S722" s="37" t="s">
        <v>1053</v>
      </c>
      <c r="T722" s="27"/>
    </row>
    <row r="723" spans="1:20" hidden="1">
      <c r="A723" s="6" t="str">
        <f>VLOOKUP(E723,CIFX_ECSG清單!A:B,2,0)</f>
        <v>未上架</v>
      </c>
      <c r="B723" s="6" t="str">
        <f>_xlfn.IFNA(IF(C723="舊服務",LOOKUP(1,0/FIND(IFERROR(VLOOKUP(E723,新舊交易名稱mapping!A:B,2,0),E723),PGMTRX!A:A),PGMTRX!C:C),LOOKUP(1,0/FIND(E723,新服務功能!H:H),新服務功能!M:M)),VLOOKUP(IFERROR(VLOOKUP(E723,新舊交易名稱mapping!A:B,2,0),E723),CIFX_ECSG清單!A:B,2,0))</f>
        <v>未上架</v>
      </c>
      <c r="C723" s="6" t="str">
        <f>IF(_xlfn.IFNA(VLOOKUP(E723,新服務功能!H:H,1,0),"舊服務")&lt;&gt;"舊服務","新服務","舊服務")</f>
        <v>舊服務</v>
      </c>
      <c r="D723" s="6" t="str">
        <f>IF((VLOOKUP(E723,CIFX_ECSG清單!A:H,8,FALSE))=1,"異動","查詢")</f>
        <v>查詢</v>
      </c>
      <c r="E723" s="27" t="s">
        <v>325</v>
      </c>
      <c r="F723" s="27" t="str">
        <f>IF(ISNUMBER(FIND("TWIS",E723)),VLOOKUP(SUBSTITUTE(E723,"TWIS","IWIS"),CIFX_ECSG清單!A:R,18,0),IF(AND(ISNUMBER(FIND("T",LEFT(E723,2))),IF(LEN(E723)-LEN(SUBSTITUTE(E723,"T",""))&gt;1,FALSE,TRUE)),VLOOKUP(SUBSTITUTE(E723,"T",""),CIFX_ECSG清單!A:R,18,0),VLOOKUP(E723,CIFX_ECSG清單!A:R,18,0)))</f>
        <v>TS0116-SA-010301-00050-顧客資料基本資料_基本資料查詢.docx</v>
      </c>
      <c r="G723" s="27" t="s">
        <v>861</v>
      </c>
      <c r="H723" s="27" t="s">
        <v>863</v>
      </c>
      <c r="I723" s="28">
        <v>44</v>
      </c>
      <c r="J723" s="29" t="s">
        <v>513</v>
      </c>
      <c r="K723" s="27" t="s">
        <v>1054</v>
      </c>
      <c r="L723" s="32" t="s">
        <v>1055</v>
      </c>
      <c r="M723" s="27" t="s">
        <v>1056</v>
      </c>
      <c r="N723" s="27">
        <v>1</v>
      </c>
      <c r="O723" s="27" t="s">
        <v>500</v>
      </c>
      <c r="P723" s="27" t="s">
        <v>1057</v>
      </c>
      <c r="Q723" s="27" t="s">
        <v>1058</v>
      </c>
      <c r="R723" s="27"/>
      <c r="S723" s="27" t="s">
        <v>1059</v>
      </c>
      <c r="T723" s="27"/>
    </row>
    <row r="724" spans="1:20" hidden="1">
      <c r="A724" s="6" t="str">
        <f>VLOOKUP(E724,CIFX_ECSG清單!A:B,2,0)</f>
        <v>未上架</v>
      </c>
      <c r="B724" s="6" t="str">
        <f>_xlfn.IFNA(IF(C724="舊服務",LOOKUP(1,0/FIND(IFERROR(VLOOKUP(E724,新舊交易名稱mapping!A:B,2,0),E724),PGMTRX!A:A),PGMTRX!C:C),LOOKUP(1,0/FIND(E724,新服務功能!H:H),新服務功能!M:M)),VLOOKUP(IFERROR(VLOOKUP(E724,新舊交易名稱mapping!A:B,2,0),E724),CIFX_ECSG清單!A:B,2,0))</f>
        <v>未上架</v>
      </c>
      <c r="C724" s="6" t="str">
        <f>IF(_xlfn.IFNA(VLOOKUP(E724,新服務功能!H:H,1,0),"舊服務")&lt;&gt;"舊服務","新服務","舊服務")</f>
        <v>舊服務</v>
      </c>
      <c r="D724" s="6" t="str">
        <f>IF((VLOOKUP(E724,CIFX_ECSG清單!A:H,8,FALSE))=1,"異動","查詢")</f>
        <v>查詢</v>
      </c>
      <c r="E724" s="27" t="s">
        <v>325</v>
      </c>
      <c r="F724" s="27" t="str">
        <f>IF(ISNUMBER(FIND("TWIS",E724)),VLOOKUP(SUBSTITUTE(E724,"TWIS","IWIS"),CIFX_ECSG清單!A:R,18,0),IF(AND(ISNUMBER(FIND("T",LEFT(E724,2))),IF(LEN(E724)-LEN(SUBSTITUTE(E724,"T",""))&gt;1,FALSE,TRUE)),VLOOKUP(SUBSTITUTE(E724,"T",""),CIFX_ECSG清單!A:R,18,0),VLOOKUP(E724,CIFX_ECSG清單!A:R,18,0)))</f>
        <v>TS0116-SA-010301-00050-顧客資料基本資料_基本資料查詢.docx</v>
      </c>
      <c r="G724" s="27" t="s">
        <v>861</v>
      </c>
      <c r="H724" s="27" t="s">
        <v>863</v>
      </c>
      <c r="I724" s="28">
        <v>45</v>
      </c>
      <c r="J724" s="29" t="s">
        <v>513</v>
      </c>
      <c r="K724" s="27" t="s">
        <v>1060</v>
      </c>
      <c r="L724" s="32" t="s">
        <v>1060</v>
      </c>
      <c r="M724" s="27" t="s">
        <v>1061</v>
      </c>
      <c r="N724" s="27">
        <v>4</v>
      </c>
      <c r="O724" s="27" t="s">
        <v>500</v>
      </c>
      <c r="P724" s="27" t="s">
        <v>1062</v>
      </c>
      <c r="Q724" s="27" t="s">
        <v>1063</v>
      </c>
      <c r="R724" s="27"/>
      <c r="S724" s="27" t="s">
        <v>1064</v>
      </c>
      <c r="T724" s="27"/>
    </row>
    <row r="725" spans="1:20" hidden="1">
      <c r="A725" s="6" t="str">
        <f>VLOOKUP(E725,CIFX_ECSG清單!A:B,2,0)</f>
        <v>未上架</v>
      </c>
      <c r="B725" s="6" t="str">
        <f>_xlfn.IFNA(IF(C725="舊服務",LOOKUP(1,0/FIND(IFERROR(VLOOKUP(E725,新舊交易名稱mapping!A:B,2,0),E725),PGMTRX!A:A),PGMTRX!C:C),LOOKUP(1,0/FIND(E725,新服務功能!H:H),新服務功能!M:M)),VLOOKUP(IFERROR(VLOOKUP(E725,新舊交易名稱mapping!A:B,2,0),E725),CIFX_ECSG清單!A:B,2,0))</f>
        <v>未上架</v>
      </c>
      <c r="C725" s="6" t="str">
        <f>IF(_xlfn.IFNA(VLOOKUP(E725,新服務功能!H:H,1,0),"舊服務")&lt;&gt;"舊服務","新服務","舊服務")</f>
        <v>舊服務</v>
      </c>
      <c r="D725" s="6" t="str">
        <f>IF((VLOOKUP(E725,CIFX_ECSG清單!A:H,8,FALSE))=1,"異動","查詢")</f>
        <v>查詢</v>
      </c>
      <c r="E725" s="27" t="s">
        <v>325</v>
      </c>
      <c r="F725" s="27" t="str">
        <f>IF(ISNUMBER(FIND("TWIS",E725)),VLOOKUP(SUBSTITUTE(E725,"TWIS","IWIS"),CIFX_ECSG清單!A:R,18,0),IF(AND(ISNUMBER(FIND("T",LEFT(E725,2))),IF(LEN(E725)-LEN(SUBSTITUTE(E725,"T",""))&gt;1,FALSE,TRUE)),VLOOKUP(SUBSTITUTE(E725,"T",""),CIFX_ECSG清單!A:R,18,0),VLOOKUP(E725,CIFX_ECSG清單!A:R,18,0)))</f>
        <v>TS0116-SA-010301-00050-顧客資料基本資料_基本資料查詢.docx</v>
      </c>
      <c r="G725" s="27" t="s">
        <v>861</v>
      </c>
      <c r="H725" s="27" t="s">
        <v>863</v>
      </c>
      <c r="I725" s="28">
        <v>46</v>
      </c>
      <c r="J725" s="29" t="s">
        <v>513</v>
      </c>
      <c r="K725" s="27" t="s">
        <v>514</v>
      </c>
      <c r="L725" s="32" t="s">
        <v>498</v>
      </c>
      <c r="M725" s="27" t="s">
        <v>515</v>
      </c>
      <c r="N725" s="27">
        <v>10</v>
      </c>
      <c r="O725" s="27" t="s">
        <v>500</v>
      </c>
      <c r="P725" s="27" t="s">
        <v>501</v>
      </c>
      <c r="Q725" s="27" t="s">
        <v>824</v>
      </c>
      <c r="R725" s="27"/>
      <c r="S725" s="27" t="s">
        <v>502</v>
      </c>
      <c r="T725" s="27"/>
    </row>
    <row r="726" spans="1:20" ht="27" hidden="1">
      <c r="A726" s="6" t="str">
        <f>VLOOKUP(E726,CIFX_ECSG清單!A:B,2,0)</f>
        <v>未上架</v>
      </c>
      <c r="B726" s="6" t="str">
        <f>_xlfn.IFNA(IF(C726="舊服務",LOOKUP(1,0/FIND(IFERROR(VLOOKUP(E726,新舊交易名稱mapping!A:B,2,0),E726),PGMTRX!A:A),PGMTRX!C:C),LOOKUP(1,0/FIND(E726,新服務功能!H:H),新服務功能!M:M)),VLOOKUP(IFERROR(VLOOKUP(E726,新舊交易名稱mapping!A:B,2,0),E726),CIFX_ECSG清單!A:B,2,0))</f>
        <v>未上架</v>
      </c>
      <c r="C726" s="6" t="str">
        <f>IF(_xlfn.IFNA(VLOOKUP(E726,新服務功能!H:H,1,0),"舊服務")&lt;&gt;"舊服務","新服務","舊服務")</f>
        <v>舊服務</v>
      </c>
      <c r="D726" s="6" t="str">
        <f>IF((VLOOKUP(E726,CIFX_ECSG清單!A:H,8,FALSE))=1,"異動","查詢")</f>
        <v>查詢</v>
      </c>
      <c r="E726" s="27" t="s">
        <v>325</v>
      </c>
      <c r="F726" s="27" t="str">
        <f>IF(ISNUMBER(FIND("TWIS",E726)),VLOOKUP(SUBSTITUTE(E726,"TWIS","IWIS"),CIFX_ECSG清單!A:R,18,0),IF(AND(ISNUMBER(FIND("T",LEFT(E726,2))),IF(LEN(E726)-LEN(SUBSTITUTE(E726,"T",""))&gt;1,FALSE,TRUE)),VLOOKUP(SUBSTITUTE(E726,"T",""),CIFX_ECSG清單!A:R,18,0),VLOOKUP(E726,CIFX_ECSG清單!A:R,18,0)))</f>
        <v>TS0116-SA-010301-00050-顧客資料基本資料_基本資料查詢.docx</v>
      </c>
      <c r="G726" s="27" t="s">
        <v>861</v>
      </c>
      <c r="H726" s="27" t="s">
        <v>863</v>
      </c>
      <c r="I726" s="28">
        <v>47</v>
      </c>
      <c r="J726" s="29" t="s">
        <v>513</v>
      </c>
      <c r="K726" s="27" t="s">
        <v>1065</v>
      </c>
      <c r="L726" s="32" t="s">
        <v>1066</v>
      </c>
      <c r="M726" s="27" t="s">
        <v>1067</v>
      </c>
      <c r="N726" s="27">
        <v>11</v>
      </c>
      <c r="O726" s="27" t="s">
        <v>500</v>
      </c>
      <c r="P726" s="27" t="s">
        <v>1068</v>
      </c>
      <c r="Q726" s="27" t="s">
        <v>1069</v>
      </c>
      <c r="R726" s="27"/>
      <c r="S726" s="27" t="s">
        <v>1070</v>
      </c>
      <c r="T726" s="27"/>
    </row>
    <row r="727" spans="1:20" hidden="1">
      <c r="A727" s="6" t="str">
        <f>VLOOKUP(E727,CIFX_ECSG清單!A:B,2,0)</f>
        <v>未上架</v>
      </c>
      <c r="B727" s="6" t="str">
        <f>_xlfn.IFNA(IF(C727="舊服務",LOOKUP(1,0/FIND(IFERROR(VLOOKUP(E727,新舊交易名稱mapping!A:B,2,0),E727),PGMTRX!A:A),PGMTRX!C:C),LOOKUP(1,0/FIND(E727,新服務功能!H:H),新服務功能!M:M)),VLOOKUP(IFERROR(VLOOKUP(E727,新舊交易名稱mapping!A:B,2,0),E727),CIFX_ECSG清單!A:B,2,0))</f>
        <v>未上架</v>
      </c>
      <c r="C727" s="6" t="str">
        <f>IF(_xlfn.IFNA(VLOOKUP(E727,新服務功能!H:H,1,0),"舊服務")&lt;&gt;"舊服務","新服務","舊服務")</f>
        <v>舊服務</v>
      </c>
      <c r="D727" s="6" t="str">
        <f>IF((VLOOKUP(E727,CIFX_ECSG清單!A:H,8,FALSE))=1,"異動","查詢")</f>
        <v>查詢</v>
      </c>
      <c r="E727" s="27" t="s">
        <v>325</v>
      </c>
      <c r="F727" s="27" t="str">
        <f>IF(ISNUMBER(FIND("TWIS",E727)),VLOOKUP(SUBSTITUTE(E727,"TWIS","IWIS"),CIFX_ECSG清單!A:R,18,0),IF(AND(ISNUMBER(FIND("T",LEFT(E727,2))),IF(LEN(E727)-LEN(SUBSTITUTE(E727,"T",""))&gt;1,FALSE,TRUE)),VLOOKUP(SUBSTITUTE(E727,"T",""),CIFX_ECSG清單!A:R,18,0),VLOOKUP(E727,CIFX_ECSG清單!A:R,18,0)))</f>
        <v>TS0116-SA-010301-00050-顧客資料基本資料_基本資料查詢.docx</v>
      </c>
      <c r="G727" s="27" t="s">
        <v>861</v>
      </c>
      <c r="H727" s="27" t="s">
        <v>863</v>
      </c>
      <c r="I727" s="28">
        <v>48</v>
      </c>
      <c r="J727" s="29" t="s">
        <v>513</v>
      </c>
      <c r="K727" s="27" t="s">
        <v>1071</v>
      </c>
      <c r="L727" s="32" t="s">
        <v>1072</v>
      </c>
      <c r="M727" s="27" t="s">
        <v>1073</v>
      </c>
      <c r="N727" s="27">
        <v>1</v>
      </c>
      <c r="O727" s="27" t="s">
        <v>500</v>
      </c>
      <c r="P727" s="27" t="s">
        <v>1074</v>
      </c>
      <c r="Q727" s="27" t="s">
        <v>1075</v>
      </c>
      <c r="R727" s="27"/>
      <c r="S727" s="27" t="s">
        <v>1076</v>
      </c>
      <c r="T727" s="27"/>
    </row>
    <row r="728" spans="1:20" hidden="1">
      <c r="A728" s="6" t="str">
        <f>VLOOKUP(E728,CIFX_ECSG清單!A:B,2,0)</f>
        <v>未上架</v>
      </c>
      <c r="B728" s="6" t="str">
        <f>_xlfn.IFNA(IF(C728="舊服務",LOOKUP(1,0/FIND(IFERROR(VLOOKUP(E728,新舊交易名稱mapping!A:B,2,0),E728),PGMTRX!A:A),PGMTRX!C:C),LOOKUP(1,0/FIND(E728,新服務功能!H:H),新服務功能!M:M)),VLOOKUP(IFERROR(VLOOKUP(E728,新舊交易名稱mapping!A:B,2,0),E728),CIFX_ECSG清單!A:B,2,0))</f>
        <v>未上架</v>
      </c>
      <c r="C728" s="6" t="str">
        <f>IF(_xlfn.IFNA(VLOOKUP(E728,新服務功能!H:H,1,0),"舊服務")&lt;&gt;"舊服務","新服務","舊服務")</f>
        <v>舊服務</v>
      </c>
      <c r="D728" s="6" t="str">
        <f>IF((VLOOKUP(E728,CIFX_ECSG清單!A:H,8,FALSE))=1,"異動","查詢")</f>
        <v>查詢</v>
      </c>
      <c r="E728" s="27" t="s">
        <v>325</v>
      </c>
      <c r="F728" s="27" t="str">
        <f>IF(ISNUMBER(FIND("TWIS",E728)),VLOOKUP(SUBSTITUTE(E728,"TWIS","IWIS"),CIFX_ECSG清單!A:R,18,0),IF(AND(ISNUMBER(FIND("T",LEFT(E728,2))),IF(LEN(E728)-LEN(SUBSTITUTE(E728,"T",""))&gt;1,FALSE,TRUE)),VLOOKUP(SUBSTITUTE(E728,"T",""),CIFX_ECSG清單!A:R,18,0),VLOOKUP(E728,CIFX_ECSG清單!A:R,18,0)))</f>
        <v>TS0116-SA-010301-00050-顧客資料基本資料_基本資料查詢.docx</v>
      </c>
      <c r="G728" s="27" t="s">
        <v>861</v>
      </c>
      <c r="H728" s="27" t="s">
        <v>863</v>
      </c>
      <c r="I728" s="28">
        <v>49</v>
      </c>
      <c r="J728" s="29" t="s">
        <v>513</v>
      </c>
      <c r="K728" s="27" t="s">
        <v>761</v>
      </c>
      <c r="L728" s="32" t="s">
        <v>811</v>
      </c>
      <c r="M728" s="27" t="s">
        <v>763</v>
      </c>
      <c r="N728" s="27">
        <v>2</v>
      </c>
      <c r="O728" s="27" t="s">
        <v>500</v>
      </c>
      <c r="P728" s="27" t="s">
        <v>1077</v>
      </c>
      <c r="Q728" s="27" t="s">
        <v>765</v>
      </c>
      <c r="R728" s="27"/>
      <c r="S728" s="27" t="s">
        <v>766</v>
      </c>
      <c r="T728" s="27"/>
    </row>
    <row r="729" spans="1:20" hidden="1">
      <c r="A729" s="6" t="str">
        <f>VLOOKUP(E729,CIFX_ECSG清單!A:B,2,0)</f>
        <v>未上架</v>
      </c>
      <c r="B729" s="6" t="str">
        <f>_xlfn.IFNA(IF(C729="舊服務",LOOKUP(1,0/FIND(IFERROR(VLOOKUP(E729,新舊交易名稱mapping!A:B,2,0),E729),PGMTRX!A:A),PGMTRX!C:C),LOOKUP(1,0/FIND(E729,新服務功能!H:H),新服務功能!M:M)),VLOOKUP(IFERROR(VLOOKUP(E729,新舊交易名稱mapping!A:B,2,0),E729),CIFX_ECSG清單!A:B,2,0))</f>
        <v>未上架</v>
      </c>
      <c r="C729" s="6" t="str">
        <f>IF(_xlfn.IFNA(VLOOKUP(E729,新服務功能!H:H,1,0),"舊服務")&lt;&gt;"舊服務","新服務","舊服務")</f>
        <v>舊服務</v>
      </c>
      <c r="D729" s="6" t="str">
        <f>IF((VLOOKUP(E729,CIFX_ECSG清單!A:H,8,FALSE))=1,"異動","查詢")</f>
        <v>查詢</v>
      </c>
      <c r="E729" s="27" t="s">
        <v>325</v>
      </c>
      <c r="F729" s="27" t="str">
        <f>IF(ISNUMBER(FIND("TWIS",E729)),VLOOKUP(SUBSTITUTE(E729,"TWIS","IWIS"),CIFX_ECSG清單!A:R,18,0),IF(AND(ISNUMBER(FIND("T",LEFT(E729,2))),IF(LEN(E729)-LEN(SUBSTITUTE(E729,"T",""))&gt;1,FALSE,TRUE)),VLOOKUP(SUBSTITUTE(E729,"T",""),CIFX_ECSG清單!A:R,18,0),VLOOKUP(E729,CIFX_ECSG清單!A:R,18,0)))</f>
        <v>TS0116-SA-010301-00050-顧客資料基本資料_基本資料查詢.docx</v>
      </c>
      <c r="G729" s="27" t="s">
        <v>861</v>
      </c>
      <c r="H729" s="27" t="s">
        <v>863</v>
      </c>
      <c r="I729" s="28">
        <v>50</v>
      </c>
      <c r="J729" s="29" t="s">
        <v>513</v>
      </c>
      <c r="K729" s="31" t="s">
        <v>830</v>
      </c>
      <c r="L729" s="30" t="s">
        <v>831</v>
      </c>
      <c r="N729" s="27">
        <v>1</v>
      </c>
      <c r="O729" s="27" t="s">
        <v>500</v>
      </c>
      <c r="P729" s="27" t="s">
        <v>833</v>
      </c>
      <c r="Q729" s="27" t="s">
        <v>1078</v>
      </c>
      <c r="R729" s="27"/>
      <c r="S729" s="27" t="s">
        <v>836</v>
      </c>
      <c r="T729" s="27"/>
    </row>
    <row r="730" spans="1:20" hidden="1">
      <c r="A730" s="6" t="str">
        <f>VLOOKUP(E730,CIFX_ECSG清單!A:B,2,0)</f>
        <v>未上架</v>
      </c>
      <c r="B730" s="6" t="str">
        <f>_xlfn.IFNA(IF(C730="舊服務",LOOKUP(1,0/FIND(IFERROR(VLOOKUP(E730,新舊交易名稱mapping!A:B,2,0),E730),PGMTRX!A:A),PGMTRX!C:C),LOOKUP(1,0/FIND(E730,新服務功能!H:H),新服務功能!M:M)),VLOOKUP(IFERROR(VLOOKUP(E730,新舊交易名稱mapping!A:B,2,0),E730),CIFX_ECSG清單!A:B,2,0))</f>
        <v>未上架</v>
      </c>
      <c r="C730" s="6" t="str">
        <f>IF(_xlfn.IFNA(VLOOKUP(E730,新服務功能!H:H,1,0),"舊服務")&lt;&gt;"舊服務","新服務","舊服務")</f>
        <v>舊服務</v>
      </c>
      <c r="D730" s="6" t="str">
        <f>IF((VLOOKUP(E730,CIFX_ECSG清單!A:H,8,FALSE))=1,"異動","查詢")</f>
        <v>查詢</v>
      </c>
      <c r="E730" s="27" t="s">
        <v>325</v>
      </c>
      <c r="F730" s="27" t="str">
        <f>IF(ISNUMBER(FIND("TWIS",E730)),VLOOKUP(SUBSTITUTE(E730,"TWIS","IWIS"),CIFX_ECSG清單!A:R,18,0),IF(AND(ISNUMBER(FIND("T",LEFT(E730,2))),IF(LEN(E730)-LEN(SUBSTITUTE(E730,"T",""))&gt;1,FALSE,TRUE)),VLOOKUP(SUBSTITUTE(E730,"T",""),CIFX_ECSG清單!A:R,18,0),VLOOKUP(E730,CIFX_ECSG清單!A:R,18,0)))</f>
        <v>TS0116-SA-010301-00050-顧客資料基本資料_基本資料查詢.docx</v>
      </c>
      <c r="G730" s="27" t="s">
        <v>861</v>
      </c>
      <c r="H730" s="27" t="s">
        <v>863</v>
      </c>
      <c r="I730" s="28">
        <v>51</v>
      </c>
      <c r="J730" s="29" t="s">
        <v>513</v>
      </c>
      <c r="K730" s="27" t="s">
        <v>1079</v>
      </c>
      <c r="L730" s="32" t="s">
        <v>1080</v>
      </c>
      <c r="M730" s="27" t="s">
        <v>534</v>
      </c>
      <c r="N730" s="27">
        <v>10</v>
      </c>
      <c r="O730" s="27" t="s">
        <v>500</v>
      </c>
      <c r="P730" s="27" t="s">
        <v>535</v>
      </c>
      <c r="Q730" s="27" t="s">
        <v>536</v>
      </c>
      <c r="R730" s="27"/>
      <c r="S730" s="27" t="s">
        <v>537</v>
      </c>
      <c r="T730" s="27"/>
    </row>
    <row r="731" spans="1:20" ht="27" hidden="1">
      <c r="A731" s="6" t="str">
        <f>VLOOKUP(E731,CIFX_ECSG清單!A:B,2,0)</f>
        <v>未上架</v>
      </c>
      <c r="B731" s="6" t="str">
        <f>_xlfn.IFNA(IF(C731="舊服務",LOOKUP(1,0/FIND(IFERROR(VLOOKUP(E731,新舊交易名稱mapping!A:B,2,0),E731),PGMTRX!A:A),PGMTRX!C:C),LOOKUP(1,0/FIND(E731,新服務功能!H:H),新服務功能!M:M)),VLOOKUP(IFERROR(VLOOKUP(E731,新舊交易名稱mapping!A:B,2,0),E731),CIFX_ECSG清單!A:B,2,0))</f>
        <v>未上架</v>
      </c>
      <c r="C731" s="6" t="str">
        <f>IF(_xlfn.IFNA(VLOOKUP(E731,新服務功能!H:H,1,0),"舊服務")&lt;&gt;"舊服務","新服務","舊服務")</f>
        <v>舊服務</v>
      </c>
      <c r="D731" s="6" t="str">
        <f>IF((VLOOKUP(E731,CIFX_ECSG清單!A:H,8,FALSE))=1,"異動","查詢")</f>
        <v>查詢</v>
      </c>
      <c r="E731" s="27" t="s">
        <v>325</v>
      </c>
      <c r="F731" s="27" t="str">
        <f>IF(ISNUMBER(FIND("TWIS",E731)),VLOOKUP(SUBSTITUTE(E731,"TWIS","IWIS"),CIFX_ECSG清單!A:R,18,0),IF(AND(ISNUMBER(FIND("T",LEFT(E731,2))),IF(LEN(E731)-LEN(SUBSTITUTE(E731,"T",""))&gt;1,FALSE,TRUE)),VLOOKUP(SUBSTITUTE(E731,"T",""),CIFX_ECSG清單!A:R,18,0),VLOOKUP(E731,CIFX_ECSG清單!A:R,18,0)))</f>
        <v>TS0116-SA-010301-00050-顧客資料基本資料_基本資料查詢.docx</v>
      </c>
      <c r="G731" s="27" t="s">
        <v>861</v>
      </c>
      <c r="H731" s="27" t="s">
        <v>863</v>
      </c>
      <c r="I731" s="28">
        <v>52</v>
      </c>
      <c r="J731" s="29" t="s">
        <v>513</v>
      </c>
      <c r="K731" s="27" t="s">
        <v>1081</v>
      </c>
      <c r="L731" s="32" t="s">
        <v>1082</v>
      </c>
      <c r="M731" s="27" t="s">
        <v>1083</v>
      </c>
      <c r="N731" s="27">
        <v>8</v>
      </c>
      <c r="O731" s="27" t="s">
        <v>500</v>
      </c>
      <c r="P731" s="27" t="s">
        <v>541</v>
      </c>
      <c r="Q731" s="27" t="s">
        <v>542</v>
      </c>
      <c r="R731" s="27"/>
      <c r="S731" s="27" t="s">
        <v>543</v>
      </c>
      <c r="T731" s="27"/>
    </row>
    <row r="732" spans="1:20" hidden="1">
      <c r="A732" s="6" t="str">
        <f>VLOOKUP(E732,CIFX_ECSG清單!A:B,2,0)</f>
        <v>未上架</v>
      </c>
      <c r="B732" s="6" t="str">
        <f>_xlfn.IFNA(IF(C732="舊服務",LOOKUP(1,0/FIND(IFERROR(VLOOKUP(E732,新舊交易名稱mapping!A:B,2,0),E732),PGMTRX!A:A),PGMTRX!C:C),LOOKUP(1,0/FIND(E732,新服務功能!H:H),新服務功能!M:M)),VLOOKUP(IFERROR(VLOOKUP(E732,新舊交易名稱mapping!A:B,2,0),E732),CIFX_ECSG清單!A:B,2,0))</f>
        <v>未上架</v>
      </c>
      <c r="C732" s="6" t="str">
        <f>IF(_xlfn.IFNA(VLOOKUP(E732,新服務功能!H:H,1,0),"舊服務")&lt;&gt;"舊服務","新服務","舊服務")</f>
        <v>舊服務</v>
      </c>
      <c r="D732" s="6" t="str">
        <f>IF((VLOOKUP(E732,CIFX_ECSG清單!A:H,8,FALSE))=1,"異動","查詢")</f>
        <v>查詢</v>
      </c>
      <c r="E732" s="27" t="s">
        <v>325</v>
      </c>
      <c r="F732" s="27" t="str">
        <f>IF(ISNUMBER(FIND("TWIS",E732)),VLOOKUP(SUBSTITUTE(E732,"TWIS","IWIS"),CIFX_ECSG清單!A:R,18,0),IF(AND(ISNUMBER(FIND("T",LEFT(E732,2))),IF(LEN(E732)-LEN(SUBSTITUTE(E732,"T",""))&gt;1,FALSE,TRUE)),VLOOKUP(SUBSTITUTE(E732,"T",""),CIFX_ECSG清單!A:R,18,0),VLOOKUP(E732,CIFX_ECSG清單!A:R,18,0)))</f>
        <v>TS0116-SA-010301-00050-顧客資料基本資料_基本資料查詢.docx</v>
      </c>
      <c r="G732" s="27" t="s">
        <v>861</v>
      </c>
      <c r="H732" s="27" t="s">
        <v>863</v>
      </c>
      <c r="I732" s="28">
        <v>53</v>
      </c>
      <c r="J732" s="29" t="s">
        <v>513</v>
      </c>
      <c r="K732" s="27" t="s">
        <v>697</v>
      </c>
      <c r="L732" s="32" t="s">
        <v>1084</v>
      </c>
      <c r="M732" s="27" t="s">
        <v>1085</v>
      </c>
      <c r="N732" s="27">
        <v>60</v>
      </c>
      <c r="O732" s="27" t="s">
        <v>500</v>
      </c>
      <c r="P732" s="27" t="s">
        <v>699</v>
      </c>
      <c r="Q732" s="27" t="s">
        <v>700</v>
      </c>
      <c r="R732" s="27"/>
      <c r="S732" s="27" t="s">
        <v>627</v>
      </c>
      <c r="T732" s="27"/>
    </row>
    <row r="733" spans="1:20" hidden="1">
      <c r="A733" s="6" t="str">
        <f>VLOOKUP(E733,CIFX_ECSG清單!A:B,2,0)</f>
        <v>未上架</v>
      </c>
      <c r="B733" s="6" t="str">
        <f>_xlfn.IFNA(IF(C733="舊服務",LOOKUP(1,0/FIND(IFERROR(VLOOKUP(E733,新舊交易名稱mapping!A:B,2,0),E733),PGMTRX!A:A),PGMTRX!C:C),LOOKUP(1,0/FIND(E733,新服務功能!H:H),新服務功能!M:M)),VLOOKUP(IFERROR(VLOOKUP(E733,新舊交易名稱mapping!A:B,2,0),E733),CIFX_ECSG清單!A:B,2,0))</f>
        <v>未上架</v>
      </c>
      <c r="C733" s="6" t="str">
        <f>IF(_xlfn.IFNA(VLOOKUP(E733,新服務功能!H:H,1,0),"舊服務")&lt;&gt;"舊服務","新服務","舊服務")</f>
        <v>舊服務</v>
      </c>
      <c r="D733" s="6" t="str">
        <f>IF((VLOOKUP(E733,CIFX_ECSG清單!A:H,8,FALSE))=1,"異動","查詢")</f>
        <v>查詢</v>
      </c>
      <c r="E733" s="27" t="s">
        <v>325</v>
      </c>
      <c r="F733" s="27" t="str">
        <f>IF(ISNUMBER(FIND("TWIS",E733)),VLOOKUP(SUBSTITUTE(E733,"TWIS","IWIS"),CIFX_ECSG清單!A:R,18,0),IF(AND(ISNUMBER(FIND("T",LEFT(E733,2))),IF(LEN(E733)-LEN(SUBSTITUTE(E733,"T",""))&gt;1,FALSE,TRUE)),VLOOKUP(SUBSTITUTE(E733,"T",""),CIFX_ECSG清單!A:R,18,0),VLOOKUP(E733,CIFX_ECSG清單!A:R,18,0)))</f>
        <v>TS0116-SA-010301-00050-顧客資料基本資料_基本資料查詢.docx</v>
      </c>
      <c r="G733" s="27" t="s">
        <v>861</v>
      </c>
      <c r="H733" s="27" t="s">
        <v>863</v>
      </c>
      <c r="I733" s="28">
        <v>54</v>
      </c>
      <c r="J733" s="29" t="s">
        <v>513</v>
      </c>
      <c r="K733" s="27" t="s">
        <v>1086</v>
      </c>
      <c r="L733" s="33" t="s">
        <v>1086</v>
      </c>
      <c r="M733" s="27" t="s">
        <v>1088</v>
      </c>
      <c r="N733" s="27">
        <v>80</v>
      </c>
      <c r="O733" s="27" t="s">
        <v>500</v>
      </c>
      <c r="P733" s="27" t="s">
        <v>1913</v>
      </c>
      <c r="Q733" s="27" t="s">
        <v>1090</v>
      </c>
      <c r="R733" s="27"/>
      <c r="S733" s="37" t="s">
        <v>1091</v>
      </c>
      <c r="T733" s="27"/>
    </row>
    <row r="734" spans="1:20" hidden="1">
      <c r="A734" s="6" t="str">
        <f>VLOOKUP(E734,CIFX_ECSG清單!A:B,2,0)</f>
        <v>未上架</v>
      </c>
      <c r="B734" s="6" t="str">
        <f>_xlfn.IFNA(IF(C734="舊服務",LOOKUP(1,0/FIND(IFERROR(VLOOKUP(E734,新舊交易名稱mapping!A:B,2,0),E734),PGMTRX!A:A),PGMTRX!C:C),LOOKUP(1,0/FIND(E734,新服務功能!H:H),新服務功能!M:M)),VLOOKUP(IFERROR(VLOOKUP(E734,新舊交易名稱mapping!A:B,2,0),E734),CIFX_ECSG清單!A:B,2,0))</f>
        <v>未上架</v>
      </c>
      <c r="C734" s="6" t="str">
        <f>IF(_xlfn.IFNA(VLOOKUP(E734,新服務功能!H:H,1,0),"舊服務")&lt;&gt;"舊服務","新服務","舊服務")</f>
        <v>舊服務</v>
      </c>
      <c r="D734" s="6" t="str">
        <f>IF((VLOOKUP(E734,CIFX_ECSG清單!A:H,8,FALSE))=1,"異動","查詢")</f>
        <v>查詢</v>
      </c>
      <c r="E734" s="27" t="s">
        <v>325</v>
      </c>
      <c r="F734" s="27" t="str">
        <f>IF(ISNUMBER(FIND("TWIS",E734)),VLOOKUP(SUBSTITUTE(E734,"TWIS","IWIS"),CIFX_ECSG清單!A:R,18,0),IF(AND(ISNUMBER(FIND("T",LEFT(E734,2))),IF(LEN(E734)-LEN(SUBSTITUTE(E734,"T",""))&gt;1,FALSE,TRUE)),VLOOKUP(SUBSTITUTE(E734,"T",""),CIFX_ECSG清單!A:R,18,0),VLOOKUP(E734,CIFX_ECSG清單!A:R,18,0)))</f>
        <v>TS0116-SA-010301-00050-顧客資料基本資料_基本資料查詢.docx</v>
      </c>
      <c r="G734" s="27" t="s">
        <v>861</v>
      </c>
      <c r="H734" s="27" t="s">
        <v>863</v>
      </c>
      <c r="I734" s="28">
        <v>55</v>
      </c>
      <c r="J734" s="29" t="s">
        <v>513</v>
      </c>
      <c r="K734" s="27" t="s">
        <v>1092</v>
      </c>
      <c r="L734" s="32" t="s">
        <v>1093</v>
      </c>
      <c r="M734" s="27" t="s">
        <v>1094</v>
      </c>
      <c r="N734" s="27">
        <v>2</v>
      </c>
      <c r="O734" s="27" t="s">
        <v>500</v>
      </c>
      <c r="P734" s="27" t="s">
        <v>1095</v>
      </c>
      <c r="Q734" s="27" t="s">
        <v>1096</v>
      </c>
      <c r="R734" s="27"/>
      <c r="S734" s="27" t="s">
        <v>1097</v>
      </c>
      <c r="T734" s="27"/>
    </row>
    <row r="735" spans="1:20" hidden="1">
      <c r="A735" s="6" t="str">
        <f>VLOOKUP(E735,CIFX_ECSG清單!A:B,2,0)</f>
        <v>未上架</v>
      </c>
      <c r="B735" s="6" t="str">
        <f>_xlfn.IFNA(IF(C735="舊服務",LOOKUP(1,0/FIND(IFERROR(VLOOKUP(E735,新舊交易名稱mapping!A:B,2,0),E735),PGMTRX!A:A),PGMTRX!C:C),LOOKUP(1,0/FIND(E735,新服務功能!H:H),新服務功能!M:M)),VLOOKUP(IFERROR(VLOOKUP(E735,新舊交易名稱mapping!A:B,2,0),E735),CIFX_ECSG清單!A:B,2,0))</f>
        <v>未上架</v>
      </c>
      <c r="C735" s="6" t="str">
        <f>IF(_xlfn.IFNA(VLOOKUP(E735,新服務功能!H:H,1,0),"舊服務")&lt;&gt;"舊服務","新服務","舊服務")</f>
        <v>舊服務</v>
      </c>
      <c r="D735" s="6" t="str">
        <f>IF((VLOOKUP(E735,CIFX_ECSG清單!A:H,8,FALSE))=1,"異動","查詢")</f>
        <v>查詢</v>
      </c>
      <c r="E735" s="27" t="s">
        <v>325</v>
      </c>
      <c r="F735" s="27" t="str">
        <f>IF(ISNUMBER(FIND("TWIS",E735)),VLOOKUP(SUBSTITUTE(E735,"TWIS","IWIS"),CIFX_ECSG清單!A:R,18,0),IF(AND(ISNUMBER(FIND("T",LEFT(E735,2))),IF(LEN(E735)-LEN(SUBSTITUTE(E735,"T",""))&gt;1,FALSE,TRUE)),VLOOKUP(SUBSTITUTE(E735,"T",""),CIFX_ECSG清單!A:R,18,0),VLOOKUP(E735,CIFX_ECSG清單!A:R,18,0)))</f>
        <v>TS0116-SA-010301-00050-顧客資料基本資料_基本資料查詢.docx</v>
      </c>
      <c r="G735" s="35" t="s">
        <v>861</v>
      </c>
      <c r="H735" s="35" t="s">
        <v>863</v>
      </c>
      <c r="I735" s="53">
        <v>56</v>
      </c>
      <c r="J735" s="53" t="s">
        <v>513</v>
      </c>
      <c r="K735" s="38" t="s">
        <v>1098</v>
      </c>
      <c r="L735" s="38" t="s">
        <v>1098</v>
      </c>
      <c r="M735" s="35" t="s">
        <v>1099</v>
      </c>
      <c r="N735" s="35">
        <v>20</v>
      </c>
      <c r="O735" s="35" t="s">
        <v>500</v>
      </c>
      <c r="P735" s="35" t="s">
        <v>1100</v>
      </c>
      <c r="Q735" s="35" t="s">
        <v>1101</v>
      </c>
      <c r="R735" s="27"/>
      <c r="S735" s="27" t="s">
        <v>1102</v>
      </c>
      <c r="T735" s="35"/>
    </row>
    <row r="736" spans="1:20" hidden="1">
      <c r="A736" s="307" t="str">
        <f>VLOOKUP(E736,CIFX_ECSG清單!A:B,2,0)</f>
        <v>未上架待刪除</v>
      </c>
      <c r="B736" s="6" t="str">
        <f>_xlfn.IFNA(IF(C736="舊服務",LOOKUP(1,0/FIND(IFERROR(VLOOKUP(E736,新舊交易名稱mapping!A:B,2,0),E736),PGMTRX!A:A),PGMTRX!C:C),LOOKUP(1,0/FIND(E736,新服務功能!H:H),新服務功能!M:M)),VLOOKUP(IFERROR(VLOOKUP(E736,新舊交易名稱mapping!A:B,2,0),E736),CIFX_ECSG清單!A:B,2,0))</f>
        <v>未上架待刪除</v>
      </c>
      <c r="C736" s="307" t="str">
        <f>IF(_xlfn.IFNA(VLOOKUP(E736,新服務功能!H:H,1,0),"舊服務")&lt;&gt;"舊服務","新服務","舊服務")</f>
        <v>舊服務</v>
      </c>
      <c r="D736" s="307" t="str">
        <f>IF((VLOOKUP(E736,CIFX_ECSG清單!A:H,8,FALSE))=1,"異動","查詢")</f>
        <v>查詢</v>
      </c>
      <c r="E736" s="27" t="s">
        <v>357</v>
      </c>
      <c r="F736" s="27" t="str">
        <f>IF(ISNUMBER(FIND("TWIS",E736)),VLOOKUP(SUBSTITUTE(E736,"TWIS","IWIS"),CIFX_ECSG清單!A:R,18,0),IF(AND(ISNUMBER(FIND("T",LEFT(E736,2))),IF(LEN(E736)-LEN(SUBSTITUTE(E736,"T",""))&gt;1,FALSE,TRUE)),VLOOKUP(SUBSTITUTE(E736,"T",""),CIFX_ECSG清單!A:R,18,0),VLOOKUP(E736,CIFX_ECSG清單!A:R,18,0)))</f>
        <v>TS0116-SA-010301-00058-顧客資料基本資料_身份確認查詢.docx</v>
      </c>
      <c r="G736" s="27" t="s">
        <v>361</v>
      </c>
      <c r="H736" s="27" t="s">
        <v>1854</v>
      </c>
      <c r="I736" s="28">
        <v>1</v>
      </c>
      <c r="J736" s="29" t="s">
        <v>496</v>
      </c>
      <c r="K736" s="27" t="s">
        <v>509</v>
      </c>
      <c r="L736" s="27" t="s">
        <v>509</v>
      </c>
      <c r="M736" s="27" t="s">
        <v>1855</v>
      </c>
      <c r="N736" s="27">
        <v>13</v>
      </c>
      <c r="O736" s="30" t="s">
        <v>500</v>
      </c>
      <c r="P736" s="30" t="s">
        <v>511</v>
      </c>
      <c r="R736" s="27"/>
      <c r="S736" s="27"/>
      <c r="T736" s="27"/>
    </row>
    <row r="737" spans="1:20" hidden="1">
      <c r="A737" s="307" t="str">
        <f>VLOOKUP(E737,CIFX_ECSG清單!A:B,2,0)</f>
        <v>未上架待刪除</v>
      </c>
      <c r="B737" s="6" t="str">
        <f>_xlfn.IFNA(IF(C737="舊服務",LOOKUP(1,0/FIND(IFERROR(VLOOKUP(E737,新舊交易名稱mapping!A:B,2,0),E737),PGMTRX!A:A),PGMTRX!C:C),LOOKUP(1,0/FIND(E737,新服務功能!H:H),新服務功能!M:M)),VLOOKUP(IFERROR(VLOOKUP(E737,新舊交易名稱mapping!A:B,2,0),E737),CIFX_ECSG清單!A:B,2,0))</f>
        <v>未上架待刪除</v>
      </c>
      <c r="C737" s="307" t="str">
        <f>IF(_xlfn.IFNA(VLOOKUP(E737,新服務功能!H:H,1,0),"舊服務")&lt;&gt;"舊服務","新服務","舊服務")</f>
        <v>舊服務</v>
      </c>
      <c r="D737" s="307" t="str">
        <f>IF((VLOOKUP(E737,CIFX_ECSG清單!A:H,8,FALSE))=1,"異動","查詢")</f>
        <v>查詢</v>
      </c>
      <c r="E737" s="27" t="s">
        <v>357</v>
      </c>
      <c r="F737" s="27" t="str">
        <f>IF(ISNUMBER(FIND("TWIS",E737)),VLOOKUP(SUBSTITUTE(E737,"TWIS","IWIS"),CIFX_ECSG清單!A:R,18,0),IF(AND(ISNUMBER(FIND("T",LEFT(E737,2))),IF(LEN(E737)-LEN(SUBSTITUTE(E737,"T",""))&gt;1,FALSE,TRUE)),VLOOKUP(SUBSTITUTE(E737,"T",""),CIFX_ECSG清單!A:R,18,0),VLOOKUP(E737,CIFX_ECSG清單!A:R,18,0)))</f>
        <v>TS0116-SA-010301-00058-顧客資料基本資料_身份確認查詢.docx</v>
      </c>
      <c r="G737" s="27" t="s">
        <v>361</v>
      </c>
      <c r="H737" s="27" t="s">
        <v>1854</v>
      </c>
      <c r="I737" s="28">
        <v>2</v>
      </c>
      <c r="J737" s="29" t="s">
        <v>496</v>
      </c>
      <c r="K737" s="32" t="s">
        <v>514</v>
      </c>
      <c r="L737" s="31" t="s">
        <v>667</v>
      </c>
      <c r="M737" s="27" t="s">
        <v>1856</v>
      </c>
      <c r="N737" s="27">
        <v>10</v>
      </c>
      <c r="O737" s="30" t="s">
        <v>500</v>
      </c>
      <c r="P737" s="27" t="s">
        <v>501</v>
      </c>
      <c r="R737" s="27"/>
      <c r="S737" s="27" t="s">
        <v>502</v>
      </c>
      <c r="T737" s="27"/>
    </row>
    <row r="738" spans="1:20" hidden="1">
      <c r="A738" s="307" t="str">
        <f>VLOOKUP(E738,CIFX_ECSG清單!A:B,2,0)</f>
        <v>未上架待刪除</v>
      </c>
      <c r="B738" s="6" t="str">
        <f>_xlfn.IFNA(IF(C738="舊服務",LOOKUP(1,0/FIND(IFERROR(VLOOKUP(E738,新舊交易名稱mapping!A:B,2,0),E738),PGMTRX!A:A),PGMTRX!C:C),LOOKUP(1,0/FIND(E738,新服務功能!H:H),新服務功能!M:M)),VLOOKUP(IFERROR(VLOOKUP(E738,新舊交易名稱mapping!A:B,2,0),E738),CIFX_ECSG清單!A:B,2,0))</f>
        <v>未上架待刪除</v>
      </c>
      <c r="C738" s="307" t="str">
        <f>IF(_xlfn.IFNA(VLOOKUP(E738,新服務功能!H:H,1,0),"舊服務")&lt;&gt;"舊服務","新服務","舊服務")</f>
        <v>舊服務</v>
      </c>
      <c r="D738" s="307" t="str">
        <f>IF((VLOOKUP(E738,CIFX_ECSG清單!A:H,8,FALSE))=1,"異動","查詢")</f>
        <v>查詢</v>
      </c>
      <c r="E738" s="27" t="s">
        <v>357</v>
      </c>
      <c r="F738" s="27" t="str">
        <f>IF(ISNUMBER(FIND("TWIS",E738)),VLOOKUP(SUBSTITUTE(E738,"TWIS","IWIS"),CIFX_ECSG清單!A:R,18,0),IF(AND(ISNUMBER(FIND("T",LEFT(E738,2))),IF(LEN(E738)-LEN(SUBSTITUTE(E738,"T",""))&gt;1,FALSE,TRUE)),VLOOKUP(SUBSTITUTE(E738,"T",""),CIFX_ECSG清單!A:R,18,0),VLOOKUP(E738,CIFX_ECSG清單!A:R,18,0)))</f>
        <v>TS0116-SA-010301-00058-顧客資料基本資料_身份確認查詢.docx</v>
      </c>
      <c r="G738" s="27" t="s">
        <v>361</v>
      </c>
      <c r="H738" s="27" t="s">
        <v>1854</v>
      </c>
      <c r="I738" s="28">
        <v>3</v>
      </c>
      <c r="J738" s="29" t="s">
        <v>496</v>
      </c>
      <c r="K738" s="27" t="s">
        <v>1857</v>
      </c>
      <c r="L738" s="27" t="s">
        <v>616</v>
      </c>
      <c r="M738" s="27" t="s">
        <v>1858</v>
      </c>
      <c r="N738" s="27">
        <v>4</v>
      </c>
      <c r="O738" s="30" t="s">
        <v>500</v>
      </c>
      <c r="P738" s="30" t="s">
        <v>616</v>
      </c>
      <c r="R738" s="27" t="s">
        <v>1570</v>
      </c>
      <c r="S738" s="27"/>
      <c r="T738" s="27"/>
    </row>
    <row r="739" spans="1:20" hidden="1">
      <c r="A739" s="307" t="str">
        <f>VLOOKUP(E739,CIFX_ECSG清單!A:B,2,0)</f>
        <v>未上架待刪除</v>
      </c>
      <c r="B739" s="6" t="str">
        <f>_xlfn.IFNA(IF(C739="舊服務",LOOKUP(1,0/FIND(IFERROR(VLOOKUP(E739,新舊交易名稱mapping!A:B,2,0),E739),PGMTRX!A:A),PGMTRX!C:C),LOOKUP(1,0/FIND(E739,新服務功能!H:H),新服務功能!M:M)),VLOOKUP(IFERROR(VLOOKUP(E739,新舊交易名稱mapping!A:B,2,0),E739),CIFX_ECSG清單!A:B,2,0))</f>
        <v>未上架待刪除</v>
      </c>
      <c r="C739" s="307" t="str">
        <f>IF(_xlfn.IFNA(VLOOKUP(E739,新服務功能!H:H,1,0),"舊服務")&lt;&gt;"舊服務","新服務","舊服務")</f>
        <v>舊服務</v>
      </c>
      <c r="D739" s="307" t="str">
        <f>IF((VLOOKUP(E739,CIFX_ECSG清單!A:H,8,FALSE))=1,"異動","查詢")</f>
        <v>查詢</v>
      </c>
      <c r="E739" s="27" t="s">
        <v>357</v>
      </c>
      <c r="F739" s="27" t="str">
        <f>IF(ISNUMBER(FIND("TWIS",E739)),VLOOKUP(SUBSTITUTE(E739,"TWIS","IWIS"),CIFX_ECSG清單!A:R,18,0),IF(AND(ISNUMBER(FIND("T",LEFT(E739,2))),IF(LEN(E739)-LEN(SUBSTITUTE(E739,"T",""))&gt;1,FALSE,TRUE)),VLOOKUP(SUBSTITUTE(E739,"T",""),CIFX_ECSG清單!A:R,18,0),VLOOKUP(E739,CIFX_ECSG清單!A:R,18,0)))</f>
        <v>TS0116-SA-010301-00058-顧客資料基本資料_身份確認查詢.docx</v>
      </c>
      <c r="G739" s="27" t="s">
        <v>361</v>
      </c>
      <c r="H739" s="27" t="s">
        <v>1859</v>
      </c>
      <c r="I739" s="28">
        <v>1</v>
      </c>
      <c r="J739" s="29" t="s">
        <v>513</v>
      </c>
      <c r="K739" s="27" t="s">
        <v>509</v>
      </c>
      <c r="L739" s="27" t="s">
        <v>509</v>
      </c>
      <c r="M739" s="27" t="s">
        <v>1860</v>
      </c>
      <c r="N739" s="27">
        <v>13</v>
      </c>
      <c r="O739" s="30" t="s">
        <v>500</v>
      </c>
      <c r="P739" s="30" t="s">
        <v>511</v>
      </c>
      <c r="R739" s="27"/>
      <c r="S739" s="27"/>
      <c r="T739" s="27"/>
    </row>
    <row r="740" spans="1:20" hidden="1">
      <c r="A740" s="307" t="str">
        <f>VLOOKUP(E740,CIFX_ECSG清單!A:B,2,0)</f>
        <v>未上架待刪除</v>
      </c>
      <c r="B740" s="6" t="str">
        <f>_xlfn.IFNA(IF(C740="舊服務",LOOKUP(1,0/FIND(IFERROR(VLOOKUP(E740,新舊交易名稱mapping!A:B,2,0),E740),PGMTRX!A:A),PGMTRX!C:C),LOOKUP(1,0/FIND(E740,新服務功能!H:H),新服務功能!M:M)),VLOOKUP(IFERROR(VLOOKUP(E740,新舊交易名稱mapping!A:B,2,0),E740),CIFX_ECSG清單!A:B,2,0))</f>
        <v>未上架待刪除</v>
      </c>
      <c r="C740" s="307" t="str">
        <f>IF(_xlfn.IFNA(VLOOKUP(E740,新服務功能!H:H,1,0),"舊服務")&lt;&gt;"舊服務","新服務","舊服務")</f>
        <v>舊服務</v>
      </c>
      <c r="D740" s="307" t="str">
        <f>IF((VLOOKUP(E740,CIFX_ECSG清單!A:H,8,FALSE))=1,"異動","查詢")</f>
        <v>查詢</v>
      </c>
      <c r="E740" s="27" t="s">
        <v>357</v>
      </c>
      <c r="F740" s="27" t="str">
        <f>IF(ISNUMBER(FIND("TWIS",E740)),VLOOKUP(SUBSTITUTE(E740,"TWIS","IWIS"),CIFX_ECSG清單!A:R,18,0),IF(AND(ISNUMBER(FIND("T",LEFT(E740,2))),IF(LEN(E740)-LEN(SUBSTITUTE(E740,"T",""))&gt;1,FALSE,TRUE)),VLOOKUP(SUBSTITUTE(E740,"T",""),CIFX_ECSG清單!A:R,18,0),VLOOKUP(E740,CIFX_ECSG清單!A:R,18,0)))</f>
        <v>TS0116-SA-010301-00058-顧客資料基本資料_身份確認查詢.docx</v>
      </c>
      <c r="G740" s="27" t="s">
        <v>361</v>
      </c>
      <c r="H740" s="27" t="s">
        <v>1859</v>
      </c>
      <c r="I740" s="28">
        <v>2</v>
      </c>
      <c r="J740" s="29" t="s">
        <v>513</v>
      </c>
      <c r="K740" s="32" t="s">
        <v>514</v>
      </c>
      <c r="L740" s="31" t="s">
        <v>667</v>
      </c>
      <c r="M740" s="27" t="s">
        <v>1861</v>
      </c>
      <c r="N740" s="27">
        <v>10</v>
      </c>
      <c r="O740" s="30" t="s">
        <v>500</v>
      </c>
      <c r="P740" s="27" t="s">
        <v>501</v>
      </c>
      <c r="R740" s="27"/>
      <c r="S740" s="27" t="s">
        <v>502</v>
      </c>
      <c r="T740" s="27"/>
    </row>
    <row r="741" spans="1:20" hidden="1">
      <c r="A741" s="307" t="str">
        <f>VLOOKUP(E741,CIFX_ECSG清單!A:B,2,0)</f>
        <v>未上架待刪除</v>
      </c>
      <c r="B741" s="6" t="str">
        <f>_xlfn.IFNA(IF(C741="舊服務",LOOKUP(1,0/FIND(IFERROR(VLOOKUP(E741,新舊交易名稱mapping!A:B,2,0),E741),PGMTRX!A:A),PGMTRX!C:C),LOOKUP(1,0/FIND(E741,新服務功能!H:H),新服務功能!M:M)),VLOOKUP(IFERROR(VLOOKUP(E741,新舊交易名稱mapping!A:B,2,0),E741),CIFX_ECSG清單!A:B,2,0))</f>
        <v>未上架待刪除</v>
      </c>
      <c r="C741" s="307" t="str">
        <f>IF(_xlfn.IFNA(VLOOKUP(E741,新服務功能!H:H,1,0),"舊服務")&lt;&gt;"舊服務","新服務","舊服務")</f>
        <v>舊服務</v>
      </c>
      <c r="D741" s="307" t="str">
        <f>IF((VLOOKUP(E741,CIFX_ECSG清單!A:H,8,FALSE))=1,"異動","查詢")</f>
        <v>查詢</v>
      </c>
      <c r="E741" s="27" t="s">
        <v>357</v>
      </c>
      <c r="F741" s="27" t="str">
        <f>IF(ISNUMBER(FIND("TWIS",E741)),VLOOKUP(SUBSTITUTE(E741,"TWIS","IWIS"),CIFX_ECSG清單!A:R,18,0),IF(AND(ISNUMBER(FIND("T",LEFT(E741,2))),IF(LEN(E741)-LEN(SUBSTITUTE(E741,"T",""))&gt;1,FALSE,TRUE)),VLOOKUP(SUBSTITUTE(E741,"T",""),CIFX_ECSG清單!A:R,18,0),VLOOKUP(E741,CIFX_ECSG清單!A:R,18,0)))</f>
        <v>TS0116-SA-010301-00058-顧客資料基本資料_身份確認查詢.docx</v>
      </c>
      <c r="G741" s="27" t="s">
        <v>361</v>
      </c>
      <c r="H741" s="27" t="s">
        <v>1859</v>
      </c>
      <c r="I741" s="28">
        <v>3</v>
      </c>
      <c r="J741" s="29" t="s">
        <v>513</v>
      </c>
      <c r="K741" s="32" t="s">
        <v>1862</v>
      </c>
      <c r="L741" s="51" t="s">
        <v>1863</v>
      </c>
      <c r="M741" s="27" t="s">
        <v>1864</v>
      </c>
      <c r="N741" s="27">
        <v>1</v>
      </c>
      <c r="O741" s="30" t="s">
        <v>500</v>
      </c>
      <c r="P741" s="30" t="s">
        <v>1865</v>
      </c>
      <c r="R741" s="27"/>
      <c r="S741" s="27"/>
      <c r="T741" s="27"/>
    </row>
    <row r="742" spans="1:20" hidden="1">
      <c r="A742" s="307" t="str">
        <f>VLOOKUP(E742,CIFX_ECSG清單!A:B,2,0)</f>
        <v>未上架待刪除</v>
      </c>
      <c r="B742" s="6" t="str">
        <f>_xlfn.IFNA(IF(C742="舊服務",LOOKUP(1,0/FIND(IFERROR(VLOOKUP(E742,新舊交易名稱mapping!A:B,2,0),E742),PGMTRX!A:A),PGMTRX!C:C),LOOKUP(1,0/FIND(E742,新服務功能!H:H),新服務功能!M:M)),VLOOKUP(IFERROR(VLOOKUP(E742,新舊交易名稱mapping!A:B,2,0),E742),CIFX_ECSG清單!A:B,2,0))</f>
        <v>未上架待刪除</v>
      </c>
      <c r="C742" s="307" t="str">
        <f>IF(_xlfn.IFNA(VLOOKUP(E742,新服務功能!H:H,1,0),"舊服務")&lt;&gt;"舊服務","新服務","舊服務")</f>
        <v>舊服務</v>
      </c>
      <c r="D742" s="307" t="str">
        <f>IF((VLOOKUP(E742,CIFX_ECSG清單!A:H,8,FALSE))=1,"異動","查詢")</f>
        <v>查詢</v>
      </c>
      <c r="E742" s="27" t="s">
        <v>357</v>
      </c>
      <c r="F742" s="27" t="str">
        <f>IF(ISNUMBER(FIND("TWIS",E742)),VLOOKUP(SUBSTITUTE(E742,"TWIS","IWIS"),CIFX_ECSG清單!A:R,18,0),IF(AND(ISNUMBER(FIND("T",LEFT(E742,2))),IF(LEN(E742)-LEN(SUBSTITUTE(E742,"T",""))&gt;1,FALSE,TRUE)),VLOOKUP(SUBSTITUTE(E742,"T",""),CIFX_ECSG清單!A:R,18,0),VLOOKUP(E742,CIFX_ECSG清單!A:R,18,0)))</f>
        <v>TS0116-SA-010301-00058-顧客資料基本資料_身份確認查詢.docx</v>
      </c>
      <c r="G742" s="27" t="s">
        <v>361</v>
      </c>
      <c r="H742" s="27" t="s">
        <v>1859</v>
      </c>
      <c r="I742" s="28">
        <v>4</v>
      </c>
      <c r="J742" s="29" t="s">
        <v>513</v>
      </c>
      <c r="K742" s="32" t="s">
        <v>504</v>
      </c>
      <c r="L742" s="41" t="s">
        <v>629</v>
      </c>
      <c r="M742" s="27" t="s">
        <v>1866</v>
      </c>
      <c r="N742" s="27">
        <v>8</v>
      </c>
      <c r="O742" s="30" t="s">
        <v>500</v>
      </c>
      <c r="P742" s="30" t="s">
        <v>631</v>
      </c>
      <c r="R742" s="27"/>
      <c r="S742" s="27" t="s">
        <v>508</v>
      </c>
      <c r="T742" s="27"/>
    </row>
    <row r="743" spans="1:20" hidden="1">
      <c r="A743" s="307" t="str">
        <f>VLOOKUP(E743,CIFX_ECSG清單!A:B,2,0)</f>
        <v>未上架待刪除</v>
      </c>
      <c r="B743" s="6" t="str">
        <f>_xlfn.IFNA(IF(C743="舊服務",LOOKUP(1,0/FIND(IFERROR(VLOOKUP(E743,新舊交易名稱mapping!A:B,2,0),E743),PGMTRX!A:A),PGMTRX!C:C),LOOKUP(1,0/FIND(E743,新服務功能!H:H),新服務功能!M:M)),VLOOKUP(IFERROR(VLOOKUP(E743,新舊交易名稱mapping!A:B,2,0),E743),CIFX_ECSG清單!A:B,2,0))</f>
        <v>未上架待刪除</v>
      </c>
      <c r="C743" s="307" t="str">
        <f>IF(_xlfn.IFNA(VLOOKUP(E743,新服務功能!H:H,1,0),"舊服務")&lt;&gt;"舊服務","新服務","舊服務")</f>
        <v>舊服務</v>
      </c>
      <c r="D743" s="307" t="str">
        <f>IF((VLOOKUP(E743,CIFX_ECSG清單!A:H,8,FALSE))=1,"異動","查詢")</f>
        <v>查詢</v>
      </c>
      <c r="E743" s="27" t="s">
        <v>357</v>
      </c>
      <c r="F743" s="27" t="str">
        <f>IF(ISNUMBER(FIND("TWIS",E743)),VLOOKUP(SUBSTITUTE(E743,"TWIS","IWIS"),CIFX_ECSG清單!A:R,18,0),IF(AND(ISNUMBER(FIND("T",LEFT(E743,2))),IF(LEN(E743)-LEN(SUBSTITUTE(E743,"T",""))&gt;1,FALSE,TRUE)),VLOOKUP(SUBSTITUTE(E743,"T",""),CIFX_ECSG清單!A:R,18,0),VLOOKUP(E743,CIFX_ECSG清單!A:R,18,0)))</f>
        <v>TS0116-SA-010301-00058-顧客資料基本資料_身份確認查詢.docx</v>
      </c>
      <c r="G743" s="27" t="s">
        <v>361</v>
      </c>
      <c r="H743" s="27" t="s">
        <v>1859</v>
      </c>
      <c r="I743" s="28">
        <v>5</v>
      </c>
      <c r="J743" s="29" t="s">
        <v>513</v>
      </c>
      <c r="K743" s="32" t="s">
        <v>669</v>
      </c>
      <c r="L743" s="30" t="s">
        <v>749</v>
      </c>
      <c r="M743" s="27" t="s">
        <v>1867</v>
      </c>
      <c r="N743" s="27">
        <v>80</v>
      </c>
      <c r="O743" s="30" t="s">
        <v>500</v>
      </c>
      <c r="P743" s="30" t="s">
        <v>636</v>
      </c>
      <c r="R743" s="27"/>
      <c r="S743" s="27" t="s">
        <v>638</v>
      </c>
      <c r="T743" s="27"/>
    </row>
    <row r="744" spans="1:20" hidden="1">
      <c r="A744" s="307" t="str">
        <f>VLOOKUP(E744,CIFX_ECSG清單!A:B,2,0)</f>
        <v>未上架待刪除</v>
      </c>
      <c r="B744" s="6" t="str">
        <f>_xlfn.IFNA(IF(C744="舊服務",LOOKUP(1,0/FIND(IFERROR(VLOOKUP(E744,新舊交易名稱mapping!A:B,2,0),E744),PGMTRX!A:A),PGMTRX!C:C),LOOKUP(1,0/FIND(E744,新服務功能!H:H),新服務功能!M:M)),VLOOKUP(IFERROR(VLOOKUP(E744,新舊交易名稱mapping!A:B,2,0),E744),CIFX_ECSG清單!A:B,2,0))</f>
        <v>未上架待刪除</v>
      </c>
      <c r="C744" s="307" t="str">
        <f>IF(_xlfn.IFNA(VLOOKUP(E744,新服務功能!H:H,1,0),"舊服務")&lt;&gt;"舊服務","新服務","舊服務")</f>
        <v>舊服務</v>
      </c>
      <c r="D744" s="307" t="str">
        <f>IF((VLOOKUP(E744,CIFX_ECSG清單!A:H,8,FALSE))=1,"異動","查詢")</f>
        <v>查詢</v>
      </c>
      <c r="E744" s="27" t="s">
        <v>357</v>
      </c>
      <c r="F744" s="27" t="str">
        <f>IF(ISNUMBER(FIND("TWIS",E744)),VLOOKUP(SUBSTITUTE(E744,"TWIS","IWIS"),CIFX_ECSG清單!A:R,18,0),IF(AND(ISNUMBER(FIND("T",LEFT(E744,2))),IF(LEN(E744)-LEN(SUBSTITUTE(E744,"T",""))&gt;1,FALSE,TRUE)),VLOOKUP(SUBSTITUTE(E744,"T",""),CIFX_ECSG清單!A:R,18,0),VLOOKUP(E744,CIFX_ECSG清單!A:R,18,0)))</f>
        <v>TS0116-SA-010301-00058-顧客資料基本資料_身份確認查詢.docx</v>
      </c>
      <c r="G744" s="27" t="s">
        <v>361</v>
      </c>
      <c r="H744" s="27" t="s">
        <v>1859</v>
      </c>
      <c r="I744" s="28">
        <v>6</v>
      </c>
      <c r="J744" s="29" t="s">
        <v>513</v>
      </c>
      <c r="K744" s="32" t="s">
        <v>2032</v>
      </c>
      <c r="L744" s="30" t="s">
        <v>1143</v>
      </c>
      <c r="M744" s="27" t="s">
        <v>1868</v>
      </c>
      <c r="N744" s="27">
        <v>1</v>
      </c>
      <c r="O744" s="30" t="s">
        <v>500</v>
      </c>
      <c r="P744" s="30" t="s">
        <v>1145</v>
      </c>
      <c r="R744" s="27"/>
      <c r="S744" s="27" t="s">
        <v>1147</v>
      </c>
      <c r="T744" s="27"/>
    </row>
    <row r="745" spans="1:20" hidden="1">
      <c r="A745" s="307" t="str">
        <f>VLOOKUP(E745,CIFX_ECSG清單!A:B,2,0)</f>
        <v>未上架待刪除</v>
      </c>
      <c r="B745" s="6" t="str">
        <f>_xlfn.IFNA(IF(C745="舊服務",LOOKUP(1,0/FIND(IFERROR(VLOOKUP(E745,新舊交易名稱mapping!A:B,2,0),E745),PGMTRX!A:A),PGMTRX!C:C),LOOKUP(1,0/FIND(E745,新服務功能!H:H),新服務功能!M:M)),VLOOKUP(IFERROR(VLOOKUP(E745,新舊交易名稱mapping!A:B,2,0),E745),CIFX_ECSG清單!A:B,2,0))</f>
        <v>未上架待刪除</v>
      </c>
      <c r="C745" s="307" t="str">
        <f>IF(_xlfn.IFNA(VLOOKUP(E745,新服務功能!H:H,1,0),"舊服務")&lt;&gt;"舊服務","新服務","舊服務")</f>
        <v>舊服務</v>
      </c>
      <c r="D745" s="307" t="str">
        <f>IF((VLOOKUP(E745,CIFX_ECSG清單!A:H,8,FALSE))=1,"異動","查詢")</f>
        <v>查詢</v>
      </c>
      <c r="E745" s="27" t="s">
        <v>357</v>
      </c>
      <c r="F745" s="27" t="str">
        <f>IF(ISNUMBER(FIND("TWIS",E745)),VLOOKUP(SUBSTITUTE(E745,"TWIS","IWIS"),CIFX_ECSG清單!A:R,18,0),IF(AND(ISNUMBER(FIND("T",LEFT(E745,2))),IF(LEN(E745)-LEN(SUBSTITUTE(E745,"T",""))&gt;1,FALSE,TRUE)),VLOOKUP(SUBSTITUTE(E745,"T",""),CIFX_ECSG清單!A:R,18,0),VLOOKUP(E745,CIFX_ECSG清單!A:R,18,0)))</f>
        <v>TS0116-SA-010301-00058-顧客資料基本資料_身份確認查詢.docx</v>
      </c>
      <c r="G745" s="27" t="s">
        <v>361</v>
      </c>
      <c r="H745" s="27" t="s">
        <v>1859</v>
      </c>
      <c r="I745" s="28">
        <v>7</v>
      </c>
      <c r="J745" s="29" t="s">
        <v>513</v>
      </c>
      <c r="K745" s="32" t="s">
        <v>1869</v>
      </c>
      <c r="L745" s="30" t="s">
        <v>1870</v>
      </c>
      <c r="M745" s="27" t="s">
        <v>1871</v>
      </c>
      <c r="N745" s="27">
        <v>1</v>
      </c>
      <c r="O745" s="30" t="s">
        <v>500</v>
      </c>
      <c r="P745" s="30" t="s">
        <v>833</v>
      </c>
      <c r="R745" s="27"/>
      <c r="S745" s="27" t="s">
        <v>836</v>
      </c>
      <c r="T745" s="27"/>
    </row>
    <row r="746" spans="1:20" hidden="1">
      <c r="A746" s="307" t="str">
        <f>VLOOKUP(E746,CIFX_ECSG清單!A:B,2,0)</f>
        <v>未上架待刪除</v>
      </c>
      <c r="B746" s="6" t="str">
        <f>_xlfn.IFNA(IF(C746="舊服務",LOOKUP(1,0/FIND(IFERROR(VLOOKUP(E746,新舊交易名稱mapping!A:B,2,0),E746),PGMTRX!A:A),PGMTRX!C:C),LOOKUP(1,0/FIND(E746,新服務功能!H:H),新服務功能!M:M)),VLOOKUP(IFERROR(VLOOKUP(E746,新舊交易名稱mapping!A:B,2,0),E746),CIFX_ECSG清單!A:B,2,0))</f>
        <v>未上架待刪除</v>
      </c>
      <c r="C746" s="307" t="str">
        <f>IF(_xlfn.IFNA(VLOOKUP(E746,新服務功能!H:H,1,0),"舊服務")&lt;&gt;"舊服務","新服務","舊服務")</f>
        <v>舊服務</v>
      </c>
      <c r="D746" s="307" t="str">
        <f>IF((VLOOKUP(E746,CIFX_ECSG清單!A:H,8,FALSE))=1,"異動","查詢")</f>
        <v>查詢</v>
      </c>
      <c r="E746" s="27" t="s">
        <v>357</v>
      </c>
      <c r="F746" s="27" t="str">
        <f>IF(ISNUMBER(FIND("TWIS",E746)),VLOOKUP(SUBSTITUTE(E746,"TWIS","IWIS"),CIFX_ECSG清單!A:R,18,0),IF(AND(ISNUMBER(FIND("T",LEFT(E746,2))),IF(LEN(E746)-LEN(SUBSTITUTE(E746,"T",""))&gt;1,FALSE,TRUE)),VLOOKUP(SUBSTITUTE(E746,"T",""),CIFX_ECSG清單!A:R,18,0),VLOOKUP(E746,CIFX_ECSG清單!A:R,18,0)))</f>
        <v>TS0116-SA-010301-00058-顧客資料基本資料_身份確認查詢.docx</v>
      </c>
      <c r="G746" s="30" t="s">
        <v>361</v>
      </c>
      <c r="H746" s="30" t="s">
        <v>1859</v>
      </c>
      <c r="I746" s="28">
        <v>8</v>
      </c>
      <c r="J746" s="28" t="s">
        <v>513</v>
      </c>
      <c r="K746" s="31" t="s">
        <v>1872</v>
      </c>
      <c r="L746" s="52" t="s">
        <v>1873</v>
      </c>
      <c r="M746" s="30" t="s">
        <v>1874</v>
      </c>
      <c r="N746" s="30">
        <v>1</v>
      </c>
      <c r="O746" s="30" t="s">
        <v>500</v>
      </c>
      <c r="P746" s="36" t="s">
        <v>1875</v>
      </c>
      <c r="Q746" s="27" t="s">
        <v>1537</v>
      </c>
      <c r="R746" s="30"/>
      <c r="S746" s="37" t="s">
        <v>860</v>
      </c>
      <c r="T746" s="27"/>
    </row>
    <row r="747" spans="1:20" hidden="1">
      <c r="A747" s="307" t="str">
        <f>VLOOKUP(E747,CIFX_ECSG清單!A:B,2,0)</f>
        <v>未上架待刪除</v>
      </c>
      <c r="B747" s="6" t="str">
        <f>_xlfn.IFNA(IF(C747="舊服務",LOOKUP(1,0/FIND(IFERROR(VLOOKUP(E747,新舊交易名稱mapping!A:B,2,0),E747),PGMTRX!A:A),PGMTRX!C:C),LOOKUP(1,0/FIND(E747,新服務功能!H:H),新服務功能!M:M)),VLOOKUP(IFERROR(VLOOKUP(E747,新舊交易名稱mapping!A:B,2,0),E747),CIFX_ECSG清單!A:B,2,0))</f>
        <v>未上架待刪除</v>
      </c>
      <c r="C747" s="307" t="str">
        <f>IF(_xlfn.IFNA(VLOOKUP(E747,新服務功能!H:H,1,0),"舊服務")&lt;&gt;"舊服務","新服務","舊服務")</f>
        <v>舊服務</v>
      </c>
      <c r="D747" s="307" t="str">
        <f>IF((VLOOKUP(E747,CIFX_ECSG清單!A:H,8,FALSE))=1,"異動","查詢")</f>
        <v>查詢</v>
      </c>
      <c r="E747" s="27" t="s">
        <v>357</v>
      </c>
      <c r="F747" s="27" t="str">
        <f>IF(ISNUMBER(FIND("TWIS",E747)),VLOOKUP(SUBSTITUTE(E747,"TWIS","IWIS"),CIFX_ECSG清單!A:R,18,0),IF(AND(ISNUMBER(FIND("T",LEFT(E747,2))),IF(LEN(E747)-LEN(SUBSTITUTE(E747,"T",""))&gt;1,FALSE,TRUE)),VLOOKUP(SUBSTITUTE(E747,"T",""),CIFX_ECSG清單!A:R,18,0),VLOOKUP(E747,CIFX_ECSG清單!A:R,18,0)))</f>
        <v>TS0116-SA-010301-00058-顧客資料基本資料_身份確認查詢.docx</v>
      </c>
      <c r="G747" s="27" t="s">
        <v>361</v>
      </c>
      <c r="H747" s="27" t="s">
        <v>1859</v>
      </c>
      <c r="I747" s="28">
        <v>9</v>
      </c>
      <c r="J747" s="29" t="s">
        <v>513</v>
      </c>
      <c r="K747" s="32" t="s">
        <v>871</v>
      </c>
      <c r="L747" s="32" t="s">
        <v>1618</v>
      </c>
      <c r="M747" s="27" t="s">
        <v>1876</v>
      </c>
      <c r="N747" s="27">
        <v>22</v>
      </c>
      <c r="O747" s="27" t="s">
        <v>500</v>
      </c>
      <c r="P747" s="27" t="s">
        <v>874</v>
      </c>
      <c r="R747" s="27"/>
      <c r="S747" s="27" t="s">
        <v>876</v>
      </c>
      <c r="T747" s="27"/>
    </row>
    <row r="748" spans="1:20" hidden="1">
      <c r="A748" s="307" t="str">
        <f>VLOOKUP(E748,CIFX_ECSG清單!A:B,2,0)</f>
        <v>未上架待刪除</v>
      </c>
      <c r="B748" s="6" t="str">
        <f>_xlfn.IFNA(IF(C748="舊服務",LOOKUP(1,0/FIND(IFERROR(VLOOKUP(E748,新舊交易名稱mapping!A:B,2,0),E748),PGMTRX!A:A),PGMTRX!C:C),LOOKUP(1,0/FIND(E748,新服務功能!H:H),新服務功能!M:M)),VLOOKUP(IFERROR(VLOOKUP(E748,新舊交易名稱mapping!A:B,2,0),E748),CIFX_ECSG清單!A:B,2,0))</f>
        <v>未上架待刪除</v>
      </c>
      <c r="C748" s="307" t="str">
        <f>IF(_xlfn.IFNA(VLOOKUP(E748,新服務功能!H:H,1,0),"舊服務")&lt;&gt;"舊服務","新服務","舊服務")</f>
        <v>舊服務</v>
      </c>
      <c r="D748" s="307" t="str">
        <f>IF((VLOOKUP(E748,CIFX_ECSG清單!A:H,8,FALSE))=1,"異動","查詢")</f>
        <v>查詢</v>
      </c>
      <c r="E748" s="27" t="s">
        <v>357</v>
      </c>
      <c r="F748" s="27" t="str">
        <f>IF(ISNUMBER(FIND("TWIS",E748)),VLOOKUP(SUBSTITUTE(E748,"TWIS","IWIS"),CIFX_ECSG清單!A:R,18,0),IF(AND(ISNUMBER(FIND("T",LEFT(E748,2))),IF(LEN(E748)-LEN(SUBSTITUTE(E748,"T",""))&gt;1,FALSE,TRUE)),VLOOKUP(SUBSTITUTE(E748,"T",""),CIFX_ECSG清單!A:R,18,0),VLOOKUP(E748,CIFX_ECSG清單!A:R,18,0)))</f>
        <v>TS0116-SA-010301-00058-顧客資料基本資料_身份確認查詢.docx</v>
      </c>
      <c r="G748" s="27" t="s">
        <v>361</v>
      </c>
      <c r="H748" s="27" t="s">
        <v>1859</v>
      </c>
      <c r="I748" s="28">
        <v>10</v>
      </c>
      <c r="J748" s="29" t="s">
        <v>513</v>
      </c>
      <c r="K748" s="32" t="s">
        <v>1620</v>
      </c>
      <c r="L748" s="32" t="s">
        <v>1877</v>
      </c>
      <c r="M748" s="27" t="s">
        <v>1878</v>
      </c>
      <c r="N748" s="27">
        <v>80</v>
      </c>
      <c r="O748" s="27" t="s">
        <v>516</v>
      </c>
      <c r="P748" s="27" t="s">
        <v>1623</v>
      </c>
      <c r="R748" s="27"/>
      <c r="S748" s="27" t="s">
        <v>1625</v>
      </c>
      <c r="T748" s="27"/>
    </row>
    <row r="749" spans="1:20" hidden="1">
      <c r="A749" s="307" t="str">
        <f>VLOOKUP(E749,CIFX_ECSG清單!A:B,2,0)</f>
        <v>未上架待刪除</v>
      </c>
      <c r="B749" s="6" t="str">
        <f>_xlfn.IFNA(IF(C749="舊服務",LOOKUP(1,0/FIND(IFERROR(VLOOKUP(E749,新舊交易名稱mapping!A:B,2,0),E749),PGMTRX!A:A),PGMTRX!C:C),LOOKUP(1,0/FIND(E749,新服務功能!H:H),新服務功能!M:M)),VLOOKUP(IFERROR(VLOOKUP(E749,新舊交易名稱mapping!A:B,2,0),E749),CIFX_ECSG清單!A:B,2,0))</f>
        <v>未上架待刪除</v>
      </c>
      <c r="C749" s="307" t="str">
        <f>IF(_xlfn.IFNA(VLOOKUP(E749,新服務功能!H:H,1,0),"舊服務")&lt;&gt;"舊服務","新服務","舊服務")</f>
        <v>舊服務</v>
      </c>
      <c r="D749" s="307" t="str">
        <f>IF((VLOOKUP(E749,CIFX_ECSG清單!A:H,8,FALSE))=1,"異動","查詢")</f>
        <v>查詢</v>
      </c>
      <c r="E749" s="27" t="s">
        <v>357</v>
      </c>
      <c r="F749" s="27" t="str">
        <f>IF(ISNUMBER(FIND("TWIS",E749)),VLOOKUP(SUBSTITUTE(E749,"TWIS","IWIS"),CIFX_ECSG清單!A:R,18,0),IF(AND(ISNUMBER(FIND("T",LEFT(E749,2))),IF(LEN(E749)-LEN(SUBSTITUTE(E749,"T",""))&gt;1,FALSE,TRUE)),VLOOKUP(SUBSTITUTE(E749,"T",""),CIFX_ECSG清單!A:R,18,0),VLOOKUP(E749,CIFX_ECSG清單!A:R,18,0)))</f>
        <v>TS0116-SA-010301-00058-顧客資料基本資料_身份確認查詢.docx</v>
      </c>
      <c r="G749" s="27" t="s">
        <v>361</v>
      </c>
      <c r="H749" s="27" t="s">
        <v>1859</v>
      </c>
      <c r="I749" s="28">
        <v>11</v>
      </c>
      <c r="J749" s="29" t="s">
        <v>513</v>
      </c>
      <c r="K749" s="32" t="s">
        <v>907</v>
      </c>
      <c r="L749" s="32" t="s">
        <v>907</v>
      </c>
      <c r="M749" s="27" t="s">
        <v>1879</v>
      </c>
      <c r="N749" s="27">
        <v>11</v>
      </c>
      <c r="O749" s="27" t="s">
        <v>516</v>
      </c>
      <c r="P749" s="27" t="s">
        <v>909</v>
      </c>
      <c r="R749" s="27"/>
      <c r="S749" s="27" t="s">
        <v>911</v>
      </c>
      <c r="T749" s="27"/>
    </row>
    <row r="750" spans="1:20" hidden="1">
      <c r="A750" s="307" t="str">
        <f>VLOOKUP(E750,CIFX_ECSG清單!A:B,2,0)</f>
        <v>未上架待刪除</v>
      </c>
      <c r="B750" s="6" t="str">
        <f>_xlfn.IFNA(IF(C750="舊服務",LOOKUP(1,0/FIND(IFERROR(VLOOKUP(E750,新舊交易名稱mapping!A:B,2,0),E750),PGMTRX!A:A),PGMTRX!C:C),LOOKUP(1,0/FIND(E750,新服務功能!H:H),新服務功能!M:M)),VLOOKUP(IFERROR(VLOOKUP(E750,新舊交易名稱mapping!A:B,2,0),E750),CIFX_ECSG清單!A:B,2,0))</f>
        <v>未上架待刪除</v>
      </c>
      <c r="C750" s="307" t="str">
        <f>IF(_xlfn.IFNA(VLOOKUP(E750,新服務功能!H:H,1,0),"舊服務")&lt;&gt;"舊服務","新服務","舊服務")</f>
        <v>舊服務</v>
      </c>
      <c r="D750" s="307" t="str">
        <f>IF((VLOOKUP(E750,CIFX_ECSG清單!A:H,8,FALSE))=1,"異動","查詢")</f>
        <v>查詢</v>
      </c>
      <c r="E750" s="27" t="s">
        <v>357</v>
      </c>
      <c r="F750" s="27" t="str">
        <f>IF(ISNUMBER(FIND("TWIS",E750)),VLOOKUP(SUBSTITUTE(E750,"TWIS","IWIS"),CIFX_ECSG清單!A:R,18,0),IF(AND(ISNUMBER(FIND("T",LEFT(E750,2))),IF(LEN(E750)-LEN(SUBSTITUTE(E750,"T",""))&gt;1,FALSE,TRUE)),VLOOKUP(SUBSTITUTE(E750,"T",""),CIFX_ECSG清單!A:R,18,0),VLOOKUP(E750,CIFX_ECSG清單!A:R,18,0)))</f>
        <v>TS0116-SA-010301-00058-顧客資料基本資料_身份確認查詢.docx</v>
      </c>
      <c r="G750" s="27" t="s">
        <v>361</v>
      </c>
      <c r="H750" s="27" t="s">
        <v>1859</v>
      </c>
      <c r="I750" s="28">
        <v>12</v>
      </c>
      <c r="J750" s="29" t="s">
        <v>513</v>
      </c>
      <c r="K750" s="32" t="s">
        <v>1626</v>
      </c>
      <c r="L750" s="32" t="s">
        <v>1880</v>
      </c>
      <c r="M750" s="27" t="s">
        <v>1881</v>
      </c>
      <c r="N750" s="27">
        <v>80</v>
      </c>
      <c r="O750" s="30" t="s">
        <v>500</v>
      </c>
      <c r="P750" s="30" t="s">
        <v>1629</v>
      </c>
      <c r="R750" s="27"/>
      <c r="S750" s="27" t="s">
        <v>1631</v>
      </c>
      <c r="T750" s="27"/>
    </row>
    <row r="751" spans="1:20" hidden="1">
      <c r="A751" s="307" t="str">
        <f>VLOOKUP(E751,CIFX_ECSG清單!A:B,2,0)</f>
        <v>未上架待刪除</v>
      </c>
      <c r="B751" s="6" t="str">
        <f>_xlfn.IFNA(IF(C751="舊服務",LOOKUP(1,0/FIND(IFERROR(VLOOKUP(E751,新舊交易名稱mapping!A:B,2,0),E751),PGMTRX!A:A),PGMTRX!C:C),LOOKUP(1,0/FIND(E751,新服務功能!H:H),新服務功能!M:M)),VLOOKUP(IFERROR(VLOOKUP(E751,新舊交易名稱mapping!A:B,2,0),E751),CIFX_ECSG清單!A:B,2,0))</f>
        <v>未上架待刪除</v>
      </c>
      <c r="C751" s="307" t="str">
        <f>IF(_xlfn.IFNA(VLOOKUP(E751,新服務功能!H:H,1,0),"舊服務")&lt;&gt;"舊服務","新服務","舊服務")</f>
        <v>舊服務</v>
      </c>
      <c r="D751" s="307" t="str">
        <f>IF((VLOOKUP(E751,CIFX_ECSG清單!A:H,8,FALSE))=1,"異動","查詢")</f>
        <v>查詢</v>
      </c>
      <c r="E751" s="27" t="s">
        <v>357</v>
      </c>
      <c r="F751" s="27" t="str">
        <f>IF(ISNUMBER(FIND("TWIS",E751)),VLOOKUP(SUBSTITUTE(E751,"TWIS","IWIS"),CIFX_ECSG清單!A:R,18,0),IF(AND(ISNUMBER(FIND("T",LEFT(E751,2))),IF(LEN(E751)-LEN(SUBSTITUTE(E751,"T",""))&gt;1,FALSE,TRUE)),VLOOKUP(SUBSTITUTE(E751,"T",""),CIFX_ECSG清單!A:R,18,0),VLOOKUP(E751,CIFX_ECSG清單!A:R,18,0)))</f>
        <v>TS0116-SA-010301-00058-顧客資料基本資料_身份確認查詢.docx</v>
      </c>
      <c r="G751" s="27" t="s">
        <v>361</v>
      </c>
      <c r="H751" s="27" t="s">
        <v>1859</v>
      </c>
      <c r="I751" s="28">
        <v>13</v>
      </c>
      <c r="J751" s="29" t="s">
        <v>513</v>
      </c>
      <c r="K751" s="32" t="s">
        <v>912</v>
      </c>
      <c r="L751" s="32" t="s">
        <v>912</v>
      </c>
      <c r="M751" s="27" t="s">
        <v>1882</v>
      </c>
      <c r="N751" s="27">
        <v>11</v>
      </c>
      <c r="O751" s="30" t="s">
        <v>500</v>
      </c>
      <c r="P751" s="30" t="s">
        <v>914</v>
      </c>
      <c r="R751" s="27"/>
      <c r="S751" s="27" t="s">
        <v>916</v>
      </c>
      <c r="T751" s="27"/>
    </row>
    <row r="752" spans="1:20" hidden="1">
      <c r="A752" s="307" t="str">
        <f>VLOOKUP(E752,CIFX_ECSG清單!A:B,2,0)</f>
        <v>未上架待刪除</v>
      </c>
      <c r="B752" s="6" t="str">
        <f>_xlfn.IFNA(IF(C752="舊服務",LOOKUP(1,0/FIND(IFERROR(VLOOKUP(E752,新舊交易名稱mapping!A:B,2,0),E752),PGMTRX!A:A),PGMTRX!C:C),LOOKUP(1,0/FIND(E752,新服務功能!H:H),新服務功能!M:M)),VLOOKUP(IFERROR(VLOOKUP(E752,新舊交易名稱mapping!A:B,2,0),E752),CIFX_ECSG清單!A:B,2,0))</f>
        <v>未上架待刪除</v>
      </c>
      <c r="C752" s="307" t="str">
        <f>IF(_xlfn.IFNA(VLOOKUP(E752,新服務功能!H:H,1,0),"舊服務")&lt;&gt;"舊服務","新服務","舊服務")</f>
        <v>舊服務</v>
      </c>
      <c r="D752" s="307" t="str">
        <f>IF((VLOOKUP(E752,CIFX_ECSG清單!A:H,8,FALSE))=1,"異動","查詢")</f>
        <v>查詢</v>
      </c>
      <c r="E752" s="27" t="s">
        <v>357</v>
      </c>
      <c r="F752" s="27" t="str">
        <f>IF(ISNUMBER(FIND("TWIS",E752)),VLOOKUP(SUBSTITUTE(E752,"TWIS","IWIS"),CIFX_ECSG清單!A:R,18,0),IF(AND(ISNUMBER(FIND("T",LEFT(E752,2))),IF(LEN(E752)-LEN(SUBSTITUTE(E752,"T",""))&gt;1,FALSE,TRUE)),VLOOKUP(SUBSTITUTE(E752,"T",""),CIFX_ECSG清單!A:R,18,0),VLOOKUP(E752,CIFX_ECSG清單!A:R,18,0)))</f>
        <v>TS0116-SA-010301-00058-顧客資料基本資料_身份確認查詢.docx</v>
      </c>
      <c r="G752" s="27" t="s">
        <v>361</v>
      </c>
      <c r="H752" s="27" t="s">
        <v>1859</v>
      </c>
      <c r="I752" s="28">
        <v>14</v>
      </c>
      <c r="J752" s="29" t="s">
        <v>513</v>
      </c>
      <c r="K752" s="32" t="s">
        <v>1883</v>
      </c>
      <c r="L752" s="32" t="s">
        <v>1883</v>
      </c>
      <c r="M752" s="27" t="s">
        <v>1884</v>
      </c>
      <c r="N752" s="27">
        <v>6</v>
      </c>
      <c r="O752" s="30" t="s">
        <v>500</v>
      </c>
      <c r="P752" s="30" t="s">
        <v>920</v>
      </c>
      <c r="R752" s="27"/>
      <c r="S752" s="27" t="s">
        <v>922</v>
      </c>
      <c r="T752" s="27"/>
    </row>
    <row r="753" spans="1:20" hidden="1">
      <c r="A753" s="307" t="str">
        <f>VLOOKUP(E753,CIFX_ECSG清單!A:B,2,0)</f>
        <v>未上架待刪除</v>
      </c>
      <c r="B753" s="6" t="str">
        <f>_xlfn.IFNA(IF(C753="舊服務",LOOKUP(1,0/FIND(IFERROR(VLOOKUP(E753,新舊交易名稱mapping!A:B,2,0),E753),PGMTRX!A:A),PGMTRX!C:C),LOOKUP(1,0/FIND(E753,新服務功能!H:H),新服務功能!M:M)),VLOOKUP(IFERROR(VLOOKUP(E753,新舊交易名稱mapping!A:B,2,0),E753),CIFX_ECSG清單!A:B,2,0))</f>
        <v>未上架待刪除</v>
      </c>
      <c r="C753" s="307" t="str">
        <f>IF(_xlfn.IFNA(VLOOKUP(E753,新服務功能!H:H,1,0),"舊服務")&lt;&gt;"舊服務","新服務","舊服務")</f>
        <v>舊服務</v>
      </c>
      <c r="D753" s="307" t="str">
        <f>IF((VLOOKUP(E753,CIFX_ECSG清單!A:H,8,FALSE))=1,"異動","查詢")</f>
        <v>查詢</v>
      </c>
      <c r="E753" s="27" t="s">
        <v>357</v>
      </c>
      <c r="F753" s="27" t="str">
        <f>IF(ISNUMBER(FIND("TWIS",E753)),VLOOKUP(SUBSTITUTE(E753,"TWIS","IWIS"),CIFX_ECSG清單!A:R,18,0),IF(AND(ISNUMBER(FIND("T",LEFT(E753,2))),IF(LEN(E753)-LEN(SUBSTITUTE(E753,"T",""))&gt;1,FALSE,TRUE)),VLOOKUP(SUBSTITUTE(E753,"T",""),CIFX_ECSG清單!A:R,18,0),VLOOKUP(E753,CIFX_ECSG清單!A:R,18,0)))</f>
        <v>TS0116-SA-010301-00058-顧客資料基本資料_身份確認查詢.docx</v>
      </c>
      <c r="G753" s="27" t="s">
        <v>361</v>
      </c>
      <c r="H753" s="27" t="s">
        <v>1859</v>
      </c>
      <c r="I753" s="28">
        <v>15</v>
      </c>
      <c r="J753" s="29" t="s">
        <v>513</v>
      </c>
      <c r="K753" s="32" t="s">
        <v>1885</v>
      </c>
      <c r="L753" s="34" t="s">
        <v>1886</v>
      </c>
      <c r="M753" s="27" t="s">
        <v>1887</v>
      </c>
      <c r="N753" s="27">
        <v>2</v>
      </c>
      <c r="O753" s="27" t="s">
        <v>1205</v>
      </c>
      <c r="P753" s="27" t="s">
        <v>1888</v>
      </c>
      <c r="R753" s="27"/>
      <c r="S753" s="27"/>
      <c r="T753" s="27"/>
    </row>
    <row r="754" spans="1:20" hidden="1">
      <c r="A754" s="307" t="str">
        <f>VLOOKUP(E754,CIFX_ECSG清單!A:B,2,0)</f>
        <v>未上架待刪除</v>
      </c>
      <c r="B754" s="6" t="str">
        <f>_xlfn.IFNA(IF(C754="舊服務",LOOKUP(1,0/FIND(IFERROR(VLOOKUP(E754,新舊交易名稱mapping!A:B,2,0),E754),PGMTRX!A:A),PGMTRX!C:C),LOOKUP(1,0/FIND(E754,新服務功能!H:H),新服務功能!M:M)),VLOOKUP(IFERROR(VLOOKUP(E754,新舊交易名稱mapping!A:B,2,0),E754),CIFX_ECSG清單!A:B,2,0))</f>
        <v>未上架待刪除</v>
      </c>
      <c r="C754" s="307" t="str">
        <f>IF(_xlfn.IFNA(VLOOKUP(E754,新服務功能!H:H,1,0),"舊服務")&lt;&gt;"舊服務","新服務","舊服務")</f>
        <v>舊服務</v>
      </c>
      <c r="D754" s="307" t="str">
        <f>IF((VLOOKUP(E754,CIFX_ECSG清單!A:H,8,FALSE))=1,"異動","查詢")</f>
        <v>查詢</v>
      </c>
      <c r="E754" s="27" t="s">
        <v>357</v>
      </c>
      <c r="F754" s="27" t="str">
        <f>IF(ISNUMBER(FIND("TWIS",E754)),VLOOKUP(SUBSTITUTE(E754,"TWIS","IWIS"),CIFX_ECSG清單!A:R,18,0),IF(AND(ISNUMBER(FIND("T",LEFT(E754,2))),IF(LEN(E754)-LEN(SUBSTITUTE(E754,"T",""))&gt;1,FALSE,TRUE)),VLOOKUP(SUBSTITUTE(E754,"T",""),CIFX_ECSG清單!A:R,18,0),VLOOKUP(E754,CIFX_ECSG清單!A:R,18,0)))</f>
        <v>TS0116-SA-010301-00058-顧客資料基本資料_身份確認查詢.docx</v>
      </c>
      <c r="G754" s="27" t="s">
        <v>361</v>
      </c>
      <c r="H754" s="27" t="s">
        <v>1859</v>
      </c>
      <c r="I754" s="28">
        <v>16</v>
      </c>
      <c r="J754" s="29" t="s">
        <v>513</v>
      </c>
      <c r="K754" s="27" t="s">
        <v>509</v>
      </c>
      <c r="L754" s="27" t="s">
        <v>509</v>
      </c>
      <c r="M754" s="27" t="s">
        <v>1889</v>
      </c>
      <c r="N754" s="27">
        <v>13</v>
      </c>
      <c r="O754" s="30" t="s">
        <v>500</v>
      </c>
      <c r="P754" s="30" t="s">
        <v>511</v>
      </c>
      <c r="R754" s="27"/>
      <c r="S754" s="27"/>
      <c r="T754" s="27"/>
    </row>
    <row r="755" spans="1:20" hidden="1">
      <c r="A755" s="307" t="str">
        <f>VLOOKUP(E755,CIFX_ECSG清單!A:B,2,0)</f>
        <v>未上架待刪除</v>
      </c>
      <c r="B755" s="6" t="str">
        <f>_xlfn.IFNA(IF(C755="舊服務",LOOKUP(1,0/FIND(IFERROR(VLOOKUP(E755,新舊交易名稱mapping!A:B,2,0),E755),PGMTRX!A:A),PGMTRX!C:C),LOOKUP(1,0/FIND(E755,新服務功能!H:H),新服務功能!M:M)),VLOOKUP(IFERROR(VLOOKUP(E755,新舊交易名稱mapping!A:B,2,0),E755),CIFX_ECSG清單!A:B,2,0))</f>
        <v>未上架待刪除</v>
      </c>
      <c r="C755" s="307" t="str">
        <f>IF(_xlfn.IFNA(VLOOKUP(E755,新服務功能!H:H,1,0),"舊服務")&lt;&gt;"舊服務","新服務","舊服務")</f>
        <v>舊服務</v>
      </c>
      <c r="D755" s="307" t="str">
        <f>IF((VLOOKUP(E755,CIFX_ECSG清單!A:H,8,FALSE))=1,"異動","查詢")</f>
        <v>查詢</v>
      </c>
      <c r="E755" s="27" t="s">
        <v>357</v>
      </c>
      <c r="F755" s="27" t="str">
        <f>IF(ISNUMBER(FIND("TWIS",E755)),VLOOKUP(SUBSTITUTE(E755,"TWIS","IWIS"),CIFX_ECSG清單!A:R,18,0),IF(AND(ISNUMBER(FIND("T",LEFT(E755,2))),IF(LEN(E755)-LEN(SUBSTITUTE(E755,"T",""))&gt;1,FALSE,TRUE)),VLOOKUP(SUBSTITUTE(E755,"T",""),CIFX_ECSG清單!A:R,18,0),VLOOKUP(E755,CIFX_ECSG清單!A:R,18,0)))</f>
        <v>TS0116-SA-010301-00058-顧客資料基本資料_身份確認查詢.docx</v>
      </c>
      <c r="G755" s="27" t="s">
        <v>361</v>
      </c>
      <c r="H755" s="27" t="s">
        <v>1859</v>
      </c>
      <c r="I755" s="28">
        <v>17</v>
      </c>
      <c r="J755" s="29" t="s">
        <v>513</v>
      </c>
      <c r="K755" s="27" t="s">
        <v>1890</v>
      </c>
      <c r="L755" s="27" t="s">
        <v>616</v>
      </c>
      <c r="M755" s="27" t="s">
        <v>1891</v>
      </c>
      <c r="N755" s="27">
        <v>1</v>
      </c>
      <c r="O755" s="30" t="s">
        <v>500</v>
      </c>
      <c r="P755" s="30" t="s">
        <v>616</v>
      </c>
      <c r="R755" s="27"/>
      <c r="S755" s="27"/>
      <c r="T755" s="27"/>
    </row>
    <row r="756" spans="1:20" hidden="1">
      <c r="A756" s="307" t="str">
        <f>VLOOKUP(E756,CIFX_ECSG清單!A:B,2,0)</f>
        <v>未上架待刪除</v>
      </c>
      <c r="B756" s="6" t="str">
        <f>_xlfn.IFNA(IF(C756="舊服務",LOOKUP(1,0/FIND(IFERROR(VLOOKUP(E756,新舊交易名稱mapping!A:B,2,0),E756),PGMTRX!A:A),PGMTRX!C:C),LOOKUP(1,0/FIND(E756,新服務功能!H:H),新服務功能!M:M)),VLOOKUP(IFERROR(VLOOKUP(E756,新舊交易名稱mapping!A:B,2,0),E756),CIFX_ECSG清單!A:B,2,0))</f>
        <v>未上架待刪除</v>
      </c>
      <c r="C756" s="307" t="str">
        <f>IF(_xlfn.IFNA(VLOOKUP(E756,新服務功能!H:H,1,0),"舊服務")&lt;&gt;"舊服務","新服務","舊服務")</f>
        <v>舊服務</v>
      </c>
      <c r="D756" s="307" t="str">
        <f>IF((VLOOKUP(E756,CIFX_ECSG清單!A:H,8,FALSE))=1,"異動","查詢")</f>
        <v>查詢</v>
      </c>
      <c r="E756" s="27" t="s">
        <v>357</v>
      </c>
      <c r="F756" s="27" t="str">
        <f>IF(ISNUMBER(FIND("TWIS",E756)),VLOOKUP(SUBSTITUTE(E756,"TWIS","IWIS"),CIFX_ECSG清單!A:R,18,0),IF(AND(ISNUMBER(FIND("T",LEFT(E756,2))),IF(LEN(E756)-LEN(SUBSTITUTE(E756,"T",""))&gt;1,FALSE,TRUE)),VLOOKUP(SUBSTITUTE(E756,"T",""),CIFX_ECSG清單!A:R,18,0),VLOOKUP(E756,CIFX_ECSG清單!A:R,18,0)))</f>
        <v>TS0116-SA-010301-00058-顧客資料基本資料_身份確認查詢.docx</v>
      </c>
      <c r="G756" s="27" t="s">
        <v>361</v>
      </c>
      <c r="H756" s="27" t="s">
        <v>1859</v>
      </c>
      <c r="I756" s="28">
        <v>18</v>
      </c>
      <c r="J756" s="29" t="s">
        <v>513</v>
      </c>
      <c r="K756" s="27" t="s">
        <v>1892</v>
      </c>
      <c r="L756" s="27" t="s">
        <v>616</v>
      </c>
      <c r="M756" s="27" t="s">
        <v>1893</v>
      </c>
      <c r="N756" s="27">
        <v>1</v>
      </c>
      <c r="O756" s="30" t="s">
        <v>500</v>
      </c>
      <c r="P756" s="30" t="s">
        <v>616</v>
      </c>
      <c r="R756" s="27"/>
      <c r="S756" s="27"/>
      <c r="T756" s="27"/>
    </row>
    <row r="757" spans="1:20" hidden="1">
      <c r="A757" s="307" t="str">
        <f>VLOOKUP(E757,CIFX_ECSG清單!A:B,2,0)</f>
        <v>未上架待刪除</v>
      </c>
      <c r="B757" s="6" t="str">
        <f>_xlfn.IFNA(IF(C757="舊服務",LOOKUP(1,0/FIND(IFERROR(VLOOKUP(E757,新舊交易名稱mapping!A:B,2,0),E757),PGMTRX!A:A),PGMTRX!C:C),LOOKUP(1,0/FIND(E757,新服務功能!H:H),新服務功能!M:M)),VLOOKUP(IFERROR(VLOOKUP(E757,新舊交易名稱mapping!A:B,2,0),E757),CIFX_ECSG清單!A:B,2,0))</f>
        <v>未上架待刪除</v>
      </c>
      <c r="C757" s="307" t="str">
        <f>IF(_xlfn.IFNA(VLOOKUP(E757,新服務功能!H:H,1,0),"舊服務")&lt;&gt;"舊服務","新服務","舊服務")</f>
        <v>舊服務</v>
      </c>
      <c r="D757" s="307" t="str">
        <f>IF((VLOOKUP(E757,CIFX_ECSG清單!A:H,8,FALSE))=1,"異動","查詢")</f>
        <v>查詢</v>
      </c>
      <c r="E757" s="27" t="s">
        <v>357</v>
      </c>
      <c r="F757" s="27" t="str">
        <f>IF(ISNUMBER(FIND("TWIS",E757)),VLOOKUP(SUBSTITUTE(E757,"TWIS","IWIS"),CIFX_ECSG清單!A:R,18,0),IF(AND(ISNUMBER(FIND("T",LEFT(E757,2))),IF(LEN(E757)-LEN(SUBSTITUTE(E757,"T",""))&gt;1,FALSE,TRUE)),VLOOKUP(SUBSTITUTE(E757,"T",""),CIFX_ECSG清單!A:R,18,0),VLOOKUP(E757,CIFX_ECSG清單!A:R,18,0)))</f>
        <v>TS0116-SA-010301-00058-顧客資料基本資料_身份確認查詢.docx</v>
      </c>
      <c r="G757" s="27" t="s">
        <v>361</v>
      </c>
      <c r="H757" s="27" t="s">
        <v>1859</v>
      </c>
      <c r="I757" s="28">
        <v>19</v>
      </c>
      <c r="J757" s="29" t="s">
        <v>513</v>
      </c>
      <c r="K757" s="27" t="s">
        <v>1894</v>
      </c>
      <c r="L757" s="27" t="s">
        <v>616</v>
      </c>
      <c r="M757" s="27" t="s">
        <v>1895</v>
      </c>
      <c r="N757" s="27">
        <v>1</v>
      </c>
      <c r="O757" s="30" t="s">
        <v>500</v>
      </c>
      <c r="P757" s="30" t="s">
        <v>616</v>
      </c>
      <c r="R757" s="27"/>
      <c r="S757" s="27"/>
      <c r="T757" s="27"/>
    </row>
    <row r="758" spans="1:20" hidden="1">
      <c r="A758" s="307" t="str">
        <f>VLOOKUP(E758,CIFX_ECSG清單!A:B,2,0)</f>
        <v>未上架待刪除</v>
      </c>
      <c r="B758" s="6" t="str">
        <f>_xlfn.IFNA(IF(C758="舊服務",LOOKUP(1,0/FIND(IFERROR(VLOOKUP(E758,新舊交易名稱mapping!A:B,2,0),E758),PGMTRX!A:A),PGMTRX!C:C),LOOKUP(1,0/FIND(E758,新服務功能!H:H),新服務功能!M:M)),VLOOKUP(IFERROR(VLOOKUP(E758,新舊交易名稱mapping!A:B,2,0),E758),CIFX_ECSG清單!A:B,2,0))</f>
        <v>未上架待刪除</v>
      </c>
      <c r="C758" s="307" t="str">
        <f>IF(_xlfn.IFNA(VLOOKUP(E758,新服務功能!H:H,1,0),"舊服務")&lt;&gt;"舊服務","新服務","舊服務")</f>
        <v>舊服務</v>
      </c>
      <c r="D758" s="307" t="str">
        <f>IF((VLOOKUP(E758,CIFX_ECSG清單!A:H,8,FALSE))=1,"異動","查詢")</f>
        <v>查詢</v>
      </c>
      <c r="E758" s="27" t="s">
        <v>357</v>
      </c>
      <c r="F758" s="27" t="str">
        <f>IF(ISNUMBER(FIND("TWIS",E758)),VLOOKUP(SUBSTITUTE(E758,"TWIS","IWIS"),CIFX_ECSG清單!A:R,18,0),IF(AND(ISNUMBER(FIND("T",LEFT(E758,2))),IF(LEN(E758)-LEN(SUBSTITUTE(E758,"T",""))&gt;1,FALSE,TRUE)),VLOOKUP(SUBSTITUTE(E758,"T",""),CIFX_ECSG清單!A:R,18,0),VLOOKUP(E758,CIFX_ECSG清單!A:R,18,0)))</f>
        <v>TS0116-SA-010301-00058-顧客資料基本資料_身份確認查詢.docx</v>
      </c>
      <c r="G758" s="27" t="s">
        <v>361</v>
      </c>
      <c r="H758" s="27" t="s">
        <v>1859</v>
      </c>
      <c r="I758" s="28">
        <v>20</v>
      </c>
      <c r="J758" s="29" t="s">
        <v>513</v>
      </c>
      <c r="K758" s="27" t="s">
        <v>1896</v>
      </c>
      <c r="L758" s="27" t="s">
        <v>616</v>
      </c>
      <c r="M758" s="27" t="s">
        <v>1897</v>
      </c>
      <c r="N758" s="27">
        <v>1</v>
      </c>
      <c r="O758" s="30" t="s">
        <v>500</v>
      </c>
      <c r="P758" s="30" t="s">
        <v>616</v>
      </c>
      <c r="R758" s="27"/>
      <c r="S758" s="27"/>
      <c r="T758" s="27"/>
    </row>
    <row r="759" spans="1:20" hidden="1">
      <c r="A759" s="307" t="str">
        <f>VLOOKUP(E759,CIFX_ECSG清單!A:B,2,0)</f>
        <v>未上架待刪除</v>
      </c>
      <c r="B759" s="6" t="str">
        <f>_xlfn.IFNA(IF(C759="舊服務",LOOKUP(1,0/FIND(IFERROR(VLOOKUP(E759,新舊交易名稱mapping!A:B,2,0),E759),PGMTRX!A:A),PGMTRX!C:C),LOOKUP(1,0/FIND(E759,新服務功能!H:H),新服務功能!M:M)),VLOOKUP(IFERROR(VLOOKUP(E759,新舊交易名稱mapping!A:B,2,0),E759),CIFX_ECSG清單!A:B,2,0))</f>
        <v>未上架待刪除</v>
      </c>
      <c r="C759" s="307" t="str">
        <f>IF(_xlfn.IFNA(VLOOKUP(E759,新服務功能!H:H,1,0),"舊服務")&lt;&gt;"舊服務","新服務","舊服務")</f>
        <v>舊服務</v>
      </c>
      <c r="D759" s="307" t="str">
        <f>IF((VLOOKUP(E759,CIFX_ECSG清單!A:H,8,FALSE))=1,"異動","查詢")</f>
        <v>查詢</v>
      </c>
      <c r="E759" s="27" t="s">
        <v>357</v>
      </c>
      <c r="F759" s="27" t="str">
        <f>IF(ISNUMBER(FIND("TWIS",E759)),VLOOKUP(SUBSTITUTE(E759,"TWIS","IWIS"),CIFX_ECSG清單!A:R,18,0),IF(AND(ISNUMBER(FIND("T",LEFT(E759,2))),IF(LEN(E759)-LEN(SUBSTITUTE(E759,"T",""))&gt;1,FALSE,TRUE)),VLOOKUP(SUBSTITUTE(E759,"T",""),CIFX_ECSG清單!A:R,18,0),VLOOKUP(E759,CIFX_ECSG清單!A:R,18,0)))</f>
        <v>TS0116-SA-010301-00058-顧客資料基本資料_身份確認查詢.docx</v>
      </c>
      <c r="G759" s="27" t="s">
        <v>361</v>
      </c>
      <c r="H759" s="27" t="s">
        <v>1859</v>
      </c>
      <c r="I759" s="28">
        <v>21</v>
      </c>
      <c r="J759" s="29" t="s">
        <v>513</v>
      </c>
      <c r="K759" s="32" t="s">
        <v>1898</v>
      </c>
      <c r="L759" s="32" t="s">
        <v>616</v>
      </c>
      <c r="M759" s="27" t="s">
        <v>1899</v>
      </c>
      <c r="N759" s="27">
        <v>3</v>
      </c>
      <c r="O759" s="30" t="s">
        <v>500</v>
      </c>
      <c r="P759" s="30" t="s">
        <v>616</v>
      </c>
      <c r="R759" s="27"/>
      <c r="S759" s="27"/>
      <c r="T759" s="27"/>
    </row>
    <row r="760" spans="1:20" hidden="1">
      <c r="A760" s="307" t="str">
        <f>VLOOKUP(E760,CIFX_ECSG清單!A:B,2,0)</f>
        <v>未上架待刪除</v>
      </c>
      <c r="B760" s="6" t="str">
        <f>_xlfn.IFNA(IF(C760="舊服務",LOOKUP(1,0/FIND(IFERROR(VLOOKUP(E760,新舊交易名稱mapping!A:B,2,0),E760),PGMTRX!A:A),PGMTRX!C:C),LOOKUP(1,0/FIND(E760,新服務功能!H:H),新服務功能!M:M)),VLOOKUP(IFERROR(VLOOKUP(E760,新舊交易名稱mapping!A:B,2,0),E760),CIFX_ECSG清單!A:B,2,0))</f>
        <v>未上架待刪除</v>
      </c>
      <c r="C760" s="307" t="str">
        <f>IF(_xlfn.IFNA(VLOOKUP(E760,新服務功能!H:H,1,0),"舊服務")&lt;&gt;"舊服務","新服務","舊服務")</f>
        <v>舊服務</v>
      </c>
      <c r="D760" s="307" t="str">
        <f>IF((VLOOKUP(E760,CIFX_ECSG清單!A:H,8,FALSE))=1,"異動","查詢")</f>
        <v>查詢</v>
      </c>
      <c r="E760" s="27" t="s">
        <v>357</v>
      </c>
      <c r="F760" s="27" t="str">
        <f>IF(ISNUMBER(FIND("TWIS",E760)),VLOOKUP(SUBSTITUTE(E760,"TWIS","IWIS"),CIFX_ECSG清單!A:R,18,0),IF(AND(ISNUMBER(FIND("T",LEFT(E760,2))),IF(LEN(E760)-LEN(SUBSTITUTE(E760,"T",""))&gt;1,FALSE,TRUE)),VLOOKUP(SUBSTITUTE(E760,"T",""),CIFX_ECSG清單!A:R,18,0),VLOOKUP(E760,CIFX_ECSG清單!A:R,18,0)))</f>
        <v>TS0116-SA-010301-00058-顧客資料基本資料_身份確認查詢.docx</v>
      </c>
      <c r="G760" s="27" t="s">
        <v>361</v>
      </c>
      <c r="H760" s="27" t="s">
        <v>1859</v>
      </c>
      <c r="I760" s="28">
        <v>22</v>
      </c>
      <c r="J760" s="29" t="s">
        <v>513</v>
      </c>
      <c r="K760" s="32" t="s">
        <v>1900</v>
      </c>
      <c r="L760" s="31" t="s">
        <v>1900</v>
      </c>
      <c r="M760" s="27" t="s">
        <v>1901</v>
      </c>
      <c r="N760" s="27">
        <v>1</v>
      </c>
      <c r="O760" s="30" t="s">
        <v>500</v>
      </c>
      <c r="P760" s="30" t="s">
        <v>1902</v>
      </c>
      <c r="Q760" s="27" t="s">
        <v>1903</v>
      </c>
      <c r="R760" s="27"/>
      <c r="S760" s="37" t="s">
        <v>1904</v>
      </c>
      <c r="T760" s="27"/>
    </row>
    <row r="761" spans="1:20" hidden="1">
      <c r="A761" s="307" t="str">
        <f>VLOOKUP(E761,CIFX_ECSG清單!A:B,2,0)</f>
        <v>未上架待刪除</v>
      </c>
      <c r="B761" s="6" t="str">
        <f>_xlfn.IFNA(IF(C761="舊服務",LOOKUP(1,0/FIND(IFERROR(VLOOKUP(E761,新舊交易名稱mapping!A:B,2,0),E761),PGMTRX!A:A),PGMTRX!C:C),LOOKUP(1,0/FIND(E761,新服務功能!H:H),新服務功能!M:M)),VLOOKUP(IFERROR(VLOOKUP(E761,新舊交易名稱mapping!A:B,2,0),E761),CIFX_ECSG清單!A:B,2,0))</f>
        <v>未上架待刪除</v>
      </c>
      <c r="C761" s="307" t="str">
        <f>IF(_xlfn.IFNA(VLOOKUP(E761,新服務功能!H:H,1,0),"舊服務")&lt;&gt;"舊服務","新服務","舊服務")</f>
        <v>舊服務</v>
      </c>
      <c r="D761" s="307" t="str">
        <f>IF((VLOOKUP(E761,CIFX_ECSG清單!A:H,8,FALSE))=1,"異動","查詢")</f>
        <v>查詢</v>
      </c>
      <c r="E761" s="27" t="s">
        <v>357</v>
      </c>
      <c r="F761" s="27" t="str">
        <f>IF(ISNUMBER(FIND("TWIS",E761)),VLOOKUP(SUBSTITUTE(E761,"TWIS","IWIS"),CIFX_ECSG清單!A:R,18,0),IF(AND(ISNUMBER(FIND("T",LEFT(E761,2))),IF(LEN(E761)-LEN(SUBSTITUTE(E761,"T",""))&gt;1,FALSE,TRUE)),VLOOKUP(SUBSTITUTE(E761,"T",""),CIFX_ECSG清單!A:R,18,0),VLOOKUP(E761,CIFX_ECSG清單!A:R,18,0)))</f>
        <v>TS0116-SA-010301-00058-顧客資料基本資料_身份確認查詢.docx</v>
      </c>
      <c r="G761" s="27" t="s">
        <v>361</v>
      </c>
      <c r="H761" s="27" t="s">
        <v>1859</v>
      </c>
      <c r="I761" s="28">
        <v>23</v>
      </c>
      <c r="J761" s="29" t="s">
        <v>513</v>
      </c>
      <c r="K761" s="32" t="s">
        <v>1905</v>
      </c>
      <c r="L761" s="30" t="s">
        <v>1661</v>
      </c>
      <c r="M761" s="27" t="s">
        <v>1906</v>
      </c>
      <c r="N761" s="27">
        <v>1</v>
      </c>
      <c r="O761" s="30" t="s">
        <v>500</v>
      </c>
      <c r="P761" s="30" t="s">
        <v>1663</v>
      </c>
      <c r="R761" s="27"/>
      <c r="S761" s="46" t="s">
        <v>1665</v>
      </c>
      <c r="T761" s="27"/>
    </row>
    <row r="762" spans="1:20" hidden="1">
      <c r="A762" s="307" t="str">
        <f>VLOOKUP(E762,CIFX_ECSG清單!A:B,2,0)</f>
        <v>未上架待刪除</v>
      </c>
      <c r="B762" s="6" t="str">
        <f>_xlfn.IFNA(IF(C762="舊服務",LOOKUP(1,0/FIND(IFERROR(VLOOKUP(E762,新舊交易名稱mapping!A:B,2,0),E762),PGMTRX!A:A),PGMTRX!C:C),LOOKUP(1,0/FIND(E762,新服務功能!H:H),新服務功能!M:M)),VLOOKUP(IFERROR(VLOOKUP(E762,新舊交易名稱mapping!A:B,2,0),E762),CIFX_ECSG清單!A:B,2,0))</f>
        <v>未上架待刪除</v>
      </c>
      <c r="C762" s="307" t="str">
        <f>IF(_xlfn.IFNA(VLOOKUP(E762,新服務功能!H:H,1,0),"舊服務")&lt;&gt;"舊服務","新服務","舊服務")</f>
        <v>舊服務</v>
      </c>
      <c r="D762" s="307" t="str">
        <f>IF((VLOOKUP(E762,CIFX_ECSG清單!A:H,8,FALSE))=1,"異動","查詢")</f>
        <v>查詢</v>
      </c>
      <c r="E762" s="27" t="s">
        <v>357</v>
      </c>
      <c r="F762" s="27" t="str">
        <f>IF(ISNUMBER(FIND("TWIS",E762)),VLOOKUP(SUBSTITUTE(E762,"TWIS","IWIS"),CIFX_ECSG清單!A:R,18,0),IF(AND(ISNUMBER(FIND("T",LEFT(E762,2))),IF(LEN(E762)-LEN(SUBSTITUTE(E762,"T",""))&gt;1,FALSE,TRUE)),VLOOKUP(SUBSTITUTE(E762,"T",""),CIFX_ECSG清單!A:R,18,0),VLOOKUP(E762,CIFX_ECSG清單!A:R,18,0)))</f>
        <v>TS0116-SA-010301-00058-顧客資料基本資料_身份確認查詢.docx</v>
      </c>
      <c r="G762" s="27" t="s">
        <v>361</v>
      </c>
      <c r="H762" s="27" t="s">
        <v>1859</v>
      </c>
      <c r="I762" s="28">
        <v>24</v>
      </c>
      <c r="J762" s="29" t="s">
        <v>513</v>
      </c>
      <c r="K762" s="27" t="s">
        <v>1907</v>
      </c>
      <c r="L762" s="27" t="s">
        <v>616</v>
      </c>
      <c r="M762" s="27" t="s">
        <v>1908</v>
      </c>
      <c r="N762" s="27">
        <v>2</v>
      </c>
      <c r="O762" s="27" t="s">
        <v>1205</v>
      </c>
      <c r="P762" s="27" t="s">
        <v>616</v>
      </c>
      <c r="R762" s="27"/>
      <c r="S762" s="27"/>
      <c r="T762" s="27"/>
    </row>
    <row r="763" spans="1:20" hidden="1">
      <c r="A763" s="6" t="str">
        <f>VLOOKUP(E763,CIFX_ECSG清單!A:B,2,0)</f>
        <v>PROD</v>
      </c>
      <c r="B763" s="6" t="str">
        <f>_xlfn.IFNA(IF(C763="舊服務",LOOKUP(1,0/FIND(IFERROR(VLOOKUP(E763,新舊交易名稱mapping!A:B,2,0),E763),PGMTRX!A:A),PGMTRX!C:C),LOOKUP(1,0/FIND(E763,新服務功能!H:H),新服務功能!M:M)),VLOOKUP(IFERROR(VLOOKUP(E763,新舊交易名稱mapping!A:B,2,0),E763),CIFX_ECSG清單!A:B,2,0))</f>
        <v>新世代分行系統(NBS)</v>
      </c>
      <c r="C763" s="6" t="str">
        <f>IF(_xlfn.IFNA(VLOOKUP(E763,新服務功能!H:H,1,0),"舊服務")&lt;&gt;"舊服務","新服務","舊服務")</f>
        <v>舊服務</v>
      </c>
      <c r="D763" s="6" t="str">
        <f>IF((VLOOKUP(E763,CIFX_ECSG清單!A:H,8,FALSE))=1,"異動","查詢")</f>
        <v>異動</v>
      </c>
      <c r="E763" s="65" t="s">
        <v>89</v>
      </c>
      <c r="F763" s="27" t="str">
        <f>IF(ISNUMBER(FIND("TWIS",E763)),VLOOKUP(SUBSTITUTE(E763,"TWIS","IWIS"),CIFX_ECSG清單!A:R,18,0),IF(AND(ISNUMBER(FIND("T",LEFT(E763,2))),IF(LEN(E763)-LEN(SUBSTITUTE(E763,"T",""))&gt;1,FALSE,TRUE)),VLOOKUP(SUBSTITUTE(E763,"T",""),CIFX_ECSG清單!A:R,18,0),VLOOKUP(E763,CIFX_ECSG清單!A:R,18,0)))</f>
        <v>TS0116-SA-010303-00001-顧客資料基本資料_顧客外匯基本資料維護</v>
      </c>
      <c r="G763" s="65"/>
      <c r="H763" s="65"/>
      <c r="I763" s="65"/>
      <c r="J763" s="65" t="s">
        <v>496</v>
      </c>
      <c r="K763" s="65" t="s">
        <v>667</v>
      </c>
      <c r="L763" s="65"/>
      <c r="M763" s="65" t="s">
        <v>2033</v>
      </c>
      <c r="N763" s="65">
        <v>10</v>
      </c>
      <c r="O763" s="65" t="s">
        <v>516</v>
      </c>
      <c r="P763" s="65" t="s">
        <v>501</v>
      </c>
      <c r="Q763" s="65" t="s">
        <v>2034</v>
      </c>
      <c r="R763" s="65" t="s">
        <v>517</v>
      </c>
      <c r="S763" s="65" t="s">
        <v>2035</v>
      </c>
      <c r="T763" s="65"/>
    </row>
    <row r="764" spans="1:20" hidden="1">
      <c r="A764" s="6" t="str">
        <f>VLOOKUP(E764,CIFX_ECSG清單!A:B,2,0)</f>
        <v>PROD</v>
      </c>
      <c r="B764" s="6" t="str">
        <f>_xlfn.IFNA(IF(C764="舊服務",LOOKUP(1,0/FIND(IFERROR(VLOOKUP(E764,新舊交易名稱mapping!A:B,2,0),E764),PGMTRX!A:A),PGMTRX!C:C),LOOKUP(1,0/FIND(E764,新服務功能!H:H),新服務功能!M:M)),VLOOKUP(IFERROR(VLOOKUP(E764,新舊交易名稱mapping!A:B,2,0),E764),CIFX_ECSG清單!A:B,2,0))</f>
        <v>新世代分行系統(NBS)</v>
      </c>
      <c r="C764" s="6" t="str">
        <f>IF(_xlfn.IFNA(VLOOKUP(E764,新服務功能!H:H,1,0),"舊服務")&lt;&gt;"舊服務","新服務","舊服務")</f>
        <v>舊服務</v>
      </c>
      <c r="D764" s="6" t="str">
        <f>IF((VLOOKUP(E764,CIFX_ECSG清單!A:H,8,FALSE))=1,"異動","查詢")</f>
        <v>異動</v>
      </c>
      <c r="E764" s="65" t="s">
        <v>89</v>
      </c>
      <c r="F764" s="27" t="str">
        <f>IF(ISNUMBER(FIND("TWIS",E764)),VLOOKUP(SUBSTITUTE(E764,"TWIS","IWIS"),CIFX_ECSG清單!A:R,18,0),IF(AND(ISNUMBER(FIND("T",LEFT(E764,2))),IF(LEN(E764)-LEN(SUBSTITUTE(E764,"T",""))&gt;1,FALSE,TRUE)),VLOOKUP(SUBSTITUTE(E764,"T",""),CIFX_ECSG清單!A:R,18,0),VLOOKUP(E764,CIFX_ECSG清單!A:R,18,0)))</f>
        <v>TS0116-SA-010303-00001-顧客資料基本資料_顧客外匯基本資料維護</v>
      </c>
      <c r="G764" s="65"/>
      <c r="H764" s="65"/>
      <c r="I764" s="65"/>
      <c r="J764" s="65" t="s">
        <v>496</v>
      </c>
      <c r="K764" s="65" t="s">
        <v>2036</v>
      </c>
      <c r="L764" s="65"/>
      <c r="M764" s="65" t="s">
        <v>2037</v>
      </c>
      <c r="N764" s="65">
        <v>80</v>
      </c>
      <c r="O764" s="65" t="s">
        <v>516</v>
      </c>
      <c r="P764" s="65" t="s">
        <v>521</v>
      </c>
      <c r="Q764" s="65" t="s">
        <v>2038</v>
      </c>
      <c r="R764" s="65" t="s">
        <v>522</v>
      </c>
      <c r="S764" s="65" t="s">
        <v>523</v>
      </c>
      <c r="T764" s="65"/>
    </row>
    <row r="765" spans="1:20" hidden="1">
      <c r="A765" s="6" t="str">
        <f>VLOOKUP(E765,CIFX_ECSG清單!A:B,2,0)</f>
        <v>PROD</v>
      </c>
      <c r="B765" s="6" t="str">
        <f>_xlfn.IFNA(IF(C765="舊服務",LOOKUP(1,0/FIND(IFERROR(VLOOKUP(E765,新舊交易名稱mapping!A:B,2,0),E765),PGMTRX!A:A),PGMTRX!C:C),LOOKUP(1,0/FIND(E765,新服務功能!H:H),新服務功能!M:M)),VLOOKUP(IFERROR(VLOOKUP(E765,新舊交易名稱mapping!A:B,2,0),E765),CIFX_ECSG清單!A:B,2,0))</f>
        <v>新世代分行系統(NBS)</v>
      </c>
      <c r="C765" s="6" t="str">
        <f>IF(_xlfn.IFNA(VLOOKUP(E765,新服務功能!H:H,1,0),"舊服務")&lt;&gt;"舊服務","新服務","舊服務")</f>
        <v>舊服務</v>
      </c>
      <c r="D765" s="6" t="str">
        <f>IF((VLOOKUP(E765,CIFX_ECSG清單!A:H,8,FALSE))=1,"異動","查詢")</f>
        <v>異動</v>
      </c>
      <c r="E765" s="65" t="s">
        <v>89</v>
      </c>
      <c r="F765" s="27" t="str">
        <f>IF(ISNUMBER(FIND("TWIS",E765)),VLOOKUP(SUBSTITUTE(E765,"TWIS","IWIS"),CIFX_ECSG清單!A:R,18,0),IF(AND(ISNUMBER(FIND("T",LEFT(E765,2))),IF(LEN(E765)-LEN(SUBSTITUTE(E765,"T",""))&gt;1,FALSE,TRUE)),VLOOKUP(SUBSTITUTE(E765,"T",""),CIFX_ECSG清單!A:R,18,0),VLOOKUP(E765,CIFX_ECSG清單!A:R,18,0)))</f>
        <v>TS0116-SA-010303-00001-顧客資料基本資料_顧客外匯基本資料維護</v>
      </c>
      <c r="G765" s="65"/>
      <c r="H765" s="65"/>
      <c r="I765" s="65"/>
      <c r="J765" s="65" t="s">
        <v>496</v>
      </c>
      <c r="K765" s="65" t="s">
        <v>526</v>
      </c>
      <c r="L765" s="65"/>
      <c r="M765" s="65" t="s">
        <v>2039</v>
      </c>
      <c r="N765" s="65">
        <v>2</v>
      </c>
      <c r="O765" s="65" t="s">
        <v>516</v>
      </c>
      <c r="P765" s="65" t="s">
        <v>1517</v>
      </c>
      <c r="Q765" s="65" t="s">
        <v>2040</v>
      </c>
      <c r="R765" s="65" t="s">
        <v>529</v>
      </c>
      <c r="S765" s="65" t="s">
        <v>531</v>
      </c>
      <c r="T765" s="65"/>
    </row>
    <row r="766" spans="1:20" hidden="1">
      <c r="A766" s="6" t="str">
        <f>VLOOKUP(E766,CIFX_ECSG清單!A:B,2,0)</f>
        <v>PROD</v>
      </c>
      <c r="B766" s="6" t="str">
        <f>_xlfn.IFNA(IF(C766="舊服務",LOOKUP(1,0/FIND(IFERROR(VLOOKUP(E766,新舊交易名稱mapping!A:B,2,0),E766),PGMTRX!A:A),PGMTRX!C:C),LOOKUP(1,0/FIND(E766,新服務功能!H:H),新服務功能!M:M)),VLOOKUP(IFERROR(VLOOKUP(E766,新舊交易名稱mapping!A:B,2,0),E766),CIFX_ECSG清單!A:B,2,0))</f>
        <v>新世代分行系統(NBS)</v>
      </c>
      <c r="C766" s="6" t="str">
        <f>IF(_xlfn.IFNA(VLOOKUP(E766,新服務功能!H:H,1,0),"舊服務")&lt;&gt;"舊服務","新服務","舊服務")</f>
        <v>舊服務</v>
      </c>
      <c r="D766" s="6" t="str">
        <f>IF((VLOOKUP(E766,CIFX_ECSG清單!A:H,8,FALSE))=1,"異動","查詢")</f>
        <v>異動</v>
      </c>
      <c r="E766" s="65" t="s">
        <v>89</v>
      </c>
      <c r="F766" s="27" t="str">
        <f>IF(ISNUMBER(FIND("TWIS",E766)),VLOOKUP(SUBSTITUTE(E766,"TWIS","IWIS"),CIFX_ECSG清單!A:R,18,0),IF(AND(ISNUMBER(FIND("T",LEFT(E766,2))),IF(LEN(E766)-LEN(SUBSTITUTE(E766,"T",""))&gt;1,FALSE,TRUE)),VLOOKUP(SUBSTITUTE(E766,"T",""),CIFX_ECSG清單!A:R,18,0),VLOOKUP(E766,CIFX_ECSG清單!A:R,18,0)))</f>
        <v>TS0116-SA-010303-00001-顧客資料基本資料_顧客外匯基本資料維護</v>
      </c>
      <c r="G766" s="65"/>
      <c r="H766" s="65"/>
      <c r="I766" s="65"/>
      <c r="J766" s="65" t="s">
        <v>496</v>
      </c>
      <c r="K766" s="65" t="s">
        <v>533</v>
      </c>
      <c r="L766" s="65"/>
      <c r="M766" s="65" t="s">
        <v>2041</v>
      </c>
      <c r="N766" s="65">
        <v>10</v>
      </c>
      <c r="O766" s="65" t="s">
        <v>516</v>
      </c>
      <c r="P766" s="65" t="s">
        <v>535</v>
      </c>
      <c r="Q766" s="65" t="s">
        <v>2038</v>
      </c>
      <c r="R766" s="65" t="s">
        <v>536</v>
      </c>
      <c r="S766" s="65" t="s">
        <v>537</v>
      </c>
      <c r="T766" s="65"/>
    </row>
    <row r="767" spans="1:20" hidden="1">
      <c r="A767" s="6" t="str">
        <f>VLOOKUP(E767,CIFX_ECSG清單!A:B,2,0)</f>
        <v>PROD</v>
      </c>
      <c r="B767" s="6" t="str">
        <f>_xlfn.IFNA(IF(C767="舊服務",LOOKUP(1,0/FIND(IFERROR(VLOOKUP(E767,新舊交易名稱mapping!A:B,2,0),E767),PGMTRX!A:A),PGMTRX!C:C),LOOKUP(1,0/FIND(E767,新服務功能!H:H),新服務功能!M:M)),VLOOKUP(IFERROR(VLOOKUP(E767,新舊交易名稱mapping!A:B,2,0),E767),CIFX_ECSG清單!A:B,2,0))</f>
        <v>新世代分行系統(NBS)</v>
      </c>
      <c r="C767" s="6" t="str">
        <f>IF(_xlfn.IFNA(VLOOKUP(E767,新服務功能!H:H,1,0),"舊服務")&lt;&gt;"舊服務","新服務","舊服務")</f>
        <v>舊服務</v>
      </c>
      <c r="D767" s="6" t="str">
        <f>IF((VLOOKUP(E767,CIFX_ECSG清單!A:H,8,FALSE))=1,"異動","查詢")</f>
        <v>異動</v>
      </c>
      <c r="E767" s="65" t="s">
        <v>89</v>
      </c>
      <c r="F767" s="27" t="str">
        <f>IF(ISNUMBER(FIND("TWIS",E767)),VLOOKUP(SUBSTITUTE(E767,"TWIS","IWIS"),CIFX_ECSG清單!A:R,18,0),IF(AND(ISNUMBER(FIND("T",LEFT(E767,2))),IF(LEN(E767)-LEN(SUBSTITUTE(E767,"T",""))&gt;1,FALSE,TRUE)),VLOOKUP(SUBSTITUTE(E767,"T",""),CIFX_ECSG清單!A:R,18,0),VLOOKUP(E767,CIFX_ECSG清單!A:R,18,0)))</f>
        <v>TS0116-SA-010303-00001-顧客資料基本資料_顧客外匯基本資料維護</v>
      </c>
      <c r="G767" s="65"/>
      <c r="H767" s="65"/>
      <c r="I767" s="65"/>
      <c r="J767" s="65" t="s">
        <v>496</v>
      </c>
      <c r="K767" s="65" t="s">
        <v>538</v>
      </c>
      <c r="L767" s="65"/>
      <c r="M767" s="65" t="s">
        <v>2042</v>
      </c>
      <c r="N767" s="65">
        <v>8</v>
      </c>
      <c r="O767" s="65" t="s">
        <v>516</v>
      </c>
      <c r="P767" s="65" t="s">
        <v>541</v>
      </c>
      <c r="Q767" s="65" t="s">
        <v>2038</v>
      </c>
      <c r="R767" s="65" t="s">
        <v>542</v>
      </c>
      <c r="S767" s="65" t="s">
        <v>543</v>
      </c>
      <c r="T767" s="65"/>
    </row>
    <row r="768" spans="1:20" hidden="1">
      <c r="A768" s="6" t="str">
        <f>VLOOKUP(E768,CIFX_ECSG清單!A:B,2,0)</f>
        <v>PROD</v>
      </c>
      <c r="B768" s="6" t="str">
        <f>_xlfn.IFNA(IF(C768="舊服務",LOOKUP(1,0/FIND(IFERROR(VLOOKUP(E768,新舊交易名稱mapping!A:B,2,0),E768),PGMTRX!A:A),PGMTRX!C:C),LOOKUP(1,0/FIND(E768,新服務功能!H:H),新服務功能!M:M)),VLOOKUP(IFERROR(VLOOKUP(E768,新舊交易名稱mapping!A:B,2,0),E768),CIFX_ECSG清單!A:B,2,0))</f>
        <v>新世代分行系統(NBS)</v>
      </c>
      <c r="C768" s="6" t="str">
        <f>IF(_xlfn.IFNA(VLOOKUP(E768,新服務功能!H:H,1,0),"舊服務")&lt;&gt;"舊服務","新服務","舊服務")</f>
        <v>舊服務</v>
      </c>
      <c r="D768" s="6" t="str">
        <f>IF((VLOOKUP(E768,CIFX_ECSG清單!A:H,8,FALSE))=1,"異動","查詢")</f>
        <v>異動</v>
      </c>
      <c r="E768" s="65" t="s">
        <v>89</v>
      </c>
      <c r="F768" s="27" t="str">
        <f>IF(ISNUMBER(FIND("TWIS",E768)),VLOOKUP(SUBSTITUTE(E768,"TWIS","IWIS"),CIFX_ECSG清單!A:R,18,0),IF(AND(ISNUMBER(FIND("T",LEFT(E768,2))),IF(LEN(E768)-LEN(SUBSTITUTE(E768,"T",""))&gt;1,FALSE,TRUE)),VLOOKUP(SUBSTITUTE(E768,"T",""),CIFX_ECSG清單!A:R,18,0),VLOOKUP(E768,CIFX_ECSG清單!A:R,18,0)))</f>
        <v>TS0116-SA-010303-00001-顧客資料基本資料_顧客外匯基本資料維護</v>
      </c>
      <c r="G768" s="65"/>
      <c r="H768" s="65"/>
      <c r="I768" s="65"/>
      <c r="J768" s="65" t="s">
        <v>496</v>
      </c>
      <c r="K768" s="65" t="s">
        <v>1495</v>
      </c>
      <c r="L768" s="65"/>
      <c r="M768" s="65" t="s">
        <v>2043</v>
      </c>
      <c r="N768" s="65">
        <v>8</v>
      </c>
      <c r="O768" s="65" t="s">
        <v>516</v>
      </c>
      <c r="P768" s="65" t="s">
        <v>547</v>
      </c>
      <c r="Q768" s="65" t="s">
        <v>2038</v>
      </c>
      <c r="R768" s="65" t="s">
        <v>548</v>
      </c>
      <c r="S768" s="65" t="s">
        <v>549</v>
      </c>
      <c r="T768" s="65"/>
    </row>
    <row r="769" spans="1:20" hidden="1">
      <c r="A769" s="6" t="str">
        <f>VLOOKUP(E769,CIFX_ECSG清單!A:B,2,0)</f>
        <v>PROD</v>
      </c>
      <c r="B769" s="6" t="str">
        <f>_xlfn.IFNA(IF(C769="舊服務",LOOKUP(1,0/FIND(IFERROR(VLOOKUP(E769,新舊交易名稱mapping!A:B,2,0),E769),PGMTRX!A:A),PGMTRX!C:C),LOOKUP(1,0/FIND(E769,新服務功能!H:H),新服務功能!M:M)),VLOOKUP(IFERROR(VLOOKUP(E769,新舊交易名稱mapping!A:B,2,0),E769),CIFX_ECSG清單!A:B,2,0))</f>
        <v>新世代分行系統(NBS)</v>
      </c>
      <c r="C769" s="6" t="str">
        <f>IF(_xlfn.IFNA(VLOOKUP(E769,新服務功能!H:H,1,0),"舊服務")&lt;&gt;"舊服務","新服務","舊服務")</f>
        <v>舊服務</v>
      </c>
      <c r="D769" s="6" t="str">
        <f>IF((VLOOKUP(E769,CIFX_ECSG清單!A:H,8,FALSE))=1,"異動","查詢")</f>
        <v>異動</v>
      </c>
      <c r="E769" s="65" t="s">
        <v>89</v>
      </c>
      <c r="F769" s="27" t="str">
        <f>IF(ISNUMBER(FIND("TWIS",E769)),VLOOKUP(SUBSTITUTE(E769,"TWIS","IWIS"),CIFX_ECSG清單!A:R,18,0),IF(AND(ISNUMBER(FIND("T",LEFT(E769,2))),IF(LEN(E769)-LEN(SUBSTITUTE(E769,"T",""))&gt;1,FALSE,TRUE)),VLOOKUP(SUBSTITUTE(E769,"T",""),CIFX_ECSG清單!A:R,18,0),VLOOKUP(E769,CIFX_ECSG清單!A:R,18,0)))</f>
        <v>TS0116-SA-010303-00001-顧客資料基本資料_顧客外匯基本資料維護</v>
      </c>
      <c r="G769" s="65"/>
      <c r="H769" s="65"/>
      <c r="I769" s="65"/>
      <c r="J769" s="65" t="s">
        <v>496</v>
      </c>
      <c r="K769" s="65" t="s">
        <v>550</v>
      </c>
      <c r="L769" s="65"/>
      <c r="M769" s="65" t="s">
        <v>2044</v>
      </c>
      <c r="N769" s="65">
        <v>20</v>
      </c>
      <c r="O769" s="65" t="s">
        <v>516</v>
      </c>
      <c r="P769" s="65" t="s">
        <v>552</v>
      </c>
      <c r="Q769" s="65" t="s">
        <v>2038</v>
      </c>
      <c r="R769" s="65" t="s">
        <v>553</v>
      </c>
      <c r="S769" s="65" t="s">
        <v>554</v>
      </c>
      <c r="T769" s="65"/>
    </row>
    <row r="770" spans="1:20" hidden="1">
      <c r="A770" s="6" t="str">
        <f>VLOOKUP(E770,CIFX_ECSG清單!A:B,2,0)</f>
        <v>PROD</v>
      </c>
      <c r="B770" s="6" t="str">
        <f>_xlfn.IFNA(IF(C770="舊服務",LOOKUP(1,0/FIND(IFERROR(VLOOKUP(E770,新舊交易名稱mapping!A:B,2,0),E770),PGMTRX!A:A),PGMTRX!C:C),LOOKUP(1,0/FIND(E770,新服務功能!H:H),新服務功能!M:M)),VLOOKUP(IFERROR(VLOOKUP(E770,新舊交易名稱mapping!A:B,2,0),E770),CIFX_ECSG清單!A:B,2,0))</f>
        <v>新世代分行系統(NBS)</v>
      </c>
      <c r="C770" s="6" t="str">
        <f>IF(_xlfn.IFNA(VLOOKUP(E770,新服務功能!H:H,1,0),"舊服務")&lt;&gt;"舊服務","新服務","舊服務")</f>
        <v>舊服務</v>
      </c>
      <c r="D770" s="6" t="str">
        <f>IF((VLOOKUP(E770,CIFX_ECSG清單!A:H,8,FALSE))=1,"異動","查詢")</f>
        <v>異動</v>
      </c>
      <c r="E770" s="65" t="s">
        <v>89</v>
      </c>
      <c r="F770" s="27" t="str">
        <f>IF(ISNUMBER(FIND("TWIS",E770)),VLOOKUP(SUBSTITUTE(E770,"TWIS","IWIS"),CIFX_ECSG清單!A:R,18,0),IF(AND(ISNUMBER(FIND("T",LEFT(E770,2))),IF(LEN(E770)-LEN(SUBSTITUTE(E770,"T",""))&gt;1,FALSE,TRUE)),VLOOKUP(SUBSTITUTE(E770,"T",""),CIFX_ECSG清單!A:R,18,0),VLOOKUP(E770,CIFX_ECSG清單!A:R,18,0)))</f>
        <v>TS0116-SA-010303-00001-顧客資料基本資料_顧客外匯基本資料維護</v>
      </c>
      <c r="G770" s="65"/>
      <c r="H770" s="65"/>
      <c r="I770" s="65"/>
      <c r="J770" s="65" t="s">
        <v>496</v>
      </c>
      <c r="K770" s="65" t="s">
        <v>2045</v>
      </c>
      <c r="L770" s="65"/>
      <c r="M770" s="65" t="s">
        <v>2046</v>
      </c>
      <c r="N770" s="65">
        <v>11</v>
      </c>
      <c r="O770" s="65" t="s">
        <v>516</v>
      </c>
      <c r="P770" s="65" t="s">
        <v>2047</v>
      </c>
      <c r="Q770" s="65" t="s">
        <v>2040</v>
      </c>
      <c r="R770" s="65" t="s">
        <v>1457</v>
      </c>
      <c r="S770" s="65" t="s">
        <v>2048</v>
      </c>
      <c r="T770" s="65"/>
    </row>
    <row r="771" spans="1:20" hidden="1">
      <c r="A771" s="6" t="str">
        <f>VLOOKUP(E771,CIFX_ECSG清單!A:B,2,0)</f>
        <v>PROD</v>
      </c>
      <c r="B771" s="6" t="str">
        <f>_xlfn.IFNA(IF(C771="舊服務",LOOKUP(1,0/FIND(IFERROR(VLOOKUP(E771,新舊交易名稱mapping!A:B,2,0),E771),PGMTRX!A:A),PGMTRX!C:C),LOOKUP(1,0/FIND(E771,新服務功能!H:H),新服務功能!M:M)),VLOOKUP(IFERROR(VLOOKUP(E771,新舊交易名稱mapping!A:B,2,0),E771),CIFX_ECSG清單!A:B,2,0))</f>
        <v>新世代分行系統(NBS)</v>
      </c>
      <c r="C771" s="6" t="str">
        <f>IF(_xlfn.IFNA(VLOOKUP(E771,新服務功能!H:H,1,0),"舊服務")&lt;&gt;"舊服務","新服務","舊服務")</f>
        <v>舊服務</v>
      </c>
      <c r="D771" s="6" t="str">
        <f>IF((VLOOKUP(E771,CIFX_ECSG清單!A:H,8,FALSE))=1,"異動","查詢")</f>
        <v>異動</v>
      </c>
      <c r="E771" s="65" t="s">
        <v>89</v>
      </c>
      <c r="F771" s="27" t="str">
        <f>IF(ISNUMBER(FIND("TWIS",E771)),VLOOKUP(SUBSTITUTE(E771,"TWIS","IWIS"),CIFX_ECSG清單!A:R,18,0),IF(AND(ISNUMBER(FIND("T",LEFT(E771,2))),IF(LEN(E771)-LEN(SUBSTITUTE(E771,"T",""))&gt;1,FALSE,TRUE)),VLOOKUP(SUBSTITUTE(E771,"T",""),CIFX_ECSG清單!A:R,18,0),VLOOKUP(E771,CIFX_ECSG清單!A:R,18,0)))</f>
        <v>TS0116-SA-010303-00001-顧客資料基本資料_顧客外匯基本資料維護</v>
      </c>
      <c r="G771" s="65"/>
      <c r="H771" s="65"/>
      <c r="I771" s="65"/>
      <c r="J771" s="65" t="s">
        <v>496</v>
      </c>
      <c r="K771" s="65" t="s">
        <v>2049</v>
      </c>
      <c r="L771" s="65"/>
      <c r="M771" s="65" t="s">
        <v>2050</v>
      </c>
      <c r="N771" s="65">
        <v>8</v>
      </c>
      <c r="O771" s="65" t="s">
        <v>516</v>
      </c>
      <c r="P771" s="65" t="s">
        <v>2051</v>
      </c>
      <c r="Q771" s="65" t="s">
        <v>2040</v>
      </c>
      <c r="R771" s="65" t="s">
        <v>1460</v>
      </c>
      <c r="S771" s="65" t="s">
        <v>566</v>
      </c>
      <c r="T771" s="65"/>
    </row>
    <row r="772" spans="1:20" hidden="1">
      <c r="A772" s="6" t="str">
        <f>VLOOKUP(E772,CIFX_ECSG清單!A:B,2,0)</f>
        <v>PROD</v>
      </c>
      <c r="B772" s="6" t="str">
        <f>_xlfn.IFNA(IF(C772="舊服務",LOOKUP(1,0/FIND(IFERROR(VLOOKUP(E772,新舊交易名稱mapping!A:B,2,0),E772),PGMTRX!A:A),PGMTRX!C:C),LOOKUP(1,0/FIND(E772,新服務功能!H:H),新服務功能!M:M)),VLOOKUP(IFERROR(VLOOKUP(E772,新舊交易名稱mapping!A:B,2,0),E772),CIFX_ECSG清單!A:B,2,0))</f>
        <v>新世代分行系統(NBS)</v>
      </c>
      <c r="C772" s="6" t="str">
        <f>IF(_xlfn.IFNA(VLOOKUP(E772,新服務功能!H:H,1,0),"舊服務")&lt;&gt;"舊服務","新服務","舊服務")</f>
        <v>舊服務</v>
      </c>
      <c r="D772" s="6" t="str">
        <f>IF((VLOOKUP(E772,CIFX_ECSG清單!A:H,8,FALSE))=1,"異動","查詢")</f>
        <v>異動</v>
      </c>
      <c r="E772" s="65" t="s">
        <v>89</v>
      </c>
      <c r="F772" s="27" t="str">
        <f>IF(ISNUMBER(FIND("TWIS",E772)),VLOOKUP(SUBSTITUTE(E772,"TWIS","IWIS"),CIFX_ECSG清單!A:R,18,0),IF(AND(ISNUMBER(FIND("T",LEFT(E772,2))),IF(LEN(E772)-LEN(SUBSTITUTE(E772,"T",""))&gt;1,FALSE,TRUE)),VLOOKUP(SUBSTITUTE(E772,"T",""),CIFX_ECSG清單!A:R,18,0),VLOOKUP(E772,CIFX_ECSG清單!A:R,18,0)))</f>
        <v>TS0116-SA-010303-00001-顧客資料基本資料_顧客外匯基本資料維護</v>
      </c>
      <c r="G772" s="65"/>
      <c r="H772" s="65"/>
      <c r="I772" s="65"/>
      <c r="J772" s="65" t="s">
        <v>496</v>
      </c>
      <c r="K772" s="65" t="s">
        <v>2052</v>
      </c>
      <c r="L772" s="65"/>
      <c r="M772" s="65" t="s">
        <v>2053</v>
      </c>
      <c r="N772" s="65">
        <v>8</v>
      </c>
      <c r="O772" s="65" t="s">
        <v>516</v>
      </c>
      <c r="P772" s="65" t="s">
        <v>2054</v>
      </c>
      <c r="Q772" s="65" t="s">
        <v>2040</v>
      </c>
      <c r="R772" s="65" t="s">
        <v>571</v>
      </c>
      <c r="S772" s="65" t="s">
        <v>572</v>
      </c>
      <c r="T772" s="65"/>
    </row>
    <row r="773" spans="1:20" hidden="1">
      <c r="A773" s="6" t="str">
        <f>VLOOKUP(E773,CIFX_ECSG清單!A:B,2,0)</f>
        <v>PROD</v>
      </c>
      <c r="B773" s="6" t="str">
        <f>_xlfn.IFNA(IF(C773="舊服務",LOOKUP(1,0/FIND(IFERROR(VLOOKUP(E773,新舊交易名稱mapping!A:B,2,0),E773),PGMTRX!A:A),PGMTRX!C:C),LOOKUP(1,0/FIND(E773,新服務功能!H:H),新服務功能!M:M)),VLOOKUP(IFERROR(VLOOKUP(E773,新舊交易名稱mapping!A:B,2,0),E773),CIFX_ECSG清單!A:B,2,0))</f>
        <v>新世代分行系統(NBS)</v>
      </c>
      <c r="C773" s="6" t="str">
        <f>IF(_xlfn.IFNA(VLOOKUP(E773,新服務功能!H:H,1,0),"舊服務")&lt;&gt;"舊服務","新服務","舊服務")</f>
        <v>舊服務</v>
      </c>
      <c r="D773" s="6" t="str">
        <f>IF((VLOOKUP(E773,CIFX_ECSG清單!A:H,8,FALSE))=1,"異動","查詢")</f>
        <v>異動</v>
      </c>
      <c r="E773" s="65" t="s">
        <v>89</v>
      </c>
      <c r="F773" s="27" t="str">
        <f>IF(ISNUMBER(FIND("TWIS",E773)),VLOOKUP(SUBSTITUTE(E773,"TWIS","IWIS"),CIFX_ECSG清單!A:R,18,0),IF(AND(ISNUMBER(FIND("T",LEFT(E773,2))),IF(LEN(E773)-LEN(SUBSTITUTE(E773,"T",""))&gt;1,FALSE,TRUE)),VLOOKUP(SUBSTITUTE(E773,"T",""),CIFX_ECSG清單!A:R,18,0),VLOOKUP(E773,CIFX_ECSG清單!A:R,18,0)))</f>
        <v>TS0116-SA-010303-00001-顧客資料基本資料_顧客外匯基本資料維護</v>
      </c>
      <c r="G773" s="65"/>
      <c r="H773" s="65"/>
      <c r="I773" s="65"/>
      <c r="J773" s="65" t="s">
        <v>496</v>
      </c>
      <c r="K773" s="65" t="s">
        <v>575</v>
      </c>
      <c r="L773" s="65"/>
      <c r="M773" s="65" t="s">
        <v>2055</v>
      </c>
      <c r="N773" s="65">
        <v>66</v>
      </c>
      <c r="O773" s="65" t="s">
        <v>516</v>
      </c>
      <c r="P773" s="65" t="s">
        <v>577</v>
      </c>
      <c r="Q773" s="65" t="s">
        <v>2056</v>
      </c>
      <c r="R773" s="65" t="s">
        <v>1465</v>
      </c>
      <c r="S773" s="65" t="s">
        <v>579</v>
      </c>
      <c r="T773" s="65"/>
    </row>
    <row r="774" spans="1:20" hidden="1">
      <c r="A774" s="6" t="str">
        <f>VLOOKUP(E774,CIFX_ECSG清單!A:B,2,0)</f>
        <v>PROD</v>
      </c>
      <c r="B774" s="6" t="str">
        <f>_xlfn.IFNA(IF(C774="舊服務",LOOKUP(1,0/FIND(IFERROR(VLOOKUP(E774,新舊交易名稱mapping!A:B,2,0),E774),PGMTRX!A:A),PGMTRX!C:C),LOOKUP(1,0/FIND(E774,新服務功能!H:H),新服務功能!M:M)),VLOOKUP(IFERROR(VLOOKUP(E774,新舊交易名稱mapping!A:B,2,0),E774),CIFX_ECSG清單!A:B,2,0))</f>
        <v>新世代分行系統(NBS)</v>
      </c>
      <c r="C774" s="6" t="str">
        <f>IF(_xlfn.IFNA(VLOOKUP(E774,新服務功能!H:H,1,0),"舊服務")&lt;&gt;"舊服務","新服務","舊服務")</f>
        <v>舊服務</v>
      </c>
      <c r="D774" s="6" t="str">
        <f>IF((VLOOKUP(E774,CIFX_ECSG清單!A:H,8,FALSE))=1,"異動","查詢")</f>
        <v>異動</v>
      </c>
      <c r="E774" s="65" t="s">
        <v>89</v>
      </c>
      <c r="F774" s="27" t="str">
        <f>IF(ISNUMBER(FIND("TWIS",E774)),VLOOKUP(SUBSTITUTE(E774,"TWIS","IWIS"),CIFX_ECSG清單!A:R,18,0),IF(AND(ISNUMBER(FIND("T",LEFT(E774,2))),IF(LEN(E774)-LEN(SUBSTITUTE(E774,"T",""))&gt;1,FALSE,TRUE)),VLOOKUP(SUBSTITUTE(E774,"T",""),CIFX_ECSG清單!A:R,18,0),VLOOKUP(E774,CIFX_ECSG清單!A:R,18,0)))</f>
        <v>TS0116-SA-010303-00001-顧客資料基本資料_顧客外匯基本資料維護</v>
      </c>
      <c r="G774" s="65"/>
      <c r="H774" s="65"/>
      <c r="I774" s="65"/>
      <c r="J774" s="65" t="s">
        <v>496</v>
      </c>
      <c r="K774" s="65" t="s">
        <v>581</v>
      </c>
      <c r="L774" s="65"/>
      <c r="M774" s="65" t="s">
        <v>2057</v>
      </c>
      <c r="N774" s="65">
        <v>30</v>
      </c>
      <c r="O774" s="65" t="s">
        <v>516</v>
      </c>
      <c r="P774" s="65" t="s">
        <v>583</v>
      </c>
      <c r="Q774" s="65" t="s">
        <v>2056</v>
      </c>
      <c r="R774" s="65" t="s">
        <v>1468</v>
      </c>
      <c r="S774" s="65" t="s">
        <v>584</v>
      </c>
      <c r="T774" s="65"/>
    </row>
    <row r="775" spans="1:20" hidden="1">
      <c r="A775" s="6" t="str">
        <f>VLOOKUP(E775,CIFX_ECSG清單!A:B,2,0)</f>
        <v>PROD</v>
      </c>
      <c r="B775" s="6" t="str">
        <f>_xlfn.IFNA(IF(C775="舊服務",LOOKUP(1,0/FIND(IFERROR(VLOOKUP(E775,新舊交易名稱mapping!A:B,2,0),E775),PGMTRX!A:A),PGMTRX!C:C),LOOKUP(1,0/FIND(E775,新服務功能!H:H),新服務功能!M:M)),VLOOKUP(IFERROR(VLOOKUP(E775,新舊交易名稱mapping!A:B,2,0),E775),CIFX_ECSG清單!A:B,2,0))</f>
        <v>新世代分行系統(NBS)</v>
      </c>
      <c r="C775" s="6" t="str">
        <f>IF(_xlfn.IFNA(VLOOKUP(E775,新服務功能!H:H,1,0),"舊服務")&lt;&gt;"舊服務","新服務","舊服務")</f>
        <v>舊服務</v>
      </c>
      <c r="D775" s="6" t="str">
        <f>IF((VLOOKUP(E775,CIFX_ECSG清單!A:H,8,FALSE))=1,"異動","查詢")</f>
        <v>異動</v>
      </c>
      <c r="E775" s="65" t="s">
        <v>89</v>
      </c>
      <c r="F775" s="27" t="str">
        <f>IF(ISNUMBER(FIND("TWIS",E775)),VLOOKUP(SUBSTITUTE(E775,"TWIS","IWIS"),CIFX_ECSG清單!A:R,18,0),IF(AND(ISNUMBER(FIND("T",LEFT(E775,2))),IF(LEN(E775)-LEN(SUBSTITUTE(E775,"T",""))&gt;1,FALSE,TRUE)),VLOOKUP(SUBSTITUTE(E775,"T",""),CIFX_ECSG清單!A:R,18,0),VLOOKUP(E775,CIFX_ECSG清單!A:R,18,0)))</f>
        <v>TS0116-SA-010303-00001-顧客資料基本資料_顧客外匯基本資料維護</v>
      </c>
      <c r="G775" s="65"/>
      <c r="H775" s="65"/>
      <c r="I775" s="65"/>
      <c r="J775" s="65" t="s">
        <v>496</v>
      </c>
      <c r="K775" s="65" t="s">
        <v>586</v>
      </c>
      <c r="L775" s="65"/>
      <c r="M775" s="65" t="s">
        <v>2058</v>
      </c>
      <c r="N775" s="65">
        <v>2</v>
      </c>
      <c r="O775" s="65" t="s">
        <v>516</v>
      </c>
      <c r="P775" s="65" t="s">
        <v>588</v>
      </c>
      <c r="Q775" s="65" t="s">
        <v>2056</v>
      </c>
      <c r="R775" s="65" t="s">
        <v>1472</v>
      </c>
      <c r="S775" s="65" t="s">
        <v>589</v>
      </c>
      <c r="T775" s="65"/>
    </row>
    <row r="776" spans="1:20" hidden="1">
      <c r="A776" s="6" t="str">
        <f>VLOOKUP(E776,CIFX_ECSG清單!A:B,2,0)</f>
        <v>PROD</v>
      </c>
      <c r="B776" s="6" t="str">
        <f>_xlfn.IFNA(IF(C776="舊服務",LOOKUP(1,0/FIND(IFERROR(VLOOKUP(E776,新舊交易名稱mapping!A:B,2,0),E776),PGMTRX!A:A),PGMTRX!C:C),LOOKUP(1,0/FIND(E776,新服務功能!H:H),新服務功能!M:M)),VLOOKUP(IFERROR(VLOOKUP(E776,新舊交易名稱mapping!A:B,2,0),E776),CIFX_ECSG清單!A:B,2,0))</f>
        <v>新世代分行系統(NBS)</v>
      </c>
      <c r="C776" s="6" t="str">
        <f>IF(_xlfn.IFNA(VLOOKUP(E776,新服務功能!H:H,1,0),"舊服務")&lt;&gt;"舊服務","新服務","舊服務")</f>
        <v>舊服務</v>
      </c>
      <c r="D776" s="6" t="str">
        <f>IF((VLOOKUP(E776,CIFX_ECSG清單!A:H,8,FALSE))=1,"異動","查詢")</f>
        <v>異動</v>
      </c>
      <c r="E776" s="65" t="s">
        <v>89</v>
      </c>
      <c r="F776" s="27" t="str">
        <f>IF(ISNUMBER(FIND("TWIS",E776)),VLOOKUP(SUBSTITUTE(E776,"TWIS","IWIS"),CIFX_ECSG清單!A:R,18,0),IF(AND(ISNUMBER(FIND("T",LEFT(E776,2))),IF(LEN(E776)-LEN(SUBSTITUTE(E776,"T",""))&gt;1,FALSE,TRUE)),VLOOKUP(SUBSTITUTE(E776,"T",""),CIFX_ECSG清單!A:R,18,0),VLOOKUP(E776,CIFX_ECSG清單!A:R,18,0)))</f>
        <v>TS0116-SA-010303-00001-顧客資料基本資料_顧客外匯基本資料維護</v>
      </c>
      <c r="G776" s="65"/>
      <c r="H776" s="65"/>
      <c r="I776" s="65"/>
      <c r="J776" s="65" t="s">
        <v>496</v>
      </c>
      <c r="K776" s="83" t="s">
        <v>2059</v>
      </c>
      <c r="L776" s="83"/>
      <c r="M776" s="65" t="s">
        <v>2060</v>
      </c>
      <c r="N776" s="65">
        <v>42</v>
      </c>
      <c r="O776" s="65" t="s">
        <v>516</v>
      </c>
      <c r="P776" s="65"/>
      <c r="Q776" s="65"/>
      <c r="R776" s="65"/>
      <c r="S776" s="65"/>
      <c r="T776" s="65" t="s">
        <v>2061</v>
      </c>
    </row>
    <row r="777" spans="1:20" hidden="1">
      <c r="A777" s="6" t="str">
        <f>VLOOKUP(E777,CIFX_ECSG清單!A:B,2,0)</f>
        <v>PROD</v>
      </c>
      <c r="B777" s="6" t="str">
        <f>_xlfn.IFNA(IF(C777="舊服務",LOOKUP(1,0/FIND(IFERROR(VLOOKUP(E777,新舊交易名稱mapping!A:B,2,0),E777),PGMTRX!A:A),PGMTRX!C:C),LOOKUP(1,0/FIND(E777,新服務功能!H:H),新服務功能!M:M)),VLOOKUP(IFERROR(VLOOKUP(E777,新舊交易名稱mapping!A:B,2,0),E777),CIFX_ECSG清單!A:B,2,0))</f>
        <v>新世代分行系統(NBS)</v>
      </c>
      <c r="C777" s="6" t="str">
        <f>IF(_xlfn.IFNA(VLOOKUP(E777,新服務功能!H:H,1,0),"舊服務")&lt;&gt;"舊服務","新服務","舊服務")</f>
        <v>舊服務</v>
      </c>
      <c r="D777" s="6" t="str">
        <f>IF((VLOOKUP(E777,CIFX_ECSG清單!A:H,8,FALSE))=1,"異動","查詢")</f>
        <v>異動</v>
      </c>
      <c r="E777" s="65" t="s">
        <v>89</v>
      </c>
      <c r="F777" s="27" t="str">
        <f>IF(ISNUMBER(FIND("TWIS",E777)),VLOOKUP(SUBSTITUTE(E777,"TWIS","IWIS"),CIFX_ECSG清單!A:R,18,0),IF(AND(ISNUMBER(FIND("T",LEFT(E777,2))),IF(LEN(E777)-LEN(SUBSTITUTE(E777,"T",""))&gt;1,FALSE,TRUE)),VLOOKUP(SUBSTITUTE(E777,"T",""),CIFX_ECSG清單!A:R,18,0),VLOOKUP(E777,CIFX_ECSG清單!A:R,18,0)))</f>
        <v>TS0116-SA-010303-00001-顧客資料基本資料_顧客外匯基本資料維護</v>
      </c>
      <c r="G777" s="65"/>
      <c r="H777" s="65"/>
      <c r="I777" s="65"/>
      <c r="J777" s="65" t="s">
        <v>496</v>
      </c>
      <c r="K777" s="83" t="s">
        <v>2059</v>
      </c>
      <c r="L777" s="83"/>
      <c r="M777" s="65" t="s">
        <v>2062</v>
      </c>
      <c r="N777" s="65">
        <v>80</v>
      </c>
      <c r="O777" s="65" t="s">
        <v>516</v>
      </c>
      <c r="P777" s="65"/>
      <c r="Q777" s="65"/>
      <c r="R777" s="65"/>
      <c r="S777" s="65"/>
      <c r="T777" s="65" t="s">
        <v>2063</v>
      </c>
    </row>
    <row r="778" spans="1:20" hidden="1">
      <c r="A778" s="6" t="str">
        <f>VLOOKUP(E778,CIFX_ECSG清單!A:B,2,0)</f>
        <v>PROD</v>
      </c>
      <c r="B778" s="6" t="str">
        <f>_xlfn.IFNA(IF(C778="舊服務",LOOKUP(1,0/FIND(IFERROR(VLOOKUP(E778,新舊交易名稱mapping!A:B,2,0),E778),PGMTRX!A:A),PGMTRX!C:C),LOOKUP(1,0/FIND(E778,新服務功能!H:H),新服務功能!M:M)),VLOOKUP(IFERROR(VLOOKUP(E778,新舊交易名稱mapping!A:B,2,0),E778),CIFX_ECSG清單!A:B,2,0))</f>
        <v>新世代分行系統(NBS)</v>
      </c>
      <c r="C778" s="6" t="str">
        <f>IF(_xlfn.IFNA(VLOOKUP(E778,新服務功能!H:H,1,0),"舊服務")&lt;&gt;"舊服務","新服務","舊服務")</f>
        <v>舊服務</v>
      </c>
      <c r="D778" s="6" t="str">
        <f>IF((VLOOKUP(E778,CIFX_ECSG清單!A:H,8,FALSE))=1,"異動","查詢")</f>
        <v>異動</v>
      </c>
      <c r="E778" s="65" t="s">
        <v>89</v>
      </c>
      <c r="F778" s="27" t="str">
        <f>IF(ISNUMBER(FIND("TWIS",E778)),VLOOKUP(SUBSTITUTE(E778,"TWIS","IWIS"),CIFX_ECSG清單!A:R,18,0),IF(AND(ISNUMBER(FIND("T",LEFT(E778,2))),IF(LEN(E778)-LEN(SUBSTITUTE(E778,"T",""))&gt;1,FALSE,TRUE)),VLOOKUP(SUBSTITUTE(E778,"T",""),CIFX_ECSG清單!A:R,18,0),VLOOKUP(E778,CIFX_ECSG清單!A:R,18,0)))</f>
        <v>TS0116-SA-010303-00001-顧客資料基本資料_顧客外匯基本資料維護</v>
      </c>
      <c r="G778" s="65"/>
      <c r="H778" s="65"/>
      <c r="I778" s="65"/>
      <c r="J778" s="65" t="s">
        <v>496</v>
      </c>
      <c r="K778" s="65" t="s">
        <v>591</v>
      </c>
      <c r="L778" s="65"/>
      <c r="M778" s="65" t="s">
        <v>2064</v>
      </c>
      <c r="N778" s="65">
        <v>60</v>
      </c>
      <c r="O778" s="65" t="s">
        <v>516</v>
      </c>
      <c r="P778" s="65" t="s">
        <v>593</v>
      </c>
      <c r="Q778" s="65" t="s">
        <v>2038</v>
      </c>
      <c r="R778" s="65" t="s">
        <v>594</v>
      </c>
      <c r="S778" s="65" t="s">
        <v>595</v>
      </c>
      <c r="T778" s="65"/>
    </row>
    <row r="779" spans="1:20" hidden="1">
      <c r="A779" s="6" t="str">
        <f>VLOOKUP(E779,CIFX_ECSG清單!A:B,2,0)</f>
        <v>PROD</v>
      </c>
      <c r="B779" s="6" t="str">
        <f>_xlfn.IFNA(IF(C779="舊服務",LOOKUP(1,0/FIND(IFERROR(VLOOKUP(E779,新舊交易名稱mapping!A:B,2,0),E779),PGMTRX!A:A),PGMTRX!C:C),LOOKUP(1,0/FIND(E779,新服務功能!H:H),新服務功能!M:M)),VLOOKUP(IFERROR(VLOOKUP(E779,新舊交易名稱mapping!A:B,2,0),E779),CIFX_ECSG清單!A:B,2,0))</f>
        <v>新世代分行系統(NBS)</v>
      </c>
      <c r="C779" s="6" t="str">
        <f>IF(_xlfn.IFNA(VLOOKUP(E779,新服務功能!H:H,1,0),"舊服務")&lt;&gt;"舊服務","新服務","舊服務")</f>
        <v>舊服務</v>
      </c>
      <c r="D779" s="6" t="str">
        <f>IF((VLOOKUP(E779,CIFX_ECSG清單!A:H,8,FALSE))=1,"異動","查詢")</f>
        <v>異動</v>
      </c>
      <c r="E779" s="65" t="s">
        <v>89</v>
      </c>
      <c r="F779" s="27" t="str">
        <f>IF(ISNUMBER(FIND("TWIS",E779)),VLOOKUP(SUBSTITUTE(E779,"TWIS","IWIS"),CIFX_ECSG清單!A:R,18,0),IF(AND(ISNUMBER(FIND("T",LEFT(E779,2))),IF(LEN(E779)-LEN(SUBSTITUTE(E779,"T",""))&gt;1,FALSE,TRUE)),VLOOKUP(SUBSTITUTE(E779,"T",""),CIFX_ECSG清單!A:R,18,0),VLOOKUP(E779,CIFX_ECSG清單!A:R,18,0)))</f>
        <v>TS0116-SA-010303-00001-顧客資料基本資料_顧客外匯基本資料維護</v>
      </c>
      <c r="G779" s="65"/>
      <c r="H779" s="65"/>
      <c r="I779" s="65"/>
      <c r="J779" s="65" t="s">
        <v>496</v>
      </c>
      <c r="K779" s="65" t="s">
        <v>597</v>
      </c>
      <c r="L779" s="65"/>
      <c r="M779" s="65" t="s">
        <v>2065</v>
      </c>
      <c r="N779" s="65">
        <v>30</v>
      </c>
      <c r="O779" s="65" t="s">
        <v>516</v>
      </c>
      <c r="P779" s="65" t="s">
        <v>599</v>
      </c>
      <c r="Q779" s="65" t="s">
        <v>2038</v>
      </c>
      <c r="R779" s="65" t="s">
        <v>600</v>
      </c>
      <c r="S779" s="65" t="s">
        <v>601</v>
      </c>
      <c r="T779" s="65"/>
    </row>
    <row r="780" spans="1:20" hidden="1">
      <c r="A780" s="6" t="str">
        <f>VLOOKUP(E780,CIFX_ECSG清單!A:B,2,0)</f>
        <v>PROD</v>
      </c>
      <c r="B780" s="6" t="str">
        <f>_xlfn.IFNA(IF(C780="舊服務",LOOKUP(1,0/FIND(IFERROR(VLOOKUP(E780,新舊交易名稱mapping!A:B,2,0),E780),PGMTRX!A:A),PGMTRX!C:C),LOOKUP(1,0/FIND(E780,新服務功能!H:H),新服務功能!M:M)),VLOOKUP(IFERROR(VLOOKUP(E780,新舊交易名稱mapping!A:B,2,0),E780),CIFX_ECSG清單!A:B,2,0))</f>
        <v>新世代分行系統(NBS)</v>
      </c>
      <c r="C780" s="6" t="str">
        <f>IF(_xlfn.IFNA(VLOOKUP(E780,新服務功能!H:H,1,0),"舊服務")&lt;&gt;"舊服務","新服務","舊服務")</f>
        <v>舊服務</v>
      </c>
      <c r="D780" s="6" t="str">
        <f>IF((VLOOKUP(E780,CIFX_ECSG清單!A:H,8,FALSE))=1,"異動","查詢")</f>
        <v>異動</v>
      </c>
      <c r="E780" s="65" t="s">
        <v>89</v>
      </c>
      <c r="F780" s="27" t="str">
        <f>IF(ISNUMBER(FIND("TWIS",E780)),VLOOKUP(SUBSTITUTE(E780,"TWIS","IWIS"),CIFX_ECSG清單!A:R,18,0),IF(AND(ISNUMBER(FIND("T",LEFT(E780,2))),IF(LEN(E780)-LEN(SUBSTITUTE(E780,"T",""))&gt;1,FALSE,TRUE)),VLOOKUP(SUBSTITUTE(E780,"T",""),CIFX_ECSG清單!A:R,18,0),VLOOKUP(E780,CIFX_ECSG清單!A:R,18,0)))</f>
        <v>TS0116-SA-010303-00001-顧客資料基本資料_顧客外匯基本資料維護</v>
      </c>
      <c r="G780" s="65"/>
      <c r="H780" s="65"/>
      <c r="I780" s="65"/>
      <c r="J780" s="65" t="s">
        <v>496</v>
      </c>
      <c r="K780" s="65" t="s">
        <v>602</v>
      </c>
      <c r="L780" s="65"/>
      <c r="M780" s="65" t="s">
        <v>2066</v>
      </c>
      <c r="N780" s="65">
        <v>4</v>
      </c>
      <c r="O780" s="65" t="s">
        <v>516</v>
      </c>
      <c r="P780" s="65" t="s">
        <v>604</v>
      </c>
      <c r="Q780" s="65" t="s">
        <v>2038</v>
      </c>
      <c r="R780" s="65" t="s">
        <v>605</v>
      </c>
      <c r="S780" s="65" t="s">
        <v>607</v>
      </c>
      <c r="T780" s="65"/>
    </row>
    <row r="781" spans="1:20" hidden="1">
      <c r="A781" s="6" t="str">
        <f>VLOOKUP(E781,CIFX_ECSG清單!A:B,2,0)</f>
        <v>PROD</v>
      </c>
      <c r="B781" s="6" t="str">
        <f>_xlfn.IFNA(IF(C781="舊服務",LOOKUP(1,0/FIND(IFERROR(VLOOKUP(E781,新舊交易名稱mapping!A:B,2,0),E781),PGMTRX!A:A),PGMTRX!C:C),LOOKUP(1,0/FIND(E781,新服務功能!H:H),新服務功能!M:M)),VLOOKUP(IFERROR(VLOOKUP(E781,新舊交易名稱mapping!A:B,2,0),E781),CIFX_ECSG清單!A:B,2,0))</f>
        <v>新世代分行系統(NBS)</v>
      </c>
      <c r="C781" s="6" t="str">
        <f>IF(_xlfn.IFNA(VLOOKUP(E781,新服務功能!H:H,1,0),"舊服務")&lt;&gt;"舊服務","新服務","舊服務")</f>
        <v>舊服務</v>
      </c>
      <c r="D781" s="6" t="str">
        <f>IF((VLOOKUP(E781,CIFX_ECSG清單!A:H,8,FALSE))=1,"異動","查詢")</f>
        <v>異動</v>
      </c>
      <c r="E781" s="65" t="s">
        <v>89</v>
      </c>
      <c r="F781" s="27" t="str">
        <f>IF(ISNUMBER(FIND("TWIS",E781)),VLOOKUP(SUBSTITUTE(E781,"TWIS","IWIS"),CIFX_ECSG清單!A:R,18,0),IF(AND(ISNUMBER(FIND("T",LEFT(E781,2))),IF(LEN(E781)-LEN(SUBSTITUTE(E781,"T",""))&gt;1,FALSE,TRUE)),VLOOKUP(SUBSTITUTE(E781,"T",""),CIFX_ECSG清單!A:R,18,0),VLOOKUP(E781,CIFX_ECSG清單!A:R,18,0)))</f>
        <v>TS0116-SA-010303-00001-顧客資料基本資料_顧客外匯基本資料維護</v>
      </c>
      <c r="G781" s="65"/>
      <c r="H781" s="65"/>
      <c r="I781" s="65"/>
      <c r="J781" s="65" t="s">
        <v>496</v>
      </c>
      <c r="K781" s="65" t="s">
        <v>608</v>
      </c>
      <c r="L781" s="65"/>
      <c r="M781" s="65" t="s">
        <v>2067</v>
      </c>
      <c r="N781" s="65">
        <v>1</v>
      </c>
      <c r="O781" s="65" t="s">
        <v>516</v>
      </c>
      <c r="P781" s="65" t="s">
        <v>611</v>
      </c>
      <c r="Q781" s="65" t="s">
        <v>2040</v>
      </c>
      <c r="R781" s="65" t="s">
        <v>612</v>
      </c>
      <c r="S781" s="65" t="s">
        <v>614</v>
      </c>
      <c r="T781" s="65"/>
    </row>
    <row r="782" spans="1:20" hidden="1">
      <c r="A782" s="6" t="str">
        <f>VLOOKUP(E782,CIFX_ECSG清單!A:B,2,0)</f>
        <v>PROD</v>
      </c>
      <c r="B782" s="6" t="str">
        <f>_xlfn.IFNA(IF(C782="舊服務",LOOKUP(1,0/FIND(IFERROR(VLOOKUP(E782,新舊交易名稱mapping!A:B,2,0),E782),PGMTRX!A:A),PGMTRX!C:C),LOOKUP(1,0/FIND(E782,新服務功能!H:H),新服務功能!M:M)),VLOOKUP(IFERROR(VLOOKUP(E782,新舊交易名稱mapping!A:B,2,0),E782),CIFX_ECSG清單!A:B,2,0))</f>
        <v>新世代分行系統(NBS)</v>
      </c>
      <c r="C782" s="6" t="str">
        <f>IF(_xlfn.IFNA(VLOOKUP(E782,新服務功能!H:H,1,0),"舊服務")&lt;&gt;"舊服務","新服務","舊服務")</f>
        <v>舊服務</v>
      </c>
      <c r="D782" s="6" t="str">
        <f>IF((VLOOKUP(E782,CIFX_ECSG清單!A:H,8,FALSE))=1,"異動","查詢")</f>
        <v>異動</v>
      </c>
      <c r="E782" s="65" t="s">
        <v>89</v>
      </c>
      <c r="F782" s="27" t="str">
        <f>IF(ISNUMBER(FIND("TWIS",E782)),VLOOKUP(SUBSTITUTE(E782,"TWIS","IWIS"),CIFX_ECSG清單!A:R,18,0),IF(AND(ISNUMBER(FIND("T",LEFT(E782,2))),IF(LEN(E782)-LEN(SUBSTITUTE(E782,"T",""))&gt;1,FALSE,TRUE)),VLOOKUP(SUBSTITUTE(E782,"T",""),CIFX_ECSG清單!A:R,18,0),VLOOKUP(E782,CIFX_ECSG清單!A:R,18,0)))</f>
        <v>TS0116-SA-010303-00001-顧客資料基本資料_顧客外匯基本資料維護</v>
      </c>
      <c r="G782" s="65"/>
      <c r="H782" s="65"/>
      <c r="I782" s="65"/>
      <c r="J782" s="65" t="s">
        <v>496</v>
      </c>
      <c r="K782" s="83" t="s">
        <v>2059</v>
      </c>
      <c r="L782" s="83"/>
      <c r="M782" s="65" t="s">
        <v>2068</v>
      </c>
      <c r="N782" s="65">
        <v>4</v>
      </c>
      <c r="O782" s="65" t="s">
        <v>516</v>
      </c>
      <c r="P782" s="65"/>
      <c r="Q782" s="65"/>
      <c r="R782" s="65"/>
      <c r="S782" s="65"/>
      <c r="T782" s="65" t="s">
        <v>2069</v>
      </c>
    </row>
    <row r="783" spans="1:20" hidden="1">
      <c r="A783" s="6" t="str">
        <f>VLOOKUP(E783,CIFX_ECSG清單!A:B,2,0)</f>
        <v>PROD</v>
      </c>
      <c r="B783" s="6" t="str">
        <f>_xlfn.IFNA(IF(C783="舊服務",LOOKUP(1,0/FIND(IFERROR(VLOOKUP(E783,新舊交易名稱mapping!A:B,2,0),E783),PGMTRX!A:A),PGMTRX!C:C),LOOKUP(1,0/FIND(E783,新服務功能!H:H),新服務功能!M:M)),VLOOKUP(IFERROR(VLOOKUP(E783,新舊交易名稱mapping!A:B,2,0),E783),CIFX_ECSG清單!A:B,2,0))</f>
        <v>新世代分行系統(NBS)</v>
      </c>
      <c r="C783" s="6" t="str">
        <f>IF(_xlfn.IFNA(VLOOKUP(E783,新服務功能!H:H,1,0),"舊服務")&lt;&gt;"舊服務","新服務","舊服務")</f>
        <v>舊服務</v>
      </c>
      <c r="D783" s="6" t="str">
        <f>IF((VLOOKUP(E783,CIFX_ECSG清單!A:H,8,FALSE))=1,"異動","查詢")</f>
        <v>異動</v>
      </c>
      <c r="E783" s="65" t="s">
        <v>89</v>
      </c>
      <c r="F783" s="27" t="str">
        <f>IF(ISNUMBER(FIND("TWIS",E783)),VLOOKUP(SUBSTITUTE(E783,"TWIS","IWIS"),CIFX_ECSG清單!A:R,18,0),IF(AND(ISNUMBER(FIND("T",LEFT(E783,2))),IF(LEN(E783)-LEN(SUBSTITUTE(E783,"T",""))&gt;1,FALSE,TRUE)),VLOOKUP(SUBSTITUTE(E783,"T",""),CIFX_ECSG清單!A:R,18,0),VLOOKUP(E783,CIFX_ECSG清單!A:R,18,0)))</f>
        <v>TS0116-SA-010303-00001-顧客資料基本資料_顧客外匯基本資料維護</v>
      </c>
      <c r="G783" s="65"/>
      <c r="H783" s="65"/>
      <c r="I783" s="65"/>
      <c r="J783" s="65" t="s">
        <v>496</v>
      </c>
      <c r="K783" s="65" t="s">
        <v>659</v>
      </c>
      <c r="L783" s="65"/>
      <c r="M783" s="65" t="s">
        <v>2070</v>
      </c>
      <c r="N783" s="65">
        <v>9</v>
      </c>
      <c r="O783" s="65" t="s">
        <v>516</v>
      </c>
      <c r="P783" s="65" t="s">
        <v>661</v>
      </c>
      <c r="Q783" s="65" t="s">
        <v>2040</v>
      </c>
      <c r="R783" s="65" t="s">
        <v>662</v>
      </c>
      <c r="S783" s="65" t="s">
        <v>663</v>
      </c>
      <c r="T783" s="65"/>
    </row>
    <row r="784" spans="1:20" hidden="1">
      <c r="A784" s="6" t="str">
        <f>VLOOKUP(E784,CIFX_ECSG清單!A:B,2,0)</f>
        <v>PROD</v>
      </c>
      <c r="B784" s="6" t="str">
        <f>_xlfn.IFNA(IF(C784="舊服務",LOOKUP(1,0/FIND(IFERROR(VLOOKUP(E784,新舊交易名稱mapping!A:B,2,0),E784),PGMTRX!A:A),PGMTRX!C:C),LOOKUP(1,0/FIND(E784,新服務功能!H:H),新服務功能!M:M)),VLOOKUP(IFERROR(VLOOKUP(E784,新舊交易名稱mapping!A:B,2,0),E784),CIFX_ECSG清單!A:B,2,0))</f>
        <v>新世代分行系統(NBS)</v>
      </c>
      <c r="C784" s="6" t="str">
        <f>IF(_xlfn.IFNA(VLOOKUP(E784,新服務功能!H:H,1,0),"舊服務")&lt;&gt;"舊服務","新服務","舊服務")</f>
        <v>舊服務</v>
      </c>
      <c r="D784" s="6" t="str">
        <f>IF((VLOOKUP(E784,CIFX_ECSG清單!A:H,8,FALSE))=1,"異動","查詢")</f>
        <v>異動</v>
      </c>
      <c r="E784" s="65" t="s">
        <v>89</v>
      </c>
      <c r="F784" s="27" t="str">
        <f>IF(ISNUMBER(FIND("TWIS",E784)),VLOOKUP(SUBSTITUTE(E784,"TWIS","IWIS"),CIFX_ECSG清單!A:R,18,0),IF(AND(ISNUMBER(FIND("T",LEFT(E784,2))),IF(LEN(E784)-LEN(SUBSTITUTE(E784,"T",""))&gt;1,FALSE,TRUE)),VLOOKUP(SUBSTITUTE(E784,"T",""),CIFX_ECSG清單!A:R,18,0),VLOOKUP(E784,CIFX_ECSG清單!A:R,18,0)))</f>
        <v>TS0116-SA-010303-00001-顧客資料基本資料_顧客外匯基本資料維護</v>
      </c>
      <c r="G784" s="65"/>
      <c r="H784" s="65"/>
      <c r="I784" s="65"/>
      <c r="J784" s="65" t="s">
        <v>513</v>
      </c>
      <c r="K784" s="83" t="s">
        <v>2059</v>
      </c>
      <c r="L784" s="83"/>
      <c r="M784" s="65" t="s">
        <v>624</v>
      </c>
      <c r="N784" s="65">
        <v>20</v>
      </c>
      <c r="O784" s="65" t="s">
        <v>516</v>
      </c>
      <c r="P784" s="65"/>
      <c r="Q784" s="65"/>
      <c r="R784" s="65"/>
      <c r="S784" s="65"/>
      <c r="T784" s="65" t="s">
        <v>2071</v>
      </c>
    </row>
    <row r="785" spans="1:20" hidden="1">
      <c r="A785" s="6" t="str">
        <f>VLOOKUP(E785,CIFX_ECSG清單!A:B,2,0)</f>
        <v>PROD</v>
      </c>
      <c r="B785" s="6" t="str">
        <f>_xlfn.IFNA(IF(C785="舊服務",LOOKUP(1,0/FIND(IFERROR(VLOOKUP(E785,新舊交易名稱mapping!A:B,2,0),E785),PGMTRX!A:A),PGMTRX!C:C),LOOKUP(1,0/FIND(E785,新服務功能!H:H),新服務功能!M:M)),VLOOKUP(IFERROR(VLOOKUP(E785,新舊交易名稱mapping!A:B,2,0),E785),CIFX_ECSG清單!A:B,2,0))</f>
        <v>新世代分行系統(NBS)</v>
      </c>
      <c r="C785" s="6" t="str">
        <f>IF(_xlfn.IFNA(VLOOKUP(E785,新服務功能!H:H,1,0),"舊服務")&lt;&gt;"舊服務","新服務","舊服務")</f>
        <v>舊服務</v>
      </c>
      <c r="D785" s="6" t="str">
        <f>IF((VLOOKUP(E785,CIFX_ECSG清單!A:H,8,FALSE))=1,"異動","查詢")</f>
        <v>異動</v>
      </c>
      <c r="E785" s="65" t="s">
        <v>96</v>
      </c>
      <c r="F785" s="27" t="str">
        <f>IF(ISNUMBER(FIND("TWIS",E785)),VLOOKUP(SUBSTITUTE(E785,"TWIS","IWIS"),CIFX_ECSG清單!A:R,18,0),IF(AND(ISNUMBER(FIND("T",LEFT(E785,2))),IF(LEN(E785)-LEN(SUBSTITUTE(E785,"T",""))&gt;1,FALSE,TRUE)),VLOOKUP(SUBSTITUTE(E785,"T",""),CIFX_ECSG清單!A:R,18,0),VLOOKUP(E785,CIFX_ECSG清單!A:R,18,0)))</f>
        <v>TS0116-SA-010322-00001-顧客註記/約定作業_顧客身份維護</v>
      </c>
      <c r="G785" s="65"/>
      <c r="H785" s="65"/>
      <c r="I785" s="65"/>
      <c r="J785" s="65" t="s">
        <v>496</v>
      </c>
      <c r="K785" s="65" t="s">
        <v>498</v>
      </c>
      <c r="L785" s="65"/>
      <c r="M785" s="65" t="s">
        <v>806</v>
      </c>
      <c r="N785" s="65">
        <v>10</v>
      </c>
      <c r="O785" s="65" t="s">
        <v>516</v>
      </c>
      <c r="P785" s="65" t="s">
        <v>501</v>
      </c>
      <c r="Q785" s="65" t="s">
        <v>2034</v>
      </c>
      <c r="R785" s="65" t="s">
        <v>517</v>
      </c>
      <c r="S785" s="65" t="s">
        <v>2035</v>
      </c>
      <c r="T785" s="65"/>
    </row>
    <row r="786" spans="1:20" hidden="1">
      <c r="A786" s="6" t="str">
        <f>VLOOKUP(E786,CIFX_ECSG清單!A:B,2,0)</f>
        <v>PROD</v>
      </c>
      <c r="B786" s="6" t="str">
        <f>_xlfn.IFNA(IF(C786="舊服務",LOOKUP(1,0/FIND(IFERROR(VLOOKUP(E786,新舊交易名稱mapping!A:B,2,0),E786),PGMTRX!A:A),PGMTRX!C:C),LOOKUP(1,0/FIND(E786,新服務功能!H:H),新服務功能!M:M)),VLOOKUP(IFERROR(VLOOKUP(E786,新舊交易名稱mapping!A:B,2,0),E786),CIFX_ECSG清單!A:B,2,0))</f>
        <v>新世代分行系統(NBS)</v>
      </c>
      <c r="C786" s="6" t="str">
        <f>IF(_xlfn.IFNA(VLOOKUP(E786,新服務功能!H:H,1,0),"舊服務")&lt;&gt;"舊服務","新服務","舊服務")</f>
        <v>舊服務</v>
      </c>
      <c r="D786" s="6" t="str">
        <f>IF((VLOOKUP(E786,CIFX_ECSG清單!A:H,8,FALSE))=1,"異動","查詢")</f>
        <v>異動</v>
      </c>
      <c r="E786" s="65" t="s">
        <v>96</v>
      </c>
      <c r="F786" s="27" t="str">
        <f>IF(ISNUMBER(FIND("TWIS",E786)),VLOOKUP(SUBSTITUTE(E786,"TWIS","IWIS"),CIFX_ECSG清單!A:R,18,0),IF(AND(ISNUMBER(FIND("T",LEFT(E786,2))),IF(LEN(E786)-LEN(SUBSTITUTE(E786,"T",""))&gt;1,FALSE,TRUE)),VLOOKUP(SUBSTITUTE(E786,"T",""),CIFX_ECSG清單!A:R,18,0),VLOOKUP(E786,CIFX_ECSG清單!A:R,18,0)))</f>
        <v>TS0116-SA-010322-00001-顧客註記/約定作業_顧客身份維護</v>
      </c>
      <c r="G786" s="65"/>
      <c r="H786" s="65"/>
      <c r="I786" s="65"/>
      <c r="J786" s="65" t="s">
        <v>496</v>
      </c>
      <c r="K786" s="65" t="s">
        <v>629</v>
      </c>
      <c r="L786" s="65"/>
      <c r="M786" s="65" t="s">
        <v>807</v>
      </c>
      <c r="N786" s="65">
        <v>8</v>
      </c>
      <c r="O786" s="65" t="s">
        <v>516</v>
      </c>
      <c r="P786" s="65" t="s">
        <v>631</v>
      </c>
      <c r="Q786" s="65" t="s">
        <v>2034</v>
      </c>
      <c r="R786" s="65" t="s">
        <v>632</v>
      </c>
      <c r="S786" s="65" t="s">
        <v>508</v>
      </c>
      <c r="T786" s="65"/>
    </row>
    <row r="787" spans="1:20" hidden="1">
      <c r="A787" s="6" t="str">
        <f>VLOOKUP(E787,CIFX_ECSG清單!A:B,2,0)</f>
        <v>PROD</v>
      </c>
      <c r="B787" s="6" t="str">
        <f>_xlfn.IFNA(IF(C787="舊服務",LOOKUP(1,0/FIND(IFERROR(VLOOKUP(E787,新舊交易名稱mapping!A:B,2,0),E787),PGMTRX!A:A),PGMTRX!C:C),LOOKUP(1,0/FIND(E787,新服務功能!H:H),新服務功能!M:M)),VLOOKUP(IFERROR(VLOOKUP(E787,新舊交易名稱mapping!A:B,2,0),E787),CIFX_ECSG清單!A:B,2,0))</f>
        <v>新世代分行系統(NBS)</v>
      </c>
      <c r="C787" s="6" t="str">
        <f>IF(_xlfn.IFNA(VLOOKUP(E787,新服務功能!H:H,1,0),"舊服務")&lt;&gt;"舊服務","新服務","舊服務")</f>
        <v>舊服務</v>
      </c>
      <c r="D787" s="6" t="str">
        <f>IF((VLOOKUP(E787,CIFX_ECSG清單!A:H,8,FALSE))=1,"異動","查詢")</f>
        <v>異動</v>
      </c>
      <c r="E787" s="65" t="s">
        <v>96</v>
      </c>
      <c r="F787" s="27" t="str">
        <f>IF(ISNUMBER(FIND("TWIS",E787)),VLOOKUP(SUBSTITUTE(E787,"TWIS","IWIS"),CIFX_ECSG清單!A:R,18,0),IF(AND(ISNUMBER(FIND("T",LEFT(E787,2))),IF(LEN(E787)-LEN(SUBSTITUTE(E787,"T",""))&gt;1,FALSE,TRUE)),VLOOKUP(SUBSTITUTE(E787,"T",""),CIFX_ECSG清單!A:R,18,0),VLOOKUP(E787,CIFX_ECSG清單!A:R,18,0)))</f>
        <v>TS0116-SA-010322-00001-顧客註記/約定作業_顧客身份維護</v>
      </c>
      <c r="G787" s="65"/>
      <c r="H787" s="65"/>
      <c r="I787" s="65"/>
      <c r="J787" s="65" t="s">
        <v>496</v>
      </c>
      <c r="K787" s="65" t="s">
        <v>2072</v>
      </c>
      <c r="L787" s="65"/>
      <c r="M787" s="65" t="s">
        <v>2073</v>
      </c>
      <c r="N787" s="65">
        <v>36</v>
      </c>
      <c r="O787" s="65" t="s">
        <v>516</v>
      </c>
      <c r="P787" s="65" t="s">
        <v>2074</v>
      </c>
      <c r="Q787" s="65"/>
      <c r="R787" s="65"/>
      <c r="S787" s="65"/>
      <c r="T787" s="65"/>
    </row>
    <row r="788" spans="1:20" hidden="1">
      <c r="A788" s="6" t="str">
        <f>VLOOKUP(E788,CIFX_ECSG清單!A:B,2,0)</f>
        <v>PROD</v>
      </c>
      <c r="B788" s="6" t="str">
        <f>_xlfn.IFNA(IF(C788="舊服務",LOOKUP(1,0/FIND(IFERROR(VLOOKUP(E788,新舊交易名稱mapping!A:B,2,0),E788),PGMTRX!A:A),PGMTRX!C:C),LOOKUP(1,0/FIND(E788,新服務功能!H:H),新服務功能!M:M)),VLOOKUP(IFERROR(VLOOKUP(E788,新舊交易名稱mapping!A:B,2,0),E788),CIFX_ECSG清單!A:B,2,0))</f>
        <v>新世代分行系統(NBS)</v>
      </c>
      <c r="C788" s="6" t="str">
        <f>IF(_xlfn.IFNA(VLOOKUP(E788,新服務功能!H:H,1,0),"舊服務")&lt;&gt;"舊服務","新服務","舊服務")</f>
        <v>舊服務</v>
      </c>
      <c r="D788" s="6" t="str">
        <f>IF((VLOOKUP(E788,CIFX_ECSG清單!A:H,8,FALSE))=1,"異動","查詢")</f>
        <v>異動</v>
      </c>
      <c r="E788" s="65" t="s">
        <v>96</v>
      </c>
      <c r="F788" s="27" t="str">
        <f>IF(ISNUMBER(FIND("TWIS",E788)),VLOOKUP(SUBSTITUTE(E788,"TWIS","IWIS"),CIFX_ECSG清單!A:R,18,0),IF(AND(ISNUMBER(FIND("T",LEFT(E788,2))),IF(LEN(E788)-LEN(SUBSTITUTE(E788,"T",""))&gt;1,FALSE,TRUE)),VLOOKUP(SUBSTITUTE(E788,"T",""),CIFX_ECSG清單!A:R,18,0),VLOOKUP(E788,CIFX_ECSG清單!A:R,18,0)))</f>
        <v>TS0116-SA-010322-00001-顧客註記/約定作業_顧客身份維護</v>
      </c>
      <c r="G788" s="65"/>
      <c r="H788" s="65"/>
      <c r="I788" s="65"/>
      <c r="J788" s="65" t="s">
        <v>496</v>
      </c>
      <c r="K788" s="65" t="s">
        <v>1777</v>
      </c>
      <c r="L788" s="65"/>
      <c r="M788" s="65" t="s">
        <v>2075</v>
      </c>
      <c r="N788" s="65">
        <v>100</v>
      </c>
      <c r="O788" s="65" t="s">
        <v>2076</v>
      </c>
      <c r="P788" s="65" t="s">
        <v>1779</v>
      </c>
      <c r="Q788" s="65"/>
      <c r="R788" s="65"/>
      <c r="S788" s="65"/>
      <c r="T788" s="65" t="s">
        <v>2077</v>
      </c>
    </row>
    <row r="789" spans="1:20" hidden="1">
      <c r="A789" s="6" t="str">
        <f>VLOOKUP(E789,CIFX_ECSG清單!A:B,2,0)</f>
        <v>PROD</v>
      </c>
      <c r="B789" s="6" t="str">
        <f>_xlfn.IFNA(IF(C789="舊服務",LOOKUP(1,0/FIND(IFERROR(VLOOKUP(E789,新舊交易名稱mapping!A:B,2,0),E789),PGMTRX!A:A),PGMTRX!C:C),LOOKUP(1,0/FIND(E789,新服務功能!H:H),新服務功能!M:M)),VLOOKUP(IFERROR(VLOOKUP(E789,新舊交易名稱mapping!A:B,2,0),E789),CIFX_ECSG清單!A:B,2,0))</f>
        <v>新世代分行系統(NBS)</v>
      </c>
      <c r="C789" s="6" t="str">
        <f>IF(_xlfn.IFNA(VLOOKUP(E789,新服務功能!H:H,1,0),"舊服務")&lt;&gt;"舊服務","新服務","舊服務")</f>
        <v>舊服務</v>
      </c>
      <c r="D789" s="6" t="str">
        <f>IF((VLOOKUP(E789,CIFX_ECSG清單!A:H,8,FALSE))=1,"異動","查詢")</f>
        <v>異動</v>
      </c>
      <c r="E789" s="65" t="s">
        <v>96</v>
      </c>
      <c r="F789" s="27" t="str">
        <f>IF(ISNUMBER(FIND("TWIS",E789)),VLOOKUP(SUBSTITUTE(E789,"TWIS","IWIS"),CIFX_ECSG清單!A:R,18,0),IF(AND(ISNUMBER(FIND("T",LEFT(E789,2))),IF(LEN(E789)-LEN(SUBSTITUTE(E789,"T",""))&gt;1,FALSE,TRUE)),VLOOKUP(SUBSTITUTE(E789,"T",""),CIFX_ECSG清單!A:R,18,0),VLOOKUP(E789,CIFX_ECSG清單!A:R,18,0)))</f>
        <v>TS0116-SA-010322-00001-顧客註記/約定作業_顧客身份維護</v>
      </c>
      <c r="G789" s="65"/>
      <c r="H789" s="65"/>
      <c r="I789" s="65"/>
      <c r="J789" s="65" t="s">
        <v>496</v>
      </c>
      <c r="K789" s="65" t="s">
        <v>1782</v>
      </c>
      <c r="L789" s="65"/>
      <c r="M789" s="65" t="s">
        <v>2078</v>
      </c>
      <c r="N789" s="65">
        <v>1</v>
      </c>
      <c r="O789" s="65" t="s">
        <v>2076</v>
      </c>
      <c r="P789" s="65" t="s">
        <v>2079</v>
      </c>
      <c r="Q789" s="65"/>
      <c r="R789" s="65"/>
      <c r="S789" s="65"/>
      <c r="T789" s="65" t="s">
        <v>2077</v>
      </c>
    </row>
    <row r="790" spans="1:20" hidden="1">
      <c r="A790" s="6" t="str">
        <f>VLOOKUP(E790,CIFX_ECSG清單!A:B,2,0)</f>
        <v>待下架</v>
      </c>
      <c r="B790" s="6" t="str">
        <f>_xlfn.IFNA(IF(C790="舊服務",LOOKUP(1,0/FIND(IFERROR(VLOOKUP(E790,新舊交易名稱mapping!A:B,2,0),E790),PGMTRX!A:A),PGMTRX!C:C),LOOKUP(1,0/FIND(E790,新服務功能!H:H),新服務功能!M:M)),VLOOKUP(IFERROR(VLOOKUP(E790,新舊交易名稱mapping!A:B,2,0),E790),CIFX_ECSG清單!A:B,2,0))</f>
        <v>新世代分行系統(NBS)</v>
      </c>
      <c r="C790" s="6" t="str">
        <f>IF(_xlfn.IFNA(VLOOKUP(E790,新服務功能!H:H,1,0),"舊服務")&lt;&gt;"舊服務","新服務","舊服務")</f>
        <v>舊服務</v>
      </c>
      <c r="D790" s="6" t="str">
        <f>IF((VLOOKUP(E790,CIFX_ECSG清單!A:H,8,FALSE))=1,"異動","查詢")</f>
        <v>異動</v>
      </c>
      <c r="E790" s="65" t="s">
        <v>118</v>
      </c>
      <c r="F790" s="27" t="str">
        <f>IF(ISNUMBER(FIND("TWIS",E790)),VLOOKUP(SUBSTITUTE(E790,"TWIS","IWIS"),CIFX_ECSG清單!A:R,18,0),IF(AND(ISNUMBER(FIND("T",LEFT(E790,2))),IF(LEN(E790)-LEN(SUBSTITUTE(E790,"T",""))&gt;1,FALSE,TRUE)),VLOOKUP(SUBSTITUTE(E790,"T",""),CIFX_ECSG清單!A:R,18,0),VLOOKUP(E790,CIFX_ECSG清單!A:R,18,0)))</f>
        <v>TS0116-SA-010312-00001-顧客註記/約定作業_玉山金控及其子公司之資料運用聲明維護</v>
      </c>
      <c r="G790" s="65"/>
      <c r="H790" s="65"/>
      <c r="I790" s="65"/>
      <c r="J790" s="65" t="s">
        <v>496</v>
      </c>
      <c r="K790" s="65" t="s">
        <v>498</v>
      </c>
      <c r="L790" s="65"/>
      <c r="M790" s="65" t="s">
        <v>806</v>
      </c>
      <c r="N790" s="65">
        <v>10</v>
      </c>
      <c r="O790" s="65" t="s">
        <v>516</v>
      </c>
      <c r="P790" s="65" t="s">
        <v>501</v>
      </c>
      <c r="Q790" s="65" t="s">
        <v>2034</v>
      </c>
      <c r="R790" s="65" t="s">
        <v>517</v>
      </c>
      <c r="S790" s="65" t="s">
        <v>2035</v>
      </c>
      <c r="T790" s="65"/>
    </row>
    <row r="791" spans="1:20" hidden="1">
      <c r="A791" s="6" t="str">
        <f>VLOOKUP(E791,CIFX_ECSG清單!A:B,2,0)</f>
        <v>待下架</v>
      </c>
      <c r="B791" s="6" t="str">
        <f>_xlfn.IFNA(IF(C791="舊服務",LOOKUP(1,0/FIND(IFERROR(VLOOKUP(E791,新舊交易名稱mapping!A:B,2,0),E791),PGMTRX!A:A),PGMTRX!C:C),LOOKUP(1,0/FIND(E791,新服務功能!H:H),新服務功能!M:M)),VLOOKUP(IFERROR(VLOOKUP(E791,新舊交易名稱mapping!A:B,2,0),E791),CIFX_ECSG清單!A:B,2,0))</f>
        <v>新世代分行系統(NBS)</v>
      </c>
      <c r="C791" s="6" t="str">
        <f>IF(_xlfn.IFNA(VLOOKUP(E791,新服務功能!H:H,1,0),"舊服務")&lt;&gt;"舊服務","新服務","舊服務")</f>
        <v>舊服務</v>
      </c>
      <c r="D791" s="6" t="str">
        <f>IF((VLOOKUP(E791,CIFX_ECSG清單!A:H,8,FALSE))=1,"異動","查詢")</f>
        <v>異動</v>
      </c>
      <c r="E791" s="65" t="s">
        <v>2080</v>
      </c>
      <c r="F791" s="27" t="str">
        <f>IF(ISNUMBER(FIND("TWIS",E791)),VLOOKUP(SUBSTITUTE(E791,"TWIS","IWIS"),CIFX_ECSG清單!A:R,18,0),IF(AND(ISNUMBER(FIND("T",LEFT(E791,2))),IF(LEN(E791)-LEN(SUBSTITUTE(E791,"T",""))&gt;1,FALSE,TRUE)),VLOOKUP(SUBSTITUTE(E791,"T",""),CIFX_ECSG清單!A:R,18,0),VLOOKUP(E791,CIFX_ECSG清單!A:R,18,0)))</f>
        <v>TS0116-SA-010312-00001-顧客註記/約定作業_玉山金控及其子公司之資料運用聲明維護</v>
      </c>
      <c r="G791" s="65"/>
      <c r="H791" s="65"/>
      <c r="I791" s="65"/>
      <c r="J791" s="65" t="s">
        <v>496</v>
      </c>
      <c r="K791" s="65" t="s">
        <v>2081</v>
      </c>
      <c r="L791" s="65"/>
      <c r="M791" s="65" t="s">
        <v>2082</v>
      </c>
      <c r="N791" s="65">
        <v>1</v>
      </c>
      <c r="O791" s="65" t="s">
        <v>516</v>
      </c>
      <c r="P791" s="65" t="s">
        <v>2083</v>
      </c>
      <c r="Q791" s="65"/>
      <c r="R791" s="65"/>
      <c r="S791" s="65"/>
      <c r="T791" s="65" t="s">
        <v>2084</v>
      </c>
    </row>
    <row r="792" spans="1:20" hidden="1">
      <c r="A792" s="6" t="str">
        <f>VLOOKUP(E792,CIFX_ECSG清單!A:B,2,0)</f>
        <v>待下架</v>
      </c>
      <c r="B792" s="6" t="str">
        <f>_xlfn.IFNA(IF(C792="舊服務",LOOKUP(1,0/FIND(IFERROR(VLOOKUP(E792,新舊交易名稱mapping!A:B,2,0),E792),PGMTRX!A:A),PGMTRX!C:C),LOOKUP(1,0/FIND(E792,新服務功能!H:H),新服務功能!M:M)),VLOOKUP(IFERROR(VLOOKUP(E792,新舊交易名稱mapping!A:B,2,0),E792),CIFX_ECSG清單!A:B,2,0))</f>
        <v>新世代分行系統(NBS)</v>
      </c>
      <c r="C792" s="6" t="str">
        <f>IF(_xlfn.IFNA(VLOOKUP(E792,新服務功能!H:H,1,0),"舊服務")&lt;&gt;"舊服務","新服務","舊服務")</f>
        <v>舊服務</v>
      </c>
      <c r="D792" s="6" t="str">
        <f>IF((VLOOKUP(E792,CIFX_ECSG清單!A:H,8,FALSE))=1,"異動","查詢")</f>
        <v>異動</v>
      </c>
      <c r="E792" s="65" t="s">
        <v>118</v>
      </c>
      <c r="F792" s="27" t="str">
        <f>IF(ISNUMBER(FIND("TWIS",E792)),VLOOKUP(SUBSTITUTE(E792,"TWIS","IWIS"),CIFX_ECSG清單!A:R,18,0),IF(AND(ISNUMBER(FIND("T",LEFT(E792,2))),IF(LEN(E792)-LEN(SUBSTITUTE(E792,"T",""))&gt;1,FALSE,TRUE)),VLOOKUP(SUBSTITUTE(E792,"T",""),CIFX_ECSG清單!A:R,18,0),VLOOKUP(E792,CIFX_ECSG清單!A:R,18,0)))</f>
        <v>TS0116-SA-010312-00001-顧客註記/約定作業_玉山金控及其子公司之資料運用聲明維護</v>
      </c>
      <c r="G792" s="65"/>
      <c r="H792" s="65"/>
      <c r="I792" s="65"/>
      <c r="J792" s="65" t="s">
        <v>496</v>
      </c>
      <c r="K792" s="65" t="s">
        <v>2072</v>
      </c>
      <c r="L792" s="65"/>
      <c r="M792" s="65" t="s">
        <v>2073</v>
      </c>
      <c r="N792" s="65">
        <v>36</v>
      </c>
      <c r="O792" s="65" t="s">
        <v>516</v>
      </c>
      <c r="P792" s="65" t="s">
        <v>2074</v>
      </c>
      <c r="Q792" s="65"/>
      <c r="R792" s="65"/>
      <c r="S792" s="65"/>
      <c r="T792" s="65" t="s">
        <v>2084</v>
      </c>
    </row>
    <row r="793" spans="1:20" hidden="1">
      <c r="A793" s="6" t="str">
        <f>VLOOKUP(E793,CIFX_ECSG清單!A:B,2,0)</f>
        <v>待下架</v>
      </c>
      <c r="B793" s="6" t="str">
        <f>_xlfn.IFNA(IF(C793="舊服務",LOOKUP(1,0/FIND(IFERROR(VLOOKUP(E793,新舊交易名稱mapping!A:B,2,0),E793),PGMTRX!A:A),PGMTRX!C:C),LOOKUP(1,0/FIND(E793,新服務功能!H:H),新服務功能!M:M)),VLOOKUP(IFERROR(VLOOKUP(E793,新舊交易名稱mapping!A:B,2,0),E793),CIFX_ECSG清單!A:B,2,0))</f>
        <v>新世代分行系統(NBS)</v>
      </c>
      <c r="C793" s="6" t="str">
        <f>IF(_xlfn.IFNA(VLOOKUP(E793,新服務功能!H:H,1,0),"舊服務")&lt;&gt;"舊服務","新服務","舊服務")</f>
        <v>舊服務</v>
      </c>
      <c r="D793" s="6" t="str">
        <f>IF((VLOOKUP(E793,CIFX_ECSG清單!A:H,8,FALSE))=1,"異動","查詢")</f>
        <v>異動</v>
      </c>
      <c r="E793" s="65" t="s">
        <v>118</v>
      </c>
      <c r="F793" s="27" t="str">
        <f>IF(ISNUMBER(FIND("TWIS",E793)),VLOOKUP(SUBSTITUTE(E793,"TWIS","IWIS"),CIFX_ECSG清單!A:R,18,0),IF(AND(ISNUMBER(FIND("T",LEFT(E793,2))),IF(LEN(E793)-LEN(SUBSTITUTE(E793,"T",""))&gt;1,FALSE,TRUE)),VLOOKUP(SUBSTITUTE(E793,"T",""),CIFX_ECSG清單!A:R,18,0),VLOOKUP(E793,CIFX_ECSG清單!A:R,18,0)))</f>
        <v>TS0116-SA-010312-00001-顧客註記/約定作業_玉山金控及其子公司之資料運用聲明維護</v>
      </c>
      <c r="G793" s="65"/>
      <c r="H793" s="65"/>
      <c r="I793" s="65"/>
      <c r="J793" s="65" t="s">
        <v>513</v>
      </c>
      <c r="K793" s="65" t="s">
        <v>749</v>
      </c>
      <c r="L793" s="65"/>
      <c r="M793" s="65" t="s">
        <v>635</v>
      </c>
      <c r="N793" s="65">
        <v>40</v>
      </c>
      <c r="O793" s="65" t="s">
        <v>516</v>
      </c>
      <c r="P793" s="65" t="s">
        <v>636</v>
      </c>
      <c r="Q793" s="65" t="s">
        <v>2034</v>
      </c>
      <c r="R793" s="65" t="s">
        <v>637</v>
      </c>
      <c r="S793" s="65" t="s">
        <v>638</v>
      </c>
      <c r="T793" s="65"/>
    </row>
    <row r="794" spans="1:20" hidden="1">
      <c r="A794" s="6" t="str">
        <f>VLOOKUP(E794,CIFX_ECSG清單!A:B,2,0)</f>
        <v>PROD</v>
      </c>
      <c r="B794" s="6" t="str">
        <f>_xlfn.IFNA(IF(C794="舊服務",LOOKUP(1,0/FIND(IFERROR(VLOOKUP(E794,新舊交易名稱mapping!A:B,2,0),E794),PGMTRX!A:A),PGMTRX!C:C),LOOKUP(1,0/FIND(E794,新服務功能!H:H),新服務功能!M:M)),VLOOKUP(IFERROR(VLOOKUP(E794,新舊交易名稱mapping!A:B,2,0),E794),CIFX_ECSG清單!A:B,2,0))</f>
        <v>新世代分行系統(NBS)</v>
      </c>
      <c r="C794" s="6" t="str">
        <f>IF(_xlfn.IFNA(VLOOKUP(E794,新服務功能!H:H,1,0),"舊服務")&lt;&gt;"舊服務","新服務","舊服務")</f>
        <v>舊服務</v>
      </c>
      <c r="D794" s="6" t="str">
        <f>IF((VLOOKUP(E794,CIFX_ECSG清單!A:H,8,FALSE))=1,"異動","查詢")</f>
        <v>異動</v>
      </c>
      <c r="E794" s="65" t="s">
        <v>125</v>
      </c>
      <c r="F794" s="27" t="str">
        <f>IF(ISNUMBER(FIND("TWIS",E794)),VLOOKUP(SUBSTITUTE(E794,"TWIS","IWIS"),CIFX_ECSG清單!A:R,18,0),IF(AND(ISNUMBER(FIND("T",LEFT(E794,2))),IF(LEN(E794)-LEN(SUBSTITUTE(E794,"T",""))&gt;1,FALSE,TRUE)),VLOOKUP(SUBSTITUTE(E794,"T",""),CIFX_ECSG清單!A:R,18,0),VLOOKUP(E794,CIFX_ECSG清單!A:R,18,0)))</f>
        <v>TS0116-SA-010312-00005-顧客註記/約定作業_停止蒐集處理利用個人資料明細</v>
      </c>
      <c r="G794" s="65"/>
      <c r="H794" s="65"/>
      <c r="I794" s="65"/>
      <c r="J794" s="65" t="s">
        <v>496</v>
      </c>
      <c r="K794" s="65" t="s">
        <v>498</v>
      </c>
      <c r="L794" s="65"/>
      <c r="M794" s="65" t="s">
        <v>806</v>
      </c>
      <c r="N794" s="65">
        <v>10</v>
      </c>
      <c r="O794" s="65" t="s">
        <v>516</v>
      </c>
      <c r="P794" s="65" t="s">
        <v>501</v>
      </c>
      <c r="Q794" s="65" t="s">
        <v>2034</v>
      </c>
      <c r="R794" s="65" t="s">
        <v>517</v>
      </c>
      <c r="S794" s="65" t="s">
        <v>2035</v>
      </c>
      <c r="T794" s="65"/>
    </row>
    <row r="795" spans="1:20" hidden="1">
      <c r="A795" s="6" t="str">
        <f>VLOOKUP(E795,CIFX_ECSG清單!A:B,2,0)</f>
        <v>PROD</v>
      </c>
      <c r="B795" s="6" t="str">
        <f>_xlfn.IFNA(IF(C795="舊服務",LOOKUP(1,0/FIND(IFERROR(VLOOKUP(E795,新舊交易名稱mapping!A:B,2,0),E795),PGMTRX!A:A),PGMTRX!C:C),LOOKUP(1,0/FIND(E795,新服務功能!H:H),新服務功能!M:M)),VLOOKUP(IFERROR(VLOOKUP(E795,新舊交易名稱mapping!A:B,2,0),E795),CIFX_ECSG清單!A:B,2,0))</f>
        <v>新世代分行系統(NBS)</v>
      </c>
      <c r="C795" s="6" t="str">
        <f>IF(_xlfn.IFNA(VLOOKUP(E795,新服務功能!H:H,1,0),"舊服務")&lt;&gt;"舊服務","新服務","舊服務")</f>
        <v>舊服務</v>
      </c>
      <c r="D795" s="6" t="str">
        <f>IF((VLOOKUP(E795,CIFX_ECSG清單!A:H,8,FALSE))=1,"異動","查詢")</f>
        <v>異動</v>
      </c>
      <c r="E795" s="65" t="s">
        <v>125</v>
      </c>
      <c r="F795" s="27" t="str">
        <f>IF(ISNUMBER(FIND("TWIS",E795)),VLOOKUP(SUBSTITUTE(E795,"TWIS","IWIS"),CIFX_ECSG清單!A:R,18,0),IF(AND(ISNUMBER(FIND("T",LEFT(E795,2))),IF(LEN(E795)-LEN(SUBSTITUTE(E795,"T",""))&gt;1,FALSE,TRUE)),VLOOKUP(SUBSTITUTE(E795,"T",""),CIFX_ECSG清單!A:R,18,0),VLOOKUP(E795,CIFX_ECSG清單!A:R,18,0)))</f>
        <v>TS0116-SA-010312-00005-顧客註記/約定作業_停止蒐集處理利用個人資料明細</v>
      </c>
      <c r="G795" s="65"/>
      <c r="H795" s="65"/>
      <c r="I795" s="65"/>
      <c r="J795" s="65" t="s">
        <v>496</v>
      </c>
      <c r="K795" s="65" t="s">
        <v>749</v>
      </c>
      <c r="L795" s="65"/>
      <c r="M795" s="65" t="s">
        <v>2085</v>
      </c>
      <c r="N795" s="65">
        <v>40</v>
      </c>
      <c r="O795" s="65" t="s">
        <v>516</v>
      </c>
      <c r="P795" s="65" t="s">
        <v>636</v>
      </c>
      <c r="Q795" s="65" t="s">
        <v>2034</v>
      </c>
      <c r="R795" s="65" t="s">
        <v>637</v>
      </c>
      <c r="S795" s="65" t="s">
        <v>2086</v>
      </c>
      <c r="T795" s="65"/>
    </row>
    <row r="796" spans="1:20" hidden="1">
      <c r="A796" s="6" t="str">
        <f>VLOOKUP(E796,CIFX_ECSG清單!A:B,2,0)</f>
        <v>PROD</v>
      </c>
      <c r="B796" s="6" t="str">
        <f>_xlfn.IFNA(IF(C796="舊服務",LOOKUP(1,0/FIND(IFERROR(VLOOKUP(E796,新舊交易名稱mapping!A:B,2,0),E796),PGMTRX!A:A),PGMTRX!C:C),LOOKUP(1,0/FIND(E796,新服務功能!H:H),新服務功能!M:M)),VLOOKUP(IFERROR(VLOOKUP(E796,新舊交易名稱mapping!A:B,2,0),E796),CIFX_ECSG清單!A:B,2,0))</f>
        <v>新世代分行系統(NBS)</v>
      </c>
      <c r="C796" s="6" t="str">
        <f>IF(_xlfn.IFNA(VLOOKUP(E796,新服務功能!H:H,1,0),"舊服務")&lt;&gt;"舊服務","新服務","舊服務")</f>
        <v>舊服務</v>
      </c>
      <c r="D796" s="6" t="str">
        <f>IF((VLOOKUP(E796,CIFX_ECSG清單!A:H,8,FALSE))=1,"異動","查詢")</f>
        <v>異動</v>
      </c>
      <c r="E796" s="65" t="s">
        <v>125</v>
      </c>
      <c r="F796" s="27" t="str">
        <f>IF(ISNUMBER(FIND("TWIS",E796)),VLOOKUP(SUBSTITUTE(E796,"TWIS","IWIS"),CIFX_ECSG清單!A:R,18,0),IF(AND(ISNUMBER(FIND("T",LEFT(E796,2))),IF(LEN(E796)-LEN(SUBSTITUTE(E796,"T",""))&gt;1,FALSE,TRUE)),VLOOKUP(SUBSTITUTE(E796,"T",""),CIFX_ECSG清單!A:R,18,0),VLOOKUP(E796,CIFX_ECSG清單!A:R,18,0)))</f>
        <v>TS0116-SA-010312-00005-顧客註記/約定作業_停止蒐集處理利用個人資料明細</v>
      </c>
      <c r="G796" s="65"/>
      <c r="H796" s="65"/>
      <c r="I796" s="65"/>
      <c r="J796" s="65" t="s">
        <v>496</v>
      </c>
      <c r="K796" s="65" t="s">
        <v>1242</v>
      </c>
      <c r="L796" s="65"/>
      <c r="M796" s="65" t="s">
        <v>2087</v>
      </c>
      <c r="N796" s="65">
        <v>1</v>
      </c>
      <c r="O796" s="65" t="s">
        <v>516</v>
      </c>
      <c r="P796" s="65" t="s">
        <v>1244</v>
      </c>
      <c r="Q796" s="65" t="s">
        <v>2034</v>
      </c>
      <c r="R796" s="65" t="s">
        <v>2088</v>
      </c>
      <c r="S796" s="65" t="s">
        <v>1246</v>
      </c>
      <c r="T796" s="65"/>
    </row>
    <row r="797" spans="1:20" hidden="1">
      <c r="A797" s="6" t="str">
        <f>VLOOKUP(E797,CIFX_ECSG清單!A:B,2,0)</f>
        <v>PROD</v>
      </c>
      <c r="B797" s="6" t="str">
        <f>_xlfn.IFNA(IF(C797="舊服務",LOOKUP(1,0/FIND(IFERROR(VLOOKUP(E797,新舊交易名稱mapping!A:B,2,0),E797),PGMTRX!A:A),PGMTRX!C:C),LOOKUP(1,0/FIND(E797,新服務功能!H:H),新服務功能!M:M)),VLOOKUP(IFERROR(VLOOKUP(E797,新舊交易名稱mapping!A:B,2,0),E797),CIFX_ECSG清單!A:B,2,0))</f>
        <v>新世代分行系統(NBS)</v>
      </c>
      <c r="C797" s="6" t="str">
        <f>IF(_xlfn.IFNA(VLOOKUP(E797,新服務功能!H:H,1,0),"舊服務")&lt;&gt;"舊服務","新服務","舊服務")</f>
        <v>舊服務</v>
      </c>
      <c r="D797" s="6" t="str">
        <f>IF((VLOOKUP(E797,CIFX_ECSG清單!A:H,8,FALSE))=1,"異動","查詢")</f>
        <v>異動</v>
      </c>
      <c r="E797" s="65" t="s">
        <v>125</v>
      </c>
      <c r="F797" s="27" t="str">
        <f>IF(ISNUMBER(FIND("TWIS",E797)),VLOOKUP(SUBSTITUTE(E797,"TWIS","IWIS"),CIFX_ECSG清單!A:R,18,0),IF(AND(ISNUMBER(FIND("T",LEFT(E797,2))),IF(LEN(E797)-LEN(SUBSTITUTE(E797,"T",""))&gt;1,FALSE,TRUE)),VLOOKUP(SUBSTITUTE(E797,"T",""),CIFX_ECSG清單!A:R,18,0),VLOOKUP(E797,CIFX_ECSG清單!A:R,18,0)))</f>
        <v>TS0116-SA-010312-00005-顧客註記/約定作業_停止蒐集處理利用個人資料明細</v>
      </c>
      <c r="G797" s="65"/>
      <c r="H797" s="65"/>
      <c r="I797" s="65"/>
      <c r="J797" s="65" t="s">
        <v>496</v>
      </c>
      <c r="K797" s="65" t="s">
        <v>2072</v>
      </c>
      <c r="L797" s="65"/>
      <c r="M797" s="65" t="s">
        <v>2073</v>
      </c>
      <c r="N797" s="65">
        <v>36</v>
      </c>
      <c r="O797" s="65" t="s">
        <v>516</v>
      </c>
      <c r="P797" s="65" t="s">
        <v>2074</v>
      </c>
      <c r="Q797" s="65"/>
      <c r="R797" s="65"/>
      <c r="S797" s="65"/>
      <c r="T797" s="65"/>
    </row>
    <row r="798" spans="1:20" hidden="1">
      <c r="A798" s="6" t="str">
        <f>VLOOKUP(E798,CIFX_ECSG清單!A:B,2,0)</f>
        <v>PROD</v>
      </c>
      <c r="B798" s="6" t="str">
        <f>_xlfn.IFNA(IF(C798="舊服務",LOOKUP(1,0/FIND(IFERROR(VLOOKUP(E798,新舊交易名稱mapping!A:B,2,0),E798),PGMTRX!A:A),PGMTRX!C:C),LOOKUP(1,0/FIND(E798,新服務功能!H:H),新服務功能!M:M)),VLOOKUP(IFERROR(VLOOKUP(E798,新舊交易名稱mapping!A:B,2,0),E798),CIFX_ECSG清單!A:B,2,0))</f>
        <v>新世代分行系統(NBS)</v>
      </c>
      <c r="C798" s="6" t="str">
        <f>IF(_xlfn.IFNA(VLOOKUP(E798,新服務功能!H:H,1,0),"舊服務")&lt;&gt;"舊服務","新服務","舊服務")</f>
        <v>舊服務</v>
      </c>
      <c r="D798" s="6" t="str">
        <f>IF((VLOOKUP(E798,CIFX_ECSG清單!A:H,8,FALSE))=1,"異動","查詢")</f>
        <v>異動</v>
      </c>
      <c r="E798" s="65" t="s">
        <v>125</v>
      </c>
      <c r="F798" s="27" t="str">
        <f>IF(ISNUMBER(FIND("TWIS",E798)),VLOOKUP(SUBSTITUTE(E798,"TWIS","IWIS"),CIFX_ECSG清單!A:R,18,0),IF(AND(ISNUMBER(FIND("T",LEFT(E798,2))),IF(LEN(E798)-LEN(SUBSTITUTE(E798,"T",""))&gt;1,FALSE,TRUE)),VLOOKUP(SUBSTITUTE(E798,"T",""),CIFX_ECSG清單!A:R,18,0),VLOOKUP(E798,CIFX_ECSG清單!A:R,18,0)))</f>
        <v>TS0116-SA-010312-00005-顧客註記/約定作業_停止蒐集處理利用個人資料明細</v>
      </c>
      <c r="G798" s="65"/>
      <c r="H798" s="65"/>
      <c r="I798" s="65"/>
      <c r="J798" s="65" t="s">
        <v>513</v>
      </c>
      <c r="K798" s="65" t="s">
        <v>498</v>
      </c>
      <c r="L798" s="65"/>
      <c r="M798" s="65" t="s">
        <v>747</v>
      </c>
      <c r="N798" s="65">
        <v>10</v>
      </c>
      <c r="O798" s="65" t="s">
        <v>516</v>
      </c>
      <c r="P798" s="65" t="s">
        <v>501</v>
      </c>
      <c r="Q798" s="65" t="s">
        <v>2034</v>
      </c>
      <c r="R798" s="65" t="s">
        <v>517</v>
      </c>
      <c r="S798" s="65" t="s">
        <v>2035</v>
      </c>
      <c r="T798" s="65"/>
    </row>
    <row r="799" spans="1:20" hidden="1">
      <c r="A799" s="6" t="str">
        <f>VLOOKUP(E799,CIFX_ECSG清單!A:B,2,0)</f>
        <v>PROD</v>
      </c>
      <c r="B799" s="6" t="str">
        <f>_xlfn.IFNA(IF(C799="舊服務",LOOKUP(1,0/FIND(IFERROR(VLOOKUP(E799,新舊交易名稱mapping!A:B,2,0),E799),PGMTRX!A:A),PGMTRX!C:C),LOOKUP(1,0/FIND(E799,新服務功能!H:H),新服務功能!M:M)),VLOOKUP(IFERROR(VLOOKUP(E799,新舊交易名稱mapping!A:B,2,0),E799),CIFX_ECSG清單!A:B,2,0))</f>
        <v>新世代分行系統(NBS)</v>
      </c>
      <c r="C799" s="6" t="str">
        <f>IF(_xlfn.IFNA(VLOOKUP(E799,新服務功能!H:H,1,0),"舊服務")&lt;&gt;"舊服務","新服務","舊服務")</f>
        <v>舊服務</v>
      </c>
      <c r="D799" s="6" t="str">
        <f>IF((VLOOKUP(E799,CIFX_ECSG清單!A:H,8,FALSE))=1,"異動","查詢")</f>
        <v>異動</v>
      </c>
      <c r="E799" s="65" t="s">
        <v>125</v>
      </c>
      <c r="F799" s="27" t="str">
        <f>IF(ISNUMBER(FIND("TWIS",E799)),VLOOKUP(SUBSTITUTE(E799,"TWIS","IWIS"),CIFX_ECSG清單!A:R,18,0),IF(AND(ISNUMBER(FIND("T",LEFT(E799,2))),IF(LEN(E799)-LEN(SUBSTITUTE(E799,"T",""))&gt;1,FALSE,TRUE)),VLOOKUP(SUBSTITUTE(E799,"T",""),CIFX_ECSG清單!A:R,18,0),VLOOKUP(E799,CIFX_ECSG清單!A:R,18,0)))</f>
        <v>TS0116-SA-010312-00005-顧客註記/約定作業_停止蒐集處理利用個人資料明細</v>
      </c>
      <c r="G799" s="65"/>
      <c r="H799" s="65"/>
      <c r="I799" s="65"/>
      <c r="J799" s="65" t="s">
        <v>513</v>
      </c>
      <c r="K799" s="65" t="s">
        <v>634</v>
      </c>
      <c r="L799" s="65"/>
      <c r="M799" s="65" t="s">
        <v>635</v>
      </c>
      <c r="N799" s="65">
        <v>40</v>
      </c>
      <c r="O799" s="65" t="s">
        <v>516</v>
      </c>
      <c r="P799" s="65" t="s">
        <v>636</v>
      </c>
      <c r="Q799" s="65" t="s">
        <v>2034</v>
      </c>
      <c r="R799" s="65" t="s">
        <v>637</v>
      </c>
      <c r="S799" s="65" t="s">
        <v>2086</v>
      </c>
      <c r="T799" s="65"/>
    </row>
    <row r="800" spans="1:20" hidden="1">
      <c r="A800" s="6" t="str">
        <f>VLOOKUP(E800,CIFX_ECSG清單!A:B,2,0)</f>
        <v>PROD</v>
      </c>
      <c r="B800" s="6" t="str">
        <f>_xlfn.IFNA(IF(C800="舊服務",LOOKUP(1,0/FIND(IFERROR(VLOOKUP(E800,新舊交易名稱mapping!A:B,2,0),E800),PGMTRX!A:A),PGMTRX!C:C),LOOKUP(1,0/FIND(E800,新服務功能!H:H),新服務功能!M:M)),VLOOKUP(IFERROR(VLOOKUP(E800,新舊交易名稱mapping!A:B,2,0),E800),CIFX_ECSG清單!A:B,2,0))</f>
        <v>新世代分行系統(NBS)</v>
      </c>
      <c r="C800" s="6" t="str">
        <f>IF(_xlfn.IFNA(VLOOKUP(E800,新服務功能!H:H,1,0),"舊服務")&lt;&gt;"舊服務","新服務","舊服務")</f>
        <v>舊服務</v>
      </c>
      <c r="D800" s="6" t="str">
        <f>IF((VLOOKUP(E800,CIFX_ECSG清單!A:H,8,FALSE))=1,"異動","查詢")</f>
        <v>異動</v>
      </c>
      <c r="E800" s="65" t="s">
        <v>125</v>
      </c>
      <c r="F800" s="27" t="str">
        <f>IF(ISNUMBER(FIND("TWIS",E800)),VLOOKUP(SUBSTITUTE(E800,"TWIS","IWIS"),CIFX_ECSG清單!A:R,18,0),IF(AND(ISNUMBER(FIND("T",LEFT(E800,2))),IF(LEN(E800)-LEN(SUBSTITUTE(E800,"T",""))&gt;1,FALSE,TRUE)),VLOOKUP(SUBSTITUTE(E800,"T",""),CIFX_ECSG清單!A:R,18,0),VLOOKUP(E800,CIFX_ECSG清單!A:R,18,0)))</f>
        <v>TS0116-SA-010312-00005-顧客註記/約定作業_停止蒐集處理利用個人資料明細</v>
      </c>
      <c r="G800" s="65"/>
      <c r="H800" s="65"/>
      <c r="I800" s="65"/>
      <c r="J800" s="65" t="s">
        <v>513</v>
      </c>
      <c r="K800" s="65" t="s">
        <v>1242</v>
      </c>
      <c r="L800" s="65"/>
      <c r="M800" s="65" t="s">
        <v>1572</v>
      </c>
      <c r="N800" s="65">
        <v>1</v>
      </c>
      <c r="O800" s="65" t="s">
        <v>516</v>
      </c>
      <c r="P800" s="65" t="s">
        <v>1244</v>
      </c>
      <c r="Q800" s="65" t="s">
        <v>2034</v>
      </c>
      <c r="R800" s="65" t="s">
        <v>2088</v>
      </c>
      <c r="S800" s="65" t="s">
        <v>1246</v>
      </c>
      <c r="T800" s="65"/>
    </row>
    <row r="801" spans="1:20" hidden="1">
      <c r="A801" s="6" t="str">
        <f>VLOOKUP(E801,CIFX_ECSG清單!A:B,2,0)</f>
        <v>PROD</v>
      </c>
      <c r="B801" s="6" t="str">
        <f>_xlfn.IFNA(IF(C801="舊服務",LOOKUP(1,0/FIND(IFERROR(VLOOKUP(E801,新舊交易名稱mapping!A:B,2,0),E801),PGMTRX!A:A),PGMTRX!C:C),LOOKUP(1,0/FIND(E801,新服務功能!H:H),新服務功能!M:M)),VLOOKUP(IFERROR(VLOOKUP(E801,新舊交易名稱mapping!A:B,2,0),E801),CIFX_ECSG清單!A:B,2,0))</f>
        <v>新世代分行系統(NBS)</v>
      </c>
      <c r="C801" s="6" t="str">
        <f>IF(_xlfn.IFNA(VLOOKUP(E801,新服務功能!H:H,1,0),"舊服務")&lt;&gt;"舊服務","新服務","舊服務")</f>
        <v>舊服務</v>
      </c>
      <c r="D801" s="6" t="str">
        <f>IF((VLOOKUP(E801,CIFX_ECSG清單!A:H,8,FALSE))=1,"異動","查詢")</f>
        <v>異動</v>
      </c>
      <c r="E801" s="65" t="s">
        <v>125</v>
      </c>
      <c r="F801" s="27" t="str">
        <f>IF(ISNUMBER(FIND("TWIS",E801)),VLOOKUP(SUBSTITUTE(E801,"TWIS","IWIS"),CIFX_ECSG清單!A:R,18,0),IF(AND(ISNUMBER(FIND("T",LEFT(E801,2))),IF(LEN(E801)-LEN(SUBSTITUTE(E801,"T",""))&gt;1,FALSE,TRUE)),VLOOKUP(SUBSTITUTE(E801,"T",""),CIFX_ECSG清單!A:R,18,0),VLOOKUP(E801,CIFX_ECSG清單!A:R,18,0)))</f>
        <v>TS0116-SA-010312-00005-顧客註記/約定作業_停止蒐集處理利用個人資料明細</v>
      </c>
      <c r="G801" s="65"/>
      <c r="H801" s="65"/>
      <c r="I801" s="65"/>
      <c r="J801" s="65" t="s">
        <v>513</v>
      </c>
      <c r="K801" s="65" t="s">
        <v>2089</v>
      </c>
      <c r="L801" s="65"/>
      <c r="M801" s="65" t="s">
        <v>1575</v>
      </c>
      <c r="N801" s="65">
        <v>2</v>
      </c>
      <c r="O801" s="65" t="s">
        <v>516</v>
      </c>
      <c r="P801" s="65" t="s">
        <v>2090</v>
      </c>
      <c r="Q801" s="65"/>
      <c r="R801" s="65"/>
      <c r="S801" s="65"/>
      <c r="T801" s="65"/>
    </row>
    <row r="802" spans="1:20" hidden="1">
      <c r="A802" s="6" t="str">
        <f>VLOOKUP(E802,CIFX_ECSG清單!A:B,2,0)</f>
        <v>PROD</v>
      </c>
      <c r="B802" s="6" t="str">
        <f>_xlfn.IFNA(IF(C802="舊服務",LOOKUP(1,0/FIND(IFERROR(VLOOKUP(E802,新舊交易名稱mapping!A:B,2,0),E802),PGMTRX!A:A),PGMTRX!C:C),LOOKUP(1,0/FIND(E802,新服務功能!H:H),新服務功能!M:M)),VLOOKUP(IFERROR(VLOOKUP(E802,新舊交易名稱mapping!A:B,2,0),E802),CIFX_ECSG清單!A:B,2,0))</f>
        <v>新世代分行系統(NBS)</v>
      </c>
      <c r="C802" s="6" t="str">
        <f>IF(_xlfn.IFNA(VLOOKUP(E802,新服務功能!H:H,1,0),"舊服務")&lt;&gt;"舊服務","新服務","舊服務")</f>
        <v>舊服務</v>
      </c>
      <c r="D802" s="6" t="str">
        <f>IF((VLOOKUP(E802,CIFX_ECSG清單!A:H,8,FALSE))=1,"異動","查詢")</f>
        <v>異動</v>
      </c>
      <c r="E802" s="65" t="s">
        <v>125</v>
      </c>
      <c r="F802" s="27" t="str">
        <f>IF(ISNUMBER(FIND("TWIS",E802)),VLOOKUP(SUBSTITUTE(E802,"TWIS","IWIS"),CIFX_ECSG清單!A:R,18,0),IF(AND(ISNUMBER(FIND("T",LEFT(E802,2))),IF(LEN(E802)-LEN(SUBSTITUTE(E802,"T",""))&gt;1,FALSE,TRUE)),VLOOKUP(SUBSTITUTE(E802,"T",""),CIFX_ECSG清單!A:R,18,0),VLOOKUP(E802,CIFX_ECSG清單!A:R,18,0)))</f>
        <v>TS0116-SA-010312-00005-顧客註記/約定作業_停止蒐集處理利用個人資料明細</v>
      </c>
      <c r="G802" s="65"/>
      <c r="H802" s="65"/>
      <c r="I802" s="65"/>
      <c r="J802" s="65" t="s">
        <v>513</v>
      </c>
      <c r="K802" s="83" t="s">
        <v>2059</v>
      </c>
      <c r="L802" s="83"/>
      <c r="M802" s="65" t="s">
        <v>2091</v>
      </c>
      <c r="N802" s="65">
        <v>52</v>
      </c>
      <c r="O802" s="65" t="s">
        <v>516</v>
      </c>
      <c r="P802" s="65"/>
      <c r="Q802" s="65"/>
      <c r="R802" s="65"/>
      <c r="S802" s="65"/>
      <c r="T802" s="65"/>
    </row>
    <row r="803" spans="1:20" hidden="1">
      <c r="A803" s="6" t="str">
        <f>VLOOKUP(E803,CIFX_ECSG清單!A:B,2,0)</f>
        <v>待下架</v>
      </c>
      <c r="B803" s="6" t="str">
        <f>_xlfn.IFNA(IF(C803="舊服務",LOOKUP(1,0/FIND(IFERROR(VLOOKUP(E803,新舊交易名稱mapping!A:B,2,0),E803),PGMTRX!A:A),PGMTRX!C:C),LOOKUP(1,0/FIND(E803,新服務功能!H:H),新服務功能!M:M)),VLOOKUP(IFERROR(VLOOKUP(E803,新舊交易名稱mapping!A:B,2,0),E803),CIFX_ECSG清單!A:B,2,0))</f>
        <v>新世代分行系統(NBS)</v>
      </c>
      <c r="C803" s="6" t="str">
        <f>IF(_xlfn.IFNA(VLOOKUP(E803,新服務功能!H:H,1,0),"舊服務")&lt;&gt;"舊服務","新服務","舊服務")</f>
        <v>舊服務</v>
      </c>
      <c r="D803" s="6" t="str">
        <f>IF((VLOOKUP(E803,CIFX_ECSG清單!A:H,8,FALSE))=1,"異動","查詢")</f>
        <v>異動</v>
      </c>
      <c r="E803" s="65" t="s">
        <v>136</v>
      </c>
      <c r="F803" s="27" t="str">
        <f>IF(ISNUMBER(FIND("TWIS",E803)),VLOOKUP(SUBSTITUTE(E803,"TWIS","IWIS"),CIFX_ECSG清單!A:R,18,0),IF(AND(ISNUMBER(FIND("T",LEFT(E803,2))),IF(LEN(E803)-LEN(SUBSTITUTE(E803,"T",""))&gt;1,FALSE,TRUE)),VLOOKUP(SUBSTITUTE(E803,"T",""),CIFX_ECSG清單!A:R,18,0),VLOOKUP(E803,CIFX_ECSG清單!A:R,18,0)))</f>
        <v>TS0116-SA-010319-00001-顧客註記/約定作業_問題客戶資料維護</v>
      </c>
      <c r="G803" s="65"/>
      <c r="H803" s="65"/>
      <c r="I803" s="65"/>
      <c r="J803" s="65" t="s">
        <v>496</v>
      </c>
      <c r="K803" s="65" t="s">
        <v>498</v>
      </c>
      <c r="L803" s="65"/>
      <c r="M803" s="65" t="s">
        <v>806</v>
      </c>
      <c r="N803" s="65">
        <v>10</v>
      </c>
      <c r="O803" s="65" t="s">
        <v>516</v>
      </c>
      <c r="P803" s="65" t="s">
        <v>501</v>
      </c>
      <c r="Q803" s="65" t="s">
        <v>2034</v>
      </c>
      <c r="R803" s="65" t="s">
        <v>517</v>
      </c>
      <c r="S803" s="65" t="s">
        <v>2035</v>
      </c>
      <c r="T803" s="65"/>
    </row>
    <row r="804" spans="1:20" hidden="1">
      <c r="A804" s="6" t="str">
        <f>VLOOKUP(E804,CIFX_ECSG清單!A:B,2,0)</f>
        <v>待下架</v>
      </c>
      <c r="B804" s="6" t="str">
        <f>_xlfn.IFNA(IF(C804="舊服務",LOOKUP(1,0/FIND(IFERROR(VLOOKUP(E804,新舊交易名稱mapping!A:B,2,0),E804),PGMTRX!A:A),PGMTRX!C:C),LOOKUP(1,0/FIND(E804,新服務功能!H:H),新服務功能!M:M)),VLOOKUP(IFERROR(VLOOKUP(E804,新舊交易名稱mapping!A:B,2,0),E804),CIFX_ECSG清單!A:B,2,0))</f>
        <v>新世代分行系統(NBS)</v>
      </c>
      <c r="C804" s="6" t="str">
        <f>IF(_xlfn.IFNA(VLOOKUP(E804,新服務功能!H:H,1,0),"舊服務")&lt;&gt;"舊服務","新服務","舊服務")</f>
        <v>舊服務</v>
      </c>
      <c r="D804" s="6" t="str">
        <f>IF((VLOOKUP(E804,CIFX_ECSG清單!A:H,8,FALSE))=1,"異動","查詢")</f>
        <v>異動</v>
      </c>
      <c r="E804" s="65" t="s">
        <v>136</v>
      </c>
      <c r="F804" s="27" t="str">
        <f>IF(ISNUMBER(FIND("TWIS",E804)),VLOOKUP(SUBSTITUTE(E804,"TWIS","IWIS"),CIFX_ECSG清單!A:R,18,0),IF(AND(ISNUMBER(FIND("T",LEFT(E804,2))),IF(LEN(E804)-LEN(SUBSTITUTE(E804,"T",""))&gt;1,FALSE,TRUE)),VLOOKUP(SUBSTITUTE(E804,"T",""),CIFX_ECSG清單!A:R,18,0),VLOOKUP(E804,CIFX_ECSG清單!A:R,18,0)))</f>
        <v>TS0116-SA-010319-00001-顧客註記/約定作業_問題客戶資料維護</v>
      </c>
      <c r="G804" s="65"/>
      <c r="H804" s="65"/>
      <c r="I804" s="65"/>
      <c r="J804" s="65" t="s">
        <v>496</v>
      </c>
      <c r="K804" s="65" t="s">
        <v>634</v>
      </c>
      <c r="L804" s="65"/>
      <c r="M804" s="65" t="s">
        <v>2092</v>
      </c>
      <c r="N804" s="65">
        <v>80</v>
      </c>
      <c r="O804" s="65" t="s">
        <v>516</v>
      </c>
      <c r="P804" s="65" t="s">
        <v>636</v>
      </c>
      <c r="Q804" s="65" t="s">
        <v>2034</v>
      </c>
      <c r="R804" s="65" t="s">
        <v>637</v>
      </c>
      <c r="S804" s="65" t="s">
        <v>2086</v>
      </c>
      <c r="T804" s="65"/>
    </row>
    <row r="805" spans="1:20" hidden="1">
      <c r="A805" s="6" t="str">
        <f>VLOOKUP(E805,CIFX_ECSG清單!A:B,2,0)</f>
        <v>待下架</v>
      </c>
      <c r="B805" s="6" t="str">
        <f>_xlfn.IFNA(IF(C805="舊服務",LOOKUP(1,0/FIND(IFERROR(VLOOKUP(E805,新舊交易名稱mapping!A:B,2,0),E805),PGMTRX!A:A),PGMTRX!C:C),LOOKUP(1,0/FIND(E805,新服務功能!H:H),新服務功能!M:M)),VLOOKUP(IFERROR(VLOOKUP(E805,新舊交易名稱mapping!A:B,2,0),E805),CIFX_ECSG清單!A:B,2,0))</f>
        <v>新世代分行系統(NBS)</v>
      </c>
      <c r="C805" s="6" t="str">
        <f>IF(_xlfn.IFNA(VLOOKUP(E805,新服務功能!H:H,1,0),"舊服務")&lt;&gt;"舊服務","新服務","舊服務")</f>
        <v>舊服務</v>
      </c>
      <c r="D805" s="6" t="str">
        <f>IF((VLOOKUP(E805,CIFX_ECSG清單!A:H,8,FALSE))=1,"異動","查詢")</f>
        <v>異動</v>
      </c>
      <c r="E805" s="65" t="s">
        <v>136</v>
      </c>
      <c r="F805" s="27" t="str">
        <f>IF(ISNUMBER(FIND("TWIS",E805)),VLOOKUP(SUBSTITUTE(E805,"TWIS","IWIS"),CIFX_ECSG清單!A:R,18,0),IF(AND(ISNUMBER(FIND("T",LEFT(E805,2))),IF(LEN(E805)-LEN(SUBSTITUTE(E805,"T",""))&gt;1,FALSE,TRUE)),VLOOKUP(SUBSTITUTE(E805,"T",""),CIFX_ECSG清單!A:R,18,0),VLOOKUP(E805,CIFX_ECSG清單!A:R,18,0)))</f>
        <v>TS0116-SA-010319-00001-顧客註記/約定作業_問題客戶資料維護</v>
      </c>
      <c r="G805" s="65"/>
      <c r="H805" s="65"/>
      <c r="I805" s="65"/>
      <c r="J805" s="65" t="s">
        <v>496</v>
      </c>
      <c r="K805" s="65" t="s">
        <v>629</v>
      </c>
      <c r="L805" s="65"/>
      <c r="M805" s="65" t="s">
        <v>807</v>
      </c>
      <c r="N805" s="65">
        <v>8</v>
      </c>
      <c r="O805" s="65" t="s">
        <v>516</v>
      </c>
      <c r="P805" s="65" t="s">
        <v>631</v>
      </c>
      <c r="Q805" s="65" t="s">
        <v>2034</v>
      </c>
      <c r="R805" s="65" t="s">
        <v>632</v>
      </c>
      <c r="S805" s="65" t="s">
        <v>508</v>
      </c>
      <c r="T805" s="65"/>
    </row>
    <row r="806" spans="1:20" hidden="1">
      <c r="A806" s="6" t="str">
        <f>VLOOKUP(E806,CIFX_ECSG清單!A:B,2,0)</f>
        <v>待下架</v>
      </c>
      <c r="B806" s="6" t="str">
        <f>_xlfn.IFNA(IF(C806="舊服務",LOOKUP(1,0/FIND(IFERROR(VLOOKUP(E806,新舊交易名稱mapping!A:B,2,0),E806),PGMTRX!A:A),PGMTRX!C:C),LOOKUP(1,0/FIND(E806,新服務功能!H:H),新服務功能!M:M)),VLOOKUP(IFERROR(VLOOKUP(E806,新舊交易名稱mapping!A:B,2,0),E806),CIFX_ECSG清單!A:B,2,0))</f>
        <v>新世代分行系統(NBS)</v>
      </c>
      <c r="C806" s="6" t="str">
        <f>IF(_xlfn.IFNA(VLOOKUP(E806,新服務功能!H:H,1,0),"舊服務")&lt;&gt;"舊服務","新服務","舊服務")</f>
        <v>舊服務</v>
      </c>
      <c r="D806" s="6" t="str">
        <f>IF((VLOOKUP(E806,CIFX_ECSG清單!A:H,8,FALSE))=1,"異動","查詢")</f>
        <v>異動</v>
      </c>
      <c r="E806" s="65" t="s">
        <v>136</v>
      </c>
      <c r="F806" s="27" t="str">
        <f>IF(ISNUMBER(FIND("TWIS",E806)),VLOOKUP(SUBSTITUTE(E806,"TWIS","IWIS"),CIFX_ECSG清單!A:R,18,0),IF(AND(ISNUMBER(FIND("T",LEFT(E806,2))),IF(LEN(E806)-LEN(SUBSTITUTE(E806,"T",""))&gt;1,FALSE,TRUE)),VLOOKUP(SUBSTITUTE(E806,"T",""),CIFX_ECSG清單!A:R,18,0),VLOOKUP(E806,CIFX_ECSG清單!A:R,18,0)))</f>
        <v>TS0116-SA-010319-00001-顧客註記/約定作業_問題客戶資料維護</v>
      </c>
      <c r="G806" s="65"/>
      <c r="H806" s="65"/>
      <c r="I806" s="65"/>
      <c r="J806" s="65" t="s">
        <v>496</v>
      </c>
      <c r="K806" s="65" t="s">
        <v>750</v>
      </c>
      <c r="L806" s="65"/>
      <c r="M806" s="65" t="s">
        <v>2093</v>
      </c>
      <c r="N806" s="65">
        <v>1</v>
      </c>
      <c r="O806" s="65" t="s">
        <v>516</v>
      </c>
      <c r="P806" s="65" t="s">
        <v>753</v>
      </c>
      <c r="Q806" s="65" t="s">
        <v>2034</v>
      </c>
      <c r="R806" s="65" t="s">
        <v>626</v>
      </c>
      <c r="S806" s="65" t="s">
        <v>754</v>
      </c>
      <c r="T806" s="65"/>
    </row>
    <row r="807" spans="1:20" hidden="1">
      <c r="A807" s="6" t="str">
        <f>VLOOKUP(E807,CIFX_ECSG清單!A:B,2,0)</f>
        <v>待下架</v>
      </c>
      <c r="B807" s="6" t="str">
        <f>_xlfn.IFNA(IF(C807="舊服務",LOOKUP(1,0/FIND(IFERROR(VLOOKUP(E807,新舊交易名稱mapping!A:B,2,0),E807),PGMTRX!A:A),PGMTRX!C:C),LOOKUP(1,0/FIND(E807,新服務功能!H:H),新服務功能!M:M)),VLOOKUP(IFERROR(VLOOKUP(E807,新舊交易名稱mapping!A:B,2,0),E807),CIFX_ECSG清單!A:B,2,0))</f>
        <v>新世代分行系統(NBS)</v>
      </c>
      <c r="C807" s="6" t="str">
        <f>IF(_xlfn.IFNA(VLOOKUP(E807,新服務功能!H:H,1,0),"舊服務")&lt;&gt;"舊服務","新服務","舊服務")</f>
        <v>舊服務</v>
      </c>
      <c r="D807" s="6" t="str">
        <f>IF((VLOOKUP(E807,CIFX_ECSG清單!A:H,8,FALSE))=1,"異動","查詢")</f>
        <v>異動</v>
      </c>
      <c r="E807" s="65" t="s">
        <v>136</v>
      </c>
      <c r="F807" s="27" t="str">
        <f>IF(ISNUMBER(FIND("TWIS",E807)),VLOOKUP(SUBSTITUTE(E807,"TWIS","IWIS"),CIFX_ECSG清單!A:R,18,0),IF(AND(ISNUMBER(FIND("T",LEFT(E807,2))),IF(LEN(E807)-LEN(SUBSTITUTE(E807,"T",""))&gt;1,FALSE,TRUE)),VLOOKUP(SUBSTITUTE(E807,"T",""),CIFX_ECSG清單!A:R,18,0),VLOOKUP(E807,CIFX_ECSG清單!A:R,18,0)))</f>
        <v>TS0116-SA-010319-00001-顧客註記/約定作業_問題客戶資料維護</v>
      </c>
      <c r="G807" s="65"/>
      <c r="H807" s="65"/>
      <c r="I807" s="65"/>
      <c r="J807" s="65" t="s">
        <v>496</v>
      </c>
      <c r="K807" s="65" t="s">
        <v>755</v>
      </c>
      <c r="L807" s="65"/>
      <c r="M807" s="65" t="s">
        <v>2094</v>
      </c>
      <c r="N807" s="65">
        <v>1</v>
      </c>
      <c r="O807" s="65" t="s">
        <v>516</v>
      </c>
      <c r="P807" s="65" t="s">
        <v>758</v>
      </c>
      <c r="Q807" s="65" t="s">
        <v>2034</v>
      </c>
      <c r="R807" s="65" t="s">
        <v>759</v>
      </c>
      <c r="S807" s="65" t="s">
        <v>760</v>
      </c>
      <c r="T807" s="65"/>
    </row>
    <row r="808" spans="1:20" hidden="1">
      <c r="A808" s="6" t="str">
        <f>VLOOKUP(E808,CIFX_ECSG清單!A:B,2,0)</f>
        <v>待下架</v>
      </c>
      <c r="B808" s="6" t="str">
        <f>_xlfn.IFNA(IF(C808="舊服務",LOOKUP(1,0/FIND(IFERROR(VLOOKUP(E808,新舊交易名稱mapping!A:B,2,0),E808),PGMTRX!A:A),PGMTRX!C:C),LOOKUP(1,0/FIND(E808,新服務功能!H:H),新服務功能!M:M)),VLOOKUP(IFERROR(VLOOKUP(E808,新舊交易名稱mapping!A:B,2,0),E808),CIFX_ECSG清單!A:B,2,0))</f>
        <v>新世代分行系統(NBS)</v>
      </c>
      <c r="C808" s="6" t="str">
        <f>IF(_xlfn.IFNA(VLOOKUP(E808,新服務功能!H:H,1,0),"舊服務")&lt;&gt;"舊服務","新服務","舊服務")</f>
        <v>舊服務</v>
      </c>
      <c r="D808" s="6" t="str">
        <f>IF((VLOOKUP(E808,CIFX_ECSG清單!A:H,8,FALSE))=1,"異動","查詢")</f>
        <v>異動</v>
      </c>
      <c r="E808" s="65" t="s">
        <v>136</v>
      </c>
      <c r="F808" s="27" t="str">
        <f>IF(ISNUMBER(FIND("TWIS",E808)),VLOOKUP(SUBSTITUTE(E808,"TWIS","IWIS"),CIFX_ECSG清單!A:R,18,0),IF(AND(ISNUMBER(FIND("T",LEFT(E808,2))),IF(LEN(E808)-LEN(SUBSTITUTE(E808,"T",""))&gt;1,FALSE,TRUE)),VLOOKUP(SUBSTITUTE(E808,"T",""),CIFX_ECSG清單!A:R,18,0),VLOOKUP(E808,CIFX_ECSG清單!A:R,18,0)))</f>
        <v>TS0116-SA-010319-00001-顧客註記/約定作業_問題客戶資料維護</v>
      </c>
      <c r="G808" s="65"/>
      <c r="H808" s="65"/>
      <c r="I808" s="65"/>
      <c r="J808" s="65" t="s">
        <v>496</v>
      </c>
      <c r="K808" s="65" t="s">
        <v>1247</v>
      </c>
      <c r="L808" s="65"/>
      <c r="M808" s="65" t="s">
        <v>2095</v>
      </c>
      <c r="N808" s="65">
        <v>2</v>
      </c>
      <c r="O808" s="65" t="s">
        <v>516</v>
      </c>
      <c r="P808" s="65" t="s">
        <v>1077</v>
      </c>
      <c r="Q808" s="65" t="s">
        <v>2034</v>
      </c>
      <c r="R808" s="65" t="s">
        <v>765</v>
      </c>
      <c r="S808" s="65" t="s">
        <v>766</v>
      </c>
      <c r="T808" s="65"/>
    </row>
    <row r="809" spans="1:20" hidden="1">
      <c r="A809" s="6" t="str">
        <f>VLOOKUP(E809,CIFX_ECSG清單!A:B,2,0)</f>
        <v>待下架</v>
      </c>
      <c r="B809" s="6" t="str">
        <f>_xlfn.IFNA(IF(C809="舊服務",LOOKUP(1,0/FIND(IFERROR(VLOOKUP(E809,新舊交易名稱mapping!A:B,2,0),E809),PGMTRX!A:A),PGMTRX!C:C),LOOKUP(1,0/FIND(E809,新服務功能!H:H),新服務功能!M:M)),VLOOKUP(IFERROR(VLOOKUP(E809,新舊交易名稱mapping!A:B,2,0),E809),CIFX_ECSG清單!A:B,2,0))</f>
        <v>新世代分行系統(NBS)</v>
      </c>
      <c r="C809" s="6" t="str">
        <f>IF(_xlfn.IFNA(VLOOKUP(E809,新服務功能!H:H,1,0),"舊服務")&lt;&gt;"舊服務","新服務","舊服務")</f>
        <v>舊服務</v>
      </c>
      <c r="D809" s="6" t="str">
        <f>IF((VLOOKUP(E809,CIFX_ECSG清單!A:H,8,FALSE))=1,"異動","查詢")</f>
        <v>異動</v>
      </c>
      <c r="E809" s="65" t="s">
        <v>136</v>
      </c>
      <c r="F809" s="27" t="str">
        <f>IF(ISNUMBER(FIND("TWIS",E809)),VLOOKUP(SUBSTITUTE(E809,"TWIS","IWIS"),CIFX_ECSG清單!A:R,18,0),IF(AND(ISNUMBER(FIND("T",LEFT(E809,2))),IF(LEN(E809)-LEN(SUBSTITUTE(E809,"T",""))&gt;1,FALSE,TRUE)),VLOOKUP(SUBSTITUTE(E809,"T",""),CIFX_ECSG清單!A:R,18,0),VLOOKUP(E809,CIFX_ECSG清單!A:R,18,0)))</f>
        <v>TS0116-SA-010319-00001-顧客註記/約定作業_問題客戶資料維護</v>
      </c>
      <c r="G809" s="65"/>
      <c r="H809" s="65"/>
      <c r="I809" s="65"/>
      <c r="J809" s="65" t="s">
        <v>496</v>
      </c>
      <c r="K809" s="65" t="s">
        <v>767</v>
      </c>
      <c r="L809" s="65"/>
      <c r="M809" s="65" t="s">
        <v>2096</v>
      </c>
      <c r="N809" s="65">
        <v>8</v>
      </c>
      <c r="O809" s="65" t="s">
        <v>516</v>
      </c>
      <c r="P809" s="65" t="s">
        <v>2097</v>
      </c>
      <c r="Q809" s="65" t="e">
        <v>#N/A</v>
      </c>
      <c r="R809" s="65" t="e">
        <v>#N/A</v>
      </c>
      <c r="S809" s="65" t="s">
        <v>772</v>
      </c>
      <c r="T809" s="65"/>
    </row>
    <row r="810" spans="1:20" hidden="1">
      <c r="A810" s="6" t="str">
        <f>VLOOKUP(E810,CIFX_ECSG清單!A:B,2,0)</f>
        <v>待下架</v>
      </c>
      <c r="B810" s="6" t="str">
        <f>_xlfn.IFNA(IF(C810="舊服務",LOOKUP(1,0/FIND(IFERROR(VLOOKUP(E810,新舊交易名稱mapping!A:B,2,0),E810),PGMTRX!A:A),PGMTRX!C:C),LOOKUP(1,0/FIND(E810,新服務功能!H:H),新服務功能!M:M)),VLOOKUP(IFERROR(VLOOKUP(E810,新舊交易名稱mapping!A:B,2,0),E810),CIFX_ECSG清單!A:B,2,0))</f>
        <v>新世代分行系統(NBS)</v>
      </c>
      <c r="C810" s="6" t="str">
        <f>IF(_xlfn.IFNA(VLOOKUP(E810,新服務功能!H:H,1,0),"舊服務")&lt;&gt;"舊服務","新服務","舊服務")</f>
        <v>舊服務</v>
      </c>
      <c r="D810" s="6" t="str">
        <f>IF((VLOOKUP(E810,CIFX_ECSG清單!A:H,8,FALSE))=1,"異動","查詢")</f>
        <v>異動</v>
      </c>
      <c r="E810" s="65" t="s">
        <v>136</v>
      </c>
      <c r="F810" s="27" t="str">
        <f>IF(ISNUMBER(FIND("TWIS",E810)),VLOOKUP(SUBSTITUTE(E810,"TWIS","IWIS"),CIFX_ECSG清單!A:R,18,0),IF(AND(ISNUMBER(FIND("T",LEFT(E810,2))),IF(LEN(E810)-LEN(SUBSTITUTE(E810,"T",""))&gt;1,FALSE,TRUE)),VLOOKUP(SUBSTITUTE(E810,"T",""),CIFX_ECSG清單!A:R,18,0),VLOOKUP(E810,CIFX_ECSG清單!A:R,18,0)))</f>
        <v>TS0116-SA-010319-00001-顧客註記/約定作業_問題客戶資料維護</v>
      </c>
      <c r="G810" s="65"/>
      <c r="H810" s="65"/>
      <c r="I810" s="65"/>
      <c r="J810" s="65" t="s">
        <v>496</v>
      </c>
      <c r="K810" s="65" t="s">
        <v>773</v>
      </c>
      <c r="L810" s="65"/>
      <c r="M810" s="65" t="s">
        <v>2098</v>
      </c>
      <c r="N810" s="65">
        <v>22</v>
      </c>
      <c r="O810" s="65" t="s">
        <v>516</v>
      </c>
      <c r="P810" s="65" t="s">
        <v>2099</v>
      </c>
      <c r="Q810" s="65" t="s">
        <v>2100</v>
      </c>
      <c r="R810" s="65" t="s">
        <v>777</v>
      </c>
      <c r="S810" s="65" t="s">
        <v>778</v>
      </c>
      <c r="T810" s="65"/>
    </row>
    <row r="811" spans="1:20" hidden="1">
      <c r="A811" s="6" t="str">
        <f>VLOOKUP(E811,CIFX_ECSG清單!A:B,2,0)</f>
        <v>待下架</v>
      </c>
      <c r="B811" s="6" t="str">
        <f>_xlfn.IFNA(IF(C811="舊服務",LOOKUP(1,0/FIND(IFERROR(VLOOKUP(E811,新舊交易名稱mapping!A:B,2,0),E811),PGMTRX!A:A),PGMTRX!C:C),LOOKUP(1,0/FIND(E811,新服務功能!H:H),新服務功能!M:M)),VLOOKUP(IFERROR(VLOOKUP(E811,新舊交易名稱mapping!A:B,2,0),E811),CIFX_ECSG清單!A:B,2,0))</f>
        <v>新世代分行系統(NBS)</v>
      </c>
      <c r="C811" s="6" t="str">
        <f>IF(_xlfn.IFNA(VLOOKUP(E811,新服務功能!H:H,1,0),"舊服務")&lt;&gt;"舊服務","新服務","舊服務")</f>
        <v>舊服務</v>
      </c>
      <c r="D811" s="6" t="str">
        <f>IF((VLOOKUP(E811,CIFX_ECSG清單!A:H,8,FALSE))=1,"異動","查詢")</f>
        <v>異動</v>
      </c>
      <c r="E811" s="65" t="s">
        <v>136</v>
      </c>
      <c r="F811" s="27" t="str">
        <f>IF(ISNUMBER(FIND("TWIS",E811)),VLOOKUP(SUBSTITUTE(E811,"TWIS","IWIS"),CIFX_ECSG清單!A:R,18,0),IF(AND(ISNUMBER(FIND("T",LEFT(E811,2))),IF(LEN(E811)-LEN(SUBSTITUTE(E811,"T",""))&gt;1,FALSE,TRUE)),VLOOKUP(SUBSTITUTE(E811,"T",""),CIFX_ECSG清單!A:R,18,0),VLOOKUP(E811,CIFX_ECSG清單!A:R,18,0)))</f>
        <v>TS0116-SA-010319-00001-顧客註記/約定作業_問題客戶資料維護</v>
      </c>
      <c r="G811" s="65"/>
      <c r="H811" s="65"/>
      <c r="I811" s="65"/>
      <c r="J811" s="65" t="s">
        <v>496</v>
      </c>
      <c r="K811" s="65" t="s">
        <v>779</v>
      </c>
      <c r="L811" s="65"/>
      <c r="M811" s="65" t="s">
        <v>2101</v>
      </c>
      <c r="N811" s="65">
        <v>4</v>
      </c>
      <c r="O811" s="65" t="s">
        <v>516</v>
      </c>
      <c r="P811" s="65" t="s">
        <v>1027</v>
      </c>
      <c r="Q811" s="65" t="s">
        <v>2034</v>
      </c>
      <c r="R811" s="65" t="s">
        <v>1028</v>
      </c>
      <c r="S811" s="65" t="s">
        <v>1029</v>
      </c>
      <c r="T811" s="65"/>
    </row>
    <row r="812" spans="1:20" hidden="1">
      <c r="A812" s="6" t="str">
        <f>VLOOKUP(E812,CIFX_ECSG清單!A:B,2,0)</f>
        <v>待下架</v>
      </c>
      <c r="B812" s="6" t="str">
        <f>_xlfn.IFNA(IF(C812="舊服務",LOOKUP(1,0/FIND(IFERROR(VLOOKUP(E812,新舊交易名稱mapping!A:B,2,0),E812),PGMTRX!A:A),PGMTRX!C:C),LOOKUP(1,0/FIND(E812,新服務功能!H:H),新服務功能!M:M)),VLOOKUP(IFERROR(VLOOKUP(E812,新舊交易名稱mapping!A:B,2,0),E812),CIFX_ECSG清單!A:B,2,0))</f>
        <v>新世代分行系統(NBS)</v>
      </c>
      <c r="C812" s="6" t="str">
        <f>IF(_xlfn.IFNA(VLOOKUP(E812,新服務功能!H:H,1,0),"舊服務")&lt;&gt;"舊服務","新服務","舊服務")</f>
        <v>舊服務</v>
      </c>
      <c r="D812" s="6" t="str">
        <f>IF((VLOOKUP(E812,CIFX_ECSG清單!A:H,8,FALSE))=1,"異動","查詢")</f>
        <v>異動</v>
      </c>
      <c r="E812" s="65" t="s">
        <v>136</v>
      </c>
      <c r="F812" s="27" t="str">
        <f>IF(ISNUMBER(FIND("TWIS",E812)),VLOOKUP(SUBSTITUTE(E812,"TWIS","IWIS"),CIFX_ECSG清單!A:R,18,0),IF(AND(ISNUMBER(FIND("T",LEFT(E812,2))),IF(LEN(E812)-LEN(SUBSTITUTE(E812,"T",""))&gt;1,FALSE,TRUE)),VLOOKUP(SUBSTITUTE(E812,"T",""),CIFX_ECSG清單!A:R,18,0),VLOOKUP(E812,CIFX_ECSG清單!A:R,18,0)))</f>
        <v>TS0116-SA-010319-00001-顧客註記/約定作業_問題客戶資料維護</v>
      </c>
      <c r="G812" s="65"/>
      <c r="H812" s="65"/>
      <c r="I812" s="65"/>
      <c r="J812" s="65" t="s">
        <v>496</v>
      </c>
      <c r="K812" s="65" t="s">
        <v>785</v>
      </c>
      <c r="L812" s="65"/>
      <c r="M812" s="65" t="s">
        <v>2102</v>
      </c>
      <c r="N812" s="65">
        <v>160</v>
      </c>
      <c r="O812" s="65" t="s">
        <v>516</v>
      </c>
      <c r="P812" s="65" t="s">
        <v>2103</v>
      </c>
      <c r="Q812" s="65" t="s">
        <v>2100</v>
      </c>
      <c r="R812" s="65" t="s">
        <v>789</v>
      </c>
      <c r="S812" s="65" t="s">
        <v>790</v>
      </c>
      <c r="T812" s="65"/>
    </row>
    <row r="813" spans="1:20" hidden="1">
      <c r="A813" s="6" t="str">
        <f>VLOOKUP(E813,CIFX_ECSG清單!A:B,2,0)</f>
        <v>待下架</v>
      </c>
      <c r="B813" s="6" t="str">
        <f>_xlfn.IFNA(IF(C813="舊服務",LOOKUP(1,0/FIND(IFERROR(VLOOKUP(E813,新舊交易名稱mapping!A:B,2,0),E813),PGMTRX!A:A),PGMTRX!C:C),LOOKUP(1,0/FIND(E813,新服務功能!H:H),新服務功能!M:M)),VLOOKUP(IFERROR(VLOOKUP(E813,新舊交易名稱mapping!A:B,2,0),E813),CIFX_ECSG清單!A:B,2,0))</f>
        <v>新世代分行系統(NBS)</v>
      </c>
      <c r="C813" s="6" t="str">
        <f>IF(_xlfn.IFNA(VLOOKUP(E813,新服務功能!H:H,1,0),"舊服務")&lt;&gt;"舊服務","新服務","舊服務")</f>
        <v>舊服務</v>
      </c>
      <c r="D813" s="6" t="str">
        <f>IF((VLOOKUP(E813,CIFX_ECSG清單!A:H,8,FALSE))=1,"異動","查詢")</f>
        <v>異動</v>
      </c>
      <c r="E813" s="65" t="s">
        <v>136</v>
      </c>
      <c r="F813" s="27" t="str">
        <f>IF(ISNUMBER(FIND("TWIS",E813)),VLOOKUP(SUBSTITUTE(E813,"TWIS","IWIS"),CIFX_ECSG清單!A:R,18,0),IF(AND(ISNUMBER(FIND("T",LEFT(E813,2))),IF(LEN(E813)-LEN(SUBSTITUTE(E813,"T",""))&gt;1,FALSE,TRUE)),VLOOKUP(SUBSTITUTE(E813,"T",""),CIFX_ECSG清單!A:R,18,0),VLOOKUP(E813,CIFX_ECSG清單!A:R,18,0)))</f>
        <v>TS0116-SA-010319-00001-顧客註記/約定作業_問題客戶資料維護</v>
      </c>
      <c r="G813" s="65"/>
      <c r="H813" s="65"/>
      <c r="I813" s="65"/>
      <c r="J813" s="65" t="s">
        <v>496</v>
      </c>
      <c r="K813" s="65" t="s">
        <v>792</v>
      </c>
      <c r="L813" s="65"/>
      <c r="M813" s="65" t="s">
        <v>2104</v>
      </c>
      <c r="N813" s="65">
        <v>1</v>
      </c>
      <c r="O813" s="65" t="s">
        <v>516</v>
      </c>
      <c r="P813" s="65" t="s">
        <v>794</v>
      </c>
      <c r="Q813" s="65" t="s">
        <v>2034</v>
      </c>
      <c r="R813" s="65" t="s">
        <v>2105</v>
      </c>
      <c r="S813" s="65" t="s">
        <v>797</v>
      </c>
      <c r="T813" s="65"/>
    </row>
    <row r="814" spans="1:20" hidden="1">
      <c r="A814" s="6" t="str">
        <f>VLOOKUP(E814,CIFX_ECSG清單!A:B,2,0)</f>
        <v>待下架</v>
      </c>
      <c r="B814" s="6" t="str">
        <f>_xlfn.IFNA(IF(C814="舊服務",LOOKUP(1,0/FIND(IFERROR(VLOOKUP(E814,新舊交易名稱mapping!A:B,2,0),E814),PGMTRX!A:A),PGMTRX!C:C),LOOKUP(1,0/FIND(E814,新服務功能!H:H),新服務功能!M:M)),VLOOKUP(IFERROR(VLOOKUP(E814,新舊交易名稱mapping!A:B,2,0),E814),CIFX_ECSG清單!A:B,2,0))</f>
        <v>新世代分行系統(NBS)</v>
      </c>
      <c r="C814" s="6" t="str">
        <f>IF(_xlfn.IFNA(VLOOKUP(E814,新服務功能!H:H,1,0),"舊服務")&lt;&gt;"舊服務","新服務","舊服務")</f>
        <v>舊服務</v>
      </c>
      <c r="D814" s="6" t="str">
        <f>IF((VLOOKUP(E814,CIFX_ECSG清單!A:H,8,FALSE))=1,"異動","查詢")</f>
        <v>異動</v>
      </c>
      <c r="E814" s="65" t="s">
        <v>136</v>
      </c>
      <c r="F814" s="27" t="str">
        <f>IF(ISNUMBER(FIND("TWIS",E814)),VLOOKUP(SUBSTITUTE(E814,"TWIS","IWIS"),CIFX_ECSG清單!A:R,18,0),IF(AND(ISNUMBER(FIND("T",LEFT(E814,2))),IF(LEN(E814)-LEN(SUBSTITUTE(E814,"T",""))&gt;1,FALSE,TRUE)),VLOOKUP(SUBSTITUTE(E814,"T",""),CIFX_ECSG清單!A:R,18,0),VLOOKUP(E814,CIFX_ECSG清單!A:R,18,0)))</f>
        <v>TS0116-SA-010319-00001-顧客註記/約定作業_問題客戶資料維護</v>
      </c>
      <c r="G814" s="65"/>
      <c r="H814" s="65"/>
      <c r="I814" s="65"/>
      <c r="J814" s="65" t="s">
        <v>496</v>
      </c>
      <c r="K814" s="65" t="s">
        <v>1306</v>
      </c>
      <c r="L814" s="65"/>
      <c r="M814" s="65" t="s">
        <v>2106</v>
      </c>
      <c r="N814" s="65">
        <v>1</v>
      </c>
      <c r="O814" s="65" t="s">
        <v>516</v>
      </c>
      <c r="P814" s="65" t="s">
        <v>801</v>
      </c>
      <c r="Q814" s="65" t="s">
        <v>2034</v>
      </c>
      <c r="R814" s="65" t="s">
        <v>1308</v>
      </c>
      <c r="S814" s="65" t="s">
        <v>804</v>
      </c>
      <c r="T814" s="65"/>
    </row>
    <row r="815" spans="1:20" hidden="1">
      <c r="A815" s="6" t="str">
        <f>VLOOKUP(E815,CIFX_ECSG清單!A:B,2,0)</f>
        <v>待下架</v>
      </c>
      <c r="B815" s="6" t="str">
        <f>_xlfn.IFNA(IF(C815="舊服務",LOOKUP(1,0/FIND(IFERROR(VLOOKUP(E815,新舊交易名稱mapping!A:B,2,0),E815),PGMTRX!A:A),PGMTRX!C:C),LOOKUP(1,0/FIND(E815,新服務功能!H:H),新服務功能!M:M)),VLOOKUP(IFERROR(VLOOKUP(E815,新舊交易名稱mapping!A:B,2,0),E815),CIFX_ECSG清單!A:B,2,0))</f>
        <v>新世代分行系統(NBS)</v>
      </c>
      <c r="C815" s="6" t="str">
        <f>IF(_xlfn.IFNA(VLOOKUP(E815,新服務功能!H:H,1,0),"舊服務")&lt;&gt;"舊服務","新服務","舊服務")</f>
        <v>舊服務</v>
      </c>
      <c r="D815" s="6" t="str">
        <f>IF((VLOOKUP(E815,CIFX_ECSG清單!A:H,8,FALSE))=1,"異動","查詢")</f>
        <v>異動</v>
      </c>
      <c r="E815" s="65" t="s">
        <v>136</v>
      </c>
      <c r="F815" s="27" t="str">
        <f>IF(ISNUMBER(FIND("TWIS",E815)),VLOOKUP(SUBSTITUTE(E815,"TWIS","IWIS"),CIFX_ECSG清單!A:R,18,0),IF(AND(ISNUMBER(FIND("T",LEFT(E815,2))),IF(LEN(E815)-LEN(SUBSTITUTE(E815,"T",""))&gt;1,FALSE,TRUE)),VLOOKUP(SUBSTITUTE(E815,"T",""),CIFX_ECSG清單!A:R,18,0),VLOOKUP(E815,CIFX_ECSG清單!A:R,18,0)))</f>
        <v>TS0116-SA-010319-00001-顧客註記/約定作業_問題客戶資料維護</v>
      </c>
      <c r="G815" s="65"/>
      <c r="H815" s="65"/>
      <c r="I815" s="65"/>
      <c r="J815" s="65" t="s">
        <v>513</v>
      </c>
      <c r="K815" s="65" t="s">
        <v>498</v>
      </c>
      <c r="L815" s="65"/>
      <c r="M815" s="65" t="s">
        <v>747</v>
      </c>
      <c r="N815" s="65">
        <v>10</v>
      </c>
      <c r="O815" s="65" t="s">
        <v>516</v>
      </c>
      <c r="P815" s="65" t="s">
        <v>501</v>
      </c>
      <c r="Q815" s="65" t="s">
        <v>2034</v>
      </c>
      <c r="R815" s="65" t="s">
        <v>517</v>
      </c>
      <c r="S815" s="65" t="s">
        <v>2035</v>
      </c>
      <c r="T815" s="65"/>
    </row>
    <row r="816" spans="1:20" hidden="1">
      <c r="A816" s="6" t="str">
        <f>VLOOKUP(E816,CIFX_ECSG清單!A:B,2,0)</f>
        <v>待下架</v>
      </c>
      <c r="B816" s="6" t="str">
        <f>_xlfn.IFNA(IF(C816="舊服務",LOOKUP(1,0/FIND(IFERROR(VLOOKUP(E816,新舊交易名稱mapping!A:B,2,0),E816),PGMTRX!A:A),PGMTRX!C:C),LOOKUP(1,0/FIND(E816,新服務功能!H:H),新服務功能!M:M)),VLOOKUP(IFERROR(VLOOKUP(E816,新舊交易名稱mapping!A:B,2,0),E816),CIFX_ECSG清單!A:B,2,0))</f>
        <v>新世代分行系統(NBS)</v>
      </c>
      <c r="C816" s="6" t="str">
        <f>IF(_xlfn.IFNA(VLOOKUP(E816,新服務功能!H:H,1,0),"舊服務")&lt;&gt;"舊服務","新服務","舊服務")</f>
        <v>舊服務</v>
      </c>
      <c r="D816" s="6" t="str">
        <f>IF((VLOOKUP(E816,CIFX_ECSG清單!A:H,8,FALSE))=1,"異動","查詢")</f>
        <v>異動</v>
      </c>
      <c r="E816" s="65" t="s">
        <v>136</v>
      </c>
      <c r="F816" s="27" t="str">
        <f>IF(ISNUMBER(FIND("TWIS",E816)),VLOOKUP(SUBSTITUTE(E816,"TWIS","IWIS"),CIFX_ECSG清單!A:R,18,0),IF(AND(ISNUMBER(FIND("T",LEFT(E816,2))),IF(LEN(E816)-LEN(SUBSTITUTE(E816,"T",""))&gt;1,FALSE,TRUE)),VLOOKUP(SUBSTITUTE(E816,"T",""),CIFX_ECSG清單!A:R,18,0),VLOOKUP(E816,CIFX_ECSG清單!A:R,18,0)))</f>
        <v>TS0116-SA-010319-00001-顧客註記/約定作業_問題客戶資料維護</v>
      </c>
      <c r="G816" s="65"/>
      <c r="H816" s="65"/>
      <c r="I816" s="65"/>
      <c r="J816" s="65" t="s">
        <v>513</v>
      </c>
      <c r="K816" s="65" t="s">
        <v>634</v>
      </c>
      <c r="L816" s="65"/>
      <c r="M816" s="65" t="s">
        <v>635</v>
      </c>
      <c r="N816" s="65">
        <v>80</v>
      </c>
      <c r="O816" s="65" t="s">
        <v>516</v>
      </c>
      <c r="P816" s="65" t="s">
        <v>636</v>
      </c>
      <c r="Q816" s="65" t="s">
        <v>2034</v>
      </c>
      <c r="R816" s="65" t="s">
        <v>637</v>
      </c>
      <c r="S816" s="65" t="s">
        <v>2086</v>
      </c>
      <c r="T816" s="65"/>
    </row>
    <row r="817" spans="1:20" hidden="1">
      <c r="A817" s="6" t="str">
        <f>VLOOKUP(E817,CIFX_ECSG清單!A:B,2,0)</f>
        <v>待下架</v>
      </c>
      <c r="B817" s="6" t="str">
        <f>_xlfn.IFNA(IF(C817="舊服務",LOOKUP(1,0/FIND(IFERROR(VLOOKUP(E817,新舊交易名稱mapping!A:B,2,0),E817),PGMTRX!A:A),PGMTRX!C:C),LOOKUP(1,0/FIND(E817,新服務功能!H:H),新服務功能!M:M)),VLOOKUP(IFERROR(VLOOKUP(E817,新舊交易名稱mapping!A:B,2,0),E817),CIFX_ECSG清單!A:B,2,0))</f>
        <v>新世代分行系統(NBS)</v>
      </c>
      <c r="C817" s="6" t="str">
        <f>IF(_xlfn.IFNA(VLOOKUP(E817,新服務功能!H:H,1,0),"舊服務")&lt;&gt;"舊服務","新服務","舊服務")</f>
        <v>舊服務</v>
      </c>
      <c r="D817" s="6" t="str">
        <f>IF((VLOOKUP(E817,CIFX_ECSG清單!A:H,8,FALSE))=1,"異動","查詢")</f>
        <v>異動</v>
      </c>
      <c r="E817" s="65" t="s">
        <v>136</v>
      </c>
      <c r="F817" s="27" t="str">
        <f>IF(ISNUMBER(FIND("TWIS",E817)),VLOOKUP(SUBSTITUTE(E817,"TWIS","IWIS"),CIFX_ECSG清單!A:R,18,0),IF(AND(ISNUMBER(FIND("T",LEFT(E817,2))),IF(LEN(E817)-LEN(SUBSTITUTE(E817,"T",""))&gt;1,FALSE,TRUE)),VLOOKUP(SUBSTITUTE(E817,"T",""),CIFX_ECSG清單!A:R,18,0),VLOOKUP(E817,CIFX_ECSG清單!A:R,18,0)))</f>
        <v>TS0116-SA-010319-00001-顧客註記/約定作業_問題客戶資料維護</v>
      </c>
      <c r="G817" s="65"/>
      <c r="H817" s="65"/>
      <c r="I817" s="65"/>
      <c r="J817" s="65" t="s">
        <v>513</v>
      </c>
      <c r="K817" s="65" t="s">
        <v>629</v>
      </c>
      <c r="L817" s="65"/>
      <c r="M817" s="65" t="s">
        <v>748</v>
      </c>
      <c r="N817" s="65">
        <v>8</v>
      </c>
      <c r="O817" s="65" t="s">
        <v>516</v>
      </c>
      <c r="P817" s="65" t="s">
        <v>631</v>
      </c>
      <c r="Q817" s="65" t="s">
        <v>2034</v>
      </c>
      <c r="R817" s="65" t="s">
        <v>632</v>
      </c>
      <c r="S817" s="65" t="s">
        <v>508</v>
      </c>
      <c r="T817" s="65"/>
    </row>
    <row r="818" spans="1:20" hidden="1">
      <c r="A818" s="6" t="str">
        <f>VLOOKUP(E818,CIFX_ECSG清單!A:B,2,0)</f>
        <v>待下架</v>
      </c>
      <c r="B818" s="6" t="str">
        <f>_xlfn.IFNA(IF(C818="舊服務",LOOKUP(1,0/FIND(IFERROR(VLOOKUP(E818,新舊交易名稱mapping!A:B,2,0),E818),PGMTRX!A:A),PGMTRX!C:C),LOOKUP(1,0/FIND(E818,新服務功能!H:H),新服務功能!M:M)),VLOOKUP(IFERROR(VLOOKUP(E818,新舊交易名稱mapping!A:B,2,0),E818),CIFX_ECSG清單!A:B,2,0))</f>
        <v>新世代分行系統(NBS)</v>
      </c>
      <c r="C818" s="6" t="str">
        <f>IF(_xlfn.IFNA(VLOOKUP(E818,新服務功能!H:H,1,0),"舊服務")&lt;&gt;"舊服務","新服務","舊服務")</f>
        <v>舊服務</v>
      </c>
      <c r="D818" s="6" t="str">
        <f>IF((VLOOKUP(E818,CIFX_ECSG清單!A:H,8,FALSE))=1,"異動","查詢")</f>
        <v>異動</v>
      </c>
      <c r="E818" s="65" t="s">
        <v>136</v>
      </c>
      <c r="F818" s="27" t="str">
        <f>IF(ISNUMBER(FIND("TWIS",E818)),VLOOKUP(SUBSTITUTE(E818,"TWIS","IWIS"),CIFX_ECSG清單!A:R,18,0),IF(AND(ISNUMBER(FIND("T",LEFT(E818,2))),IF(LEN(E818)-LEN(SUBSTITUTE(E818,"T",""))&gt;1,FALSE,TRUE)),VLOOKUP(SUBSTITUTE(E818,"T",""),CIFX_ECSG清單!A:R,18,0),VLOOKUP(E818,CIFX_ECSG清單!A:R,18,0)))</f>
        <v>TS0116-SA-010319-00001-顧客註記/約定作業_問題客戶資料維護</v>
      </c>
      <c r="G818" s="65"/>
      <c r="H818" s="65"/>
      <c r="I818" s="65"/>
      <c r="J818" s="65" t="s">
        <v>513</v>
      </c>
      <c r="K818" s="65" t="s">
        <v>750</v>
      </c>
      <c r="L818" s="65"/>
      <c r="M818" s="65" t="s">
        <v>752</v>
      </c>
      <c r="N818" s="65">
        <v>1</v>
      </c>
      <c r="O818" s="65" t="s">
        <v>516</v>
      </c>
      <c r="P818" s="65" t="s">
        <v>753</v>
      </c>
      <c r="Q818" s="65" t="s">
        <v>2034</v>
      </c>
      <c r="R818" s="65" t="s">
        <v>626</v>
      </c>
      <c r="S818" s="65" t="s">
        <v>754</v>
      </c>
      <c r="T818" s="65"/>
    </row>
    <row r="819" spans="1:20" hidden="1">
      <c r="A819" s="6" t="str">
        <f>VLOOKUP(E819,CIFX_ECSG清單!A:B,2,0)</f>
        <v>待下架</v>
      </c>
      <c r="B819" s="6" t="str">
        <f>_xlfn.IFNA(IF(C819="舊服務",LOOKUP(1,0/FIND(IFERROR(VLOOKUP(E819,新舊交易名稱mapping!A:B,2,0),E819),PGMTRX!A:A),PGMTRX!C:C),LOOKUP(1,0/FIND(E819,新服務功能!H:H),新服務功能!M:M)),VLOOKUP(IFERROR(VLOOKUP(E819,新舊交易名稱mapping!A:B,2,0),E819),CIFX_ECSG清單!A:B,2,0))</f>
        <v>新世代分行系統(NBS)</v>
      </c>
      <c r="C819" s="6" t="str">
        <f>IF(_xlfn.IFNA(VLOOKUP(E819,新服務功能!H:H,1,0),"舊服務")&lt;&gt;"舊服務","新服務","舊服務")</f>
        <v>舊服務</v>
      </c>
      <c r="D819" s="6" t="str">
        <f>IF((VLOOKUP(E819,CIFX_ECSG清單!A:H,8,FALSE))=1,"異動","查詢")</f>
        <v>異動</v>
      </c>
      <c r="E819" s="65" t="s">
        <v>136</v>
      </c>
      <c r="F819" s="27" t="str">
        <f>IF(ISNUMBER(FIND("TWIS",E819)),VLOOKUP(SUBSTITUTE(E819,"TWIS","IWIS"),CIFX_ECSG清單!A:R,18,0),IF(AND(ISNUMBER(FIND("T",LEFT(E819,2))),IF(LEN(E819)-LEN(SUBSTITUTE(E819,"T",""))&gt;1,FALSE,TRUE)),VLOOKUP(SUBSTITUTE(E819,"T",""),CIFX_ECSG清單!A:R,18,0),VLOOKUP(E819,CIFX_ECSG清單!A:R,18,0)))</f>
        <v>TS0116-SA-010319-00001-顧客註記/約定作業_問題客戶資料維護</v>
      </c>
      <c r="G819" s="65"/>
      <c r="H819" s="65"/>
      <c r="I819" s="65"/>
      <c r="J819" s="65" t="s">
        <v>513</v>
      </c>
      <c r="K819" s="65" t="s">
        <v>755</v>
      </c>
      <c r="L819" s="65"/>
      <c r="M819" s="65" t="s">
        <v>757</v>
      </c>
      <c r="N819" s="65">
        <v>1</v>
      </c>
      <c r="O819" s="65" t="s">
        <v>516</v>
      </c>
      <c r="P819" s="65" t="s">
        <v>758</v>
      </c>
      <c r="Q819" s="65" t="s">
        <v>2034</v>
      </c>
      <c r="R819" s="65" t="s">
        <v>759</v>
      </c>
      <c r="S819" s="65" t="s">
        <v>760</v>
      </c>
      <c r="T819" s="65"/>
    </row>
    <row r="820" spans="1:20" hidden="1">
      <c r="A820" s="6" t="str">
        <f>VLOOKUP(E820,CIFX_ECSG清單!A:B,2,0)</f>
        <v>待下架</v>
      </c>
      <c r="B820" s="6" t="str">
        <f>_xlfn.IFNA(IF(C820="舊服務",LOOKUP(1,0/FIND(IFERROR(VLOOKUP(E820,新舊交易名稱mapping!A:B,2,0),E820),PGMTRX!A:A),PGMTRX!C:C),LOOKUP(1,0/FIND(E820,新服務功能!H:H),新服務功能!M:M)),VLOOKUP(IFERROR(VLOOKUP(E820,新舊交易名稱mapping!A:B,2,0),E820),CIFX_ECSG清單!A:B,2,0))</f>
        <v>新世代分行系統(NBS)</v>
      </c>
      <c r="C820" s="6" t="str">
        <f>IF(_xlfn.IFNA(VLOOKUP(E820,新服務功能!H:H,1,0),"舊服務")&lt;&gt;"舊服務","新服務","舊服務")</f>
        <v>舊服務</v>
      </c>
      <c r="D820" s="6" t="str">
        <f>IF((VLOOKUP(E820,CIFX_ECSG清單!A:H,8,FALSE))=1,"異動","查詢")</f>
        <v>異動</v>
      </c>
      <c r="E820" s="65" t="s">
        <v>136</v>
      </c>
      <c r="F820" s="27" t="str">
        <f>IF(ISNUMBER(FIND("TWIS",E820)),VLOOKUP(SUBSTITUTE(E820,"TWIS","IWIS"),CIFX_ECSG清單!A:R,18,0),IF(AND(ISNUMBER(FIND("T",LEFT(E820,2))),IF(LEN(E820)-LEN(SUBSTITUTE(E820,"T",""))&gt;1,FALSE,TRUE)),VLOOKUP(SUBSTITUTE(E820,"T",""),CIFX_ECSG清單!A:R,18,0),VLOOKUP(E820,CIFX_ECSG清單!A:R,18,0)))</f>
        <v>TS0116-SA-010319-00001-顧客註記/約定作業_問題客戶資料維護</v>
      </c>
      <c r="G820" s="65"/>
      <c r="H820" s="65"/>
      <c r="I820" s="65"/>
      <c r="J820" s="65" t="s">
        <v>513</v>
      </c>
      <c r="K820" s="65" t="s">
        <v>1247</v>
      </c>
      <c r="L820" s="65"/>
      <c r="M820" s="65" t="s">
        <v>763</v>
      </c>
      <c r="N820" s="65">
        <v>2</v>
      </c>
      <c r="O820" s="65" t="s">
        <v>516</v>
      </c>
      <c r="P820" s="65" t="s">
        <v>1077</v>
      </c>
      <c r="Q820" s="65" t="s">
        <v>2034</v>
      </c>
      <c r="R820" s="65" t="s">
        <v>765</v>
      </c>
      <c r="S820" s="65" t="s">
        <v>766</v>
      </c>
      <c r="T820" s="65"/>
    </row>
    <row r="821" spans="1:20" hidden="1">
      <c r="A821" s="6" t="str">
        <f>VLOOKUP(E821,CIFX_ECSG清單!A:B,2,0)</f>
        <v>待下架</v>
      </c>
      <c r="B821" s="6" t="str">
        <f>_xlfn.IFNA(IF(C821="舊服務",LOOKUP(1,0/FIND(IFERROR(VLOOKUP(E821,新舊交易名稱mapping!A:B,2,0),E821),PGMTRX!A:A),PGMTRX!C:C),LOOKUP(1,0/FIND(E821,新服務功能!H:H),新服務功能!M:M)),VLOOKUP(IFERROR(VLOOKUP(E821,新舊交易名稱mapping!A:B,2,0),E821),CIFX_ECSG清單!A:B,2,0))</f>
        <v>新世代分行系統(NBS)</v>
      </c>
      <c r="C821" s="6" t="str">
        <f>IF(_xlfn.IFNA(VLOOKUP(E821,新服務功能!H:H,1,0),"舊服務")&lt;&gt;"舊服務","新服務","舊服務")</f>
        <v>舊服務</v>
      </c>
      <c r="D821" s="6" t="str">
        <f>IF((VLOOKUP(E821,CIFX_ECSG清單!A:H,8,FALSE))=1,"異動","查詢")</f>
        <v>異動</v>
      </c>
      <c r="E821" s="65" t="s">
        <v>136</v>
      </c>
      <c r="F821" s="27" t="str">
        <f>IF(ISNUMBER(FIND("TWIS",E821)),VLOOKUP(SUBSTITUTE(E821,"TWIS","IWIS"),CIFX_ECSG清單!A:R,18,0),IF(AND(ISNUMBER(FIND("T",LEFT(E821,2))),IF(LEN(E821)-LEN(SUBSTITUTE(E821,"T",""))&gt;1,FALSE,TRUE)),VLOOKUP(SUBSTITUTE(E821,"T",""),CIFX_ECSG清單!A:R,18,0),VLOOKUP(E821,CIFX_ECSG清單!A:R,18,0)))</f>
        <v>TS0116-SA-010319-00001-顧客註記/約定作業_問題客戶資料維護</v>
      </c>
      <c r="G821" s="65"/>
      <c r="H821" s="65"/>
      <c r="I821" s="65"/>
      <c r="J821" s="65" t="s">
        <v>513</v>
      </c>
      <c r="K821" s="65" t="s">
        <v>810</v>
      </c>
      <c r="L821" s="65"/>
      <c r="M821" s="65" t="s">
        <v>2107</v>
      </c>
      <c r="N821" s="65">
        <v>8</v>
      </c>
      <c r="O821" s="65" t="s">
        <v>516</v>
      </c>
      <c r="P821" s="65" t="s">
        <v>2097</v>
      </c>
      <c r="Q821" s="65" t="s">
        <v>2100</v>
      </c>
      <c r="R821" s="65" t="s">
        <v>771</v>
      </c>
      <c r="S821" s="65" t="s">
        <v>772</v>
      </c>
      <c r="T821" s="65"/>
    </row>
    <row r="822" spans="1:20" hidden="1">
      <c r="A822" s="6" t="str">
        <f>VLOOKUP(E822,CIFX_ECSG清單!A:B,2,0)</f>
        <v>待下架</v>
      </c>
      <c r="B822" s="6" t="str">
        <f>_xlfn.IFNA(IF(C822="舊服務",LOOKUP(1,0/FIND(IFERROR(VLOOKUP(E822,新舊交易名稱mapping!A:B,2,0),E822),PGMTRX!A:A),PGMTRX!C:C),LOOKUP(1,0/FIND(E822,新服務功能!H:H),新服務功能!M:M)),VLOOKUP(IFERROR(VLOOKUP(E822,新舊交易名稱mapping!A:B,2,0),E822),CIFX_ECSG清單!A:B,2,0))</f>
        <v>新世代分行系統(NBS)</v>
      </c>
      <c r="C822" s="6" t="str">
        <f>IF(_xlfn.IFNA(VLOOKUP(E822,新服務功能!H:H,1,0),"舊服務")&lt;&gt;"舊服務","新服務","舊服務")</f>
        <v>舊服務</v>
      </c>
      <c r="D822" s="6" t="str">
        <f>IF((VLOOKUP(E822,CIFX_ECSG清單!A:H,8,FALSE))=1,"異動","查詢")</f>
        <v>異動</v>
      </c>
      <c r="E822" s="65" t="s">
        <v>136</v>
      </c>
      <c r="F822" s="27" t="str">
        <f>IF(ISNUMBER(FIND("TWIS",E822)),VLOOKUP(SUBSTITUTE(E822,"TWIS","IWIS"),CIFX_ECSG清單!A:R,18,0),IF(AND(ISNUMBER(FIND("T",LEFT(E822,2))),IF(LEN(E822)-LEN(SUBSTITUTE(E822,"T",""))&gt;1,FALSE,TRUE)),VLOOKUP(SUBSTITUTE(E822,"T",""),CIFX_ECSG清單!A:R,18,0),VLOOKUP(E822,CIFX_ECSG清單!A:R,18,0)))</f>
        <v>TS0116-SA-010319-00001-顧客註記/約定作業_問題客戶資料維護</v>
      </c>
      <c r="G822" s="65"/>
      <c r="H822" s="65"/>
      <c r="I822" s="65"/>
      <c r="J822" s="65" t="s">
        <v>513</v>
      </c>
      <c r="K822" s="65" t="s">
        <v>773</v>
      </c>
      <c r="L822" s="65"/>
      <c r="M822" s="65" t="s">
        <v>775</v>
      </c>
      <c r="N822" s="65">
        <v>22</v>
      </c>
      <c r="O822" s="65" t="s">
        <v>516</v>
      </c>
      <c r="P822" s="65" t="s">
        <v>2099</v>
      </c>
      <c r="Q822" s="65" t="s">
        <v>2100</v>
      </c>
      <c r="R822" s="65" t="s">
        <v>777</v>
      </c>
      <c r="S822" s="65" t="s">
        <v>778</v>
      </c>
      <c r="T822" s="65"/>
    </row>
    <row r="823" spans="1:20" hidden="1">
      <c r="A823" s="6" t="str">
        <f>VLOOKUP(E823,CIFX_ECSG清單!A:B,2,0)</f>
        <v>待下架</v>
      </c>
      <c r="B823" s="6" t="str">
        <f>_xlfn.IFNA(IF(C823="舊服務",LOOKUP(1,0/FIND(IFERROR(VLOOKUP(E823,新舊交易名稱mapping!A:B,2,0),E823),PGMTRX!A:A),PGMTRX!C:C),LOOKUP(1,0/FIND(E823,新服務功能!H:H),新服務功能!M:M)),VLOOKUP(IFERROR(VLOOKUP(E823,新舊交易名稱mapping!A:B,2,0),E823),CIFX_ECSG清單!A:B,2,0))</f>
        <v>新世代分行系統(NBS)</v>
      </c>
      <c r="C823" s="6" t="str">
        <f>IF(_xlfn.IFNA(VLOOKUP(E823,新服務功能!H:H,1,0),"舊服務")&lt;&gt;"舊服務","新服務","舊服務")</f>
        <v>舊服務</v>
      </c>
      <c r="D823" s="6" t="str">
        <f>IF((VLOOKUP(E823,CIFX_ECSG清單!A:H,8,FALSE))=1,"異動","查詢")</f>
        <v>異動</v>
      </c>
      <c r="E823" s="65" t="s">
        <v>136</v>
      </c>
      <c r="F823" s="27" t="str">
        <f>IF(ISNUMBER(FIND("TWIS",E823)),VLOOKUP(SUBSTITUTE(E823,"TWIS","IWIS"),CIFX_ECSG清單!A:R,18,0),IF(AND(ISNUMBER(FIND("T",LEFT(E823,2))),IF(LEN(E823)-LEN(SUBSTITUTE(E823,"T",""))&gt;1,FALSE,TRUE)),VLOOKUP(SUBSTITUTE(E823,"T",""),CIFX_ECSG清單!A:R,18,0),VLOOKUP(E823,CIFX_ECSG清單!A:R,18,0)))</f>
        <v>TS0116-SA-010319-00001-顧客註記/約定作業_問題客戶資料維護</v>
      </c>
      <c r="G823" s="65"/>
      <c r="H823" s="65"/>
      <c r="I823" s="65"/>
      <c r="J823" s="65" t="s">
        <v>513</v>
      </c>
      <c r="K823" s="65" t="s">
        <v>779</v>
      </c>
      <c r="L823" s="65"/>
      <c r="M823" s="65" t="s">
        <v>781</v>
      </c>
      <c r="N823" s="65">
        <v>4</v>
      </c>
      <c r="O823" s="65" t="s">
        <v>516</v>
      </c>
      <c r="P823" s="65" t="s">
        <v>1027</v>
      </c>
      <c r="Q823" s="65" t="s">
        <v>2034</v>
      </c>
      <c r="R823" s="65" t="s">
        <v>1028</v>
      </c>
      <c r="S823" s="65" t="s">
        <v>1029</v>
      </c>
      <c r="T823" s="65"/>
    </row>
    <row r="824" spans="1:20" hidden="1">
      <c r="A824" s="6" t="str">
        <f>VLOOKUP(E824,CIFX_ECSG清單!A:B,2,0)</f>
        <v>待下架</v>
      </c>
      <c r="B824" s="6" t="str">
        <f>_xlfn.IFNA(IF(C824="舊服務",LOOKUP(1,0/FIND(IFERROR(VLOOKUP(E824,新舊交易名稱mapping!A:B,2,0),E824),PGMTRX!A:A),PGMTRX!C:C),LOOKUP(1,0/FIND(E824,新服務功能!H:H),新服務功能!M:M)),VLOOKUP(IFERROR(VLOOKUP(E824,新舊交易名稱mapping!A:B,2,0),E824),CIFX_ECSG清單!A:B,2,0))</f>
        <v>新世代分行系統(NBS)</v>
      </c>
      <c r="C824" s="6" t="str">
        <f>IF(_xlfn.IFNA(VLOOKUP(E824,新服務功能!H:H,1,0),"舊服務")&lt;&gt;"舊服務","新服務","舊服務")</f>
        <v>舊服務</v>
      </c>
      <c r="D824" s="6" t="str">
        <f>IF((VLOOKUP(E824,CIFX_ECSG清單!A:H,8,FALSE))=1,"異動","查詢")</f>
        <v>異動</v>
      </c>
      <c r="E824" s="65" t="s">
        <v>136</v>
      </c>
      <c r="F824" s="27" t="str">
        <f>IF(ISNUMBER(FIND("TWIS",E824)),VLOOKUP(SUBSTITUTE(E824,"TWIS","IWIS"),CIFX_ECSG清單!A:R,18,0),IF(AND(ISNUMBER(FIND("T",LEFT(E824,2))),IF(LEN(E824)-LEN(SUBSTITUTE(E824,"T",""))&gt;1,FALSE,TRUE)),VLOOKUP(SUBSTITUTE(E824,"T",""),CIFX_ECSG清單!A:R,18,0),VLOOKUP(E824,CIFX_ECSG清單!A:R,18,0)))</f>
        <v>TS0116-SA-010319-00001-顧客註記/約定作業_問題客戶資料維護</v>
      </c>
      <c r="G824" s="65"/>
      <c r="H824" s="65"/>
      <c r="I824" s="65"/>
      <c r="J824" s="65" t="s">
        <v>513</v>
      </c>
      <c r="K824" s="65" t="s">
        <v>785</v>
      </c>
      <c r="L824" s="65"/>
      <c r="M824" s="65" t="s">
        <v>787</v>
      </c>
      <c r="N824" s="65">
        <v>160</v>
      </c>
      <c r="O824" s="65" t="s">
        <v>516</v>
      </c>
      <c r="P824" s="65" t="s">
        <v>2103</v>
      </c>
      <c r="Q824" s="65" t="s">
        <v>2100</v>
      </c>
      <c r="R824" s="65" t="s">
        <v>789</v>
      </c>
      <c r="S824" s="65" t="s">
        <v>790</v>
      </c>
      <c r="T824" s="65"/>
    </row>
    <row r="825" spans="1:20" hidden="1">
      <c r="A825" s="6" t="str">
        <f>VLOOKUP(E825,CIFX_ECSG清單!A:B,2,0)</f>
        <v>待下架</v>
      </c>
      <c r="B825" s="6" t="str">
        <f>_xlfn.IFNA(IF(C825="舊服務",LOOKUP(1,0/FIND(IFERROR(VLOOKUP(E825,新舊交易名稱mapping!A:B,2,0),E825),PGMTRX!A:A),PGMTRX!C:C),LOOKUP(1,0/FIND(E825,新服務功能!H:H),新服務功能!M:M)),VLOOKUP(IFERROR(VLOOKUP(E825,新舊交易名稱mapping!A:B,2,0),E825),CIFX_ECSG清單!A:B,2,0))</f>
        <v>新世代分行系統(NBS)</v>
      </c>
      <c r="C825" s="6" t="str">
        <f>IF(_xlfn.IFNA(VLOOKUP(E825,新服務功能!H:H,1,0),"舊服務")&lt;&gt;"舊服務","新服務","舊服務")</f>
        <v>舊服務</v>
      </c>
      <c r="D825" s="6" t="str">
        <f>IF((VLOOKUP(E825,CIFX_ECSG清單!A:H,8,FALSE))=1,"異動","查詢")</f>
        <v>異動</v>
      </c>
      <c r="E825" s="65" t="s">
        <v>136</v>
      </c>
      <c r="F825" s="27" t="str">
        <f>IF(ISNUMBER(FIND("TWIS",E825)),VLOOKUP(SUBSTITUTE(E825,"TWIS","IWIS"),CIFX_ECSG清單!A:R,18,0),IF(AND(ISNUMBER(FIND("T",LEFT(E825,2))),IF(LEN(E825)-LEN(SUBSTITUTE(E825,"T",""))&gt;1,FALSE,TRUE)),VLOOKUP(SUBSTITUTE(E825,"T",""),CIFX_ECSG清單!A:R,18,0),VLOOKUP(E825,CIFX_ECSG清單!A:R,18,0)))</f>
        <v>TS0116-SA-010319-00001-顧客註記/約定作業_問題客戶資料維護</v>
      </c>
      <c r="G825" s="65"/>
      <c r="H825" s="65"/>
      <c r="I825" s="65"/>
      <c r="J825" s="65" t="s">
        <v>513</v>
      </c>
      <c r="K825" s="65" t="s">
        <v>2108</v>
      </c>
      <c r="L825" s="65"/>
      <c r="M825" s="65" t="s">
        <v>793</v>
      </c>
      <c r="N825" s="65">
        <v>1</v>
      </c>
      <c r="O825" s="65" t="s">
        <v>516</v>
      </c>
      <c r="P825" s="65" t="s">
        <v>794</v>
      </c>
      <c r="Q825" s="65" t="s">
        <v>2034</v>
      </c>
      <c r="R825" s="65" t="s">
        <v>2105</v>
      </c>
      <c r="S825" s="65" t="s">
        <v>797</v>
      </c>
      <c r="T825" s="65"/>
    </row>
    <row r="826" spans="1:20" hidden="1">
      <c r="A826" s="6" t="str">
        <f>VLOOKUP(E826,CIFX_ECSG清單!A:B,2,0)</f>
        <v>待下架</v>
      </c>
      <c r="B826" s="6" t="str">
        <f>_xlfn.IFNA(IF(C826="舊服務",LOOKUP(1,0/FIND(IFERROR(VLOOKUP(E826,新舊交易名稱mapping!A:B,2,0),E826),PGMTRX!A:A),PGMTRX!C:C),LOOKUP(1,0/FIND(E826,新服務功能!H:H),新服務功能!M:M)),VLOOKUP(IFERROR(VLOOKUP(E826,新舊交易名稱mapping!A:B,2,0),E826),CIFX_ECSG清單!A:B,2,0))</f>
        <v>新世代分行系統(NBS)</v>
      </c>
      <c r="C826" s="6" t="str">
        <f>IF(_xlfn.IFNA(VLOOKUP(E826,新服務功能!H:H,1,0),"舊服務")&lt;&gt;"舊服務","新服務","舊服務")</f>
        <v>舊服務</v>
      </c>
      <c r="D826" s="6" t="str">
        <f>IF((VLOOKUP(E826,CIFX_ECSG清單!A:H,8,FALSE))=1,"異動","查詢")</f>
        <v>異動</v>
      </c>
      <c r="E826" s="65" t="s">
        <v>136</v>
      </c>
      <c r="F826" s="27" t="str">
        <f>IF(ISNUMBER(FIND("TWIS",E826)),VLOOKUP(SUBSTITUTE(E826,"TWIS","IWIS"),CIFX_ECSG清單!A:R,18,0),IF(AND(ISNUMBER(FIND("T",LEFT(E826,2))),IF(LEN(E826)-LEN(SUBSTITUTE(E826,"T",""))&gt;1,FALSE,TRUE)),VLOOKUP(SUBSTITUTE(E826,"T",""),CIFX_ECSG清單!A:R,18,0),VLOOKUP(E826,CIFX_ECSG清單!A:R,18,0)))</f>
        <v>TS0116-SA-010319-00001-顧客註記/約定作業_問題客戶資料維護</v>
      </c>
      <c r="G826" s="65"/>
      <c r="H826" s="65"/>
      <c r="I826" s="65"/>
      <c r="J826" s="65" t="s">
        <v>513</v>
      </c>
      <c r="K826" s="65" t="s">
        <v>1306</v>
      </c>
      <c r="L826" s="65"/>
      <c r="M826" s="65" t="s">
        <v>800</v>
      </c>
      <c r="N826" s="65">
        <v>1</v>
      </c>
      <c r="O826" s="65" t="s">
        <v>516</v>
      </c>
      <c r="P826" s="65" t="s">
        <v>801</v>
      </c>
      <c r="Q826" s="65" t="s">
        <v>2034</v>
      </c>
      <c r="R826" s="65" t="s">
        <v>1308</v>
      </c>
      <c r="S826" s="65" t="s">
        <v>804</v>
      </c>
      <c r="T826" s="65"/>
    </row>
    <row r="827" spans="1:20" hidden="1">
      <c r="A827" s="6" t="str">
        <f>VLOOKUP(E827,CIFX_ECSG清單!A:B,2,0)</f>
        <v>PROD</v>
      </c>
      <c r="B827" s="6" t="str">
        <f>_xlfn.IFNA(IF(C827="舊服務",LOOKUP(1,0/FIND(IFERROR(VLOOKUP(E827,新舊交易名稱mapping!A:B,2,0),E827),PGMTRX!A:A),PGMTRX!C:C),LOOKUP(1,0/FIND(E827,新服務功能!H:H),新服務功能!M:M)),VLOOKUP(IFERROR(VLOOKUP(E827,新舊交易名稱mapping!A:B,2,0),E827),CIFX_ECSG清單!A:B,2,0))</f>
        <v>新世代分行系統(NBS)</v>
      </c>
      <c r="C827" s="6" t="str">
        <f>IF(_xlfn.IFNA(VLOOKUP(E827,新服務功能!H:H,1,0),"舊服務")&lt;&gt;"舊服務","新服務","舊服務")</f>
        <v>舊服務</v>
      </c>
      <c r="D827" s="6" t="str">
        <f>IF((VLOOKUP(E827,CIFX_ECSG清單!A:H,8,FALSE))=1,"異動","查詢")</f>
        <v>異動</v>
      </c>
      <c r="E827" s="65" t="s">
        <v>146</v>
      </c>
      <c r="F827" s="27" t="str">
        <f>IF(ISNUMBER(FIND("TWIS",E827)),VLOOKUP(SUBSTITUTE(E827,"TWIS","IWIS"),CIFX_ECSG清單!A:R,18,0),IF(AND(ISNUMBER(FIND("T",LEFT(E827,2))),IF(LEN(E827)-LEN(SUBSTITUTE(E827,"T",""))&gt;1,FALSE,TRUE)),VLOOKUP(SUBSTITUTE(E827,"T",""),CIFX_ECSG清單!A:R,18,0),VLOOKUP(E827,CIFX_ECSG清單!A:R,18,0)))</f>
        <v>TS0116-SA-010304-00001-顧客資料基本資料_顧客聯徵申報統編維護</v>
      </c>
      <c r="G827" s="65"/>
      <c r="H827" s="65"/>
      <c r="I827" s="65"/>
      <c r="J827" s="65" t="s">
        <v>496</v>
      </c>
      <c r="K827" s="65" t="s">
        <v>498</v>
      </c>
      <c r="L827" s="65"/>
      <c r="M827" s="65" t="s">
        <v>2033</v>
      </c>
      <c r="N827" s="65">
        <v>10</v>
      </c>
      <c r="O827" s="65" t="s">
        <v>516</v>
      </c>
      <c r="P827" s="65" t="s">
        <v>501</v>
      </c>
      <c r="Q827" s="65" t="s">
        <v>2034</v>
      </c>
      <c r="R827" s="65" t="s">
        <v>517</v>
      </c>
      <c r="S827" s="65" t="s">
        <v>2035</v>
      </c>
      <c r="T827" s="65"/>
    </row>
    <row r="828" spans="1:20" hidden="1">
      <c r="A828" s="6" t="str">
        <f>VLOOKUP(E828,CIFX_ECSG清單!A:B,2,0)</f>
        <v>PROD</v>
      </c>
      <c r="B828" s="6" t="str">
        <f>_xlfn.IFNA(IF(C828="舊服務",LOOKUP(1,0/FIND(IFERROR(VLOOKUP(E828,新舊交易名稱mapping!A:B,2,0),E828),PGMTRX!A:A),PGMTRX!C:C),LOOKUP(1,0/FIND(E828,新服務功能!H:H),新服務功能!M:M)),VLOOKUP(IFERROR(VLOOKUP(E828,新舊交易名稱mapping!A:B,2,0),E828),CIFX_ECSG清單!A:B,2,0))</f>
        <v>新世代分行系統(NBS)</v>
      </c>
      <c r="C828" s="6" t="str">
        <f>IF(_xlfn.IFNA(VLOOKUP(E828,新服務功能!H:H,1,0),"舊服務")&lt;&gt;"舊服務","新服務","舊服務")</f>
        <v>舊服務</v>
      </c>
      <c r="D828" s="6" t="str">
        <f>IF((VLOOKUP(E828,CIFX_ECSG清單!A:H,8,FALSE))=1,"異動","查詢")</f>
        <v>異動</v>
      </c>
      <c r="E828" s="65" t="s">
        <v>146</v>
      </c>
      <c r="F828" s="27" t="str">
        <f>IF(ISNUMBER(FIND("TWIS",E828)),VLOOKUP(SUBSTITUTE(E828,"TWIS","IWIS"),CIFX_ECSG清單!A:R,18,0),IF(AND(ISNUMBER(FIND("T",LEFT(E828,2))),IF(LEN(E828)-LEN(SUBSTITUTE(E828,"T",""))&gt;1,FALSE,TRUE)),VLOOKUP(SUBSTITUTE(E828,"T",""),CIFX_ECSG清單!A:R,18,0),VLOOKUP(E828,CIFX_ECSG清單!A:R,18,0)))</f>
        <v>TS0116-SA-010304-00001-顧客資料基本資料_顧客聯徵申報統編維護</v>
      </c>
      <c r="G828" s="65"/>
      <c r="H828" s="65"/>
      <c r="I828" s="65"/>
      <c r="J828" s="65" t="s">
        <v>496</v>
      </c>
      <c r="K828" s="65" t="s">
        <v>683</v>
      </c>
      <c r="L828" s="65"/>
      <c r="M828" s="65" t="s">
        <v>2109</v>
      </c>
      <c r="N828" s="65">
        <v>10</v>
      </c>
      <c r="O828" s="65" t="s">
        <v>516</v>
      </c>
      <c r="P828" s="65" t="s">
        <v>685</v>
      </c>
      <c r="Q828" s="65" t="s">
        <v>2034</v>
      </c>
      <c r="R828" s="65" t="s">
        <v>686</v>
      </c>
      <c r="S828" s="65" t="s">
        <v>687</v>
      </c>
      <c r="T828" s="65"/>
    </row>
    <row r="829" spans="1:20" hidden="1">
      <c r="A829" s="6" t="str">
        <f>VLOOKUP(E829,CIFX_ECSG清單!A:B,2,0)</f>
        <v>待下架</v>
      </c>
      <c r="B829" s="6" t="str">
        <f>_xlfn.IFNA(IF(C829="舊服務",LOOKUP(1,0/FIND(IFERROR(VLOOKUP(E829,新舊交易名稱mapping!A:B,2,0),E829),PGMTRX!A:A),PGMTRX!C:C),LOOKUP(1,0/FIND(E829,新服務功能!H:H),新服務功能!M:M)),VLOOKUP(IFERROR(VLOOKUP(E829,新舊交易名稱mapping!A:B,2,0),E829),CIFX_ECSG清單!A:B,2,0))</f>
        <v>新世代分行系統(NBS)</v>
      </c>
      <c r="C829" s="6" t="str">
        <f>IF(_xlfn.IFNA(VLOOKUP(E829,新服務功能!H:H,1,0),"舊服務")&lt;&gt;"舊服務","新服務","舊服務")</f>
        <v>舊服務</v>
      </c>
      <c r="D829" s="6" t="str">
        <f>IF((VLOOKUP(E829,CIFX_ECSG清單!A:H,8,FALSE))=1,"異動","查詢")</f>
        <v>異動</v>
      </c>
      <c r="E829" s="65" t="s">
        <v>152</v>
      </c>
      <c r="F829" s="27" t="str">
        <f>IF(ISNUMBER(FIND("TWIS",E829)),VLOOKUP(SUBSTITUTE(E829,"TWIS","IWIS"),CIFX_ECSG清單!A:R,18,0),IF(AND(ISNUMBER(FIND("T",LEFT(E829,2))),IF(LEN(E829)-LEN(SUBSTITUTE(E829,"T",""))&gt;1,FALSE,TRUE)),VLOOKUP(SUBSTITUTE(E829,"T",""),CIFX_ECSG清單!A:R,18,0),VLOOKUP(E829,CIFX_ECSG清單!A:R,18,0)))</f>
        <v>TS0116-SA-010318-00005-顧客註記/約定作業_對帳單及信用卡資料同步約定</v>
      </c>
      <c r="G829" s="65"/>
      <c r="H829" s="65"/>
      <c r="I829" s="65"/>
      <c r="J829" s="65" t="s">
        <v>496</v>
      </c>
      <c r="K829" s="65" t="s">
        <v>498</v>
      </c>
      <c r="L829" s="65"/>
      <c r="M829" s="65" t="s">
        <v>806</v>
      </c>
      <c r="N829" s="65">
        <v>10</v>
      </c>
      <c r="O829" s="65" t="s">
        <v>516</v>
      </c>
      <c r="P829" s="65" t="s">
        <v>501</v>
      </c>
      <c r="Q829" s="65" t="s">
        <v>2034</v>
      </c>
      <c r="R829" s="65" t="s">
        <v>517</v>
      </c>
      <c r="S829" s="65" t="s">
        <v>2035</v>
      </c>
      <c r="T829" s="65"/>
    </row>
    <row r="830" spans="1:20" hidden="1">
      <c r="A830" s="6" t="str">
        <f>VLOOKUP(E830,CIFX_ECSG清單!A:B,2,0)</f>
        <v>待下架</v>
      </c>
      <c r="B830" s="6" t="str">
        <f>_xlfn.IFNA(IF(C830="舊服務",LOOKUP(1,0/FIND(IFERROR(VLOOKUP(E830,新舊交易名稱mapping!A:B,2,0),E830),PGMTRX!A:A),PGMTRX!C:C),LOOKUP(1,0/FIND(E830,新服務功能!H:H),新服務功能!M:M)),VLOOKUP(IFERROR(VLOOKUP(E830,新舊交易名稱mapping!A:B,2,0),E830),CIFX_ECSG清單!A:B,2,0))</f>
        <v>新世代分行系統(NBS)</v>
      </c>
      <c r="C830" s="6" t="str">
        <f>IF(_xlfn.IFNA(VLOOKUP(E830,新服務功能!H:H,1,0),"舊服務")&lt;&gt;"舊服務","新服務","舊服務")</f>
        <v>舊服務</v>
      </c>
      <c r="D830" s="6" t="str">
        <f>IF((VLOOKUP(E830,CIFX_ECSG清單!A:H,8,FALSE))=1,"異動","查詢")</f>
        <v>異動</v>
      </c>
      <c r="E830" s="65" t="s">
        <v>152</v>
      </c>
      <c r="F830" s="27" t="str">
        <f>IF(ISNUMBER(FIND("TWIS",E830)),VLOOKUP(SUBSTITUTE(E830,"TWIS","IWIS"),CIFX_ECSG清單!A:R,18,0),IF(AND(ISNUMBER(FIND("T",LEFT(E830,2))),IF(LEN(E830)-LEN(SUBSTITUTE(E830,"T",""))&gt;1,FALSE,TRUE)),VLOOKUP(SUBSTITUTE(E830,"T",""),CIFX_ECSG清單!A:R,18,0),VLOOKUP(E830,CIFX_ECSG清單!A:R,18,0)))</f>
        <v>TS0116-SA-010318-00005-顧客註記/約定作業_對帳單及信用卡資料同步約定</v>
      </c>
      <c r="G830" s="65"/>
      <c r="H830" s="65"/>
      <c r="I830" s="65"/>
      <c r="J830" s="65" t="s">
        <v>496</v>
      </c>
      <c r="K830" s="65" t="s">
        <v>634</v>
      </c>
      <c r="L830" s="65"/>
      <c r="M830" s="65" t="s">
        <v>2092</v>
      </c>
      <c r="N830" s="65">
        <v>40</v>
      </c>
      <c r="O830" s="65" t="s">
        <v>516</v>
      </c>
      <c r="P830" s="65" t="s">
        <v>636</v>
      </c>
      <c r="Q830" s="65" t="s">
        <v>2034</v>
      </c>
      <c r="R830" s="65" t="s">
        <v>637</v>
      </c>
      <c r="S830" s="65" t="s">
        <v>2086</v>
      </c>
      <c r="T830" s="65"/>
    </row>
    <row r="831" spans="1:20" hidden="1">
      <c r="A831" s="6" t="str">
        <f>VLOOKUP(E831,CIFX_ECSG清單!A:B,2,0)</f>
        <v>待下架</v>
      </c>
      <c r="B831" s="6" t="str">
        <f>_xlfn.IFNA(IF(C831="舊服務",LOOKUP(1,0/FIND(IFERROR(VLOOKUP(E831,新舊交易名稱mapping!A:B,2,0),E831),PGMTRX!A:A),PGMTRX!C:C),LOOKUP(1,0/FIND(E831,新服務功能!H:H),新服務功能!M:M)),VLOOKUP(IFERROR(VLOOKUP(E831,新舊交易名稱mapping!A:B,2,0),E831),CIFX_ECSG清單!A:B,2,0))</f>
        <v>新世代分行系統(NBS)</v>
      </c>
      <c r="C831" s="6" t="str">
        <f>IF(_xlfn.IFNA(VLOOKUP(E831,新服務功能!H:H,1,0),"舊服務")&lt;&gt;"舊服務","新服務","舊服務")</f>
        <v>舊服務</v>
      </c>
      <c r="D831" s="6" t="str">
        <f>IF((VLOOKUP(E831,CIFX_ECSG清單!A:H,8,FALSE))=1,"異動","查詢")</f>
        <v>異動</v>
      </c>
      <c r="E831" s="65" t="s">
        <v>152</v>
      </c>
      <c r="F831" s="27" t="str">
        <f>IF(ISNUMBER(FIND("TWIS",E831)),VLOOKUP(SUBSTITUTE(E831,"TWIS","IWIS"),CIFX_ECSG清單!A:R,18,0),IF(AND(ISNUMBER(FIND("T",LEFT(E831,2))),IF(LEN(E831)-LEN(SUBSTITUTE(E831,"T",""))&gt;1,FALSE,TRUE)),VLOOKUP(SUBSTITUTE(E831,"T",""),CIFX_ECSG清單!A:R,18,0),VLOOKUP(E831,CIFX_ECSG清單!A:R,18,0)))</f>
        <v>TS0116-SA-010318-00005-顧客註記/約定作業_對帳單及信用卡資料同步約定</v>
      </c>
      <c r="G831" s="65"/>
      <c r="H831" s="65"/>
      <c r="I831" s="65"/>
      <c r="J831" s="65" t="s">
        <v>496</v>
      </c>
      <c r="K831" s="65" t="s">
        <v>1870</v>
      </c>
      <c r="L831" s="65"/>
      <c r="M831" s="65" t="s">
        <v>2110</v>
      </c>
      <c r="N831" s="65">
        <v>1</v>
      </c>
      <c r="O831" s="65" t="s">
        <v>516</v>
      </c>
      <c r="P831" s="65" t="s">
        <v>833</v>
      </c>
      <c r="Q831" s="65" t="s">
        <v>2034</v>
      </c>
      <c r="R831" s="65" t="s">
        <v>1078</v>
      </c>
      <c r="S831" s="65" t="s">
        <v>836</v>
      </c>
      <c r="T831" s="65"/>
    </row>
    <row r="832" spans="1:20" hidden="1">
      <c r="A832" s="6" t="str">
        <f>VLOOKUP(E832,CIFX_ECSG清單!A:B,2,0)</f>
        <v>待下架</v>
      </c>
      <c r="B832" s="6" t="str">
        <f>_xlfn.IFNA(IF(C832="舊服務",LOOKUP(1,0/FIND(IFERROR(VLOOKUP(E832,新舊交易名稱mapping!A:B,2,0),E832),PGMTRX!A:A),PGMTRX!C:C),LOOKUP(1,0/FIND(E832,新服務功能!H:H),新服務功能!M:M)),VLOOKUP(IFERROR(VLOOKUP(E832,新舊交易名稱mapping!A:B,2,0),E832),CIFX_ECSG清單!A:B,2,0))</f>
        <v>新世代分行系統(NBS)</v>
      </c>
      <c r="C832" s="6" t="str">
        <f>IF(_xlfn.IFNA(VLOOKUP(E832,新服務功能!H:H,1,0),"舊服務")&lt;&gt;"舊服務","新服務","舊服務")</f>
        <v>舊服務</v>
      </c>
      <c r="D832" s="6" t="str">
        <f>IF((VLOOKUP(E832,CIFX_ECSG清單!A:H,8,FALSE))=1,"異動","查詢")</f>
        <v>異動</v>
      </c>
      <c r="E832" s="65" t="s">
        <v>152</v>
      </c>
      <c r="F832" s="27" t="str">
        <f>IF(ISNUMBER(FIND("TWIS",E832)),VLOOKUP(SUBSTITUTE(E832,"TWIS","IWIS"),CIFX_ECSG清單!A:R,18,0),IF(AND(ISNUMBER(FIND("T",LEFT(E832,2))),IF(LEN(E832)-LEN(SUBSTITUTE(E832,"T",""))&gt;1,FALSE,TRUE)),VLOOKUP(SUBSTITUTE(E832,"T",""),CIFX_ECSG清單!A:R,18,0),VLOOKUP(E832,CIFX_ECSG清單!A:R,18,0)))</f>
        <v>TS0116-SA-010318-00005-顧客註記/約定作業_對帳單及信用卡資料同步約定</v>
      </c>
      <c r="G832" s="65"/>
      <c r="H832" s="65"/>
      <c r="I832" s="65"/>
      <c r="J832" s="65" t="s">
        <v>496</v>
      </c>
      <c r="K832" s="65" t="s">
        <v>2111</v>
      </c>
      <c r="L832" s="65"/>
      <c r="M832" s="65" t="s">
        <v>2112</v>
      </c>
      <c r="N832" s="65">
        <v>1</v>
      </c>
      <c r="O832" s="65" t="s">
        <v>516</v>
      </c>
      <c r="P832" s="65" t="s">
        <v>840</v>
      </c>
      <c r="Q832" s="65"/>
      <c r="R832" s="65"/>
      <c r="S832" s="65"/>
      <c r="T832" s="65"/>
    </row>
    <row r="833" spans="1:20" hidden="1">
      <c r="A833" s="6" t="str">
        <f>VLOOKUP(E833,CIFX_ECSG清單!A:B,2,0)</f>
        <v>待下架</v>
      </c>
      <c r="B833" s="6" t="str">
        <f>_xlfn.IFNA(IF(C833="舊服務",LOOKUP(1,0/FIND(IFERROR(VLOOKUP(E833,新舊交易名稱mapping!A:B,2,0),E833),PGMTRX!A:A),PGMTRX!C:C),LOOKUP(1,0/FIND(E833,新服務功能!H:H),新服務功能!M:M)),VLOOKUP(IFERROR(VLOOKUP(E833,新舊交易名稱mapping!A:B,2,0),E833),CIFX_ECSG清單!A:B,2,0))</f>
        <v>新世代分行系統(NBS)</v>
      </c>
      <c r="C833" s="6" t="str">
        <f>IF(_xlfn.IFNA(VLOOKUP(E833,新服務功能!H:H,1,0),"舊服務")&lt;&gt;"舊服務","新服務","舊服務")</f>
        <v>舊服務</v>
      </c>
      <c r="D833" s="6" t="str">
        <f>IF((VLOOKUP(E833,CIFX_ECSG清單!A:H,8,FALSE))=1,"異動","查詢")</f>
        <v>異動</v>
      </c>
      <c r="E833" s="65" t="s">
        <v>152</v>
      </c>
      <c r="F833" s="27" t="str">
        <f>IF(ISNUMBER(FIND("TWIS",E833)),VLOOKUP(SUBSTITUTE(E833,"TWIS","IWIS"),CIFX_ECSG清單!A:R,18,0),IF(AND(ISNUMBER(FIND("T",LEFT(E833,2))),IF(LEN(E833)-LEN(SUBSTITUTE(E833,"T",""))&gt;1,FALSE,TRUE)),VLOOKUP(SUBSTITUTE(E833,"T",""),CIFX_ECSG清單!A:R,18,0),VLOOKUP(E833,CIFX_ECSG清單!A:R,18,0)))</f>
        <v>TS0116-SA-010318-00005-顧客註記/約定作業_對帳單及信用卡資料同步約定</v>
      </c>
      <c r="G833" s="65"/>
      <c r="H833" s="65"/>
      <c r="I833" s="65"/>
      <c r="J833" s="65" t="s">
        <v>496</v>
      </c>
      <c r="K833" s="65" t="s">
        <v>1646</v>
      </c>
      <c r="L833" s="65"/>
      <c r="M833" s="65" t="s">
        <v>2113</v>
      </c>
      <c r="N833" s="65">
        <v>50</v>
      </c>
      <c r="O833" s="65" t="s">
        <v>516</v>
      </c>
      <c r="P833" s="65" t="s">
        <v>845</v>
      </c>
      <c r="Q833" s="65" t="s">
        <v>2114</v>
      </c>
      <c r="R833" s="65" t="s">
        <v>1157</v>
      </c>
      <c r="S833" s="65" t="s">
        <v>847</v>
      </c>
      <c r="T833" s="65"/>
    </row>
    <row r="834" spans="1:20" hidden="1">
      <c r="A834" s="6" t="str">
        <f>VLOOKUP(E834,CIFX_ECSG清單!A:B,2,0)</f>
        <v>待下架</v>
      </c>
      <c r="B834" s="6" t="str">
        <f>_xlfn.IFNA(IF(C834="舊服務",LOOKUP(1,0/FIND(IFERROR(VLOOKUP(E834,新舊交易名稱mapping!A:B,2,0),E834),PGMTRX!A:A),PGMTRX!C:C),LOOKUP(1,0/FIND(E834,新服務功能!H:H),新服務功能!M:M)),VLOOKUP(IFERROR(VLOOKUP(E834,新舊交易名稱mapping!A:B,2,0),E834),CIFX_ECSG清單!A:B,2,0))</f>
        <v>新世代分行系統(NBS)</v>
      </c>
      <c r="C834" s="6" t="str">
        <f>IF(_xlfn.IFNA(VLOOKUP(E834,新服務功能!H:H,1,0),"舊服務")&lt;&gt;"舊服務","新服務","舊服務")</f>
        <v>舊服務</v>
      </c>
      <c r="D834" s="6" t="str">
        <f>IF((VLOOKUP(E834,CIFX_ECSG清單!A:H,8,FALSE))=1,"異動","查詢")</f>
        <v>異動</v>
      </c>
      <c r="E834" s="65" t="s">
        <v>152</v>
      </c>
      <c r="F834" s="27" t="str">
        <f>IF(ISNUMBER(FIND("TWIS",E834)),VLOOKUP(SUBSTITUTE(E834,"TWIS","IWIS"),CIFX_ECSG清單!A:R,18,0),IF(AND(ISNUMBER(FIND("T",LEFT(E834,2))),IF(LEN(E834)-LEN(SUBSTITUTE(E834,"T",""))&gt;1,FALSE,TRUE)),VLOOKUP(SUBSTITUTE(E834,"T",""),CIFX_ECSG清單!A:R,18,0),VLOOKUP(E834,CIFX_ECSG清單!A:R,18,0)))</f>
        <v>TS0116-SA-010318-00005-顧客註記/約定作業_對帳單及信用卡資料同步約定</v>
      </c>
      <c r="G834" s="65"/>
      <c r="H834" s="65"/>
      <c r="I834" s="65"/>
      <c r="J834" s="65" t="s">
        <v>496</v>
      </c>
      <c r="K834" s="65" t="s">
        <v>848</v>
      </c>
      <c r="L834" s="65"/>
      <c r="M834" s="65" t="s">
        <v>2115</v>
      </c>
      <c r="N834" s="65">
        <v>1</v>
      </c>
      <c r="O834" s="65" t="s">
        <v>516</v>
      </c>
      <c r="P834" s="65" t="s">
        <v>851</v>
      </c>
      <c r="Q834" s="65"/>
      <c r="R834" s="65"/>
      <c r="S834" s="65"/>
      <c r="T834" s="65"/>
    </row>
    <row r="835" spans="1:20" hidden="1">
      <c r="A835" s="6" t="str">
        <f>VLOOKUP(E835,CIFX_ECSG清單!A:B,2,0)</f>
        <v>待下架</v>
      </c>
      <c r="B835" s="6" t="str">
        <f>_xlfn.IFNA(IF(C835="舊服務",LOOKUP(1,0/FIND(IFERROR(VLOOKUP(E835,新舊交易名稱mapping!A:B,2,0),E835),PGMTRX!A:A),PGMTRX!C:C),LOOKUP(1,0/FIND(E835,新服務功能!H:H),新服務功能!M:M)),VLOOKUP(IFERROR(VLOOKUP(E835,新舊交易名稱mapping!A:B,2,0),E835),CIFX_ECSG清單!A:B,2,0))</f>
        <v>新世代分行系統(NBS)</v>
      </c>
      <c r="C835" s="6" t="str">
        <f>IF(_xlfn.IFNA(VLOOKUP(E835,新服務功能!H:H,1,0),"舊服務")&lt;&gt;"舊服務","新服務","舊服務")</f>
        <v>舊服務</v>
      </c>
      <c r="D835" s="6" t="str">
        <f>IF((VLOOKUP(E835,CIFX_ECSG清單!A:H,8,FALSE))=1,"異動","查詢")</f>
        <v>異動</v>
      </c>
      <c r="E835" s="65" t="s">
        <v>152</v>
      </c>
      <c r="F835" s="27" t="str">
        <f>IF(ISNUMBER(FIND("TWIS",E835)),VLOOKUP(SUBSTITUTE(E835,"TWIS","IWIS"),CIFX_ECSG清單!A:R,18,0),IF(AND(ISNUMBER(FIND("T",LEFT(E835,2))),IF(LEN(E835)-LEN(SUBSTITUTE(E835,"T",""))&gt;1,FALSE,TRUE)),VLOOKUP(SUBSTITUTE(E835,"T",""),CIFX_ECSG清單!A:R,18,0),VLOOKUP(E835,CIFX_ECSG清單!A:R,18,0)))</f>
        <v>TS0116-SA-010318-00005-顧客註記/約定作業_對帳單及信用卡資料同步約定</v>
      </c>
      <c r="G835" s="65"/>
      <c r="H835" s="65"/>
      <c r="I835" s="65"/>
      <c r="J835" s="65" t="s">
        <v>496</v>
      </c>
      <c r="K835" s="65" t="s">
        <v>2072</v>
      </c>
      <c r="L835" s="65"/>
      <c r="M835" s="65" t="s">
        <v>2073</v>
      </c>
      <c r="N835" s="65">
        <v>36</v>
      </c>
      <c r="O835" s="65" t="s">
        <v>516</v>
      </c>
      <c r="P835" s="65" t="s">
        <v>2074</v>
      </c>
      <c r="Q835" s="65"/>
      <c r="R835" s="65"/>
      <c r="S835" s="65"/>
      <c r="T835" s="65"/>
    </row>
    <row r="836" spans="1:20" hidden="1">
      <c r="A836" s="6" t="str">
        <f>VLOOKUP(E836,CIFX_ECSG清單!A:B,2,0)</f>
        <v>待下架</v>
      </c>
      <c r="B836" s="6" t="str">
        <f>_xlfn.IFNA(IF(C836="舊服務",LOOKUP(1,0/FIND(IFERROR(VLOOKUP(E836,新舊交易名稱mapping!A:B,2,0),E836),PGMTRX!A:A),PGMTRX!C:C),LOOKUP(1,0/FIND(E836,新服務功能!H:H),新服務功能!M:M)),VLOOKUP(IFERROR(VLOOKUP(E836,新舊交易名稱mapping!A:B,2,0),E836),CIFX_ECSG清單!A:B,2,0))</f>
        <v>客服系統(PeopleSof)</v>
      </c>
      <c r="C836" s="6" t="str">
        <f>IF(_xlfn.IFNA(VLOOKUP(E836,新服務功能!H:H,1,0),"舊服務")&lt;&gt;"舊服務","新服務","舊服務")</f>
        <v>舊服務</v>
      </c>
      <c r="D836" s="6" t="str">
        <f>IF((VLOOKUP(E836,CIFX_ECSG清單!A:H,8,FALSE))=1,"異動","查詢")</f>
        <v>異動</v>
      </c>
      <c r="E836" s="65" t="s">
        <v>396</v>
      </c>
      <c r="F836" s="27" t="str">
        <f>IF(ISNUMBER(FIND("TWIS",E836)),VLOOKUP(SUBSTITUTE(E836,"TWIS","IWIS"),CIFX_ECSG清單!A:R,18,0),IF(AND(ISNUMBER(FIND("T",LEFT(E836,2))),IF(LEN(E836)-LEN(SUBSTITUTE(E836,"T",""))&gt;1,FALSE,TRUE)),VLOOKUP(SUBSTITUTE(E836,"T",""),CIFX_ECSG清單!A:R,18,0),VLOOKUP(E836,CIFX_ECSG清單!A:R,18,0)))</f>
        <v>TS0116-SA-010301-00008-顧客資料基本資料_顧客聯絡方式維護(客服)</v>
      </c>
      <c r="G836" s="65"/>
      <c r="H836" s="65"/>
      <c r="I836" s="65"/>
      <c r="J836" s="65" t="s">
        <v>496</v>
      </c>
      <c r="K836" s="65" t="s">
        <v>2116</v>
      </c>
      <c r="L836" s="65"/>
      <c r="M836" s="65" t="s">
        <v>2117</v>
      </c>
      <c r="N836" s="65">
        <v>4</v>
      </c>
      <c r="O836" s="65" t="s">
        <v>516</v>
      </c>
      <c r="P836" s="65" t="s">
        <v>2118</v>
      </c>
      <c r="Q836" s="65"/>
      <c r="R836" s="65"/>
      <c r="S836" s="65"/>
      <c r="T836" s="65" t="s">
        <v>2119</v>
      </c>
    </row>
    <row r="837" spans="1:20" hidden="1">
      <c r="A837" s="6" t="str">
        <f>VLOOKUP(E837,CIFX_ECSG清單!A:B,2,0)</f>
        <v>待下架</v>
      </c>
      <c r="B837" s="6" t="str">
        <f>_xlfn.IFNA(IF(C837="舊服務",LOOKUP(1,0/FIND(IFERROR(VLOOKUP(E837,新舊交易名稱mapping!A:B,2,0),E837),PGMTRX!A:A),PGMTRX!C:C),LOOKUP(1,0/FIND(E837,新服務功能!H:H),新服務功能!M:M)),VLOOKUP(IFERROR(VLOOKUP(E837,新舊交易名稱mapping!A:B,2,0),E837),CIFX_ECSG清單!A:B,2,0))</f>
        <v>客服系統(PeopleSof)</v>
      </c>
      <c r="C837" s="6" t="str">
        <f>IF(_xlfn.IFNA(VLOOKUP(E837,新服務功能!H:H,1,0),"舊服務")&lt;&gt;"舊服務","新服務","舊服務")</f>
        <v>舊服務</v>
      </c>
      <c r="D837" s="6" t="str">
        <f>IF((VLOOKUP(E837,CIFX_ECSG清單!A:H,8,FALSE))=1,"異動","查詢")</f>
        <v>異動</v>
      </c>
      <c r="E837" s="65" t="s">
        <v>396</v>
      </c>
      <c r="F837" s="27" t="str">
        <f>IF(ISNUMBER(FIND("TWIS",E837)),VLOOKUP(SUBSTITUTE(E837,"TWIS","IWIS"),CIFX_ECSG清單!A:R,18,0),IF(AND(ISNUMBER(FIND("T",LEFT(E837,2))),IF(LEN(E837)-LEN(SUBSTITUTE(E837,"T",""))&gt;1,FALSE,TRUE)),VLOOKUP(SUBSTITUTE(E837,"T",""),CIFX_ECSG清單!A:R,18,0),VLOOKUP(E837,CIFX_ECSG清單!A:R,18,0)))</f>
        <v>TS0116-SA-010301-00008-顧客資料基本資料_顧客聯絡方式維護(客服)</v>
      </c>
      <c r="G837" s="65"/>
      <c r="H837" s="65"/>
      <c r="I837" s="65"/>
      <c r="J837" s="65" t="s">
        <v>496</v>
      </c>
      <c r="K837" s="83" t="s">
        <v>2059</v>
      </c>
      <c r="L837" s="83"/>
      <c r="M837" s="65" t="s">
        <v>2120</v>
      </c>
      <c r="N837" s="65">
        <v>1</v>
      </c>
      <c r="O837" s="65" t="s">
        <v>516</v>
      </c>
      <c r="P837" s="65"/>
      <c r="Q837" s="65"/>
      <c r="R837" s="65"/>
      <c r="S837" s="65"/>
      <c r="T837" s="65" t="s">
        <v>2119</v>
      </c>
    </row>
    <row r="838" spans="1:20" hidden="1">
      <c r="A838" s="6" t="str">
        <f>VLOOKUP(E838,CIFX_ECSG清單!A:B,2,0)</f>
        <v>待下架</v>
      </c>
      <c r="B838" s="6" t="str">
        <f>_xlfn.IFNA(IF(C838="舊服務",LOOKUP(1,0/FIND(IFERROR(VLOOKUP(E838,新舊交易名稱mapping!A:B,2,0),E838),PGMTRX!A:A),PGMTRX!C:C),LOOKUP(1,0/FIND(E838,新服務功能!H:H),新服務功能!M:M)),VLOOKUP(IFERROR(VLOOKUP(E838,新舊交易名稱mapping!A:B,2,0),E838),CIFX_ECSG清單!A:B,2,0))</f>
        <v>客服系統(PeopleSof)</v>
      </c>
      <c r="C838" s="6" t="str">
        <f>IF(_xlfn.IFNA(VLOOKUP(E838,新服務功能!H:H,1,0),"舊服務")&lt;&gt;"舊服務","新服務","舊服務")</f>
        <v>舊服務</v>
      </c>
      <c r="D838" s="6" t="str">
        <f>IF((VLOOKUP(E838,CIFX_ECSG清單!A:H,8,FALSE))=1,"異動","查詢")</f>
        <v>異動</v>
      </c>
      <c r="E838" s="65" t="s">
        <v>396</v>
      </c>
      <c r="F838" s="27" t="str">
        <f>IF(ISNUMBER(FIND("TWIS",E838)),VLOOKUP(SUBSTITUTE(E838,"TWIS","IWIS"),CIFX_ECSG清單!A:R,18,0),IF(AND(ISNUMBER(FIND("T",LEFT(E838,2))),IF(LEN(E838)-LEN(SUBSTITUTE(E838,"T",""))&gt;1,FALSE,TRUE)),VLOOKUP(SUBSTITUTE(E838,"T",""),CIFX_ECSG清單!A:R,18,0),VLOOKUP(E838,CIFX_ECSG清單!A:R,18,0)))</f>
        <v>TS0116-SA-010301-00008-顧客資料基本資料_顧客聯絡方式維護(客服)</v>
      </c>
      <c r="G838" s="65"/>
      <c r="H838" s="65"/>
      <c r="I838" s="65"/>
      <c r="J838" s="65" t="s">
        <v>496</v>
      </c>
      <c r="K838" s="65" t="s">
        <v>2121</v>
      </c>
      <c r="L838" s="65"/>
      <c r="M838" s="65" t="s">
        <v>2122</v>
      </c>
      <c r="N838" s="65">
        <v>3</v>
      </c>
      <c r="O838" s="65" t="s">
        <v>516</v>
      </c>
      <c r="P838" s="65" t="s">
        <v>2123</v>
      </c>
      <c r="Q838" s="65"/>
      <c r="R838" s="65"/>
      <c r="S838" s="65"/>
      <c r="T838" s="65" t="s">
        <v>2119</v>
      </c>
    </row>
    <row r="839" spans="1:20" hidden="1">
      <c r="A839" s="6" t="str">
        <f>VLOOKUP(E839,CIFX_ECSG清單!A:B,2,0)</f>
        <v>待下架</v>
      </c>
      <c r="B839" s="6" t="str">
        <f>_xlfn.IFNA(IF(C839="舊服務",LOOKUP(1,0/FIND(IFERROR(VLOOKUP(E839,新舊交易名稱mapping!A:B,2,0),E839),PGMTRX!A:A),PGMTRX!C:C),LOOKUP(1,0/FIND(E839,新服務功能!H:H),新服務功能!M:M)),VLOOKUP(IFERROR(VLOOKUP(E839,新舊交易名稱mapping!A:B,2,0),E839),CIFX_ECSG清單!A:B,2,0))</f>
        <v>客服系統(PeopleSof)</v>
      </c>
      <c r="C839" s="6" t="str">
        <f>IF(_xlfn.IFNA(VLOOKUP(E839,新服務功能!H:H,1,0),"舊服務")&lt;&gt;"舊服務","新服務","舊服務")</f>
        <v>舊服務</v>
      </c>
      <c r="D839" s="6" t="str">
        <f>IF((VLOOKUP(E839,CIFX_ECSG清單!A:H,8,FALSE))=1,"異動","查詢")</f>
        <v>異動</v>
      </c>
      <c r="E839" s="65" t="s">
        <v>396</v>
      </c>
      <c r="F839" s="27" t="str">
        <f>IF(ISNUMBER(FIND("TWIS",E839)),VLOOKUP(SUBSTITUTE(E839,"TWIS","IWIS"),CIFX_ECSG清單!A:R,18,0),IF(AND(ISNUMBER(FIND("T",LEFT(E839,2))),IF(LEN(E839)-LEN(SUBSTITUTE(E839,"T",""))&gt;1,FALSE,TRUE)),VLOOKUP(SUBSTITUTE(E839,"T",""),CIFX_ECSG清單!A:R,18,0),VLOOKUP(E839,CIFX_ECSG清單!A:R,18,0)))</f>
        <v>TS0116-SA-010301-00008-顧客資料基本資料_顧客聯絡方式維護(客服)</v>
      </c>
      <c r="G839" s="65"/>
      <c r="H839" s="65"/>
      <c r="I839" s="65"/>
      <c r="J839" s="65" t="s">
        <v>496</v>
      </c>
      <c r="K839" s="83" t="s">
        <v>2059</v>
      </c>
      <c r="L839" s="83"/>
      <c r="M839" s="65" t="s">
        <v>2124</v>
      </c>
      <c r="N839" s="65">
        <v>1</v>
      </c>
      <c r="O839" s="65" t="s">
        <v>516</v>
      </c>
      <c r="P839" s="65"/>
      <c r="Q839" s="65"/>
      <c r="R839" s="65"/>
      <c r="S839" s="65"/>
      <c r="T839" s="65" t="s">
        <v>2119</v>
      </c>
    </row>
    <row r="840" spans="1:20" hidden="1">
      <c r="A840" s="6" t="str">
        <f>VLOOKUP(E840,CIFX_ECSG清單!A:B,2,0)</f>
        <v>待下架</v>
      </c>
      <c r="B840" s="6" t="str">
        <f>_xlfn.IFNA(IF(C840="舊服務",LOOKUP(1,0/FIND(IFERROR(VLOOKUP(E840,新舊交易名稱mapping!A:B,2,0),E840),PGMTRX!A:A),PGMTRX!C:C),LOOKUP(1,0/FIND(E840,新服務功能!H:H),新服務功能!M:M)),VLOOKUP(IFERROR(VLOOKUP(E840,新舊交易名稱mapping!A:B,2,0),E840),CIFX_ECSG清單!A:B,2,0))</f>
        <v>客服系統(PeopleSof)</v>
      </c>
      <c r="C840" s="6" t="str">
        <f>IF(_xlfn.IFNA(VLOOKUP(E840,新服務功能!H:H,1,0),"舊服務")&lt;&gt;"舊服務","新服務","舊服務")</f>
        <v>舊服務</v>
      </c>
      <c r="D840" s="6" t="str">
        <f>IF((VLOOKUP(E840,CIFX_ECSG清單!A:H,8,FALSE))=1,"異動","查詢")</f>
        <v>異動</v>
      </c>
      <c r="E840" s="65" t="s">
        <v>396</v>
      </c>
      <c r="F840" s="27" t="str">
        <f>IF(ISNUMBER(FIND("TWIS",E840)),VLOOKUP(SUBSTITUTE(E840,"TWIS","IWIS"),CIFX_ECSG清單!A:R,18,0),IF(AND(ISNUMBER(FIND("T",LEFT(E840,2))),IF(LEN(E840)-LEN(SUBSTITUTE(E840,"T",""))&gt;1,FALSE,TRUE)),VLOOKUP(SUBSTITUTE(E840,"T",""),CIFX_ECSG清單!A:R,18,0),VLOOKUP(E840,CIFX_ECSG清單!A:R,18,0)))</f>
        <v>TS0116-SA-010301-00008-顧客資料基本資料_顧客聯絡方式維護(客服)</v>
      </c>
      <c r="G840" s="65"/>
      <c r="H840" s="65"/>
      <c r="I840" s="65"/>
      <c r="J840" s="65" t="s">
        <v>496</v>
      </c>
      <c r="K840" s="65" t="s">
        <v>2125</v>
      </c>
      <c r="L840" s="65"/>
      <c r="M840" s="65" t="s">
        <v>2126</v>
      </c>
      <c r="N840" s="65">
        <v>6</v>
      </c>
      <c r="O840" s="65" t="s">
        <v>516</v>
      </c>
      <c r="P840" s="65" t="s">
        <v>2127</v>
      </c>
      <c r="Q840" s="65"/>
      <c r="R840" s="65"/>
      <c r="S840" s="65"/>
      <c r="T840" s="65" t="s">
        <v>2119</v>
      </c>
    </row>
    <row r="841" spans="1:20" hidden="1">
      <c r="A841" s="6" t="str">
        <f>VLOOKUP(E841,CIFX_ECSG清單!A:B,2,0)</f>
        <v>待下架</v>
      </c>
      <c r="B841" s="6" t="str">
        <f>_xlfn.IFNA(IF(C841="舊服務",LOOKUP(1,0/FIND(IFERROR(VLOOKUP(E841,新舊交易名稱mapping!A:B,2,0),E841),PGMTRX!A:A),PGMTRX!C:C),LOOKUP(1,0/FIND(E841,新服務功能!H:H),新服務功能!M:M)),VLOOKUP(IFERROR(VLOOKUP(E841,新舊交易名稱mapping!A:B,2,0),E841),CIFX_ECSG清單!A:B,2,0))</f>
        <v>客服系統(PeopleSof)</v>
      </c>
      <c r="C841" s="6" t="str">
        <f>IF(_xlfn.IFNA(VLOOKUP(E841,新服務功能!H:H,1,0),"舊服務")&lt;&gt;"舊服務","新服務","舊服務")</f>
        <v>舊服務</v>
      </c>
      <c r="D841" s="6" t="str">
        <f>IF((VLOOKUP(E841,CIFX_ECSG清單!A:H,8,FALSE))=1,"異動","查詢")</f>
        <v>異動</v>
      </c>
      <c r="E841" s="65" t="s">
        <v>396</v>
      </c>
      <c r="F841" s="27" t="str">
        <f>IF(ISNUMBER(FIND("TWIS",E841)),VLOOKUP(SUBSTITUTE(E841,"TWIS","IWIS"),CIFX_ECSG清單!A:R,18,0),IF(AND(ISNUMBER(FIND("T",LEFT(E841,2))),IF(LEN(E841)-LEN(SUBSTITUTE(E841,"T",""))&gt;1,FALSE,TRUE)),VLOOKUP(SUBSTITUTE(E841,"T",""),CIFX_ECSG清單!A:R,18,0),VLOOKUP(E841,CIFX_ECSG清單!A:R,18,0)))</f>
        <v>TS0116-SA-010301-00008-顧客資料基本資料_顧客聯絡方式維護(客服)</v>
      </c>
      <c r="G841" s="65"/>
      <c r="H841" s="65"/>
      <c r="I841" s="65"/>
      <c r="J841" s="65" t="s">
        <v>496</v>
      </c>
      <c r="K841" s="83" t="s">
        <v>2059</v>
      </c>
      <c r="L841" s="83"/>
      <c r="M841" s="65" t="s">
        <v>2128</v>
      </c>
      <c r="N841" s="65">
        <v>1</v>
      </c>
      <c r="O841" s="65" t="s">
        <v>516</v>
      </c>
      <c r="P841" s="65"/>
      <c r="Q841" s="65"/>
      <c r="R841" s="65"/>
      <c r="S841" s="65"/>
      <c r="T841" s="65" t="s">
        <v>2119</v>
      </c>
    </row>
    <row r="842" spans="1:20" hidden="1">
      <c r="A842" s="6" t="str">
        <f>VLOOKUP(E842,CIFX_ECSG清單!A:B,2,0)</f>
        <v>待下架</v>
      </c>
      <c r="B842" s="6" t="str">
        <f>_xlfn.IFNA(IF(C842="舊服務",LOOKUP(1,0/FIND(IFERROR(VLOOKUP(E842,新舊交易名稱mapping!A:B,2,0),E842),PGMTRX!A:A),PGMTRX!C:C),LOOKUP(1,0/FIND(E842,新服務功能!H:H),新服務功能!M:M)),VLOOKUP(IFERROR(VLOOKUP(E842,新舊交易名稱mapping!A:B,2,0),E842),CIFX_ECSG清單!A:B,2,0))</f>
        <v>客服系統(PeopleSof)</v>
      </c>
      <c r="C842" s="6" t="str">
        <f>IF(_xlfn.IFNA(VLOOKUP(E842,新服務功能!H:H,1,0),"舊服務")&lt;&gt;"舊服務","新服務","舊服務")</f>
        <v>舊服務</v>
      </c>
      <c r="D842" s="6" t="str">
        <f>IF((VLOOKUP(E842,CIFX_ECSG清單!A:H,8,FALSE))=1,"異動","查詢")</f>
        <v>異動</v>
      </c>
      <c r="E842" s="65" t="s">
        <v>396</v>
      </c>
      <c r="F842" s="27" t="str">
        <f>IF(ISNUMBER(FIND("TWIS",E842)),VLOOKUP(SUBSTITUTE(E842,"TWIS","IWIS"),CIFX_ECSG清單!A:R,18,0),IF(AND(ISNUMBER(FIND("T",LEFT(E842,2))),IF(LEN(E842)-LEN(SUBSTITUTE(E842,"T",""))&gt;1,FALSE,TRUE)),VLOOKUP(SUBSTITUTE(E842,"T",""),CIFX_ECSG清單!A:R,18,0),VLOOKUP(E842,CIFX_ECSG清單!A:R,18,0)))</f>
        <v>TS0116-SA-010301-00008-顧客資料基本資料_顧客聯絡方式維護(客服)</v>
      </c>
      <c r="G842" s="65"/>
      <c r="H842" s="65"/>
      <c r="I842" s="65"/>
      <c r="J842" s="65" t="s">
        <v>496</v>
      </c>
      <c r="K842" s="65" t="s">
        <v>498</v>
      </c>
      <c r="L842" s="65"/>
      <c r="M842" s="65" t="s">
        <v>2129</v>
      </c>
      <c r="N842" s="65">
        <v>10</v>
      </c>
      <c r="O842" s="65" t="s">
        <v>516</v>
      </c>
      <c r="P842" s="65" t="s">
        <v>501</v>
      </c>
      <c r="Q842" s="65" t="s">
        <v>2034</v>
      </c>
      <c r="R842" s="65" t="s">
        <v>517</v>
      </c>
      <c r="S842" s="65" t="s">
        <v>2035</v>
      </c>
      <c r="T842" s="65" t="s">
        <v>2119</v>
      </c>
    </row>
    <row r="843" spans="1:20" hidden="1">
      <c r="A843" s="6" t="str">
        <f>VLOOKUP(E843,CIFX_ECSG清單!A:B,2,0)</f>
        <v>待下架</v>
      </c>
      <c r="B843" s="6" t="str">
        <f>_xlfn.IFNA(IF(C843="舊服務",LOOKUP(1,0/FIND(IFERROR(VLOOKUP(E843,新舊交易名稱mapping!A:B,2,0),E843),PGMTRX!A:A),PGMTRX!C:C),LOOKUP(1,0/FIND(E843,新服務功能!H:H),新服務功能!M:M)),VLOOKUP(IFERROR(VLOOKUP(E843,新舊交易名稱mapping!A:B,2,0),E843),CIFX_ECSG清單!A:B,2,0))</f>
        <v>客服系統(PeopleSof)</v>
      </c>
      <c r="C843" s="6" t="str">
        <f>IF(_xlfn.IFNA(VLOOKUP(E843,新服務功能!H:H,1,0),"舊服務")&lt;&gt;"舊服務","新服務","舊服務")</f>
        <v>舊服務</v>
      </c>
      <c r="D843" s="6" t="str">
        <f>IF((VLOOKUP(E843,CIFX_ECSG清單!A:H,8,FALSE))=1,"異動","查詢")</f>
        <v>異動</v>
      </c>
      <c r="E843" s="65" t="s">
        <v>396</v>
      </c>
      <c r="F843" s="27" t="str">
        <f>IF(ISNUMBER(FIND("TWIS",E843)),VLOOKUP(SUBSTITUTE(E843,"TWIS","IWIS"),CIFX_ECSG清單!A:R,18,0),IF(AND(ISNUMBER(FIND("T",LEFT(E843,2))),IF(LEN(E843)-LEN(SUBSTITUTE(E843,"T",""))&gt;1,FALSE,TRUE)),VLOOKUP(SUBSTITUTE(E843,"T",""),CIFX_ECSG清單!A:R,18,0),VLOOKUP(E843,CIFX_ECSG清單!A:R,18,0)))</f>
        <v>TS0116-SA-010301-00008-顧客資料基本資料_顧客聯絡方式維護(客服)</v>
      </c>
      <c r="G843" s="65"/>
      <c r="H843" s="65"/>
      <c r="I843" s="65"/>
      <c r="J843" s="65" t="s">
        <v>496</v>
      </c>
      <c r="K843" s="83" t="s">
        <v>2059</v>
      </c>
      <c r="L843" s="83"/>
      <c r="M843" s="65" t="s">
        <v>2130</v>
      </c>
      <c r="N843" s="65">
        <v>1</v>
      </c>
      <c r="O843" s="65" t="s">
        <v>516</v>
      </c>
      <c r="P843" s="65"/>
      <c r="Q843" s="65"/>
      <c r="R843" s="65"/>
      <c r="S843" s="65"/>
      <c r="T843" s="65" t="s">
        <v>2119</v>
      </c>
    </row>
    <row r="844" spans="1:20" hidden="1">
      <c r="A844" s="6" t="str">
        <f>VLOOKUP(E844,CIFX_ECSG清單!A:B,2,0)</f>
        <v>待下架</v>
      </c>
      <c r="B844" s="6" t="str">
        <f>_xlfn.IFNA(IF(C844="舊服務",LOOKUP(1,0/FIND(IFERROR(VLOOKUP(E844,新舊交易名稱mapping!A:B,2,0),E844),PGMTRX!A:A),PGMTRX!C:C),LOOKUP(1,0/FIND(E844,新服務功能!H:H),新服務功能!M:M)),VLOOKUP(IFERROR(VLOOKUP(E844,新舊交易名稱mapping!A:B,2,0),E844),CIFX_ECSG清單!A:B,2,0))</f>
        <v>客服系統(PeopleSof)</v>
      </c>
      <c r="C844" s="6" t="str">
        <f>IF(_xlfn.IFNA(VLOOKUP(E844,新服務功能!H:H,1,0),"舊服務")&lt;&gt;"舊服務","新服務","舊服務")</f>
        <v>舊服務</v>
      </c>
      <c r="D844" s="6" t="str">
        <f>IF((VLOOKUP(E844,CIFX_ECSG清單!A:H,8,FALSE))=1,"異動","查詢")</f>
        <v>異動</v>
      </c>
      <c r="E844" s="65" t="s">
        <v>396</v>
      </c>
      <c r="F844" s="27" t="str">
        <f>IF(ISNUMBER(FIND("TWIS",E844)),VLOOKUP(SUBSTITUTE(E844,"TWIS","IWIS"),CIFX_ECSG清單!A:R,18,0),IF(AND(ISNUMBER(FIND("T",LEFT(E844,2))),IF(LEN(E844)-LEN(SUBSTITUTE(E844,"T",""))&gt;1,FALSE,TRUE)),VLOOKUP(SUBSTITUTE(E844,"T",""),CIFX_ECSG清單!A:R,18,0),VLOOKUP(E844,CIFX_ECSG清單!A:R,18,0)))</f>
        <v>TS0116-SA-010301-00008-顧客資料基本資料_顧客聯絡方式維護(客服)</v>
      </c>
      <c r="G844" s="65"/>
      <c r="H844" s="65"/>
      <c r="I844" s="65"/>
      <c r="J844" s="65" t="s">
        <v>496</v>
      </c>
      <c r="K844" s="65" t="s">
        <v>912</v>
      </c>
      <c r="L844" s="65"/>
      <c r="M844" s="65" t="s">
        <v>2131</v>
      </c>
      <c r="N844" s="65">
        <v>11</v>
      </c>
      <c r="O844" s="65" t="s">
        <v>516</v>
      </c>
      <c r="P844" s="65" t="s">
        <v>914</v>
      </c>
      <c r="Q844" s="65" t="s">
        <v>2034</v>
      </c>
      <c r="R844" s="65" t="s">
        <v>2132</v>
      </c>
      <c r="S844" s="65" t="s">
        <v>916</v>
      </c>
      <c r="T844" s="65" t="s">
        <v>2119</v>
      </c>
    </row>
    <row r="845" spans="1:20" hidden="1">
      <c r="A845" s="6" t="str">
        <f>VLOOKUP(E845,CIFX_ECSG清單!A:B,2,0)</f>
        <v>待下架</v>
      </c>
      <c r="B845" s="6" t="str">
        <f>_xlfn.IFNA(IF(C845="舊服務",LOOKUP(1,0/FIND(IFERROR(VLOOKUP(E845,新舊交易名稱mapping!A:B,2,0),E845),PGMTRX!A:A),PGMTRX!C:C),LOOKUP(1,0/FIND(E845,新服務功能!H:H),新服務功能!M:M)),VLOOKUP(IFERROR(VLOOKUP(E845,新舊交易名稱mapping!A:B,2,0),E845),CIFX_ECSG清單!A:B,2,0))</f>
        <v>客服系統(PeopleSof)</v>
      </c>
      <c r="C845" s="6" t="str">
        <f>IF(_xlfn.IFNA(VLOOKUP(E845,新服務功能!H:H,1,0),"舊服務")&lt;&gt;"舊服務","新服務","舊服務")</f>
        <v>舊服務</v>
      </c>
      <c r="D845" s="6" t="str">
        <f>IF((VLOOKUP(E845,CIFX_ECSG清單!A:H,8,FALSE))=1,"異動","查詢")</f>
        <v>異動</v>
      </c>
      <c r="E845" s="65" t="s">
        <v>396</v>
      </c>
      <c r="F845" s="27" t="str">
        <f>IF(ISNUMBER(FIND("TWIS",E845)),VLOOKUP(SUBSTITUTE(E845,"TWIS","IWIS"),CIFX_ECSG清單!A:R,18,0),IF(AND(ISNUMBER(FIND("T",LEFT(E845,2))),IF(LEN(E845)-LEN(SUBSTITUTE(E845,"T",""))&gt;1,FALSE,TRUE)),VLOOKUP(SUBSTITUTE(E845,"T",""),CIFX_ECSG清單!A:R,18,0),VLOOKUP(E845,CIFX_ECSG清單!A:R,18,0)))</f>
        <v>TS0116-SA-010301-00008-顧客資料基本資料_顧客聯絡方式維護(客服)</v>
      </c>
      <c r="G845" s="65"/>
      <c r="H845" s="65"/>
      <c r="I845" s="65"/>
      <c r="J845" s="65" t="s">
        <v>496</v>
      </c>
      <c r="K845" s="83" t="s">
        <v>2059</v>
      </c>
      <c r="L845" s="83"/>
      <c r="M845" s="65" t="s">
        <v>2133</v>
      </c>
      <c r="N845" s="65">
        <v>1</v>
      </c>
      <c r="O845" s="65" t="s">
        <v>516</v>
      </c>
      <c r="P845" s="65"/>
      <c r="Q845" s="65"/>
      <c r="R845" s="65"/>
      <c r="S845" s="65"/>
      <c r="T845" s="65" t="s">
        <v>2119</v>
      </c>
    </row>
    <row r="846" spans="1:20" hidden="1">
      <c r="A846" s="6" t="str">
        <f>VLOOKUP(E846,CIFX_ECSG清單!A:B,2,0)</f>
        <v>待下架</v>
      </c>
      <c r="B846" s="6" t="str">
        <f>_xlfn.IFNA(IF(C846="舊服務",LOOKUP(1,0/FIND(IFERROR(VLOOKUP(E846,新舊交易名稱mapping!A:B,2,0),E846),PGMTRX!A:A),PGMTRX!C:C),LOOKUP(1,0/FIND(E846,新服務功能!H:H),新服務功能!M:M)),VLOOKUP(IFERROR(VLOOKUP(E846,新舊交易名稱mapping!A:B,2,0),E846),CIFX_ECSG清單!A:B,2,0))</f>
        <v>客服系統(PeopleSof)</v>
      </c>
      <c r="C846" s="6" t="str">
        <f>IF(_xlfn.IFNA(VLOOKUP(E846,新服務功能!H:H,1,0),"舊服務")&lt;&gt;"舊服務","新服務","舊服務")</f>
        <v>舊服務</v>
      </c>
      <c r="D846" s="6" t="str">
        <f>IF((VLOOKUP(E846,CIFX_ECSG清單!A:H,8,FALSE))=1,"異動","查詢")</f>
        <v>異動</v>
      </c>
      <c r="E846" s="65" t="s">
        <v>396</v>
      </c>
      <c r="F846" s="27" t="str">
        <f>IF(ISNUMBER(FIND("TWIS",E846)),VLOOKUP(SUBSTITUTE(E846,"TWIS","IWIS"),CIFX_ECSG清單!A:R,18,0),IF(AND(ISNUMBER(FIND("T",LEFT(E846,2))),IF(LEN(E846)-LEN(SUBSTITUTE(E846,"T",""))&gt;1,FALSE,TRUE)),VLOOKUP(SUBSTITUTE(E846,"T",""),CIFX_ECSG清單!A:R,18,0),VLOOKUP(E846,CIFX_ECSG清單!A:R,18,0)))</f>
        <v>TS0116-SA-010301-00008-顧客資料基本資料_顧客聯絡方式維護(客服)</v>
      </c>
      <c r="G846" s="65"/>
      <c r="H846" s="65"/>
      <c r="I846" s="65"/>
      <c r="J846" s="65" t="s">
        <v>496</v>
      </c>
      <c r="K846" s="65" t="s">
        <v>918</v>
      </c>
      <c r="L846" s="65"/>
      <c r="M846" s="65" t="s">
        <v>2134</v>
      </c>
      <c r="N846" s="65">
        <v>4</v>
      </c>
      <c r="O846" s="65" t="s">
        <v>516</v>
      </c>
      <c r="P846" s="65" t="s">
        <v>2135</v>
      </c>
      <c r="Q846" s="65" t="s">
        <v>2034</v>
      </c>
      <c r="R846" s="65" t="s">
        <v>2132</v>
      </c>
      <c r="S846" s="65" t="s">
        <v>2136</v>
      </c>
      <c r="T846" s="65" t="s">
        <v>2119</v>
      </c>
    </row>
    <row r="847" spans="1:20" hidden="1">
      <c r="A847" s="6" t="str">
        <f>VLOOKUP(E847,CIFX_ECSG清單!A:B,2,0)</f>
        <v>待下架</v>
      </c>
      <c r="B847" s="6" t="str">
        <f>_xlfn.IFNA(IF(C847="舊服務",LOOKUP(1,0/FIND(IFERROR(VLOOKUP(E847,新舊交易名稱mapping!A:B,2,0),E847),PGMTRX!A:A),PGMTRX!C:C),LOOKUP(1,0/FIND(E847,新服務功能!H:H),新服務功能!M:M)),VLOOKUP(IFERROR(VLOOKUP(E847,新舊交易名稱mapping!A:B,2,0),E847),CIFX_ECSG清單!A:B,2,0))</f>
        <v>客服系統(PeopleSof)</v>
      </c>
      <c r="C847" s="6" t="str">
        <f>IF(_xlfn.IFNA(VLOOKUP(E847,新服務功能!H:H,1,0),"舊服務")&lt;&gt;"舊服務","新服務","舊服務")</f>
        <v>舊服務</v>
      </c>
      <c r="D847" s="6" t="str">
        <f>IF((VLOOKUP(E847,CIFX_ECSG清單!A:H,8,FALSE))=1,"異動","查詢")</f>
        <v>異動</v>
      </c>
      <c r="E847" s="65" t="s">
        <v>396</v>
      </c>
      <c r="F847" s="27" t="str">
        <f>IF(ISNUMBER(FIND("TWIS",E847)),VLOOKUP(SUBSTITUTE(E847,"TWIS","IWIS"),CIFX_ECSG清單!A:R,18,0),IF(AND(ISNUMBER(FIND("T",LEFT(E847,2))),IF(LEN(E847)-LEN(SUBSTITUTE(E847,"T",""))&gt;1,FALSE,TRUE)),VLOOKUP(SUBSTITUTE(E847,"T",""),CIFX_ECSG清單!A:R,18,0),VLOOKUP(E847,CIFX_ECSG清單!A:R,18,0)))</f>
        <v>TS0116-SA-010301-00008-顧客資料基本資料_顧客聯絡方式維護(客服)</v>
      </c>
      <c r="G847" s="65"/>
      <c r="H847" s="65"/>
      <c r="I847" s="65"/>
      <c r="J847" s="65" t="s">
        <v>496</v>
      </c>
      <c r="K847" s="83" t="s">
        <v>2059</v>
      </c>
      <c r="L847" s="83"/>
      <c r="M847" s="65" t="s">
        <v>2137</v>
      </c>
      <c r="N847" s="65">
        <v>2</v>
      </c>
      <c r="O847" s="65" t="s">
        <v>516</v>
      </c>
      <c r="P847" s="65"/>
      <c r="Q847" s="65"/>
      <c r="R847" s="65"/>
      <c r="S847" s="65"/>
      <c r="T847" s="65" t="s">
        <v>2119</v>
      </c>
    </row>
    <row r="848" spans="1:20" hidden="1">
      <c r="A848" s="6" t="str">
        <f>VLOOKUP(E848,CIFX_ECSG清單!A:B,2,0)</f>
        <v>待下架</v>
      </c>
      <c r="B848" s="6" t="str">
        <f>_xlfn.IFNA(IF(C848="舊服務",LOOKUP(1,0/FIND(IFERROR(VLOOKUP(E848,新舊交易名稱mapping!A:B,2,0),E848),PGMTRX!A:A),PGMTRX!C:C),LOOKUP(1,0/FIND(E848,新服務功能!H:H),新服務功能!M:M)),VLOOKUP(IFERROR(VLOOKUP(E848,新舊交易名稱mapping!A:B,2,0),E848),CIFX_ECSG清單!A:B,2,0))</f>
        <v>客服系統(PeopleSof)</v>
      </c>
      <c r="C848" s="6" t="str">
        <f>IF(_xlfn.IFNA(VLOOKUP(E848,新服務功能!H:H,1,0),"舊服務")&lt;&gt;"舊服務","新服務","舊服務")</f>
        <v>舊服務</v>
      </c>
      <c r="D848" s="6" t="str">
        <f>IF((VLOOKUP(E848,CIFX_ECSG清單!A:H,8,FALSE))=1,"異動","查詢")</f>
        <v>異動</v>
      </c>
      <c r="E848" s="65" t="s">
        <v>396</v>
      </c>
      <c r="F848" s="27" t="str">
        <f>IF(ISNUMBER(FIND("TWIS",E848)),VLOOKUP(SUBSTITUTE(E848,"TWIS","IWIS"),CIFX_ECSG清單!A:R,18,0),IF(AND(ISNUMBER(FIND("T",LEFT(E848,2))),IF(LEN(E848)-LEN(SUBSTITUTE(E848,"T",""))&gt;1,FALSE,TRUE)),VLOOKUP(SUBSTITUTE(E848,"T",""),CIFX_ECSG清單!A:R,18,0),VLOOKUP(E848,CIFX_ECSG清單!A:R,18,0)))</f>
        <v>TS0116-SA-010301-00008-顧客資料基本資料_顧客聯絡方式維護(客服)</v>
      </c>
      <c r="G848" s="65"/>
      <c r="H848" s="65"/>
      <c r="I848" s="65"/>
      <c r="J848" s="65" t="s">
        <v>496</v>
      </c>
      <c r="K848" s="83" t="s">
        <v>2059</v>
      </c>
      <c r="L848" s="83"/>
      <c r="M848" s="65" t="s">
        <v>2138</v>
      </c>
      <c r="N848" s="65">
        <v>1</v>
      </c>
      <c r="O848" s="65" t="s">
        <v>516</v>
      </c>
      <c r="P848" s="65"/>
      <c r="Q848" s="65"/>
      <c r="R848" s="65"/>
      <c r="S848" s="65"/>
      <c r="T848" s="65" t="s">
        <v>2119</v>
      </c>
    </row>
    <row r="849" spans="1:20" hidden="1">
      <c r="A849" s="6" t="str">
        <f>VLOOKUP(E849,CIFX_ECSG清單!A:B,2,0)</f>
        <v>待下架</v>
      </c>
      <c r="B849" s="6" t="str">
        <f>_xlfn.IFNA(IF(C849="舊服務",LOOKUP(1,0/FIND(IFERROR(VLOOKUP(E849,新舊交易名稱mapping!A:B,2,0),E849),PGMTRX!A:A),PGMTRX!C:C),LOOKUP(1,0/FIND(E849,新服務功能!H:H),新服務功能!M:M)),VLOOKUP(IFERROR(VLOOKUP(E849,新舊交易名稱mapping!A:B,2,0),E849),CIFX_ECSG清單!A:B,2,0))</f>
        <v>客服系統(PeopleSof)</v>
      </c>
      <c r="C849" s="6" t="str">
        <f>IF(_xlfn.IFNA(VLOOKUP(E849,新服務功能!H:H,1,0),"舊服務")&lt;&gt;"舊服務","新服務","舊服務")</f>
        <v>舊服務</v>
      </c>
      <c r="D849" s="6" t="str">
        <f>IF((VLOOKUP(E849,CIFX_ECSG清單!A:H,8,FALSE))=1,"異動","查詢")</f>
        <v>異動</v>
      </c>
      <c r="E849" s="65" t="s">
        <v>396</v>
      </c>
      <c r="F849" s="27" t="str">
        <f>IF(ISNUMBER(FIND("TWIS",E849)),VLOOKUP(SUBSTITUTE(E849,"TWIS","IWIS"),CIFX_ECSG清單!A:R,18,0),IF(AND(ISNUMBER(FIND("T",LEFT(E849,2))),IF(LEN(E849)-LEN(SUBSTITUTE(E849,"T",""))&gt;1,FALSE,TRUE)),VLOOKUP(SUBSTITUTE(E849,"T",""),CIFX_ECSG清單!A:R,18,0),VLOOKUP(E849,CIFX_ECSG清單!A:R,18,0)))</f>
        <v>TS0116-SA-010301-00008-顧客資料基本資料_顧客聯絡方式維護(客服)</v>
      </c>
      <c r="G849" s="65"/>
      <c r="H849" s="65"/>
      <c r="I849" s="65"/>
      <c r="J849" s="65" t="s">
        <v>496</v>
      </c>
      <c r="K849" s="65" t="s">
        <v>923</v>
      </c>
      <c r="L849" s="65"/>
      <c r="M849" s="65" t="s">
        <v>2139</v>
      </c>
      <c r="N849" s="65">
        <v>11</v>
      </c>
      <c r="O849" s="65" t="s">
        <v>516</v>
      </c>
      <c r="P849" s="65" t="s">
        <v>925</v>
      </c>
      <c r="Q849" s="65" t="s">
        <v>2114</v>
      </c>
      <c r="R849" s="65" t="s">
        <v>926</v>
      </c>
      <c r="S849" s="65" t="s">
        <v>927</v>
      </c>
      <c r="T849" s="65" t="s">
        <v>2119</v>
      </c>
    </row>
    <row r="850" spans="1:20" hidden="1">
      <c r="A850" s="6" t="str">
        <f>VLOOKUP(E850,CIFX_ECSG清單!A:B,2,0)</f>
        <v>待下架</v>
      </c>
      <c r="B850" s="6" t="str">
        <f>_xlfn.IFNA(IF(C850="舊服務",LOOKUP(1,0/FIND(IFERROR(VLOOKUP(E850,新舊交易名稱mapping!A:B,2,0),E850),PGMTRX!A:A),PGMTRX!C:C),LOOKUP(1,0/FIND(E850,新服務功能!H:H),新服務功能!M:M)),VLOOKUP(IFERROR(VLOOKUP(E850,新舊交易名稱mapping!A:B,2,0),E850),CIFX_ECSG清單!A:B,2,0))</f>
        <v>客服系統(PeopleSof)</v>
      </c>
      <c r="C850" s="6" t="str">
        <f>IF(_xlfn.IFNA(VLOOKUP(E850,新服務功能!H:H,1,0),"舊服務")&lt;&gt;"舊服務","新服務","舊服務")</f>
        <v>舊服務</v>
      </c>
      <c r="D850" s="6" t="str">
        <f>IF((VLOOKUP(E850,CIFX_ECSG清單!A:H,8,FALSE))=1,"異動","查詢")</f>
        <v>異動</v>
      </c>
      <c r="E850" s="65" t="s">
        <v>396</v>
      </c>
      <c r="F850" s="27" t="str">
        <f>IF(ISNUMBER(FIND("TWIS",E850)),VLOOKUP(SUBSTITUTE(E850,"TWIS","IWIS"),CIFX_ECSG清單!A:R,18,0),IF(AND(ISNUMBER(FIND("T",LEFT(E850,2))),IF(LEN(E850)-LEN(SUBSTITUTE(E850,"T",""))&gt;1,FALSE,TRUE)),VLOOKUP(SUBSTITUTE(E850,"T",""),CIFX_ECSG清單!A:R,18,0),VLOOKUP(E850,CIFX_ECSG清單!A:R,18,0)))</f>
        <v>TS0116-SA-010301-00008-顧客資料基本資料_顧客聯絡方式維護(客服)</v>
      </c>
      <c r="G850" s="65"/>
      <c r="H850" s="65"/>
      <c r="I850" s="65"/>
      <c r="J850" s="65" t="s">
        <v>496</v>
      </c>
      <c r="K850" s="83" t="s">
        <v>2059</v>
      </c>
      <c r="L850" s="83"/>
      <c r="M850" s="65" t="s">
        <v>2140</v>
      </c>
      <c r="N850" s="65">
        <v>1</v>
      </c>
      <c r="O850" s="65" t="s">
        <v>516</v>
      </c>
      <c r="P850" s="65"/>
      <c r="Q850" s="65"/>
      <c r="R850" s="65"/>
      <c r="S850" s="65"/>
      <c r="T850" s="65" t="s">
        <v>2119</v>
      </c>
    </row>
    <row r="851" spans="1:20" hidden="1">
      <c r="A851" s="6" t="str">
        <f>VLOOKUP(E851,CIFX_ECSG清單!A:B,2,0)</f>
        <v>待下架</v>
      </c>
      <c r="B851" s="6" t="str">
        <f>_xlfn.IFNA(IF(C851="舊服務",LOOKUP(1,0/FIND(IFERROR(VLOOKUP(E851,新舊交易名稱mapping!A:B,2,0),E851),PGMTRX!A:A),PGMTRX!C:C),LOOKUP(1,0/FIND(E851,新服務功能!H:H),新服務功能!M:M)),VLOOKUP(IFERROR(VLOOKUP(E851,新舊交易名稱mapping!A:B,2,0),E851),CIFX_ECSG清單!A:B,2,0))</f>
        <v>客服系統(PeopleSof)</v>
      </c>
      <c r="C851" s="6" t="str">
        <f>IF(_xlfn.IFNA(VLOOKUP(E851,新服務功能!H:H,1,0),"舊服務")&lt;&gt;"舊服務","新服務","舊服務")</f>
        <v>舊服務</v>
      </c>
      <c r="D851" s="6" t="str">
        <f>IF((VLOOKUP(E851,CIFX_ECSG清單!A:H,8,FALSE))=1,"異動","查詢")</f>
        <v>異動</v>
      </c>
      <c r="E851" s="65" t="s">
        <v>396</v>
      </c>
      <c r="F851" s="27" t="str">
        <f>IF(ISNUMBER(FIND("TWIS",E851)),VLOOKUP(SUBSTITUTE(E851,"TWIS","IWIS"),CIFX_ECSG清單!A:R,18,0),IF(AND(ISNUMBER(FIND("T",LEFT(E851,2))),IF(LEN(E851)-LEN(SUBSTITUTE(E851,"T",""))&gt;1,FALSE,TRUE)),VLOOKUP(SUBSTITUTE(E851,"T",""),CIFX_ECSG清單!A:R,18,0),VLOOKUP(E851,CIFX_ECSG清單!A:R,18,0)))</f>
        <v>TS0116-SA-010301-00008-顧客資料基本資料_顧客聯絡方式維護(客服)</v>
      </c>
      <c r="G851" s="65"/>
      <c r="H851" s="65"/>
      <c r="I851" s="65"/>
      <c r="J851" s="65" t="s">
        <v>496</v>
      </c>
      <c r="K851" s="65" t="s">
        <v>1640</v>
      </c>
      <c r="L851" s="65"/>
      <c r="M851" s="65" t="s">
        <v>2141</v>
      </c>
      <c r="N851" s="65">
        <v>6</v>
      </c>
      <c r="O851" s="65" t="s">
        <v>516</v>
      </c>
      <c r="P851" s="65" t="s">
        <v>930</v>
      </c>
      <c r="Q851" s="65" t="s">
        <v>2114</v>
      </c>
      <c r="R851" s="65" t="s">
        <v>931</v>
      </c>
      <c r="S851" s="65" t="s">
        <v>932</v>
      </c>
      <c r="T851" s="65" t="s">
        <v>2119</v>
      </c>
    </row>
    <row r="852" spans="1:20" hidden="1">
      <c r="A852" s="6" t="str">
        <f>VLOOKUP(E852,CIFX_ECSG清單!A:B,2,0)</f>
        <v>待下架</v>
      </c>
      <c r="B852" s="6" t="str">
        <f>_xlfn.IFNA(IF(C852="舊服務",LOOKUP(1,0/FIND(IFERROR(VLOOKUP(E852,新舊交易名稱mapping!A:B,2,0),E852),PGMTRX!A:A),PGMTRX!C:C),LOOKUP(1,0/FIND(E852,新服務功能!H:H),新服務功能!M:M)),VLOOKUP(IFERROR(VLOOKUP(E852,新舊交易名稱mapping!A:B,2,0),E852),CIFX_ECSG清單!A:B,2,0))</f>
        <v>客服系統(PeopleSof)</v>
      </c>
      <c r="C852" s="6" t="str">
        <f>IF(_xlfn.IFNA(VLOOKUP(E852,新服務功能!H:H,1,0),"舊服務")&lt;&gt;"舊服務","新服務","舊服務")</f>
        <v>舊服務</v>
      </c>
      <c r="D852" s="6" t="str">
        <f>IF((VLOOKUP(E852,CIFX_ECSG清單!A:H,8,FALSE))=1,"異動","查詢")</f>
        <v>異動</v>
      </c>
      <c r="E852" s="65" t="s">
        <v>396</v>
      </c>
      <c r="F852" s="27" t="str">
        <f>IF(ISNUMBER(FIND("TWIS",E852)),VLOOKUP(SUBSTITUTE(E852,"TWIS","IWIS"),CIFX_ECSG清單!A:R,18,0),IF(AND(ISNUMBER(FIND("T",LEFT(E852,2))),IF(LEN(E852)-LEN(SUBSTITUTE(E852,"T",""))&gt;1,FALSE,TRUE)),VLOOKUP(SUBSTITUTE(E852,"T",""),CIFX_ECSG清單!A:R,18,0),VLOOKUP(E852,CIFX_ECSG清單!A:R,18,0)))</f>
        <v>TS0116-SA-010301-00008-顧客資料基本資料_顧客聯絡方式維護(客服)</v>
      </c>
      <c r="G852" s="65"/>
      <c r="H852" s="65"/>
      <c r="I852" s="65"/>
      <c r="J852" s="65" t="s">
        <v>496</v>
      </c>
      <c r="K852" s="83" t="s">
        <v>2059</v>
      </c>
      <c r="L852" s="83"/>
      <c r="M852" s="65" t="s">
        <v>2142</v>
      </c>
      <c r="N852" s="65">
        <v>1</v>
      </c>
      <c r="O852" s="65" t="s">
        <v>516</v>
      </c>
      <c r="P852" s="65"/>
      <c r="Q852" s="65"/>
      <c r="R852" s="65"/>
      <c r="S852" s="65"/>
      <c r="T852" s="65" t="s">
        <v>2119</v>
      </c>
    </row>
    <row r="853" spans="1:20" hidden="1">
      <c r="A853" s="6" t="str">
        <f>VLOOKUP(E853,CIFX_ECSG清單!A:B,2,0)</f>
        <v>待下架</v>
      </c>
      <c r="B853" s="6" t="str">
        <f>_xlfn.IFNA(IF(C853="舊服務",LOOKUP(1,0/FIND(IFERROR(VLOOKUP(E853,新舊交易名稱mapping!A:B,2,0),E853),PGMTRX!A:A),PGMTRX!C:C),LOOKUP(1,0/FIND(E853,新服務功能!H:H),新服務功能!M:M)),VLOOKUP(IFERROR(VLOOKUP(E853,新舊交易名稱mapping!A:B,2,0),E853),CIFX_ECSG清單!A:B,2,0))</f>
        <v>客服系統(PeopleSof)</v>
      </c>
      <c r="C853" s="6" t="str">
        <f>IF(_xlfn.IFNA(VLOOKUP(E853,新服務功能!H:H,1,0),"舊服務")&lt;&gt;"舊服務","新服務","舊服務")</f>
        <v>舊服務</v>
      </c>
      <c r="D853" s="6" t="str">
        <f>IF((VLOOKUP(E853,CIFX_ECSG清單!A:H,8,FALSE))=1,"異動","查詢")</f>
        <v>異動</v>
      </c>
      <c r="E853" s="65" t="s">
        <v>396</v>
      </c>
      <c r="F853" s="27" t="str">
        <f>IF(ISNUMBER(FIND("TWIS",E853)),VLOOKUP(SUBSTITUTE(E853,"TWIS","IWIS"),CIFX_ECSG清單!A:R,18,0),IF(AND(ISNUMBER(FIND("T",LEFT(E853,2))),IF(LEN(E853)-LEN(SUBSTITUTE(E853,"T",""))&gt;1,FALSE,TRUE)),VLOOKUP(SUBSTITUTE(E853,"T",""),CIFX_ECSG清單!A:R,18,0),VLOOKUP(E853,CIFX_ECSG清單!A:R,18,0)))</f>
        <v>TS0116-SA-010301-00008-顧客資料基本資料_顧客聯絡方式維護(客服)</v>
      </c>
      <c r="G853" s="65"/>
      <c r="H853" s="65"/>
      <c r="I853" s="65"/>
      <c r="J853" s="65" t="s">
        <v>496</v>
      </c>
      <c r="K853" s="83" t="s">
        <v>2059</v>
      </c>
      <c r="L853" s="83"/>
      <c r="M853" s="65" t="s">
        <v>2143</v>
      </c>
      <c r="N853" s="65">
        <v>11</v>
      </c>
      <c r="O853" s="65" t="s">
        <v>516</v>
      </c>
      <c r="P853" s="65"/>
      <c r="Q853" s="65"/>
      <c r="R853" s="65"/>
      <c r="S853" s="65"/>
      <c r="T853" s="65" t="s">
        <v>2119</v>
      </c>
    </row>
    <row r="854" spans="1:20" hidden="1">
      <c r="A854" s="6" t="str">
        <f>VLOOKUP(E854,CIFX_ECSG清單!A:B,2,0)</f>
        <v>待下架</v>
      </c>
      <c r="B854" s="6" t="str">
        <f>_xlfn.IFNA(IF(C854="舊服務",LOOKUP(1,0/FIND(IFERROR(VLOOKUP(E854,新舊交易名稱mapping!A:B,2,0),E854),PGMTRX!A:A),PGMTRX!C:C),LOOKUP(1,0/FIND(E854,新服務功能!H:H),新服務功能!M:M)),VLOOKUP(IFERROR(VLOOKUP(E854,新舊交易名稱mapping!A:B,2,0),E854),CIFX_ECSG清單!A:B,2,0))</f>
        <v>客服系統(PeopleSof)</v>
      </c>
      <c r="C854" s="6" t="str">
        <f>IF(_xlfn.IFNA(VLOOKUP(E854,新服務功能!H:H,1,0),"舊服務")&lt;&gt;"舊服務","新服務","舊服務")</f>
        <v>舊服務</v>
      </c>
      <c r="D854" s="6" t="str">
        <f>IF((VLOOKUP(E854,CIFX_ECSG清單!A:H,8,FALSE))=1,"異動","查詢")</f>
        <v>異動</v>
      </c>
      <c r="E854" s="65" t="s">
        <v>396</v>
      </c>
      <c r="F854" s="27" t="str">
        <f>IF(ISNUMBER(FIND("TWIS",E854)),VLOOKUP(SUBSTITUTE(E854,"TWIS","IWIS"),CIFX_ECSG清單!A:R,18,0),IF(AND(ISNUMBER(FIND("T",LEFT(E854,2))),IF(LEN(E854)-LEN(SUBSTITUTE(E854,"T",""))&gt;1,FALSE,TRUE)),VLOOKUP(SUBSTITUTE(E854,"T",""),CIFX_ECSG清單!A:R,18,0),VLOOKUP(E854,CIFX_ECSG清單!A:R,18,0)))</f>
        <v>TS0116-SA-010301-00008-顧客資料基本資料_顧客聯絡方式維護(客服)</v>
      </c>
      <c r="G854" s="65"/>
      <c r="H854" s="65"/>
      <c r="I854" s="65"/>
      <c r="J854" s="65" t="s">
        <v>496</v>
      </c>
      <c r="K854" s="83" t="s">
        <v>2059</v>
      </c>
      <c r="L854" s="83"/>
      <c r="M854" s="65" t="s">
        <v>2144</v>
      </c>
      <c r="N854" s="65">
        <v>1</v>
      </c>
      <c r="O854" s="65" t="s">
        <v>516</v>
      </c>
      <c r="P854" s="65"/>
      <c r="Q854" s="65"/>
      <c r="R854" s="65"/>
      <c r="S854" s="65"/>
      <c r="T854" s="65" t="s">
        <v>2119</v>
      </c>
    </row>
    <row r="855" spans="1:20" hidden="1">
      <c r="A855" s="6" t="str">
        <f>VLOOKUP(E855,CIFX_ECSG清單!A:B,2,0)</f>
        <v>待下架</v>
      </c>
      <c r="B855" s="6" t="str">
        <f>_xlfn.IFNA(IF(C855="舊服務",LOOKUP(1,0/FIND(IFERROR(VLOOKUP(E855,新舊交易名稱mapping!A:B,2,0),E855),PGMTRX!A:A),PGMTRX!C:C),LOOKUP(1,0/FIND(E855,新服務功能!H:H),新服務功能!M:M)),VLOOKUP(IFERROR(VLOOKUP(E855,新舊交易名稱mapping!A:B,2,0),E855),CIFX_ECSG清單!A:B,2,0))</f>
        <v>客服系統(PeopleSof)</v>
      </c>
      <c r="C855" s="6" t="str">
        <f>IF(_xlfn.IFNA(VLOOKUP(E855,新服務功能!H:H,1,0),"舊服務")&lt;&gt;"舊服務","新服務","舊服務")</f>
        <v>舊服務</v>
      </c>
      <c r="D855" s="6" t="str">
        <f>IF((VLOOKUP(E855,CIFX_ECSG清單!A:H,8,FALSE))=1,"異動","查詢")</f>
        <v>異動</v>
      </c>
      <c r="E855" s="65" t="s">
        <v>396</v>
      </c>
      <c r="F855" s="27" t="str">
        <f>IF(ISNUMBER(FIND("TWIS",E855)),VLOOKUP(SUBSTITUTE(E855,"TWIS","IWIS"),CIFX_ECSG清單!A:R,18,0),IF(AND(ISNUMBER(FIND("T",LEFT(E855,2))),IF(LEN(E855)-LEN(SUBSTITUTE(E855,"T",""))&gt;1,FALSE,TRUE)),VLOOKUP(SUBSTITUTE(E855,"T",""),CIFX_ECSG清單!A:R,18,0),VLOOKUP(E855,CIFX_ECSG清單!A:R,18,0)))</f>
        <v>TS0116-SA-010301-00008-顧客資料基本資料_顧客聯絡方式維護(客服)</v>
      </c>
      <c r="G855" s="65"/>
      <c r="H855" s="65"/>
      <c r="I855" s="65"/>
      <c r="J855" s="65" t="s">
        <v>496</v>
      </c>
      <c r="K855" s="83" t="s">
        <v>2059</v>
      </c>
      <c r="L855" s="83"/>
      <c r="M855" s="65" t="s">
        <v>2145</v>
      </c>
      <c r="N855" s="65">
        <v>6</v>
      </c>
      <c r="O855" s="65" t="s">
        <v>516</v>
      </c>
      <c r="P855" s="65"/>
      <c r="Q855" s="65"/>
      <c r="R855" s="65"/>
      <c r="S855" s="65"/>
      <c r="T855" s="65" t="s">
        <v>2119</v>
      </c>
    </row>
    <row r="856" spans="1:20" hidden="1">
      <c r="A856" s="6" t="str">
        <f>VLOOKUP(E856,CIFX_ECSG清單!A:B,2,0)</f>
        <v>待下架</v>
      </c>
      <c r="B856" s="6" t="str">
        <f>_xlfn.IFNA(IF(C856="舊服務",LOOKUP(1,0/FIND(IFERROR(VLOOKUP(E856,新舊交易名稱mapping!A:B,2,0),E856),PGMTRX!A:A),PGMTRX!C:C),LOOKUP(1,0/FIND(E856,新服務功能!H:H),新服務功能!M:M)),VLOOKUP(IFERROR(VLOOKUP(E856,新舊交易名稱mapping!A:B,2,0),E856),CIFX_ECSG清單!A:B,2,0))</f>
        <v>客服系統(PeopleSof)</v>
      </c>
      <c r="C856" s="6" t="str">
        <f>IF(_xlfn.IFNA(VLOOKUP(E856,新服務功能!H:H,1,0),"舊服務")&lt;&gt;"舊服務","新服務","舊服務")</f>
        <v>舊服務</v>
      </c>
      <c r="D856" s="6" t="str">
        <f>IF((VLOOKUP(E856,CIFX_ECSG清單!A:H,8,FALSE))=1,"異動","查詢")</f>
        <v>異動</v>
      </c>
      <c r="E856" s="65" t="s">
        <v>396</v>
      </c>
      <c r="F856" s="27" t="str">
        <f>IF(ISNUMBER(FIND("TWIS",E856)),VLOOKUP(SUBSTITUTE(E856,"TWIS","IWIS"),CIFX_ECSG清單!A:R,18,0),IF(AND(ISNUMBER(FIND("T",LEFT(E856,2))),IF(LEN(E856)-LEN(SUBSTITUTE(E856,"T",""))&gt;1,FALSE,TRUE)),VLOOKUP(SUBSTITUTE(E856,"T",""),CIFX_ECSG清單!A:R,18,0),VLOOKUP(E856,CIFX_ECSG清單!A:R,18,0)))</f>
        <v>TS0116-SA-010301-00008-顧客資料基本資料_顧客聯絡方式維護(客服)</v>
      </c>
      <c r="G856" s="65"/>
      <c r="H856" s="65"/>
      <c r="I856" s="65"/>
      <c r="J856" s="65" t="s">
        <v>496</v>
      </c>
      <c r="K856" s="83" t="s">
        <v>2059</v>
      </c>
      <c r="L856" s="83"/>
      <c r="M856" s="65" t="s">
        <v>2146</v>
      </c>
      <c r="N856" s="65">
        <v>1</v>
      </c>
      <c r="O856" s="65" t="s">
        <v>516</v>
      </c>
      <c r="P856" s="65"/>
      <c r="Q856" s="65"/>
      <c r="R856" s="65"/>
      <c r="S856" s="65"/>
      <c r="T856" s="65" t="s">
        <v>2119</v>
      </c>
    </row>
    <row r="857" spans="1:20" hidden="1">
      <c r="A857" s="6" t="str">
        <f>VLOOKUP(E857,CIFX_ECSG清單!A:B,2,0)</f>
        <v>待下架</v>
      </c>
      <c r="B857" s="6" t="str">
        <f>_xlfn.IFNA(IF(C857="舊服務",LOOKUP(1,0/FIND(IFERROR(VLOOKUP(E857,新舊交易名稱mapping!A:B,2,0),E857),PGMTRX!A:A),PGMTRX!C:C),LOOKUP(1,0/FIND(E857,新服務功能!H:H),新服務功能!M:M)),VLOOKUP(IFERROR(VLOOKUP(E857,新舊交易名稱mapping!A:B,2,0),E857),CIFX_ECSG清單!A:B,2,0))</f>
        <v>客服系統(PeopleSof)</v>
      </c>
      <c r="C857" s="6" t="str">
        <f>IF(_xlfn.IFNA(VLOOKUP(E857,新服務功能!H:H,1,0),"舊服務")&lt;&gt;"舊服務","新服務","舊服務")</f>
        <v>舊服務</v>
      </c>
      <c r="D857" s="6" t="str">
        <f>IF((VLOOKUP(E857,CIFX_ECSG清單!A:H,8,FALSE))=1,"異動","查詢")</f>
        <v>異動</v>
      </c>
      <c r="E857" s="65" t="s">
        <v>396</v>
      </c>
      <c r="F857" s="27" t="str">
        <f>IF(ISNUMBER(FIND("TWIS",E857)),VLOOKUP(SUBSTITUTE(E857,"TWIS","IWIS"),CIFX_ECSG清單!A:R,18,0),IF(AND(ISNUMBER(FIND("T",LEFT(E857,2))),IF(LEN(E857)-LEN(SUBSTITUTE(E857,"T",""))&gt;1,FALSE,TRUE)),VLOOKUP(SUBSTITUTE(E857,"T",""),CIFX_ECSG清單!A:R,18,0),VLOOKUP(E857,CIFX_ECSG清單!A:R,18,0)))</f>
        <v>TS0116-SA-010301-00008-顧客資料基本資料_顧客聯絡方式維護(客服)</v>
      </c>
      <c r="G857" s="65"/>
      <c r="H857" s="65"/>
      <c r="I857" s="65"/>
      <c r="J857" s="65" t="s">
        <v>496</v>
      </c>
      <c r="K857" s="65" t="s">
        <v>1643</v>
      </c>
      <c r="L857" s="65"/>
      <c r="M857" s="65" t="s">
        <v>2147</v>
      </c>
      <c r="N857" s="65">
        <v>11</v>
      </c>
      <c r="O857" s="65" t="s">
        <v>516</v>
      </c>
      <c r="P857" s="65" t="s">
        <v>936</v>
      </c>
      <c r="Q857" s="65" t="s">
        <v>2114</v>
      </c>
      <c r="R857" s="65" t="s">
        <v>1159</v>
      </c>
      <c r="S857" s="65" t="s">
        <v>938</v>
      </c>
      <c r="T857" s="65" t="s">
        <v>2119</v>
      </c>
    </row>
    <row r="858" spans="1:20" hidden="1">
      <c r="A858" s="6" t="str">
        <f>VLOOKUP(E858,CIFX_ECSG清單!A:B,2,0)</f>
        <v>待下架</v>
      </c>
      <c r="B858" s="6" t="str">
        <f>_xlfn.IFNA(IF(C858="舊服務",LOOKUP(1,0/FIND(IFERROR(VLOOKUP(E858,新舊交易名稱mapping!A:B,2,0),E858),PGMTRX!A:A),PGMTRX!C:C),LOOKUP(1,0/FIND(E858,新服務功能!H:H),新服務功能!M:M)),VLOOKUP(IFERROR(VLOOKUP(E858,新舊交易名稱mapping!A:B,2,0),E858),CIFX_ECSG清單!A:B,2,0))</f>
        <v>客服系統(PeopleSof)</v>
      </c>
      <c r="C858" s="6" t="str">
        <f>IF(_xlfn.IFNA(VLOOKUP(E858,新服務功能!H:H,1,0),"舊服務")&lt;&gt;"舊服務","新服務","舊服務")</f>
        <v>舊服務</v>
      </c>
      <c r="D858" s="6" t="str">
        <f>IF((VLOOKUP(E858,CIFX_ECSG清單!A:H,8,FALSE))=1,"異動","查詢")</f>
        <v>異動</v>
      </c>
      <c r="E858" s="65" t="s">
        <v>396</v>
      </c>
      <c r="F858" s="27" t="str">
        <f>IF(ISNUMBER(FIND("TWIS",E858)),VLOOKUP(SUBSTITUTE(E858,"TWIS","IWIS"),CIFX_ECSG清單!A:R,18,0),IF(AND(ISNUMBER(FIND("T",LEFT(E858,2))),IF(LEN(E858)-LEN(SUBSTITUTE(E858,"T",""))&gt;1,FALSE,TRUE)),VLOOKUP(SUBSTITUTE(E858,"T",""),CIFX_ECSG清單!A:R,18,0),VLOOKUP(E858,CIFX_ECSG清單!A:R,18,0)))</f>
        <v>TS0116-SA-010301-00008-顧客資料基本資料_顧客聯絡方式維護(客服)</v>
      </c>
      <c r="G858" s="65"/>
      <c r="H858" s="65"/>
      <c r="I858" s="65"/>
      <c r="J858" s="65" t="s">
        <v>496</v>
      </c>
      <c r="K858" s="83" t="s">
        <v>2059</v>
      </c>
      <c r="L858" s="83"/>
      <c r="M858" s="65" t="s">
        <v>2148</v>
      </c>
      <c r="N858" s="65">
        <v>1</v>
      </c>
      <c r="O858" s="65" t="s">
        <v>516</v>
      </c>
      <c r="P858" s="65"/>
      <c r="Q858" s="65"/>
      <c r="R858" s="65"/>
      <c r="S858" s="65"/>
      <c r="T858" s="65" t="s">
        <v>2119</v>
      </c>
    </row>
    <row r="859" spans="1:20" hidden="1">
      <c r="A859" s="6" t="str">
        <f>VLOOKUP(E859,CIFX_ECSG清單!A:B,2,0)</f>
        <v>待下架</v>
      </c>
      <c r="B859" s="6" t="str">
        <f>_xlfn.IFNA(IF(C859="舊服務",LOOKUP(1,0/FIND(IFERROR(VLOOKUP(E859,新舊交易名稱mapping!A:B,2,0),E859),PGMTRX!A:A),PGMTRX!C:C),LOOKUP(1,0/FIND(E859,新服務功能!H:H),新服務功能!M:M)),VLOOKUP(IFERROR(VLOOKUP(E859,新舊交易名稱mapping!A:B,2,0),E859),CIFX_ECSG清單!A:B,2,0))</f>
        <v>客服系統(PeopleSof)</v>
      </c>
      <c r="C859" s="6" t="str">
        <f>IF(_xlfn.IFNA(VLOOKUP(E859,新服務功能!H:H,1,0),"舊服務")&lt;&gt;"舊服務","新服務","舊服務")</f>
        <v>舊服務</v>
      </c>
      <c r="D859" s="6" t="str">
        <f>IF((VLOOKUP(E859,CIFX_ECSG清單!A:H,8,FALSE))=1,"異動","查詢")</f>
        <v>異動</v>
      </c>
      <c r="E859" s="65" t="s">
        <v>396</v>
      </c>
      <c r="F859" s="27" t="str">
        <f>IF(ISNUMBER(FIND("TWIS",E859)),VLOOKUP(SUBSTITUTE(E859,"TWIS","IWIS"),CIFX_ECSG清單!A:R,18,0),IF(AND(ISNUMBER(FIND("T",LEFT(E859,2))),IF(LEN(E859)-LEN(SUBSTITUTE(E859,"T",""))&gt;1,FALSE,TRUE)),VLOOKUP(SUBSTITUTE(E859,"T",""),CIFX_ECSG清單!A:R,18,0),VLOOKUP(E859,CIFX_ECSG清單!A:R,18,0)))</f>
        <v>TS0116-SA-010301-00008-顧客資料基本資料_顧客聯絡方式維護(客服)</v>
      </c>
      <c r="G859" s="65"/>
      <c r="H859" s="65"/>
      <c r="I859" s="65"/>
      <c r="J859" s="65" t="s">
        <v>496</v>
      </c>
      <c r="K859" s="83" t="s">
        <v>2059</v>
      </c>
      <c r="L859" s="83"/>
      <c r="M859" s="65" t="s">
        <v>2149</v>
      </c>
      <c r="N859" s="65">
        <v>11</v>
      </c>
      <c r="O859" s="65" t="s">
        <v>516</v>
      </c>
      <c r="P859" s="65"/>
      <c r="Q859" s="65"/>
      <c r="R859" s="65"/>
      <c r="S859" s="65"/>
      <c r="T859" s="65" t="s">
        <v>2119</v>
      </c>
    </row>
    <row r="860" spans="1:20" hidden="1">
      <c r="A860" s="6" t="str">
        <f>VLOOKUP(E860,CIFX_ECSG清單!A:B,2,0)</f>
        <v>待下架</v>
      </c>
      <c r="B860" s="6" t="str">
        <f>_xlfn.IFNA(IF(C860="舊服務",LOOKUP(1,0/FIND(IFERROR(VLOOKUP(E860,新舊交易名稱mapping!A:B,2,0),E860),PGMTRX!A:A),PGMTRX!C:C),LOOKUP(1,0/FIND(E860,新服務功能!H:H),新服務功能!M:M)),VLOOKUP(IFERROR(VLOOKUP(E860,新舊交易名稱mapping!A:B,2,0),E860),CIFX_ECSG清單!A:B,2,0))</f>
        <v>客服系統(PeopleSof)</v>
      </c>
      <c r="C860" s="6" t="str">
        <f>IF(_xlfn.IFNA(VLOOKUP(E860,新服務功能!H:H,1,0),"舊服務")&lt;&gt;"舊服務","新服務","舊服務")</f>
        <v>舊服務</v>
      </c>
      <c r="D860" s="6" t="str">
        <f>IF((VLOOKUP(E860,CIFX_ECSG清單!A:H,8,FALSE))=1,"異動","查詢")</f>
        <v>異動</v>
      </c>
      <c r="E860" s="65" t="s">
        <v>396</v>
      </c>
      <c r="F860" s="27" t="str">
        <f>IF(ISNUMBER(FIND("TWIS",E860)),VLOOKUP(SUBSTITUTE(E860,"TWIS","IWIS"),CIFX_ECSG清單!A:R,18,0),IF(AND(ISNUMBER(FIND("T",LEFT(E860,2))),IF(LEN(E860)-LEN(SUBSTITUTE(E860,"T",""))&gt;1,FALSE,TRUE)),VLOOKUP(SUBSTITUTE(E860,"T",""),CIFX_ECSG清單!A:R,18,0),VLOOKUP(E860,CIFX_ECSG清單!A:R,18,0)))</f>
        <v>TS0116-SA-010301-00008-顧客資料基本資料_顧客聯絡方式維護(客服)</v>
      </c>
      <c r="G860" s="65"/>
      <c r="H860" s="65"/>
      <c r="I860" s="65"/>
      <c r="J860" s="65" t="s">
        <v>496</v>
      </c>
      <c r="K860" s="83" t="s">
        <v>2059</v>
      </c>
      <c r="L860" s="83"/>
      <c r="M860" s="65" t="s">
        <v>2150</v>
      </c>
      <c r="N860" s="65">
        <v>1</v>
      </c>
      <c r="O860" s="65" t="s">
        <v>516</v>
      </c>
      <c r="P860" s="65"/>
      <c r="Q860" s="65"/>
      <c r="R860" s="65"/>
      <c r="S860" s="65"/>
      <c r="T860" s="65" t="s">
        <v>2119</v>
      </c>
    </row>
    <row r="861" spans="1:20" hidden="1">
      <c r="A861" s="6" t="str">
        <f>VLOOKUP(E861,CIFX_ECSG清單!A:B,2,0)</f>
        <v>待下架</v>
      </c>
      <c r="B861" s="6" t="str">
        <f>_xlfn.IFNA(IF(C861="舊服務",LOOKUP(1,0/FIND(IFERROR(VLOOKUP(E861,新舊交易名稱mapping!A:B,2,0),E861),PGMTRX!A:A),PGMTRX!C:C),LOOKUP(1,0/FIND(E861,新服務功能!H:H),新服務功能!M:M)),VLOOKUP(IFERROR(VLOOKUP(E861,新舊交易名稱mapping!A:B,2,0),E861),CIFX_ECSG清單!A:B,2,0))</f>
        <v>客服系統(PeopleSof)</v>
      </c>
      <c r="C861" s="6" t="str">
        <f>IF(_xlfn.IFNA(VLOOKUP(E861,新服務功能!H:H,1,0),"舊服務")&lt;&gt;"舊服務","新服務","舊服務")</f>
        <v>舊服務</v>
      </c>
      <c r="D861" s="6" t="str">
        <f>IF((VLOOKUP(E861,CIFX_ECSG清單!A:H,8,FALSE))=1,"異動","查詢")</f>
        <v>異動</v>
      </c>
      <c r="E861" s="65" t="s">
        <v>396</v>
      </c>
      <c r="F861" s="27" t="str">
        <f>IF(ISNUMBER(FIND("TWIS",E861)),VLOOKUP(SUBSTITUTE(E861,"TWIS","IWIS"),CIFX_ECSG清單!A:R,18,0),IF(AND(ISNUMBER(FIND("T",LEFT(E861,2))),IF(LEN(E861)-LEN(SUBSTITUTE(E861,"T",""))&gt;1,FALSE,TRUE)),VLOOKUP(SUBSTITUTE(E861,"T",""),CIFX_ECSG清單!A:R,18,0),VLOOKUP(E861,CIFX_ECSG清單!A:R,18,0)))</f>
        <v>TS0116-SA-010301-00008-顧客資料基本資料_顧客聯絡方式維護(客服)</v>
      </c>
      <c r="G861" s="65"/>
      <c r="H861" s="65"/>
      <c r="I861" s="65"/>
      <c r="J861" s="65" t="s">
        <v>496</v>
      </c>
      <c r="K861" s="83" t="s">
        <v>2059</v>
      </c>
      <c r="L861" s="83"/>
      <c r="M861" s="65" t="s">
        <v>2151</v>
      </c>
      <c r="N861" s="65">
        <v>4</v>
      </c>
      <c r="O861" s="65" t="s">
        <v>516</v>
      </c>
      <c r="P861" s="65"/>
      <c r="Q861" s="65"/>
      <c r="R861" s="65"/>
      <c r="S861" s="65"/>
      <c r="T861" s="65" t="s">
        <v>2119</v>
      </c>
    </row>
    <row r="862" spans="1:20" hidden="1">
      <c r="A862" s="6" t="str">
        <f>VLOOKUP(E862,CIFX_ECSG清單!A:B,2,0)</f>
        <v>待下架</v>
      </c>
      <c r="B862" s="6" t="str">
        <f>_xlfn.IFNA(IF(C862="舊服務",LOOKUP(1,0/FIND(IFERROR(VLOOKUP(E862,新舊交易名稱mapping!A:B,2,0),E862),PGMTRX!A:A),PGMTRX!C:C),LOOKUP(1,0/FIND(E862,新服務功能!H:H),新服務功能!M:M)),VLOOKUP(IFERROR(VLOOKUP(E862,新舊交易名稱mapping!A:B,2,0),E862),CIFX_ECSG清單!A:B,2,0))</f>
        <v>客服系統(PeopleSof)</v>
      </c>
      <c r="C862" s="6" t="str">
        <f>IF(_xlfn.IFNA(VLOOKUP(E862,新服務功能!H:H,1,0),"舊服務")&lt;&gt;"舊服務","新服務","舊服務")</f>
        <v>舊服務</v>
      </c>
      <c r="D862" s="6" t="str">
        <f>IF((VLOOKUP(E862,CIFX_ECSG清單!A:H,8,FALSE))=1,"異動","查詢")</f>
        <v>異動</v>
      </c>
      <c r="E862" s="65" t="s">
        <v>396</v>
      </c>
      <c r="F862" s="27" t="str">
        <f>IF(ISNUMBER(FIND("TWIS",E862)),VLOOKUP(SUBSTITUTE(E862,"TWIS","IWIS"),CIFX_ECSG清單!A:R,18,0),IF(AND(ISNUMBER(FIND("T",LEFT(E862,2))),IF(LEN(E862)-LEN(SUBSTITUTE(E862,"T",""))&gt;1,FALSE,TRUE)),VLOOKUP(SUBSTITUTE(E862,"T",""),CIFX_ECSG清單!A:R,18,0),VLOOKUP(E862,CIFX_ECSG清單!A:R,18,0)))</f>
        <v>TS0116-SA-010301-00008-顧客資料基本資料_顧客聯絡方式維護(客服)</v>
      </c>
      <c r="G862" s="65"/>
      <c r="H862" s="65"/>
      <c r="I862" s="65"/>
      <c r="J862" s="65" t="s">
        <v>496</v>
      </c>
      <c r="K862" s="83" t="s">
        <v>2059</v>
      </c>
      <c r="L862" s="83"/>
      <c r="M862" s="65" t="s">
        <v>2152</v>
      </c>
      <c r="N862" s="65">
        <v>1</v>
      </c>
      <c r="O862" s="65" t="s">
        <v>516</v>
      </c>
      <c r="P862" s="65"/>
      <c r="Q862" s="65"/>
      <c r="R862" s="65"/>
      <c r="S862" s="65"/>
      <c r="T862" s="65" t="s">
        <v>2119</v>
      </c>
    </row>
    <row r="863" spans="1:20" hidden="1">
      <c r="A863" s="6" t="str">
        <f>VLOOKUP(E863,CIFX_ECSG清單!A:B,2,0)</f>
        <v>待下架</v>
      </c>
      <c r="B863" s="6" t="str">
        <f>_xlfn.IFNA(IF(C863="舊服務",LOOKUP(1,0/FIND(IFERROR(VLOOKUP(E863,新舊交易名稱mapping!A:B,2,0),E863),PGMTRX!A:A),PGMTRX!C:C),LOOKUP(1,0/FIND(E863,新服務功能!H:H),新服務功能!M:M)),VLOOKUP(IFERROR(VLOOKUP(E863,新舊交易名稱mapping!A:B,2,0),E863),CIFX_ECSG清單!A:B,2,0))</f>
        <v>客服系統(PeopleSof)</v>
      </c>
      <c r="C863" s="6" t="str">
        <f>IF(_xlfn.IFNA(VLOOKUP(E863,新服務功能!H:H,1,0),"舊服務")&lt;&gt;"舊服務","新服務","舊服務")</f>
        <v>舊服務</v>
      </c>
      <c r="D863" s="6" t="str">
        <f>IF((VLOOKUP(E863,CIFX_ECSG清單!A:H,8,FALSE))=1,"異動","查詢")</f>
        <v>異動</v>
      </c>
      <c r="E863" s="65" t="s">
        <v>396</v>
      </c>
      <c r="F863" s="27" t="str">
        <f>IF(ISNUMBER(FIND("TWIS",E863)),VLOOKUP(SUBSTITUTE(E863,"TWIS","IWIS"),CIFX_ECSG清單!A:R,18,0),IF(AND(ISNUMBER(FIND("T",LEFT(E863,2))),IF(LEN(E863)-LEN(SUBSTITUTE(E863,"T",""))&gt;1,FALSE,TRUE)),VLOOKUP(SUBSTITUTE(E863,"T",""),CIFX_ECSG清單!A:R,18,0),VLOOKUP(E863,CIFX_ECSG清單!A:R,18,0)))</f>
        <v>TS0116-SA-010301-00008-顧客資料基本資料_顧客聯絡方式維護(客服)</v>
      </c>
      <c r="G863" s="65"/>
      <c r="H863" s="65"/>
      <c r="I863" s="65"/>
      <c r="J863" s="65" t="s">
        <v>496</v>
      </c>
      <c r="K863" s="83" t="s">
        <v>2059</v>
      </c>
      <c r="L863" s="83"/>
      <c r="M863" s="65" t="s">
        <v>2153</v>
      </c>
      <c r="N863" s="65">
        <v>2</v>
      </c>
      <c r="O863" s="65" t="s">
        <v>516</v>
      </c>
      <c r="P863" s="65"/>
      <c r="Q863" s="65"/>
      <c r="R863" s="65"/>
      <c r="S863" s="65"/>
      <c r="T863" s="65" t="s">
        <v>2119</v>
      </c>
    </row>
    <row r="864" spans="1:20" hidden="1">
      <c r="A864" s="6" t="str">
        <f>VLOOKUP(E864,CIFX_ECSG清單!A:B,2,0)</f>
        <v>待下架</v>
      </c>
      <c r="B864" s="6" t="str">
        <f>_xlfn.IFNA(IF(C864="舊服務",LOOKUP(1,0/FIND(IFERROR(VLOOKUP(E864,新舊交易名稱mapping!A:B,2,0),E864),PGMTRX!A:A),PGMTRX!C:C),LOOKUP(1,0/FIND(E864,新服務功能!H:H),新服務功能!M:M)),VLOOKUP(IFERROR(VLOOKUP(E864,新舊交易名稱mapping!A:B,2,0),E864),CIFX_ECSG清單!A:B,2,0))</f>
        <v>客服系統(PeopleSof)</v>
      </c>
      <c r="C864" s="6" t="str">
        <f>IF(_xlfn.IFNA(VLOOKUP(E864,新服務功能!H:H,1,0),"舊服務")&lt;&gt;"舊服務","新服務","舊服務")</f>
        <v>舊服務</v>
      </c>
      <c r="D864" s="6" t="str">
        <f>IF((VLOOKUP(E864,CIFX_ECSG清單!A:H,8,FALSE))=1,"異動","查詢")</f>
        <v>異動</v>
      </c>
      <c r="E864" s="65" t="s">
        <v>396</v>
      </c>
      <c r="F864" s="27" t="str">
        <f>IF(ISNUMBER(FIND("TWIS",E864)),VLOOKUP(SUBSTITUTE(E864,"TWIS","IWIS"),CIFX_ECSG清單!A:R,18,0),IF(AND(ISNUMBER(FIND("T",LEFT(E864,2))),IF(LEN(E864)-LEN(SUBSTITUTE(E864,"T",""))&gt;1,FALSE,TRUE)),VLOOKUP(SUBSTITUTE(E864,"T",""),CIFX_ECSG清單!A:R,18,0),VLOOKUP(E864,CIFX_ECSG清單!A:R,18,0)))</f>
        <v>TS0116-SA-010301-00008-顧客資料基本資料_顧客聯絡方式維護(客服)</v>
      </c>
      <c r="G864" s="65"/>
      <c r="H864" s="65"/>
      <c r="I864" s="65"/>
      <c r="J864" s="65" t="s">
        <v>496</v>
      </c>
      <c r="K864" s="83" t="s">
        <v>2059</v>
      </c>
      <c r="L864" s="83"/>
      <c r="M864" s="65" t="s">
        <v>2154</v>
      </c>
      <c r="N864" s="65">
        <v>1</v>
      </c>
      <c r="O864" s="65" t="s">
        <v>516</v>
      </c>
      <c r="P864" s="65"/>
      <c r="Q864" s="65"/>
      <c r="R864" s="65"/>
      <c r="S864" s="65"/>
      <c r="T864" s="65" t="s">
        <v>2119</v>
      </c>
    </row>
    <row r="865" spans="1:20" hidden="1">
      <c r="A865" s="6" t="str">
        <f>VLOOKUP(E865,CIFX_ECSG清單!A:B,2,0)</f>
        <v>待下架</v>
      </c>
      <c r="B865" s="6" t="str">
        <f>_xlfn.IFNA(IF(C865="舊服務",LOOKUP(1,0/FIND(IFERROR(VLOOKUP(E865,新舊交易名稱mapping!A:B,2,0),E865),PGMTRX!A:A),PGMTRX!C:C),LOOKUP(1,0/FIND(E865,新服務功能!H:H),新服務功能!M:M)),VLOOKUP(IFERROR(VLOOKUP(E865,新舊交易名稱mapping!A:B,2,0),E865),CIFX_ECSG清單!A:B,2,0))</f>
        <v>客服系統(PeopleSof)</v>
      </c>
      <c r="C865" s="6" t="str">
        <f>IF(_xlfn.IFNA(VLOOKUP(E865,新服務功能!H:H,1,0),"舊服務")&lt;&gt;"舊服務","新服務","舊服務")</f>
        <v>舊服務</v>
      </c>
      <c r="D865" s="6" t="str">
        <f>IF((VLOOKUP(E865,CIFX_ECSG清單!A:H,8,FALSE))=1,"異動","查詢")</f>
        <v>異動</v>
      </c>
      <c r="E865" s="65" t="s">
        <v>396</v>
      </c>
      <c r="F865" s="27" t="str">
        <f>IF(ISNUMBER(FIND("TWIS",E865)),VLOOKUP(SUBSTITUTE(E865,"TWIS","IWIS"),CIFX_ECSG清單!A:R,18,0),IF(AND(ISNUMBER(FIND("T",LEFT(E865,2))),IF(LEN(E865)-LEN(SUBSTITUTE(E865,"T",""))&gt;1,FALSE,TRUE)),VLOOKUP(SUBSTITUTE(E865,"T",""),CIFX_ECSG清單!A:R,18,0),VLOOKUP(E865,CIFX_ECSG清單!A:R,18,0)))</f>
        <v>TS0116-SA-010301-00008-顧客資料基本資料_顧客聯絡方式維護(客服)</v>
      </c>
      <c r="G865" s="65"/>
      <c r="H865" s="65"/>
      <c r="I865" s="65"/>
      <c r="J865" s="65" t="s">
        <v>496</v>
      </c>
      <c r="K865" s="65" t="s">
        <v>623</v>
      </c>
      <c r="L865" s="65"/>
      <c r="M865" s="65" t="s">
        <v>2155</v>
      </c>
      <c r="N865" s="65">
        <v>60</v>
      </c>
      <c r="O865" s="65" t="s">
        <v>516</v>
      </c>
      <c r="P865" s="65" t="s">
        <v>699</v>
      </c>
      <c r="Q865" s="65" t="s">
        <v>2156</v>
      </c>
      <c r="R865" s="65" t="s">
        <v>700</v>
      </c>
      <c r="S865" s="65" t="s">
        <v>627</v>
      </c>
      <c r="T865" s="65" t="s">
        <v>2119</v>
      </c>
    </row>
    <row r="866" spans="1:20" hidden="1">
      <c r="A866" s="6" t="str">
        <f>VLOOKUP(E866,CIFX_ECSG清單!A:B,2,0)</f>
        <v>待下架</v>
      </c>
      <c r="B866" s="6" t="str">
        <f>_xlfn.IFNA(IF(C866="舊服務",LOOKUP(1,0/FIND(IFERROR(VLOOKUP(E866,新舊交易名稱mapping!A:B,2,0),E866),PGMTRX!A:A),PGMTRX!C:C),LOOKUP(1,0/FIND(E866,新服務功能!H:H),新服務功能!M:M)),VLOOKUP(IFERROR(VLOOKUP(E866,新舊交易名稱mapping!A:B,2,0),E866),CIFX_ECSG清單!A:B,2,0))</f>
        <v>客服系統(PeopleSof)</v>
      </c>
      <c r="C866" s="6" t="str">
        <f>IF(_xlfn.IFNA(VLOOKUP(E866,新服務功能!H:H,1,0),"舊服務")&lt;&gt;"舊服務","新服務","舊服務")</f>
        <v>舊服務</v>
      </c>
      <c r="D866" s="6" t="str">
        <f>IF((VLOOKUP(E866,CIFX_ECSG清單!A:H,8,FALSE))=1,"異動","查詢")</f>
        <v>異動</v>
      </c>
      <c r="E866" s="65" t="s">
        <v>396</v>
      </c>
      <c r="F866" s="27" t="str">
        <f>IF(ISNUMBER(FIND("TWIS",E866)),VLOOKUP(SUBSTITUTE(E866,"TWIS","IWIS"),CIFX_ECSG清單!A:R,18,0),IF(AND(ISNUMBER(FIND("T",LEFT(E866,2))),IF(LEN(E866)-LEN(SUBSTITUTE(E866,"T",""))&gt;1,FALSE,TRUE)),VLOOKUP(SUBSTITUTE(E866,"T",""),CIFX_ECSG清單!A:R,18,0),VLOOKUP(E866,CIFX_ECSG清單!A:R,18,0)))</f>
        <v>TS0116-SA-010301-00008-顧客資料基本資料_顧客聯絡方式維護(客服)</v>
      </c>
      <c r="G866" s="65"/>
      <c r="H866" s="65"/>
      <c r="I866" s="65"/>
      <c r="J866" s="65" t="s">
        <v>496</v>
      </c>
      <c r="K866" s="83" t="s">
        <v>2059</v>
      </c>
      <c r="L866" s="83"/>
      <c r="M866" s="65" t="s">
        <v>2157</v>
      </c>
      <c r="N866" s="65">
        <v>1</v>
      </c>
      <c r="O866" s="65" t="s">
        <v>516</v>
      </c>
      <c r="P866" s="65"/>
      <c r="Q866" s="65"/>
      <c r="R866" s="65"/>
      <c r="S866" s="65"/>
      <c r="T866" s="65" t="s">
        <v>2119</v>
      </c>
    </row>
    <row r="867" spans="1:20" hidden="1">
      <c r="A867" s="6" t="str">
        <f>VLOOKUP(E867,CIFX_ECSG清單!A:B,2,0)</f>
        <v>待下架</v>
      </c>
      <c r="B867" s="6" t="str">
        <f>_xlfn.IFNA(IF(C867="舊服務",LOOKUP(1,0/FIND(IFERROR(VLOOKUP(E867,新舊交易名稱mapping!A:B,2,0),E867),PGMTRX!A:A),PGMTRX!C:C),LOOKUP(1,0/FIND(E867,新服務功能!H:H),新服務功能!M:M)),VLOOKUP(IFERROR(VLOOKUP(E867,新舊交易名稱mapping!A:B,2,0),E867),CIFX_ECSG清單!A:B,2,0))</f>
        <v>客服系統(PeopleSof)</v>
      </c>
      <c r="C867" s="6" t="str">
        <f>IF(_xlfn.IFNA(VLOOKUP(E867,新服務功能!H:H,1,0),"舊服務")&lt;&gt;"舊服務","新服務","舊服務")</f>
        <v>舊服務</v>
      </c>
      <c r="D867" s="6" t="str">
        <f>IF((VLOOKUP(E867,CIFX_ECSG清單!A:H,8,FALSE))=1,"異動","查詢")</f>
        <v>異動</v>
      </c>
      <c r="E867" s="65" t="s">
        <v>396</v>
      </c>
      <c r="F867" s="27" t="str">
        <f>IF(ISNUMBER(FIND("TWIS",E867)),VLOOKUP(SUBSTITUTE(E867,"TWIS","IWIS"),CIFX_ECSG清單!A:R,18,0),IF(AND(ISNUMBER(FIND("T",LEFT(E867,2))),IF(LEN(E867)-LEN(SUBSTITUTE(E867,"T",""))&gt;1,FALSE,TRUE)),VLOOKUP(SUBSTITUTE(E867,"T",""),CIFX_ECSG清單!A:R,18,0),VLOOKUP(E867,CIFX_ECSG清單!A:R,18,0)))</f>
        <v>TS0116-SA-010301-00008-顧客資料基本資料_顧客聯絡方式維護(客服)</v>
      </c>
      <c r="G867" s="65"/>
      <c r="H867" s="65"/>
      <c r="I867" s="65"/>
      <c r="J867" s="65" t="s">
        <v>496</v>
      </c>
      <c r="K867" s="65" t="s">
        <v>1626</v>
      </c>
      <c r="L867" s="65"/>
      <c r="M867" s="65" t="s">
        <v>2158</v>
      </c>
      <c r="N867" s="65">
        <v>80</v>
      </c>
      <c r="O867" s="65" t="s">
        <v>516</v>
      </c>
      <c r="P867" s="65" t="s">
        <v>1629</v>
      </c>
      <c r="Q867" s="65" t="s">
        <v>2159</v>
      </c>
      <c r="R867" s="65" t="s">
        <v>1630</v>
      </c>
      <c r="S867" s="65" t="s">
        <v>1631</v>
      </c>
      <c r="T867" s="65" t="s">
        <v>2119</v>
      </c>
    </row>
    <row r="868" spans="1:20" hidden="1">
      <c r="A868" s="6" t="str">
        <f>VLOOKUP(E868,CIFX_ECSG清單!A:B,2,0)</f>
        <v>待下架</v>
      </c>
      <c r="B868" s="6" t="str">
        <f>_xlfn.IFNA(IF(C868="舊服務",LOOKUP(1,0/FIND(IFERROR(VLOOKUP(E868,新舊交易名稱mapping!A:B,2,0),E868),PGMTRX!A:A),PGMTRX!C:C),LOOKUP(1,0/FIND(E868,新服務功能!H:H),新服務功能!M:M)),VLOOKUP(IFERROR(VLOOKUP(E868,新舊交易名稱mapping!A:B,2,0),E868),CIFX_ECSG清單!A:B,2,0))</f>
        <v>客服系統(PeopleSof)</v>
      </c>
      <c r="C868" s="6" t="str">
        <f>IF(_xlfn.IFNA(VLOOKUP(E868,新服務功能!H:H,1,0),"舊服務")&lt;&gt;"舊服務","新服務","舊服務")</f>
        <v>舊服務</v>
      </c>
      <c r="D868" s="6" t="str">
        <f>IF((VLOOKUP(E868,CIFX_ECSG清單!A:H,8,FALSE))=1,"異動","查詢")</f>
        <v>異動</v>
      </c>
      <c r="E868" s="65" t="s">
        <v>396</v>
      </c>
      <c r="F868" s="27" t="str">
        <f>IF(ISNUMBER(FIND("TWIS",E868)),VLOOKUP(SUBSTITUTE(E868,"TWIS","IWIS"),CIFX_ECSG清單!A:R,18,0),IF(AND(ISNUMBER(FIND("T",LEFT(E868,2))),IF(LEN(E868)-LEN(SUBSTITUTE(E868,"T",""))&gt;1,FALSE,TRUE)),VLOOKUP(SUBSTITUTE(E868,"T",""),CIFX_ECSG清單!A:R,18,0),VLOOKUP(E868,CIFX_ECSG清單!A:R,18,0)))</f>
        <v>TS0116-SA-010301-00008-顧客資料基本資料_顧客聯絡方式維護(客服)</v>
      </c>
      <c r="G868" s="65"/>
      <c r="H868" s="65"/>
      <c r="I868" s="65"/>
      <c r="J868" s="65" t="s">
        <v>496</v>
      </c>
      <c r="K868" s="83" t="s">
        <v>2059</v>
      </c>
      <c r="L868" s="83"/>
      <c r="M868" s="65" t="s">
        <v>2160</v>
      </c>
      <c r="N868" s="65">
        <v>1</v>
      </c>
      <c r="O868" s="65" t="s">
        <v>516</v>
      </c>
      <c r="P868" s="65"/>
      <c r="Q868" s="65"/>
      <c r="R868" s="65"/>
      <c r="S868" s="65"/>
      <c r="T868" s="65" t="s">
        <v>2119</v>
      </c>
    </row>
    <row r="869" spans="1:20" hidden="1">
      <c r="A869" s="6" t="str">
        <f>VLOOKUP(E869,CIFX_ECSG清單!A:B,2,0)</f>
        <v>待下架</v>
      </c>
      <c r="B869" s="6" t="str">
        <f>_xlfn.IFNA(IF(C869="舊服務",LOOKUP(1,0/FIND(IFERROR(VLOOKUP(E869,新舊交易名稱mapping!A:B,2,0),E869),PGMTRX!A:A),PGMTRX!C:C),LOOKUP(1,0/FIND(E869,新服務功能!H:H),新服務功能!M:M)),VLOOKUP(IFERROR(VLOOKUP(E869,新舊交易名稱mapping!A:B,2,0),E869),CIFX_ECSG清單!A:B,2,0))</f>
        <v>客服系統(PeopleSof)</v>
      </c>
      <c r="C869" s="6" t="str">
        <f>IF(_xlfn.IFNA(VLOOKUP(E869,新服務功能!H:H,1,0),"舊服務")&lt;&gt;"舊服務","新服務","舊服務")</f>
        <v>舊服務</v>
      </c>
      <c r="D869" s="6" t="str">
        <f>IF((VLOOKUP(E869,CIFX_ECSG清單!A:H,8,FALSE))=1,"異動","查詢")</f>
        <v>異動</v>
      </c>
      <c r="E869" s="65" t="s">
        <v>396</v>
      </c>
      <c r="F869" s="27" t="str">
        <f>IF(ISNUMBER(FIND("TWIS",E869)),VLOOKUP(SUBSTITUTE(E869,"TWIS","IWIS"),CIFX_ECSG清單!A:R,18,0),IF(AND(ISNUMBER(FIND("T",LEFT(E869,2))),IF(LEN(E869)-LEN(SUBSTITUTE(E869,"T",""))&gt;1,FALSE,TRUE)),VLOOKUP(SUBSTITUTE(E869,"T",""),CIFX_ECSG清單!A:R,18,0),VLOOKUP(E869,CIFX_ECSG清單!A:R,18,0)))</f>
        <v>TS0116-SA-010301-00008-顧客資料基本資料_顧客聯絡方式維護(客服)</v>
      </c>
      <c r="G869" s="65"/>
      <c r="H869" s="65"/>
      <c r="I869" s="65"/>
      <c r="J869" s="65" t="s">
        <v>496</v>
      </c>
      <c r="K869" s="65" t="s">
        <v>2161</v>
      </c>
      <c r="L869" s="65"/>
      <c r="M869" s="65" t="s">
        <v>2162</v>
      </c>
      <c r="N869" s="65">
        <v>3</v>
      </c>
      <c r="O869" s="65" t="s">
        <v>516</v>
      </c>
      <c r="P869" s="65" t="s">
        <v>946</v>
      </c>
      <c r="Q869" s="65" t="s">
        <v>2034</v>
      </c>
      <c r="R869" s="65" t="s">
        <v>947</v>
      </c>
      <c r="S869" s="65" t="s">
        <v>948</v>
      </c>
      <c r="T869" s="65" t="s">
        <v>2119</v>
      </c>
    </row>
    <row r="870" spans="1:20" hidden="1">
      <c r="A870" s="6" t="str">
        <f>VLOOKUP(E870,CIFX_ECSG清單!A:B,2,0)</f>
        <v>待下架</v>
      </c>
      <c r="B870" s="6" t="str">
        <f>_xlfn.IFNA(IF(C870="舊服務",LOOKUP(1,0/FIND(IFERROR(VLOOKUP(E870,新舊交易名稱mapping!A:B,2,0),E870),PGMTRX!A:A),PGMTRX!C:C),LOOKUP(1,0/FIND(E870,新服務功能!H:H),新服務功能!M:M)),VLOOKUP(IFERROR(VLOOKUP(E870,新舊交易名稱mapping!A:B,2,0),E870),CIFX_ECSG清單!A:B,2,0))</f>
        <v>客服系統(PeopleSof)</v>
      </c>
      <c r="C870" s="6" t="str">
        <f>IF(_xlfn.IFNA(VLOOKUP(E870,新服務功能!H:H,1,0),"舊服務")&lt;&gt;"舊服務","新服務","舊服務")</f>
        <v>舊服務</v>
      </c>
      <c r="D870" s="6" t="str">
        <f>IF((VLOOKUP(E870,CIFX_ECSG清單!A:H,8,FALSE))=1,"異動","查詢")</f>
        <v>異動</v>
      </c>
      <c r="E870" s="65" t="s">
        <v>396</v>
      </c>
      <c r="F870" s="27" t="str">
        <f>IF(ISNUMBER(FIND("TWIS",E870)),VLOOKUP(SUBSTITUTE(E870,"TWIS","IWIS"),CIFX_ECSG清單!A:R,18,0),IF(AND(ISNUMBER(FIND("T",LEFT(E870,2))),IF(LEN(E870)-LEN(SUBSTITUTE(E870,"T",""))&gt;1,FALSE,TRUE)),VLOOKUP(SUBSTITUTE(E870,"T",""),CIFX_ECSG清單!A:R,18,0),VLOOKUP(E870,CIFX_ECSG清單!A:R,18,0)))</f>
        <v>TS0116-SA-010301-00008-顧客資料基本資料_顧客聯絡方式維護(客服)</v>
      </c>
      <c r="G870" s="65"/>
      <c r="H870" s="65"/>
      <c r="I870" s="65"/>
      <c r="J870" s="65" t="s">
        <v>496</v>
      </c>
      <c r="K870" s="83" t="s">
        <v>2059</v>
      </c>
      <c r="L870" s="83"/>
      <c r="M870" s="65" t="s">
        <v>2163</v>
      </c>
      <c r="N870" s="65">
        <v>1</v>
      </c>
      <c r="O870" s="65" t="s">
        <v>516</v>
      </c>
      <c r="P870" s="65"/>
      <c r="Q870" s="65"/>
      <c r="R870" s="65"/>
      <c r="S870" s="65"/>
      <c r="T870" s="65" t="s">
        <v>2119</v>
      </c>
    </row>
    <row r="871" spans="1:20" hidden="1">
      <c r="A871" s="6" t="str">
        <f>VLOOKUP(E871,CIFX_ECSG清單!A:B,2,0)</f>
        <v>待下架</v>
      </c>
      <c r="B871" s="6" t="str">
        <f>_xlfn.IFNA(IF(C871="舊服務",LOOKUP(1,0/FIND(IFERROR(VLOOKUP(E871,新舊交易名稱mapping!A:B,2,0),E871),PGMTRX!A:A),PGMTRX!C:C),LOOKUP(1,0/FIND(E871,新服務功能!H:H),新服務功能!M:M)),VLOOKUP(IFERROR(VLOOKUP(E871,新舊交易名稱mapping!A:B,2,0),E871),CIFX_ECSG清單!A:B,2,0))</f>
        <v>客服系統(PeopleSof)</v>
      </c>
      <c r="C871" s="6" t="str">
        <f>IF(_xlfn.IFNA(VLOOKUP(E871,新服務功能!H:H,1,0),"舊服務")&lt;&gt;"舊服務","新服務","舊服務")</f>
        <v>舊服務</v>
      </c>
      <c r="D871" s="6" t="str">
        <f>IF((VLOOKUP(E871,CIFX_ECSG清單!A:H,8,FALSE))=1,"異動","查詢")</f>
        <v>異動</v>
      </c>
      <c r="E871" s="65" t="s">
        <v>396</v>
      </c>
      <c r="F871" s="27" t="str">
        <f>IF(ISNUMBER(FIND("TWIS",E871)),VLOOKUP(SUBSTITUTE(E871,"TWIS","IWIS"),CIFX_ECSG清單!A:R,18,0),IF(AND(ISNUMBER(FIND("T",LEFT(E871,2))),IF(LEN(E871)-LEN(SUBSTITUTE(E871,"T",""))&gt;1,FALSE,TRUE)),VLOOKUP(SUBSTITUTE(E871,"T",""),CIFX_ECSG清單!A:R,18,0),VLOOKUP(E871,CIFX_ECSG清單!A:R,18,0)))</f>
        <v>TS0116-SA-010301-00008-顧客資料基本資料_顧客聯絡方式維護(客服)</v>
      </c>
      <c r="G871" s="65"/>
      <c r="H871" s="65"/>
      <c r="I871" s="65"/>
      <c r="J871" s="65" t="s">
        <v>496</v>
      </c>
      <c r="K871" s="65" t="s">
        <v>691</v>
      </c>
      <c r="L871" s="65"/>
      <c r="M871" s="65" t="s">
        <v>2164</v>
      </c>
      <c r="N871" s="65">
        <v>1</v>
      </c>
      <c r="O871" s="65" t="s">
        <v>516</v>
      </c>
      <c r="P871" s="65" t="s">
        <v>693</v>
      </c>
      <c r="Q871" s="65" t="s">
        <v>2156</v>
      </c>
      <c r="R871" s="65" t="s">
        <v>694</v>
      </c>
      <c r="S871" s="65" t="s">
        <v>696</v>
      </c>
      <c r="T871" s="65" t="s">
        <v>2119</v>
      </c>
    </row>
    <row r="872" spans="1:20" hidden="1">
      <c r="A872" s="6" t="str">
        <f>VLOOKUP(E872,CIFX_ECSG清單!A:B,2,0)</f>
        <v>待下架</v>
      </c>
      <c r="B872" s="6" t="str">
        <f>_xlfn.IFNA(IF(C872="舊服務",LOOKUP(1,0/FIND(IFERROR(VLOOKUP(E872,新舊交易名稱mapping!A:B,2,0),E872),PGMTRX!A:A),PGMTRX!C:C),LOOKUP(1,0/FIND(E872,新服務功能!H:H),新服務功能!M:M)),VLOOKUP(IFERROR(VLOOKUP(E872,新舊交易名稱mapping!A:B,2,0),E872),CIFX_ECSG清單!A:B,2,0))</f>
        <v>客服系統(PeopleSof)</v>
      </c>
      <c r="C872" s="6" t="str">
        <f>IF(_xlfn.IFNA(VLOOKUP(E872,新服務功能!H:H,1,0),"舊服務")&lt;&gt;"舊服務","新服務","舊服務")</f>
        <v>舊服務</v>
      </c>
      <c r="D872" s="6" t="str">
        <f>IF((VLOOKUP(E872,CIFX_ECSG清單!A:H,8,FALSE))=1,"異動","查詢")</f>
        <v>異動</v>
      </c>
      <c r="E872" s="65" t="s">
        <v>396</v>
      </c>
      <c r="F872" s="27" t="str">
        <f>IF(ISNUMBER(FIND("TWIS",E872)),VLOOKUP(SUBSTITUTE(E872,"TWIS","IWIS"),CIFX_ECSG清單!A:R,18,0),IF(AND(ISNUMBER(FIND("T",LEFT(E872,2))),IF(LEN(E872)-LEN(SUBSTITUTE(E872,"T",""))&gt;1,FALSE,TRUE)),VLOOKUP(SUBSTITUTE(E872,"T",""),CIFX_ECSG清單!A:R,18,0),VLOOKUP(E872,CIFX_ECSG清單!A:R,18,0)))</f>
        <v>TS0116-SA-010301-00008-顧客資料基本資料_顧客聯絡方式維護(客服)</v>
      </c>
      <c r="G872" s="65"/>
      <c r="H872" s="65"/>
      <c r="I872" s="65"/>
      <c r="J872" s="65" t="s">
        <v>496</v>
      </c>
      <c r="K872" s="83" t="s">
        <v>2059</v>
      </c>
      <c r="L872" s="83"/>
      <c r="M872" s="65" t="s">
        <v>2165</v>
      </c>
      <c r="N872" s="65">
        <v>1</v>
      </c>
      <c r="O872" s="65" t="s">
        <v>516</v>
      </c>
      <c r="P872" s="65"/>
      <c r="Q872" s="65"/>
      <c r="R872" s="65"/>
      <c r="S872" s="65"/>
      <c r="T872" s="65" t="s">
        <v>2119</v>
      </c>
    </row>
    <row r="873" spans="1:20" hidden="1">
      <c r="A873" s="6" t="str">
        <f>VLOOKUP(E873,CIFX_ECSG清單!A:B,2,0)</f>
        <v>待下架</v>
      </c>
      <c r="B873" s="6" t="str">
        <f>_xlfn.IFNA(IF(C873="舊服務",LOOKUP(1,0/FIND(IFERROR(VLOOKUP(E873,新舊交易名稱mapping!A:B,2,0),E873),PGMTRX!A:A),PGMTRX!C:C),LOOKUP(1,0/FIND(E873,新服務功能!H:H),新服務功能!M:M)),VLOOKUP(IFERROR(VLOOKUP(E873,新舊交易名稱mapping!A:B,2,0),E873),CIFX_ECSG清單!A:B,2,0))</f>
        <v>客服系統(PeopleSof)</v>
      </c>
      <c r="C873" s="6" t="str">
        <f>IF(_xlfn.IFNA(VLOOKUP(E873,新服務功能!H:H,1,0),"舊服務")&lt;&gt;"舊服務","新服務","舊服務")</f>
        <v>舊服務</v>
      </c>
      <c r="D873" s="6" t="str">
        <f>IF((VLOOKUP(E873,CIFX_ECSG清單!A:H,8,FALSE))=1,"異動","查詢")</f>
        <v>異動</v>
      </c>
      <c r="E873" s="65" t="s">
        <v>396</v>
      </c>
      <c r="F873" s="27" t="str">
        <f>IF(ISNUMBER(FIND("TWIS",E873)),VLOOKUP(SUBSTITUTE(E873,"TWIS","IWIS"),CIFX_ECSG清單!A:R,18,0),IF(AND(ISNUMBER(FIND("T",LEFT(E873,2))),IF(LEN(E873)-LEN(SUBSTITUTE(E873,"T",""))&gt;1,FALSE,TRUE)),VLOOKUP(SUBSTITUTE(E873,"T",""),CIFX_ECSG清單!A:R,18,0),VLOOKUP(E873,CIFX_ECSG清單!A:R,18,0)))</f>
        <v>TS0116-SA-010301-00008-顧客資料基本資料_顧客聯絡方式維護(客服)</v>
      </c>
      <c r="G873" s="65"/>
      <c r="H873" s="65"/>
      <c r="I873" s="65"/>
      <c r="J873" s="65" t="s">
        <v>496</v>
      </c>
      <c r="K873" s="65" t="s">
        <v>939</v>
      </c>
      <c r="L873" s="65"/>
      <c r="M873" s="65" t="s">
        <v>2166</v>
      </c>
      <c r="N873" s="65">
        <v>11</v>
      </c>
      <c r="O873" s="65" t="s">
        <v>516</v>
      </c>
      <c r="P873" s="65" t="s">
        <v>940</v>
      </c>
      <c r="Q873" s="65" t="s">
        <v>2114</v>
      </c>
      <c r="R873" s="65" t="s">
        <v>1162</v>
      </c>
      <c r="S873" s="65" t="s">
        <v>942</v>
      </c>
      <c r="T873" s="65" t="s">
        <v>2119</v>
      </c>
    </row>
    <row r="874" spans="1:20" hidden="1">
      <c r="A874" s="6" t="str">
        <f>VLOOKUP(E874,CIFX_ECSG清單!A:B,2,0)</f>
        <v>待下架</v>
      </c>
      <c r="B874" s="6" t="str">
        <f>_xlfn.IFNA(IF(C874="舊服務",LOOKUP(1,0/FIND(IFERROR(VLOOKUP(E874,新舊交易名稱mapping!A:B,2,0),E874),PGMTRX!A:A),PGMTRX!C:C),LOOKUP(1,0/FIND(E874,新服務功能!H:H),新服務功能!M:M)),VLOOKUP(IFERROR(VLOOKUP(E874,新舊交易名稱mapping!A:B,2,0),E874),CIFX_ECSG清單!A:B,2,0))</f>
        <v>客服系統(PeopleSof)</v>
      </c>
      <c r="C874" s="6" t="str">
        <f>IF(_xlfn.IFNA(VLOOKUP(E874,新服務功能!H:H,1,0),"舊服務")&lt;&gt;"舊服務","新服務","舊服務")</f>
        <v>舊服務</v>
      </c>
      <c r="D874" s="6" t="str">
        <f>IF((VLOOKUP(E874,CIFX_ECSG清單!A:H,8,FALSE))=1,"異動","查詢")</f>
        <v>異動</v>
      </c>
      <c r="E874" s="65" t="s">
        <v>396</v>
      </c>
      <c r="F874" s="27" t="str">
        <f>IF(ISNUMBER(FIND("TWIS",E874)),VLOOKUP(SUBSTITUTE(E874,"TWIS","IWIS"),CIFX_ECSG清單!A:R,18,0),IF(AND(ISNUMBER(FIND("T",LEFT(E874,2))),IF(LEN(E874)-LEN(SUBSTITUTE(E874,"T",""))&gt;1,FALSE,TRUE)),VLOOKUP(SUBSTITUTE(E874,"T",""),CIFX_ECSG清單!A:R,18,0),VLOOKUP(E874,CIFX_ECSG清單!A:R,18,0)))</f>
        <v>TS0116-SA-010301-00008-顧客資料基本資料_顧客聯絡方式維護(客服)</v>
      </c>
      <c r="G874" s="65"/>
      <c r="H874" s="65"/>
      <c r="I874" s="65"/>
      <c r="J874" s="65" t="s">
        <v>496</v>
      </c>
      <c r="K874" s="83" t="s">
        <v>2059</v>
      </c>
      <c r="L874" s="83"/>
      <c r="M874" s="65" t="s">
        <v>2167</v>
      </c>
      <c r="N874" s="65">
        <v>1</v>
      </c>
      <c r="O874" s="65" t="s">
        <v>516</v>
      </c>
      <c r="P874" s="65"/>
      <c r="Q874" s="65"/>
      <c r="R874" s="65"/>
      <c r="S874" s="65"/>
      <c r="T874" s="65" t="s">
        <v>2119</v>
      </c>
    </row>
    <row r="875" spans="1:20" hidden="1">
      <c r="A875" s="6" t="str">
        <f>VLOOKUP(E875,CIFX_ECSG清單!A:B,2,0)</f>
        <v>待下架</v>
      </c>
      <c r="B875" s="6" t="str">
        <f>_xlfn.IFNA(IF(C875="舊服務",LOOKUP(1,0/FIND(IFERROR(VLOOKUP(E875,新舊交易名稱mapping!A:B,2,0),E875),PGMTRX!A:A),PGMTRX!C:C),LOOKUP(1,0/FIND(E875,新服務功能!H:H),新服務功能!M:M)),VLOOKUP(IFERROR(VLOOKUP(E875,新舊交易名稱mapping!A:B,2,0),E875),CIFX_ECSG清單!A:B,2,0))</f>
        <v>客服系統(PeopleSof)</v>
      </c>
      <c r="C875" s="6" t="str">
        <f>IF(_xlfn.IFNA(VLOOKUP(E875,新服務功能!H:H,1,0),"舊服務")&lt;&gt;"舊服務","新服務","舊服務")</f>
        <v>舊服務</v>
      </c>
      <c r="D875" s="6" t="str">
        <f>IF((VLOOKUP(E875,CIFX_ECSG清單!A:H,8,FALSE))=1,"異動","查詢")</f>
        <v>異動</v>
      </c>
      <c r="E875" s="65" t="s">
        <v>396</v>
      </c>
      <c r="F875" s="27" t="str">
        <f>IF(ISNUMBER(FIND("TWIS",E875)),VLOOKUP(SUBSTITUTE(E875,"TWIS","IWIS"),CIFX_ECSG清單!A:R,18,0),IF(AND(ISNUMBER(FIND("T",LEFT(E875,2))),IF(LEN(E875)-LEN(SUBSTITUTE(E875,"T",""))&gt;1,FALSE,TRUE)),VLOOKUP(SUBSTITUTE(E875,"T",""),CIFX_ECSG清單!A:R,18,0),VLOOKUP(E875,CIFX_ECSG清單!A:R,18,0)))</f>
        <v>TS0116-SA-010301-00008-顧客資料基本資料_顧客聯絡方式維護(客服)</v>
      </c>
      <c r="G875" s="65"/>
      <c r="H875" s="65"/>
      <c r="I875" s="65"/>
      <c r="J875" s="65" t="s">
        <v>496</v>
      </c>
      <c r="K875" s="65" t="s">
        <v>907</v>
      </c>
      <c r="L875" s="65"/>
      <c r="M875" s="65" t="s">
        <v>2168</v>
      </c>
      <c r="N875" s="65">
        <v>11</v>
      </c>
      <c r="O875" s="65" t="s">
        <v>516</v>
      </c>
      <c r="P875" s="65" t="s">
        <v>909</v>
      </c>
      <c r="Q875" s="65" t="s">
        <v>2034</v>
      </c>
      <c r="R875" s="65" t="s">
        <v>910</v>
      </c>
      <c r="S875" s="65" t="s">
        <v>911</v>
      </c>
      <c r="T875" s="65" t="s">
        <v>2119</v>
      </c>
    </row>
    <row r="876" spans="1:20" hidden="1">
      <c r="A876" s="6" t="str">
        <f>VLOOKUP(E876,CIFX_ECSG清單!A:B,2,0)</f>
        <v>待下架</v>
      </c>
      <c r="B876" s="6" t="str">
        <f>_xlfn.IFNA(IF(C876="舊服務",LOOKUP(1,0/FIND(IFERROR(VLOOKUP(E876,新舊交易名稱mapping!A:B,2,0),E876),PGMTRX!A:A),PGMTRX!C:C),LOOKUP(1,0/FIND(E876,新服務功能!H:H),新服務功能!M:M)),VLOOKUP(IFERROR(VLOOKUP(E876,新舊交易名稱mapping!A:B,2,0),E876),CIFX_ECSG清單!A:B,2,0))</f>
        <v>客服系統(PeopleSof)</v>
      </c>
      <c r="C876" s="6" t="str">
        <f>IF(_xlfn.IFNA(VLOOKUP(E876,新服務功能!H:H,1,0),"舊服務")&lt;&gt;"舊服務","新服務","舊服務")</f>
        <v>舊服務</v>
      </c>
      <c r="D876" s="6" t="str">
        <f>IF((VLOOKUP(E876,CIFX_ECSG清單!A:H,8,FALSE))=1,"異動","查詢")</f>
        <v>異動</v>
      </c>
      <c r="E876" s="65" t="s">
        <v>396</v>
      </c>
      <c r="F876" s="27" t="str">
        <f>IF(ISNUMBER(FIND("TWIS",E876)),VLOOKUP(SUBSTITUTE(E876,"TWIS","IWIS"),CIFX_ECSG清單!A:R,18,0),IF(AND(ISNUMBER(FIND("T",LEFT(E876,2))),IF(LEN(E876)-LEN(SUBSTITUTE(E876,"T",""))&gt;1,FALSE,TRUE)),VLOOKUP(SUBSTITUTE(E876,"T",""),CIFX_ECSG清單!A:R,18,0),VLOOKUP(E876,CIFX_ECSG清單!A:R,18,0)))</f>
        <v>TS0116-SA-010301-00008-顧客資料基本資料_顧客聯絡方式維護(客服)</v>
      </c>
      <c r="G876" s="65"/>
      <c r="H876" s="65"/>
      <c r="I876" s="65"/>
      <c r="J876" s="65" t="s">
        <v>496</v>
      </c>
      <c r="K876" s="83" t="s">
        <v>2059</v>
      </c>
      <c r="L876" s="83"/>
      <c r="M876" s="65" t="s">
        <v>2169</v>
      </c>
      <c r="N876" s="65">
        <v>1</v>
      </c>
      <c r="O876" s="65" t="s">
        <v>516</v>
      </c>
      <c r="P876" s="65"/>
      <c r="Q876" s="65"/>
      <c r="R876" s="65"/>
      <c r="S876" s="65"/>
      <c r="T876" s="65" t="s">
        <v>2119</v>
      </c>
    </row>
    <row r="877" spans="1:20" hidden="1">
      <c r="A877" s="6" t="str">
        <f>VLOOKUP(E877,CIFX_ECSG清單!A:B,2,0)</f>
        <v>待下架</v>
      </c>
      <c r="B877" s="6" t="str">
        <f>_xlfn.IFNA(IF(C877="舊服務",LOOKUP(1,0/FIND(IFERROR(VLOOKUP(E877,新舊交易名稱mapping!A:B,2,0),E877),PGMTRX!A:A),PGMTRX!C:C),LOOKUP(1,0/FIND(E877,新服務功能!H:H),新服務功能!M:M)),VLOOKUP(IFERROR(VLOOKUP(E877,新舊交易名稱mapping!A:B,2,0),E877),CIFX_ECSG清單!A:B,2,0))</f>
        <v>客服系統(PeopleSof)</v>
      </c>
      <c r="C877" s="6" t="str">
        <f>IF(_xlfn.IFNA(VLOOKUP(E877,新服務功能!H:H,1,0),"舊服務")&lt;&gt;"舊服務","新服務","舊服務")</f>
        <v>舊服務</v>
      </c>
      <c r="D877" s="6" t="str">
        <f>IF((VLOOKUP(E877,CIFX_ECSG清單!A:H,8,FALSE))=1,"異動","查詢")</f>
        <v>異動</v>
      </c>
      <c r="E877" s="65" t="s">
        <v>396</v>
      </c>
      <c r="F877" s="27" t="str">
        <f>IF(ISNUMBER(FIND("TWIS",E877)),VLOOKUP(SUBSTITUTE(E877,"TWIS","IWIS"),CIFX_ECSG清單!A:R,18,0),IF(AND(ISNUMBER(FIND("T",LEFT(E877,2))),IF(LEN(E877)-LEN(SUBSTITUTE(E877,"T",""))&gt;1,FALSE,TRUE)),VLOOKUP(SUBSTITUTE(E877,"T",""),CIFX_ECSG清單!A:R,18,0),VLOOKUP(E877,CIFX_ECSG清單!A:R,18,0)))</f>
        <v>TS0116-SA-010301-00008-顧客資料基本資料_顧客聯絡方式維護(客服)</v>
      </c>
      <c r="G877" s="65"/>
      <c r="H877" s="65"/>
      <c r="I877" s="65"/>
      <c r="J877" s="65" t="s">
        <v>496</v>
      </c>
      <c r="K877" s="65" t="s">
        <v>2170</v>
      </c>
      <c r="L877" s="65"/>
      <c r="M877" s="65" t="s">
        <v>2171</v>
      </c>
      <c r="N877" s="65">
        <v>1</v>
      </c>
      <c r="O877" s="65" t="s">
        <v>516</v>
      </c>
      <c r="P877" s="65" t="s">
        <v>703</v>
      </c>
      <c r="Q877" s="65" t="s">
        <v>2172</v>
      </c>
      <c r="R877" s="65" t="s">
        <v>704</v>
      </c>
      <c r="S877" s="65" t="s">
        <v>706</v>
      </c>
      <c r="T877" s="65" t="s">
        <v>2119</v>
      </c>
    </row>
    <row r="878" spans="1:20" hidden="1">
      <c r="A878" s="6" t="str">
        <f>VLOOKUP(E878,CIFX_ECSG清單!A:B,2,0)</f>
        <v>待下架</v>
      </c>
      <c r="B878" s="6" t="str">
        <f>_xlfn.IFNA(IF(C878="舊服務",LOOKUP(1,0/FIND(IFERROR(VLOOKUP(E878,新舊交易名稱mapping!A:B,2,0),E878),PGMTRX!A:A),PGMTRX!C:C),LOOKUP(1,0/FIND(E878,新服務功能!H:H),新服務功能!M:M)),VLOOKUP(IFERROR(VLOOKUP(E878,新舊交易名稱mapping!A:B,2,0),E878),CIFX_ECSG清單!A:B,2,0))</f>
        <v>客服系統(PeopleSof)</v>
      </c>
      <c r="C878" s="6" t="str">
        <f>IF(_xlfn.IFNA(VLOOKUP(E878,新服務功能!H:H,1,0),"舊服務")&lt;&gt;"舊服務","新服務","舊服務")</f>
        <v>舊服務</v>
      </c>
      <c r="D878" s="6" t="str">
        <f>IF((VLOOKUP(E878,CIFX_ECSG清單!A:H,8,FALSE))=1,"異動","查詢")</f>
        <v>異動</v>
      </c>
      <c r="E878" s="65" t="s">
        <v>396</v>
      </c>
      <c r="F878" s="27" t="str">
        <f>IF(ISNUMBER(FIND("TWIS",E878)),VLOOKUP(SUBSTITUTE(E878,"TWIS","IWIS"),CIFX_ECSG清單!A:R,18,0),IF(AND(ISNUMBER(FIND("T",LEFT(E878,2))),IF(LEN(E878)-LEN(SUBSTITUTE(E878,"T",""))&gt;1,FALSE,TRUE)),VLOOKUP(SUBSTITUTE(E878,"T",""),CIFX_ECSG清單!A:R,18,0),VLOOKUP(E878,CIFX_ECSG清單!A:R,18,0)))</f>
        <v>TS0116-SA-010301-00008-顧客資料基本資料_顧客聯絡方式維護(客服)</v>
      </c>
      <c r="G878" s="65"/>
      <c r="H878" s="65"/>
      <c r="I878" s="65"/>
      <c r="J878" s="65" t="s">
        <v>496</v>
      </c>
      <c r="K878" s="83" t="s">
        <v>2059</v>
      </c>
      <c r="L878" s="83"/>
      <c r="M878" s="65" t="s">
        <v>2173</v>
      </c>
      <c r="N878" s="65">
        <v>1</v>
      </c>
      <c r="O878" s="65" t="s">
        <v>516</v>
      </c>
      <c r="P878" s="65"/>
      <c r="Q878" s="65"/>
      <c r="R878" s="65"/>
      <c r="S878" s="65"/>
      <c r="T878" s="65" t="s">
        <v>2119</v>
      </c>
    </row>
    <row r="879" spans="1:20" hidden="1">
      <c r="A879" s="6" t="str">
        <f>VLOOKUP(E879,CIFX_ECSG清單!A:B,2,0)</f>
        <v>待下架</v>
      </c>
      <c r="B879" s="6" t="str">
        <f>_xlfn.IFNA(IF(C879="舊服務",LOOKUP(1,0/FIND(IFERROR(VLOOKUP(E879,新舊交易名稱mapping!A:B,2,0),E879),PGMTRX!A:A),PGMTRX!C:C),LOOKUP(1,0/FIND(E879,新服務功能!H:H),新服務功能!M:M)),VLOOKUP(IFERROR(VLOOKUP(E879,新舊交易名稱mapping!A:B,2,0),E879),CIFX_ECSG清單!A:B,2,0))</f>
        <v>客服系統(PeopleSof)</v>
      </c>
      <c r="C879" s="6" t="str">
        <f>IF(_xlfn.IFNA(VLOOKUP(E879,新服務功能!H:H,1,0),"舊服務")&lt;&gt;"舊服務","新服務","舊服務")</f>
        <v>舊服務</v>
      </c>
      <c r="D879" s="6" t="str">
        <f>IF((VLOOKUP(E879,CIFX_ECSG清單!A:H,8,FALSE))=1,"異動","查詢")</f>
        <v>異動</v>
      </c>
      <c r="E879" s="65" t="s">
        <v>396</v>
      </c>
      <c r="F879" s="27" t="str">
        <f>IF(ISNUMBER(FIND("TWIS",E879)),VLOOKUP(SUBSTITUTE(E879,"TWIS","IWIS"),CIFX_ECSG清單!A:R,18,0),IF(AND(ISNUMBER(FIND("T",LEFT(E879,2))),IF(LEN(E879)-LEN(SUBSTITUTE(E879,"T",""))&gt;1,FALSE,TRUE)),VLOOKUP(SUBSTITUTE(E879,"T",""),CIFX_ECSG清單!A:R,18,0),VLOOKUP(E879,CIFX_ECSG清單!A:R,18,0)))</f>
        <v>TS0116-SA-010301-00008-顧客資料基本資料_顧客聯絡方式維護(客服)</v>
      </c>
      <c r="G879" s="65"/>
      <c r="H879" s="65"/>
      <c r="I879" s="65"/>
      <c r="J879" s="65" t="s">
        <v>496</v>
      </c>
      <c r="K879" s="65" t="s">
        <v>2174</v>
      </c>
      <c r="L879" s="65"/>
      <c r="M879" s="65" t="s">
        <v>2175</v>
      </c>
      <c r="N879" s="65">
        <v>1</v>
      </c>
      <c r="O879" s="65" t="s">
        <v>516</v>
      </c>
      <c r="P879" s="65" t="s">
        <v>709</v>
      </c>
      <c r="Q879" s="65" t="s">
        <v>2172</v>
      </c>
      <c r="R879" s="65" t="s">
        <v>710</v>
      </c>
      <c r="S879" s="65" t="s">
        <v>711</v>
      </c>
      <c r="T879" s="65" t="s">
        <v>2119</v>
      </c>
    </row>
    <row r="880" spans="1:20" hidden="1">
      <c r="A880" s="6" t="str">
        <f>VLOOKUP(E880,CIFX_ECSG清單!A:B,2,0)</f>
        <v>待下架</v>
      </c>
      <c r="B880" s="6" t="str">
        <f>_xlfn.IFNA(IF(C880="舊服務",LOOKUP(1,0/FIND(IFERROR(VLOOKUP(E880,新舊交易名稱mapping!A:B,2,0),E880),PGMTRX!A:A),PGMTRX!C:C),LOOKUP(1,0/FIND(E880,新服務功能!H:H),新服務功能!M:M)),VLOOKUP(IFERROR(VLOOKUP(E880,新舊交易名稱mapping!A:B,2,0),E880),CIFX_ECSG清單!A:B,2,0))</f>
        <v>客服系統(PeopleSof)</v>
      </c>
      <c r="C880" s="6" t="str">
        <f>IF(_xlfn.IFNA(VLOOKUP(E880,新服務功能!H:H,1,0),"舊服務")&lt;&gt;"舊服務","新服務","舊服務")</f>
        <v>舊服務</v>
      </c>
      <c r="D880" s="6" t="str">
        <f>IF((VLOOKUP(E880,CIFX_ECSG清單!A:H,8,FALSE))=1,"異動","查詢")</f>
        <v>異動</v>
      </c>
      <c r="E880" s="65" t="s">
        <v>396</v>
      </c>
      <c r="F880" s="27" t="str">
        <f>IF(ISNUMBER(FIND("TWIS",E880)),VLOOKUP(SUBSTITUTE(E880,"TWIS","IWIS"),CIFX_ECSG清單!A:R,18,0),IF(AND(ISNUMBER(FIND("T",LEFT(E880,2))),IF(LEN(E880)-LEN(SUBSTITUTE(E880,"T",""))&gt;1,FALSE,TRUE)),VLOOKUP(SUBSTITUTE(E880,"T",""),CIFX_ECSG清單!A:R,18,0),VLOOKUP(E880,CIFX_ECSG清單!A:R,18,0)))</f>
        <v>TS0116-SA-010301-00008-顧客資料基本資料_顧客聯絡方式維護(客服)</v>
      </c>
      <c r="G880" s="65"/>
      <c r="H880" s="65"/>
      <c r="I880" s="65"/>
      <c r="J880" s="65" t="s">
        <v>496</v>
      </c>
      <c r="K880" s="83" t="s">
        <v>2059</v>
      </c>
      <c r="L880" s="83"/>
      <c r="M880" s="65" t="s">
        <v>2176</v>
      </c>
      <c r="N880" s="65">
        <v>1</v>
      </c>
      <c r="O880" s="65" t="s">
        <v>516</v>
      </c>
      <c r="P880" s="65"/>
      <c r="Q880" s="65"/>
      <c r="R880" s="65"/>
      <c r="S880" s="65"/>
      <c r="T880" s="65" t="s">
        <v>2119</v>
      </c>
    </row>
    <row r="881" spans="1:20" hidden="1">
      <c r="A881" s="6" t="str">
        <f>VLOOKUP(E881,CIFX_ECSG清單!A:B,2,0)</f>
        <v>待下架</v>
      </c>
      <c r="B881" s="6" t="str">
        <f>_xlfn.IFNA(IF(C881="舊服務",LOOKUP(1,0/FIND(IFERROR(VLOOKUP(E881,新舊交易名稱mapping!A:B,2,0),E881),PGMTRX!A:A),PGMTRX!C:C),LOOKUP(1,0/FIND(E881,新服務功能!H:H),新服務功能!M:M)),VLOOKUP(IFERROR(VLOOKUP(E881,新舊交易名稱mapping!A:B,2,0),E881),CIFX_ECSG清單!A:B,2,0))</f>
        <v>客服系統(PeopleSof)</v>
      </c>
      <c r="C881" s="6" t="str">
        <f>IF(_xlfn.IFNA(VLOOKUP(E881,新服務功能!H:H,1,0),"舊服務")&lt;&gt;"舊服務","新服務","舊服務")</f>
        <v>舊服務</v>
      </c>
      <c r="D881" s="6" t="str">
        <f>IF((VLOOKUP(E881,CIFX_ECSG清單!A:H,8,FALSE))=1,"異動","查詢")</f>
        <v>異動</v>
      </c>
      <c r="E881" s="65" t="s">
        <v>396</v>
      </c>
      <c r="F881" s="27" t="str">
        <f>IF(ISNUMBER(FIND("TWIS",E881)),VLOOKUP(SUBSTITUTE(E881,"TWIS","IWIS"),CIFX_ECSG清單!A:R,18,0),IF(AND(ISNUMBER(FIND("T",LEFT(E881,2))),IF(LEN(E881)-LEN(SUBSTITUTE(E881,"T",""))&gt;1,FALSE,TRUE)),VLOOKUP(SUBSTITUTE(E881,"T",""),CIFX_ECSG清單!A:R,18,0),VLOOKUP(E881,CIFX_ECSG清單!A:R,18,0)))</f>
        <v>TS0116-SA-010301-00008-顧客資料基本資料_顧客聯絡方式維護(客服)</v>
      </c>
      <c r="G881" s="65"/>
      <c r="H881" s="65"/>
      <c r="I881" s="65"/>
      <c r="J881" s="65" t="s">
        <v>496</v>
      </c>
      <c r="K881" s="65" t="s">
        <v>2177</v>
      </c>
      <c r="L881" s="65"/>
      <c r="M881" s="65" t="s">
        <v>2178</v>
      </c>
      <c r="N881" s="65">
        <v>1</v>
      </c>
      <c r="O881" s="65" t="s">
        <v>516</v>
      </c>
      <c r="P881" s="65" t="s">
        <v>714</v>
      </c>
      <c r="Q881" s="65" t="s">
        <v>2172</v>
      </c>
      <c r="R881" s="65" t="s">
        <v>715</v>
      </c>
      <c r="S881" s="65" t="s">
        <v>716</v>
      </c>
      <c r="T881" s="65" t="s">
        <v>2119</v>
      </c>
    </row>
    <row r="882" spans="1:20" hidden="1">
      <c r="A882" s="6" t="str">
        <f>VLOOKUP(E882,CIFX_ECSG清單!A:B,2,0)</f>
        <v>待下架</v>
      </c>
      <c r="B882" s="6" t="str">
        <f>_xlfn.IFNA(IF(C882="舊服務",LOOKUP(1,0/FIND(IFERROR(VLOOKUP(E882,新舊交易名稱mapping!A:B,2,0),E882),PGMTRX!A:A),PGMTRX!C:C),LOOKUP(1,0/FIND(E882,新服務功能!H:H),新服務功能!M:M)),VLOOKUP(IFERROR(VLOOKUP(E882,新舊交易名稱mapping!A:B,2,0),E882),CIFX_ECSG清單!A:B,2,0))</f>
        <v>客服系統(PeopleSof)</v>
      </c>
      <c r="C882" s="6" t="str">
        <f>IF(_xlfn.IFNA(VLOOKUP(E882,新服務功能!H:H,1,0),"舊服務")&lt;&gt;"舊服務","新服務","舊服務")</f>
        <v>舊服務</v>
      </c>
      <c r="D882" s="6" t="str">
        <f>IF((VLOOKUP(E882,CIFX_ECSG清單!A:H,8,FALSE))=1,"異動","查詢")</f>
        <v>異動</v>
      </c>
      <c r="E882" s="65" t="s">
        <v>396</v>
      </c>
      <c r="F882" s="27" t="str">
        <f>IF(ISNUMBER(FIND("TWIS",E882)),VLOOKUP(SUBSTITUTE(E882,"TWIS","IWIS"),CIFX_ECSG清單!A:R,18,0),IF(AND(ISNUMBER(FIND("T",LEFT(E882,2))),IF(LEN(E882)-LEN(SUBSTITUTE(E882,"T",""))&gt;1,FALSE,TRUE)),VLOOKUP(SUBSTITUTE(E882,"T",""),CIFX_ECSG清單!A:R,18,0),VLOOKUP(E882,CIFX_ECSG清單!A:R,18,0)))</f>
        <v>TS0116-SA-010301-00008-顧客資料基本資料_顧客聯絡方式維護(客服)</v>
      </c>
      <c r="G882" s="65"/>
      <c r="H882" s="65"/>
      <c r="I882" s="65"/>
      <c r="J882" s="65" t="s">
        <v>496</v>
      </c>
      <c r="K882" s="83" t="s">
        <v>2059</v>
      </c>
      <c r="L882" s="83"/>
      <c r="M882" s="65" t="s">
        <v>2179</v>
      </c>
      <c r="N882" s="65">
        <v>1</v>
      </c>
      <c r="O882" s="65" t="s">
        <v>516</v>
      </c>
      <c r="P882" s="65"/>
      <c r="Q882" s="65"/>
      <c r="R882" s="65"/>
      <c r="S882" s="65"/>
      <c r="T882" s="65" t="s">
        <v>2119</v>
      </c>
    </row>
    <row r="883" spans="1:20" hidden="1">
      <c r="A883" s="6" t="str">
        <f>VLOOKUP(E883,CIFX_ECSG清單!A:B,2,0)</f>
        <v>待下架</v>
      </c>
      <c r="B883" s="6" t="str">
        <f>_xlfn.IFNA(IF(C883="舊服務",LOOKUP(1,0/FIND(IFERROR(VLOOKUP(E883,新舊交易名稱mapping!A:B,2,0),E883),PGMTRX!A:A),PGMTRX!C:C),LOOKUP(1,0/FIND(E883,新服務功能!H:H),新服務功能!M:M)),VLOOKUP(IFERROR(VLOOKUP(E883,新舊交易名稱mapping!A:B,2,0),E883),CIFX_ECSG清單!A:B,2,0))</f>
        <v>客服系統(PeopleSof)</v>
      </c>
      <c r="C883" s="6" t="str">
        <f>IF(_xlfn.IFNA(VLOOKUP(E883,新服務功能!H:H,1,0),"舊服務")&lt;&gt;"舊服務","新服務","舊服務")</f>
        <v>舊服務</v>
      </c>
      <c r="D883" s="6" t="str">
        <f>IF((VLOOKUP(E883,CIFX_ECSG清單!A:H,8,FALSE))=1,"異動","查詢")</f>
        <v>異動</v>
      </c>
      <c r="E883" s="65" t="s">
        <v>396</v>
      </c>
      <c r="F883" s="27" t="str">
        <f>IF(ISNUMBER(FIND("TWIS",E883)),VLOOKUP(SUBSTITUTE(E883,"TWIS","IWIS"),CIFX_ECSG清單!A:R,18,0),IF(AND(ISNUMBER(FIND("T",LEFT(E883,2))),IF(LEN(E883)-LEN(SUBSTITUTE(E883,"T",""))&gt;1,FALSE,TRUE)),VLOOKUP(SUBSTITUTE(E883,"T",""),CIFX_ECSG清單!A:R,18,0),VLOOKUP(E883,CIFX_ECSG清單!A:R,18,0)))</f>
        <v>TS0116-SA-010301-00008-顧客資料基本資料_顧客聯絡方式維護(客服)</v>
      </c>
      <c r="G883" s="65"/>
      <c r="H883" s="65"/>
      <c r="I883" s="65"/>
      <c r="J883" s="65" t="s">
        <v>496</v>
      </c>
      <c r="K883" s="65" t="s">
        <v>2180</v>
      </c>
      <c r="L883" s="65"/>
      <c r="M883" s="65" t="s">
        <v>2181</v>
      </c>
      <c r="N883" s="65">
        <v>1</v>
      </c>
      <c r="O883" s="65" t="s">
        <v>516</v>
      </c>
      <c r="P883" s="65" t="s">
        <v>719</v>
      </c>
      <c r="Q883" s="65" t="s">
        <v>2172</v>
      </c>
      <c r="R883" s="65" t="s">
        <v>720</v>
      </c>
      <c r="S883" s="65" t="s">
        <v>721</v>
      </c>
      <c r="T883" s="65" t="s">
        <v>2119</v>
      </c>
    </row>
    <row r="884" spans="1:20" hidden="1">
      <c r="A884" s="6" t="str">
        <f>VLOOKUP(E884,CIFX_ECSG清單!A:B,2,0)</f>
        <v>待下架</v>
      </c>
      <c r="B884" s="6" t="str">
        <f>_xlfn.IFNA(IF(C884="舊服務",LOOKUP(1,0/FIND(IFERROR(VLOOKUP(E884,新舊交易名稱mapping!A:B,2,0),E884),PGMTRX!A:A),PGMTRX!C:C),LOOKUP(1,0/FIND(E884,新服務功能!H:H),新服務功能!M:M)),VLOOKUP(IFERROR(VLOOKUP(E884,新舊交易名稱mapping!A:B,2,0),E884),CIFX_ECSG清單!A:B,2,0))</f>
        <v>客服系統(PeopleSof)</v>
      </c>
      <c r="C884" s="6" t="str">
        <f>IF(_xlfn.IFNA(VLOOKUP(E884,新服務功能!H:H,1,0),"舊服務")&lt;&gt;"舊服務","新服務","舊服務")</f>
        <v>舊服務</v>
      </c>
      <c r="D884" s="6" t="str">
        <f>IF((VLOOKUP(E884,CIFX_ECSG清單!A:H,8,FALSE))=1,"異動","查詢")</f>
        <v>異動</v>
      </c>
      <c r="E884" s="65" t="s">
        <v>396</v>
      </c>
      <c r="F884" s="27" t="str">
        <f>IF(ISNUMBER(FIND("TWIS",E884)),VLOOKUP(SUBSTITUTE(E884,"TWIS","IWIS"),CIFX_ECSG清單!A:R,18,0),IF(AND(ISNUMBER(FIND("T",LEFT(E884,2))),IF(LEN(E884)-LEN(SUBSTITUTE(E884,"T",""))&gt;1,FALSE,TRUE)),VLOOKUP(SUBSTITUTE(E884,"T",""),CIFX_ECSG清單!A:R,18,0),VLOOKUP(E884,CIFX_ECSG清單!A:R,18,0)))</f>
        <v>TS0116-SA-010301-00008-顧客資料基本資料_顧客聯絡方式維護(客服)</v>
      </c>
      <c r="G884" s="65"/>
      <c r="H884" s="65"/>
      <c r="I884" s="65"/>
      <c r="J884" s="65" t="s">
        <v>496</v>
      </c>
      <c r="K884" s="83" t="s">
        <v>2059</v>
      </c>
      <c r="L884" s="83"/>
      <c r="M884" s="65" t="s">
        <v>2182</v>
      </c>
      <c r="N884" s="65">
        <v>1</v>
      </c>
      <c r="O884" s="65" t="s">
        <v>516</v>
      </c>
      <c r="P884" s="65"/>
      <c r="Q884" s="65"/>
      <c r="R884" s="65"/>
      <c r="S884" s="65"/>
      <c r="T884" s="65" t="s">
        <v>2119</v>
      </c>
    </row>
    <row r="885" spans="1:20" hidden="1">
      <c r="A885" s="6" t="str">
        <f>VLOOKUP(E885,CIFX_ECSG清單!A:B,2,0)</f>
        <v>待下架</v>
      </c>
      <c r="B885" s="6" t="str">
        <f>_xlfn.IFNA(IF(C885="舊服務",LOOKUP(1,0/FIND(IFERROR(VLOOKUP(E885,新舊交易名稱mapping!A:B,2,0),E885),PGMTRX!A:A),PGMTRX!C:C),LOOKUP(1,0/FIND(E885,新服務功能!H:H),新服務功能!M:M)),VLOOKUP(IFERROR(VLOOKUP(E885,新舊交易名稱mapping!A:B,2,0),E885),CIFX_ECSG清單!A:B,2,0))</f>
        <v>客服系統(PeopleSof)</v>
      </c>
      <c r="C885" s="6" t="str">
        <f>IF(_xlfn.IFNA(VLOOKUP(E885,新服務功能!H:H,1,0),"舊服務")&lt;&gt;"舊服務","新服務","舊服務")</f>
        <v>舊服務</v>
      </c>
      <c r="D885" s="6" t="str">
        <f>IF((VLOOKUP(E885,CIFX_ECSG清單!A:H,8,FALSE))=1,"異動","查詢")</f>
        <v>異動</v>
      </c>
      <c r="E885" s="65" t="s">
        <v>396</v>
      </c>
      <c r="F885" s="27" t="str">
        <f>IF(ISNUMBER(FIND("TWIS",E885)),VLOOKUP(SUBSTITUTE(E885,"TWIS","IWIS"),CIFX_ECSG清單!A:R,18,0),IF(AND(ISNUMBER(FIND("T",LEFT(E885,2))),IF(LEN(E885)-LEN(SUBSTITUTE(E885,"T",""))&gt;1,FALSE,TRUE)),VLOOKUP(SUBSTITUTE(E885,"T",""),CIFX_ECSG清單!A:R,18,0),VLOOKUP(E885,CIFX_ECSG清單!A:R,18,0)))</f>
        <v>TS0116-SA-010301-00008-顧客資料基本資料_顧客聯絡方式維護(客服)</v>
      </c>
      <c r="G885" s="65"/>
      <c r="H885" s="65"/>
      <c r="I885" s="65"/>
      <c r="J885" s="65" t="s">
        <v>496</v>
      </c>
      <c r="K885" s="65" t="s">
        <v>1620</v>
      </c>
      <c r="L885" s="65"/>
      <c r="M885" s="65" t="s">
        <v>2183</v>
      </c>
      <c r="N885" s="65">
        <v>80</v>
      </c>
      <c r="O885" s="65" t="s">
        <v>516</v>
      </c>
      <c r="P885" s="65" t="s">
        <v>1623</v>
      </c>
      <c r="Q885" s="65" t="s">
        <v>2159</v>
      </c>
      <c r="R885" s="65" t="s">
        <v>1624</v>
      </c>
      <c r="S885" s="65" t="s">
        <v>1625</v>
      </c>
      <c r="T885" s="65" t="s">
        <v>2119</v>
      </c>
    </row>
    <row r="886" spans="1:20" hidden="1">
      <c r="A886" s="6" t="str">
        <f>VLOOKUP(E886,CIFX_ECSG清單!A:B,2,0)</f>
        <v>待下架</v>
      </c>
      <c r="B886" s="6" t="str">
        <f>_xlfn.IFNA(IF(C886="舊服務",LOOKUP(1,0/FIND(IFERROR(VLOOKUP(E886,新舊交易名稱mapping!A:B,2,0),E886),PGMTRX!A:A),PGMTRX!C:C),LOOKUP(1,0/FIND(E886,新服務功能!H:H),新服務功能!M:M)),VLOOKUP(IFERROR(VLOOKUP(E886,新舊交易名稱mapping!A:B,2,0),E886),CIFX_ECSG清單!A:B,2,0))</f>
        <v>客服系統(PeopleSof)</v>
      </c>
      <c r="C886" s="6" t="str">
        <f>IF(_xlfn.IFNA(VLOOKUP(E886,新服務功能!H:H,1,0),"舊服務")&lt;&gt;"舊服務","新服務","舊服務")</f>
        <v>舊服務</v>
      </c>
      <c r="D886" s="6" t="str">
        <f>IF((VLOOKUP(E886,CIFX_ECSG清單!A:H,8,FALSE))=1,"異動","查詢")</f>
        <v>異動</v>
      </c>
      <c r="E886" s="65" t="s">
        <v>396</v>
      </c>
      <c r="F886" s="27" t="str">
        <f>IF(ISNUMBER(FIND("TWIS",E886)),VLOOKUP(SUBSTITUTE(E886,"TWIS","IWIS"),CIFX_ECSG清單!A:R,18,0),IF(AND(ISNUMBER(FIND("T",LEFT(E886,2))),IF(LEN(E886)-LEN(SUBSTITUTE(E886,"T",""))&gt;1,FALSE,TRUE)),VLOOKUP(SUBSTITUTE(E886,"T",""),CIFX_ECSG清單!A:R,18,0),VLOOKUP(E886,CIFX_ECSG清單!A:R,18,0)))</f>
        <v>TS0116-SA-010301-00008-顧客資料基本資料_顧客聯絡方式維護(客服)</v>
      </c>
      <c r="G886" s="65"/>
      <c r="H886" s="65"/>
      <c r="I886" s="65"/>
      <c r="J886" s="65" t="s">
        <v>496</v>
      </c>
      <c r="K886" s="83" t="s">
        <v>2059</v>
      </c>
      <c r="L886" s="83"/>
      <c r="M886" s="65" t="s">
        <v>2184</v>
      </c>
      <c r="N886" s="65">
        <v>1</v>
      </c>
      <c r="O886" s="65" t="s">
        <v>516</v>
      </c>
      <c r="P886" s="65"/>
      <c r="Q886" s="65"/>
      <c r="R886" s="65"/>
      <c r="S886" s="65"/>
      <c r="T886" s="65" t="s">
        <v>2119</v>
      </c>
    </row>
    <row r="887" spans="1:20" hidden="1">
      <c r="A887" s="6" t="str">
        <f>VLOOKUP(E887,CIFX_ECSG清單!A:B,2,0)</f>
        <v>待下架</v>
      </c>
      <c r="B887" s="6" t="str">
        <f>_xlfn.IFNA(IF(C887="舊服務",LOOKUP(1,0/FIND(IFERROR(VLOOKUP(E887,新舊交易名稱mapping!A:B,2,0),E887),PGMTRX!A:A),PGMTRX!C:C),LOOKUP(1,0/FIND(E887,新服務功能!H:H),新服務功能!M:M)),VLOOKUP(IFERROR(VLOOKUP(E887,新舊交易名稱mapping!A:B,2,0),E887),CIFX_ECSG清單!A:B,2,0))</f>
        <v>客服系統(PeopleSof)</v>
      </c>
      <c r="C887" s="6" t="str">
        <f>IF(_xlfn.IFNA(VLOOKUP(E887,新服務功能!H:H,1,0),"舊服務")&lt;&gt;"舊服務","新服務","舊服務")</f>
        <v>舊服務</v>
      </c>
      <c r="D887" s="6" t="str">
        <f>IF((VLOOKUP(E887,CIFX_ECSG清單!A:H,8,FALSE))=1,"異動","查詢")</f>
        <v>異動</v>
      </c>
      <c r="E887" s="65" t="s">
        <v>396</v>
      </c>
      <c r="F887" s="27" t="str">
        <f>IF(ISNUMBER(FIND("TWIS",E887)),VLOOKUP(SUBSTITUTE(E887,"TWIS","IWIS"),CIFX_ECSG清單!A:R,18,0),IF(AND(ISNUMBER(FIND("T",LEFT(E887,2))),IF(LEN(E887)-LEN(SUBSTITUTE(E887,"T",""))&gt;1,FALSE,TRUE)),VLOOKUP(SUBSTITUTE(E887,"T",""),CIFX_ECSG清單!A:R,18,0),VLOOKUP(E887,CIFX_ECSG清單!A:R,18,0)))</f>
        <v>TS0116-SA-010301-00008-顧客資料基本資料_顧客聯絡方式維護(客服)</v>
      </c>
      <c r="G887" s="65"/>
      <c r="H887" s="65"/>
      <c r="I887" s="65"/>
      <c r="J887" s="65" t="s">
        <v>496</v>
      </c>
      <c r="K887" s="65" t="s">
        <v>1646</v>
      </c>
      <c r="L887" s="65"/>
      <c r="M887" s="65" t="s">
        <v>2185</v>
      </c>
      <c r="N887" s="65">
        <v>50</v>
      </c>
      <c r="O887" s="65" t="s">
        <v>516</v>
      </c>
      <c r="P887" s="65" t="s">
        <v>845</v>
      </c>
      <c r="Q887" s="65" t="s">
        <v>2114</v>
      </c>
      <c r="R887" s="65" t="s">
        <v>1157</v>
      </c>
      <c r="S887" s="65" t="s">
        <v>847</v>
      </c>
      <c r="T887" s="65" t="s">
        <v>2119</v>
      </c>
    </row>
    <row r="888" spans="1:20" hidden="1">
      <c r="A888" s="6" t="str">
        <f>VLOOKUP(E888,CIFX_ECSG清單!A:B,2,0)</f>
        <v>待下架</v>
      </c>
      <c r="B888" s="6" t="str">
        <f>_xlfn.IFNA(IF(C888="舊服務",LOOKUP(1,0/FIND(IFERROR(VLOOKUP(E888,新舊交易名稱mapping!A:B,2,0),E888),PGMTRX!A:A),PGMTRX!C:C),LOOKUP(1,0/FIND(E888,新服務功能!H:H),新服務功能!M:M)),VLOOKUP(IFERROR(VLOOKUP(E888,新舊交易名稱mapping!A:B,2,0),E888),CIFX_ECSG清單!A:B,2,0))</f>
        <v>客服系統(PeopleSof)</v>
      </c>
      <c r="C888" s="6" t="str">
        <f>IF(_xlfn.IFNA(VLOOKUP(E888,新服務功能!H:H,1,0),"舊服務")&lt;&gt;"舊服務","新服務","舊服務")</f>
        <v>舊服務</v>
      </c>
      <c r="D888" s="6" t="str">
        <f>IF((VLOOKUP(E888,CIFX_ECSG清單!A:H,8,FALSE))=1,"異動","查詢")</f>
        <v>異動</v>
      </c>
      <c r="E888" s="65" t="s">
        <v>396</v>
      </c>
      <c r="F888" s="27" t="str">
        <f>IF(ISNUMBER(FIND("TWIS",E888)),VLOOKUP(SUBSTITUTE(E888,"TWIS","IWIS"),CIFX_ECSG清單!A:R,18,0),IF(AND(ISNUMBER(FIND("T",LEFT(E888,2))),IF(LEN(E888)-LEN(SUBSTITUTE(E888,"T",""))&gt;1,FALSE,TRUE)),VLOOKUP(SUBSTITUTE(E888,"T",""),CIFX_ECSG清單!A:R,18,0),VLOOKUP(E888,CIFX_ECSG清單!A:R,18,0)))</f>
        <v>TS0116-SA-010301-00008-顧客資料基本資料_顧客聯絡方式維護(客服)</v>
      </c>
      <c r="G888" s="65"/>
      <c r="H888" s="65"/>
      <c r="I888" s="65"/>
      <c r="J888" s="65" t="s">
        <v>496</v>
      </c>
      <c r="K888" s="83" t="s">
        <v>2059</v>
      </c>
      <c r="L888" s="83"/>
      <c r="M888" s="65" t="s">
        <v>2186</v>
      </c>
      <c r="N888" s="65">
        <v>1</v>
      </c>
      <c r="O888" s="65" t="s">
        <v>516</v>
      </c>
      <c r="P888" s="65"/>
      <c r="Q888" s="65"/>
      <c r="R888" s="65"/>
      <c r="S888" s="65"/>
      <c r="T888" s="65" t="s">
        <v>2119</v>
      </c>
    </row>
    <row r="889" spans="1:20" hidden="1">
      <c r="A889" s="6" t="str">
        <f>VLOOKUP(E889,CIFX_ECSG清單!A:B,2,0)</f>
        <v>待下架</v>
      </c>
      <c r="B889" s="6" t="str">
        <f>_xlfn.IFNA(IF(C889="舊服務",LOOKUP(1,0/FIND(IFERROR(VLOOKUP(E889,新舊交易名稱mapping!A:B,2,0),E889),PGMTRX!A:A),PGMTRX!C:C),LOOKUP(1,0/FIND(E889,新服務功能!H:H),新服務功能!M:M)),VLOOKUP(IFERROR(VLOOKUP(E889,新舊交易名稱mapping!A:B,2,0),E889),CIFX_ECSG清單!A:B,2,0))</f>
        <v>客服系統(PeopleSof)</v>
      </c>
      <c r="C889" s="6" t="str">
        <f>IF(_xlfn.IFNA(VLOOKUP(E889,新服務功能!H:H,1,0),"舊服務")&lt;&gt;"舊服務","新服務","舊服務")</f>
        <v>舊服務</v>
      </c>
      <c r="D889" s="6" t="str">
        <f>IF((VLOOKUP(E889,CIFX_ECSG清單!A:H,8,FALSE))=1,"異動","查詢")</f>
        <v>異動</v>
      </c>
      <c r="E889" s="65" t="s">
        <v>396</v>
      </c>
      <c r="F889" s="27" t="str">
        <f>IF(ISNUMBER(FIND("TWIS",E889)),VLOOKUP(SUBSTITUTE(E889,"TWIS","IWIS"),CIFX_ECSG清單!A:R,18,0),IF(AND(ISNUMBER(FIND("T",LEFT(E889,2))),IF(LEN(E889)-LEN(SUBSTITUTE(E889,"T",""))&gt;1,FALSE,TRUE)),VLOOKUP(SUBSTITUTE(E889,"T",""),CIFX_ECSG清單!A:R,18,0),VLOOKUP(E889,CIFX_ECSG清單!A:R,18,0)))</f>
        <v>TS0116-SA-010301-00008-顧客資料基本資料_顧客聯絡方式維護(客服)</v>
      </c>
      <c r="G889" s="65"/>
      <c r="H889" s="65"/>
      <c r="I889" s="65"/>
      <c r="J889" s="65" t="s">
        <v>496</v>
      </c>
      <c r="K889" s="65" t="s">
        <v>2187</v>
      </c>
      <c r="L889" s="65"/>
      <c r="M889" s="65" t="s">
        <v>2188</v>
      </c>
      <c r="N889" s="65">
        <v>1</v>
      </c>
      <c r="O889" s="65" t="s">
        <v>516</v>
      </c>
      <c r="P889" s="65" t="s">
        <v>2189</v>
      </c>
      <c r="Q889" s="65"/>
      <c r="R889" s="65"/>
      <c r="S889" s="65"/>
      <c r="T889" s="65" t="s">
        <v>2119</v>
      </c>
    </row>
    <row r="890" spans="1:20" hidden="1">
      <c r="A890" s="6" t="str">
        <f>VLOOKUP(E890,CIFX_ECSG清單!A:B,2,0)</f>
        <v>待下架</v>
      </c>
      <c r="B890" s="6" t="str">
        <f>_xlfn.IFNA(IF(C890="舊服務",LOOKUP(1,0/FIND(IFERROR(VLOOKUP(E890,新舊交易名稱mapping!A:B,2,0),E890),PGMTRX!A:A),PGMTRX!C:C),LOOKUP(1,0/FIND(E890,新服務功能!H:H),新服務功能!M:M)),VLOOKUP(IFERROR(VLOOKUP(E890,新舊交易名稱mapping!A:B,2,0),E890),CIFX_ECSG清單!A:B,2,0))</f>
        <v>客服系統(PeopleSof)</v>
      </c>
      <c r="C890" s="6" t="str">
        <f>IF(_xlfn.IFNA(VLOOKUP(E890,新服務功能!H:H,1,0),"舊服務")&lt;&gt;"舊服務","新服務","舊服務")</f>
        <v>舊服務</v>
      </c>
      <c r="D890" s="6" t="str">
        <f>IF((VLOOKUP(E890,CIFX_ECSG清單!A:H,8,FALSE))=1,"異動","查詢")</f>
        <v>異動</v>
      </c>
      <c r="E890" s="65" t="s">
        <v>396</v>
      </c>
      <c r="F890" s="27" t="str">
        <f>IF(ISNUMBER(FIND("TWIS",E890)),VLOOKUP(SUBSTITUTE(E890,"TWIS","IWIS"),CIFX_ECSG清單!A:R,18,0),IF(AND(ISNUMBER(FIND("T",LEFT(E890,2))),IF(LEN(E890)-LEN(SUBSTITUTE(E890,"T",""))&gt;1,FALSE,TRUE)),VLOOKUP(SUBSTITUTE(E890,"T",""),CIFX_ECSG清單!A:R,18,0),VLOOKUP(E890,CIFX_ECSG清單!A:R,18,0)))</f>
        <v>TS0116-SA-010301-00008-顧客資料基本資料_顧客聯絡方式維護(客服)</v>
      </c>
      <c r="G890" s="65"/>
      <c r="H890" s="65"/>
      <c r="I890" s="65"/>
      <c r="J890" s="65" t="s">
        <v>513</v>
      </c>
      <c r="K890" s="65" t="s">
        <v>2190</v>
      </c>
      <c r="L890" s="65"/>
      <c r="M890" s="65" t="s">
        <v>2191</v>
      </c>
      <c r="N890" s="65">
        <v>1</v>
      </c>
      <c r="O890" s="65" t="s">
        <v>516</v>
      </c>
      <c r="P890" s="65" t="s">
        <v>2192</v>
      </c>
      <c r="Q890" s="65"/>
      <c r="R890" s="65"/>
      <c r="S890" s="65"/>
      <c r="T890" s="65" t="s">
        <v>2119</v>
      </c>
    </row>
    <row r="891" spans="1:20" hidden="1">
      <c r="A891" s="6" t="str">
        <f>VLOOKUP(E891,CIFX_ECSG清單!A:B,2,0)</f>
        <v>PROD</v>
      </c>
      <c r="B891" s="6" t="str">
        <f>_xlfn.IFNA(IF(C891="舊服務",LOOKUP(1,0/FIND(IFERROR(VLOOKUP(E891,新舊交易名稱mapping!A:B,2,0),E891),PGMTRX!A:A),PGMTRX!C:C),LOOKUP(1,0/FIND(E891,新服務功能!H:H),新服務功能!M:M)),VLOOKUP(IFERROR(VLOOKUP(E891,新舊交易名稱mapping!A:B,2,0),E891),CIFX_ECSG清單!A:B,2,0))</f>
        <v>客服系統(PeopleSof)</v>
      </c>
      <c r="C891" s="6" t="str">
        <f>IF(_xlfn.IFNA(VLOOKUP(E891,新服務功能!H:H,1,0),"舊服務")&lt;&gt;"舊服務","新服務","舊服務")</f>
        <v>舊服務</v>
      </c>
      <c r="D891" s="6" t="str">
        <f>IF((VLOOKUP(E891,CIFX_ECSG清單!A:H,8,FALSE))=1,"異動","查詢")</f>
        <v>異動</v>
      </c>
      <c r="E891" s="65" t="s">
        <v>416</v>
      </c>
      <c r="F891" s="27" t="str">
        <f>IF(ISNUMBER(FIND("TWIS",E891)),VLOOKUP(SUBSTITUTE(E891,"TWIS","IWIS"),CIFX_ECSG清單!A:R,18,0),IF(AND(ISNUMBER(FIND("T",LEFT(E891,2))),IF(LEN(E891)-LEN(SUBSTITUTE(E891,"T",""))&gt;1,FALSE,TRUE)),VLOOKUP(SUBSTITUTE(E891,"T",""),CIFX_ECSG清單!A:R,18,0),VLOOKUP(E891,CIFX_ECSG清單!A:R,18,0)))</f>
        <v>TS0116-SA-010312-00003-顧客註記/約定作業_行銷註記維護(客服)</v>
      </c>
      <c r="G891" s="65"/>
      <c r="H891" s="65"/>
      <c r="I891" s="65"/>
      <c r="J891" s="65" t="s">
        <v>496</v>
      </c>
      <c r="K891" s="65" t="s">
        <v>498</v>
      </c>
      <c r="L891" s="65"/>
      <c r="M891" s="65" t="s">
        <v>2193</v>
      </c>
      <c r="N891" s="65">
        <v>10</v>
      </c>
      <c r="O891" s="65" t="s">
        <v>516</v>
      </c>
      <c r="P891" s="65" t="s">
        <v>501</v>
      </c>
      <c r="Q891" s="65" t="s">
        <v>2034</v>
      </c>
      <c r="R891" s="65" t="s">
        <v>517</v>
      </c>
      <c r="S891" s="65" t="s">
        <v>2035</v>
      </c>
      <c r="T891" s="65"/>
    </row>
    <row r="892" spans="1:20" hidden="1">
      <c r="A892" s="6" t="str">
        <f>VLOOKUP(E892,CIFX_ECSG清單!A:B,2,0)</f>
        <v>PROD</v>
      </c>
      <c r="B892" s="6" t="str">
        <f>_xlfn.IFNA(IF(C892="舊服務",LOOKUP(1,0/FIND(IFERROR(VLOOKUP(E892,新舊交易名稱mapping!A:B,2,0),E892),PGMTRX!A:A),PGMTRX!C:C),LOOKUP(1,0/FIND(E892,新服務功能!H:H),新服務功能!M:M)),VLOOKUP(IFERROR(VLOOKUP(E892,新舊交易名稱mapping!A:B,2,0),E892),CIFX_ECSG清單!A:B,2,0))</f>
        <v>客服系統(PeopleSof)</v>
      </c>
      <c r="C892" s="6" t="str">
        <f>IF(_xlfn.IFNA(VLOOKUP(E892,新服務功能!H:H,1,0),"舊服務")&lt;&gt;"舊服務","新服務","舊服務")</f>
        <v>舊服務</v>
      </c>
      <c r="D892" s="6" t="str">
        <f>IF((VLOOKUP(E892,CIFX_ECSG清單!A:H,8,FALSE))=1,"異動","查詢")</f>
        <v>異動</v>
      </c>
      <c r="E892" s="65" t="s">
        <v>416</v>
      </c>
      <c r="F892" s="27" t="str">
        <f>IF(ISNUMBER(FIND("TWIS",E892)),VLOOKUP(SUBSTITUTE(E892,"TWIS","IWIS"),CIFX_ECSG清單!A:R,18,0),IF(AND(ISNUMBER(FIND("T",LEFT(E892,2))),IF(LEN(E892)-LEN(SUBSTITUTE(E892,"T",""))&gt;1,FALSE,TRUE)),VLOOKUP(SUBSTITUTE(E892,"T",""),CIFX_ECSG清單!A:R,18,0),VLOOKUP(E892,CIFX_ECSG清單!A:R,18,0)))</f>
        <v>TS0116-SA-010312-00003-顧客註記/約定作業_行銷註記維護(客服)</v>
      </c>
      <c r="G892" s="65"/>
      <c r="H892" s="65"/>
      <c r="I892" s="65"/>
      <c r="J892" s="65" t="s">
        <v>496</v>
      </c>
      <c r="K892" s="65" t="s">
        <v>2194</v>
      </c>
      <c r="L892" s="65"/>
      <c r="M892" s="65" t="s">
        <v>2195</v>
      </c>
      <c r="N892" s="65">
        <v>10</v>
      </c>
      <c r="O892" s="65" t="s">
        <v>516</v>
      </c>
      <c r="P892" s="65" t="s">
        <v>2196</v>
      </c>
      <c r="Q892" s="65"/>
      <c r="R892" s="65"/>
      <c r="S892" s="65"/>
      <c r="T892" s="65"/>
    </row>
    <row r="893" spans="1:20" hidden="1">
      <c r="A893" s="6" t="str">
        <f>VLOOKUP(E893,CIFX_ECSG清單!A:B,2,0)</f>
        <v>PROD</v>
      </c>
      <c r="B893" s="6" t="str">
        <f>_xlfn.IFNA(IF(C893="舊服務",LOOKUP(1,0/FIND(IFERROR(VLOOKUP(E893,新舊交易名稱mapping!A:B,2,0),E893),PGMTRX!A:A),PGMTRX!C:C),LOOKUP(1,0/FIND(E893,新服務功能!H:H),新服務功能!M:M)),VLOOKUP(IFERROR(VLOOKUP(E893,新舊交易名稱mapping!A:B,2,0),E893),CIFX_ECSG清單!A:B,2,0))</f>
        <v>客服系統(PeopleSof)</v>
      </c>
      <c r="C893" s="6" t="str">
        <f>IF(_xlfn.IFNA(VLOOKUP(E893,新服務功能!H:H,1,0),"舊服務")&lt;&gt;"舊服務","新服務","舊服務")</f>
        <v>舊服務</v>
      </c>
      <c r="D893" s="6" t="str">
        <f>IF((VLOOKUP(E893,CIFX_ECSG清單!A:H,8,FALSE))=1,"異動","查詢")</f>
        <v>異動</v>
      </c>
      <c r="E893" s="65" t="s">
        <v>416</v>
      </c>
      <c r="F893" s="27" t="str">
        <f>IF(ISNUMBER(FIND("TWIS",E893)),VLOOKUP(SUBSTITUTE(E893,"TWIS","IWIS"),CIFX_ECSG清單!A:R,18,0),IF(AND(ISNUMBER(FIND("T",LEFT(E893,2))),IF(LEN(E893)-LEN(SUBSTITUTE(E893,"T",""))&gt;1,FALSE,TRUE)),VLOOKUP(SUBSTITUTE(E893,"T",""),CIFX_ECSG清單!A:R,18,0),VLOOKUP(E893,CIFX_ECSG清單!A:R,18,0)))</f>
        <v>TS0116-SA-010312-00003-顧客註記/約定作業_行銷註記維護(客服)</v>
      </c>
      <c r="G893" s="65"/>
      <c r="H893" s="65"/>
      <c r="I893" s="65"/>
      <c r="J893" s="65" t="s">
        <v>496</v>
      </c>
      <c r="K893" s="65" t="s">
        <v>2197</v>
      </c>
      <c r="L893" s="65"/>
      <c r="M893" s="65" t="s">
        <v>2198</v>
      </c>
      <c r="N893" s="65">
        <v>5</v>
      </c>
      <c r="O893" s="65" t="s">
        <v>516</v>
      </c>
      <c r="P893" s="65" t="s">
        <v>2199</v>
      </c>
      <c r="Q893" s="65"/>
      <c r="R893" s="65"/>
      <c r="S893" s="65"/>
      <c r="T893" s="65"/>
    </row>
    <row r="894" spans="1:20" hidden="1">
      <c r="A894" s="6" t="str">
        <f>VLOOKUP(E894,CIFX_ECSG清單!A:B,2,0)</f>
        <v>PROD</v>
      </c>
      <c r="B894" s="6" t="str">
        <f>_xlfn.IFNA(IF(C894="舊服務",LOOKUP(1,0/FIND(IFERROR(VLOOKUP(E894,新舊交易名稱mapping!A:B,2,0),E894),PGMTRX!A:A),PGMTRX!C:C),LOOKUP(1,0/FIND(E894,新服務功能!H:H),新服務功能!M:M)),VLOOKUP(IFERROR(VLOOKUP(E894,新舊交易名稱mapping!A:B,2,0),E894),CIFX_ECSG清單!A:B,2,0))</f>
        <v>客服系統(PeopleSof)</v>
      </c>
      <c r="C894" s="6" t="str">
        <f>IF(_xlfn.IFNA(VLOOKUP(E894,新服務功能!H:H,1,0),"舊服務")&lt;&gt;"舊服務","新服務","舊服務")</f>
        <v>舊服務</v>
      </c>
      <c r="D894" s="6" t="str">
        <f>IF((VLOOKUP(E894,CIFX_ECSG清單!A:H,8,FALSE))=1,"異動","查詢")</f>
        <v>異動</v>
      </c>
      <c r="E894" s="65" t="s">
        <v>416</v>
      </c>
      <c r="F894" s="27" t="str">
        <f>IF(ISNUMBER(FIND("TWIS",E894)),VLOOKUP(SUBSTITUTE(E894,"TWIS","IWIS"),CIFX_ECSG清單!A:R,18,0),IF(AND(ISNUMBER(FIND("T",LEFT(E894,2))),IF(LEN(E894)-LEN(SUBSTITUTE(E894,"T",""))&gt;1,FALSE,TRUE)),VLOOKUP(SUBSTITUTE(E894,"T",""),CIFX_ECSG清單!A:R,18,0),VLOOKUP(E894,CIFX_ECSG清單!A:R,18,0)))</f>
        <v>TS0116-SA-010312-00003-顧客註記/約定作業_行銷註記維護(客服)</v>
      </c>
      <c r="G894" s="65"/>
      <c r="H894" s="65"/>
      <c r="I894" s="65"/>
      <c r="J894" s="65" t="s">
        <v>496</v>
      </c>
      <c r="K894" s="65" t="s">
        <v>2170</v>
      </c>
      <c r="L894" s="65"/>
      <c r="M894" s="65" t="s">
        <v>2171</v>
      </c>
      <c r="N894" s="65">
        <v>1</v>
      </c>
      <c r="O894" s="65" t="s">
        <v>516</v>
      </c>
      <c r="P894" s="65" t="s">
        <v>703</v>
      </c>
      <c r="Q894" s="65" t="s">
        <v>2172</v>
      </c>
      <c r="R894" s="65" t="s">
        <v>704</v>
      </c>
      <c r="S894" s="65" t="s">
        <v>706</v>
      </c>
      <c r="T894" s="65"/>
    </row>
    <row r="895" spans="1:20" hidden="1">
      <c r="A895" s="6" t="str">
        <f>VLOOKUP(E895,CIFX_ECSG清單!A:B,2,0)</f>
        <v>PROD</v>
      </c>
      <c r="B895" s="6" t="str">
        <f>_xlfn.IFNA(IF(C895="舊服務",LOOKUP(1,0/FIND(IFERROR(VLOOKUP(E895,新舊交易名稱mapping!A:B,2,0),E895),PGMTRX!A:A),PGMTRX!C:C),LOOKUP(1,0/FIND(E895,新服務功能!H:H),新服務功能!M:M)),VLOOKUP(IFERROR(VLOOKUP(E895,新舊交易名稱mapping!A:B,2,0),E895),CIFX_ECSG清單!A:B,2,0))</f>
        <v>客服系統(PeopleSof)</v>
      </c>
      <c r="C895" s="6" t="str">
        <f>IF(_xlfn.IFNA(VLOOKUP(E895,新服務功能!H:H,1,0),"舊服務")&lt;&gt;"舊服務","新服務","舊服務")</f>
        <v>舊服務</v>
      </c>
      <c r="D895" s="6" t="str">
        <f>IF((VLOOKUP(E895,CIFX_ECSG清單!A:H,8,FALSE))=1,"異動","查詢")</f>
        <v>異動</v>
      </c>
      <c r="E895" s="65" t="s">
        <v>416</v>
      </c>
      <c r="F895" s="27" t="str">
        <f>IF(ISNUMBER(FIND("TWIS",E895)),VLOOKUP(SUBSTITUTE(E895,"TWIS","IWIS"),CIFX_ECSG清單!A:R,18,0),IF(AND(ISNUMBER(FIND("T",LEFT(E895,2))),IF(LEN(E895)-LEN(SUBSTITUTE(E895,"T",""))&gt;1,FALSE,TRUE)),VLOOKUP(SUBSTITUTE(E895,"T",""),CIFX_ECSG清單!A:R,18,0),VLOOKUP(E895,CIFX_ECSG清單!A:R,18,0)))</f>
        <v>TS0116-SA-010312-00003-顧客註記/約定作業_行銷註記維護(客服)</v>
      </c>
      <c r="G895" s="65"/>
      <c r="H895" s="65"/>
      <c r="I895" s="65"/>
      <c r="J895" s="65" t="s">
        <v>496</v>
      </c>
      <c r="K895" s="65" t="s">
        <v>2174</v>
      </c>
      <c r="L895" s="65"/>
      <c r="M895" s="65" t="s">
        <v>2175</v>
      </c>
      <c r="N895" s="65">
        <v>1</v>
      </c>
      <c r="O895" s="65" t="s">
        <v>516</v>
      </c>
      <c r="P895" s="65" t="s">
        <v>709</v>
      </c>
      <c r="Q895" s="65" t="s">
        <v>2172</v>
      </c>
      <c r="R895" s="65" t="s">
        <v>710</v>
      </c>
      <c r="S895" s="65" t="s">
        <v>711</v>
      </c>
      <c r="T895" s="65"/>
    </row>
    <row r="896" spans="1:20" hidden="1">
      <c r="A896" s="6" t="str">
        <f>VLOOKUP(E896,CIFX_ECSG清單!A:B,2,0)</f>
        <v>PROD</v>
      </c>
      <c r="B896" s="6" t="str">
        <f>_xlfn.IFNA(IF(C896="舊服務",LOOKUP(1,0/FIND(IFERROR(VLOOKUP(E896,新舊交易名稱mapping!A:B,2,0),E896),PGMTRX!A:A),PGMTRX!C:C),LOOKUP(1,0/FIND(E896,新服務功能!H:H),新服務功能!M:M)),VLOOKUP(IFERROR(VLOOKUP(E896,新舊交易名稱mapping!A:B,2,0),E896),CIFX_ECSG清單!A:B,2,0))</f>
        <v>客服系統(PeopleSof)</v>
      </c>
      <c r="C896" s="6" t="str">
        <f>IF(_xlfn.IFNA(VLOOKUP(E896,新服務功能!H:H,1,0),"舊服務")&lt;&gt;"舊服務","新服務","舊服務")</f>
        <v>舊服務</v>
      </c>
      <c r="D896" s="6" t="str">
        <f>IF((VLOOKUP(E896,CIFX_ECSG清單!A:H,8,FALSE))=1,"異動","查詢")</f>
        <v>異動</v>
      </c>
      <c r="E896" s="65" t="s">
        <v>416</v>
      </c>
      <c r="F896" s="27" t="str">
        <f>IF(ISNUMBER(FIND("TWIS",E896)),VLOOKUP(SUBSTITUTE(E896,"TWIS","IWIS"),CIFX_ECSG清單!A:R,18,0),IF(AND(ISNUMBER(FIND("T",LEFT(E896,2))),IF(LEN(E896)-LEN(SUBSTITUTE(E896,"T",""))&gt;1,FALSE,TRUE)),VLOOKUP(SUBSTITUTE(E896,"T",""),CIFX_ECSG清單!A:R,18,0),VLOOKUP(E896,CIFX_ECSG清單!A:R,18,0)))</f>
        <v>TS0116-SA-010312-00003-顧客註記/約定作業_行銷註記維護(客服)</v>
      </c>
      <c r="G896" s="65"/>
      <c r="H896" s="65"/>
      <c r="I896" s="65"/>
      <c r="J896" s="65" t="s">
        <v>496</v>
      </c>
      <c r="K896" s="65" t="s">
        <v>2177</v>
      </c>
      <c r="L896" s="65"/>
      <c r="M896" s="65" t="s">
        <v>2178</v>
      </c>
      <c r="N896" s="65">
        <v>1</v>
      </c>
      <c r="O896" s="65" t="s">
        <v>516</v>
      </c>
      <c r="P896" s="65" t="s">
        <v>714</v>
      </c>
      <c r="Q896" s="65" t="s">
        <v>2172</v>
      </c>
      <c r="R896" s="65" t="s">
        <v>715</v>
      </c>
      <c r="S896" s="65" t="s">
        <v>716</v>
      </c>
      <c r="T896" s="65"/>
    </row>
    <row r="897" spans="1:20" hidden="1">
      <c r="A897" s="6" t="str">
        <f>VLOOKUP(E897,CIFX_ECSG清單!A:B,2,0)</f>
        <v>PROD</v>
      </c>
      <c r="B897" s="6" t="str">
        <f>_xlfn.IFNA(IF(C897="舊服務",LOOKUP(1,0/FIND(IFERROR(VLOOKUP(E897,新舊交易名稱mapping!A:B,2,0),E897),PGMTRX!A:A),PGMTRX!C:C),LOOKUP(1,0/FIND(E897,新服務功能!H:H),新服務功能!M:M)),VLOOKUP(IFERROR(VLOOKUP(E897,新舊交易名稱mapping!A:B,2,0),E897),CIFX_ECSG清單!A:B,2,0))</f>
        <v>客服系統(PeopleSof)</v>
      </c>
      <c r="C897" s="6" t="str">
        <f>IF(_xlfn.IFNA(VLOOKUP(E897,新服務功能!H:H,1,0),"舊服務")&lt;&gt;"舊服務","新服務","舊服務")</f>
        <v>舊服務</v>
      </c>
      <c r="D897" s="6" t="str">
        <f>IF((VLOOKUP(E897,CIFX_ECSG清單!A:H,8,FALSE))=1,"異動","查詢")</f>
        <v>異動</v>
      </c>
      <c r="E897" s="65" t="s">
        <v>416</v>
      </c>
      <c r="F897" s="27" t="str">
        <f>IF(ISNUMBER(FIND("TWIS",E897)),VLOOKUP(SUBSTITUTE(E897,"TWIS","IWIS"),CIFX_ECSG清單!A:R,18,0),IF(AND(ISNUMBER(FIND("T",LEFT(E897,2))),IF(LEN(E897)-LEN(SUBSTITUTE(E897,"T",""))&gt;1,FALSE,TRUE)),VLOOKUP(SUBSTITUTE(E897,"T",""),CIFX_ECSG清單!A:R,18,0),VLOOKUP(E897,CIFX_ECSG清單!A:R,18,0)))</f>
        <v>TS0116-SA-010312-00003-顧客註記/約定作業_行銷註記維護(客服)</v>
      </c>
      <c r="G897" s="65"/>
      <c r="H897" s="65"/>
      <c r="I897" s="65"/>
      <c r="J897" s="65" t="s">
        <v>496</v>
      </c>
      <c r="K897" s="65" t="s">
        <v>2180</v>
      </c>
      <c r="L897" s="65"/>
      <c r="M897" s="65" t="s">
        <v>2181</v>
      </c>
      <c r="N897" s="65">
        <v>1</v>
      </c>
      <c r="O897" s="65" t="s">
        <v>516</v>
      </c>
      <c r="P897" s="65" t="s">
        <v>719</v>
      </c>
      <c r="Q897" s="65" t="s">
        <v>2172</v>
      </c>
      <c r="R897" s="65" t="s">
        <v>720</v>
      </c>
      <c r="S897" s="65" t="s">
        <v>721</v>
      </c>
      <c r="T897" s="65"/>
    </row>
    <row r="898" spans="1:20" hidden="1">
      <c r="A898" s="6" t="str">
        <f>VLOOKUP(E898,CIFX_ECSG清單!A:B,2,0)</f>
        <v>PROD</v>
      </c>
      <c r="B898" s="6" t="str">
        <f>_xlfn.IFNA(IF(C898="舊服務",LOOKUP(1,0/FIND(IFERROR(VLOOKUP(E898,新舊交易名稱mapping!A:B,2,0),E898),PGMTRX!A:A),PGMTRX!C:C),LOOKUP(1,0/FIND(E898,新服務功能!H:H),新服務功能!M:M)),VLOOKUP(IFERROR(VLOOKUP(E898,新舊交易名稱mapping!A:B,2,0),E898),CIFX_ECSG清單!A:B,2,0))</f>
        <v>客服系統(PeopleSof)</v>
      </c>
      <c r="C898" s="6" t="str">
        <f>IF(_xlfn.IFNA(VLOOKUP(E898,新服務功能!H:H,1,0),"舊服務")&lt;&gt;"舊服務","新服務","舊服務")</f>
        <v>舊服務</v>
      </c>
      <c r="D898" s="6" t="str">
        <f>IF((VLOOKUP(E898,CIFX_ECSG清單!A:H,8,FALSE))=1,"異動","查詢")</f>
        <v>異動</v>
      </c>
      <c r="E898" s="65" t="s">
        <v>416</v>
      </c>
      <c r="F898" s="27" t="str">
        <f>IF(ISNUMBER(FIND("TWIS",E898)),VLOOKUP(SUBSTITUTE(E898,"TWIS","IWIS"),CIFX_ECSG清單!A:R,18,0),IF(AND(ISNUMBER(FIND("T",LEFT(E898,2))),IF(LEN(E898)-LEN(SUBSTITUTE(E898,"T",""))&gt;1,FALSE,TRUE)),VLOOKUP(SUBSTITUTE(E898,"T",""),CIFX_ECSG清單!A:R,18,0),VLOOKUP(E898,CIFX_ECSG清單!A:R,18,0)))</f>
        <v>TS0116-SA-010312-00003-顧客註記/約定作業_行銷註記維護(客服)</v>
      </c>
      <c r="G898" s="65"/>
      <c r="H898" s="65"/>
      <c r="I898" s="65"/>
      <c r="J898" s="65" t="s">
        <v>513</v>
      </c>
      <c r="K898" s="65" t="s">
        <v>498</v>
      </c>
      <c r="L898" s="65"/>
      <c r="M898" s="65" t="s">
        <v>2200</v>
      </c>
      <c r="N898" s="65">
        <v>10</v>
      </c>
      <c r="O898" s="65" t="s">
        <v>516</v>
      </c>
      <c r="P898" s="65" t="s">
        <v>501</v>
      </c>
      <c r="Q898" s="65" t="s">
        <v>2034</v>
      </c>
      <c r="R898" s="65" t="s">
        <v>517</v>
      </c>
      <c r="S898" s="65" t="s">
        <v>2035</v>
      </c>
      <c r="T898" s="65"/>
    </row>
    <row r="899" spans="1:20" hidden="1">
      <c r="A899" s="6" t="str">
        <f>VLOOKUP(E899,CIFX_ECSG清單!A:B,2,0)</f>
        <v>PROD</v>
      </c>
      <c r="B899" s="6" t="str">
        <f>_xlfn.IFNA(IF(C899="舊服務",LOOKUP(1,0/FIND(IFERROR(VLOOKUP(E899,新舊交易名稱mapping!A:B,2,0),E899),PGMTRX!A:A),PGMTRX!C:C),LOOKUP(1,0/FIND(E899,新服務功能!H:H),新服務功能!M:M)),VLOOKUP(IFERROR(VLOOKUP(E899,新舊交易名稱mapping!A:B,2,0),E899),CIFX_ECSG清單!A:B,2,0))</f>
        <v>客服系統(PeopleSof)</v>
      </c>
      <c r="C899" s="6" t="str">
        <f>IF(_xlfn.IFNA(VLOOKUP(E899,新服務功能!H:H,1,0),"舊服務")&lt;&gt;"舊服務","新服務","舊服務")</f>
        <v>舊服務</v>
      </c>
      <c r="D899" s="6" t="str">
        <f>IF((VLOOKUP(E899,CIFX_ECSG清單!A:H,8,FALSE))=1,"異動","查詢")</f>
        <v>異動</v>
      </c>
      <c r="E899" s="65" t="s">
        <v>416</v>
      </c>
      <c r="F899" s="27" t="str">
        <f>IF(ISNUMBER(FIND("TWIS",E899)),VLOOKUP(SUBSTITUTE(E899,"TWIS","IWIS"),CIFX_ECSG清單!A:R,18,0),IF(AND(ISNUMBER(FIND("T",LEFT(E899,2))),IF(LEN(E899)-LEN(SUBSTITUTE(E899,"T",""))&gt;1,FALSE,TRUE)),VLOOKUP(SUBSTITUTE(E899,"T",""),CIFX_ECSG清單!A:R,18,0),VLOOKUP(E899,CIFX_ECSG清單!A:R,18,0)))</f>
        <v>TS0116-SA-010312-00003-顧客註記/約定作業_行銷註記維護(客服)</v>
      </c>
      <c r="G899" s="65"/>
      <c r="H899" s="65"/>
      <c r="I899" s="65"/>
      <c r="J899" s="65" t="s">
        <v>513</v>
      </c>
      <c r="K899" s="65" t="s">
        <v>2201</v>
      </c>
      <c r="L899" s="65"/>
      <c r="M899" s="65" t="s">
        <v>2202</v>
      </c>
      <c r="N899" s="65">
        <v>10</v>
      </c>
      <c r="O899" s="65" t="s">
        <v>516</v>
      </c>
      <c r="P899" s="65" t="s">
        <v>2196</v>
      </c>
      <c r="Q899" s="65"/>
      <c r="R899" s="65"/>
      <c r="S899" s="65"/>
      <c r="T899" s="65"/>
    </row>
    <row r="900" spans="1:20" hidden="1">
      <c r="A900" s="6" t="str">
        <f>VLOOKUP(E900,CIFX_ECSG清單!A:B,2,0)</f>
        <v>PROD</v>
      </c>
      <c r="B900" s="6" t="str">
        <f>_xlfn.IFNA(IF(C900="舊服務",LOOKUP(1,0/FIND(IFERROR(VLOOKUP(E900,新舊交易名稱mapping!A:B,2,0),E900),PGMTRX!A:A),PGMTRX!C:C),LOOKUP(1,0/FIND(E900,新服務功能!H:H),新服務功能!M:M)),VLOOKUP(IFERROR(VLOOKUP(E900,新舊交易名稱mapping!A:B,2,0),E900),CIFX_ECSG清單!A:B,2,0))</f>
        <v>客服系統(PeopleSof)</v>
      </c>
      <c r="C900" s="6" t="str">
        <f>IF(_xlfn.IFNA(VLOOKUP(E900,新服務功能!H:H,1,0),"舊服務")&lt;&gt;"舊服務","新服務","舊服務")</f>
        <v>舊服務</v>
      </c>
      <c r="D900" s="6" t="str">
        <f>IF((VLOOKUP(E900,CIFX_ECSG清單!A:H,8,FALSE))=1,"異動","查詢")</f>
        <v>異動</v>
      </c>
      <c r="E900" s="65" t="s">
        <v>416</v>
      </c>
      <c r="F900" s="27" t="str">
        <f>IF(ISNUMBER(FIND("TWIS",E900)),VLOOKUP(SUBSTITUTE(E900,"TWIS","IWIS"),CIFX_ECSG清單!A:R,18,0),IF(AND(ISNUMBER(FIND("T",LEFT(E900,2))),IF(LEN(E900)-LEN(SUBSTITUTE(E900,"T",""))&gt;1,FALSE,TRUE)),VLOOKUP(SUBSTITUTE(E900,"T",""),CIFX_ECSG清單!A:R,18,0),VLOOKUP(E900,CIFX_ECSG清單!A:R,18,0)))</f>
        <v>TS0116-SA-010312-00003-顧客註記/約定作業_行銷註記維護(客服)</v>
      </c>
      <c r="G900" s="65"/>
      <c r="H900" s="65"/>
      <c r="I900" s="65"/>
      <c r="J900" s="65" t="s">
        <v>513</v>
      </c>
      <c r="K900" s="65" t="s">
        <v>2197</v>
      </c>
      <c r="L900" s="65"/>
      <c r="M900" s="65" t="s">
        <v>2203</v>
      </c>
      <c r="N900" s="65">
        <v>5</v>
      </c>
      <c r="O900" s="65" t="s">
        <v>516</v>
      </c>
      <c r="P900" s="65" t="s">
        <v>2199</v>
      </c>
      <c r="Q900" s="65"/>
      <c r="R900" s="65"/>
      <c r="S900" s="65"/>
      <c r="T900" s="65"/>
    </row>
    <row r="901" spans="1:20" hidden="1">
      <c r="A901" s="6" t="str">
        <f>VLOOKUP(E901,CIFX_ECSG清單!A:B,2,0)</f>
        <v>PROD</v>
      </c>
      <c r="B901" s="6" t="str">
        <f>_xlfn.IFNA(IF(C901="舊服務",LOOKUP(1,0/FIND(IFERROR(VLOOKUP(E901,新舊交易名稱mapping!A:B,2,0),E901),PGMTRX!A:A),PGMTRX!C:C),LOOKUP(1,0/FIND(E901,新服務功能!H:H),新服務功能!M:M)),VLOOKUP(IFERROR(VLOOKUP(E901,新舊交易名稱mapping!A:B,2,0),E901),CIFX_ECSG清單!A:B,2,0))</f>
        <v>客服系統(PeopleSof)</v>
      </c>
      <c r="C901" s="6" t="str">
        <f>IF(_xlfn.IFNA(VLOOKUP(E901,新服務功能!H:H,1,0),"舊服務")&lt;&gt;"舊服務","新服務","舊服務")</f>
        <v>舊服務</v>
      </c>
      <c r="D901" s="6" t="str">
        <f>IF((VLOOKUP(E901,CIFX_ECSG清單!A:H,8,FALSE))=1,"異動","查詢")</f>
        <v>異動</v>
      </c>
      <c r="E901" s="65" t="s">
        <v>416</v>
      </c>
      <c r="F901" s="27" t="str">
        <f>IF(ISNUMBER(FIND("TWIS",E901)),VLOOKUP(SUBSTITUTE(E901,"TWIS","IWIS"),CIFX_ECSG清單!A:R,18,0),IF(AND(ISNUMBER(FIND("T",LEFT(E901,2))),IF(LEN(E901)-LEN(SUBSTITUTE(E901,"T",""))&gt;1,FALSE,TRUE)),VLOOKUP(SUBSTITUTE(E901,"T",""),CIFX_ECSG清單!A:R,18,0),VLOOKUP(E901,CIFX_ECSG清單!A:R,18,0)))</f>
        <v>TS0116-SA-010312-00003-顧客註記/約定作業_行銷註記維護(客服)</v>
      </c>
      <c r="G901" s="65"/>
      <c r="H901" s="65"/>
      <c r="I901" s="65"/>
      <c r="J901" s="65" t="s">
        <v>513</v>
      </c>
      <c r="K901" s="65" t="s">
        <v>2170</v>
      </c>
      <c r="L901" s="65"/>
      <c r="M901" s="65" t="s">
        <v>2204</v>
      </c>
      <c r="N901" s="65">
        <v>1</v>
      </c>
      <c r="O901" s="65" t="s">
        <v>516</v>
      </c>
      <c r="P901" s="65" t="s">
        <v>703</v>
      </c>
      <c r="Q901" s="65" t="s">
        <v>2172</v>
      </c>
      <c r="R901" s="65" t="s">
        <v>704</v>
      </c>
      <c r="S901" s="65" t="s">
        <v>706</v>
      </c>
      <c r="T901" s="65"/>
    </row>
    <row r="902" spans="1:20" hidden="1">
      <c r="A902" s="6" t="str">
        <f>VLOOKUP(E902,CIFX_ECSG清單!A:B,2,0)</f>
        <v>PROD</v>
      </c>
      <c r="B902" s="6" t="str">
        <f>_xlfn.IFNA(IF(C902="舊服務",LOOKUP(1,0/FIND(IFERROR(VLOOKUP(E902,新舊交易名稱mapping!A:B,2,0),E902),PGMTRX!A:A),PGMTRX!C:C),LOOKUP(1,0/FIND(E902,新服務功能!H:H),新服務功能!M:M)),VLOOKUP(IFERROR(VLOOKUP(E902,新舊交易名稱mapping!A:B,2,0),E902),CIFX_ECSG清單!A:B,2,0))</f>
        <v>客服系統(PeopleSof)</v>
      </c>
      <c r="C902" s="6" t="str">
        <f>IF(_xlfn.IFNA(VLOOKUP(E902,新服務功能!H:H,1,0),"舊服務")&lt;&gt;"舊服務","新服務","舊服務")</f>
        <v>舊服務</v>
      </c>
      <c r="D902" s="6" t="str">
        <f>IF((VLOOKUP(E902,CIFX_ECSG清單!A:H,8,FALSE))=1,"異動","查詢")</f>
        <v>異動</v>
      </c>
      <c r="E902" s="65" t="s">
        <v>416</v>
      </c>
      <c r="F902" s="27" t="str">
        <f>IF(ISNUMBER(FIND("TWIS",E902)),VLOOKUP(SUBSTITUTE(E902,"TWIS","IWIS"),CIFX_ECSG清單!A:R,18,0),IF(AND(ISNUMBER(FIND("T",LEFT(E902,2))),IF(LEN(E902)-LEN(SUBSTITUTE(E902,"T",""))&gt;1,FALSE,TRUE)),VLOOKUP(SUBSTITUTE(E902,"T",""),CIFX_ECSG清單!A:R,18,0),VLOOKUP(E902,CIFX_ECSG清單!A:R,18,0)))</f>
        <v>TS0116-SA-010312-00003-顧客註記/約定作業_行銷註記維護(客服)</v>
      </c>
      <c r="G902" s="65"/>
      <c r="H902" s="65"/>
      <c r="I902" s="65"/>
      <c r="J902" s="65" t="s">
        <v>513</v>
      </c>
      <c r="K902" s="65" t="s">
        <v>2174</v>
      </c>
      <c r="L902" s="65"/>
      <c r="M902" s="65" t="s">
        <v>2205</v>
      </c>
      <c r="N902" s="65">
        <v>1</v>
      </c>
      <c r="O902" s="65" t="s">
        <v>516</v>
      </c>
      <c r="P902" s="65" t="s">
        <v>709</v>
      </c>
      <c r="Q902" s="65" t="s">
        <v>2172</v>
      </c>
      <c r="R902" s="65" t="s">
        <v>710</v>
      </c>
      <c r="S902" s="65" t="s">
        <v>711</v>
      </c>
      <c r="T902" s="65"/>
    </row>
    <row r="903" spans="1:20" hidden="1">
      <c r="A903" s="6" t="str">
        <f>VLOOKUP(E903,CIFX_ECSG清單!A:B,2,0)</f>
        <v>PROD</v>
      </c>
      <c r="B903" s="6" t="str">
        <f>_xlfn.IFNA(IF(C903="舊服務",LOOKUP(1,0/FIND(IFERROR(VLOOKUP(E903,新舊交易名稱mapping!A:B,2,0),E903),PGMTRX!A:A),PGMTRX!C:C),LOOKUP(1,0/FIND(E903,新服務功能!H:H),新服務功能!M:M)),VLOOKUP(IFERROR(VLOOKUP(E903,新舊交易名稱mapping!A:B,2,0),E903),CIFX_ECSG清單!A:B,2,0))</f>
        <v>客服系統(PeopleSof)</v>
      </c>
      <c r="C903" s="6" t="str">
        <f>IF(_xlfn.IFNA(VLOOKUP(E903,新服務功能!H:H,1,0),"舊服務")&lt;&gt;"舊服務","新服務","舊服務")</f>
        <v>舊服務</v>
      </c>
      <c r="D903" s="6" t="str">
        <f>IF((VLOOKUP(E903,CIFX_ECSG清單!A:H,8,FALSE))=1,"異動","查詢")</f>
        <v>異動</v>
      </c>
      <c r="E903" s="65" t="s">
        <v>416</v>
      </c>
      <c r="F903" s="27" t="str">
        <f>IF(ISNUMBER(FIND("TWIS",E903)),VLOOKUP(SUBSTITUTE(E903,"TWIS","IWIS"),CIFX_ECSG清單!A:R,18,0),IF(AND(ISNUMBER(FIND("T",LEFT(E903,2))),IF(LEN(E903)-LEN(SUBSTITUTE(E903,"T",""))&gt;1,FALSE,TRUE)),VLOOKUP(SUBSTITUTE(E903,"T",""),CIFX_ECSG清單!A:R,18,0),VLOOKUP(E903,CIFX_ECSG清單!A:R,18,0)))</f>
        <v>TS0116-SA-010312-00003-顧客註記/約定作業_行銷註記維護(客服)</v>
      </c>
      <c r="G903" s="65"/>
      <c r="H903" s="65"/>
      <c r="I903" s="65"/>
      <c r="J903" s="65" t="s">
        <v>513</v>
      </c>
      <c r="K903" s="65" t="s">
        <v>2177</v>
      </c>
      <c r="L903" s="65"/>
      <c r="M903" s="65" t="s">
        <v>2206</v>
      </c>
      <c r="N903" s="65">
        <v>1</v>
      </c>
      <c r="O903" s="65" t="s">
        <v>516</v>
      </c>
      <c r="P903" s="65" t="s">
        <v>714</v>
      </c>
      <c r="Q903" s="65" t="s">
        <v>2172</v>
      </c>
      <c r="R903" s="65" t="s">
        <v>715</v>
      </c>
      <c r="S903" s="65" t="s">
        <v>716</v>
      </c>
      <c r="T903" s="65"/>
    </row>
    <row r="904" spans="1:20" hidden="1">
      <c r="A904" s="6" t="str">
        <f>VLOOKUP(E904,CIFX_ECSG清單!A:B,2,0)</f>
        <v>PROD</v>
      </c>
      <c r="B904" s="6" t="str">
        <f>_xlfn.IFNA(IF(C904="舊服務",LOOKUP(1,0/FIND(IFERROR(VLOOKUP(E904,新舊交易名稱mapping!A:B,2,0),E904),PGMTRX!A:A),PGMTRX!C:C),LOOKUP(1,0/FIND(E904,新服務功能!H:H),新服務功能!M:M)),VLOOKUP(IFERROR(VLOOKUP(E904,新舊交易名稱mapping!A:B,2,0),E904),CIFX_ECSG清單!A:B,2,0))</f>
        <v>客服系統(PeopleSof)</v>
      </c>
      <c r="C904" s="6" t="str">
        <f>IF(_xlfn.IFNA(VLOOKUP(E904,新服務功能!H:H,1,0),"舊服務")&lt;&gt;"舊服務","新服務","舊服務")</f>
        <v>舊服務</v>
      </c>
      <c r="D904" s="6" t="str">
        <f>IF((VLOOKUP(E904,CIFX_ECSG清單!A:H,8,FALSE))=1,"異動","查詢")</f>
        <v>異動</v>
      </c>
      <c r="E904" s="65" t="s">
        <v>416</v>
      </c>
      <c r="F904" s="27" t="str">
        <f>IF(ISNUMBER(FIND("TWIS",E904)),VLOOKUP(SUBSTITUTE(E904,"TWIS","IWIS"),CIFX_ECSG清單!A:R,18,0),IF(AND(ISNUMBER(FIND("T",LEFT(E904,2))),IF(LEN(E904)-LEN(SUBSTITUTE(E904,"T",""))&gt;1,FALSE,TRUE)),VLOOKUP(SUBSTITUTE(E904,"T",""),CIFX_ECSG清單!A:R,18,0),VLOOKUP(E904,CIFX_ECSG清單!A:R,18,0)))</f>
        <v>TS0116-SA-010312-00003-顧客註記/約定作業_行銷註記維護(客服)</v>
      </c>
      <c r="G904" s="65"/>
      <c r="H904" s="65"/>
      <c r="I904" s="65"/>
      <c r="J904" s="65" t="s">
        <v>513</v>
      </c>
      <c r="K904" s="65" t="s">
        <v>2180</v>
      </c>
      <c r="L904" s="65"/>
      <c r="M904" s="65" t="s">
        <v>2207</v>
      </c>
      <c r="N904" s="65">
        <v>1</v>
      </c>
      <c r="O904" s="65" t="s">
        <v>516</v>
      </c>
      <c r="P904" s="65" t="s">
        <v>719</v>
      </c>
      <c r="Q904" s="65" t="s">
        <v>2172</v>
      </c>
      <c r="R904" s="65" t="s">
        <v>720</v>
      </c>
      <c r="S904" s="65" t="s">
        <v>721</v>
      </c>
      <c r="T904" s="65"/>
    </row>
    <row r="905" spans="1:20" hidden="1">
      <c r="A905" s="6" t="str">
        <f>VLOOKUP(E905,CIFX_ECSG清單!A:B,2,0)</f>
        <v>待下架</v>
      </c>
      <c r="B905" s="6" t="str">
        <f>_xlfn.IFNA(IF(C905="舊服務",LOOKUP(1,0/FIND(IFERROR(VLOOKUP(E905,新舊交易名稱mapping!A:B,2,0),E905),PGMTRX!A:A),PGMTRX!C:C),LOOKUP(1,0/FIND(E905,新服務功能!H:H),新服務功能!M:M)),VLOOKUP(IFERROR(VLOOKUP(E905,新舊交易名稱mapping!A:B,2,0),E905),CIFX_ECSG清單!A:B,2,0))</f>
        <v>客服系統(PeopleSof)</v>
      </c>
      <c r="C905" s="6" t="str">
        <f>IF(_xlfn.IFNA(VLOOKUP(E905,新服務功能!H:H,1,0),"舊服務")&lt;&gt;"舊服務","新服務","舊服務")</f>
        <v>舊服務</v>
      </c>
      <c r="D905" s="6" t="str">
        <f>IF((VLOOKUP(E905,CIFX_ECSG清單!A:H,8,FALSE))=1,"異動","查詢")</f>
        <v>異動</v>
      </c>
      <c r="E905" s="84" t="s">
        <v>389</v>
      </c>
      <c r="F905" s="27" t="str">
        <f>IF(ISNUMBER(FIND("TWIS",E905)),VLOOKUP(SUBSTITUTE(E905,"TWIS","IWIS"),CIFX_ECSG清單!A:R,18,0),IF(AND(ISNUMBER(FIND("T",LEFT(E905,2))),IF(LEN(E905)-LEN(SUBSTITUTE(E905,"T",""))&gt;1,FALSE,TRUE)),VLOOKUP(SUBSTITUTE(E905,"T",""),CIFX_ECSG清單!A:R,18,0),VLOOKUP(E905,CIFX_ECSG清單!A:R,18,0)))</f>
        <v>TS0116-SA-010312-00002-顧客註記/約定作業_玉山金控及其子公司之資料運用聲明維護(客服)</v>
      </c>
      <c r="G905" s="84"/>
      <c r="H905" s="84"/>
      <c r="I905" s="84"/>
      <c r="J905" s="84" t="s">
        <v>496</v>
      </c>
      <c r="K905" s="84" t="s">
        <v>498</v>
      </c>
      <c r="L905" s="84"/>
      <c r="M905" s="84" t="s">
        <v>1928</v>
      </c>
      <c r="N905" s="84">
        <v>10</v>
      </c>
      <c r="O905" s="84" t="s">
        <v>516</v>
      </c>
      <c r="P905" s="84" t="s">
        <v>501</v>
      </c>
      <c r="Q905" s="84" t="s">
        <v>2034</v>
      </c>
      <c r="R905" s="84" t="s">
        <v>517</v>
      </c>
      <c r="S905" s="84" t="s">
        <v>2035</v>
      </c>
      <c r="T905" s="84" t="s">
        <v>2208</v>
      </c>
    </row>
    <row r="906" spans="1:20" hidden="1">
      <c r="A906" s="6" t="str">
        <f>VLOOKUP(E906,CIFX_ECSG清單!A:B,2,0)</f>
        <v>待下架</v>
      </c>
      <c r="B906" s="6" t="str">
        <f>_xlfn.IFNA(IF(C906="舊服務",LOOKUP(1,0/FIND(IFERROR(VLOOKUP(E906,新舊交易名稱mapping!A:B,2,0),E906),PGMTRX!A:A),PGMTRX!C:C),LOOKUP(1,0/FIND(E906,新服務功能!H:H),新服務功能!M:M)),VLOOKUP(IFERROR(VLOOKUP(E906,新舊交易名稱mapping!A:B,2,0),E906),CIFX_ECSG清單!A:B,2,0))</f>
        <v>客服系統(PeopleSof)</v>
      </c>
      <c r="C906" s="6" t="str">
        <f>IF(_xlfn.IFNA(VLOOKUP(E906,新服務功能!H:H,1,0),"舊服務")&lt;&gt;"舊服務","新服務","舊服務")</f>
        <v>舊服務</v>
      </c>
      <c r="D906" s="6" t="str">
        <f>IF((VLOOKUP(E906,CIFX_ECSG清單!A:H,8,FALSE))=1,"異動","查詢")</f>
        <v>異動</v>
      </c>
      <c r="E906" s="84" t="s">
        <v>457</v>
      </c>
      <c r="F906" s="27" t="str">
        <f>IF(ISNUMBER(FIND("TWIS",E906)),VLOOKUP(SUBSTITUTE(E906,"TWIS","IWIS"),CIFX_ECSG清單!A:R,18,0),IF(AND(ISNUMBER(FIND("T",LEFT(E906,2))),IF(LEN(E906)-LEN(SUBSTITUTE(E906,"T",""))&gt;1,FALSE,TRUE)),VLOOKUP(SUBSTITUTE(E906,"T",""),CIFX_ECSG清單!A:R,18,0),VLOOKUP(E906,CIFX_ECSG清單!A:R,18,0)))</f>
        <v>TS0116-SA-010312-00002-顧客註記/約定作業_玉山金控及其子公司之資料運用聲明維護(客服)</v>
      </c>
      <c r="G906" s="84"/>
      <c r="H906" s="84"/>
      <c r="I906" s="84"/>
      <c r="J906" s="84" t="s">
        <v>513</v>
      </c>
      <c r="K906" s="84" t="s">
        <v>667</v>
      </c>
      <c r="L906" s="84"/>
      <c r="M906" s="84" t="s">
        <v>2209</v>
      </c>
      <c r="N906" s="84">
        <v>10</v>
      </c>
      <c r="O906" s="84" t="s">
        <v>516</v>
      </c>
      <c r="P906" s="84" t="s">
        <v>501</v>
      </c>
      <c r="Q906" s="84" t="s">
        <v>2034</v>
      </c>
      <c r="R906" s="84" t="s">
        <v>517</v>
      </c>
      <c r="S906" s="84" t="s">
        <v>2035</v>
      </c>
      <c r="T906" s="84" t="s">
        <v>2208</v>
      </c>
    </row>
    <row r="907" spans="1:20" hidden="1">
      <c r="A907" s="6" t="str">
        <f>VLOOKUP(E907,CIFX_ECSG清單!A:B,2,0)</f>
        <v>待下架</v>
      </c>
      <c r="B907" s="6" t="str">
        <f>_xlfn.IFNA(IF(C907="舊服務",LOOKUP(1,0/FIND(IFERROR(VLOOKUP(E907,新舊交易名稱mapping!A:B,2,0),E907),PGMTRX!A:A),PGMTRX!C:C),LOOKUP(1,0/FIND(E907,新服務功能!H:H),新服務功能!M:M)),VLOOKUP(IFERROR(VLOOKUP(E907,新舊交易名稱mapping!A:B,2,0),E907),CIFX_ECSG清單!A:B,2,0))</f>
        <v>新世代分行系統(NBS)</v>
      </c>
      <c r="C907" s="6" t="str">
        <f>IF(_xlfn.IFNA(VLOOKUP(E907,新服務功能!H:H,1,0),"舊服務")&lt;&gt;"舊服務","新服務","舊服務")</f>
        <v>舊服務</v>
      </c>
      <c r="D907" s="6" t="str">
        <f>IF((VLOOKUP(E907,CIFX_ECSG清單!A:H,8,FALSE))=1,"異動","查詢")</f>
        <v>異動</v>
      </c>
      <c r="E907" s="65" t="s">
        <v>2210</v>
      </c>
      <c r="F907" s="27" t="str">
        <f>IF(ISNUMBER(FIND("TWIS",E907)),VLOOKUP(SUBSTITUTE(E907,"TWIS","IWIS"),CIFX_ECSG清單!A:R,18,0),IF(AND(ISNUMBER(FIND("T",LEFT(E907,2))),IF(LEN(E907)-LEN(SUBSTITUTE(E907,"T",""))&gt;1,FALSE,TRUE)),VLOOKUP(SUBSTITUTE(E907,"T",""),CIFX_ECSG清單!A:R,18,0),VLOOKUP(E907,CIFX_ECSG清單!A:R,18,0)))</f>
        <v>TS0116-SA-010314-00002-顧客註記/約定作業_簡訊密碼維護</v>
      </c>
      <c r="G907" s="65"/>
      <c r="H907" s="65"/>
      <c r="I907" s="65"/>
      <c r="J907" s="65" t="s">
        <v>496</v>
      </c>
      <c r="K907" s="65" t="s">
        <v>2211</v>
      </c>
      <c r="L907" s="65"/>
      <c r="M907" s="65" t="s">
        <v>2212</v>
      </c>
      <c r="N907" s="65" t="s">
        <v>2213</v>
      </c>
      <c r="O907" s="65" t="s">
        <v>516</v>
      </c>
      <c r="P907" s="65" t="s">
        <v>2199</v>
      </c>
      <c r="Q907" s="65"/>
      <c r="R907" s="65"/>
      <c r="S907" s="65"/>
      <c r="T907" s="65"/>
    </row>
    <row r="908" spans="1:20" hidden="1">
      <c r="A908" s="6" t="str">
        <f>VLOOKUP(E908,CIFX_ECSG清單!A:B,2,0)</f>
        <v>待下架</v>
      </c>
      <c r="B908" s="6" t="str">
        <f>_xlfn.IFNA(IF(C908="舊服務",LOOKUP(1,0/FIND(IFERROR(VLOOKUP(E908,新舊交易名稱mapping!A:B,2,0),E908),PGMTRX!A:A),PGMTRX!C:C),LOOKUP(1,0/FIND(E908,新服務功能!H:H),新服務功能!M:M)),VLOOKUP(IFERROR(VLOOKUP(E908,新舊交易名稱mapping!A:B,2,0),E908),CIFX_ECSG清單!A:B,2,0))</f>
        <v>新世代分行系統(NBS)</v>
      </c>
      <c r="C908" s="6" t="str">
        <f>IF(_xlfn.IFNA(VLOOKUP(E908,新服務功能!H:H,1,0),"舊服務")&lt;&gt;"舊服務","新服務","舊服務")</f>
        <v>舊服務</v>
      </c>
      <c r="D908" s="6" t="str">
        <f>IF((VLOOKUP(E908,CIFX_ECSG清單!A:H,8,FALSE))=1,"異動","查詢")</f>
        <v>異動</v>
      </c>
      <c r="E908" s="65" t="s">
        <v>2210</v>
      </c>
      <c r="F908" s="27" t="str">
        <f>IF(ISNUMBER(FIND("TWIS",E908)),VLOOKUP(SUBSTITUTE(E908,"TWIS","IWIS"),CIFX_ECSG清單!A:R,18,0),IF(AND(ISNUMBER(FIND("T",LEFT(E908,2))),IF(LEN(E908)-LEN(SUBSTITUTE(E908,"T",""))&gt;1,FALSE,TRUE)),VLOOKUP(SUBSTITUTE(E908,"T",""),CIFX_ECSG清單!A:R,18,0),VLOOKUP(E908,CIFX_ECSG清單!A:R,18,0)))</f>
        <v>TS0116-SA-010314-00002-顧客註記/約定作業_簡訊密碼維護</v>
      </c>
      <c r="G908" s="65"/>
      <c r="H908" s="65"/>
      <c r="I908" s="65"/>
      <c r="J908" s="65" t="s">
        <v>496</v>
      </c>
      <c r="K908" s="65" t="s">
        <v>2214</v>
      </c>
      <c r="L908" s="65"/>
      <c r="M908" s="65" t="s">
        <v>806</v>
      </c>
      <c r="N908" s="65" t="s">
        <v>2215</v>
      </c>
      <c r="O908" s="65" t="s">
        <v>516</v>
      </c>
      <c r="P908" s="65" t="s">
        <v>501</v>
      </c>
      <c r="Q908" s="65" t="s">
        <v>2034</v>
      </c>
      <c r="R908" s="65" t="s">
        <v>517</v>
      </c>
      <c r="S908" s="65" t="s">
        <v>502</v>
      </c>
      <c r="T908" s="65"/>
    </row>
    <row r="909" spans="1:20" hidden="1">
      <c r="A909" s="6" t="str">
        <f>VLOOKUP(E909,CIFX_ECSG清單!A:B,2,0)</f>
        <v>待下架</v>
      </c>
      <c r="B909" s="6" t="str">
        <f>_xlfn.IFNA(IF(C909="舊服務",LOOKUP(1,0/FIND(IFERROR(VLOOKUP(E909,新舊交易名稱mapping!A:B,2,0),E909),PGMTRX!A:A),PGMTRX!C:C),LOOKUP(1,0/FIND(E909,新服務功能!H:H),新服務功能!M:M)),VLOOKUP(IFERROR(VLOOKUP(E909,新舊交易名稱mapping!A:B,2,0),E909),CIFX_ECSG清單!A:B,2,0))</f>
        <v>新世代分行系統(NBS)</v>
      </c>
      <c r="C909" s="6" t="str">
        <f>IF(_xlfn.IFNA(VLOOKUP(E909,新服務功能!H:H,1,0),"舊服務")&lt;&gt;"舊服務","新服務","舊服務")</f>
        <v>舊服務</v>
      </c>
      <c r="D909" s="6" t="str">
        <f>IF((VLOOKUP(E909,CIFX_ECSG清單!A:H,8,FALSE))=1,"異動","查詢")</f>
        <v>異動</v>
      </c>
      <c r="E909" s="65" t="s">
        <v>2210</v>
      </c>
      <c r="F909" s="27" t="str">
        <f>IF(ISNUMBER(FIND("TWIS",E909)),VLOOKUP(SUBSTITUTE(E909,"TWIS","IWIS"),CIFX_ECSG清單!A:R,18,0),IF(AND(ISNUMBER(FIND("T",LEFT(E909,2))),IF(LEN(E909)-LEN(SUBSTITUTE(E909,"T",""))&gt;1,FALSE,TRUE)),VLOOKUP(SUBSTITUTE(E909,"T",""),CIFX_ECSG清單!A:R,18,0),VLOOKUP(E909,CIFX_ECSG清單!A:R,18,0)))</f>
        <v>TS0116-SA-010314-00002-顧客註記/約定作業_簡訊密碼維護</v>
      </c>
      <c r="G909" s="65"/>
      <c r="H909" s="65"/>
      <c r="I909" s="65"/>
      <c r="J909" s="65" t="s">
        <v>496</v>
      </c>
      <c r="K909" s="65" t="s">
        <v>504</v>
      </c>
      <c r="L909" s="65"/>
      <c r="M909" s="65" t="s">
        <v>1540</v>
      </c>
      <c r="N909" s="65" t="s">
        <v>2216</v>
      </c>
      <c r="O909" s="65" t="s">
        <v>516</v>
      </c>
      <c r="P909" s="65" t="s">
        <v>631</v>
      </c>
      <c r="Q909" s="65" t="s">
        <v>2034</v>
      </c>
      <c r="R909" s="65" t="s">
        <v>632</v>
      </c>
      <c r="S909" s="65" t="s">
        <v>508</v>
      </c>
      <c r="T909" s="65"/>
    </row>
    <row r="910" spans="1:20" hidden="1">
      <c r="A910" s="6" t="str">
        <f>VLOOKUP(E910,CIFX_ECSG清單!A:B,2,0)</f>
        <v>待下架</v>
      </c>
      <c r="B910" s="6" t="str">
        <f>_xlfn.IFNA(IF(C910="舊服務",LOOKUP(1,0/FIND(IFERROR(VLOOKUP(E910,新舊交易名稱mapping!A:B,2,0),E910),PGMTRX!A:A),PGMTRX!C:C),LOOKUP(1,0/FIND(E910,新服務功能!H:H),新服務功能!M:M)),VLOOKUP(IFERROR(VLOOKUP(E910,新舊交易名稱mapping!A:B,2,0),E910),CIFX_ECSG清單!A:B,2,0))</f>
        <v>新世代分行系統(NBS)</v>
      </c>
      <c r="C910" s="6" t="str">
        <f>IF(_xlfn.IFNA(VLOOKUP(E910,新服務功能!H:H,1,0),"舊服務")&lt;&gt;"舊服務","新服務","舊服務")</f>
        <v>舊服務</v>
      </c>
      <c r="D910" s="6" t="str">
        <f>IF((VLOOKUP(E910,CIFX_ECSG清單!A:H,8,FALSE))=1,"異動","查詢")</f>
        <v>異動</v>
      </c>
      <c r="E910" s="65" t="s">
        <v>2210</v>
      </c>
      <c r="F910" s="27" t="str">
        <f>IF(ISNUMBER(FIND("TWIS",E910)),VLOOKUP(SUBSTITUTE(E910,"TWIS","IWIS"),CIFX_ECSG清單!A:R,18,0),IF(AND(ISNUMBER(FIND("T",LEFT(E910,2))),IF(LEN(E910)-LEN(SUBSTITUTE(E910,"T",""))&gt;1,FALSE,TRUE)),VLOOKUP(SUBSTITUTE(E910,"T",""),CIFX_ECSG清單!A:R,18,0),VLOOKUP(E910,CIFX_ECSG清單!A:R,18,0)))</f>
        <v>TS0116-SA-010314-00002-顧客註記/約定作業_簡訊密碼維護</v>
      </c>
      <c r="G910" s="65"/>
      <c r="H910" s="65"/>
      <c r="I910" s="65"/>
      <c r="J910" s="65" t="s">
        <v>496</v>
      </c>
      <c r="K910" s="65" t="s">
        <v>1541</v>
      </c>
      <c r="L910" s="65"/>
      <c r="M910" s="65" t="s">
        <v>743</v>
      </c>
      <c r="N910" s="65" t="s">
        <v>2217</v>
      </c>
      <c r="O910" s="65" t="s">
        <v>516</v>
      </c>
      <c r="P910" s="65" t="s">
        <v>744</v>
      </c>
      <c r="Q910" s="65"/>
      <c r="R910" s="65"/>
      <c r="S910" s="65"/>
      <c r="T910" s="65"/>
    </row>
    <row r="911" spans="1:20" hidden="1">
      <c r="A911" s="6" t="str">
        <f>VLOOKUP(E911,CIFX_ECSG清單!A:B,2,0)</f>
        <v>待下架</v>
      </c>
      <c r="B911" s="6" t="str">
        <f>_xlfn.IFNA(IF(C911="舊服務",LOOKUP(1,0/FIND(IFERROR(VLOOKUP(E911,新舊交易名稱mapping!A:B,2,0),E911),PGMTRX!A:A),PGMTRX!C:C),LOOKUP(1,0/FIND(E911,新服務功能!H:H),新服務功能!M:M)),VLOOKUP(IFERROR(VLOOKUP(E911,新舊交易名稱mapping!A:B,2,0),E911),CIFX_ECSG清單!A:B,2,0))</f>
        <v>新世代分行系統(NBS)</v>
      </c>
      <c r="C911" s="6" t="str">
        <f>IF(_xlfn.IFNA(VLOOKUP(E911,新服務功能!H:H,1,0),"舊服務")&lt;&gt;"舊服務","新服務","舊服務")</f>
        <v>舊服務</v>
      </c>
      <c r="D911" s="6" t="str">
        <f>IF((VLOOKUP(E911,CIFX_ECSG清單!A:H,8,FALSE))=1,"異動","查詢")</f>
        <v>異動</v>
      </c>
      <c r="E911" s="65" t="s">
        <v>2210</v>
      </c>
      <c r="F911" s="27" t="str">
        <f>IF(ISNUMBER(FIND("TWIS",E911)),VLOOKUP(SUBSTITUTE(E911,"TWIS","IWIS"),CIFX_ECSG清單!A:R,18,0),IF(AND(ISNUMBER(FIND("T",LEFT(E911,2))),IF(LEN(E911)-LEN(SUBSTITUTE(E911,"T",""))&gt;1,FALSE,TRUE)),VLOOKUP(SUBSTITUTE(E911,"T",""),CIFX_ECSG清單!A:R,18,0),VLOOKUP(E911,CIFX_ECSG清單!A:R,18,0)))</f>
        <v>TS0116-SA-010314-00002-顧客註記/約定作業_簡訊密碼維護</v>
      </c>
      <c r="G911" s="65"/>
      <c r="H911" s="65"/>
      <c r="I911" s="65"/>
      <c r="J911" s="65" t="s">
        <v>496</v>
      </c>
      <c r="K911" s="65" t="s">
        <v>2007</v>
      </c>
      <c r="L911" s="65"/>
      <c r="M911" s="65" t="s">
        <v>2218</v>
      </c>
      <c r="N911" s="65" t="s">
        <v>2219</v>
      </c>
      <c r="O911" s="65" t="s">
        <v>516</v>
      </c>
      <c r="P911" s="65" t="s">
        <v>1523</v>
      </c>
      <c r="Q911" s="65" t="s">
        <v>2156</v>
      </c>
      <c r="R911" s="65" t="s">
        <v>2220</v>
      </c>
      <c r="S911" s="65" t="s">
        <v>1525</v>
      </c>
      <c r="T911" s="65"/>
    </row>
    <row r="912" spans="1:20" hidden="1">
      <c r="A912" s="6" t="str">
        <f>VLOOKUP(E912,CIFX_ECSG清單!A:B,2,0)</f>
        <v>待下架</v>
      </c>
      <c r="B912" s="6" t="str">
        <f>_xlfn.IFNA(IF(C912="舊服務",LOOKUP(1,0/FIND(IFERROR(VLOOKUP(E912,新舊交易名稱mapping!A:B,2,0),E912),PGMTRX!A:A),PGMTRX!C:C),LOOKUP(1,0/FIND(E912,新服務功能!H:H),新服務功能!M:M)),VLOOKUP(IFERROR(VLOOKUP(E912,新舊交易名稱mapping!A:B,2,0),E912),CIFX_ECSG清單!A:B,2,0))</f>
        <v>新世代分行系統(NBS)</v>
      </c>
      <c r="C912" s="6" t="str">
        <f>IF(_xlfn.IFNA(VLOOKUP(E912,新服務功能!H:H,1,0),"舊服務")&lt;&gt;"舊服務","新服務","舊服務")</f>
        <v>舊服務</v>
      </c>
      <c r="D912" s="6" t="str">
        <f>IF((VLOOKUP(E912,CIFX_ECSG清單!A:H,8,FALSE))=1,"異動","查詢")</f>
        <v>異動</v>
      </c>
      <c r="E912" s="65" t="s">
        <v>2210</v>
      </c>
      <c r="F912" s="27" t="str">
        <f>IF(ISNUMBER(FIND("TWIS",E912)),VLOOKUP(SUBSTITUTE(E912,"TWIS","IWIS"),CIFX_ECSG清單!A:R,18,0),IF(AND(ISNUMBER(FIND("T",LEFT(E912,2))),IF(LEN(E912)-LEN(SUBSTITUTE(E912,"T",""))&gt;1,FALSE,TRUE)),VLOOKUP(SUBSTITUTE(E912,"T",""),CIFX_ECSG清單!A:R,18,0),VLOOKUP(E912,CIFX_ECSG清單!A:R,18,0)))</f>
        <v>TS0116-SA-010314-00002-顧客註記/約定作業_簡訊密碼維護</v>
      </c>
      <c r="G912" s="65"/>
      <c r="H912" s="65"/>
      <c r="I912" s="65"/>
      <c r="J912" s="65" t="s">
        <v>496</v>
      </c>
      <c r="K912" s="65" t="s">
        <v>2221</v>
      </c>
      <c r="L912" s="65"/>
      <c r="M912" s="65" t="s">
        <v>2222</v>
      </c>
      <c r="N912" s="65" t="s">
        <v>2223</v>
      </c>
      <c r="O912" s="65" t="s">
        <v>516</v>
      </c>
      <c r="P912" s="65" t="s">
        <v>1068</v>
      </c>
      <c r="Q912" s="65" t="s">
        <v>2114</v>
      </c>
      <c r="R912" s="65" t="s">
        <v>1183</v>
      </c>
      <c r="S912" s="65" t="s">
        <v>1070</v>
      </c>
      <c r="T912" s="65"/>
    </row>
    <row r="913" spans="1:20" hidden="1">
      <c r="A913" s="6" t="str">
        <f>VLOOKUP(E913,CIFX_ECSG清單!A:B,2,0)</f>
        <v>待下架</v>
      </c>
      <c r="B913" s="6" t="str">
        <f>_xlfn.IFNA(IF(C913="舊服務",LOOKUP(1,0/FIND(IFERROR(VLOOKUP(E913,新舊交易名稱mapping!A:B,2,0),E913),PGMTRX!A:A),PGMTRX!C:C),LOOKUP(1,0/FIND(E913,新服務功能!H:H),新服務功能!M:M)),VLOOKUP(IFERROR(VLOOKUP(E913,新舊交易名稱mapping!A:B,2,0),E913),CIFX_ECSG清單!A:B,2,0))</f>
        <v>新世代分行系統(NBS)</v>
      </c>
      <c r="C913" s="6" t="str">
        <f>IF(_xlfn.IFNA(VLOOKUP(E913,新服務功能!H:H,1,0),"舊服務")&lt;&gt;"舊服務","新服務","舊服務")</f>
        <v>舊服務</v>
      </c>
      <c r="D913" s="6" t="str">
        <f>IF((VLOOKUP(E913,CIFX_ECSG清單!A:H,8,FALSE))=1,"異動","查詢")</f>
        <v>異動</v>
      </c>
      <c r="E913" s="65" t="s">
        <v>2210</v>
      </c>
      <c r="F913" s="27" t="str">
        <f>IF(ISNUMBER(FIND("TWIS",E913)),VLOOKUP(SUBSTITUTE(E913,"TWIS","IWIS"),CIFX_ECSG清單!A:R,18,0),IF(AND(ISNUMBER(FIND("T",LEFT(E913,2))),IF(LEN(E913)-LEN(SUBSTITUTE(E913,"T",""))&gt;1,FALSE,TRUE)),VLOOKUP(SUBSTITUTE(E913,"T",""),CIFX_ECSG清單!A:R,18,0),VLOOKUP(E913,CIFX_ECSG清單!A:R,18,0)))</f>
        <v>TS0116-SA-010314-00002-顧客註記/約定作業_簡訊密碼維護</v>
      </c>
      <c r="G913" s="65"/>
      <c r="H913" s="65"/>
      <c r="I913" s="65"/>
      <c r="J913" s="65" t="s">
        <v>496</v>
      </c>
      <c r="K913" s="65" t="s">
        <v>2224</v>
      </c>
      <c r="L913" s="65"/>
      <c r="M913" s="65" t="s">
        <v>2073</v>
      </c>
      <c r="N913" s="65" t="s">
        <v>2225</v>
      </c>
      <c r="O913" s="65" t="s">
        <v>516</v>
      </c>
      <c r="P913" s="65" t="s">
        <v>2090</v>
      </c>
      <c r="Q913" s="65"/>
      <c r="R913" s="65"/>
      <c r="S913" s="65"/>
      <c r="T913" s="65"/>
    </row>
    <row r="914" spans="1:20" hidden="1">
      <c r="A914" s="6" t="str">
        <f>VLOOKUP(E914,CIFX_ECSG清單!A:B,2,0)</f>
        <v>待下架</v>
      </c>
      <c r="B914" s="6" t="str">
        <f>_xlfn.IFNA(IF(C914="舊服務",LOOKUP(1,0/FIND(IFERROR(VLOOKUP(E914,新舊交易名稱mapping!A:B,2,0),E914),PGMTRX!A:A),PGMTRX!C:C),LOOKUP(1,0/FIND(E914,新服務功能!H:H),新服務功能!M:M)),VLOOKUP(IFERROR(VLOOKUP(E914,新舊交易名稱mapping!A:B,2,0),E914),CIFX_ECSG清單!A:B,2,0))</f>
        <v>新世代分行系統(NBS)</v>
      </c>
      <c r="C914" s="6" t="str">
        <f>IF(_xlfn.IFNA(VLOOKUP(E914,新服務功能!H:H,1,0),"舊服務")&lt;&gt;"舊服務","新服務","舊服務")</f>
        <v>舊服務</v>
      </c>
      <c r="D914" s="6" t="str">
        <f>IF((VLOOKUP(E914,CIFX_ECSG清單!A:H,8,FALSE))=1,"異動","查詢")</f>
        <v>異動</v>
      </c>
      <c r="E914" s="65" t="s">
        <v>2210</v>
      </c>
      <c r="F914" s="27" t="str">
        <f>IF(ISNUMBER(FIND("TWIS",E914)),VLOOKUP(SUBSTITUTE(E914,"TWIS","IWIS"),CIFX_ECSG清單!A:R,18,0),IF(AND(ISNUMBER(FIND("T",LEFT(E914,2))),IF(LEN(E914)-LEN(SUBSTITUTE(E914,"T",""))&gt;1,FALSE,TRUE)),VLOOKUP(SUBSTITUTE(E914,"T",""),CIFX_ECSG清單!A:R,18,0),VLOOKUP(E914,CIFX_ECSG清單!A:R,18,0)))</f>
        <v>TS0116-SA-010314-00002-顧客註記/約定作業_簡訊密碼維護</v>
      </c>
      <c r="G914" s="65"/>
      <c r="H914" s="65"/>
      <c r="I914" s="65"/>
      <c r="J914" s="65" t="s">
        <v>513</v>
      </c>
      <c r="K914" s="65" t="s">
        <v>2214</v>
      </c>
      <c r="L914" s="65"/>
      <c r="M914" s="65" t="s">
        <v>1141</v>
      </c>
      <c r="N914" s="65" t="s">
        <v>2215</v>
      </c>
      <c r="O914" s="65" t="s">
        <v>516</v>
      </c>
      <c r="P914" s="65" t="s">
        <v>501</v>
      </c>
      <c r="Q914" s="65" t="s">
        <v>2034</v>
      </c>
      <c r="R914" s="65" t="s">
        <v>517</v>
      </c>
      <c r="S914" s="65" t="s">
        <v>502</v>
      </c>
      <c r="T914" s="65"/>
    </row>
    <row r="915" spans="1:20" hidden="1">
      <c r="A915" s="6" t="str">
        <f>VLOOKUP(E915,CIFX_ECSG清單!A:B,2,0)</f>
        <v>待下架</v>
      </c>
      <c r="B915" s="6" t="str">
        <f>_xlfn.IFNA(IF(C915="舊服務",LOOKUP(1,0/FIND(IFERROR(VLOOKUP(E915,新舊交易名稱mapping!A:B,2,0),E915),PGMTRX!A:A),PGMTRX!C:C),LOOKUP(1,0/FIND(E915,新服務功能!H:H),新服務功能!M:M)),VLOOKUP(IFERROR(VLOOKUP(E915,新舊交易名稱mapping!A:B,2,0),E915),CIFX_ECSG清單!A:B,2,0))</f>
        <v>個網銀系統(PIB),Common Service共用服務系統</v>
      </c>
      <c r="C915" s="6" t="str">
        <f>IF(_xlfn.IFNA(VLOOKUP(E915,新服務功能!H:H,1,0),"舊服務")&lt;&gt;"舊服務","新服務","舊服務")</f>
        <v>舊服務</v>
      </c>
      <c r="D915" s="6" t="str">
        <f>IF((VLOOKUP(E915,CIFX_ECSG清單!A:H,8,FALSE))=1,"異動","查詢")</f>
        <v>異動</v>
      </c>
      <c r="E915" s="65" t="s">
        <v>299</v>
      </c>
      <c r="F915" s="27" t="str">
        <f>IF(ISNUMBER(FIND("TWIS",E915)),VLOOKUP(SUBSTITUTE(E915,"TWIS","IWIS"),CIFX_ECSG清單!A:R,18,0),IF(AND(ISNUMBER(FIND("T",LEFT(E915,2))),IF(LEN(E915)-LEN(SUBSTITUTE(E915,"T",""))&gt;1,FALSE,TRUE)),VLOOKUP(SUBSTITUTE(E915,"T",""),CIFX_ECSG清單!A:R,18,0),VLOOKUP(E915,CIFX_ECSG清單!A:R,18,0)))</f>
        <v>TS0116-SA-010318-00001-顧客註記/約定作業_通路服務約定設定(PIB)</v>
      </c>
      <c r="G915" s="65"/>
      <c r="H915" s="65"/>
      <c r="I915" s="65"/>
      <c r="J915" s="65" t="s">
        <v>496</v>
      </c>
      <c r="K915" s="65" t="s">
        <v>2226</v>
      </c>
      <c r="L915" s="65"/>
      <c r="M915" s="65" t="s">
        <v>1950</v>
      </c>
      <c r="N915" s="65">
        <v>1</v>
      </c>
      <c r="O915" s="65" t="s">
        <v>516</v>
      </c>
      <c r="P915" s="65" t="s">
        <v>1139</v>
      </c>
      <c r="Q915" s="65"/>
      <c r="R915" s="65"/>
      <c r="S915" s="65"/>
      <c r="T915" s="65" t="s">
        <v>2227</v>
      </c>
    </row>
    <row r="916" spans="1:20" hidden="1">
      <c r="A916" s="6" t="str">
        <f>VLOOKUP(E916,CIFX_ECSG清單!A:B,2,0)</f>
        <v>待下架</v>
      </c>
      <c r="B916" s="6" t="str">
        <f>_xlfn.IFNA(IF(C916="舊服務",LOOKUP(1,0/FIND(IFERROR(VLOOKUP(E916,新舊交易名稱mapping!A:B,2,0),E916),PGMTRX!A:A),PGMTRX!C:C),LOOKUP(1,0/FIND(E916,新服務功能!H:H),新服務功能!M:M)),VLOOKUP(IFERROR(VLOOKUP(E916,新舊交易名稱mapping!A:B,2,0),E916),CIFX_ECSG清單!A:B,2,0))</f>
        <v>個網銀系統(PIB),Common Service共用服務系統</v>
      </c>
      <c r="C916" s="6" t="str">
        <f>IF(_xlfn.IFNA(VLOOKUP(E916,新服務功能!H:H,1,0),"舊服務")&lt;&gt;"舊服務","新服務","舊服務")</f>
        <v>舊服務</v>
      </c>
      <c r="D916" s="6" t="str">
        <f>IF((VLOOKUP(E916,CIFX_ECSG清單!A:H,8,FALSE))=1,"異動","查詢")</f>
        <v>異動</v>
      </c>
      <c r="E916" s="65" t="s">
        <v>299</v>
      </c>
      <c r="F916" s="27" t="str">
        <f>IF(ISNUMBER(FIND("TWIS",E916)),VLOOKUP(SUBSTITUTE(E916,"TWIS","IWIS"),CIFX_ECSG清單!A:R,18,0),IF(AND(ISNUMBER(FIND("T",LEFT(E916,2))),IF(LEN(E916)-LEN(SUBSTITUTE(E916,"T",""))&gt;1,FALSE,TRUE)),VLOOKUP(SUBSTITUTE(E916,"T",""),CIFX_ECSG清單!A:R,18,0),VLOOKUP(E916,CIFX_ECSG清單!A:R,18,0)))</f>
        <v>TS0116-SA-010318-00001-顧客註記/約定作業_通路服務約定設定(PIB)</v>
      </c>
      <c r="G916" s="65"/>
      <c r="H916" s="65"/>
      <c r="I916" s="65"/>
      <c r="J916" s="65" t="s">
        <v>496</v>
      </c>
      <c r="K916" s="65" t="s">
        <v>514</v>
      </c>
      <c r="L916" s="65"/>
      <c r="M916" s="65" t="s">
        <v>1947</v>
      </c>
      <c r="N916" s="65">
        <v>10</v>
      </c>
      <c r="O916" s="65" t="s">
        <v>516</v>
      </c>
      <c r="P916" s="65" t="s">
        <v>501</v>
      </c>
      <c r="Q916" s="65" t="s">
        <v>2034</v>
      </c>
      <c r="R916" s="65" t="s">
        <v>517</v>
      </c>
      <c r="S916" s="65" t="s">
        <v>502</v>
      </c>
      <c r="T916" s="65" t="s">
        <v>2227</v>
      </c>
    </row>
    <row r="917" spans="1:20" hidden="1">
      <c r="A917" s="6" t="str">
        <f>VLOOKUP(E917,CIFX_ECSG清單!A:B,2,0)</f>
        <v>待下架</v>
      </c>
      <c r="B917" s="6" t="str">
        <f>_xlfn.IFNA(IF(C917="舊服務",LOOKUP(1,0/FIND(IFERROR(VLOOKUP(E917,新舊交易名稱mapping!A:B,2,0),E917),PGMTRX!A:A),PGMTRX!C:C),LOOKUP(1,0/FIND(E917,新服務功能!H:H),新服務功能!M:M)),VLOOKUP(IFERROR(VLOOKUP(E917,新舊交易名稱mapping!A:B,2,0),E917),CIFX_ECSG清單!A:B,2,0))</f>
        <v>個網銀系統(PIB),Common Service共用服務系統</v>
      </c>
      <c r="C917" s="6" t="str">
        <f>IF(_xlfn.IFNA(VLOOKUP(E917,新服務功能!H:H,1,0),"舊服務")&lt;&gt;"舊服務","新服務","舊服務")</f>
        <v>舊服務</v>
      </c>
      <c r="D917" s="6" t="str">
        <f>IF((VLOOKUP(E917,CIFX_ECSG清單!A:H,8,FALSE))=1,"異動","查詢")</f>
        <v>異動</v>
      </c>
      <c r="E917" s="65" t="s">
        <v>299</v>
      </c>
      <c r="F917" s="27" t="str">
        <f>IF(ISNUMBER(FIND("TWIS",E917)),VLOOKUP(SUBSTITUTE(E917,"TWIS","IWIS"),CIFX_ECSG清單!A:R,18,0),IF(AND(ISNUMBER(FIND("T",LEFT(E917,2))),IF(LEN(E917)-LEN(SUBSTITUTE(E917,"T",""))&gt;1,FALSE,TRUE)),VLOOKUP(SUBSTITUTE(E917,"T",""),CIFX_ECSG清單!A:R,18,0),VLOOKUP(E917,CIFX_ECSG清單!A:R,18,0)))</f>
        <v>TS0116-SA-010318-00001-顧客註記/約定作業_通路服務約定設定(PIB)</v>
      </c>
      <c r="G917" s="65"/>
      <c r="H917" s="65"/>
      <c r="I917" s="65"/>
      <c r="J917" s="65" t="s">
        <v>496</v>
      </c>
      <c r="K917" s="65" t="s">
        <v>717</v>
      </c>
      <c r="L917" s="65"/>
      <c r="M917" s="65" t="s">
        <v>2228</v>
      </c>
      <c r="N917" s="65">
        <v>50</v>
      </c>
      <c r="O917" s="65" t="s">
        <v>516</v>
      </c>
      <c r="P917" s="65" t="s">
        <v>845</v>
      </c>
      <c r="Q917" s="65" t="s">
        <v>2114</v>
      </c>
      <c r="R917" s="65" t="s">
        <v>1157</v>
      </c>
      <c r="S917" s="65" t="s">
        <v>847</v>
      </c>
      <c r="T917" s="65" t="s">
        <v>2227</v>
      </c>
    </row>
    <row r="918" spans="1:20" hidden="1">
      <c r="A918" s="6" t="str">
        <f>VLOOKUP(E918,CIFX_ECSG清單!A:B,2,0)</f>
        <v>待下架</v>
      </c>
      <c r="B918" s="6" t="str">
        <f>_xlfn.IFNA(IF(C918="舊服務",LOOKUP(1,0/FIND(IFERROR(VLOOKUP(E918,新舊交易名稱mapping!A:B,2,0),E918),PGMTRX!A:A),PGMTRX!C:C),LOOKUP(1,0/FIND(E918,新服務功能!H:H),新服務功能!M:M)),VLOOKUP(IFERROR(VLOOKUP(E918,新舊交易名稱mapping!A:B,2,0),E918),CIFX_ECSG清單!A:B,2,0))</f>
        <v>個網銀系統(PIB),Common Service共用服務系統</v>
      </c>
      <c r="C918" s="6" t="str">
        <f>IF(_xlfn.IFNA(VLOOKUP(E918,新服務功能!H:H,1,0),"舊服務")&lt;&gt;"舊服務","新服務","舊服務")</f>
        <v>舊服務</v>
      </c>
      <c r="D918" s="6" t="str">
        <f>IF((VLOOKUP(E918,CIFX_ECSG清單!A:H,8,FALSE))=1,"異動","查詢")</f>
        <v>異動</v>
      </c>
      <c r="E918" s="65" t="s">
        <v>299</v>
      </c>
      <c r="F918" s="27" t="str">
        <f>IF(ISNUMBER(FIND("TWIS",E918)),VLOOKUP(SUBSTITUTE(E918,"TWIS","IWIS"),CIFX_ECSG清單!A:R,18,0),IF(AND(ISNUMBER(FIND("T",LEFT(E918,2))),IF(LEN(E918)-LEN(SUBSTITUTE(E918,"T",""))&gt;1,FALSE,TRUE)),VLOOKUP(SUBSTITUTE(E918,"T",""),CIFX_ECSG清單!A:R,18,0),VLOOKUP(E918,CIFX_ECSG清單!A:R,18,0)))</f>
        <v>TS0116-SA-010318-00001-顧客註記/約定作業_通路服務約定設定(PIB)</v>
      </c>
      <c r="G918" s="65"/>
      <c r="H918" s="65"/>
      <c r="I918" s="65"/>
      <c r="J918" s="65" t="s">
        <v>496</v>
      </c>
      <c r="K918" s="65" t="s">
        <v>2187</v>
      </c>
      <c r="L918" s="65"/>
      <c r="M918" s="65" t="s">
        <v>2229</v>
      </c>
      <c r="N918" s="65">
        <v>1</v>
      </c>
      <c r="O918" s="65" t="s">
        <v>516</v>
      </c>
      <c r="P918" s="65" t="s">
        <v>2189</v>
      </c>
      <c r="Q918" s="65"/>
      <c r="R918" s="65"/>
      <c r="S918" s="65"/>
      <c r="T918" s="65" t="s">
        <v>2227</v>
      </c>
    </row>
    <row r="919" spans="1:20" hidden="1">
      <c r="A919" s="6" t="str">
        <f>VLOOKUP(E919,CIFX_ECSG清單!A:B,2,0)</f>
        <v>待下架</v>
      </c>
      <c r="B919" s="6" t="str">
        <f>_xlfn.IFNA(IF(C919="舊服務",LOOKUP(1,0/FIND(IFERROR(VLOOKUP(E919,新舊交易名稱mapping!A:B,2,0),E919),PGMTRX!A:A),PGMTRX!C:C),LOOKUP(1,0/FIND(E919,新服務功能!H:H),新服務功能!M:M)),VLOOKUP(IFERROR(VLOOKUP(E919,新舊交易名稱mapping!A:B,2,0),E919),CIFX_ECSG清單!A:B,2,0))</f>
        <v>個網銀系統(PIB),Common Service共用服務系統</v>
      </c>
      <c r="C919" s="6" t="str">
        <f>IF(_xlfn.IFNA(VLOOKUP(E919,新服務功能!H:H,1,0),"舊服務")&lt;&gt;"舊服務","新服務","舊服務")</f>
        <v>舊服務</v>
      </c>
      <c r="D919" s="6" t="str">
        <f>IF((VLOOKUP(E919,CIFX_ECSG清單!A:H,8,FALSE))=1,"異動","查詢")</f>
        <v>異動</v>
      </c>
      <c r="E919" s="65" t="s">
        <v>299</v>
      </c>
      <c r="F919" s="27" t="str">
        <f>IF(ISNUMBER(FIND("TWIS",E919)),VLOOKUP(SUBSTITUTE(E919,"TWIS","IWIS"),CIFX_ECSG清單!A:R,18,0),IF(AND(ISNUMBER(FIND("T",LEFT(E919,2))),IF(LEN(E919)-LEN(SUBSTITUTE(E919,"T",""))&gt;1,FALSE,TRUE)),VLOOKUP(SUBSTITUTE(E919,"T",""),CIFX_ECSG清單!A:R,18,0),VLOOKUP(E919,CIFX_ECSG清單!A:R,18,0)))</f>
        <v>TS0116-SA-010318-00001-顧客註記/約定作業_通路服務約定設定(PIB)</v>
      </c>
      <c r="G919" s="65"/>
      <c r="H919" s="65"/>
      <c r="I919" s="65"/>
      <c r="J919" s="65" t="s">
        <v>513</v>
      </c>
      <c r="K919" s="65" t="s">
        <v>514</v>
      </c>
      <c r="L919" s="65"/>
      <c r="M919" s="65" t="s">
        <v>1795</v>
      </c>
      <c r="N919" s="65">
        <v>10</v>
      </c>
      <c r="O919" s="65" t="s">
        <v>516</v>
      </c>
      <c r="P919" s="65" t="s">
        <v>501</v>
      </c>
      <c r="Q919" s="65" t="s">
        <v>2034</v>
      </c>
      <c r="R919" s="65" t="s">
        <v>517</v>
      </c>
      <c r="S919" s="65" t="s">
        <v>502</v>
      </c>
      <c r="T919" s="65" t="s">
        <v>2227</v>
      </c>
    </row>
    <row r="920" spans="1:20" hidden="1">
      <c r="A920" s="6" t="str">
        <f>VLOOKUP(E920,CIFX_ECSG清單!A:B,2,0)</f>
        <v>PROD</v>
      </c>
      <c r="B920" s="6" t="str">
        <f>_xlfn.IFNA(IF(C920="舊服務",LOOKUP(1,0/FIND(IFERROR(VLOOKUP(E920,新舊交易名稱mapping!A:B,2,0),E920),PGMTRX!A:A),PGMTRX!C:C),LOOKUP(1,0/FIND(E920,新服務功能!H:H),新服務功能!M:M)),VLOOKUP(IFERROR(VLOOKUP(E920,新舊交易名稱mapping!A:B,2,0),E920),CIFX_ECSG清單!A:B,2,0))</f>
        <v>跨行連線系統(FEP)</v>
      </c>
      <c r="C920" s="6" t="str">
        <f>IF(_xlfn.IFNA(VLOOKUP(E920,新服務功能!H:H,1,0),"舊服務")&lt;&gt;"舊服務","新服務","舊服務")</f>
        <v>舊服務</v>
      </c>
      <c r="D920" s="6" t="str">
        <f>IF((VLOOKUP(E920,CIFX_ECSG清單!A:H,8,FALSE))=1,"異動","查詢")</f>
        <v>異動</v>
      </c>
      <c r="E920" s="65" t="s">
        <v>2230</v>
      </c>
      <c r="F920" s="27" t="str">
        <f>IF(ISNUMBER(FIND("TWIS",E920)),VLOOKUP(SUBSTITUTE(E920,"TWIS","IWIS"),CIFX_ECSG清單!A:R,18,0),IF(AND(ISNUMBER(FIND("T",LEFT(E920,2))),IF(LEN(E920)-LEN(SUBSTITUTE(E920,"T",""))&gt;1,FALSE,TRUE)),VLOOKUP(SUBSTITUTE(E920,"T",""),CIFX_ECSG清單!A:R,18,0),VLOOKUP(E920,CIFX_ECSG清單!A:R,18,0)))</f>
        <v>TS0116-SA-010314-00003-顧客註記/約定作業_簡訊密碼維護(FEP)</v>
      </c>
      <c r="G920" s="65"/>
      <c r="H920" s="65"/>
      <c r="I920" s="65"/>
      <c r="J920" s="65" t="s">
        <v>496</v>
      </c>
      <c r="K920" s="65" t="s">
        <v>746</v>
      </c>
      <c r="L920" s="65"/>
      <c r="M920" s="65" t="s">
        <v>2231</v>
      </c>
      <c r="N920" s="65">
        <v>10</v>
      </c>
      <c r="O920" s="65" t="s">
        <v>516</v>
      </c>
      <c r="P920" s="65" t="s">
        <v>501</v>
      </c>
      <c r="Q920" s="65" t="s">
        <v>2034</v>
      </c>
      <c r="R920" s="65" t="s">
        <v>517</v>
      </c>
      <c r="S920" s="65" t="s">
        <v>502</v>
      </c>
      <c r="T920" s="65"/>
    </row>
    <row r="921" spans="1:20" hidden="1">
      <c r="A921" s="6" t="str">
        <f>VLOOKUP(E921,CIFX_ECSG清單!A:B,2,0)</f>
        <v>PROD</v>
      </c>
      <c r="B921" s="6" t="str">
        <f>_xlfn.IFNA(IF(C921="舊服務",LOOKUP(1,0/FIND(IFERROR(VLOOKUP(E921,新舊交易名稱mapping!A:B,2,0),E921),PGMTRX!A:A),PGMTRX!C:C),LOOKUP(1,0/FIND(E921,新服務功能!H:H),新服務功能!M:M)),VLOOKUP(IFERROR(VLOOKUP(E921,新舊交易名稱mapping!A:B,2,0),E921),CIFX_ECSG清單!A:B,2,0))</f>
        <v>跨行連線系統(FEP)</v>
      </c>
      <c r="C921" s="6" t="str">
        <f>IF(_xlfn.IFNA(VLOOKUP(E921,新服務功能!H:H,1,0),"舊服務")&lt;&gt;"舊服務","新服務","舊服務")</f>
        <v>舊服務</v>
      </c>
      <c r="D921" s="6" t="str">
        <f>IF((VLOOKUP(E921,CIFX_ECSG清單!A:H,8,FALSE))=1,"異動","查詢")</f>
        <v>異動</v>
      </c>
      <c r="E921" s="65" t="s">
        <v>2230</v>
      </c>
      <c r="F921" s="27" t="str">
        <f>IF(ISNUMBER(FIND("TWIS",E921)),VLOOKUP(SUBSTITUTE(E921,"TWIS","IWIS"),CIFX_ECSG清單!A:R,18,0),IF(AND(ISNUMBER(FIND("T",LEFT(E921,2))),IF(LEN(E921)-LEN(SUBSTITUTE(E921,"T",""))&gt;1,FALSE,TRUE)),VLOOKUP(SUBSTITUTE(E921,"T",""),CIFX_ECSG清單!A:R,18,0),VLOOKUP(E921,CIFX_ECSG清單!A:R,18,0)))</f>
        <v>TS0116-SA-010314-00003-顧客註記/約定作業_簡訊密碼維護(FEP)</v>
      </c>
      <c r="G921" s="65"/>
      <c r="H921" s="65"/>
      <c r="I921" s="65"/>
      <c r="J921" s="65" t="s">
        <v>496</v>
      </c>
      <c r="K921" s="65" t="s">
        <v>933</v>
      </c>
      <c r="L921" s="65"/>
      <c r="M921" s="65" t="s">
        <v>2232</v>
      </c>
      <c r="N921" s="65">
        <v>10</v>
      </c>
      <c r="O921" s="65" t="s">
        <v>516</v>
      </c>
      <c r="P921" s="65" t="s">
        <v>1068</v>
      </c>
      <c r="Q921" s="65" t="s">
        <v>2114</v>
      </c>
      <c r="R921" s="65" t="s">
        <v>1183</v>
      </c>
      <c r="S921" s="65" t="s">
        <v>1070</v>
      </c>
      <c r="T921" s="65"/>
    </row>
    <row r="922" spans="1:20" hidden="1">
      <c r="A922" s="6" t="str">
        <f>VLOOKUP(E922,CIFX_ECSG清單!A:B,2,0)</f>
        <v>PROD</v>
      </c>
      <c r="B922" s="6" t="str">
        <f>_xlfn.IFNA(IF(C922="舊服務",LOOKUP(1,0/FIND(IFERROR(VLOOKUP(E922,新舊交易名稱mapping!A:B,2,0),E922),PGMTRX!A:A),PGMTRX!C:C),LOOKUP(1,0/FIND(E922,新服務功能!H:H),新服務功能!M:M)),VLOOKUP(IFERROR(VLOOKUP(E922,新舊交易名稱mapping!A:B,2,0),E922),CIFX_ECSG清單!A:B,2,0))</f>
        <v>跨行連線系統(FEP)</v>
      </c>
      <c r="C922" s="6" t="str">
        <f>IF(_xlfn.IFNA(VLOOKUP(E922,新服務功能!H:H,1,0),"舊服務")&lt;&gt;"舊服務","新服務","舊服務")</f>
        <v>舊服務</v>
      </c>
      <c r="D922" s="6" t="str">
        <f>IF((VLOOKUP(E922,CIFX_ECSG清單!A:H,8,FALSE))=1,"異動","查詢")</f>
        <v>異動</v>
      </c>
      <c r="E922" s="65" t="s">
        <v>2230</v>
      </c>
      <c r="F922" s="27" t="str">
        <f>IF(ISNUMBER(FIND("TWIS",E922)),VLOOKUP(SUBSTITUTE(E922,"TWIS","IWIS"),CIFX_ECSG清單!A:R,18,0),IF(AND(ISNUMBER(FIND("T",LEFT(E922,2))),IF(LEN(E922)-LEN(SUBSTITUTE(E922,"T",""))&gt;1,FALSE,TRUE)),VLOOKUP(SUBSTITUTE(E922,"T",""),CIFX_ECSG清單!A:R,18,0),VLOOKUP(E922,CIFX_ECSG清單!A:R,18,0)))</f>
        <v>TS0116-SA-010314-00003-顧客註記/約定作業_簡訊密碼維護(FEP)</v>
      </c>
      <c r="G922" s="65"/>
      <c r="H922" s="65"/>
      <c r="I922" s="65"/>
      <c r="J922" s="65" t="s">
        <v>513</v>
      </c>
      <c r="K922" s="65" t="s">
        <v>2233</v>
      </c>
      <c r="L922" s="65"/>
      <c r="M922" s="65" t="s">
        <v>2234</v>
      </c>
      <c r="N922" s="65">
        <v>8</v>
      </c>
      <c r="O922" s="65" t="s">
        <v>516</v>
      </c>
      <c r="P922" s="65" t="s">
        <v>2235</v>
      </c>
      <c r="Q922" s="65"/>
      <c r="R922" s="65"/>
      <c r="S922" s="65"/>
      <c r="T922" s="65"/>
    </row>
    <row r="923" spans="1:20" hidden="1">
      <c r="A923" s="6" t="str">
        <f>VLOOKUP(E923,CIFX_ECSG清單!A:B,2,0)</f>
        <v>PROD</v>
      </c>
      <c r="B923" s="6" t="str">
        <f>_xlfn.IFNA(IF(C923="舊服務",LOOKUP(1,0/FIND(IFERROR(VLOOKUP(E923,新舊交易名稱mapping!A:B,2,0),E923),PGMTRX!A:A),PGMTRX!C:C),LOOKUP(1,0/FIND(E923,新服務功能!H:H),新服務功能!M:M)),VLOOKUP(IFERROR(VLOOKUP(E923,新舊交易名稱mapping!A:B,2,0),E923),CIFX_ECSG清單!A:B,2,0))</f>
        <v>跨行連線系統(FEP)</v>
      </c>
      <c r="C923" s="6" t="str">
        <f>IF(_xlfn.IFNA(VLOOKUP(E923,新服務功能!H:H,1,0),"舊服務")&lt;&gt;"舊服務","新服務","舊服務")</f>
        <v>舊服務</v>
      </c>
      <c r="D923" s="6" t="str">
        <f>IF((VLOOKUP(E923,CIFX_ECSG清單!A:H,8,FALSE))=1,"異動","查詢")</f>
        <v>異動</v>
      </c>
      <c r="E923" s="65" t="s">
        <v>2230</v>
      </c>
      <c r="F923" s="27" t="str">
        <f>IF(ISNUMBER(FIND("TWIS",E923)),VLOOKUP(SUBSTITUTE(E923,"TWIS","IWIS"),CIFX_ECSG清單!A:R,18,0),IF(AND(ISNUMBER(FIND("T",LEFT(E923,2))),IF(LEN(E923)-LEN(SUBSTITUTE(E923,"T",""))&gt;1,FALSE,TRUE)),VLOOKUP(SUBSTITUTE(E923,"T",""),CIFX_ECSG清單!A:R,18,0),VLOOKUP(E923,CIFX_ECSG清單!A:R,18,0)))</f>
        <v>TS0116-SA-010314-00003-顧客註記/約定作業_簡訊密碼維護(FEP)</v>
      </c>
      <c r="G923" s="65"/>
      <c r="H923" s="65"/>
      <c r="I923" s="65"/>
      <c r="J923" s="65" t="s">
        <v>513</v>
      </c>
      <c r="K923" s="65" t="s">
        <v>2236</v>
      </c>
      <c r="L923" s="65"/>
      <c r="M923" s="65" t="s">
        <v>2237</v>
      </c>
      <c r="N923" s="65">
        <v>6</v>
      </c>
      <c r="O923" s="65" t="s">
        <v>516</v>
      </c>
      <c r="P923" s="65" t="s">
        <v>2238</v>
      </c>
      <c r="Q923" s="65"/>
      <c r="R923" s="65"/>
      <c r="S923" s="65"/>
      <c r="T923" s="65"/>
    </row>
    <row r="924" spans="1:20" hidden="1">
      <c r="A924" s="6" t="str">
        <f>VLOOKUP(E924,CIFX_ECSG清單!A:B,2,0)</f>
        <v>PROD</v>
      </c>
      <c r="B924" s="6" t="str">
        <f>_xlfn.IFNA(IF(C924="舊服務",LOOKUP(1,0/FIND(IFERROR(VLOOKUP(E924,新舊交易名稱mapping!A:B,2,0),E924),PGMTRX!A:A),PGMTRX!C:C),LOOKUP(1,0/FIND(E924,新服務功能!H:H),新服務功能!M:M)),VLOOKUP(IFERROR(VLOOKUP(E924,新舊交易名稱mapping!A:B,2,0),E924),CIFX_ECSG清單!A:B,2,0))</f>
        <v>跨行連線系統(FEP)</v>
      </c>
      <c r="C924" s="6" t="str">
        <f>IF(_xlfn.IFNA(VLOOKUP(E924,新服務功能!H:H,1,0),"舊服務")&lt;&gt;"舊服務","新服務","舊服務")</f>
        <v>舊服務</v>
      </c>
      <c r="D924" s="6" t="str">
        <f>IF((VLOOKUP(E924,CIFX_ECSG清單!A:H,8,FALSE))=1,"異動","查詢")</f>
        <v>異動</v>
      </c>
      <c r="E924" s="65" t="s">
        <v>2230</v>
      </c>
      <c r="F924" s="27" t="str">
        <f>IF(ISNUMBER(FIND("TWIS",E924)),VLOOKUP(SUBSTITUTE(E924,"TWIS","IWIS"),CIFX_ECSG清單!A:R,18,0),IF(AND(ISNUMBER(FIND("T",LEFT(E924,2))),IF(LEN(E924)-LEN(SUBSTITUTE(E924,"T",""))&gt;1,FALSE,TRUE)),VLOOKUP(SUBSTITUTE(E924,"T",""),CIFX_ECSG清單!A:R,18,0),VLOOKUP(E924,CIFX_ECSG清單!A:R,18,0)))</f>
        <v>TS0116-SA-010314-00003-顧客註記/約定作業_簡訊密碼維護(FEP)</v>
      </c>
      <c r="G924" s="65"/>
      <c r="H924" s="65"/>
      <c r="I924" s="65"/>
      <c r="J924" s="65" t="s">
        <v>513</v>
      </c>
      <c r="K924" s="65" t="s">
        <v>746</v>
      </c>
      <c r="L924" s="65"/>
      <c r="M924" s="65" t="s">
        <v>2239</v>
      </c>
      <c r="N924" s="65">
        <v>10</v>
      </c>
      <c r="O924" s="65" t="s">
        <v>516</v>
      </c>
      <c r="P924" s="65" t="s">
        <v>501</v>
      </c>
      <c r="Q924" s="65" t="s">
        <v>2034</v>
      </c>
      <c r="R924" s="65" t="s">
        <v>517</v>
      </c>
      <c r="S924" s="65" t="s">
        <v>502</v>
      </c>
      <c r="T924" s="65"/>
    </row>
    <row r="925" spans="1:20" hidden="1">
      <c r="A925" s="6" t="str">
        <f>VLOOKUP(E925,CIFX_ECSG清單!A:B,2,0)</f>
        <v>PROD</v>
      </c>
      <c r="B925" s="6" t="str">
        <f>_xlfn.IFNA(IF(C925="舊服務",LOOKUP(1,0/FIND(IFERROR(VLOOKUP(E925,新舊交易名稱mapping!A:B,2,0),E925),PGMTRX!A:A),PGMTRX!C:C),LOOKUP(1,0/FIND(E925,新服務功能!H:H),新服務功能!M:M)),VLOOKUP(IFERROR(VLOOKUP(E925,新舊交易名稱mapping!A:B,2,0),E925),CIFX_ECSG清單!A:B,2,0))</f>
        <v>跨行連線系統(FEP)</v>
      </c>
      <c r="C925" s="6" t="str">
        <f>IF(_xlfn.IFNA(VLOOKUP(E925,新服務功能!H:H,1,0),"舊服務")&lt;&gt;"舊服務","新服務","舊服務")</f>
        <v>舊服務</v>
      </c>
      <c r="D925" s="6" t="str">
        <f>IF((VLOOKUP(E925,CIFX_ECSG清單!A:H,8,FALSE))=1,"異動","查詢")</f>
        <v>異動</v>
      </c>
      <c r="E925" s="65" t="s">
        <v>2230</v>
      </c>
      <c r="F925" s="27" t="str">
        <f>IF(ISNUMBER(FIND("TWIS",E925)),VLOOKUP(SUBSTITUTE(E925,"TWIS","IWIS"),CIFX_ECSG清單!A:R,18,0),IF(AND(ISNUMBER(FIND("T",LEFT(E925,2))),IF(LEN(E925)-LEN(SUBSTITUTE(E925,"T",""))&gt;1,FALSE,TRUE)),VLOOKUP(SUBSTITUTE(E925,"T",""),CIFX_ECSG清單!A:R,18,0),VLOOKUP(E925,CIFX_ECSG清單!A:R,18,0)))</f>
        <v>TS0116-SA-010314-00003-顧客註記/約定作業_簡訊密碼維護(FEP)</v>
      </c>
      <c r="G925" s="65"/>
      <c r="H925" s="65"/>
      <c r="I925" s="65"/>
      <c r="J925" s="65" t="s">
        <v>513</v>
      </c>
      <c r="K925" s="65" t="s">
        <v>933</v>
      </c>
      <c r="L925" s="65"/>
      <c r="M925" s="65" t="s">
        <v>2240</v>
      </c>
      <c r="N925" s="65">
        <v>10</v>
      </c>
      <c r="O925" s="65" t="s">
        <v>516</v>
      </c>
      <c r="P925" s="65" t="s">
        <v>1068</v>
      </c>
      <c r="Q925" s="65" t="s">
        <v>2114</v>
      </c>
      <c r="R925" s="65" t="s">
        <v>1183</v>
      </c>
      <c r="S925" s="65" t="s">
        <v>1070</v>
      </c>
      <c r="T925" s="65"/>
    </row>
    <row r="926" spans="1:20" hidden="1">
      <c r="A926" s="6" t="str">
        <f>VLOOKUP(E926,CIFX_ECSG清單!A:B,2,0)</f>
        <v>PROD</v>
      </c>
      <c r="B926" s="6" t="str">
        <f>_xlfn.IFNA(IF(C926="舊服務",LOOKUP(1,0/FIND(IFERROR(VLOOKUP(E926,新舊交易名稱mapping!A:B,2,0),E926),PGMTRX!A:A),PGMTRX!C:C),LOOKUP(1,0/FIND(E926,新服務功能!H:H),新服務功能!M:M)),VLOOKUP(IFERROR(VLOOKUP(E926,新舊交易名稱mapping!A:B,2,0),E926),CIFX_ECSG清單!A:B,2,0))</f>
        <v>跨行連線系統(FEP)</v>
      </c>
      <c r="C926" s="6" t="str">
        <f>IF(_xlfn.IFNA(VLOOKUP(E926,新服務功能!H:H,1,0),"舊服務")&lt;&gt;"舊服務","新服務","舊服務")</f>
        <v>舊服務</v>
      </c>
      <c r="D926" s="6" t="str">
        <f>IF((VLOOKUP(E926,CIFX_ECSG清單!A:H,8,FALSE))=1,"異動","查詢")</f>
        <v>異動</v>
      </c>
      <c r="E926" s="65" t="s">
        <v>2230</v>
      </c>
      <c r="F926" s="27" t="str">
        <f>IF(ISNUMBER(FIND("TWIS",E926)),VLOOKUP(SUBSTITUTE(E926,"TWIS","IWIS"),CIFX_ECSG清單!A:R,18,0),IF(AND(ISNUMBER(FIND("T",LEFT(E926,2))),IF(LEN(E926)-LEN(SUBSTITUTE(E926,"T",""))&gt;1,FALSE,TRUE)),VLOOKUP(SUBSTITUTE(E926,"T",""),CIFX_ECSG清單!A:R,18,0),VLOOKUP(E926,CIFX_ECSG清單!A:R,18,0)))</f>
        <v>TS0116-SA-010314-00003-顧客註記/約定作業_簡訊密碼維護(FEP)</v>
      </c>
      <c r="G926" s="65"/>
      <c r="H926" s="65"/>
      <c r="I926" s="65"/>
      <c r="J926" s="65" t="s">
        <v>513</v>
      </c>
      <c r="K926" s="65" t="s">
        <v>2241</v>
      </c>
      <c r="L926" s="65"/>
      <c r="M926" s="65" t="s">
        <v>2242</v>
      </c>
      <c r="N926" s="65">
        <v>4</v>
      </c>
      <c r="O926" s="65" t="s">
        <v>516</v>
      </c>
      <c r="P926" s="65" t="s">
        <v>2243</v>
      </c>
      <c r="Q926" s="65"/>
      <c r="R926" s="65"/>
      <c r="S926" s="65"/>
      <c r="T926" s="65"/>
    </row>
    <row r="927" spans="1:20" hidden="1">
      <c r="A927" s="6" t="str">
        <f>VLOOKUP(E927,CIFX_ECSG清單!A:B,2,0)</f>
        <v>PROD</v>
      </c>
      <c r="B927" s="6" t="str">
        <f>_xlfn.IFNA(IF(C927="舊服務",LOOKUP(1,0/FIND(IFERROR(VLOOKUP(E927,新舊交易名稱mapping!A:B,2,0),E927),PGMTRX!A:A),PGMTRX!C:C),LOOKUP(1,0/FIND(E927,新服務功能!H:H),新服務功能!M:M)),VLOOKUP(IFERROR(VLOOKUP(E927,新舊交易名稱mapping!A:B,2,0),E927),CIFX_ECSG清單!A:B,2,0))</f>
        <v>個網銀系統(PIB),玉山業務OTP平台(BOTP)</v>
      </c>
      <c r="C927" s="6" t="str">
        <f>IF(_xlfn.IFNA(VLOOKUP(E927,新服務功能!H:H,1,0),"舊服務")&lt;&gt;"舊服務","新服務","舊服務")</f>
        <v>舊服務</v>
      </c>
      <c r="D927" s="6" t="str">
        <f>IF((VLOOKUP(E927,CIFX_ECSG清單!A:H,8,FALSE))=1,"異動","查詢")</f>
        <v>異動</v>
      </c>
      <c r="E927" s="65" t="s">
        <v>2244</v>
      </c>
      <c r="F927" s="27" t="str">
        <f>IF(ISNUMBER(FIND("TWIS",E927)),VLOOKUP(SUBSTITUTE(E927,"TWIS","IWIS"),CIFX_ECSG清單!A:R,18,0),IF(AND(ISNUMBER(FIND("T",LEFT(E927,2))),IF(LEN(E927)-LEN(SUBSTITUTE(E927,"T",""))&gt;1,FALSE,TRUE)),VLOOKUP(SUBSTITUTE(E927,"T",""),CIFX_ECSG清單!A:R,18,0),VLOOKUP(E927,CIFX_ECSG清單!A:R,18,0)))</f>
        <v>TS0116-SA-010314-00004-顧客註記/約定作業_簡訊密碼維護(PIB)</v>
      </c>
      <c r="G927" s="65"/>
      <c r="H927" s="65"/>
      <c r="I927" s="65"/>
      <c r="J927" s="65" t="s">
        <v>496</v>
      </c>
      <c r="K927" s="83" t="s">
        <v>2059</v>
      </c>
      <c r="L927" s="83"/>
      <c r="M927" s="65" t="s">
        <v>2245</v>
      </c>
      <c r="N927" s="65">
        <v>109</v>
      </c>
      <c r="O927" s="65" t="s">
        <v>516</v>
      </c>
      <c r="P927" s="65"/>
      <c r="Q927" s="65"/>
      <c r="R927" s="65"/>
      <c r="S927" s="65"/>
      <c r="T927" s="65"/>
    </row>
    <row r="928" spans="1:20" hidden="1">
      <c r="A928" s="6" t="str">
        <f>VLOOKUP(E928,CIFX_ECSG清單!A:B,2,0)</f>
        <v>PROD</v>
      </c>
      <c r="B928" s="6" t="str">
        <f>_xlfn.IFNA(IF(C928="舊服務",LOOKUP(1,0/FIND(IFERROR(VLOOKUP(E928,新舊交易名稱mapping!A:B,2,0),E928),PGMTRX!A:A),PGMTRX!C:C),LOOKUP(1,0/FIND(E928,新服務功能!H:H),新服務功能!M:M)),VLOOKUP(IFERROR(VLOOKUP(E928,新舊交易名稱mapping!A:B,2,0),E928),CIFX_ECSG清單!A:B,2,0))</f>
        <v>個網銀系統(PIB),玉山業務OTP平台(BOTP)</v>
      </c>
      <c r="C928" s="6" t="str">
        <f>IF(_xlfn.IFNA(VLOOKUP(E928,新服務功能!H:H,1,0),"舊服務")&lt;&gt;"舊服務","新服務","舊服務")</f>
        <v>舊服務</v>
      </c>
      <c r="D928" s="6" t="str">
        <f>IF((VLOOKUP(E928,CIFX_ECSG清單!A:H,8,FALSE))=1,"異動","查詢")</f>
        <v>異動</v>
      </c>
      <c r="E928" s="65" t="s">
        <v>2244</v>
      </c>
      <c r="F928" s="27" t="str">
        <f>IF(ISNUMBER(FIND("TWIS",E928)),VLOOKUP(SUBSTITUTE(E928,"TWIS","IWIS"),CIFX_ECSG清單!A:R,18,0),IF(AND(ISNUMBER(FIND("T",LEFT(E928,2))),IF(LEN(E928)-LEN(SUBSTITUTE(E928,"T",""))&gt;1,FALSE,TRUE)),VLOOKUP(SUBSTITUTE(E928,"T",""),CIFX_ECSG清單!A:R,18,0),VLOOKUP(E928,CIFX_ECSG清單!A:R,18,0)))</f>
        <v>TS0116-SA-010314-00004-顧客註記/約定作業_簡訊密碼維護(PIB)</v>
      </c>
      <c r="G928" s="65"/>
      <c r="H928" s="65"/>
      <c r="I928" s="65"/>
      <c r="J928" s="65" t="s">
        <v>496</v>
      </c>
      <c r="K928" s="65" t="s">
        <v>2246</v>
      </c>
      <c r="L928" s="65"/>
      <c r="M928" s="65" t="s">
        <v>2247</v>
      </c>
      <c r="N928" s="65">
        <v>1</v>
      </c>
      <c r="O928" s="65" t="s">
        <v>516</v>
      </c>
      <c r="P928" s="85" t="s">
        <v>2248</v>
      </c>
      <c r="Q928" s="65"/>
      <c r="R928" s="65"/>
      <c r="S928" s="65"/>
      <c r="T928" s="65"/>
    </row>
    <row r="929" spans="1:20" hidden="1">
      <c r="A929" s="6" t="str">
        <f>VLOOKUP(E929,CIFX_ECSG清單!A:B,2,0)</f>
        <v>PROD</v>
      </c>
      <c r="B929" s="6" t="str">
        <f>_xlfn.IFNA(IF(C929="舊服務",LOOKUP(1,0/FIND(IFERROR(VLOOKUP(E929,新舊交易名稱mapping!A:B,2,0),E929),PGMTRX!A:A),PGMTRX!C:C),LOOKUP(1,0/FIND(E929,新服務功能!H:H),新服務功能!M:M)),VLOOKUP(IFERROR(VLOOKUP(E929,新舊交易名稱mapping!A:B,2,0),E929),CIFX_ECSG清單!A:B,2,0))</f>
        <v>個網銀系統(PIB),玉山業務OTP平台(BOTP)</v>
      </c>
      <c r="C929" s="6" t="str">
        <f>IF(_xlfn.IFNA(VLOOKUP(E929,新服務功能!H:H,1,0),"舊服務")&lt;&gt;"舊服務","新服務","舊服務")</f>
        <v>舊服務</v>
      </c>
      <c r="D929" s="6" t="str">
        <f>IF((VLOOKUP(E929,CIFX_ECSG清單!A:H,8,FALSE))=1,"異動","查詢")</f>
        <v>異動</v>
      </c>
      <c r="E929" s="65" t="s">
        <v>2244</v>
      </c>
      <c r="F929" s="27" t="str">
        <f>IF(ISNUMBER(FIND("TWIS",E929)),VLOOKUP(SUBSTITUTE(E929,"TWIS","IWIS"),CIFX_ECSG清單!A:R,18,0),IF(AND(ISNUMBER(FIND("T",LEFT(E929,2))),IF(LEN(E929)-LEN(SUBSTITUTE(E929,"T",""))&gt;1,FALSE,TRUE)),VLOOKUP(SUBSTITUTE(E929,"T",""),CIFX_ECSG清單!A:R,18,0),VLOOKUP(E929,CIFX_ECSG清單!A:R,18,0)))</f>
        <v>TS0116-SA-010314-00004-顧客註記/約定作業_簡訊密碼維護(PIB)</v>
      </c>
      <c r="G929" s="65"/>
      <c r="H929" s="65"/>
      <c r="I929" s="65"/>
      <c r="J929" s="65" t="s">
        <v>496</v>
      </c>
      <c r="K929" s="65" t="s">
        <v>2249</v>
      </c>
      <c r="L929" s="65"/>
      <c r="M929" s="65" t="s">
        <v>2250</v>
      </c>
      <c r="N929" s="65">
        <v>1</v>
      </c>
      <c r="O929" s="65" t="s">
        <v>516</v>
      </c>
      <c r="P929" s="65" t="s">
        <v>1139</v>
      </c>
      <c r="Q929" s="65"/>
      <c r="R929" s="65"/>
      <c r="S929" s="65"/>
      <c r="T929" s="65"/>
    </row>
    <row r="930" spans="1:20" hidden="1">
      <c r="A930" s="6" t="str">
        <f>VLOOKUP(E930,CIFX_ECSG清單!A:B,2,0)</f>
        <v>PROD</v>
      </c>
      <c r="B930" s="6" t="str">
        <f>_xlfn.IFNA(IF(C930="舊服務",LOOKUP(1,0/FIND(IFERROR(VLOOKUP(E930,新舊交易名稱mapping!A:B,2,0),E930),PGMTRX!A:A),PGMTRX!C:C),LOOKUP(1,0/FIND(E930,新服務功能!H:H),新服務功能!M:M)),VLOOKUP(IFERROR(VLOOKUP(E930,新舊交易名稱mapping!A:B,2,0),E930),CIFX_ECSG清單!A:B,2,0))</f>
        <v>個網銀系統(PIB),玉山業務OTP平台(BOTP)</v>
      </c>
      <c r="C930" s="6" t="str">
        <f>IF(_xlfn.IFNA(VLOOKUP(E930,新服務功能!H:H,1,0),"舊服務")&lt;&gt;"舊服務","新服務","舊服務")</f>
        <v>舊服務</v>
      </c>
      <c r="D930" s="6" t="str">
        <f>IF((VLOOKUP(E930,CIFX_ECSG清單!A:H,8,FALSE))=1,"異動","查詢")</f>
        <v>異動</v>
      </c>
      <c r="E930" s="65" t="s">
        <v>10302</v>
      </c>
      <c r="F930" s="27" t="str">
        <f>IF(ISNUMBER(FIND("TWIS",E930)),VLOOKUP(SUBSTITUTE(E930,"TWIS","IWIS"),CIFX_ECSG清單!A:R,18,0),IF(AND(ISNUMBER(FIND("T",LEFT(E930,2))),IF(LEN(E930)-LEN(SUBSTITUTE(E930,"T",""))&gt;1,FALSE,TRUE)),VLOOKUP(SUBSTITUTE(E930,"T",""),CIFX_ECSG清單!A:R,18,0),VLOOKUP(E930,CIFX_ECSG清單!A:R,18,0)))</f>
        <v>TS0116-SA-010314-00004-顧客註記/約定作業_簡訊密碼維護(PIB)</v>
      </c>
      <c r="G930" s="65"/>
      <c r="H930" s="65"/>
      <c r="I930" s="65"/>
      <c r="J930" s="65" t="s">
        <v>496</v>
      </c>
      <c r="K930" s="65" t="s">
        <v>1526</v>
      </c>
      <c r="L930" s="65"/>
      <c r="M930" s="65" t="s">
        <v>2251</v>
      </c>
      <c r="N930" s="65">
        <v>11</v>
      </c>
      <c r="O930" s="65" t="s">
        <v>516</v>
      </c>
      <c r="P930" s="65" t="s">
        <v>1068</v>
      </c>
      <c r="Q930" s="65" t="s">
        <v>2114</v>
      </c>
      <c r="R930" s="65" t="s">
        <v>1183</v>
      </c>
      <c r="S930" s="65" t="s">
        <v>1070</v>
      </c>
      <c r="T930" s="65"/>
    </row>
    <row r="931" spans="1:20" hidden="1">
      <c r="A931" s="6" t="str">
        <f>VLOOKUP(E931,CIFX_ECSG清單!A:B,2,0)</f>
        <v>PROD</v>
      </c>
      <c r="B931" s="6" t="str">
        <f>_xlfn.IFNA(IF(C931="舊服務",LOOKUP(1,0/FIND(IFERROR(VLOOKUP(E931,新舊交易名稱mapping!A:B,2,0),E931),PGMTRX!A:A),PGMTRX!C:C),LOOKUP(1,0/FIND(E931,新服務功能!H:H),新服務功能!M:M)),VLOOKUP(IFERROR(VLOOKUP(E931,新舊交易名稱mapping!A:B,2,0),E931),CIFX_ECSG清單!A:B,2,0))</f>
        <v>個網銀系統(PIB),玉山業務OTP平台(BOTP)</v>
      </c>
      <c r="C931" s="6" t="str">
        <f>IF(_xlfn.IFNA(VLOOKUP(E931,新服務功能!H:H,1,0),"舊服務")&lt;&gt;"舊服務","新服務","舊服務")</f>
        <v>舊服務</v>
      </c>
      <c r="D931" s="6" t="str">
        <f>IF((VLOOKUP(E931,CIFX_ECSG清單!A:H,8,FALSE))=1,"異動","查詢")</f>
        <v>異動</v>
      </c>
      <c r="E931" s="65" t="s">
        <v>2244</v>
      </c>
      <c r="F931" s="27" t="str">
        <f>IF(ISNUMBER(FIND("TWIS",E931)),VLOOKUP(SUBSTITUTE(E931,"TWIS","IWIS"),CIFX_ECSG清單!A:R,18,0),IF(AND(ISNUMBER(FIND("T",LEFT(E931,2))),IF(LEN(E931)-LEN(SUBSTITUTE(E931,"T",""))&gt;1,FALSE,TRUE)),VLOOKUP(SUBSTITUTE(E931,"T",""),CIFX_ECSG清單!A:R,18,0),VLOOKUP(E931,CIFX_ECSG清單!A:R,18,0)))</f>
        <v>TS0116-SA-010314-00004-顧客註記/約定作業_簡訊密碼維護(PIB)</v>
      </c>
      <c r="G931" s="65"/>
      <c r="H931" s="65"/>
      <c r="I931" s="65"/>
      <c r="J931" s="65" t="s">
        <v>496</v>
      </c>
      <c r="K931" s="65" t="s">
        <v>1792</v>
      </c>
      <c r="L931" s="65"/>
      <c r="M931" s="65" t="s">
        <v>1947</v>
      </c>
      <c r="N931" s="65">
        <v>10</v>
      </c>
      <c r="O931" s="65" t="s">
        <v>516</v>
      </c>
      <c r="P931" s="65" t="s">
        <v>501</v>
      </c>
      <c r="Q931" s="65" t="s">
        <v>2034</v>
      </c>
      <c r="R931" s="65" t="s">
        <v>517</v>
      </c>
      <c r="S931" s="65" t="s">
        <v>502</v>
      </c>
      <c r="T931" s="65"/>
    </row>
    <row r="932" spans="1:20" hidden="1">
      <c r="A932" s="6" t="str">
        <f>VLOOKUP(E932,CIFX_ECSG清單!A:B,2,0)</f>
        <v>PROD</v>
      </c>
      <c r="B932" s="6" t="str">
        <f>_xlfn.IFNA(IF(C932="舊服務",LOOKUP(1,0/FIND(IFERROR(VLOOKUP(E932,新舊交易名稱mapping!A:B,2,0),E932),PGMTRX!A:A),PGMTRX!C:C),LOOKUP(1,0/FIND(E932,新服務功能!H:H),新服務功能!M:M)),VLOOKUP(IFERROR(VLOOKUP(E932,新舊交易名稱mapping!A:B,2,0),E932),CIFX_ECSG清單!A:B,2,0))</f>
        <v>個網銀系統(PIB),玉山業務OTP平台(BOTP)</v>
      </c>
      <c r="C932" s="6" t="str">
        <f>IF(_xlfn.IFNA(VLOOKUP(E932,新服務功能!H:H,1,0),"舊服務")&lt;&gt;"舊服務","新服務","舊服務")</f>
        <v>舊服務</v>
      </c>
      <c r="D932" s="6" t="str">
        <f>IF((VLOOKUP(E932,CIFX_ECSG清單!A:H,8,FALSE))=1,"異動","查詢")</f>
        <v>異動</v>
      </c>
      <c r="E932" s="65" t="s">
        <v>2244</v>
      </c>
      <c r="F932" s="27" t="str">
        <f>IF(ISNUMBER(FIND("TWIS",E932)),VLOOKUP(SUBSTITUTE(E932,"TWIS","IWIS"),CIFX_ECSG清單!A:R,18,0),IF(AND(ISNUMBER(FIND("T",LEFT(E932,2))),IF(LEN(E932)-LEN(SUBSTITUTE(E932,"T",""))&gt;1,FALSE,TRUE)),VLOOKUP(SUBSTITUTE(E932,"T",""),CIFX_ECSG清單!A:R,18,0),VLOOKUP(E932,CIFX_ECSG清單!A:R,18,0)))</f>
        <v>TS0116-SA-010314-00004-顧客註記/約定作業_簡訊密碼維護(PIB)</v>
      </c>
      <c r="G932" s="65"/>
      <c r="H932" s="65"/>
      <c r="I932" s="65"/>
      <c r="J932" s="65" t="s">
        <v>496</v>
      </c>
      <c r="K932" s="65" t="s">
        <v>2252</v>
      </c>
      <c r="L932" s="65"/>
      <c r="M932" s="65" t="s">
        <v>2253</v>
      </c>
      <c r="N932" s="65">
        <v>1</v>
      </c>
      <c r="O932" s="65" t="s">
        <v>516</v>
      </c>
      <c r="P932" s="65" t="s">
        <v>2254</v>
      </c>
      <c r="Q932" s="65"/>
      <c r="R932" s="65"/>
      <c r="S932" s="65"/>
      <c r="T932" s="65"/>
    </row>
    <row r="933" spans="1:20" hidden="1">
      <c r="A933" s="6" t="str">
        <f>VLOOKUP(E933,CIFX_ECSG清單!A:B,2,0)</f>
        <v>PROD</v>
      </c>
      <c r="B933" s="6" t="str">
        <f>_xlfn.IFNA(IF(C933="舊服務",LOOKUP(1,0/FIND(IFERROR(VLOOKUP(E933,新舊交易名稱mapping!A:B,2,0),E933),PGMTRX!A:A),PGMTRX!C:C),LOOKUP(1,0/FIND(E933,新服務功能!H:H),新服務功能!M:M)),VLOOKUP(IFERROR(VLOOKUP(E933,新舊交易名稱mapping!A:B,2,0),E933),CIFX_ECSG清單!A:B,2,0))</f>
        <v>個網銀系統(PIB),玉山業務OTP平台(BOTP)</v>
      </c>
      <c r="C933" s="6" t="str">
        <f>IF(_xlfn.IFNA(VLOOKUP(E933,新服務功能!H:H,1,0),"舊服務")&lt;&gt;"舊服務","新服務","舊服務")</f>
        <v>舊服務</v>
      </c>
      <c r="D933" s="6" t="str">
        <f>IF((VLOOKUP(E933,CIFX_ECSG清單!A:H,8,FALSE))=1,"異動","查詢")</f>
        <v>異動</v>
      </c>
      <c r="E933" s="65" t="s">
        <v>2244</v>
      </c>
      <c r="F933" s="27" t="str">
        <f>IF(ISNUMBER(FIND("TWIS",E933)),VLOOKUP(SUBSTITUTE(E933,"TWIS","IWIS"),CIFX_ECSG清單!A:R,18,0),IF(AND(ISNUMBER(FIND("T",LEFT(E933,2))),IF(LEN(E933)-LEN(SUBSTITUTE(E933,"T",""))&gt;1,FALSE,TRUE)),VLOOKUP(SUBSTITUTE(E933,"T",""),CIFX_ECSG清單!A:R,18,0),VLOOKUP(E933,CIFX_ECSG清單!A:R,18,0)))</f>
        <v>TS0116-SA-010314-00004-顧客註記/約定作業_簡訊密碼維護(PIB)</v>
      </c>
      <c r="G933" s="65"/>
      <c r="H933" s="65"/>
      <c r="I933" s="65"/>
      <c r="J933" s="65" t="s">
        <v>496</v>
      </c>
      <c r="K933" s="65" t="s">
        <v>2255</v>
      </c>
      <c r="L933" s="65"/>
      <c r="M933" s="65" t="s">
        <v>2256</v>
      </c>
      <c r="N933" s="65">
        <v>256</v>
      </c>
      <c r="O933" s="65" t="s">
        <v>516</v>
      </c>
      <c r="P933" s="65" t="s">
        <v>2257</v>
      </c>
      <c r="Q933" s="65"/>
      <c r="R933" s="65"/>
      <c r="S933" s="65"/>
      <c r="T933" s="65"/>
    </row>
    <row r="934" spans="1:20" hidden="1">
      <c r="A934" s="6" t="str">
        <f>VLOOKUP(E934,CIFX_ECSG清單!A:B,2,0)</f>
        <v>PROD</v>
      </c>
      <c r="B934" s="6" t="str">
        <f>_xlfn.IFNA(IF(C934="舊服務",LOOKUP(1,0/FIND(IFERROR(VLOOKUP(E934,新舊交易名稱mapping!A:B,2,0),E934),PGMTRX!A:A),PGMTRX!C:C),LOOKUP(1,0/FIND(E934,新服務功能!H:H),新服務功能!M:M)),VLOOKUP(IFERROR(VLOOKUP(E934,新舊交易名稱mapping!A:B,2,0),E934),CIFX_ECSG清單!A:B,2,0))</f>
        <v>個網銀系統(PIB),玉山業務OTP平台(BOTP)</v>
      </c>
      <c r="C934" s="6" t="str">
        <f>IF(_xlfn.IFNA(VLOOKUP(E934,新服務功能!H:H,1,0),"舊服務")&lt;&gt;"舊服務","新服務","舊服務")</f>
        <v>舊服務</v>
      </c>
      <c r="D934" s="6" t="str">
        <f>IF((VLOOKUP(E934,CIFX_ECSG清單!A:H,8,FALSE))=1,"異動","查詢")</f>
        <v>異動</v>
      </c>
      <c r="E934" s="65" t="s">
        <v>2244</v>
      </c>
      <c r="F934" s="27" t="str">
        <f>IF(ISNUMBER(FIND("TWIS",E934)),VLOOKUP(SUBSTITUTE(E934,"TWIS","IWIS"),CIFX_ECSG清單!A:R,18,0),IF(AND(ISNUMBER(FIND("T",LEFT(E934,2))),IF(LEN(E934)-LEN(SUBSTITUTE(E934,"T",""))&gt;1,FALSE,TRUE)),VLOOKUP(SUBSTITUTE(E934,"T",""),CIFX_ECSG清單!A:R,18,0),VLOOKUP(E934,CIFX_ECSG清單!A:R,18,0)))</f>
        <v>TS0116-SA-010314-00004-顧客註記/約定作業_簡訊密碼維護(PIB)</v>
      </c>
      <c r="G934" s="65"/>
      <c r="H934" s="65"/>
      <c r="I934" s="65"/>
      <c r="J934" s="65" t="s">
        <v>496</v>
      </c>
      <c r="K934" s="65" t="s">
        <v>2258</v>
      </c>
      <c r="L934" s="65"/>
      <c r="M934" s="65" t="s">
        <v>2259</v>
      </c>
      <c r="N934" s="65">
        <v>10</v>
      </c>
      <c r="O934" s="65" t="s">
        <v>516</v>
      </c>
      <c r="P934" s="65" t="s">
        <v>2260</v>
      </c>
      <c r="Q934" s="65"/>
      <c r="R934" s="65"/>
      <c r="S934" s="65"/>
      <c r="T934" s="65"/>
    </row>
    <row r="935" spans="1:20" hidden="1">
      <c r="A935" s="6" t="str">
        <f>VLOOKUP(E935,CIFX_ECSG清單!A:B,2,0)</f>
        <v>PROD</v>
      </c>
      <c r="B935" s="6" t="str">
        <f>_xlfn.IFNA(IF(C935="舊服務",LOOKUP(1,0/FIND(IFERROR(VLOOKUP(E935,新舊交易名稱mapping!A:B,2,0),E935),PGMTRX!A:A),PGMTRX!C:C),LOOKUP(1,0/FIND(E935,新服務功能!H:H),新服務功能!M:M)),VLOOKUP(IFERROR(VLOOKUP(E935,新舊交易名稱mapping!A:B,2,0),E935),CIFX_ECSG清單!A:B,2,0))</f>
        <v>個網銀系統(PIB),玉山業務OTP平台(BOTP)</v>
      </c>
      <c r="C935" s="6" t="str">
        <f>IF(_xlfn.IFNA(VLOOKUP(E935,新服務功能!H:H,1,0),"舊服務")&lt;&gt;"舊服務","新服務","舊服務")</f>
        <v>舊服務</v>
      </c>
      <c r="D935" s="6" t="str">
        <f>IF((VLOOKUP(E935,CIFX_ECSG清單!A:H,8,FALSE))=1,"異動","查詢")</f>
        <v>異動</v>
      </c>
      <c r="E935" s="65" t="s">
        <v>2244</v>
      </c>
      <c r="F935" s="27" t="str">
        <f>IF(ISNUMBER(FIND("TWIS",E935)),VLOOKUP(SUBSTITUTE(E935,"TWIS","IWIS"),CIFX_ECSG清單!A:R,18,0),IF(AND(ISNUMBER(FIND("T",LEFT(E935,2))),IF(LEN(E935)-LEN(SUBSTITUTE(E935,"T",""))&gt;1,FALSE,TRUE)),VLOOKUP(SUBSTITUTE(E935,"T",""),CIFX_ECSG清單!A:R,18,0),VLOOKUP(E935,CIFX_ECSG清單!A:R,18,0)))</f>
        <v>TS0116-SA-010314-00004-顧客註記/約定作業_簡訊密碼維護(PIB)</v>
      </c>
      <c r="G935" s="65"/>
      <c r="H935" s="65"/>
      <c r="I935" s="65"/>
      <c r="J935" s="65" t="s">
        <v>513</v>
      </c>
      <c r="K935" s="83" t="s">
        <v>2059</v>
      </c>
      <c r="L935" s="83"/>
      <c r="M935" s="65" t="s">
        <v>2261</v>
      </c>
      <c r="N935" s="65">
        <v>3</v>
      </c>
      <c r="O935" s="65" t="s">
        <v>516</v>
      </c>
      <c r="P935" s="65"/>
      <c r="Q935" s="65"/>
      <c r="R935" s="65"/>
      <c r="S935" s="65"/>
      <c r="T935" s="65" t="s">
        <v>2262</v>
      </c>
    </row>
    <row r="936" spans="1:20" hidden="1">
      <c r="A936" s="6" t="str">
        <f>VLOOKUP(E936,CIFX_ECSG清單!A:B,2,0)</f>
        <v>PROD</v>
      </c>
      <c r="B936" s="6" t="str">
        <f>_xlfn.IFNA(IF(C936="舊服務",LOOKUP(1,0/FIND(IFERROR(VLOOKUP(E936,新舊交易名稱mapping!A:B,2,0),E936),PGMTRX!A:A),PGMTRX!C:C),LOOKUP(1,0/FIND(E936,新服務功能!H:H),新服務功能!M:M)),VLOOKUP(IFERROR(VLOOKUP(E936,新舊交易名稱mapping!A:B,2,0),E936),CIFX_ECSG清單!A:B,2,0))</f>
        <v>個網銀系統(PIB),玉山業務OTP平台(BOTP)</v>
      </c>
      <c r="C936" s="6" t="str">
        <f>IF(_xlfn.IFNA(VLOOKUP(E936,新服務功能!H:H,1,0),"舊服務")&lt;&gt;"舊服務","新服務","舊服務")</f>
        <v>舊服務</v>
      </c>
      <c r="D936" s="6" t="str">
        <f>IF((VLOOKUP(E936,CIFX_ECSG清單!A:H,8,FALSE))=1,"異動","查詢")</f>
        <v>異動</v>
      </c>
      <c r="E936" s="65" t="s">
        <v>2244</v>
      </c>
      <c r="F936" s="27" t="str">
        <f>IF(ISNUMBER(FIND("TWIS",E936)),VLOOKUP(SUBSTITUTE(E936,"TWIS","IWIS"),CIFX_ECSG清單!A:R,18,0),IF(AND(ISNUMBER(FIND("T",LEFT(E936,2))),IF(LEN(E936)-LEN(SUBSTITUTE(E936,"T",""))&gt;1,FALSE,TRUE)),VLOOKUP(SUBSTITUTE(E936,"T",""),CIFX_ECSG清單!A:R,18,0),VLOOKUP(E936,CIFX_ECSG清單!A:R,18,0)))</f>
        <v>TS0116-SA-010314-00004-顧客註記/約定作業_簡訊密碼維護(PIB)</v>
      </c>
      <c r="G936" s="65"/>
      <c r="H936" s="65"/>
      <c r="I936" s="65"/>
      <c r="J936" s="65" t="s">
        <v>513</v>
      </c>
      <c r="K936" s="83" t="s">
        <v>2059</v>
      </c>
      <c r="L936" s="83"/>
      <c r="M936" s="65" t="s">
        <v>2263</v>
      </c>
      <c r="N936" s="65">
        <v>1</v>
      </c>
      <c r="O936" s="65" t="s">
        <v>516</v>
      </c>
      <c r="P936" s="65"/>
      <c r="Q936" s="65"/>
      <c r="R936" s="65"/>
      <c r="S936" s="65"/>
      <c r="T936" s="65" t="s">
        <v>2264</v>
      </c>
    </row>
    <row r="937" spans="1:20" hidden="1">
      <c r="A937" s="6" t="str">
        <f>VLOOKUP(E937,CIFX_ECSG清單!A:B,2,0)</f>
        <v>PROD</v>
      </c>
      <c r="B937" s="6" t="str">
        <f>_xlfn.IFNA(IF(C937="舊服務",LOOKUP(1,0/FIND(IFERROR(VLOOKUP(E937,新舊交易名稱mapping!A:B,2,0),E937),PGMTRX!A:A),PGMTRX!C:C),LOOKUP(1,0/FIND(E937,新服務功能!H:H),新服務功能!M:M)),VLOOKUP(IFERROR(VLOOKUP(E937,新舊交易名稱mapping!A:B,2,0),E937),CIFX_ECSG清單!A:B,2,0))</f>
        <v>個網銀系統(PIB),玉山業務OTP平台(BOTP)</v>
      </c>
      <c r="C937" s="6" t="str">
        <f>IF(_xlfn.IFNA(VLOOKUP(E937,新服務功能!H:H,1,0),"舊服務")&lt;&gt;"舊服務","新服務","舊服務")</f>
        <v>舊服務</v>
      </c>
      <c r="D937" s="6" t="str">
        <f>IF((VLOOKUP(E937,CIFX_ECSG清單!A:H,8,FALSE))=1,"異動","查詢")</f>
        <v>異動</v>
      </c>
      <c r="E937" s="65" t="s">
        <v>2244</v>
      </c>
      <c r="F937" s="27" t="str">
        <f>IF(ISNUMBER(FIND("TWIS",E937)),VLOOKUP(SUBSTITUTE(E937,"TWIS","IWIS"),CIFX_ECSG清單!A:R,18,0),IF(AND(ISNUMBER(FIND("T",LEFT(E937,2))),IF(LEN(E937)-LEN(SUBSTITUTE(E937,"T",""))&gt;1,FALSE,TRUE)),VLOOKUP(SUBSTITUTE(E937,"T",""),CIFX_ECSG清單!A:R,18,0),VLOOKUP(E937,CIFX_ECSG清單!A:R,18,0)))</f>
        <v>TS0116-SA-010314-00004-顧客註記/約定作業_簡訊密碼維護(PIB)</v>
      </c>
      <c r="G937" s="65"/>
      <c r="H937" s="65"/>
      <c r="I937" s="65"/>
      <c r="J937" s="65" t="s">
        <v>513</v>
      </c>
      <c r="K937" s="83" t="s">
        <v>2059</v>
      </c>
      <c r="L937" s="83"/>
      <c r="M937" s="65" t="s">
        <v>2265</v>
      </c>
      <c r="N937" s="65">
        <v>2</v>
      </c>
      <c r="O937" s="65" t="s">
        <v>1774</v>
      </c>
      <c r="P937" s="65"/>
      <c r="Q937" s="65"/>
      <c r="R937" s="65"/>
      <c r="S937" s="65"/>
      <c r="T937" s="65" t="s">
        <v>2266</v>
      </c>
    </row>
    <row r="938" spans="1:20" hidden="1">
      <c r="A938" s="6" t="str">
        <f>VLOOKUP(E938,CIFX_ECSG清單!A:B,2,0)</f>
        <v>PROD</v>
      </c>
      <c r="B938" s="6" t="str">
        <f>_xlfn.IFNA(IF(C938="舊服務",LOOKUP(1,0/FIND(IFERROR(VLOOKUP(E938,新舊交易名稱mapping!A:B,2,0),E938),PGMTRX!A:A),PGMTRX!C:C),LOOKUP(1,0/FIND(E938,新服務功能!H:H),新服務功能!M:M)),VLOOKUP(IFERROR(VLOOKUP(E938,新舊交易名稱mapping!A:B,2,0),E938),CIFX_ECSG清單!A:B,2,0))</f>
        <v>個網銀系統(PIB),玉山業務OTP平台(BOTP)</v>
      </c>
      <c r="C938" s="6" t="str">
        <f>IF(_xlfn.IFNA(VLOOKUP(E938,新服務功能!H:H,1,0),"舊服務")&lt;&gt;"舊服務","新服務","舊服務")</f>
        <v>舊服務</v>
      </c>
      <c r="D938" s="6" t="str">
        <f>IF((VLOOKUP(E938,CIFX_ECSG清單!A:H,8,FALSE))=1,"異動","查詢")</f>
        <v>異動</v>
      </c>
      <c r="E938" s="65" t="s">
        <v>2244</v>
      </c>
      <c r="F938" s="27" t="str">
        <f>IF(ISNUMBER(FIND("TWIS",E938)),VLOOKUP(SUBSTITUTE(E938,"TWIS","IWIS"),CIFX_ECSG清單!A:R,18,0),IF(AND(ISNUMBER(FIND("T",LEFT(E938,2))),IF(LEN(E938)-LEN(SUBSTITUTE(E938,"T",""))&gt;1,FALSE,TRUE)),VLOOKUP(SUBSTITUTE(E938,"T",""),CIFX_ECSG清單!A:R,18,0),VLOOKUP(E938,CIFX_ECSG清單!A:R,18,0)))</f>
        <v>TS0116-SA-010314-00004-顧客註記/約定作業_簡訊密碼維護(PIB)</v>
      </c>
      <c r="G938" s="65"/>
      <c r="H938" s="65"/>
      <c r="I938" s="65"/>
      <c r="J938" s="65" t="s">
        <v>513</v>
      </c>
      <c r="K938" s="83" t="s">
        <v>2059</v>
      </c>
      <c r="L938" s="83"/>
      <c r="M938" s="65" t="s">
        <v>2267</v>
      </c>
      <c r="N938" s="65">
        <v>1</v>
      </c>
      <c r="O938" s="65" t="s">
        <v>1774</v>
      </c>
      <c r="P938" s="65"/>
      <c r="Q938" s="65"/>
      <c r="R938" s="65"/>
      <c r="S938" s="65"/>
      <c r="T938" s="65" t="s">
        <v>2268</v>
      </c>
    </row>
    <row r="939" spans="1:20" hidden="1">
      <c r="A939" s="6" t="str">
        <f>VLOOKUP(E939,CIFX_ECSG清單!A:B,2,0)</f>
        <v>PROD</v>
      </c>
      <c r="B939" s="6" t="str">
        <f>_xlfn.IFNA(IF(C939="舊服務",LOOKUP(1,0/FIND(IFERROR(VLOOKUP(E939,新舊交易名稱mapping!A:B,2,0),E939),PGMTRX!A:A),PGMTRX!C:C),LOOKUP(1,0/FIND(E939,新服務功能!H:H),新服務功能!M:M)),VLOOKUP(IFERROR(VLOOKUP(E939,新舊交易名稱mapping!A:B,2,0),E939),CIFX_ECSG清單!A:B,2,0))</f>
        <v>新世代分行系統(NBS)</v>
      </c>
      <c r="C939" s="6" t="str">
        <f>IF(_xlfn.IFNA(VLOOKUP(E939,新服務功能!H:H,1,0),"舊服務")&lt;&gt;"舊服務","新服務","舊服務")</f>
        <v>舊服務</v>
      </c>
      <c r="D939" s="6" t="str">
        <f>IF((VLOOKUP(E939,CIFX_ECSG清單!A:H,8,FALSE))=1,"異動","查詢")</f>
        <v>異動</v>
      </c>
      <c r="E939" s="65" t="s">
        <v>64</v>
      </c>
      <c r="F939" s="27" t="str">
        <f>IF(ISNUMBER(FIND("TWIS",E939)),VLOOKUP(SUBSTITUTE(E939,"TWIS","IWIS"),CIFX_ECSG清單!A:R,18,0),IF(AND(ISNUMBER(FIND("T",LEFT(E939,2))),IF(LEN(E939)-LEN(SUBSTITUTE(E939,"T",""))&gt;1,FALSE,TRUE)),VLOOKUP(SUBSTITUTE(E939,"T",""),CIFX_ECSG清單!A:R,18,0),VLOOKUP(E939,CIFX_ECSG清單!A:R,18,0)))</f>
        <v>TS0116-SA-010301-00003-顧客資料基本資料_顧客資料整合開戶建檔</v>
      </c>
      <c r="G939" s="65"/>
      <c r="H939" s="65"/>
      <c r="I939" s="65"/>
      <c r="J939" s="65" t="s">
        <v>496</v>
      </c>
      <c r="K939" s="83" t="s">
        <v>2059</v>
      </c>
      <c r="L939" s="83"/>
      <c r="M939" s="65" t="s">
        <v>2269</v>
      </c>
      <c r="N939" s="65">
        <v>2</v>
      </c>
      <c r="O939" s="65" t="s">
        <v>516</v>
      </c>
      <c r="P939" s="65"/>
      <c r="Q939" s="65"/>
      <c r="R939" s="65"/>
      <c r="S939" s="65"/>
      <c r="T939" s="65" t="s">
        <v>2270</v>
      </c>
    </row>
    <row r="940" spans="1:20" hidden="1">
      <c r="A940" s="6" t="str">
        <f>VLOOKUP(E940,CIFX_ECSG清單!A:B,2,0)</f>
        <v>PROD</v>
      </c>
      <c r="B940" s="6" t="str">
        <f>_xlfn.IFNA(IF(C940="舊服務",LOOKUP(1,0/FIND(IFERROR(VLOOKUP(E940,新舊交易名稱mapping!A:B,2,0),E940),PGMTRX!A:A),PGMTRX!C:C),LOOKUP(1,0/FIND(E940,新服務功能!H:H),新服務功能!M:M)),VLOOKUP(IFERROR(VLOOKUP(E940,新舊交易名稱mapping!A:B,2,0),E940),CIFX_ECSG清單!A:B,2,0))</f>
        <v>新世代分行系統(NBS)</v>
      </c>
      <c r="C940" s="6" t="str">
        <f>IF(_xlfn.IFNA(VLOOKUP(E940,新服務功能!H:H,1,0),"舊服務")&lt;&gt;"舊服務","新服務","舊服務")</f>
        <v>舊服務</v>
      </c>
      <c r="D940" s="6" t="str">
        <f>IF((VLOOKUP(E940,CIFX_ECSG清單!A:H,8,FALSE))=1,"異動","查詢")</f>
        <v>異動</v>
      </c>
      <c r="E940" s="65" t="s">
        <v>64</v>
      </c>
      <c r="F940" s="27" t="str">
        <f>IF(ISNUMBER(FIND("TWIS",E940)),VLOOKUP(SUBSTITUTE(E940,"TWIS","IWIS"),CIFX_ECSG清單!A:R,18,0),IF(AND(ISNUMBER(FIND("T",LEFT(E940,2))),IF(LEN(E940)-LEN(SUBSTITUTE(E940,"T",""))&gt;1,FALSE,TRUE)),VLOOKUP(SUBSTITUTE(E940,"T",""),CIFX_ECSG清單!A:R,18,0),VLOOKUP(E940,CIFX_ECSG清單!A:R,18,0)))</f>
        <v>TS0116-SA-010301-00003-顧客資料基本資料_顧客資料整合開戶建檔</v>
      </c>
      <c r="G940" s="65"/>
      <c r="H940" s="65"/>
      <c r="I940" s="65"/>
      <c r="J940" s="65" t="s">
        <v>496</v>
      </c>
      <c r="K940" s="65" t="s">
        <v>634</v>
      </c>
      <c r="L940" s="65"/>
      <c r="M940" s="65" t="s">
        <v>2092</v>
      </c>
      <c r="N940" s="65">
        <v>80</v>
      </c>
      <c r="O940" s="65" t="s">
        <v>516</v>
      </c>
      <c r="P940" s="65" t="s">
        <v>636</v>
      </c>
      <c r="Q940" s="65" t="s">
        <v>2034</v>
      </c>
      <c r="R940" s="65" t="s">
        <v>637</v>
      </c>
      <c r="S940" s="65" t="s">
        <v>2086</v>
      </c>
      <c r="T940" s="65"/>
    </row>
    <row r="941" spans="1:20" hidden="1">
      <c r="A941" s="6" t="str">
        <f>VLOOKUP(E941,CIFX_ECSG清單!A:B,2,0)</f>
        <v>PROD</v>
      </c>
      <c r="B941" s="6" t="str">
        <f>_xlfn.IFNA(IF(C941="舊服務",LOOKUP(1,0/FIND(IFERROR(VLOOKUP(E941,新舊交易名稱mapping!A:B,2,0),E941),PGMTRX!A:A),PGMTRX!C:C),LOOKUP(1,0/FIND(E941,新服務功能!H:H),新服務功能!M:M)),VLOOKUP(IFERROR(VLOOKUP(E941,新舊交易名稱mapping!A:B,2,0),E941),CIFX_ECSG清單!A:B,2,0))</f>
        <v>新世代分行系統(NBS)</v>
      </c>
      <c r="C941" s="6" t="str">
        <f>IF(_xlfn.IFNA(VLOOKUP(E941,新服務功能!H:H,1,0),"舊服務")&lt;&gt;"舊服務","新服務","舊服務")</f>
        <v>舊服務</v>
      </c>
      <c r="D941" s="6" t="str">
        <f>IF((VLOOKUP(E941,CIFX_ECSG清單!A:H,8,FALSE))=1,"異動","查詢")</f>
        <v>異動</v>
      </c>
      <c r="E941" s="65" t="s">
        <v>64</v>
      </c>
      <c r="F941" s="27" t="str">
        <f>IF(ISNUMBER(FIND("TWIS",E941)),VLOOKUP(SUBSTITUTE(E941,"TWIS","IWIS"),CIFX_ECSG清單!A:R,18,0),IF(AND(ISNUMBER(FIND("T",LEFT(E941,2))),IF(LEN(E941)-LEN(SUBSTITUTE(E941,"T",""))&gt;1,FALSE,TRUE)),VLOOKUP(SUBSTITUTE(E941,"T",""),CIFX_ECSG清單!A:R,18,0),VLOOKUP(E941,CIFX_ECSG清單!A:R,18,0)))</f>
        <v>TS0116-SA-010301-00003-顧客資料基本資料_顧客資料整合開戶建檔</v>
      </c>
      <c r="G941" s="65"/>
      <c r="H941" s="65"/>
      <c r="I941" s="65"/>
      <c r="J941" s="65" t="s">
        <v>496</v>
      </c>
      <c r="K941" s="65" t="s">
        <v>2271</v>
      </c>
      <c r="L941" s="65"/>
      <c r="M941" s="65" t="s">
        <v>1540</v>
      </c>
      <c r="N941" s="65">
        <v>8</v>
      </c>
      <c r="O941" s="65" t="s">
        <v>516</v>
      </c>
      <c r="P941" s="65" t="s">
        <v>631</v>
      </c>
      <c r="Q941" s="65" t="s">
        <v>2034</v>
      </c>
      <c r="R941" s="65" t="s">
        <v>632</v>
      </c>
      <c r="S941" s="65" t="s">
        <v>508</v>
      </c>
      <c r="T941" s="65"/>
    </row>
    <row r="942" spans="1:20" hidden="1">
      <c r="A942" s="6" t="str">
        <f>VLOOKUP(E942,CIFX_ECSG清單!A:B,2,0)</f>
        <v>PROD</v>
      </c>
      <c r="B942" s="6" t="str">
        <f>_xlfn.IFNA(IF(C942="舊服務",LOOKUP(1,0/FIND(IFERROR(VLOOKUP(E942,新舊交易名稱mapping!A:B,2,0),E942),PGMTRX!A:A),PGMTRX!C:C),LOOKUP(1,0/FIND(E942,新服務功能!H:H),新服務功能!M:M)),VLOOKUP(IFERROR(VLOOKUP(E942,新舊交易名稱mapping!A:B,2,0),E942),CIFX_ECSG清單!A:B,2,0))</f>
        <v>新世代分行系統(NBS)</v>
      </c>
      <c r="C942" s="6" t="str">
        <f>IF(_xlfn.IFNA(VLOOKUP(E942,新服務功能!H:H,1,0),"舊服務")&lt;&gt;"舊服務","新服務","舊服務")</f>
        <v>舊服務</v>
      </c>
      <c r="D942" s="6" t="str">
        <f>IF((VLOOKUP(E942,CIFX_ECSG清單!A:H,8,FALSE))=1,"異動","查詢")</f>
        <v>異動</v>
      </c>
      <c r="E942" s="65" t="s">
        <v>64</v>
      </c>
      <c r="F942" s="27" t="str">
        <f>IF(ISNUMBER(FIND("TWIS",E942)),VLOOKUP(SUBSTITUTE(E942,"TWIS","IWIS"),CIFX_ECSG清單!A:R,18,0),IF(AND(ISNUMBER(FIND("T",LEFT(E942,2))),IF(LEN(E942)-LEN(SUBSTITUTE(E942,"T",""))&gt;1,FALSE,TRUE)),VLOOKUP(SUBSTITUTE(E942,"T",""),CIFX_ECSG清單!A:R,18,0),VLOOKUP(E942,CIFX_ECSG清單!A:R,18,0)))</f>
        <v>TS0116-SA-010301-00003-顧客資料基本資料_顧客資料整合開戶建檔</v>
      </c>
      <c r="G942" s="65"/>
      <c r="H942" s="65"/>
      <c r="I942" s="65"/>
      <c r="J942" s="65" t="s">
        <v>496</v>
      </c>
      <c r="K942" s="65" t="s">
        <v>2272</v>
      </c>
      <c r="L942" s="65"/>
      <c r="M942" s="65" t="s">
        <v>806</v>
      </c>
      <c r="N942" s="65">
        <v>10</v>
      </c>
      <c r="O942" s="65" t="s">
        <v>516</v>
      </c>
      <c r="P942" s="65" t="s">
        <v>865</v>
      </c>
      <c r="Q942" s="65"/>
      <c r="R942" s="65"/>
      <c r="S942" s="65" t="s">
        <v>867</v>
      </c>
      <c r="T942" s="65"/>
    </row>
    <row r="943" spans="1:20" hidden="1">
      <c r="A943" s="6" t="str">
        <f>VLOOKUP(E943,CIFX_ECSG清單!A:B,2,0)</f>
        <v>PROD</v>
      </c>
      <c r="B943" s="6" t="str">
        <f>_xlfn.IFNA(IF(C943="舊服務",LOOKUP(1,0/FIND(IFERROR(VLOOKUP(E943,新舊交易名稱mapping!A:B,2,0),E943),PGMTRX!A:A),PGMTRX!C:C),LOOKUP(1,0/FIND(E943,新服務功能!H:H),新服務功能!M:M)),VLOOKUP(IFERROR(VLOOKUP(E943,新舊交易名稱mapping!A:B,2,0),E943),CIFX_ECSG清單!A:B,2,0))</f>
        <v>新世代分行系統(NBS)</v>
      </c>
      <c r="C943" s="6" t="str">
        <f>IF(_xlfn.IFNA(VLOOKUP(E943,新服務功能!H:H,1,0),"舊服務")&lt;&gt;"舊服務","新服務","舊服務")</f>
        <v>舊服務</v>
      </c>
      <c r="D943" s="6" t="str">
        <f>IF((VLOOKUP(E943,CIFX_ECSG清單!A:H,8,FALSE))=1,"異動","查詢")</f>
        <v>異動</v>
      </c>
      <c r="E943" s="65" t="s">
        <v>64</v>
      </c>
      <c r="F943" s="27" t="str">
        <f>IF(ISNUMBER(FIND("TWIS",E943)),VLOOKUP(SUBSTITUTE(E943,"TWIS","IWIS"),CIFX_ECSG清單!A:R,18,0),IF(AND(ISNUMBER(FIND("T",LEFT(E943,2))),IF(LEN(E943)-LEN(SUBSTITUTE(E943,"T",""))&gt;1,FALSE,TRUE)),VLOOKUP(SUBSTITUTE(E943,"T",""),CIFX_ECSG清單!A:R,18,0),VLOOKUP(E943,CIFX_ECSG清單!A:R,18,0)))</f>
        <v>TS0116-SA-010301-00003-顧客資料基本資料_顧客資料整合開戶建檔</v>
      </c>
      <c r="G943" s="65"/>
      <c r="H943" s="65"/>
      <c r="I943" s="65"/>
      <c r="J943" s="65" t="s">
        <v>496</v>
      </c>
      <c r="K943" s="65" t="s">
        <v>1620</v>
      </c>
      <c r="L943" s="65"/>
      <c r="M943" s="65" t="s">
        <v>2273</v>
      </c>
      <c r="N943" s="65">
        <v>80</v>
      </c>
      <c r="O943" s="65" t="s">
        <v>516</v>
      </c>
      <c r="P943" s="65" t="s">
        <v>1623</v>
      </c>
      <c r="Q943" s="65" t="s">
        <v>2159</v>
      </c>
      <c r="R943" s="65" t="s">
        <v>1624</v>
      </c>
      <c r="S943" s="65" t="s">
        <v>1625</v>
      </c>
      <c r="T943" s="65"/>
    </row>
    <row r="944" spans="1:20" hidden="1">
      <c r="A944" s="6" t="str">
        <f>VLOOKUP(E944,CIFX_ECSG清單!A:B,2,0)</f>
        <v>PROD</v>
      </c>
      <c r="B944" s="6" t="str">
        <f>_xlfn.IFNA(IF(C944="舊服務",LOOKUP(1,0/FIND(IFERROR(VLOOKUP(E944,新舊交易名稱mapping!A:B,2,0),E944),PGMTRX!A:A),PGMTRX!C:C),LOOKUP(1,0/FIND(E944,新服務功能!H:H),新服務功能!M:M)),VLOOKUP(IFERROR(VLOOKUP(E944,新舊交易名稱mapping!A:B,2,0),E944),CIFX_ECSG清單!A:B,2,0))</f>
        <v>新世代分行系統(NBS)</v>
      </c>
      <c r="C944" s="6" t="str">
        <f>IF(_xlfn.IFNA(VLOOKUP(E944,新服務功能!H:H,1,0),"舊服務")&lt;&gt;"舊服務","新服務","舊服務")</f>
        <v>舊服務</v>
      </c>
      <c r="D944" s="6" t="str">
        <f>IF((VLOOKUP(E944,CIFX_ECSG清單!A:H,8,FALSE))=1,"異動","查詢")</f>
        <v>異動</v>
      </c>
      <c r="E944" s="65" t="s">
        <v>64</v>
      </c>
      <c r="F944" s="27" t="str">
        <f>IF(ISNUMBER(FIND("TWIS",E944)),VLOOKUP(SUBSTITUTE(E944,"TWIS","IWIS"),CIFX_ECSG清單!A:R,18,0),IF(AND(ISNUMBER(FIND("T",LEFT(E944,2))),IF(LEN(E944)-LEN(SUBSTITUTE(E944,"T",""))&gt;1,FALSE,TRUE)),VLOOKUP(SUBSTITUTE(E944,"T",""),CIFX_ECSG清單!A:R,18,0),VLOOKUP(E944,CIFX_ECSG清單!A:R,18,0)))</f>
        <v>TS0116-SA-010301-00003-顧客資料基本資料_顧客資料整合開戶建檔</v>
      </c>
      <c r="G944" s="65"/>
      <c r="H944" s="65"/>
      <c r="I944" s="65"/>
      <c r="J944" s="65" t="s">
        <v>496</v>
      </c>
      <c r="K944" s="65" t="s">
        <v>907</v>
      </c>
      <c r="L944" s="65"/>
      <c r="M944" s="65" t="s">
        <v>2274</v>
      </c>
      <c r="N944" s="65">
        <v>11</v>
      </c>
      <c r="O944" s="65" t="s">
        <v>516</v>
      </c>
      <c r="P944" s="65" t="s">
        <v>909</v>
      </c>
      <c r="Q944" s="65" t="s">
        <v>2034</v>
      </c>
      <c r="R944" s="65" t="s">
        <v>910</v>
      </c>
      <c r="S944" s="65" t="s">
        <v>911</v>
      </c>
      <c r="T944" s="65"/>
    </row>
    <row r="945" spans="1:20" hidden="1">
      <c r="A945" s="6" t="str">
        <f>VLOOKUP(E945,CIFX_ECSG清單!A:B,2,0)</f>
        <v>PROD</v>
      </c>
      <c r="B945" s="6" t="str">
        <f>_xlfn.IFNA(IF(C945="舊服務",LOOKUP(1,0/FIND(IFERROR(VLOOKUP(E945,新舊交易名稱mapping!A:B,2,0),E945),PGMTRX!A:A),PGMTRX!C:C),LOOKUP(1,0/FIND(E945,新服務功能!H:H),新服務功能!M:M)),VLOOKUP(IFERROR(VLOOKUP(E945,新舊交易名稱mapping!A:B,2,0),E945),CIFX_ECSG清單!A:B,2,0))</f>
        <v>新世代分行系統(NBS)</v>
      </c>
      <c r="C945" s="6" t="str">
        <f>IF(_xlfn.IFNA(VLOOKUP(E945,新服務功能!H:H,1,0),"舊服務")&lt;&gt;"舊服務","新服務","舊服務")</f>
        <v>舊服務</v>
      </c>
      <c r="D945" s="6" t="str">
        <f>IF((VLOOKUP(E945,CIFX_ECSG清單!A:H,8,FALSE))=1,"異動","查詢")</f>
        <v>異動</v>
      </c>
      <c r="E945" s="65" t="s">
        <v>64</v>
      </c>
      <c r="F945" s="27" t="str">
        <f>IF(ISNUMBER(FIND("TWIS",E945)),VLOOKUP(SUBSTITUTE(E945,"TWIS","IWIS"),CIFX_ECSG清單!A:R,18,0),IF(AND(ISNUMBER(FIND("T",LEFT(E945,2))),IF(LEN(E945)-LEN(SUBSTITUTE(E945,"T",""))&gt;1,FALSE,TRUE)),VLOOKUP(SUBSTITUTE(E945,"T",""),CIFX_ECSG清單!A:R,18,0),VLOOKUP(E945,CIFX_ECSG清單!A:R,18,0)))</f>
        <v>TS0116-SA-010301-00003-顧客資料基本資料_顧客資料整合開戶建檔</v>
      </c>
      <c r="G945" s="65"/>
      <c r="H945" s="65"/>
      <c r="I945" s="65"/>
      <c r="J945" s="65" t="s">
        <v>496</v>
      </c>
      <c r="K945" s="65" t="s">
        <v>1626</v>
      </c>
      <c r="L945" s="65"/>
      <c r="M945" s="65" t="s">
        <v>2275</v>
      </c>
      <c r="N945" s="65">
        <v>80</v>
      </c>
      <c r="O945" s="65" t="s">
        <v>516</v>
      </c>
      <c r="P945" s="65" t="s">
        <v>1629</v>
      </c>
      <c r="Q945" s="65" t="s">
        <v>2159</v>
      </c>
      <c r="R945" s="65" t="s">
        <v>1630</v>
      </c>
      <c r="S945" s="65" t="s">
        <v>1631</v>
      </c>
      <c r="T945" s="65"/>
    </row>
    <row r="946" spans="1:20" hidden="1">
      <c r="A946" s="6" t="str">
        <f>VLOOKUP(E946,CIFX_ECSG清單!A:B,2,0)</f>
        <v>PROD</v>
      </c>
      <c r="B946" s="6" t="str">
        <f>_xlfn.IFNA(IF(C946="舊服務",LOOKUP(1,0/FIND(IFERROR(VLOOKUP(E946,新舊交易名稱mapping!A:B,2,0),E946),PGMTRX!A:A),PGMTRX!C:C),LOOKUP(1,0/FIND(E946,新服務功能!H:H),新服務功能!M:M)),VLOOKUP(IFERROR(VLOOKUP(E946,新舊交易名稱mapping!A:B,2,0),E946),CIFX_ECSG清單!A:B,2,0))</f>
        <v>新世代分行系統(NBS)</v>
      </c>
      <c r="C946" s="6" t="str">
        <f>IF(_xlfn.IFNA(VLOOKUP(E946,新服務功能!H:H,1,0),"舊服務")&lt;&gt;"舊服務","新服務","舊服務")</f>
        <v>舊服務</v>
      </c>
      <c r="D946" s="6" t="str">
        <f>IF((VLOOKUP(E946,CIFX_ECSG清單!A:H,8,FALSE))=1,"異動","查詢")</f>
        <v>異動</v>
      </c>
      <c r="E946" s="65" t="s">
        <v>64</v>
      </c>
      <c r="F946" s="27" t="str">
        <f>IF(ISNUMBER(FIND("TWIS",E946)),VLOOKUP(SUBSTITUTE(E946,"TWIS","IWIS"),CIFX_ECSG清單!A:R,18,0),IF(AND(ISNUMBER(FIND("T",LEFT(E946,2))),IF(LEN(E946)-LEN(SUBSTITUTE(E946,"T",""))&gt;1,FALSE,TRUE)),VLOOKUP(SUBSTITUTE(E946,"T",""),CIFX_ECSG清單!A:R,18,0),VLOOKUP(E946,CIFX_ECSG清單!A:R,18,0)))</f>
        <v>TS0116-SA-010301-00003-顧客資料基本資料_顧客資料整合開戶建檔</v>
      </c>
      <c r="G946" s="65"/>
      <c r="H946" s="65"/>
      <c r="I946" s="65"/>
      <c r="J946" s="65" t="s">
        <v>496</v>
      </c>
      <c r="K946" s="65" t="s">
        <v>912</v>
      </c>
      <c r="L946" s="65"/>
      <c r="M946" s="65" t="s">
        <v>2276</v>
      </c>
      <c r="N946" s="65">
        <v>11</v>
      </c>
      <c r="O946" s="65" t="s">
        <v>516</v>
      </c>
      <c r="P946" s="65" t="s">
        <v>914</v>
      </c>
      <c r="Q946" s="65" t="s">
        <v>2034</v>
      </c>
      <c r="R946" s="65" t="s">
        <v>2132</v>
      </c>
      <c r="S946" s="65" t="s">
        <v>916</v>
      </c>
      <c r="T946" s="65"/>
    </row>
    <row r="947" spans="1:20" hidden="1">
      <c r="A947" s="6" t="str">
        <f>VLOOKUP(E947,CIFX_ECSG清單!A:B,2,0)</f>
        <v>PROD</v>
      </c>
      <c r="B947" s="6" t="str">
        <f>_xlfn.IFNA(IF(C947="舊服務",LOOKUP(1,0/FIND(IFERROR(VLOOKUP(E947,新舊交易名稱mapping!A:B,2,0),E947),PGMTRX!A:A),PGMTRX!C:C),LOOKUP(1,0/FIND(E947,新服務功能!H:H),新服務功能!M:M)),VLOOKUP(IFERROR(VLOOKUP(E947,新舊交易名稱mapping!A:B,2,0),E947),CIFX_ECSG清單!A:B,2,0))</f>
        <v>新世代分行系統(NBS)</v>
      </c>
      <c r="C947" s="6" t="str">
        <f>IF(_xlfn.IFNA(VLOOKUP(E947,新服務功能!H:H,1,0),"舊服務")&lt;&gt;"舊服務","新服務","舊服務")</f>
        <v>舊服務</v>
      </c>
      <c r="D947" s="6" t="str">
        <f>IF((VLOOKUP(E947,CIFX_ECSG清單!A:H,8,FALSE))=1,"異動","查詢")</f>
        <v>異動</v>
      </c>
      <c r="E947" s="65" t="s">
        <v>64</v>
      </c>
      <c r="F947" s="27" t="str">
        <f>IF(ISNUMBER(FIND("TWIS",E947)),VLOOKUP(SUBSTITUTE(E947,"TWIS","IWIS"),CIFX_ECSG清單!A:R,18,0),IF(AND(ISNUMBER(FIND("T",LEFT(E947,2))),IF(LEN(E947)-LEN(SUBSTITUTE(E947,"T",""))&gt;1,FALSE,TRUE)),VLOOKUP(SUBSTITUTE(E947,"T",""),CIFX_ECSG清單!A:R,18,0),VLOOKUP(E947,CIFX_ECSG清單!A:R,18,0)))</f>
        <v>TS0116-SA-010301-00003-顧客資料基本資料_顧客資料整合開戶建檔</v>
      </c>
      <c r="G947" s="65"/>
      <c r="H947" s="65"/>
      <c r="I947" s="65"/>
      <c r="J947" s="65" t="s">
        <v>496</v>
      </c>
      <c r="K947" s="65" t="s">
        <v>1883</v>
      </c>
      <c r="L947" s="65"/>
      <c r="M947" s="65" t="s">
        <v>2277</v>
      </c>
      <c r="N947" s="65">
        <v>4</v>
      </c>
      <c r="O947" s="65" t="s">
        <v>516</v>
      </c>
      <c r="P947" s="65" t="s">
        <v>920</v>
      </c>
      <c r="Q947" s="65" t="s">
        <v>2034</v>
      </c>
      <c r="R947" s="65" t="s">
        <v>921</v>
      </c>
      <c r="S947" s="65" t="s">
        <v>922</v>
      </c>
      <c r="T947" s="65"/>
    </row>
    <row r="948" spans="1:20" hidden="1">
      <c r="A948" s="6" t="str">
        <f>VLOOKUP(E948,CIFX_ECSG清單!A:B,2,0)</f>
        <v>PROD</v>
      </c>
      <c r="B948" s="6" t="str">
        <f>_xlfn.IFNA(IF(C948="舊服務",LOOKUP(1,0/FIND(IFERROR(VLOOKUP(E948,新舊交易名稱mapping!A:B,2,0),E948),PGMTRX!A:A),PGMTRX!C:C),LOOKUP(1,0/FIND(E948,新服務功能!H:H),新服務功能!M:M)),VLOOKUP(IFERROR(VLOOKUP(E948,新舊交易名稱mapping!A:B,2,0),E948),CIFX_ECSG清單!A:B,2,0))</f>
        <v>新世代分行系統(NBS)</v>
      </c>
      <c r="C948" s="6" t="str">
        <f>IF(_xlfn.IFNA(VLOOKUP(E948,新服務功能!H:H,1,0),"舊服務")&lt;&gt;"舊服務","新服務","舊服務")</f>
        <v>舊服務</v>
      </c>
      <c r="D948" s="6" t="str">
        <f>IF((VLOOKUP(E948,CIFX_ECSG清單!A:H,8,FALSE))=1,"異動","查詢")</f>
        <v>異動</v>
      </c>
      <c r="E948" s="65" t="s">
        <v>64</v>
      </c>
      <c r="F948" s="27" t="str">
        <f>IF(ISNUMBER(FIND("TWIS",E948)),VLOOKUP(SUBSTITUTE(E948,"TWIS","IWIS"),CIFX_ECSG清單!A:R,18,0),IF(AND(ISNUMBER(FIND("T",LEFT(E948,2))),IF(LEN(E948)-LEN(SUBSTITUTE(E948,"T",""))&gt;1,FALSE,TRUE)),VLOOKUP(SUBSTITUTE(E948,"T",""),CIFX_ECSG清單!A:R,18,0),VLOOKUP(E948,CIFX_ECSG清單!A:R,18,0)))</f>
        <v>TS0116-SA-010301-00003-顧客資料基本資料_顧客資料整合開戶建檔</v>
      </c>
      <c r="G948" s="65"/>
      <c r="H948" s="65"/>
      <c r="I948" s="65"/>
      <c r="J948" s="65" t="s">
        <v>496</v>
      </c>
      <c r="K948" s="65" t="s">
        <v>2161</v>
      </c>
      <c r="L948" s="65"/>
      <c r="M948" s="65" t="s">
        <v>2278</v>
      </c>
      <c r="N948" s="65">
        <v>3</v>
      </c>
      <c r="O948" s="65" t="s">
        <v>516</v>
      </c>
      <c r="P948" s="65" t="s">
        <v>946</v>
      </c>
      <c r="Q948" s="65" t="s">
        <v>2034</v>
      </c>
      <c r="R948" s="65" t="s">
        <v>947</v>
      </c>
      <c r="S948" s="65" t="s">
        <v>948</v>
      </c>
      <c r="T948" s="65"/>
    </row>
    <row r="949" spans="1:20" hidden="1">
      <c r="A949" s="6" t="str">
        <f>VLOOKUP(E949,CIFX_ECSG清單!A:B,2,0)</f>
        <v>PROD</v>
      </c>
      <c r="B949" s="6" t="str">
        <f>_xlfn.IFNA(IF(C949="舊服務",LOOKUP(1,0/FIND(IFERROR(VLOOKUP(E949,新舊交易名稱mapping!A:B,2,0),E949),PGMTRX!A:A),PGMTRX!C:C),LOOKUP(1,0/FIND(E949,新服務功能!H:H),新服務功能!M:M)),VLOOKUP(IFERROR(VLOOKUP(E949,新舊交易名稱mapping!A:B,2,0),E949),CIFX_ECSG清單!A:B,2,0))</f>
        <v>新世代分行系統(NBS)</v>
      </c>
      <c r="C949" s="6" t="str">
        <f>IF(_xlfn.IFNA(VLOOKUP(E949,新服務功能!H:H,1,0),"舊服務")&lt;&gt;"舊服務","新服務","舊服務")</f>
        <v>舊服務</v>
      </c>
      <c r="D949" s="6" t="str">
        <f>IF((VLOOKUP(E949,CIFX_ECSG清單!A:H,8,FALSE))=1,"異動","查詢")</f>
        <v>異動</v>
      </c>
      <c r="E949" s="65" t="s">
        <v>64</v>
      </c>
      <c r="F949" s="27" t="str">
        <f>IF(ISNUMBER(FIND("TWIS",E949)),VLOOKUP(SUBSTITUTE(E949,"TWIS","IWIS"),CIFX_ECSG清單!A:R,18,0),IF(AND(ISNUMBER(FIND("T",LEFT(E949,2))),IF(LEN(E949)-LEN(SUBSTITUTE(E949,"T",""))&gt;1,FALSE,TRUE)),VLOOKUP(SUBSTITUTE(E949,"T",""),CIFX_ECSG清單!A:R,18,0),VLOOKUP(E949,CIFX_ECSG清單!A:R,18,0)))</f>
        <v>TS0116-SA-010301-00003-顧客資料基本資料_顧客資料整合開戶建檔</v>
      </c>
      <c r="G949" s="65"/>
      <c r="H949" s="65"/>
      <c r="I949" s="65"/>
      <c r="J949" s="65" t="s">
        <v>496</v>
      </c>
      <c r="K949" s="65" t="s">
        <v>1643</v>
      </c>
      <c r="L949" s="65"/>
      <c r="M949" s="65" t="s">
        <v>2279</v>
      </c>
      <c r="N949" s="65">
        <v>11</v>
      </c>
      <c r="O949" s="65" t="s">
        <v>516</v>
      </c>
      <c r="P949" s="65" t="s">
        <v>936</v>
      </c>
      <c r="Q949" s="65" t="s">
        <v>2114</v>
      </c>
      <c r="R949" s="65" t="s">
        <v>1159</v>
      </c>
      <c r="S949" s="65" t="s">
        <v>938</v>
      </c>
      <c r="T949" s="65"/>
    </row>
    <row r="950" spans="1:20" hidden="1">
      <c r="A950" s="6" t="str">
        <f>VLOOKUP(E950,CIFX_ECSG清單!A:B,2,0)</f>
        <v>PROD</v>
      </c>
      <c r="B950" s="6" t="str">
        <f>_xlfn.IFNA(IF(C950="舊服務",LOOKUP(1,0/FIND(IFERROR(VLOOKUP(E950,新舊交易名稱mapping!A:B,2,0),E950),PGMTRX!A:A),PGMTRX!C:C),LOOKUP(1,0/FIND(E950,新服務功能!H:H),新服務功能!M:M)),VLOOKUP(IFERROR(VLOOKUP(E950,新舊交易名稱mapping!A:B,2,0),E950),CIFX_ECSG清單!A:B,2,0))</f>
        <v>新世代分行系統(NBS)</v>
      </c>
      <c r="C950" s="6" t="str">
        <f>IF(_xlfn.IFNA(VLOOKUP(E950,新服務功能!H:H,1,0),"舊服務")&lt;&gt;"舊服務","新服務","舊服務")</f>
        <v>舊服務</v>
      </c>
      <c r="D950" s="6" t="str">
        <f>IF((VLOOKUP(E950,CIFX_ECSG清單!A:H,8,FALSE))=1,"異動","查詢")</f>
        <v>異動</v>
      </c>
      <c r="E950" s="65" t="s">
        <v>64</v>
      </c>
      <c r="F950" s="27" t="str">
        <f>IF(ISNUMBER(FIND("TWIS",E950)),VLOOKUP(SUBSTITUTE(E950,"TWIS","IWIS"),CIFX_ECSG清單!A:R,18,0),IF(AND(ISNUMBER(FIND("T",LEFT(E950,2))),IF(LEN(E950)-LEN(SUBSTITUTE(E950,"T",""))&gt;1,FALSE,TRUE)),VLOOKUP(SUBSTITUTE(E950,"T",""),CIFX_ECSG清單!A:R,18,0),VLOOKUP(E950,CIFX_ECSG清單!A:R,18,0)))</f>
        <v>TS0116-SA-010301-00003-顧客資料基本資料_顧客資料整合開戶建檔</v>
      </c>
      <c r="G950" s="65"/>
      <c r="H950" s="65"/>
      <c r="I950" s="65"/>
      <c r="J950" s="65" t="s">
        <v>496</v>
      </c>
      <c r="K950" s="65" t="s">
        <v>2010</v>
      </c>
      <c r="L950" s="65"/>
      <c r="M950" s="65" t="s">
        <v>2280</v>
      </c>
      <c r="N950" s="65">
        <v>11</v>
      </c>
      <c r="O950" s="65" t="s">
        <v>516</v>
      </c>
      <c r="P950" s="65" t="s">
        <v>1068</v>
      </c>
      <c r="Q950" s="65" t="s">
        <v>2114</v>
      </c>
      <c r="R950" s="65" t="s">
        <v>1183</v>
      </c>
      <c r="S950" s="65" t="s">
        <v>1070</v>
      </c>
      <c r="T950" s="65"/>
    </row>
    <row r="951" spans="1:20" hidden="1">
      <c r="A951" s="6" t="str">
        <f>VLOOKUP(E951,CIFX_ECSG清單!A:B,2,0)</f>
        <v>PROD</v>
      </c>
      <c r="B951" s="6" t="str">
        <f>_xlfn.IFNA(IF(C951="舊服務",LOOKUP(1,0/FIND(IFERROR(VLOOKUP(E951,新舊交易名稱mapping!A:B,2,0),E951),PGMTRX!A:A),PGMTRX!C:C),LOOKUP(1,0/FIND(E951,新服務功能!H:H),新服務功能!M:M)),VLOOKUP(IFERROR(VLOOKUP(E951,新舊交易名稱mapping!A:B,2,0),E951),CIFX_ECSG清單!A:B,2,0))</f>
        <v>新世代分行系統(NBS)</v>
      </c>
      <c r="C951" s="6" t="str">
        <f>IF(_xlfn.IFNA(VLOOKUP(E951,新服務功能!H:H,1,0),"舊服務")&lt;&gt;"舊服務","新服務","舊服務")</f>
        <v>舊服務</v>
      </c>
      <c r="D951" s="6" t="str">
        <f>IF((VLOOKUP(E951,CIFX_ECSG清單!A:H,8,FALSE))=1,"異動","查詢")</f>
        <v>異動</v>
      </c>
      <c r="E951" s="65" t="s">
        <v>64</v>
      </c>
      <c r="F951" s="27" t="str">
        <f>IF(ISNUMBER(FIND("TWIS",E951)),VLOOKUP(SUBSTITUTE(E951,"TWIS","IWIS"),CIFX_ECSG清單!A:R,18,0),IF(AND(ISNUMBER(FIND("T",LEFT(E951,2))),IF(LEN(E951)-LEN(SUBSTITUTE(E951,"T",""))&gt;1,FALSE,TRUE)),VLOOKUP(SUBSTITUTE(E951,"T",""),CIFX_ECSG清單!A:R,18,0),VLOOKUP(E951,CIFX_ECSG清單!A:R,18,0)))</f>
        <v>TS0116-SA-010301-00003-顧客資料基本資料_顧客資料整合開戶建檔</v>
      </c>
      <c r="G951" s="65"/>
      <c r="H951" s="65"/>
      <c r="I951" s="65"/>
      <c r="J951" s="65" t="s">
        <v>496</v>
      </c>
      <c r="K951" s="65" t="s">
        <v>939</v>
      </c>
      <c r="L951" s="65"/>
      <c r="M951" s="65" t="s">
        <v>2281</v>
      </c>
      <c r="N951" s="65">
        <v>11</v>
      </c>
      <c r="O951" s="65" t="s">
        <v>516</v>
      </c>
      <c r="P951" s="65" t="s">
        <v>940</v>
      </c>
      <c r="Q951" s="65" t="s">
        <v>2114</v>
      </c>
      <c r="R951" s="65" t="s">
        <v>1162</v>
      </c>
      <c r="S951" s="65" t="s">
        <v>942</v>
      </c>
      <c r="T951" s="65"/>
    </row>
    <row r="952" spans="1:20" hidden="1">
      <c r="A952" s="6" t="str">
        <f>VLOOKUP(E952,CIFX_ECSG清單!A:B,2,0)</f>
        <v>PROD</v>
      </c>
      <c r="B952" s="6" t="str">
        <f>_xlfn.IFNA(IF(C952="舊服務",LOOKUP(1,0/FIND(IFERROR(VLOOKUP(E952,新舊交易名稱mapping!A:B,2,0),E952),PGMTRX!A:A),PGMTRX!C:C),LOOKUP(1,0/FIND(E952,新服務功能!H:H),新服務功能!M:M)),VLOOKUP(IFERROR(VLOOKUP(E952,新舊交易名稱mapping!A:B,2,0),E952),CIFX_ECSG清單!A:B,2,0))</f>
        <v>新世代分行系統(NBS)</v>
      </c>
      <c r="C952" s="6" t="str">
        <f>IF(_xlfn.IFNA(VLOOKUP(E952,新服務功能!H:H,1,0),"舊服務")&lt;&gt;"舊服務","新服務","舊服務")</f>
        <v>舊服務</v>
      </c>
      <c r="D952" s="6" t="str">
        <f>IF((VLOOKUP(E952,CIFX_ECSG清單!A:H,8,FALSE))=1,"異動","查詢")</f>
        <v>異動</v>
      </c>
      <c r="E952" s="65" t="s">
        <v>64</v>
      </c>
      <c r="F952" s="27" t="str">
        <f>IF(ISNUMBER(FIND("TWIS",E952)),VLOOKUP(SUBSTITUTE(E952,"TWIS","IWIS"),CIFX_ECSG清單!A:R,18,0),IF(AND(ISNUMBER(FIND("T",LEFT(E952,2))),IF(LEN(E952)-LEN(SUBSTITUTE(E952,"T",""))&gt;1,FALSE,TRUE)),VLOOKUP(SUBSTITUTE(E952,"T",""),CIFX_ECSG清單!A:R,18,0),VLOOKUP(E952,CIFX_ECSG清單!A:R,18,0)))</f>
        <v>TS0116-SA-010301-00003-顧客資料基本資料_顧客資料整合開戶建檔</v>
      </c>
      <c r="G952" s="65"/>
      <c r="H952" s="65"/>
      <c r="I952" s="65"/>
      <c r="J952" s="65" t="s">
        <v>496</v>
      </c>
      <c r="K952" s="65" t="s">
        <v>1646</v>
      </c>
      <c r="L952" s="65"/>
      <c r="M952" s="65" t="s">
        <v>2113</v>
      </c>
      <c r="N952" s="65">
        <v>50</v>
      </c>
      <c r="O952" s="65" t="s">
        <v>516</v>
      </c>
      <c r="P952" s="65" t="s">
        <v>845</v>
      </c>
      <c r="Q952" s="65" t="s">
        <v>2114</v>
      </c>
      <c r="R952" s="65" t="s">
        <v>1157</v>
      </c>
      <c r="S952" s="65" t="s">
        <v>847</v>
      </c>
      <c r="T952" s="65"/>
    </row>
    <row r="953" spans="1:20" hidden="1">
      <c r="A953" s="6" t="str">
        <f>VLOOKUP(E953,CIFX_ECSG清單!A:B,2,0)</f>
        <v>PROD</v>
      </c>
      <c r="B953" s="6" t="str">
        <f>_xlfn.IFNA(IF(C953="舊服務",LOOKUP(1,0/FIND(IFERROR(VLOOKUP(E953,新舊交易名稱mapping!A:B,2,0),E953),PGMTRX!A:A),PGMTRX!C:C),LOOKUP(1,0/FIND(E953,新服務功能!H:H),新服務功能!M:M)),VLOOKUP(IFERROR(VLOOKUP(E953,新舊交易名稱mapping!A:B,2,0),E953),CIFX_ECSG清單!A:B,2,0))</f>
        <v>新世代分行系統(NBS)</v>
      </c>
      <c r="C953" s="6" t="str">
        <f>IF(_xlfn.IFNA(VLOOKUP(E953,新服務功能!H:H,1,0),"舊服務")&lt;&gt;"舊服務","新服務","舊服務")</f>
        <v>舊服務</v>
      </c>
      <c r="D953" s="6" t="str">
        <f>IF((VLOOKUP(E953,CIFX_ECSG清單!A:H,8,FALSE))=1,"異動","查詢")</f>
        <v>異動</v>
      </c>
      <c r="E953" s="65" t="s">
        <v>64</v>
      </c>
      <c r="F953" s="27" t="str">
        <f>IF(ISNUMBER(FIND("TWIS",E953)),VLOOKUP(SUBSTITUTE(E953,"TWIS","IWIS"),CIFX_ECSG清單!A:R,18,0),IF(AND(ISNUMBER(FIND("T",LEFT(E953,2))),IF(LEN(E953)-LEN(SUBSTITUTE(E953,"T",""))&gt;1,FALSE,TRUE)),VLOOKUP(SUBSTITUTE(E953,"T",""),CIFX_ECSG清單!A:R,18,0),VLOOKUP(E953,CIFX_ECSG清單!A:R,18,0)))</f>
        <v>TS0116-SA-010301-00003-顧客資料基本資料_顧客資料整合開戶建檔</v>
      </c>
      <c r="G953" s="65"/>
      <c r="H953" s="65"/>
      <c r="I953" s="65"/>
      <c r="J953" s="65" t="s">
        <v>496</v>
      </c>
      <c r="K953" s="65" t="s">
        <v>993</v>
      </c>
      <c r="L953" s="65"/>
      <c r="M953" s="65" t="s">
        <v>2282</v>
      </c>
      <c r="N953" s="65">
        <v>2</v>
      </c>
      <c r="O953" s="65" t="s">
        <v>516</v>
      </c>
      <c r="P953" s="65" t="s">
        <v>2283</v>
      </c>
      <c r="Q953" s="65" t="s">
        <v>2114</v>
      </c>
      <c r="R953" s="65" t="s">
        <v>959</v>
      </c>
      <c r="S953" s="65" t="s">
        <v>960</v>
      </c>
      <c r="T953" s="65"/>
    </row>
    <row r="954" spans="1:20" hidden="1">
      <c r="A954" s="6" t="str">
        <f>VLOOKUP(E954,CIFX_ECSG清單!A:B,2,0)</f>
        <v>PROD</v>
      </c>
      <c r="B954" s="6" t="str">
        <f>_xlfn.IFNA(IF(C954="舊服務",LOOKUP(1,0/FIND(IFERROR(VLOOKUP(E954,新舊交易名稱mapping!A:B,2,0),E954),PGMTRX!A:A),PGMTRX!C:C),LOOKUP(1,0/FIND(E954,新服務功能!H:H),新服務功能!M:M)),VLOOKUP(IFERROR(VLOOKUP(E954,新舊交易名稱mapping!A:B,2,0),E954),CIFX_ECSG清單!A:B,2,0))</f>
        <v>新世代分行系統(NBS)</v>
      </c>
      <c r="C954" s="6" t="str">
        <f>IF(_xlfn.IFNA(VLOOKUP(E954,新服務功能!H:H,1,0),"舊服務")&lt;&gt;"舊服務","新服務","舊服務")</f>
        <v>舊服務</v>
      </c>
      <c r="D954" s="6" t="str">
        <f>IF((VLOOKUP(E954,CIFX_ECSG清單!A:H,8,FALSE))=1,"異動","查詢")</f>
        <v>異動</v>
      </c>
      <c r="E954" s="65" t="s">
        <v>64</v>
      </c>
      <c r="F954" s="27" t="str">
        <f>IF(ISNUMBER(FIND("TWIS",E954)),VLOOKUP(SUBSTITUTE(E954,"TWIS","IWIS"),CIFX_ECSG清單!A:R,18,0),IF(AND(ISNUMBER(FIND("T",LEFT(E954,2))),IF(LEN(E954)-LEN(SUBSTITUTE(E954,"T",""))&gt;1,FALSE,TRUE)),VLOOKUP(SUBSTITUTE(E954,"T",""),CIFX_ECSG清單!A:R,18,0),VLOOKUP(E954,CIFX_ECSG清單!A:R,18,0)))</f>
        <v>TS0116-SA-010301-00003-顧客資料基本資料_顧客資料整合開戶建檔</v>
      </c>
      <c r="G954" s="65"/>
      <c r="H954" s="65"/>
      <c r="I954" s="65"/>
      <c r="J954" s="65" t="s">
        <v>496</v>
      </c>
      <c r="K954" s="65" t="s">
        <v>998</v>
      </c>
      <c r="L954" s="65"/>
      <c r="M954" s="65" t="s">
        <v>2284</v>
      </c>
      <c r="N954" s="65">
        <v>10</v>
      </c>
      <c r="O954" s="65" t="s">
        <v>516</v>
      </c>
      <c r="P954" s="65" t="s">
        <v>2285</v>
      </c>
      <c r="Q954" s="65" t="s">
        <v>2114</v>
      </c>
      <c r="R954" s="65" t="s">
        <v>965</v>
      </c>
      <c r="S954" s="65" t="s">
        <v>966</v>
      </c>
      <c r="T954" s="65"/>
    </row>
    <row r="955" spans="1:20" hidden="1">
      <c r="A955" s="6" t="str">
        <f>VLOOKUP(E955,CIFX_ECSG清單!A:B,2,0)</f>
        <v>PROD</v>
      </c>
      <c r="B955" s="6" t="str">
        <f>_xlfn.IFNA(IF(C955="舊服務",LOOKUP(1,0/FIND(IFERROR(VLOOKUP(E955,新舊交易名稱mapping!A:B,2,0),E955),PGMTRX!A:A),PGMTRX!C:C),LOOKUP(1,0/FIND(E955,新服務功能!H:H),新服務功能!M:M)),VLOOKUP(IFERROR(VLOOKUP(E955,新舊交易名稱mapping!A:B,2,0),E955),CIFX_ECSG清單!A:B,2,0))</f>
        <v>新世代分行系統(NBS)</v>
      </c>
      <c r="C955" s="6" t="str">
        <f>IF(_xlfn.IFNA(VLOOKUP(E955,新服務功能!H:H,1,0),"舊服務")&lt;&gt;"舊服務","新服務","舊服務")</f>
        <v>舊服務</v>
      </c>
      <c r="D955" s="6" t="str">
        <f>IF((VLOOKUP(E955,CIFX_ECSG清單!A:H,8,FALSE))=1,"異動","查詢")</f>
        <v>異動</v>
      </c>
      <c r="E955" s="65" t="s">
        <v>64</v>
      </c>
      <c r="F955" s="27" t="str">
        <f>IF(ISNUMBER(FIND("TWIS",E955)),VLOOKUP(SUBSTITUTE(E955,"TWIS","IWIS"),CIFX_ECSG清單!A:R,18,0),IF(AND(ISNUMBER(FIND("T",LEFT(E955,2))),IF(LEN(E955)-LEN(SUBSTITUTE(E955,"T",""))&gt;1,FALSE,TRUE)),VLOOKUP(SUBSTITUTE(E955,"T",""),CIFX_ECSG清單!A:R,18,0),VLOOKUP(E955,CIFX_ECSG清單!A:R,18,0)))</f>
        <v>TS0116-SA-010301-00003-顧客資料基本資料_顧客資料整合開戶建檔</v>
      </c>
      <c r="G955" s="65"/>
      <c r="H955" s="65"/>
      <c r="I955" s="65"/>
      <c r="J955" s="65" t="s">
        <v>496</v>
      </c>
      <c r="K955" s="65" t="s">
        <v>2286</v>
      </c>
      <c r="L955" s="65"/>
      <c r="M955" s="65" t="s">
        <v>2287</v>
      </c>
      <c r="N955" s="65">
        <v>10</v>
      </c>
      <c r="O955" s="65" t="s">
        <v>516</v>
      </c>
      <c r="P955" s="65" t="s">
        <v>970</v>
      </c>
      <c r="Q955" s="65" t="s">
        <v>2114</v>
      </c>
      <c r="R955" s="65" t="s">
        <v>971</v>
      </c>
      <c r="S955" s="65" t="s">
        <v>972</v>
      </c>
      <c r="T955" s="65"/>
    </row>
    <row r="956" spans="1:20" hidden="1">
      <c r="A956" s="6" t="str">
        <f>VLOOKUP(E956,CIFX_ECSG清單!A:B,2,0)</f>
        <v>PROD</v>
      </c>
      <c r="B956" s="6" t="str">
        <f>_xlfn.IFNA(IF(C956="舊服務",LOOKUP(1,0/FIND(IFERROR(VLOOKUP(E956,新舊交易名稱mapping!A:B,2,0),E956),PGMTRX!A:A),PGMTRX!C:C),LOOKUP(1,0/FIND(E956,新服務功能!H:H),新服務功能!M:M)),VLOOKUP(IFERROR(VLOOKUP(E956,新舊交易名稱mapping!A:B,2,0),E956),CIFX_ECSG清單!A:B,2,0))</f>
        <v>新世代分行系統(NBS)</v>
      </c>
      <c r="C956" s="6" t="str">
        <f>IF(_xlfn.IFNA(VLOOKUP(E956,新服務功能!H:H,1,0),"舊服務")&lt;&gt;"舊服務","新服務","舊服務")</f>
        <v>舊服務</v>
      </c>
      <c r="D956" s="6" t="str">
        <f>IF((VLOOKUP(E956,CIFX_ECSG清單!A:H,8,FALSE))=1,"異動","查詢")</f>
        <v>異動</v>
      </c>
      <c r="E956" s="65" t="s">
        <v>64</v>
      </c>
      <c r="F956" s="27" t="str">
        <f>IF(ISNUMBER(FIND("TWIS",E956)),VLOOKUP(SUBSTITUTE(E956,"TWIS","IWIS"),CIFX_ECSG清單!A:R,18,0),IF(AND(ISNUMBER(FIND("T",LEFT(E956,2))),IF(LEN(E956)-LEN(SUBSTITUTE(E956,"T",""))&gt;1,FALSE,TRUE)),VLOOKUP(SUBSTITUTE(E956,"T",""),CIFX_ECSG清單!A:R,18,0),VLOOKUP(E956,CIFX_ECSG清單!A:R,18,0)))</f>
        <v>TS0116-SA-010301-00003-顧客資料基本資料_顧客資料整合開戶建檔</v>
      </c>
      <c r="G956" s="65"/>
      <c r="H956" s="65"/>
      <c r="I956" s="65"/>
      <c r="J956" s="65" t="s">
        <v>496</v>
      </c>
      <c r="K956" s="65" t="s">
        <v>2288</v>
      </c>
      <c r="L956" s="65"/>
      <c r="M956" s="65" t="s">
        <v>2289</v>
      </c>
      <c r="N956" s="65">
        <v>40</v>
      </c>
      <c r="O956" s="65" t="s">
        <v>516</v>
      </c>
      <c r="P956" s="65" t="s">
        <v>952</v>
      </c>
      <c r="Q956" s="65" t="s">
        <v>2114</v>
      </c>
      <c r="R956" s="65" t="s">
        <v>953</v>
      </c>
      <c r="S956" s="65" t="s">
        <v>954</v>
      </c>
      <c r="T956" s="65"/>
    </row>
    <row r="957" spans="1:20" hidden="1">
      <c r="A957" s="6" t="str">
        <f>VLOOKUP(E957,CIFX_ECSG清單!A:B,2,0)</f>
        <v>PROD</v>
      </c>
      <c r="B957" s="6" t="str">
        <f>_xlfn.IFNA(IF(C957="舊服務",LOOKUP(1,0/FIND(IFERROR(VLOOKUP(E957,新舊交易名稱mapping!A:B,2,0),E957),PGMTRX!A:A),PGMTRX!C:C),LOOKUP(1,0/FIND(E957,新服務功能!H:H),新服務功能!M:M)),VLOOKUP(IFERROR(VLOOKUP(E957,新舊交易名稱mapping!A:B,2,0),E957),CIFX_ECSG清單!A:B,2,0))</f>
        <v>新世代分行系統(NBS)</v>
      </c>
      <c r="C957" s="6" t="str">
        <f>IF(_xlfn.IFNA(VLOOKUP(E957,新服務功能!H:H,1,0),"舊服務")&lt;&gt;"舊服務","新服務","舊服務")</f>
        <v>舊服務</v>
      </c>
      <c r="D957" s="6" t="str">
        <f>IF((VLOOKUP(E957,CIFX_ECSG清單!A:H,8,FALSE))=1,"異動","查詢")</f>
        <v>異動</v>
      </c>
      <c r="E957" s="65" t="s">
        <v>64</v>
      </c>
      <c r="F957" s="27" t="str">
        <f>IF(ISNUMBER(FIND("TWIS",E957)),VLOOKUP(SUBSTITUTE(E957,"TWIS","IWIS"),CIFX_ECSG清單!A:R,18,0),IF(AND(ISNUMBER(FIND("T",LEFT(E957,2))),IF(LEN(E957)-LEN(SUBSTITUTE(E957,"T",""))&gt;1,FALSE,TRUE)),VLOOKUP(SUBSTITUTE(E957,"T",""),CIFX_ECSG清單!A:R,18,0),VLOOKUP(E957,CIFX_ECSG清單!A:R,18,0)))</f>
        <v>TS0116-SA-010301-00003-顧客資料基本資料_顧客資料整合開戶建檔</v>
      </c>
      <c r="G957" s="65"/>
      <c r="H957" s="65"/>
      <c r="I957" s="65"/>
      <c r="J957" s="65" t="s">
        <v>496</v>
      </c>
      <c r="K957" s="65" t="s">
        <v>923</v>
      </c>
      <c r="L957" s="65"/>
      <c r="M957" s="65" t="s">
        <v>2290</v>
      </c>
      <c r="N957" s="65">
        <v>11</v>
      </c>
      <c r="O957" s="65" t="s">
        <v>516</v>
      </c>
      <c r="P957" s="65" t="s">
        <v>925</v>
      </c>
      <c r="Q957" s="65" t="s">
        <v>2114</v>
      </c>
      <c r="R957" s="65" t="s">
        <v>926</v>
      </c>
      <c r="S957" s="65" t="s">
        <v>927</v>
      </c>
      <c r="T957" s="65"/>
    </row>
    <row r="958" spans="1:20" hidden="1">
      <c r="A958" s="6" t="str">
        <f>VLOOKUP(E958,CIFX_ECSG清單!A:B,2,0)</f>
        <v>PROD</v>
      </c>
      <c r="B958" s="6" t="str">
        <f>_xlfn.IFNA(IF(C958="舊服務",LOOKUP(1,0/FIND(IFERROR(VLOOKUP(E958,新舊交易名稱mapping!A:B,2,0),E958),PGMTRX!A:A),PGMTRX!C:C),LOOKUP(1,0/FIND(E958,新服務功能!H:H),新服務功能!M:M)),VLOOKUP(IFERROR(VLOOKUP(E958,新舊交易名稱mapping!A:B,2,0),E958),CIFX_ECSG清單!A:B,2,0))</f>
        <v>新世代分行系統(NBS)</v>
      </c>
      <c r="C958" s="6" t="str">
        <f>IF(_xlfn.IFNA(VLOOKUP(E958,新服務功能!H:H,1,0),"舊服務")&lt;&gt;"舊服務","新服務","舊服務")</f>
        <v>舊服務</v>
      </c>
      <c r="D958" s="6" t="str">
        <f>IF((VLOOKUP(E958,CIFX_ECSG清單!A:H,8,FALSE))=1,"異動","查詢")</f>
        <v>異動</v>
      </c>
      <c r="E958" s="65" t="s">
        <v>64</v>
      </c>
      <c r="F958" s="27" t="str">
        <f>IF(ISNUMBER(FIND("TWIS",E958)),VLOOKUP(SUBSTITUTE(E958,"TWIS","IWIS"),CIFX_ECSG清單!A:R,18,0),IF(AND(ISNUMBER(FIND("T",LEFT(E958,2))),IF(LEN(E958)-LEN(SUBSTITUTE(E958,"T",""))&gt;1,FALSE,TRUE)),VLOOKUP(SUBSTITUTE(E958,"T",""),CIFX_ECSG清單!A:R,18,0),VLOOKUP(E958,CIFX_ECSG清單!A:R,18,0)))</f>
        <v>TS0116-SA-010301-00003-顧客資料基本資料_顧客資料整合開戶建檔</v>
      </c>
      <c r="G958" s="65"/>
      <c r="H958" s="65"/>
      <c r="I958" s="65"/>
      <c r="J958" s="65" t="s">
        <v>496</v>
      </c>
      <c r="K958" s="65" t="s">
        <v>1640</v>
      </c>
      <c r="L958" s="65"/>
      <c r="M958" s="65" t="s">
        <v>2291</v>
      </c>
      <c r="N958" s="65">
        <v>6</v>
      </c>
      <c r="O958" s="65" t="s">
        <v>516</v>
      </c>
      <c r="P958" s="65" t="s">
        <v>930</v>
      </c>
      <c r="Q958" s="65" t="s">
        <v>2114</v>
      </c>
      <c r="R958" s="65" t="s">
        <v>931</v>
      </c>
      <c r="S958" s="65" t="s">
        <v>932</v>
      </c>
      <c r="T958" s="65"/>
    </row>
    <row r="959" spans="1:20" hidden="1">
      <c r="A959" s="6" t="str">
        <f>VLOOKUP(E959,CIFX_ECSG清單!A:B,2,0)</f>
        <v>PROD</v>
      </c>
      <c r="B959" s="6" t="str">
        <f>_xlfn.IFNA(IF(C959="舊服務",LOOKUP(1,0/FIND(IFERROR(VLOOKUP(E959,新舊交易名稱mapping!A:B,2,0),E959),PGMTRX!A:A),PGMTRX!C:C),LOOKUP(1,0/FIND(E959,新服務功能!H:H),新服務功能!M:M)),VLOOKUP(IFERROR(VLOOKUP(E959,新舊交易名稱mapping!A:B,2,0),E959),CIFX_ECSG清單!A:B,2,0))</f>
        <v>新世代分行系統(NBS)</v>
      </c>
      <c r="C959" s="6" t="str">
        <f>IF(_xlfn.IFNA(VLOOKUP(E959,新服務功能!H:H,1,0),"舊服務")&lt;&gt;"舊服務","新服務","舊服務")</f>
        <v>舊服務</v>
      </c>
      <c r="D959" s="6" t="str">
        <f>IF((VLOOKUP(E959,CIFX_ECSG清單!A:H,8,FALSE))=1,"異動","查詢")</f>
        <v>異動</v>
      </c>
      <c r="E959" s="65" t="s">
        <v>64</v>
      </c>
      <c r="F959" s="27" t="str">
        <f>IF(ISNUMBER(FIND("TWIS",E959)),VLOOKUP(SUBSTITUTE(E959,"TWIS","IWIS"),CIFX_ECSG清單!A:R,18,0),IF(AND(ISNUMBER(FIND("T",LEFT(E959,2))),IF(LEN(E959)-LEN(SUBSTITUTE(E959,"T",""))&gt;1,FALSE,TRUE)),VLOOKUP(SUBSTITUTE(E959,"T",""),CIFX_ECSG清單!A:R,18,0),VLOOKUP(E959,CIFX_ECSG清單!A:R,18,0)))</f>
        <v>TS0116-SA-010301-00003-顧客資料基本資料_顧客資料整合開戶建檔</v>
      </c>
      <c r="G959" s="65"/>
      <c r="H959" s="65"/>
      <c r="I959" s="65"/>
      <c r="J959" s="65" t="s">
        <v>496</v>
      </c>
      <c r="K959" s="65" t="s">
        <v>1385</v>
      </c>
      <c r="L959" s="65"/>
      <c r="M959" s="65" t="s">
        <v>2292</v>
      </c>
      <c r="N959" s="65">
        <v>2</v>
      </c>
      <c r="O959" s="65" t="s">
        <v>516</v>
      </c>
      <c r="P959" s="65" t="s">
        <v>1744</v>
      </c>
      <c r="Q959" s="65" t="s">
        <v>2114</v>
      </c>
      <c r="R959" s="65" t="s">
        <v>1745</v>
      </c>
      <c r="S959" s="65" t="s">
        <v>1390</v>
      </c>
      <c r="T959" s="65"/>
    </row>
    <row r="960" spans="1:20" hidden="1">
      <c r="A960" s="6" t="str">
        <f>VLOOKUP(E960,CIFX_ECSG清單!A:B,2,0)</f>
        <v>PROD</v>
      </c>
      <c r="B960" s="6" t="str">
        <f>_xlfn.IFNA(IF(C960="舊服務",LOOKUP(1,0/FIND(IFERROR(VLOOKUP(E960,新舊交易名稱mapping!A:B,2,0),E960),PGMTRX!A:A),PGMTRX!C:C),LOOKUP(1,0/FIND(E960,新服務功能!H:H),新服務功能!M:M)),VLOOKUP(IFERROR(VLOOKUP(E960,新舊交易名稱mapping!A:B,2,0),E960),CIFX_ECSG清單!A:B,2,0))</f>
        <v>新世代分行系統(NBS)</v>
      </c>
      <c r="C960" s="6" t="str">
        <f>IF(_xlfn.IFNA(VLOOKUP(E960,新服務功能!H:H,1,0),"舊服務")&lt;&gt;"舊服務","新服務","舊服務")</f>
        <v>舊服務</v>
      </c>
      <c r="D960" s="6" t="str">
        <f>IF((VLOOKUP(E960,CIFX_ECSG清單!A:H,8,FALSE))=1,"異動","查詢")</f>
        <v>異動</v>
      </c>
      <c r="E960" s="65" t="s">
        <v>64</v>
      </c>
      <c r="F960" s="27" t="str">
        <f>IF(ISNUMBER(FIND("TWIS",E960)),VLOOKUP(SUBSTITUTE(E960,"TWIS","IWIS"),CIFX_ECSG清單!A:R,18,0),IF(AND(ISNUMBER(FIND("T",LEFT(E960,2))),IF(LEN(E960)-LEN(SUBSTITUTE(E960,"T",""))&gt;1,FALSE,TRUE)),VLOOKUP(SUBSTITUTE(E960,"T",""),CIFX_ECSG清單!A:R,18,0),VLOOKUP(E960,CIFX_ECSG清單!A:R,18,0)))</f>
        <v>TS0116-SA-010301-00003-顧客資料基本資料_顧客資料整合開戶建檔</v>
      </c>
      <c r="G960" s="65"/>
      <c r="H960" s="65"/>
      <c r="I960" s="65"/>
      <c r="J960" s="65" t="s">
        <v>496</v>
      </c>
      <c r="K960" s="65" t="s">
        <v>1394</v>
      </c>
      <c r="L960" s="65"/>
      <c r="M960" s="65" t="s">
        <v>2293</v>
      </c>
      <c r="N960" s="65">
        <v>1</v>
      </c>
      <c r="O960" s="65" t="s">
        <v>516</v>
      </c>
      <c r="P960" s="65" t="s">
        <v>1396</v>
      </c>
      <c r="Q960" s="65" t="s">
        <v>2114</v>
      </c>
      <c r="R960" s="65" t="s">
        <v>1748</v>
      </c>
      <c r="S960" s="65" t="s">
        <v>1398</v>
      </c>
      <c r="T960" s="65"/>
    </row>
    <row r="961" spans="1:20" hidden="1">
      <c r="A961" s="6" t="str">
        <f>VLOOKUP(E961,CIFX_ECSG清單!A:B,2,0)</f>
        <v>PROD</v>
      </c>
      <c r="B961" s="6" t="str">
        <f>_xlfn.IFNA(IF(C961="舊服務",LOOKUP(1,0/FIND(IFERROR(VLOOKUP(E961,新舊交易名稱mapping!A:B,2,0),E961),PGMTRX!A:A),PGMTRX!C:C),LOOKUP(1,0/FIND(E961,新服務功能!H:H),新服務功能!M:M)),VLOOKUP(IFERROR(VLOOKUP(E961,新舊交易名稱mapping!A:B,2,0),E961),CIFX_ECSG清單!A:B,2,0))</f>
        <v>新世代分行系統(NBS)</v>
      </c>
      <c r="C961" s="6" t="str">
        <f>IF(_xlfn.IFNA(VLOOKUP(E961,新服務功能!H:H,1,0),"舊服務")&lt;&gt;"舊服務","新服務","舊服務")</f>
        <v>舊服務</v>
      </c>
      <c r="D961" s="6" t="str">
        <f>IF((VLOOKUP(E961,CIFX_ECSG清單!A:H,8,FALSE))=1,"異動","查詢")</f>
        <v>異動</v>
      </c>
      <c r="E961" s="65" t="s">
        <v>64</v>
      </c>
      <c r="F961" s="27" t="str">
        <f>IF(ISNUMBER(FIND("TWIS",E961)),VLOOKUP(SUBSTITUTE(E961,"TWIS","IWIS"),CIFX_ECSG清單!A:R,18,0),IF(AND(ISNUMBER(FIND("T",LEFT(E961,2))),IF(LEN(E961)-LEN(SUBSTITUTE(E961,"T",""))&gt;1,FALSE,TRUE)),VLOOKUP(SUBSTITUTE(E961,"T",""),CIFX_ECSG清單!A:R,18,0),VLOOKUP(E961,CIFX_ECSG清單!A:R,18,0)))</f>
        <v>TS0116-SA-010301-00003-顧客資料基本資料_顧客資料整合開戶建檔</v>
      </c>
      <c r="G961" s="65"/>
      <c r="H961" s="65"/>
      <c r="I961" s="65"/>
      <c r="J961" s="65" t="s">
        <v>496</v>
      </c>
      <c r="K961" s="65" t="s">
        <v>1750</v>
      </c>
      <c r="L961" s="65"/>
      <c r="M961" s="65" t="s">
        <v>2294</v>
      </c>
      <c r="N961" s="65">
        <v>2</v>
      </c>
      <c r="O961" s="65" t="s">
        <v>516</v>
      </c>
      <c r="P961" s="65" t="s">
        <v>1752</v>
      </c>
      <c r="Q961" s="65" t="s">
        <v>2114</v>
      </c>
      <c r="R961" s="65" t="s">
        <v>1753</v>
      </c>
      <c r="S961" s="65" t="s">
        <v>1754</v>
      </c>
      <c r="T961" s="65"/>
    </row>
    <row r="962" spans="1:20" hidden="1">
      <c r="A962" s="6" t="str">
        <f>VLOOKUP(E962,CIFX_ECSG清單!A:B,2,0)</f>
        <v>PROD</v>
      </c>
      <c r="B962" s="6" t="str">
        <f>_xlfn.IFNA(IF(C962="舊服務",LOOKUP(1,0/FIND(IFERROR(VLOOKUP(E962,新舊交易名稱mapping!A:B,2,0),E962),PGMTRX!A:A),PGMTRX!C:C),LOOKUP(1,0/FIND(E962,新服務功能!H:H),新服務功能!M:M)),VLOOKUP(IFERROR(VLOOKUP(E962,新舊交易名稱mapping!A:B,2,0),E962),CIFX_ECSG清單!A:B,2,0))</f>
        <v>新世代分行系統(NBS)</v>
      </c>
      <c r="C962" s="6" t="str">
        <f>IF(_xlfn.IFNA(VLOOKUP(E962,新服務功能!H:H,1,0),"舊服務")&lt;&gt;"舊服務","新服務","舊服務")</f>
        <v>舊服務</v>
      </c>
      <c r="D962" s="6" t="str">
        <f>IF((VLOOKUP(E962,CIFX_ECSG清單!A:H,8,FALSE))=1,"異動","查詢")</f>
        <v>異動</v>
      </c>
      <c r="E962" s="65" t="s">
        <v>64</v>
      </c>
      <c r="F962" s="27" t="str">
        <f>IF(ISNUMBER(FIND("TWIS",E962)),VLOOKUP(SUBSTITUTE(E962,"TWIS","IWIS"),CIFX_ECSG清單!A:R,18,0),IF(AND(ISNUMBER(FIND("T",LEFT(E962,2))),IF(LEN(E962)-LEN(SUBSTITUTE(E962,"T",""))&gt;1,FALSE,TRUE)),VLOOKUP(SUBSTITUTE(E962,"T",""),CIFX_ECSG清單!A:R,18,0),VLOOKUP(E962,CIFX_ECSG清單!A:R,18,0)))</f>
        <v>TS0116-SA-010301-00003-顧客資料基本資料_顧客資料整合開戶建檔</v>
      </c>
      <c r="G962" s="65"/>
      <c r="H962" s="65"/>
      <c r="I962" s="65"/>
      <c r="J962" s="65" t="s">
        <v>496</v>
      </c>
      <c r="K962" s="83" t="s">
        <v>2059</v>
      </c>
      <c r="L962" s="83"/>
      <c r="M962" s="65" t="s">
        <v>2295</v>
      </c>
      <c r="N962" s="65">
        <v>2</v>
      </c>
      <c r="O962" s="65" t="s">
        <v>516</v>
      </c>
      <c r="P962" s="65"/>
      <c r="Q962" s="65"/>
      <c r="R962" s="65"/>
      <c r="S962" s="65"/>
      <c r="T962" s="65" t="s">
        <v>2296</v>
      </c>
    </row>
    <row r="963" spans="1:20" hidden="1">
      <c r="A963" s="6" t="str">
        <f>VLOOKUP(E963,CIFX_ECSG清單!A:B,2,0)</f>
        <v>PROD</v>
      </c>
      <c r="B963" s="6" t="str">
        <f>_xlfn.IFNA(IF(C963="舊服務",LOOKUP(1,0/FIND(IFERROR(VLOOKUP(E963,新舊交易名稱mapping!A:B,2,0),E963),PGMTRX!A:A),PGMTRX!C:C),LOOKUP(1,0/FIND(E963,新服務功能!H:H),新服務功能!M:M)),VLOOKUP(IFERROR(VLOOKUP(E963,新舊交易名稱mapping!A:B,2,0),E963),CIFX_ECSG清單!A:B,2,0))</f>
        <v>新世代分行系統(NBS)</v>
      </c>
      <c r="C963" s="6" t="str">
        <f>IF(_xlfn.IFNA(VLOOKUP(E963,新服務功能!H:H,1,0),"舊服務")&lt;&gt;"舊服務","新服務","舊服務")</f>
        <v>舊服務</v>
      </c>
      <c r="D963" s="6" t="str">
        <f>IF((VLOOKUP(E963,CIFX_ECSG清單!A:H,8,FALSE))=1,"異動","查詢")</f>
        <v>異動</v>
      </c>
      <c r="E963" s="65" t="s">
        <v>64</v>
      </c>
      <c r="F963" s="27" t="str">
        <f>IF(ISNUMBER(FIND("TWIS",E963)),VLOOKUP(SUBSTITUTE(E963,"TWIS","IWIS"),CIFX_ECSG清單!A:R,18,0),IF(AND(ISNUMBER(FIND("T",LEFT(E963,2))),IF(LEN(E963)-LEN(SUBSTITUTE(E963,"T",""))&gt;1,FALSE,TRUE)),VLOOKUP(SUBSTITUTE(E963,"T",""),CIFX_ECSG清單!A:R,18,0),VLOOKUP(E963,CIFX_ECSG清單!A:R,18,0)))</f>
        <v>TS0116-SA-010301-00003-顧客資料基本資料_顧客資料整合開戶建檔</v>
      </c>
      <c r="G963" s="65"/>
      <c r="H963" s="65"/>
      <c r="I963" s="65"/>
      <c r="J963" s="65" t="s">
        <v>496</v>
      </c>
      <c r="K963" s="65" t="s">
        <v>2297</v>
      </c>
      <c r="L963" s="65"/>
      <c r="M963" s="65" t="s">
        <v>2298</v>
      </c>
      <c r="N963" s="65">
        <v>2</v>
      </c>
      <c r="O963" s="65" t="s">
        <v>516</v>
      </c>
      <c r="P963" s="65" t="s">
        <v>1405</v>
      </c>
      <c r="Q963" s="65" t="s">
        <v>2156</v>
      </c>
      <c r="R963" s="65" t="s">
        <v>2299</v>
      </c>
      <c r="S963" s="65" t="s">
        <v>1407</v>
      </c>
      <c r="T963" s="65"/>
    </row>
    <row r="964" spans="1:20" hidden="1">
      <c r="A964" s="6" t="str">
        <f>VLOOKUP(E964,CIFX_ECSG清單!A:B,2,0)</f>
        <v>PROD</v>
      </c>
      <c r="B964" s="6" t="str">
        <f>_xlfn.IFNA(IF(C964="舊服務",LOOKUP(1,0/FIND(IFERROR(VLOOKUP(E964,新舊交易名稱mapping!A:B,2,0),E964),PGMTRX!A:A),PGMTRX!C:C),LOOKUP(1,0/FIND(E964,新服務功能!H:H),新服務功能!M:M)),VLOOKUP(IFERROR(VLOOKUP(E964,新舊交易名稱mapping!A:B,2,0),E964),CIFX_ECSG清單!A:B,2,0))</f>
        <v>新世代分行系統(NBS)</v>
      </c>
      <c r="C964" s="6" t="str">
        <f>IF(_xlfn.IFNA(VLOOKUP(E964,新服務功能!H:H,1,0),"舊服務")&lt;&gt;"舊服務","新服務","舊服務")</f>
        <v>舊服務</v>
      </c>
      <c r="D964" s="6" t="str">
        <f>IF((VLOOKUP(E964,CIFX_ECSG清單!A:H,8,FALSE))=1,"異動","查詢")</f>
        <v>異動</v>
      </c>
      <c r="E964" s="65" t="s">
        <v>64</v>
      </c>
      <c r="F964" s="27" t="str">
        <f>IF(ISNUMBER(FIND("TWIS",E964)),VLOOKUP(SUBSTITUTE(E964,"TWIS","IWIS"),CIFX_ECSG清單!A:R,18,0),IF(AND(ISNUMBER(FIND("T",LEFT(E964,2))),IF(LEN(E964)-LEN(SUBSTITUTE(E964,"T",""))&gt;1,FALSE,TRUE)),VLOOKUP(SUBSTITUTE(E964,"T",""),CIFX_ECSG清單!A:R,18,0),VLOOKUP(E964,CIFX_ECSG清單!A:R,18,0)))</f>
        <v>TS0116-SA-010301-00003-顧客資料基本資料_顧客資料整合開戶建檔</v>
      </c>
      <c r="G964" s="65"/>
      <c r="H964" s="65"/>
      <c r="I964" s="65"/>
      <c r="J964" s="65" t="s">
        <v>496</v>
      </c>
      <c r="K964" s="65" t="s">
        <v>1409</v>
      </c>
      <c r="L964" s="65"/>
      <c r="M964" s="65" t="s">
        <v>2300</v>
      </c>
      <c r="N964" s="65">
        <v>2</v>
      </c>
      <c r="O964" s="65" t="s">
        <v>516</v>
      </c>
      <c r="P964" s="65" t="s">
        <v>1411</v>
      </c>
      <c r="Q964" s="65" t="s">
        <v>2114</v>
      </c>
      <c r="R964" s="65" t="s">
        <v>1762</v>
      </c>
      <c r="S964" s="65" t="s">
        <v>1413</v>
      </c>
      <c r="T964" s="65"/>
    </row>
    <row r="965" spans="1:20" hidden="1">
      <c r="A965" s="6" t="str">
        <f>VLOOKUP(E965,CIFX_ECSG清單!A:B,2,0)</f>
        <v>PROD</v>
      </c>
      <c r="B965" s="6" t="str">
        <f>_xlfn.IFNA(IF(C965="舊服務",LOOKUP(1,0/FIND(IFERROR(VLOOKUP(E965,新舊交易名稱mapping!A:B,2,0),E965),PGMTRX!A:A),PGMTRX!C:C),LOOKUP(1,0/FIND(E965,新服務功能!H:H),新服務功能!M:M)),VLOOKUP(IFERROR(VLOOKUP(E965,新舊交易名稱mapping!A:B,2,0),E965),CIFX_ECSG清單!A:B,2,0))</f>
        <v>新世代分行系統(NBS)</v>
      </c>
      <c r="C965" s="6" t="str">
        <f>IF(_xlfn.IFNA(VLOOKUP(E965,新服務功能!H:H,1,0),"舊服務")&lt;&gt;"舊服務","新服務","舊服務")</f>
        <v>舊服務</v>
      </c>
      <c r="D965" s="6" t="str">
        <f>IF((VLOOKUP(E965,CIFX_ECSG清單!A:H,8,FALSE))=1,"異動","查詢")</f>
        <v>異動</v>
      </c>
      <c r="E965" s="65" t="s">
        <v>64</v>
      </c>
      <c r="F965" s="27" t="str">
        <f>IF(ISNUMBER(FIND("TWIS",E965)),VLOOKUP(SUBSTITUTE(E965,"TWIS","IWIS"),CIFX_ECSG清單!A:R,18,0),IF(AND(ISNUMBER(FIND("T",LEFT(E965,2))),IF(LEN(E965)-LEN(SUBSTITUTE(E965,"T",""))&gt;1,FALSE,TRUE)),VLOOKUP(SUBSTITUTE(E965,"T",""),CIFX_ECSG清單!A:R,18,0),VLOOKUP(E965,CIFX_ECSG清單!A:R,18,0)))</f>
        <v>TS0116-SA-010301-00003-顧客資料基本資料_顧客資料整合開戶建檔</v>
      </c>
      <c r="G965" s="65"/>
      <c r="H965" s="65"/>
      <c r="I965" s="65"/>
      <c r="J965" s="65" t="s">
        <v>496</v>
      </c>
      <c r="K965" s="83" t="s">
        <v>2059</v>
      </c>
      <c r="L965" s="83"/>
      <c r="M965" s="65" t="s">
        <v>2301</v>
      </c>
      <c r="N965" s="65">
        <v>2</v>
      </c>
      <c r="O965" s="65" t="s">
        <v>516</v>
      </c>
      <c r="P965" s="65"/>
      <c r="Q965" s="65"/>
      <c r="R965" s="65"/>
      <c r="S965" s="65"/>
      <c r="T965" s="65" t="s">
        <v>2302</v>
      </c>
    </row>
    <row r="966" spans="1:20" hidden="1">
      <c r="A966" s="6" t="str">
        <f>VLOOKUP(E966,CIFX_ECSG清單!A:B,2,0)</f>
        <v>PROD</v>
      </c>
      <c r="B966" s="6" t="str">
        <f>_xlfn.IFNA(IF(C966="舊服務",LOOKUP(1,0/FIND(IFERROR(VLOOKUP(E966,新舊交易名稱mapping!A:B,2,0),E966),PGMTRX!A:A),PGMTRX!C:C),LOOKUP(1,0/FIND(E966,新服務功能!H:H),新服務功能!M:M)),VLOOKUP(IFERROR(VLOOKUP(E966,新舊交易名稱mapping!A:B,2,0),E966),CIFX_ECSG清單!A:B,2,0))</f>
        <v>新世代分行系統(NBS)</v>
      </c>
      <c r="C966" s="6" t="str">
        <f>IF(_xlfn.IFNA(VLOOKUP(E966,新服務功能!H:H,1,0),"舊服務")&lt;&gt;"舊服務","新服務","舊服務")</f>
        <v>舊服務</v>
      </c>
      <c r="D966" s="6" t="str">
        <f>IF((VLOOKUP(E966,CIFX_ECSG清單!A:H,8,FALSE))=1,"異動","查詢")</f>
        <v>異動</v>
      </c>
      <c r="E966" s="65" t="s">
        <v>64</v>
      </c>
      <c r="F966" s="27" t="str">
        <f>IF(ISNUMBER(FIND("TWIS",E966)),VLOOKUP(SUBSTITUTE(E966,"TWIS","IWIS"),CIFX_ECSG清單!A:R,18,0),IF(AND(ISNUMBER(FIND("T",LEFT(E966,2))),IF(LEN(E966)-LEN(SUBSTITUTE(E966,"T",""))&gt;1,FALSE,TRUE)),VLOOKUP(SUBSTITUTE(E966,"T",""),CIFX_ECSG清單!A:R,18,0),VLOOKUP(E966,CIFX_ECSG清單!A:R,18,0)))</f>
        <v>TS0116-SA-010301-00003-顧客資料基本資料_顧客資料整合開戶建檔</v>
      </c>
      <c r="G966" s="65"/>
      <c r="H966" s="65"/>
      <c r="I966" s="65"/>
      <c r="J966" s="65" t="s">
        <v>496</v>
      </c>
      <c r="K966" s="83" t="s">
        <v>2059</v>
      </c>
      <c r="L966" s="83"/>
      <c r="M966" s="65" t="s">
        <v>2303</v>
      </c>
      <c r="N966" s="65">
        <v>20</v>
      </c>
      <c r="O966" s="65" t="s">
        <v>516</v>
      </c>
      <c r="P966" s="65"/>
      <c r="Q966" s="65"/>
      <c r="R966" s="65"/>
      <c r="S966" s="65"/>
      <c r="T966" s="65" t="s">
        <v>2304</v>
      </c>
    </row>
    <row r="967" spans="1:20" hidden="1">
      <c r="A967" s="6" t="str">
        <f>VLOOKUP(E967,CIFX_ECSG清單!A:B,2,0)</f>
        <v>PROD</v>
      </c>
      <c r="B967" s="6" t="str">
        <f>_xlfn.IFNA(IF(C967="舊服務",LOOKUP(1,0/FIND(IFERROR(VLOOKUP(E967,新舊交易名稱mapping!A:B,2,0),E967),PGMTRX!A:A),PGMTRX!C:C),LOOKUP(1,0/FIND(E967,新服務功能!H:H),新服務功能!M:M)),VLOOKUP(IFERROR(VLOOKUP(E967,新舊交易名稱mapping!A:B,2,0),E967),CIFX_ECSG清單!A:B,2,0))</f>
        <v>新世代分行系統(NBS)</v>
      </c>
      <c r="C967" s="6" t="str">
        <f>IF(_xlfn.IFNA(VLOOKUP(E967,新服務功能!H:H,1,0),"舊服務")&lt;&gt;"舊服務","新服務","舊服務")</f>
        <v>舊服務</v>
      </c>
      <c r="D967" s="6" t="str">
        <f>IF((VLOOKUP(E967,CIFX_ECSG清單!A:H,8,FALSE))=1,"異動","查詢")</f>
        <v>異動</v>
      </c>
      <c r="E967" s="65" t="s">
        <v>64</v>
      </c>
      <c r="F967" s="27" t="str">
        <f>IF(ISNUMBER(FIND("TWIS",E967)),VLOOKUP(SUBSTITUTE(E967,"TWIS","IWIS"),CIFX_ECSG清單!A:R,18,0),IF(AND(ISNUMBER(FIND("T",LEFT(E967,2))),IF(LEN(E967)-LEN(SUBSTITUTE(E967,"T",""))&gt;1,FALSE,TRUE)),VLOOKUP(SUBSTITUTE(E967,"T",""),CIFX_ECSG清單!A:R,18,0),VLOOKUP(E967,CIFX_ECSG清單!A:R,18,0)))</f>
        <v>TS0116-SA-010301-00003-顧客資料基本資料_顧客資料整合開戶建檔</v>
      </c>
      <c r="G967" s="65"/>
      <c r="H967" s="65"/>
      <c r="I967" s="65"/>
      <c r="J967" s="65" t="s">
        <v>496</v>
      </c>
      <c r="K967" s="83" t="s">
        <v>2059</v>
      </c>
      <c r="L967" s="83"/>
      <c r="M967" s="65" t="s">
        <v>2305</v>
      </c>
      <c r="N967" s="65">
        <v>10</v>
      </c>
      <c r="O967" s="65" t="s">
        <v>516</v>
      </c>
      <c r="P967" s="65"/>
      <c r="Q967" s="65"/>
      <c r="R967" s="65"/>
      <c r="S967" s="65"/>
      <c r="T967" s="65" t="s">
        <v>2306</v>
      </c>
    </row>
    <row r="968" spans="1:20" hidden="1">
      <c r="A968" s="6" t="str">
        <f>VLOOKUP(E968,CIFX_ECSG清單!A:B,2,0)</f>
        <v>PROD</v>
      </c>
      <c r="B968" s="6" t="str">
        <f>_xlfn.IFNA(IF(C968="舊服務",LOOKUP(1,0/FIND(IFERROR(VLOOKUP(E968,新舊交易名稱mapping!A:B,2,0),E968),PGMTRX!A:A),PGMTRX!C:C),LOOKUP(1,0/FIND(E968,新服務功能!H:H),新服務功能!M:M)),VLOOKUP(IFERROR(VLOOKUP(E968,新舊交易名稱mapping!A:B,2,0),E968),CIFX_ECSG清單!A:B,2,0))</f>
        <v>新世代分行系統(NBS)</v>
      </c>
      <c r="C968" s="6" t="str">
        <f>IF(_xlfn.IFNA(VLOOKUP(E968,新服務功能!H:H,1,0),"舊服務")&lt;&gt;"舊服務","新服務","舊服務")</f>
        <v>舊服務</v>
      </c>
      <c r="D968" s="6" t="str">
        <f>IF((VLOOKUP(E968,CIFX_ECSG清單!A:H,8,FALSE))=1,"異動","查詢")</f>
        <v>異動</v>
      </c>
      <c r="E968" s="65" t="s">
        <v>64</v>
      </c>
      <c r="F968" s="27" t="str">
        <f>IF(ISNUMBER(FIND("TWIS",E968)),VLOOKUP(SUBSTITUTE(E968,"TWIS","IWIS"),CIFX_ECSG清單!A:R,18,0),IF(AND(ISNUMBER(FIND("T",LEFT(E968,2))),IF(LEN(E968)-LEN(SUBSTITUTE(E968,"T",""))&gt;1,FALSE,TRUE)),VLOOKUP(SUBSTITUTE(E968,"T",""),CIFX_ECSG清單!A:R,18,0),VLOOKUP(E968,CIFX_ECSG清單!A:R,18,0)))</f>
        <v>TS0116-SA-010301-00003-顧客資料基本資料_顧客資料整合開戶建檔</v>
      </c>
      <c r="G968" s="65"/>
      <c r="H968" s="65"/>
      <c r="I968" s="65"/>
      <c r="J968" s="65" t="s">
        <v>496</v>
      </c>
      <c r="K968" s="83" t="s">
        <v>2059</v>
      </c>
      <c r="L968" s="83"/>
      <c r="M968" s="65" t="s">
        <v>2307</v>
      </c>
      <c r="N968" s="65">
        <v>20</v>
      </c>
      <c r="O968" s="65" t="s">
        <v>516</v>
      </c>
      <c r="P968" s="65"/>
      <c r="Q968" s="65"/>
      <c r="R968" s="65"/>
      <c r="S968" s="65"/>
      <c r="T968" s="65" t="s">
        <v>2308</v>
      </c>
    </row>
    <row r="969" spans="1:20" hidden="1">
      <c r="A969" s="6" t="str">
        <f>VLOOKUP(E969,CIFX_ECSG清單!A:B,2,0)</f>
        <v>PROD</v>
      </c>
      <c r="B969" s="6" t="str">
        <f>_xlfn.IFNA(IF(C969="舊服務",LOOKUP(1,0/FIND(IFERROR(VLOOKUP(E969,新舊交易名稱mapping!A:B,2,0),E969),PGMTRX!A:A),PGMTRX!C:C),LOOKUP(1,0/FIND(E969,新服務功能!H:H),新服務功能!M:M)),VLOOKUP(IFERROR(VLOOKUP(E969,新舊交易名稱mapping!A:B,2,0),E969),CIFX_ECSG清單!A:B,2,0))</f>
        <v>新世代分行系統(NBS)</v>
      </c>
      <c r="C969" s="6" t="str">
        <f>IF(_xlfn.IFNA(VLOOKUP(E969,新服務功能!H:H,1,0),"舊服務")&lt;&gt;"舊服務","新服務","舊服務")</f>
        <v>舊服務</v>
      </c>
      <c r="D969" s="6" t="str">
        <f>IF((VLOOKUP(E969,CIFX_ECSG清單!A:H,8,FALSE))=1,"異動","查詢")</f>
        <v>異動</v>
      </c>
      <c r="E969" s="65" t="s">
        <v>64</v>
      </c>
      <c r="F969" s="27" t="str">
        <f>IF(ISNUMBER(FIND("TWIS",E969)),VLOOKUP(SUBSTITUTE(E969,"TWIS","IWIS"),CIFX_ECSG清單!A:R,18,0),IF(AND(ISNUMBER(FIND("T",LEFT(E969,2))),IF(LEN(E969)-LEN(SUBSTITUTE(E969,"T",""))&gt;1,FALSE,TRUE)),VLOOKUP(SUBSTITUTE(E969,"T",""),CIFX_ECSG清單!A:R,18,0),VLOOKUP(E969,CIFX_ECSG清單!A:R,18,0)))</f>
        <v>TS0116-SA-010301-00003-顧客資料基本資料_顧客資料整合開戶建檔</v>
      </c>
      <c r="G969" s="65"/>
      <c r="H969" s="65"/>
      <c r="I969" s="65"/>
      <c r="J969" s="65" t="s">
        <v>496</v>
      </c>
      <c r="K969" s="83" t="s">
        <v>2059</v>
      </c>
      <c r="L969" s="83"/>
      <c r="M969" s="65" t="s">
        <v>2112</v>
      </c>
      <c r="N969" s="65">
        <v>20</v>
      </c>
      <c r="O969" s="65" t="s">
        <v>516</v>
      </c>
      <c r="P969" s="65"/>
      <c r="Q969" s="65"/>
      <c r="R969" s="65"/>
      <c r="S969" s="65"/>
      <c r="T969" s="65" t="s">
        <v>2309</v>
      </c>
    </row>
    <row r="970" spans="1:20" hidden="1">
      <c r="A970" s="6" t="str">
        <f>VLOOKUP(E970,CIFX_ECSG清單!A:B,2,0)</f>
        <v>PROD</v>
      </c>
      <c r="B970" s="6" t="str">
        <f>_xlfn.IFNA(IF(C970="舊服務",LOOKUP(1,0/FIND(IFERROR(VLOOKUP(E970,新舊交易名稱mapping!A:B,2,0),E970),PGMTRX!A:A),PGMTRX!C:C),LOOKUP(1,0/FIND(E970,新服務功能!H:H),新服務功能!M:M)),VLOOKUP(IFERROR(VLOOKUP(E970,新舊交易名稱mapping!A:B,2,0),E970),CIFX_ECSG清單!A:B,2,0))</f>
        <v>新世代分行系統(NBS)</v>
      </c>
      <c r="C970" s="6" t="str">
        <f>IF(_xlfn.IFNA(VLOOKUP(E970,新服務功能!H:H,1,0),"舊服務")&lt;&gt;"舊服務","新服務","舊服務")</f>
        <v>舊服務</v>
      </c>
      <c r="D970" s="6" t="str">
        <f>IF((VLOOKUP(E970,CIFX_ECSG清單!A:H,8,FALSE))=1,"異動","查詢")</f>
        <v>異動</v>
      </c>
      <c r="E970" s="65" t="s">
        <v>64</v>
      </c>
      <c r="F970" s="27" t="str">
        <f>IF(ISNUMBER(FIND("TWIS",E970)),VLOOKUP(SUBSTITUTE(E970,"TWIS","IWIS"),CIFX_ECSG清單!A:R,18,0),IF(AND(ISNUMBER(FIND("T",LEFT(E970,2))),IF(LEN(E970)-LEN(SUBSTITUTE(E970,"T",""))&gt;1,FALSE,TRUE)),VLOOKUP(SUBSTITUTE(E970,"T",""),CIFX_ECSG清單!A:R,18,0),VLOOKUP(E970,CIFX_ECSG清單!A:R,18,0)))</f>
        <v>TS0116-SA-010301-00003-顧客資料基本資料_顧客資料整合開戶建檔</v>
      </c>
      <c r="G970" s="65"/>
      <c r="H970" s="65"/>
      <c r="I970" s="65"/>
      <c r="J970" s="65" t="s">
        <v>496</v>
      </c>
      <c r="K970" s="83" t="s">
        <v>2059</v>
      </c>
      <c r="L970" s="83"/>
      <c r="M970" s="65" t="s">
        <v>2310</v>
      </c>
      <c r="N970" s="65">
        <v>2</v>
      </c>
      <c r="O970" s="65" t="s">
        <v>516</v>
      </c>
      <c r="P970" s="65"/>
      <c r="Q970" s="65"/>
      <c r="R970" s="65"/>
      <c r="S970" s="65"/>
      <c r="T970" s="65" t="s">
        <v>2311</v>
      </c>
    </row>
    <row r="971" spans="1:20" hidden="1">
      <c r="A971" s="6" t="str">
        <f>VLOOKUP(E971,CIFX_ECSG清單!A:B,2,0)</f>
        <v>PROD</v>
      </c>
      <c r="B971" s="6" t="str">
        <f>_xlfn.IFNA(IF(C971="舊服務",LOOKUP(1,0/FIND(IFERROR(VLOOKUP(E971,新舊交易名稱mapping!A:B,2,0),E971),PGMTRX!A:A),PGMTRX!C:C),LOOKUP(1,0/FIND(E971,新服務功能!H:H),新服務功能!M:M)),VLOOKUP(IFERROR(VLOOKUP(E971,新舊交易名稱mapping!A:B,2,0),E971),CIFX_ECSG清單!A:B,2,0))</f>
        <v>新世代分行系統(NBS)</v>
      </c>
      <c r="C971" s="6" t="str">
        <f>IF(_xlfn.IFNA(VLOOKUP(E971,新服務功能!H:H,1,0),"舊服務")&lt;&gt;"舊服務","新服務","舊服務")</f>
        <v>舊服務</v>
      </c>
      <c r="D971" s="6" t="str">
        <f>IF((VLOOKUP(E971,CIFX_ECSG清單!A:H,8,FALSE))=1,"異動","查詢")</f>
        <v>異動</v>
      </c>
      <c r="E971" s="65" t="s">
        <v>64</v>
      </c>
      <c r="F971" s="27" t="str">
        <f>IF(ISNUMBER(FIND("TWIS",E971)),VLOOKUP(SUBSTITUTE(E971,"TWIS","IWIS"),CIFX_ECSG清單!A:R,18,0),IF(AND(ISNUMBER(FIND("T",LEFT(E971,2))),IF(LEN(E971)-LEN(SUBSTITUTE(E971,"T",""))&gt;1,FALSE,TRUE)),VLOOKUP(SUBSTITUTE(E971,"T",""),CIFX_ECSG清單!A:R,18,0),VLOOKUP(E971,CIFX_ECSG清單!A:R,18,0)))</f>
        <v>TS0116-SA-010301-00003-顧客資料基本資料_顧客資料整合開戶建檔</v>
      </c>
      <c r="G971" s="65"/>
      <c r="H971" s="65"/>
      <c r="I971" s="65"/>
      <c r="J971" s="65" t="s">
        <v>496</v>
      </c>
      <c r="K971" s="65" t="s">
        <v>519</v>
      </c>
      <c r="L971" s="65"/>
      <c r="M971" s="65" t="s">
        <v>2037</v>
      </c>
      <c r="N971" s="65">
        <v>80</v>
      </c>
      <c r="O971" s="65" t="s">
        <v>516</v>
      </c>
      <c r="P971" s="65" t="s">
        <v>521</v>
      </c>
      <c r="Q971" s="65" t="s">
        <v>2038</v>
      </c>
      <c r="R971" s="65" t="s">
        <v>522</v>
      </c>
      <c r="S971" s="65" t="s">
        <v>523</v>
      </c>
      <c r="T971" s="65"/>
    </row>
    <row r="972" spans="1:20" hidden="1">
      <c r="A972" s="6" t="str">
        <f>VLOOKUP(E972,CIFX_ECSG清單!A:B,2,0)</f>
        <v>PROD</v>
      </c>
      <c r="B972" s="6" t="str">
        <f>_xlfn.IFNA(IF(C972="舊服務",LOOKUP(1,0/FIND(IFERROR(VLOOKUP(E972,新舊交易名稱mapping!A:B,2,0),E972),PGMTRX!A:A),PGMTRX!C:C),LOOKUP(1,0/FIND(E972,新服務功能!H:H),新服務功能!M:M)),VLOOKUP(IFERROR(VLOOKUP(E972,新舊交易名稱mapping!A:B,2,0),E972),CIFX_ECSG清單!A:B,2,0))</f>
        <v>新世代分行系統(NBS)</v>
      </c>
      <c r="C972" s="6" t="str">
        <f>IF(_xlfn.IFNA(VLOOKUP(E972,新服務功能!H:H,1,0),"舊服務")&lt;&gt;"舊服務","新服務","舊服務")</f>
        <v>舊服務</v>
      </c>
      <c r="D972" s="6" t="str">
        <f>IF((VLOOKUP(E972,CIFX_ECSG清單!A:H,8,FALSE))=1,"異動","查詢")</f>
        <v>異動</v>
      </c>
      <c r="E972" s="65" t="s">
        <v>64</v>
      </c>
      <c r="F972" s="27" t="str">
        <f>IF(ISNUMBER(FIND("TWIS",E972)),VLOOKUP(SUBSTITUTE(E972,"TWIS","IWIS"),CIFX_ECSG清單!A:R,18,0),IF(AND(ISNUMBER(FIND("T",LEFT(E972,2))),IF(LEN(E972)-LEN(SUBSTITUTE(E972,"T",""))&gt;1,FALSE,TRUE)),VLOOKUP(SUBSTITUTE(E972,"T",""),CIFX_ECSG清單!A:R,18,0),VLOOKUP(E972,CIFX_ECSG清單!A:R,18,0)))</f>
        <v>TS0116-SA-010301-00003-顧客資料基本資料_顧客資料整合開戶建檔</v>
      </c>
      <c r="G972" s="65"/>
      <c r="H972" s="65"/>
      <c r="I972" s="65"/>
      <c r="J972" s="65" t="s">
        <v>496</v>
      </c>
      <c r="K972" s="65" t="s">
        <v>2312</v>
      </c>
      <c r="L972" s="65"/>
      <c r="M972" s="65" t="s">
        <v>2313</v>
      </c>
      <c r="N972" s="65">
        <v>1</v>
      </c>
      <c r="O972" s="65" t="s">
        <v>516</v>
      </c>
      <c r="P972" s="65" t="s">
        <v>1439</v>
      </c>
      <c r="Q972" s="65" t="s">
        <v>2034</v>
      </c>
      <c r="R972" s="65" t="s">
        <v>1713</v>
      </c>
      <c r="S972" s="65" t="s">
        <v>1441</v>
      </c>
      <c r="T972" s="65"/>
    </row>
    <row r="973" spans="1:20" hidden="1">
      <c r="A973" s="6" t="str">
        <f>VLOOKUP(E973,CIFX_ECSG清單!A:B,2,0)</f>
        <v>PROD</v>
      </c>
      <c r="B973" s="6" t="str">
        <f>_xlfn.IFNA(IF(C973="舊服務",LOOKUP(1,0/FIND(IFERROR(VLOOKUP(E973,新舊交易名稱mapping!A:B,2,0),E973),PGMTRX!A:A),PGMTRX!C:C),LOOKUP(1,0/FIND(E973,新服務功能!H:H),新服務功能!M:M)),VLOOKUP(IFERROR(VLOOKUP(E973,新舊交易名稱mapping!A:B,2,0),E973),CIFX_ECSG清單!A:B,2,0))</f>
        <v>新世代分行系統(NBS)</v>
      </c>
      <c r="C973" s="6" t="str">
        <f>IF(_xlfn.IFNA(VLOOKUP(E973,新服務功能!H:H,1,0),"舊服務")&lt;&gt;"舊服務","新服務","舊服務")</f>
        <v>舊服務</v>
      </c>
      <c r="D973" s="6" t="str">
        <f>IF((VLOOKUP(E973,CIFX_ECSG清單!A:H,8,FALSE))=1,"異動","查詢")</f>
        <v>異動</v>
      </c>
      <c r="E973" s="65" t="s">
        <v>64</v>
      </c>
      <c r="F973" s="27" t="str">
        <f>IF(ISNUMBER(FIND("TWIS",E973)),VLOOKUP(SUBSTITUTE(E973,"TWIS","IWIS"),CIFX_ECSG清單!A:R,18,0),IF(AND(ISNUMBER(FIND("T",LEFT(E973,2))),IF(LEN(E973)-LEN(SUBSTITUTE(E973,"T",""))&gt;1,FALSE,TRUE)),VLOOKUP(SUBSTITUTE(E973,"T",""),CIFX_ECSG清單!A:R,18,0),VLOOKUP(E973,CIFX_ECSG清單!A:R,18,0)))</f>
        <v>TS0116-SA-010301-00003-顧客資料基本資料_顧客資料整合開戶建檔</v>
      </c>
      <c r="G973" s="65"/>
      <c r="H973" s="65"/>
      <c r="I973" s="65"/>
      <c r="J973" s="65" t="s">
        <v>496</v>
      </c>
      <c r="K973" s="65" t="s">
        <v>871</v>
      </c>
      <c r="L973" s="65"/>
      <c r="M973" s="65" t="s">
        <v>2314</v>
      </c>
      <c r="N973" s="65">
        <v>22</v>
      </c>
      <c r="O973" s="65" t="s">
        <v>516</v>
      </c>
      <c r="P973" s="65" t="s">
        <v>874</v>
      </c>
      <c r="Q973" s="65" t="s">
        <v>2034</v>
      </c>
      <c r="R973" s="65" t="s">
        <v>875</v>
      </c>
      <c r="S973" s="65" t="s">
        <v>876</v>
      </c>
      <c r="T973" s="65"/>
    </row>
    <row r="974" spans="1:20" hidden="1">
      <c r="A974" s="6" t="str">
        <f>VLOOKUP(E974,CIFX_ECSG清單!A:B,2,0)</f>
        <v>PROD</v>
      </c>
      <c r="B974" s="6" t="str">
        <f>_xlfn.IFNA(IF(C974="舊服務",LOOKUP(1,0/FIND(IFERROR(VLOOKUP(E974,新舊交易名稱mapping!A:B,2,0),E974),PGMTRX!A:A),PGMTRX!C:C),LOOKUP(1,0/FIND(E974,新服務功能!H:H),新服務功能!M:M)),VLOOKUP(IFERROR(VLOOKUP(E974,新舊交易名稱mapping!A:B,2,0),E974),CIFX_ECSG清單!A:B,2,0))</f>
        <v>新世代分行系統(NBS)</v>
      </c>
      <c r="C974" s="6" t="str">
        <f>IF(_xlfn.IFNA(VLOOKUP(E974,新服務功能!H:H,1,0),"舊服務")&lt;&gt;"舊服務","新服務","舊服務")</f>
        <v>舊服務</v>
      </c>
      <c r="D974" s="6" t="str">
        <f>IF((VLOOKUP(E974,CIFX_ECSG清單!A:H,8,FALSE))=1,"異動","查詢")</f>
        <v>異動</v>
      </c>
      <c r="E974" s="65" t="s">
        <v>64</v>
      </c>
      <c r="F974" s="27" t="str">
        <f>IF(ISNUMBER(FIND("TWIS",E974)),VLOOKUP(SUBSTITUTE(E974,"TWIS","IWIS"),CIFX_ECSG清單!A:R,18,0),IF(AND(ISNUMBER(FIND("T",LEFT(E974,2))),IF(LEN(E974)-LEN(SUBSTITUTE(E974,"T",""))&gt;1,FALSE,TRUE)),VLOOKUP(SUBSTITUTE(E974,"T",""),CIFX_ECSG清單!A:R,18,0),VLOOKUP(E974,CIFX_ECSG清單!A:R,18,0)))</f>
        <v>TS0116-SA-010301-00003-顧客資料基本資料_顧客資料整合開戶建檔</v>
      </c>
      <c r="G974" s="65"/>
      <c r="H974" s="65"/>
      <c r="I974" s="65"/>
      <c r="J974" s="65" t="s">
        <v>496</v>
      </c>
      <c r="K974" s="65" t="s">
        <v>670</v>
      </c>
      <c r="L974" s="65"/>
      <c r="M974" s="65" t="s">
        <v>2315</v>
      </c>
      <c r="N974" s="65">
        <v>10</v>
      </c>
      <c r="O974" s="65" t="s">
        <v>516</v>
      </c>
      <c r="P974" s="65" t="s">
        <v>673</v>
      </c>
      <c r="Q974" s="65" t="s">
        <v>2034</v>
      </c>
      <c r="R974" s="65" t="s">
        <v>674</v>
      </c>
      <c r="S974" s="65" t="s">
        <v>675</v>
      </c>
      <c r="T974" s="65"/>
    </row>
    <row r="975" spans="1:20" hidden="1">
      <c r="A975" s="6" t="str">
        <f>VLOOKUP(E975,CIFX_ECSG清單!A:B,2,0)</f>
        <v>PROD</v>
      </c>
      <c r="B975" s="6" t="str">
        <f>_xlfn.IFNA(IF(C975="舊服務",LOOKUP(1,0/FIND(IFERROR(VLOOKUP(E975,新舊交易名稱mapping!A:B,2,0),E975),PGMTRX!A:A),PGMTRX!C:C),LOOKUP(1,0/FIND(E975,新服務功能!H:H),新服務功能!M:M)),VLOOKUP(IFERROR(VLOOKUP(E975,新舊交易名稱mapping!A:B,2,0),E975),CIFX_ECSG清單!A:B,2,0))</f>
        <v>新世代分行系統(NBS)</v>
      </c>
      <c r="C975" s="6" t="str">
        <f>IF(_xlfn.IFNA(VLOOKUP(E975,新服務功能!H:H,1,0),"舊服務")&lt;&gt;"舊服務","新服務","舊服務")</f>
        <v>舊服務</v>
      </c>
      <c r="D975" s="6" t="str">
        <f>IF((VLOOKUP(E975,CIFX_ECSG清單!A:H,8,FALSE))=1,"異動","查詢")</f>
        <v>異動</v>
      </c>
      <c r="E975" s="65" t="s">
        <v>64</v>
      </c>
      <c r="F975" s="27" t="str">
        <f>IF(ISNUMBER(FIND("TWIS",E975)),VLOOKUP(SUBSTITUTE(E975,"TWIS","IWIS"),CIFX_ECSG清單!A:R,18,0),IF(AND(ISNUMBER(FIND("T",LEFT(E975,2))),IF(LEN(E975)-LEN(SUBSTITUTE(E975,"T",""))&gt;1,FALSE,TRUE)),VLOOKUP(SUBSTITUTE(E975,"T",""),CIFX_ECSG清單!A:R,18,0),VLOOKUP(E975,CIFX_ECSG清單!A:R,18,0)))</f>
        <v>TS0116-SA-010301-00003-顧客資料基本資料_顧客資料整合開戶建檔</v>
      </c>
      <c r="G975" s="65"/>
      <c r="H975" s="65"/>
      <c r="I975" s="65"/>
      <c r="J975" s="65" t="s">
        <v>496</v>
      </c>
      <c r="K975" s="65" t="s">
        <v>591</v>
      </c>
      <c r="L975" s="65"/>
      <c r="M975" s="65" t="s">
        <v>2064</v>
      </c>
      <c r="N975" s="65">
        <v>60</v>
      </c>
      <c r="O975" s="65" t="s">
        <v>516</v>
      </c>
      <c r="P975" s="65" t="s">
        <v>593</v>
      </c>
      <c r="Q975" s="65" t="s">
        <v>2038</v>
      </c>
      <c r="R975" s="65" t="s">
        <v>594</v>
      </c>
      <c r="S975" s="65" t="s">
        <v>595</v>
      </c>
      <c r="T975" s="65"/>
    </row>
    <row r="976" spans="1:20" hidden="1">
      <c r="A976" s="6" t="str">
        <f>VLOOKUP(E976,CIFX_ECSG清單!A:B,2,0)</f>
        <v>PROD</v>
      </c>
      <c r="B976" s="6" t="str">
        <f>_xlfn.IFNA(IF(C976="舊服務",LOOKUP(1,0/FIND(IFERROR(VLOOKUP(E976,新舊交易名稱mapping!A:B,2,0),E976),PGMTRX!A:A),PGMTRX!C:C),LOOKUP(1,0/FIND(E976,新服務功能!H:H),新服務功能!M:M)),VLOOKUP(IFERROR(VLOOKUP(E976,新舊交易名稱mapping!A:B,2,0),E976),CIFX_ECSG清單!A:B,2,0))</f>
        <v>新世代分行系統(NBS)</v>
      </c>
      <c r="C976" s="6" t="str">
        <f>IF(_xlfn.IFNA(VLOOKUP(E976,新服務功能!H:H,1,0),"舊服務")&lt;&gt;"舊服務","新服務","舊服務")</f>
        <v>舊服務</v>
      </c>
      <c r="D976" s="6" t="str">
        <f>IF((VLOOKUP(E976,CIFX_ECSG清單!A:H,8,FALSE))=1,"異動","查詢")</f>
        <v>異動</v>
      </c>
      <c r="E976" s="65" t="s">
        <v>64</v>
      </c>
      <c r="F976" s="27" t="str">
        <f>IF(ISNUMBER(FIND("TWIS",E976)),VLOOKUP(SUBSTITUTE(E976,"TWIS","IWIS"),CIFX_ECSG清單!A:R,18,0),IF(AND(ISNUMBER(FIND("T",LEFT(E976,2))),IF(LEN(E976)-LEN(SUBSTITUTE(E976,"T",""))&gt;1,FALSE,TRUE)),VLOOKUP(SUBSTITUTE(E976,"T",""),CIFX_ECSG清單!A:R,18,0),VLOOKUP(E976,CIFX_ECSG清單!A:R,18,0)))</f>
        <v>TS0116-SA-010301-00003-顧客資料基本資料_顧客資料整合開戶建檔</v>
      </c>
      <c r="G976" s="65"/>
      <c r="H976" s="65"/>
      <c r="I976" s="65"/>
      <c r="J976" s="65" t="s">
        <v>496</v>
      </c>
      <c r="K976" s="65" t="s">
        <v>597</v>
      </c>
      <c r="L976" s="65"/>
      <c r="M976" s="65" t="s">
        <v>2065</v>
      </c>
      <c r="N976" s="65">
        <v>30</v>
      </c>
      <c r="O976" s="65" t="s">
        <v>516</v>
      </c>
      <c r="P976" s="65" t="s">
        <v>599</v>
      </c>
      <c r="Q976" s="65" t="s">
        <v>2038</v>
      </c>
      <c r="R976" s="65" t="s">
        <v>600</v>
      </c>
      <c r="S976" s="65" t="s">
        <v>601</v>
      </c>
      <c r="T976" s="65"/>
    </row>
    <row r="977" spans="1:20" hidden="1">
      <c r="A977" s="6" t="str">
        <f>VLOOKUP(E977,CIFX_ECSG清單!A:B,2,0)</f>
        <v>PROD</v>
      </c>
      <c r="B977" s="6" t="str">
        <f>_xlfn.IFNA(IF(C977="舊服務",LOOKUP(1,0/FIND(IFERROR(VLOOKUP(E977,新舊交易名稱mapping!A:B,2,0),E977),PGMTRX!A:A),PGMTRX!C:C),LOOKUP(1,0/FIND(E977,新服務功能!H:H),新服務功能!M:M)),VLOOKUP(IFERROR(VLOOKUP(E977,新舊交易名稱mapping!A:B,2,0),E977),CIFX_ECSG清單!A:B,2,0))</f>
        <v>新世代分行系統(NBS)</v>
      </c>
      <c r="C977" s="6" t="str">
        <f>IF(_xlfn.IFNA(VLOOKUP(E977,新服務功能!H:H,1,0),"舊服務")&lt;&gt;"舊服務","新服務","舊服務")</f>
        <v>舊服務</v>
      </c>
      <c r="D977" s="6" t="str">
        <f>IF((VLOOKUP(E977,CIFX_ECSG清單!A:H,8,FALSE))=1,"異動","查詢")</f>
        <v>異動</v>
      </c>
      <c r="E977" s="65" t="s">
        <v>64</v>
      </c>
      <c r="F977" s="27" t="str">
        <f>IF(ISNUMBER(FIND("TWIS",E977)),VLOOKUP(SUBSTITUTE(E977,"TWIS","IWIS"),CIFX_ECSG清單!A:R,18,0),IF(AND(ISNUMBER(FIND("T",LEFT(E977,2))),IF(LEN(E977)-LEN(SUBSTITUTE(E977,"T",""))&gt;1,FALSE,TRUE)),VLOOKUP(SUBSTITUTE(E977,"T",""),CIFX_ECSG清單!A:R,18,0),VLOOKUP(E977,CIFX_ECSG清單!A:R,18,0)))</f>
        <v>TS0116-SA-010301-00003-顧客資料基本資料_顧客資料整合開戶建檔</v>
      </c>
      <c r="G977" s="65"/>
      <c r="H977" s="65"/>
      <c r="I977" s="65"/>
      <c r="J977" s="65" t="s">
        <v>496</v>
      </c>
      <c r="K977" s="65" t="s">
        <v>533</v>
      </c>
      <c r="L977" s="65"/>
      <c r="M977" s="65" t="s">
        <v>2316</v>
      </c>
      <c r="N977" s="65">
        <v>10</v>
      </c>
      <c r="O977" s="65" t="s">
        <v>516</v>
      </c>
      <c r="P977" s="65" t="s">
        <v>535</v>
      </c>
      <c r="Q977" s="65" t="s">
        <v>2038</v>
      </c>
      <c r="R977" s="65" t="s">
        <v>536</v>
      </c>
      <c r="S977" s="65" t="s">
        <v>537</v>
      </c>
      <c r="T977" s="65"/>
    </row>
    <row r="978" spans="1:20" hidden="1">
      <c r="A978" s="6" t="str">
        <f>VLOOKUP(E978,CIFX_ECSG清單!A:B,2,0)</f>
        <v>PROD</v>
      </c>
      <c r="B978" s="6" t="str">
        <f>_xlfn.IFNA(IF(C978="舊服務",LOOKUP(1,0/FIND(IFERROR(VLOOKUP(E978,新舊交易名稱mapping!A:B,2,0),E978),PGMTRX!A:A),PGMTRX!C:C),LOOKUP(1,0/FIND(E978,新服務功能!H:H),新服務功能!M:M)),VLOOKUP(IFERROR(VLOOKUP(E978,新舊交易名稱mapping!A:B,2,0),E978),CIFX_ECSG清單!A:B,2,0))</f>
        <v>新世代分行系統(NBS)</v>
      </c>
      <c r="C978" s="6" t="str">
        <f>IF(_xlfn.IFNA(VLOOKUP(E978,新服務功能!H:H,1,0),"舊服務")&lt;&gt;"舊服務","新服務","舊服務")</f>
        <v>舊服務</v>
      </c>
      <c r="D978" s="6" t="str">
        <f>IF((VLOOKUP(E978,CIFX_ECSG清單!A:H,8,FALSE))=1,"異動","查詢")</f>
        <v>異動</v>
      </c>
      <c r="E978" s="65" t="s">
        <v>64</v>
      </c>
      <c r="F978" s="27" t="str">
        <f>IF(ISNUMBER(FIND("TWIS",E978)),VLOOKUP(SUBSTITUTE(E978,"TWIS","IWIS"),CIFX_ECSG清單!A:R,18,0),IF(AND(ISNUMBER(FIND("T",LEFT(E978,2))),IF(LEN(E978)-LEN(SUBSTITUTE(E978,"T",""))&gt;1,FALSE,TRUE)),VLOOKUP(SUBSTITUTE(E978,"T",""),CIFX_ECSG清單!A:R,18,0),VLOOKUP(E978,CIFX_ECSG清單!A:R,18,0)))</f>
        <v>TS0116-SA-010301-00003-顧客資料基本資料_顧客資料整合開戶建檔</v>
      </c>
      <c r="G978" s="65"/>
      <c r="H978" s="65"/>
      <c r="I978" s="65"/>
      <c r="J978" s="65" t="s">
        <v>496</v>
      </c>
      <c r="K978" s="65" t="s">
        <v>1081</v>
      </c>
      <c r="L978" s="65"/>
      <c r="M978" s="65" t="s">
        <v>2317</v>
      </c>
      <c r="N978" s="65">
        <v>8</v>
      </c>
      <c r="O978" s="65" t="s">
        <v>516</v>
      </c>
      <c r="P978" s="65" t="s">
        <v>541</v>
      </c>
      <c r="Q978" s="65" t="s">
        <v>2038</v>
      </c>
      <c r="R978" s="65" t="s">
        <v>542</v>
      </c>
      <c r="S978" s="65" t="s">
        <v>543</v>
      </c>
      <c r="T978" s="65"/>
    </row>
    <row r="979" spans="1:20" hidden="1">
      <c r="A979" s="6" t="str">
        <f>VLOOKUP(E979,CIFX_ECSG清單!A:B,2,0)</f>
        <v>PROD</v>
      </c>
      <c r="B979" s="6" t="str">
        <f>_xlfn.IFNA(IF(C979="舊服務",LOOKUP(1,0/FIND(IFERROR(VLOOKUP(E979,新舊交易名稱mapping!A:B,2,0),E979),PGMTRX!A:A),PGMTRX!C:C),LOOKUP(1,0/FIND(E979,新服務功能!H:H),新服務功能!M:M)),VLOOKUP(IFERROR(VLOOKUP(E979,新舊交易名稱mapping!A:B,2,0),E979),CIFX_ECSG清單!A:B,2,0))</f>
        <v>新世代分行系統(NBS)</v>
      </c>
      <c r="C979" s="6" t="str">
        <f>IF(_xlfn.IFNA(VLOOKUP(E979,新服務功能!H:H,1,0),"舊服務")&lt;&gt;"舊服務","新服務","舊服務")</f>
        <v>舊服務</v>
      </c>
      <c r="D979" s="6" t="str">
        <f>IF((VLOOKUP(E979,CIFX_ECSG清單!A:H,8,FALSE))=1,"異動","查詢")</f>
        <v>異動</v>
      </c>
      <c r="E979" s="65" t="s">
        <v>64</v>
      </c>
      <c r="F979" s="27" t="str">
        <f>IF(ISNUMBER(FIND("TWIS",E979)),VLOOKUP(SUBSTITUTE(E979,"TWIS","IWIS"),CIFX_ECSG清單!A:R,18,0),IF(AND(ISNUMBER(FIND("T",LEFT(E979,2))),IF(LEN(E979)-LEN(SUBSTITUTE(E979,"T",""))&gt;1,FALSE,TRUE)),VLOOKUP(SUBSTITUTE(E979,"T",""),CIFX_ECSG清單!A:R,18,0),VLOOKUP(E979,CIFX_ECSG清單!A:R,18,0)))</f>
        <v>TS0116-SA-010301-00003-顧客資料基本資料_顧客資料整合開戶建檔</v>
      </c>
      <c r="G979" s="65"/>
      <c r="H979" s="65"/>
      <c r="I979" s="65"/>
      <c r="J979" s="65" t="s">
        <v>496</v>
      </c>
      <c r="K979" s="65" t="s">
        <v>1495</v>
      </c>
      <c r="L979" s="65"/>
      <c r="M979" s="65" t="s">
        <v>2043</v>
      </c>
      <c r="N979" s="65">
        <v>8</v>
      </c>
      <c r="O979" s="65" t="s">
        <v>516</v>
      </c>
      <c r="P979" s="65" t="s">
        <v>547</v>
      </c>
      <c r="Q979" s="65" t="s">
        <v>2038</v>
      </c>
      <c r="R979" s="65" t="s">
        <v>548</v>
      </c>
      <c r="S979" s="65" t="s">
        <v>549</v>
      </c>
      <c r="T979" s="65"/>
    </row>
    <row r="980" spans="1:20" hidden="1">
      <c r="A980" s="6" t="str">
        <f>VLOOKUP(E980,CIFX_ECSG清單!A:B,2,0)</f>
        <v>PROD</v>
      </c>
      <c r="B980" s="6" t="str">
        <f>_xlfn.IFNA(IF(C980="舊服務",LOOKUP(1,0/FIND(IFERROR(VLOOKUP(E980,新舊交易名稱mapping!A:B,2,0),E980),PGMTRX!A:A),PGMTRX!C:C),LOOKUP(1,0/FIND(E980,新服務功能!H:H),新服務功能!M:M)),VLOOKUP(IFERROR(VLOOKUP(E980,新舊交易名稱mapping!A:B,2,0),E980),CIFX_ECSG清單!A:B,2,0))</f>
        <v>新世代分行系統(NBS)</v>
      </c>
      <c r="C980" s="6" t="str">
        <f>IF(_xlfn.IFNA(VLOOKUP(E980,新服務功能!H:H,1,0),"舊服務")&lt;&gt;"舊服務","新服務","舊服務")</f>
        <v>舊服務</v>
      </c>
      <c r="D980" s="6" t="str">
        <f>IF((VLOOKUP(E980,CIFX_ECSG清單!A:H,8,FALSE))=1,"異動","查詢")</f>
        <v>異動</v>
      </c>
      <c r="E980" s="65" t="s">
        <v>64</v>
      </c>
      <c r="F980" s="27" t="str">
        <f>IF(ISNUMBER(FIND("TWIS",E980)),VLOOKUP(SUBSTITUTE(E980,"TWIS","IWIS"),CIFX_ECSG清單!A:R,18,0),IF(AND(ISNUMBER(FIND("T",LEFT(E980,2))),IF(LEN(E980)-LEN(SUBSTITUTE(E980,"T",""))&gt;1,FALSE,TRUE)),VLOOKUP(SUBSTITUTE(E980,"T",""),CIFX_ECSG清單!A:R,18,0),VLOOKUP(E980,CIFX_ECSG清單!A:R,18,0)))</f>
        <v>TS0116-SA-010301-00003-顧客資料基本資料_顧客資料整合開戶建檔</v>
      </c>
      <c r="G980" s="65"/>
      <c r="H980" s="65"/>
      <c r="I980" s="65"/>
      <c r="J980" s="65" t="s">
        <v>496</v>
      </c>
      <c r="K980" s="65" t="s">
        <v>550</v>
      </c>
      <c r="L980" s="65"/>
      <c r="M980" s="65" t="s">
        <v>2044</v>
      </c>
      <c r="N980" s="65">
        <v>20</v>
      </c>
      <c r="O980" s="65" t="s">
        <v>516</v>
      </c>
      <c r="P980" s="65" t="s">
        <v>552</v>
      </c>
      <c r="Q980" s="65" t="s">
        <v>2038</v>
      </c>
      <c r="R980" s="65" t="s">
        <v>553</v>
      </c>
      <c r="S980" s="65" t="s">
        <v>554</v>
      </c>
      <c r="T980" s="65"/>
    </row>
    <row r="981" spans="1:20" hidden="1">
      <c r="A981" s="6" t="str">
        <f>VLOOKUP(E981,CIFX_ECSG清單!A:B,2,0)</f>
        <v>PROD</v>
      </c>
      <c r="B981" s="6" t="str">
        <f>_xlfn.IFNA(IF(C981="舊服務",LOOKUP(1,0/FIND(IFERROR(VLOOKUP(E981,新舊交易名稱mapping!A:B,2,0),E981),PGMTRX!A:A),PGMTRX!C:C),LOOKUP(1,0/FIND(E981,新服務功能!H:H),新服務功能!M:M)),VLOOKUP(IFERROR(VLOOKUP(E981,新舊交易名稱mapping!A:B,2,0),E981),CIFX_ECSG清單!A:B,2,0))</f>
        <v>新世代分行系統(NBS)</v>
      </c>
      <c r="C981" s="6" t="str">
        <f>IF(_xlfn.IFNA(VLOOKUP(E981,新服務功能!H:H,1,0),"舊服務")&lt;&gt;"舊服務","新服務","舊服務")</f>
        <v>舊服務</v>
      </c>
      <c r="D981" s="6" t="str">
        <f>IF((VLOOKUP(E981,CIFX_ECSG清單!A:H,8,FALSE))=1,"異動","查詢")</f>
        <v>異動</v>
      </c>
      <c r="E981" s="65" t="s">
        <v>64</v>
      </c>
      <c r="F981" s="27" t="str">
        <f>IF(ISNUMBER(FIND("TWIS",E981)),VLOOKUP(SUBSTITUTE(E981,"TWIS","IWIS"),CIFX_ECSG清單!A:R,18,0),IF(AND(ISNUMBER(FIND("T",LEFT(E981,2))),IF(LEN(E981)-LEN(SUBSTITUTE(E981,"T",""))&gt;1,FALSE,TRUE)),VLOOKUP(SUBSTITUTE(E981,"T",""),CIFX_ECSG清單!A:R,18,0),VLOOKUP(E981,CIFX_ECSG清單!A:R,18,0)))</f>
        <v>TS0116-SA-010301-00003-顧客資料基本資料_顧客資料整合開戶建檔</v>
      </c>
      <c r="G981" s="65"/>
      <c r="H981" s="65"/>
      <c r="I981" s="65"/>
      <c r="J981" s="65" t="s">
        <v>496</v>
      </c>
      <c r="K981" s="65" t="s">
        <v>1391</v>
      </c>
      <c r="L981" s="65"/>
      <c r="M981" s="65" t="s">
        <v>2318</v>
      </c>
      <c r="N981" s="65">
        <v>3</v>
      </c>
      <c r="O981" s="65" t="s">
        <v>516</v>
      </c>
      <c r="P981" s="65" t="s">
        <v>882</v>
      </c>
      <c r="Q981" s="65" t="s">
        <v>2114</v>
      </c>
      <c r="R981" s="65" t="s">
        <v>883</v>
      </c>
      <c r="S981" s="65" t="s">
        <v>884</v>
      </c>
      <c r="T981" s="65"/>
    </row>
    <row r="982" spans="1:20" hidden="1">
      <c r="A982" s="6" t="str">
        <f>VLOOKUP(E982,CIFX_ECSG清單!A:B,2,0)</f>
        <v>PROD</v>
      </c>
      <c r="B982" s="6" t="str">
        <f>_xlfn.IFNA(IF(C982="舊服務",LOOKUP(1,0/FIND(IFERROR(VLOOKUP(E982,新舊交易名稱mapping!A:B,2,0),E982),PGMTRX!A:A),PGMTRX!C:C),LOOKUP(1,0/FIND(E982,新服務功能!H:H),新服務功能!M:M)),VLOOKUP(IFERROR(VLOOKUP(E982,新舊交易名稱mapping!A:B,2,0),E982),CIFX_ECSG清單!A:B,2,0))</f>
        <v>新世代分行系統(NBS)</v>
      </c>
      <c r="C982" s="6" t="str">
        <f>IF(_xlfn.IFNA(VLOOKUP(E982,新服務功能!H:H,1,0),"舊服務")&lt;&gt;"舊服務","新服務","舊服務")</f>
        <v>舊服務</v>
      </c>
      <c r="D982" s="6" t="str">
        <f>IF((VLOOKUP(E982,CIFX_ECSG清單!A:H,8,FALSE))=1,"異動","查詢")</f>
        <v>異動</v>
      </c>
      <c r="E982" s="65" t="s">
        <v>64</v>
      </c>
      <c r="F982" s="27" t="str">
        <f>IF(ISNUMBER(FIND("TWIS",E982)),VLOOKUP(SUBSTITUTE(E982,"TWIS","IWIS"),CIFX_ECSG清單!A:R,18,0),IF(AND(ISNUMBER(FIND("T",LEFT(E982,2))),IF(LEN(E982)-LEN(SUBSTITUTE(E982,"T",""))&gt;1,FALSE,TRUE)),VLOOKUP(SUBSTITUTE(E982,"T",""),CIFX_ECSG清單!A:R,18,0),VLOOKUP(E982,CIFX_ECSG清單!A:R,18,0)))</f>
        <v>TS0116-SA-010301-00003-顧客資料基本資料_顧客資料整合開戶建檔</v>
      </c>
      <c r="G982" s="65"/>
      <c r="H982" s="65"/>
      <c r="I982" s="65"/>
      <c r="J982" s="65" t="s">
        <v>496</v>
      </c>
      <c r="K982" s="65" t="s">
        <v>2319</v>
      </c>
      <c r="L982" s="65"/>
      <c r="M982" s="65" t="s">
        <v>2320</v>
      </c>
      <c r="N982" s="65">
        <v>6</v>
      </c>
      <c r="O982" s="65" t="s">
        <v>516</v>
      </c>
      <c r="P982" s="65" t="s">
        <v>655</v>
      </c>
      <c r="Q982" s="65" t="s">
        <v>2034</v>
      </c>
      <c r="R982" s="65" t="s">
        <v>656</v>
      </c>
      <c r="S982" s="65" t="s">
        <v>657</v>
      </c>
      <c r="T982" s="65"/>
    </row>
    <row r="983" spans="1:20" hidden="1">
      <c r="A983" s="6" t="str">
        <f>VLOOKUP(E983,CIFX_ECSG清單!A:B,2,0)</f>
        <v>PROD</v>
      </c>
      <c r="B983" s="6" t="str">
        <f>_xlfn.IFNA(IF(C983="舊服務",LOOKUP(1,0/FIND(IFERROR(VLOOKUP(E983,新舊交易名稱mapping!A:B,2,0),E983),PGMTRX!A:A),PGMTRX!C:C),LOOKUP(1,0/FIND(E983,新服務功能!H:H),新服務功能!M:M)),VLOOKUP(IFERROR(VLOOKUP(E983,新舊交易名稱mapping!A:B,2,0),E983),CIFX_ECSG清單!A:B,2,0))</f>
        <v>新世代分行系統(NBS)</v>
      </c>
      <c r="C983" s="6" t="str">
        <f>IF(_xlfn.IFNA(VLOOKUP(E983,新服務功能!H:H,1,0),"舊服務")&lt;&gt;"舊服務","新服務","舊服務")</f>
        <v>舊服務</v>
      </c>
      <c r="D983" s="6" t="str">
        <f>IF((VLOOKUP(E983,CIFX_ECSG清單!A:H,8,FALSE))=1,"異動","查詢")</f>
        <v>異動</v>
      </c>
      <c r="E983" s="65" t="s">
        <v>64</v>
      </c>
      <c r="F983" s="27" t="str">
        <f>IF(ISNUMBER(FIND("TWIS",E983)),VLOOKUP(SUBSTITUTE(E983,"TWIS","IWIS"),CIFX_ECSG清單!A:R,18,0),IF(AND(ISNUMBER(FIND("T",LEFT(E983,2))),IF(LEN(E983)-LEN(SUBSTITUTE(E983,"T",""))&gt;1,FALSE,TRUE)),VLOOKUP(SUBSTITUTE(E983,"T",""),CIFX_ECSG清單!A:R,18,0),VLOOKUP(E983,CIFX_ECSG清單!A:R,18,0)))</f>
        <v>TS0116-SA-010301-00003-顧客資料基本資料_顧客資料整合開戶建檔</v>
      </c>
      <c r="G983" s="65"/>
      <c r="H983" s="65"/>
      <c r="I983" s="65"/>
      <c r="J983" s="65" t="s">
        <v>496</v>
      </c>
      <c r="K983" s="65" t="s">
        <v>1001</v>
      </c>
      <c r="L983" s="65"/>
      <c r="M983" s="65" t="s">
        <v>2321</v>
      </c>
      <c r="N983" s="65">
        <v>2</v>
      </c>
      <c r="O983" s="65" t="s">
        <v>516</v>
      </c>
      <c r="P983" s="65" t="s">
        <v>1004</v>
      </c>
      <c r="Q983" s="65" t="s">
        <v>2034</v>
      </c>
      <c r="R983" s="65" t="s">
        <v>1005</v>
      </c>
      <c r="S983" s="65" t="s">
        <v>1006</v>
      </c>
      <c r="T983" s="65"/>
    </row>
    <row r="984" spans="1:20" hidden="1">
      <c r="A984" s="6" t="str">
        <f>VLOOKUP(E984,CIFX_ECSG清單!A:B,2,0)</f>
        <v>PROD</v>
      </c>
      <c r="B984" s="6" t="str">
        <f>_xlfn.IFNA(IF(C984="舊服務",LOOKUP(1,0/FIND(IFERROR(VLOOKUP(E984,新舊交易名稱mapping!A:B,2,0),E984),PGMTRX!A:A),PGMTRX!C:C),LOOKUP(1,0/FIND(E984,新服務功能!H:H),新服務功能!M:M)),VLOOKUP(IFERROR(VLOOKUP(E984,新舊交易名稱mapping!A:B,2,0),E984),CIFX_ECSG清單!A:B,2,0))</f>
        <v>新世代分行系統(NBS)</v>
      </c>
      <c r="C984" s="6" t="str">
        <f>IF(_xlfn.IFNA(VLOOKUP(E984,新服務功能!H:H,1,0),"舊服務")&lt;&gt;"舊服務","新服務","舊服務")</f>
        <v>舊服務</v>
      </c>
      <c r="D984" s="6" t="str">
        <f>IF((VLOOKUP(E984,CIFX_ECSG清單!A:H,8,FALSE))=1,"異動","查詢")</f>
        <v>異動</v>
      </c>
      <c r="E984" s="65" t="s">
        <v>64</v>
      </c>
      <c r="F984" s="27" t="str">
        <f>IF(ISNUMBER(FIND("TWIS",E984)),VLOOKUP(SUBSTITUTE(E984,"TWIS","IWIS"),CIFX_ECSG清單!A:R,18,0),IF(AND(ISNUMBER(FIND("T",LEFT(E984,2))),IF(LEN(E984)-LEN(SUBSTITUTE(E984,"T",""))&gt;1,FALSE,TRUE)),VLOOKUP(SUBSTITUTE(E984,"T",""),CIFX_ECSG清單!A:R,18,0),VLOOKUP(E984,CIFX_ECSG清單!A:R,18,0)))</f>
        <v>TS0116-SA-010301-00003-顧客資料基本資料_顧客資料整合開戶建檔</v>
      </c>
      <c r="G984" s="65"/>
      <c r="H984" s="65"/>
      <c r="I984" s="65"/>
      <c r="J984" s="65" t="s">
        <v>496</v>
      </c>
      <c r="K984" s="65" t="s">
        <v>2322</v>
      </c>
      <c r="L984" s="65"/>
      <c r="M984" s="65" t="s">
        <v>2323</v>
      </c>
      <c r="N984" s="65">
        <v>1</v>
      </c>
      <c r="O984" s="65" t="s">
        <v>516</v>
      </c>
      <c r="P984" s="65" t="s">
        <v>648</v>
      </c>
      <c r="Q984" s="65" t="s">
        <v>2034</v>
      </c>
      <c r="R984" s="65" t="s">
        <v>649</v>
      </c>
      <c r="S984" s="65" t="s">
        <v>651</v>
      </c>
      <c r="T984" s="65"/>
    </row>
    <row r="985" spans="1:20" hidden="1">
      <c r="A985" s="6" t="str">
        <f>VLOOKUP(E985,CIFX_ECSG清單!A:B,2,0)</f>
        <v>PROD</v>
      </c>
      <c r="B985" s="6" t="str">
        <f>_xlfn.IFNA(IF(C985="舊服務",LOOKUP(1,0/FIND(IFERROR(VLOOKUP(E985,新舊交易名稱mapping!A:B,2,0),E985),PGMTRX!A:A),PGMTRX!C:C),LOOKUP(1,0/FIND(E985,新服務功能!H:H),新服務功能!M:M)),VLOOKUP(IFERROR(VLOOKUP(E985,新舊交易名稱mapping!A:B,2,0),E985),CIFX_ECSG清單!A:B,2,0))</f>
        <v>新世代分行系統(NBS)</v>
      </c>
      <c r="C985" s="6" t="str">
        <f>IF(_xlfn.IFNA(VLOOKUP(E985,新服務功能!H:H,1,0),"舊服務")&lt;&gt;"舊服務","新服務","舊服務")</f>
        <v>舊服務</v>
      </c>
      <c r="D985" s="6" t="str">
        <f>IF((VLOOKUP(E985,CIFX_ECSG清單!A:H,8,FALSE))=1,"異動","查詢")</f>
        <v>異動</v>
      </c>
      <c r="E985" s="65" t="s">
        <v>64</v>
      </c>
      <c r="F985" s="27" t="str">
        <f>IF(ISNUMBER(FIND("TWIS",E985)),VLOOKUP(SUBSTITUTE(E985,"TWIS","IWIS"),CIFX_ECSG清單!A:R,18,0),IF(AND(ISNUMBER(FIND("T",LEFT(E985,2))),IF(LEN(E985)-LEN(SUBSTITUTE(E985,"T",""))&gt;1,FALSE,TRUE)),VLOOKUP(SUBSTITUTE(E985,"T",""),CIFX_ECSG清單!A:R,18,0),VLOOKUP(E985,CIFX_ECSG清單!A:R,18,0)))</f>
        <v>TS0116-SA-010301-00003-顧客資料基本資料_顧客資料整合開戶建檔</v>
      </c>
      <c r="G985" s="65"/>
      <c r="H985" s="65"/>
      <c r="I985" s="65"/>
      <c r="J985" s="65" t="s">
        <v>496</v>
      </c>
      <c r="K985" s="65" t="s">
        <v>1256</v>
      </c>
      <c r="L985" s="65"/>
      <c r="M985" s="65" t="s">
        <v>2324</v>
      </c>
      <c r="N985" s="65">
        <v>2</v>
      </c>
      <c r="O985" s="65" t="s">
        <v>516</v>
      </c>
      <c r="P985" s="65" t="s">
        <v>891</v>
      </c>
      <c r="Q985" s="65" t="s">
        <v>2034</v>
      </c>
      <c r="R985" s="65" t="s">
        <v>892</v>
      </c>
      <c r="S985" s="65" t="s">
        <v>893</v>
      </c>
      <c r="T985" s="65"/>
    </row>
    <row r="986" spans="1:20" hidden="1">
      <c r="A986" s="6" t="str">
        <f>VLOOKUP(E986,CIFX_ECSG清單!A:B,2,0)</f>
        <v>PROD</v>
      </c>
      <c r="B986" s="6" t="str">
        <f>_xlfn.IFNA(IF(C986="舊服務",LOOKUP(1,0/FIND(IFERROR(VLOOKUP(E986,新舊交易名稱mapping!A:B,2,0),E986),PGMTRX!A:A),PGMTRX!C:C),LOOKUP(1,0/FIND(E986,新服務功能!H:H),新服務功能!M:M)),VLOOKUP(IFERROR(VLOOKUP(E986,新舊交易名稱mapping!A:B,2,0),E986),CIFX_ECSG清單!A:B,2,0))</f>
        <v>新世代分行系統(NBS)</v>
      </c>
      <c r="C986" s="6" t="str">
        <f>IF(_xlfn.IFNA(VLOOKUP(E986,新服務功能!H:H,1,0),"舊服務")&lt;&gt;"舊服務","新服務","舊服務")</f>
        <v>舊服務</v>
      </c>
      <c r="D986" s="6" t="str">
        <f>IF((VLOOKUP(E986,CIFX_ECSG清單!A:H,8,FALSE))=1,"異動","查詢")</f>
        <v>異動</v>
      </c>
      <c r="E986" s="65" t="s">
        <v>64</v>
      </c>
      <c r="F986" s="27" t="str">
        <f>IF(ISNUMBER(FIND("TWIS",E986)),VLOOKUP(SUBSTITUTE(E986,"TWIS","IWIS"),CIFX_ECSG清單!A:R,18,0),IF(AND(ISNUMBER(FIND("T",LEFT(E986,2))),IF(LEN(E986)-LEN(SUBSTITUTE(E986,"T",""))&gt;1,FALSE,TRUE)),VLOOKUP(SUBSTITUTE(E986,"T",""),CIFX_ECSG清單!A:R,18,0),VLOOKUP(E986,CIFX_ECSG清單!A:R,18,0)))</f>
        <v>TS0116-SA-010301-00003-顧客資料基本資料_顧客資料整合開戶建檔</v>
      </c>
      <c r="G986" s="65"/>
      <c r="H986" s="65"/>
      <c r="I986" s="65"/>
      <c r="J986" s="65" t="s">
        <v>496</v>
      </c>
      <c r="K986" s="65" t="s">
        <v>1506</v>
      </c>
      <c r="L986" s="65"/>
      <c r="M986" s="65" t="s">
        <v>2325</v>
      </c>
      <c r="N986" s="65">
        <v>1</v>
      </c>
      <c r="O986" s="65" t="s">
        <v>516</v>
      </c>
      <c r="P986" s="65" t="s">
        <v>897</v>
      </c>
      <c r="Q986" s="65" t="s">
        <v>2034</v>
      </c>
      <c r="R986" s="65" t="s">
        <v>898</v>
      </c>
      <c r="S986" s="65" t="s">
        <v>899</v>
      </c>
      <c r="T986" s="65"/>
    </row>
    <row r="987" spans="1:20" hidden="1">
      <c r="A987" s="6" t="str">
        <f>VLOOKUP(E987,CIFX_ECSG清單!A:B,2,0)</f>
        <v>PROD</v>
      </c>
      <c r="B987" s="6" t="str">
        <f>_xlfn.IFNA(IF(C987="舊服務",LOOKUP(1,0/FIND(IFERROR(VLOOKUP(E987,新舊交易名稱mapping!A:B,2,0),E987),PGMTRX!A:A),PGMTRX!C:C),LOOKUP(1,0/FIND(E987,新服務功能!H:H),新服務功能!M:M)),VLOOKUP(IFERROR(VLOOKUP(E987,新舊交易名稱mapping!A:B,2,0),E987),CIFX_ECSG清單!A:B,2,0))</f>
        <v>新世代分行系統(NBS)</v>
      </c>
      <c r="C987" s="6" t="str">
        <f>IF(_xlfn.IFNA(VLOOKUP(E987,新服務功能!H:H,1,0),"舊服務")&lt;&gt;"舊服務","新服務","舊服務")</f>
        <v>舊服務</v>
      </c>
      <c r="D987" s="6" t="str">
        <f>IF((VLOOKUP(E987,CIFX_ECSG清單!A:H,8,FALSE))=1,"異動","查詢")</f>
        <v>異動</v>
      </c>
      <c r="E987" s="65" t="s">
        <v>64</v>
      </c>
      <c r="F987" s="27" t="str">
        <f>IF(ISNUMBER(FIND("TWIS",E987)),VLOOKUP(SUBSTITUTE(E987,"TWIS","IWIS"),CIFX_ECSG清單!A:R,18,0),IF(AND(ISNUMBER(FIND("T",LEFT(E987,2))),IF(LEN(E987)-LEN(SUBSTITUTE(E987,"T",""))&gt;1,FALSE,TRUE)),VLOOKUP(SUBSTITUTE(E987,"T",""),CIFX_ECSG清單!A:R,18,0),VLOOKUP(E987,CIFX_ECSG清單!A:R,18,0)))</f>
        <v>TS0116-SA-010301-00003-顧客資料基本資料_顧客資料整合開戶建檔</v>
      </c>
      <c r="G987" s="65"/>
      <c r="H987" s="65"/>
      <c r="I987" s="65"/>
      <c r="J987" s="65" t="s">
        <v>496</v>
      </c>
      <c r="K987" s="65" t="s">
        <v>677</v>
      </c>
      <c r="L987" s="65"/>
      <c r="M987" s="65" t="s">
        <v>2326</v>
      </c>
      <c r="N987" s="65">
        <v>1</v>
      </c>
      <c r="O987" s="65" t="s">
        <v>516</v>
      </c>
      <c r="P987" s="65" t="s">
        <v>679</v>
      </c>
      <c r="Q987" s="65" t="s">
        <v>2034</v>
      </c>
      <c r="R987" s="65" t="s">
        <v>680</v>
      </c>
      <c r="S987" s="65" t="s">
        <v>682</v>
      </c>
      <c r="T987" s="65"/>
    </row>
    <row r="988" spans="1:20" hidden="1">
      <c r="A988" s="6" t="str">
        <f>VLOOKUP(E988,CIFX_ECSG清單!A:B,2,0)</f>
        <v>PROD</v>
      </c>
      <c r="B988" s="6" t="str">
        <f>_xlfn.IFNA(IF(C988="舊服務",LOOKUP(1,0/FIND(IFERROR(VLOOKUP(E988,新舊交易名稱mapping!A:B,2,0),E988),PGMTRX!A:A),PGMTRX!C:C),LOOKUP(1,0/FIND(E988,新服務功能!H:H),新服務功能!M:M)),VLOOKUP(IFERROR(VLOOKUP(E988,新舊交易名稱mapping!A:B,2,0),E988),CIFX_ECSG清單!A:B,2,0))</f>
        <v>新世代分行系統(NBS)</v>
      </c>
      <c r="C988" s="6" t="str">
        <f>IF(_xlfn.IFNA(VLOOKUP(E988,新服務功能!H:H,1,0),"舊服務")&lt;&gt;"舊服務","新服務","舊服務")</f>
        <v>舊服務</v>
      </c>
      <c r="D988" s="6" t="str">
        <f>IF((VLOOKUP(E988,CIFX_ECSG清單!A:H,8,FALSE))=1,"異動","查詢")</f>
        <v>異動</v>
      </c>
      <c r="E988" s="65" t="s">
        <v>64</v>
      </c>
      <c r="F988" s="27" t="str">
        <f>IF(ISNUMBER(FIND("TWIS",E988)),VLOOKUP(SUBSTITUTE(E988,"TWIS","IWIS"),CIFX_ECSG清單!A:R,18,0),IF(AND(ISNUMBER(FIND("T",LEFT(E988,2))),IF(LEN(E988)-LEN(SUBSTITUTE(E988,"T",""))&gt;1,FALSE,TRUE)),VLOOKUP(SUBSTITUTE(E988,"T",""),CIFX_ECSG清單!A:R,18,0),VLOOKUP(E988,CIFX_ECSG清單!A:R,18,0)))</f>
        <v>TS0116-SA-010301-00003-顧客資料基本資料_顧客資料整合開戶建檔</v>
      </c>
      <c r="G988" s="65"/>
      <c r="H988" s="65"/>
      <c r="I988" s="65"/>
      <c r="J988" s="65" t="s">
        <v>496</v>
      </c>
      <c r="K988" s="65" t="s">
        <v>640</v>
      </c>
      <c r="L988" s="65"/>
      <c r="M988" s="65" t="s">
        <v>2327</v>
      </c>
      <c r="N988" s="65">
        <v>2</v>
      </c>
      <c r="O988" s="65" t="s">
        <v>516</v>
      </c>
      <c r="P988" s="65" t="s">
        <v>642</v>
      </c>
      <c r="Q988" s="65" t="s">
        <v>2034</v>
      </c>
      <c r="R988" s="65" t="s">
        <v>643</v>
      </c>
      <c r="S988" s="65" t="s">
        <v>644</v>
      </c>
      <c r="T988" s="65"/>
    </row>
    <row r="989" spans="1:20" hidden="1">
      <c r="A989" s="6" t="str">
        <f>VLOOKUP(E989,CIFX_ECSG清單!A:B,2,0)</f>
        <v>PROD</v>
      </c>
      <c r="B989" s="6" t="str">
        <f>_xlfn.IFNA(IF(C989="舊服務",LOOKUP(1,0/FIND(IFERROR(VLOOKUP(E989,新舊交易名稱mapping!A:B,2,0),E989),PGMTRX!A:A),PGMTRX!C:C),LOOKUP(1,0/FIND(E989,新服務功能!H:H),新服務功能!M:M)),VLOOKUP(IFERROR(VLOOKUP(E989,新舊交易名稱mapping!A:B,2,0),E989),CIFX_ECSG清單!A:B,2,0))</f>
        <v>新世代分行系統(NBS)</v>
      </c>
      <c r="C989" s="6" t="str">
        <f>IF(_xlfn.IFNA(VLOOKUP(E989,新服務功能!H:H,1,0),"舊服務")&lt;&gt;"舊服務","新服務","舊服務")</f>
        <v>舊服務</v>
      </c>
      <c r="D989" s="6" t="str">
        <f>IF((VLOOKUP(E989,CIFX_ECSG清單!A:H,8,FALSE))=1,"異動","查詢")</f>
        <v>異動</v>
      </c>
      <c r="E989" s="65" t="s">
        <v>64</v>
      </c>
      <c r="F989" s="27" t="str">
        <f>IF(ISNUMBER(FIND("TWIS",E989)),VLOOKUP(SUBSTITUTE(E989,"TWIS","IWIS"),CIFX_ECSG清單!A:R,18,0),IF(AND(ISNUMBER(FIND("T",LEFT(E989,2))),IF(LEN(E989)-LEN(SUBSTITUTE(E989,"T",""))&gt;1,FALSE,TRUE)),VLOOKUP(SUBSTITUTE(E989,"T",""),CIFX_ECSG清單!A:R,18,0),VLOOKUP(E989,CIFX_ECSG清單!A:R,18,0)))</f>
        <v>TS0116-SA-010301-00003-顧客資料基本資料_顧客資料整合開戶建檔</v>
      </c>
      <c r="G989" s="65"/>
      <c r="H989" s="65"/>
      <c r="I989" s="65"/>
      <c r="J989" s="65" t="s">
        <v>496</v>
      </c>
      <c r="K989" s="83" t="s">
        <v>2059</v>
      </c>
      <c r="L989" s="83"/>
      <c r="M989" s="65" t="s">
        <v>2328</v>
      </c>
      <c r="N989" s="65">
        <v>10</v>
      </c>
      <c r="O989" s="65" t="s">
        <v>516</v>
      </c>
      <c r="P989" s="65"/>
      <c r="Q989" s="65"/>
      <c r="R989" s="65"/>
      <c r="S989" s="65"/>
      <c r="T989" s="65" t="s">
        <v>2329</v>
      </c>
    </row>
    <row r="990" spans="1:20" hidden="1">
      <c r="A990" s="6" t="str">
        <f>VLOOKUP(E990,CIFX_ECSG清單!A:B,2,0)</f>
        <v>PROD</v>
      </c>
      <c r="B990" s="6" t="str">
        <f>_xlfn.IFNA(IF(C990="舊服務",LOOKUP(1,0/FIND(IFERROR(VLOOKUP(E990,新舊交易名稱mapping!A:B,2,0),E990),PGMTRX!A:A),PGMTRX!C:C),LOOKUP(1,0/FIND(E990,新服務功能!H:H),新服務功能!M:M)),VLOOKUP(IFERROR(VLOOKUP(E990,新舊交易名稱mapping!A:B,2,0),E990),CIFX_ECSG清單!A:B,2,0))</f>
        <v>新世代分行系統(NBS)</v>
      </c>
      <c r="C990" s="6" t="str">
        <f>IF(_xlfn.IFNA(VLOOKUP(E990,新服務功能!H:H,1,0),"舊服務")&lt;&gt;"舊服務","新服務","舊服務")</f>
        <v>舊服務</v>
      </c>
      <c r="D990" s="6" t="str">
        <f>IF((VLOOKUP(E990,CIFX_ECSG清單!A:H,8,FALSE))=1,"異動","查詢")</f>
        <v>異動</v>
      </c>
      <c r="E990" s="65" t="s">
        <v>64</v>
      </c>
      <c r="F990" s="27" t="str">
        <f>IF(ISNUMBER(FIND("TWIS",E990)),VLOOKUP(SUBSTITUTE(E990,"TWIS","IWIS"),CIFX_ECSG清單!A:R,18,0),IF(AND(ISNUMBER(FIND("T",LEFT(E990,2))),IF(LEN(E990)-LEN(SUBSTITUTE(E990,"T",""))&gt;1,FALSE,TRUE)),VLOOKUP(SUBSTITUTE(E990,"T",""),CIFX_ECSG清單!A:R,18,0),VLOOKUP(E990,CIFX_ECSG清單!A:R,18,0)))</f>
        <v>TS0116-SA-010301-00003-顧客資料基本資料_顧客資料整合開戶建檔</v>
      </c>
      <c r="G990" s="65"/>
      <c r="H990" s="65"/>
      <c r="I990" s="65"/>
      <c r="J990" s="65" t="s">
        <v>496</v>
      </c>
      <c r="K990" s="65" t="s">
        <v>1511</v>
      </c>
      <c r="L990" s="65"/>
      <c r="M990" s="65" t="s">
        <v>2330</v>
      </c>
      <c r="N990" s="65">
        <v>10</v>
      </c>
      <c r="O990" s="65" t="s">
        <v>516</v>
      </c>
      <c r="P990" s="65" t="s">
        <v>1039</v>
      </c>
      <c r="Q990" s="65" t="s">
        <v>2034</v>
      </c>
      <c r="R990" s="65" t="s">
        <v>1040</v>
      </c>
      <c r="S990" s="65" t="s">
        <v>1041</v>
      </c>
      <c r="T990" s="65"/>
    </row>
    <row r="991" spans="1:20" hidden="1">
      <c r="A991" s="6" t="str">
        <f>VLOOKUP(E991,CIFX_ECSG清單!A:B,2,0)</f>
        <v>PROD</v>
      </c>
      <c r="B991" s="6" t="str">
        <f>_xlfn.IFNA(IF(C991="舊服務",LOOKUP(1,0/FIND(IFERROR(VLOOKUP(E991,新舊交易名稱mapping!A:B,2,0),E991),PGMTRX!A:A),PGMTRX!C:C),LOOKUP(1,0/FIND(E991,新服務功能!H:H),新服務功能!M:M)),VLOOKUP(IFERROR(VLOOKUP(E991,新舊交易名稱mapping!A:B,2,0),E991),CIFX_ECSG清單!A:B,2,0))</f>
        <v>新世代分行系統(NBS)</v>
      </c>
      <c r="C991" s="6" t="str">
        <f>IF(_xlfn.IFNA(VLOOKUP(E991,新服務功能!H:H,1,0),"舊服務")&lt;&gt;"舊服務","新服務","舊服務")</f>
        <v>舊服務</v>
      </c>
      <c r="D991" s="6" t="str">
        <f>IF((VLOOKUP(E991,CIFX_ECSG清單!A:H,8,FALSE))=1,"異動","查詢")</f>
        <v>異動</v>
      </c>
      <c r="E991" s="65" t="s">
        <v>64</v>
      </c>
      <c r="F991" s="27" t="str">
        <f>IF(ISNUMBER(FIND("TWIS",E991)),VLOOKUP(SUBSTITUTE(E991,"TWIS","IWIS"),CIFX_ECSG清單!A:R,18,0),IF(AND(ISNUMBER(FIND("T",LEFT(E991,2))),IF(LEN(E991)-LEN(SUBSTITUTE(E991,"T",""))&gt;1,FALSE,TRUE)),VLOOKUP(SUBSTITUTE(E991,"T",""),CIFX_ECSG清單!A:R,18,0),VLOOKUP(E991,CIFX_ECSG清單!A:R,18,0)))</f>
        <v>TS0116-SA-010301-00003-顧客資料基本資料_顧客資料整合開戶建檔</v>
      </c>
      <c r="G991" s="65"/>
      <c r="H991" s="65"/>
      <c r="I991" s="65"/>
      <c r="J991" s="65" t="s">
        <v>496</v>
      </c>
      <c r="K991" s="65" t="s">
        <v>526</v>
      </c>
      <c r="L991" s="65"/>
      <c r="M991" s="65" t="s">
        <v>2039</v>
      </c>
      <c r="N991" s="65">
        <v>2</v>
      </c>
      <c r="O991" s="65" t="s">
        <v>516</v>
      </c>
      <c r="P991" s="65" t="s">
        <v>1517</v>
      </c>
      <c r="Q991" s="65" t="s">
        <v>2040</v>
      </c>
      <c r="R991" s="65" t="s">
        <v>529</v>
      </c>
      <c r="S991" s="65" t="s">
        <v>531</v>
      </c>
      <c r="T991" s="65"/>
    </row>
    <row r="992" spans="1:20" hidden="1">
      <c r="A992" s="6" t="str">
        <f>VLOOKUP(E992,CIFX_ECSG清單!A:B,2,0)</f>
        <v>PROD</v>
      </c>
      <c r="B992" s="6" t="str">
        <f>_xlfn.IFNA(IF(C992="舊服務",LOOKUP(1,0/FIND(IFERROR(VLOOKUP(E992,新舊交易名稱mapping!A:B,2,0),E992),PGMTRX!A:A),PGMTRX!C:C),LOOKUP(1,0/FIND(E992,新服務功能!H:H),新服務功能!M:M)),VLOOKUP(IFERROR(VLOOKUP(E992,新舊交易名稱mapping!A:B,2,0),E992),CIFX_ECSG清單!A:B,2,0))</f>
        <v>新世代分行系統(NBS)</v>
      </c>
      <c r="C992" s="6" t="str">
        <f>IF(_xlfn.IFNA(VLOOKUP(E992,新服務功能!H:H,1,0),"舊服務")&lt;&gt;"舊服務","新服務","舊服務")</f>
        <v>舊服務</v>
      </c>
      <c r="D992" s="6" t="str">
        <f>IF((VLOOKUP(E992,CIFX_ECSG清單!A:H,8,FALSE))=1,"異動","查詢")</f>
        <v>異動</v>
      </c>
      <c r="E992" s="65" t="s">
        <v>64</v>
      </c>
      <c r="F992" s="27" t="str">
        <f>IF(ISNUMBER(FIND("TWIS",E992)),VLOOKUP(SUBSTITUTE(E992,"TWIS","IWIS"),CIFX_ECSG清單!A:R,18,0),IF(AND(ISNUMBER(FIND("T",LEFT(E992,2))),IF(LEN(E992)-LEN(SUBSTITUTE(E992,"T",""))&gt;1,FALSE,TRUE)),VLOOKUP(SUBSTITUTE(E992,"T",""),CIFX_ECSG清單!A:R,18,0),VLOOKUP(E992,CIFX_ECSG清單!A:R,18,0)))</f>
        <v>TS0116-SA-010301-00003-顧客資料基本資料_顧客資料整合開戶建檔</v>
      </c>
      <c r="G992" s="65"/>
      <c r="H992" s="65"/>
      <c r="I992" s="65"/>
      <c r="J992" s="65" t="s">
        <v>496</v>
      </c>
      <c r="K992" s="65" t="s">
        <v>609</v>
      </c>
      <c r="L992" s="65"/>
      <c r="M992" s="65" t="s">
        <v>2067</v>
      </c>
      <c r="N992" s="65">
        <v>1</v>
      </c>
      <c r="O992" s="65" t="s">
        <v>516</v>
      </c>
      <c r="P992" s="65" t="s">
        <v>611</v>
      </c>
      <c r="Q992" s="65" t="s">
        <v>2040</v>
      </c>
      <c r="R992" s="65" t="s">
        <v>612</v>
      </c>
      <c r="S992" s="65" t="s">
        <v>614</v>
      </c>
      <c r="T992" s="65"/>
    </row>
    <row r="993" spans="1:20" hidden="1">
      <c r="A993" s="6" t="str">
        <f>VLOOKUP(E993,CIFX_ECSG清單!A:B,2,0)</f>
        <v>PROD</v>
      </c>
      <c r="B993" s="6" t="str">
        <f>_xlfn.IFNA(IF(C993="舊服務",LOOKUP(1,0/FIND(IFERROR(VLOOKUP(E993,新舊交易名稱mapping!A:B,2,0),E993),PGMTRX!A:A),PGMTRX!C:C),LOOKUP(1,0/FIND(E993,新服務功能!H:H),新服務功能!M:M)),VLOOKUP(IFERROR(VLOOKUP(E993,新舊交易名稱mapping!A:B,2,0),E993),CIFX_ECSG清單!A:B,2,0))</f>
        <v>新世代分行系統(NBS)</v>
      </c>
      <c r="C993" s="6" t="str">
        <f>IF(_xlfn.IFNA(VLOOKUP(E993,新服務功能!H:H,1,0),"舊服務")&lt;&gt;"舊服務","新服務","舊服務")</f>
        <v>舊服務</v>
      </c>
      <c r="D993" s="6" t="str">
        <f>IF((VLOOKUP(E993,CIFX_ECSG清單!A:H,8,FALSE))=1,"異動","查詢")</f>
        <v>異動</v>
      </c>
      <c r="E993" s="65" t="s">
        <v>64</v>
      </c>
      <c r="F993" s="27" t="str">
        <f>IF(ISNUMBER(FIND("TWIS",E993)),VLOOKUP(SUBSTITUTE(E993,"TWIS","IWIS"),CIFX_ECSG清單!A:R,18,0),IF(AND(ISNUMBER(FIND("T",LEFT(E993,2))),IF(LEN(E993)-LEN(SUBSTITUTE(E993,"T",""))&gt;1,FALSE,TRUE)),VLOOKUP(SUBSTITUTE(E993,"T",""),CIFX_ECSG清單!A:R,18,0),VLOOKUP(E993,CIFX_ECSG清單!A:R,18,0)))</f>
        <v>TS0116-SA-010301-00003-顧客資料基本資料_顧客資料整合開戶建檔</v>
      </c>
      <c r="G993" s="65"/>
      <c r="H993" s="65"/>
      <c r="I993" s="65"/>
      <c r="J993" s="65" t="s">
        <v>496</v>
      </c>
      <c r="K993" s="65" t="s">
        <v>2331</v>
      </c>
      <c r="L993" s="65"/>
      <c r="M993" s="65" t="s">
        <v>2332</v>
      </c>
      <c r="N993" s="65">
        <v>11</v>
      </c>
      <c r="O993" s="65" t="s">
        <v>516</v>
      </c>
      <c r="P993" s="65" t="s">
        <v>2333</v>
      </c>
      <c r="Q993" s="65" t="s">
        <v>2034</v>
      </c>
      <c r="R993" s="65" t="s">
        <v>2334</v>
      </c>
      <c r="S993" s="65" t="s">
        <v>2335</v>
      </c>
      <c r="T993" s="65"/>
    </row>
    <row r="994" spans="1:20" hidden="1">
      <c r="A994" s="6" t="str">
        <f>VLOOKUP(E994,CIFX_ECSG清單!A:B,2,0)</f>
        <v>PROD</v>
      </c>
      <c r="B994" s="6" t="str">
        <f>_xlfn.IFNA(IF(C994="舊服務",LOOKUP(1,0/FIND(IFERROR(VLOOKUP(E994,新舊交易名稱mapping!A:B,2,0),E994),PGMTRX!A:A),PGMTRX!C:C),LOOKUP(1,0/FIND(E994,新服務功能!H:H),新服務功能!M:M)),VLOOKUP(IFERROR(VLOOKUP(E994,新舊交易名稱mapping!A:B,2,0),E994),CIFX_ECSG清單!A:B,2,0))</f>
        <v>新世代分行系統(NBS)</v>
      </c>
      <c r="C994" s="6" t="str">
        <f>IF(_xlfn.IFNA(VLOOKUP(E994,新服務功能!H:H,1,0),"舊服務")&lt;&gt;"舊服務","新服務","舊服務")</f>
        <v>舊服務</v>
      </c>
      <c r="D994" s="6" t="str">
        <f>IF((VLOOKUP(E994,CIFX_ECSG清單!A:H,8,FALSE))=1,"異動","查詢")</f>
        <v>異動</v>
      </c>
      <c r="E994" s="65" t="s">
        <v>64</v>
      </c>
      <c r="F994" s="27" t="str">
        <f>IF(ISNUMBER(FIND("TWIS",E994)),VLOOKUP(SUBSTITUTE(E994,"TWIS","IWIS"),CIFX_ECSG清單!A:R,18,0),IF(AND(ISNUMBER(FIND("T",LEFT(E994,2))),IF(LEN(E994)-LEN(SUBSTITUTE(E994,"T",""))&gt;1,FALSE,TRUE)),VLOOKUP(SUBSTITUTE(E994,"T",""),CIFX_ECSG清單!A:R,18,0),VLOOKUP(E994,CIFX_ECSG清單!A:R,18,0)))</f>
        <v>TS0116-SA-010301-00003-顧客資料基本資料_顧客資料整合開戶建檔</v>
      </c>
      <c r="G994" s="65"/>
      <c r="H994" s="65"/>
      <c r="I994" s="65"/>
      <c r="J994" s="65" t="s">
        <v>496</v>
      </c>
      <c r="K994" s="83" t="s">
        <v>2059</v>
      </c>
      <c r="L994" s="83"/>
      <c r="M994" s="65" t="s">
        <v>2336</v>
      </c>
      <c r="N994" s="65">
        <v>11</v>
      </c>
      <c r="O994" s="65" t="s">
        <v>516</v>
      </c>
      <c r="P994" s="65"/>
      <c r="Q994" s="65"/>
      <c r="R994" s="65"/>
      <c r="S994" s="65"/>
      <c r="T994" s="65" t="s">
        <v>2337</v>
      </c>
    </row>
    <row r="995" spans="1:20" hidden="1">
      <c r="A995" s="6" t="str">
        <f>VLOOKUP(E995,CIFX_ECSG清單!A:B,2,0)</f>
        <v>PROD</v>
      </c>
      <c r="B995" s="6" t="str">
        <f>_xlfn.IFNA(IF(C995="舊服務",LOOKUP(1,0/FIND(IFERROR(VLOOKUP(E995,新舊交易名稱mapping!A:B,2,0),E995),PGMTRX!A:A),PGMTRX!C:C),LOOKUP(1,0/FIND(E995,新服務功能!H:H),新服務功能!M:M)),VLOOKUP(IFERROR(VLOOKUP(E995,新舊交易名稱mapping!A:B,2,0),E995),CIFX_ECSG清單!A:B,2,0))</f>
        <v>新世代分行系統(NBS)</v>
      </c>
      <c r="C995" s="6" t="str">
        <f>IF(_xlfn.IFNA(VLOOKUP(E995,新服務功能!H:H,1,0),"舊服務")&lt;&gt;"舊服務","新服務","舊服務")</f>
        <v>舊服務</v>
      </c>
      <c r="D995" s="6" t="str">
        <f>IF((VLOOKUP(E995,CIFX_ECSG清單!A:H,8,FALSE))=1,"異動","查詢")</f>
        <v>異動</v>
      </c>
      <c r="E995" s="65" t="s">
        <v>64</v>
      </c>
      <c r="F995" s="27" t="str">
        <f>IF(ISNUMBER(FIND("TWIS",E995)),VLOOKUP(SUBSTITUTE(E995,"TWIS","IWIS"),CIFX_ECSG清單!A:R,18,0),IF(AND(ISNUMBER(FIND("T",LEFT(E995,2))),IF(LEN(E995)-LEN(SUBSTITUTE(E995,"T",""))&gt;1,FALSE,TRUE)),VLOOKUP(SUBSTITUTE(E995,"T",""),CIFX_ECSG清單!A:R,18,0),VLOOKUP(E995,CIFX_ECSG清單!A:R,18,0)))</f>
        <v>TS0116-SA-010301-00003-顧客資料基本資料_顧客資料整合開戶建檔</v>
      </c>
      <c r="G995" s="65"/>
      <c r="H995" s="65"/>
      <c r="I995" s="65"/>
      <c r="J995" s="65" t="s">
        <v>496</v>
      </c>
      <c r="K995" s="65" t="s">
        <v>659</v>
      </c>
      <c r="L995" s="65"/>
      <c r="M995" s="65" t="s">
        <v>2070</v>
      </c>
      <c r="N995" s="65">
        <v>9</v>
      </c>
      <c r="O995" s="65" t="s">
        <v>516</v>
      </c>
      <c r="P995" s="65" t="s">
        <v>661</v>
      </c>
      <c r="Q995" s="65" t="s">
        <v>2040</v>
      </c>
      <c r="R995" s="65" t="s">
        <v>662</v>
      </c>
      <c r="S995" s="65" t="s">
        <v>663</v>
      </c>
      <c r="T995" s="65"/>
    </row>
    <row r="996" spans="1:20" hidden="1">
      <c r="A996" s="6" t="str">
        <f>VLOOKUP(E996,CIFX_ECSG清單!A:B,2,0)</f>
        <v>PROD</v>
      </c>
      <c r="B996" s="6" t="str">
        <f>_xlfn.IFNA(IF(C996="舊服務",LOOKUP(1,0/FIND(IFERROR(VLOOKUP(E996,新舊交易名稱mapping!A:B,2,0),E996),PGMTRX!A:A),PGMTRX!C:C),LOOKUP(1,0/FIND(E996,新服務功能!H:H),新服務功能!M:M)),VLOOKUP(IFERROR(VLOOKUP(E996,新舊交易名稱mapping!A:B,2,0),E996),CIFX_ECSG清單!A:B,2,0))</f>
        <v>新世代分行系統(NBS)</v>
      </c>
      <c r="C996" s="6" t="str">
        <f>IF(_xlfn.IFNA(VLOOKUP(E996,新服務功能!H:H,1,0),"舊服務")&lt;&gt;"舊服務","新服務","舊服務")</f>
        <v>舊服務</v>
      </c>
      <c r="D996" s="6" t="str">
        <f>IF((VLOOKUP(E996,CIFX_ECSG清單!A:H,8,FALSE))=1,"異動","查詢")</f>
        <v>異動</v>
      </c>
      <c r="E996" s="65" t="s">
        <v>64</v>
      </c>
      <c r="F996" s="27" t="str">
        <f>IF(ISNUMBER(FIND("TWIS",E996)),VLOOKUP(SUBSTITUTE(E996,"TWIS","IWIS"),CIFX_ECSG清單!A:R,18,0),IF(AND(ISNUMBER(FIND("T",LEFT(E996,2))),IF(LEN(E996)-LEN(SUBSTITUTE(E996,"T",""))&gt;1,FALSE,TRUE)),VLOOKUP(SUBSTITUTE(E996,"T",""),CIFX_ECSG清單!A:R,18,0),VLOOKUP(E996,CIFX_ECSG清單!A:R,18,0)))</f>
        <v>TS0116-SA-010301-00003-顧客資料基本資料_顧客資料整合開戶建檔</v>
      </c>
      <c r="G996" s="65"/>
      <c r="H996" s="65"/>
      <c r="I996" s="65"/>
      <c r="J996" s="65" t="s">
        <v>496</v>
      </c>
      <c r="K996" s="65" t="s">
        <v>556</v>
      </c>
      <c r="L996" s="65"/>
      <c r="M996" s="65" t="s">
        <v>2046</v>
      </c>
      <c r="N996" s="65">
        <v>11</v>
      </c>
      <c r="O996" s="65" t="s">
        <v>516</v>
      </c>
      <c r="P996" s="65" t="s">
        <v>558</v>
      </c>
      <c r="Q996" s="65" t="s">
        <v>2040</v>
      </c>
      <c r="R996" s="65" t="s">
        <v>1457</v>
      </c>
      <c r="S996" s="65" t="s">
        <v>560</v>
      </c>
      <c r="T996" s="65"/>
    </row>
    <row r="997" spans="1:20" hidden="1">
      <c r="A997" s="6" t="str">
        <f>VLOOKUP(E997,CIFX_ECSG清單!A:B,2,0)</f>
        <v>PROD</v>
      </c>
      <c r="B997" s="6" t="str">
        <f>_xlfn.IFNA(IF(C997="舊服務",LOOKUP(1,0/FIND(IFERROR(VLOOKUP(E997,新舊交易名稱mapping!A:B,2,0),E997),PGMTRX!A:A),PGMTRX!C:C),LOOKUP(1,0/FIND(E997,新服務功能!H:H),新服務功能!M:M)),VLOOKUP(IFERROR(VLOOKUP(E997,新舊交易名稱mapping!A:B,2,0),E997),CIFX_ECSG清單!A:B,2,0))</f>
        <v>新世代分行系統(NBS)</v>
      </c>
      <c r="C997" s="6" t="str">
        <f>IF(_xlfn.IFNA(VLOOKUP(E997,新服務功能!H:H,1,0),"舊服務")&lt;&gt;"舊服務","新服務","舊服務")</f>
        <v>舊服務</v>
      </c>
      <c r="D997" s="6" t="str">
        <f>IF((VLOOKUP(E997,CIFX_ECSG清單!A:H,8,FALSE))=1,"異動","查詢")</f>
        <v>異動</v>
      </c>
      <c r="E997" s="65" t="s">
        <v>64</v>
      </c>
      <c r="F997" s="27" t="str">
        <f>IF(ISNUMBER(FIND("TWIS",E997)),VLOOKUP(SUBSTITUTE(E997,"TWIS","IWIS"),CIFX_ECSG清單!A:R,18,0),IF(AND(ISNUMBER(FIND("T",LEFT(E997,2))),IF(LEN(E997)-LEN(SUBSTITUTE(E997,"T",""))&gt;1,FALSE,TRUE)),VLOOKUP(SUBSTITUTE(E997,"T",""),CIFX_ECSG清單!A:R,18,0),VLOOKUP(E997,CIFX_ECSG清單!A:R,18,0)))</f>
        <v>TS0116-SA-010301-00003-顧客資料基本資料_顧客資料整合開戶建檔</v>
      </c>
      <c r="G997" s="65"/>
      <c r="H997" s="65"/>
      <c r="I997" s="65"/>
      <c r="J997" s="65" t="s">
        <v>496</v>
      </c>
      <c r="K997" s="65" t="s">
        <v>1458</v>
      </c>
      <c r="L997" s="65"/>
      <c r="M997" s="65" t="s">
        <v>2050</v>
      </c>
      <c r="N997" s="65">
        <v>8</v>
      </c>
      <c r="O997" s="65" t="s">
        <v>516</v>
      </c>
      <c r="P997" s="65" t="s">
        <v>564</v>
      </c>
      <c r="Q997" s="65" t="s">
        <v>2040</v>
      </c>
      <c r="R997" s="65" t="s">
        <v>1460</v>
      </c>
      <c r="S997" s="65" t="s">
        <v>566</v>
      </c>
      <c r="T997" s="65"/>
    </row>
    <row r="998" spans="1:20" hidden="1">
      <c r="A998" s="6" t="str">
        <f>VLOOKUP(E998,CIFX_ECSG清單!A:B,2,0)</f>
        <v>PROD</v>
      </c>
      <c r="B998" s="6" t="str">
        <f>_xlfn.IFNA(IF(C998="舊服務",LOOKUP(1,0/FIND(IFERROR(VLOOKUP(E998,新舊交易名稱mapping!A:B,2,0),E998),PGMTRX!A:A),PGMTRX!C:C),LOOKUP(1,0/FIND(E998,新服務功能!H:H),新服務功能!M:M)),VLOOKUP(IFERROR(VLOOKUP(E998,新舊交易名稱mapping!A:B,2,0),E998),CIFX_ECSG清單!A:B,2,0))</f>
        <v>新世代分行系統(NBS)</v>
      </c>
      <c r="C998" s="6" t="str">
        <f>IF(_xlfn.IFNA(VLOOKUP(E998,新服務功能!H:H,1,0),"舊服務")&lt;&gt;"舊服務","新服務","舊服務")</f>
        <v>舊服務</v>
      </c>
      <c r="D998" s="6" t="str">
        <f>IF((VLOOKUP(E998,CIFX_ECSG清單!A:H,8,FALSE))=1,"異動","查詢")</f>
        <v>異動</v>
      </c>
      <c r="E998" s="65" t="s">
        <v>64</v>
      </c>
      <c r="F998" s="27" t="str">
        <f>IF(ISNUMBER(FIND("TWIS",E998)),VLOOKUP(SUBSTITUTE(E998,"TWIS","IWIS"),CIFX_ECSG清單!A:R,18,0),IF(AND(ISNUMBER(FIND("T",LEFT(E998,2))),IF(LEN(E998)-LEN(SUBSTITUTE(E998,"T",""))&gt;1,FALSE,TRUE)),VLOOKUP(SUBSTITUTE(E998,"T",""),CIFX_ECSG清單!A:R,18,0),VLOOKUP(E998,CIFX_ECSG清單!A:R,18,0)))</f>
        <v>TS0116-SA-010301-00003-顧客資料基本資料_顧客資料整合開戶建檔</v>
      </c>
      <c r="G998" s="65"/>
      <c r="H998" s="65"/>
      <c r="I998" s="65"/>
      <c r="J998" s="65" t="s">
        <v>496</v>
      </c>
      <c r="K998" s="65" t="s">
        <v>1461</v>
      </c>
      <c r="L998" s="65"/>
      <c r="M998" s="65" t="s">
        <v>2053</v>
      </c>
      <c r="N998" s="65">
        <v>8</v>
      </c>
      <c r="O998" s="65" t="s">
        <v>516</v>
      </c>
      <c r="P998" s="65" t="s">
        <v>570</v>
      </c>
      <c r="Q998" s="65" t="s">
        <v>2040</v>
      </c>
      <c r="R998" s="65" t="s">
        <v>571</v>
      </c>
      <c r="S998" s="65" t="s">
        <v>572</v>
      </c>
      <c r="T998" s="65"/>
    </row>
    <row r="999" spans="1:20" hidden="1">
      <c r="A999" s="6" t="str">
        <f>VLOOKUP(E999,CIFX_ECSG清單!A:B,2,0)</f>
        <v>PROD</v>
      </c>
      <c r="B999" s="6" t="str">
        <f>_xlfn.IFNA(IF(C999="舊服務",LOOKUP(1,0/FIND(IFERROR(VLOOKUP(E999,新舊交易名稱mapping!A:B,2,0),E999),PGMTRX!A:A),PGMTRX!C:C),LOOKUP(1,0/FIND(E999,新服務功能!H:H),新服務功能!M:M)),VLOOKUP(IFERROR(VLOOKUP(E999,新舊交易名稱mapping!A:B,2,0),E999),CIFX_ECSG清單!A:B,2,0))</f>
        <v>新世代分行系統(NBS)</v>
      </c>
      <c r="C999" s="6" t="str">
        <f>IF(_xlfn.IFNA(VLOOKUP(E999,新服務功能!H:H,1,0),"舊服務")&lt;&gt;"舊服務","新服務","舊服務")</f>
        <v>舊服務</v>
      </c>
      <c r="D999" s="6" t="str">
        <f>IF((VLOOKUP(E999,CIFX_ECSG清單!A:H,8,FALSE))=1,"異動","查詢")</f>
        <v>異動</v>
      </c>
      <c r="E999" s="65" t="s">
        <v>64</v>
      </c>
      <c r="F999" s="27" t="str">
        <f>IF(ISNUMBER(FIND("TWIS",E999)),VLOOKUP(SUBSTITUTE(E999,"TWIS","IWIS"),CIFX_ECSG清單!A:R,18,0),IF(AND(ISNUMBER(FIND("T",LEFT(E999,2))),IF(LEN(E999)-LEN(SUBSTITUTE(E999,"T",""))&gt;1,FALSE,TRUE)),VLOOKUP(SUBSTITUTE(E999,"T",""),CIFX_ECSG清單!A:R,18,0),VLOOKUP(E999,CIFX_ECSG清單!A:R,18,0)))</f>
        <v>TS0116-SA-010301-00003-顧客資料基本資料_顧客資料整合開戶建檔</v>
      </c>
      <c r="G999" s="65"/>
      <c r="H999" s="65"/>
      <c r="I999" s="65"/>
      <c r="J999" s="65" t="s">
        <v>496</v>
      </c>
      <c r="K999" s="65" t="s">
        <v>2338</v>
      </c>
      <c r="L999" s="65"/>
      <c r="M999" s="65" t="s">
        <v>2339</v>
      </c>
      <c r="N999" s="65">
        <v>11</v>
      </c>
      <c r="O999" s="65" t="s">
        <v>516</v>
      </c>
      <c r="P999" s="65" t="s">
        <v>979</v>
      </c>
      <c r="Q999" s="65" t="s">
        <v>2114</v>
      </c>
      <c r="R999" s="65" t="s">
        <v>980</v>
      </c>
      <c r="S999" s="65" t="s">
        <v>981</v>
      </c>
      <c r="T999" s="65"/>
    </row>
    <row r="1000" spans="1:20" hidden="1">
      <c r="A1000" s="6" t="str">
        <f>VLOOKUP(E1000,CIFX_ECSG清單!A:B,2,0)</f>
        <v>PROD</v>
      </c>
      <c r="B1000" s="6" t="str">
        <f>_xlfn.IFNA(IF(C1000="舊服務",LOOKUP(1,0/FIND(IFERROR(VLOOKUP(E1000,新舊交易名稱mapping!A:B,2,0),E1000),PGMTRX!A:A),PGMTRX!C:C),LOOKUP(1,0/FIND(E1000,新服務功能!H:H),新服務功能!M:M)),VLOOKUP(IFERROR(VLOOKUP(E1000,新舊交易名稱mapping!A:B,2,0),E1000),CIFX_ECSG清單!A:B,2,0))</f>
        <v>新世代分行系統(NBS)</v>
      </c>
      <c r="C1000" s="6" t="str">
        <f>IF(_xlfn.IFNA(VLOOKUP(E1000,新服務功能!H:H,1,0),"舊服務")&lt;&gt;"舊服務","新服務","舊服務")</f>
        <v>舊服務</v>
      </c>
      <c r="D1000" s="6" t="str">
        <f>IF((VLOOKUP(E1000,CIFX_ECSG清單!A:H,8,FALSE))=1,"異動","查詢")</f>
        <v>異動</v>
      </c>
      <c r="E1000" s="65" t="s">
        <v>64</v>
      </c>
      <c r="F1000" s="27" t="str">
        <f>IF(ISNUMBER(FIND("TWIS",E1000)),VLOOKUP(SUBSTITUTE(E1000,"TWIS","IWIS"),CIFX_ECSG清單!A:R,18,0),IF(AND(ISNUMBER(FIND("T",LEFT(E1000,2))),IF(LEN(E1000)-LEN(SUBSTITUTE(E1000,"T",""))&gt;1,FALSE,TRUE)),VLOOKUP(SUBSTITUTE(E1000,"T",""),CIFX_ECSG清單!A:R,18,0),VLOOKUP(E1000,CIFX_ECSG清單!A:R,18,0)))</f>
        <v>TS0116-SA-010301-00003-顧客資料基本資料_顧客資料整合開戶建檔</v>
      </c>
      <c r="G1000" s="65"/>
      <c r="H1000" s="65"/>
      <c r="I1000" s="65"/>
      <c r="J1000" s="65" t="s">
        <v>496</v>
      </c>
      <c r="K1000" s="65" t="s">
        <v>2340</v>
      </c>
      <c r="L1000" s="65"/>
      <c r="M1000" s="65" t="s">
        <v>2341</v>
      </c>
      <c r="N1000" s="65">
        <v>2</v>
      </c>
      <c r="O1000" s="65" t="s">
        <v>516</v>
      </c>
      <c r="P1000" s="65" t="s">
        <v>985</v>
      </c>
      <c r="Q1000" s="65" t="s">
        <v>2114</v>
      </c>
      <c r="R1000" s="65" t="s">
        <v>986</v>
      </c>
      <c r="S1000" s="65" t="s">
        <v>988</v>
      </c>
      <c r="T1000" s="65"/>
    </row>
    <row r="1001" spans="1:20" hidden="1">
      <c r="A1001" s="6" t="str">
        <f>VLOOKUP(E1001,CIFX_ECSG清單!A:B,2,0)</f>
        <v>PROD</v>
      </c>
      <c r="B1001" s="6" t="str">
        <f>_xlfn.IFNA(IF(C1001="舊服務",LOOKUP(1,0/FIND(IFERROR(VLOOKUP(E1001,新舊交易名稱mapping!A:B,2,0),E1001),PGMTRX!A:A),PGMTRX!C:C),LOOKUP(1,0/FIND(E1001,新服務功能!H:H),新服務功能!M:M)),VLOOKUP(IFERROR(VLOOKUP(E1001,新舊交易名稱mapping!A:B,2,0),E1001),CIFX_ECSG清單!A:B,2,0))</f>
        <v>新世代分行系統(NBS)</v>
      </c>
      <c r="C1001" s="6" t="str">
        <f>IF(_xlfn.IFNA(VLOOKUP(E1001,新服務功能!H:H,1,0),"舊服務")&lt;&gt;"舊服務","新服務","舊服務")</f>
        <v>舊服務</v>
      </c>
      <c r="D1001" s="6" t="str">
        <f>IF((VLOOKUP(E1001,CIFX_ECSG清單!A:H,8,FALSE))=1,"異動","查詢")</f>
        <v>異動</v>
      </c>
      <c r="E1001" s="65" t="s">
        <v>64</v>
      </c>
      <c r="F1001" s="27" t="str">
        <f>IF(ISNUMBER(FIND("TWIS",E1001)),VLOOKUP(SUBSTITUTE(E1001,"TWIS","IWIS"),CIFX_ECSG清單!A:R,18,0),IF(AND(ISNUMBER(FIND("T",LEFT(E1001,2))),IF(LEN(E1001)-LEN(SUBSTITUTE(E1001,"T",""))&gt;1,FALSE,TRUE)),VLOOKUP(SUBSTITUTE(E1001,"T",""),CIFX_ECSG清單!A:R,18,0),VLOOKUP(E1001,CIFX_ECSG清單!A:R,18,0)))</f>
        <v>TS0116-SA-010301-00003-顧客資料基本資料_顧客資料整合開戶建檔</v>
      </c>
      <c r="G1001" s="65"/>
      <c r="H1001" s="65"/>
      <c r="I1001" s="65"/>
      <c r="J1001" s="65" t="s">
        <v>496</v>
      </c>
      <c r="K1001" s="83" t="s">
        <v>2059</v>
      </c>
      <c r="L1001" s="83"/>
      <c r="M1001" s="65" t="s">
        <v>2342</v>
      </c>
      <c r="N1001" s="65">
        <v>2</v>
      </c>
      <c r="O1001" s="65" t="s">
        <v>516</v>
      </c>
      <c r="P1001" s="65"/>
      <c r="Q1001" s="65"/>
      <c r="R1001" s="65"/>
      <c r="S1001" s="65"/>
      <c r="T1001" s="65" t="s">
        <v>2343</v>
      </c>
    </row>
    <row r="1002" spans="1:20" hidden="1">
      <c r="A1002" s="6" t="str">
        <f>VLOOKUP(E1002,CIFX_ECSG清單!A:B,2,0)</f>
        <v>PROD</v>
      </c>
      <c r="B1002" s="6" t="str">
        <f>_xlfn.IFNA(IF(C1002="舊服務",LOOKUP(1,0/FIND(IFERROR(VLOOKUP(E1002,新舊交易名稱mapping!A:B,2,0),E1002),PGMTRX!A:A),PGMTRX!C:C),LOOKUP(1,0/FIND(E1002,新服務功能!H:H),新服務功能!M:M)),VLOOKUP(IFERROR(VLOOKUP(E1002,新舊交易名稱mapping!A:B,2,0),E1002),CIFX_ECSG清單!A:B,2,0))</f>
        <v>新世代分行系統(NBS)</v>
      </c>
      <c r="C1002" s="6" t="str">
        <f>IF(_xlfn.IFNA(VLOOKUP(E1002,新服務功能!H:H,1,0),"舊服務")&lt;&gt;"舊服務","新服務","舊服務")</f>
        <v>舊服務</v>
      </c>
      <c r="D1002" s="6" t="str">
        <f>IF((VLOOKUP(E1002,CIFX_ECSG清單!A:H,8,FALSE))=1,"異動","查詢")</f>
        <v>異動</v>
      </c>
      <c r="E1002" s="65" t="s">
        <v>64</v>
      </c>
      <c r="F1002" s="27" t="str">
        <f>IF(ISNUMBER(FIND("TWIS",E1002)),VLOOKUP(SUBSTITUTE(E1002,"TWIS","IWIS"),CIFX_ECSG清單!A:R,18,0),IF(AND(ISNUMBER(FIND("T",LEFT(E1002,2))),IF(LEN(E1002)-LEN(SUBSTITUTE(E1002,"T",""))&gt;1,FALSE,TRUE)),VLOOKUP(SUBSTITUTE(E1002,"T",""),CIFX_ECSG清單!A:R,18,0),VLOOKUP(E1002,CIFX_ECSG清單!A:R,18,0)))</f>
        <v>TS0116-SA-010301-00003-顧客資料基本資料_顧客資料整合開戶建檔</v>
      </c>
      <c r="G1002" s="65"/>
      <c r="H1002" s="65"/>
      <c r="I1002" s="65"/>
      <c r="J1002" s="65" t="s">
        <v>496</v>
      </c>
      <c r="K1002" s="65" t="s">
        <v>2344</v>
      </c>
      <c r="L1002" s="65"/>
      <c r="M1002" s="65" t="s">
        <v>2345</v>
      </c>
      <c r="N1002" s="65">
        <v>1</v>
      </c>
      <c r="O1002" s="65" t="s">
        <v>516</v>
      </c>
      <c r="P1002" s="65" t="s">
        <v>2189</v>
      </c>
      <c r="Q1002" s="65"/>
      <c r="R1002" s="65"/>
      <c r="S1002" s="65"/>
      <c r="T1002" s="65"/>
    </row>
    <row r="1003" spans="1:20" hidden="1">
      <c r="A1003" s="6" t="str">
        <f>VLOOKUP(E1003,CIFX_ECSG清單!A:B,2,0)</f>
        <v>PROD</v>
      </c>
      <c r="B1003" s="6" t="str">
        <f>_xlfn.IFNA(IF(C1003="舊服務",LOOKUP(1,0/FIND(IFERROR(VLOOKUP(E1003,新舊交易名稱mapping!A:B,2,0),E1003),PGMTRX!A:A),PGMTRX!C:C),LOOKUP(1,0/FIND(E1003,新服務功能!H:H),新服務功能!M:M)),VLOOKUP(IFERROR(VLOOKUP(E1003,新舊交易名稱mapping!A:B,2,0),E1003),CIFX_ECSG清單!A:B,2,0))</f>
        <v>新世代分行系統(NBS)</v>
      </c>
      <c r="C1003" s="6" t="str">
        <f>IF(_xlfn.IFNA(VLOOKUP(E1003,新服務功能!H:H,1,0),"舊服務")&lt;&gt;"舊服務","新服務","舊服務")</f>
        <v>舊服務</v>
      </c>
      <c r="D1003" s="6" t="str">
        <f>IF((VLOOKUP(E1003,CIFX_ECSG清單!A:H,8,FALSE))=1,"異動","查詢")</f>
        <v>異動</v>
      </c>
      <c r="E1003" s="65" t="s">
        <v>64</v>
      </c>
      <c r="F1003" s="27" t="str">
        <f>IF(ISNUMBER(FIND("TWIS",E1003)),VLOOKUP(SUBSTITUTE(E1003,"TWIS","IWIS"),CIFX_ECSG清單!A:R,18,0),IF(AND(ISNUMBER(FIND("T",LEFT(E1003,2))),IF(LEN(E1003)-LEN(SUBSTITUTE(E1003,"T",""))&gt;1,FALSE,TRUE)),VLOOKUP(SUBSTITUTE(E1003,"T",""),CIFX_ECSG清單!A:R,18,0),VLOOKUP(E1003,CIFX_ECSG清單!A:R,18,0)))</f>
        <v>TS0116-SA-010301-00003-顧客資料基本資料_顧客資料整合開戶建檔</v>
      </c>
      <c r="G1003" s="65"/>
      <c r="H1003" s="65"/>
      <c r="I1003" s="65"/>
      <c r="J1003" s="65" t="s">
        <v>496</v>
      </c>
      <c r="K1003" s="65" t="s">
        <v>1732</v>
      </c>
      <c r="L1003" s="65"/>
      <c r="M1003" s="65" t="s">
        <v>2346</v>
      </c>
      <c r="N1003" s="65">
        <v>1</v>
      </c>
      <c r="O1003" s="65" t="s">
        <v>516</v>
      </c>
      <c r="P1003" s="65" t="s">
        <v>1734</v>
      </c>
      <c r="Q1003" s="65" t="s">
        <v>2034</v>
      </c>
      <c r="R1003" s="65" t="s">
        <v>1735</v>
      </c>
      <c r="S1003" s="65" t="s">
        <v>1736</v>
      </c>
      <c r="T1003" s="65"/>
    </row>
    <row r="1004" spans="1:20" hidden="1">
      <c r="A1004" s="6" t="str">
        <f>VLOOKUP(E1004,CIFX_ECSG清單!A:B,2,0)</f>
        <v>PROD</v>
      </c>
      <c r="B1004" s="6" t="str">
        <f>_xlfn.IFNA(IF(C1004="舊服務",LOOKUP(1,0/FIND(IFERROR(VLOOKUP(E1004,新舊交易名稱mapping!A:B,2,0),E1004),PGMTRX!A:A),PGMTRX!C:C),LOOKUP(1,0/FIND(E1004,新服務功能!H:H),新服務功能!M:M)),VLOOKUP(IFERROR(VLOOKUP(E1004,新舊交易名稱mapping!A:B,2,0),E1004),CIFX_ECSG清單!A:B,2,0))</f>
        <v>新世代分行系統(NBS)</v>
      </c>
      <c r="C1004" s="6" t="str">
        <f>IF(_xlfn.IFNA(VLOOKUP(E1004,新服務功能!H:H,1,0),"舊服務")&lt;&gt;"舊服務","新服務","舊服務")</f>
        <v>舊服務</v>
      </c>
      <c r="D1004" s="6" t="str">
        <f>IF((VLOOKUP(E1004,CIFX_ECSG清單!A:H,8,FALSE))=1,"異動","查詢")</f>
        <v>異動</v>
      </c>
      <c r="E1004" s="65" t="s">
        <v>64</v>
      </c>
      <c r="F1004" s="27" t="str">
        <f>IF(ISNUMBER(FIND("TWIS",E1004)),VLOOKUP(SUBSTITUTE(E1004,"TWIS","IWIS"),CIFX_ECSG清單!A:R,18,0),IF(AND(ISNUMBER(FIND("T",LEFT(E1004,2))),IF(LEN(E1004)-LEN(SUBSTITUTE(E1004,"T",""))&gt;1,FALSE,TRUE)),VLOOKUP(SUBSTITUTE(E1004,"T",""),CIFX_ECSG清單!A:R,18,0),VLOOKUP(E1004,CIFX_ECSG清單!A:R,18,0)))</f>
        <v>TS0116-SA-010301-00003-顧客資料基本資料_顧客資料整合開戶建檔</v>
      </c>
      <c r="G1004" s="65"/>
      <c r="H1004" s="65"/>
      <c r="I1004" s="65"/>
      <c r="J1004" s="65" t="s">
        <v>496</v>
      </c>
      <c r="K1004" s="83" t="s">
        <v>2059</v>
      </c>
      <c r="L1004" s="83"/>
      <c r="M1004" s="65" t="s">
        <v>2347</v>
      </c>
      <c r="N1004" s="65">
        <v>1</v>
      </c>
      <c r="O1004" s="65" t="s">
        <v>516</v>
      </c>
      <c r="P1004" s="65"/>
      <c r="Q1004" s="65"/>
      <c r="R1004" s="65"/>
      <c r="S1004" s="65"/>
      <c r="T1004" s="65" t="s">
        <v>2348</v>
      </c>
    </row>
    <row r="1005" spans="1:20" hidden="1">
      <c r="A1005" s="6" t="str">
        <f>VLOOKUP(E1005,CIFX_ECSG清單!A:B,2,0)</f>
        <v>PROD</v>
      </c>
      <c r="B1005" s="6" t="str">
        <f>_xlfn.IFNA(IF(C1005="舊服務",LOOKUP(1,0/FIND(IFERROR(VLOOKUP(E1005,新舊交易名稱mapping!A:B,2,0),E1005),PGMTRX!A:A),PGMTRX!C:C),LOOKUP(1,0/FIND(E1005,新服務功能!H:H),新服務功能!M:M)),VLOOKUP(IFERROR(VLOOKUP(E1005,新舊交易名稱mapping!A:B,2,0),E1005),CIFX_ECSG清單!A:B,2,0))</f>
        <v>新世代分行系統(NBS)</v>
      </c>
      <c r="C1005" s="6" t="str">
        <f>IF(_xlfn.IFNA(VLOOKUP(E1005,新服務功能!H:H,1,0),"舊服務")&lt;&gt;"舊服務","新服務","舊服務")</f>
        <v>舊服務</v>
      </c>
      <c r="D1005" s="6" t="str">
        <f>IF((VLOOKUP(E1005,CIFX_ECSG清單!A:H,8,FALSE))=1,"異動","查詢")</f>
        <v>異動</v>
      </c>
      <c r="E1005" s="65" t="s">
        <v>64</v>
      </c>
      <c r="F1005" s="27" t="str">
        <f>IF(ISNUMBER(FIND("TWIS",E1005)),VLOOKUP(SUBSTITUTE(E1005,"TWIS","IWIS"),CIFX_ECSG清單!A:R,18,0),IF(AND(ISNUMBER(FIND("T",LEFT(E1005,2))),IF(LEN(E1005)-LEN(SUBSTITUTE(E1005,"T",""))&gt;1,FALSE,TRUE)),VLOOKUP(SUBSTITUTE(E1005,"T",""),CIFX_ECSG清單!A:R,18,0),VLOOKUP(E1005,CIFX_ECSG清單!A:R,18,0)))</f>
        <v>TS0116-SA-010301-00003-顧客資料基本資料_顧客資料整合開戶建檔</v>
      </c>
      <c r="G1005" s="65"/>
      <c r="H1005" s="65"/>
      <c r="I1005" s="65"/>
      <c r="J1005" s="65" t="s">
        <v>496</v>
      </c>
      <c r="K1005" s="65" t="s">
        <v>2349</v>
      </c>
      <c r="L1005" s="65"/>
      <c r="M1005" s="65" t="s">
        <v>2350</v>
      </c>
      <c r="N1005" s="65">
        <v>20</v>
      </c>
      <c r="O1005" s="65" t="s">
        <v>516</v>
      </c>
      <c r="P1005" s="65" t="s">
        <v>1100</v>
      </c>
      <c r="Q1005" s="65" t="s">
        <v>2114</v>
      </c>
      <c r="R1005" s="65" t="s">
        <v>2351</v>
      </c>
      <c r="S1005" s="65" t="s">
        <v>1102</v>
      </c>
      <c r="T1005" s="65"/>
    </row>
    <row r="1006" spans="1:20" hidden="1">
      <c r="A1006" s="6" t="str">
        <f>VLOOKUP(E1006,CIFX_ECSG清單!A:B,2,0)</f>
        <v>PROD</v>
      </c>
      <c r="B1006" s="6" t="str">
        <f>_xlfn.IFNA(IF(C1006="舊服務",LOOKUP(1,0/FIND(IFERROR(VLOOKUP(E1006,新舊交易名稱mapping!A:B,2,0),E1006),PGMTRX!A:A),PGMTRX!C:C),LOOKUP(1,0/FIND(E1006,新服務功能!H:H),新服務功能!M:M)),VLOOKUP(IFERROR(VLOOKUP(E1006,新舊交易名稱mapping!A:B,2,0),E1006),CIFX_ECSG清單!A:B,2,0))</f>
        <v>新世代分行系統(NBS)</v>
      </c>
      <c r="C1006" s="6" t="str">
        <f>IF(_xlfn.IFNA(VLOOKUP(E1006,新服務功能!H:H,1,0),"舊服務")&lt;&gt;"舊服務","新服務","舊服務")</f>
        <v>舊服務</v>
      </c>
      <c r="D1006" s="6" t="str">
        <f>IF((VLOOKUP(E1006,CIFX_ECSG清單!A:H,8,FALSE))=1,"異動","查詢")</f>
        <v>異動</v>
      </c>
      <c r="E1006" s="65" t="s">
        <v>64</v>
      </c>
      <c r="F1006" s="27" t="str">
        <f>IF(ISNUMBER(FIND("TWIS",E1006)),VLOOKUP(SUBSTITUTE(E1006,"TWIS","IWIS"),CIFX_ECSG清單!A:R,18,0),IF(AND(ISNUMBER(FIND("T",LEFT(E1006,2))),IF(LEN(E1006)-LEN(SUBSTITUTE(E1006,"T",""))&gt;1,FALSE,TRUE)),VLOOKUP(SUBSTITUTE(E1006,"T",""),CIFX_ECSG清單!A:R,18,0),VLOOKUP(E1006,CIFX_ECSG清單!A:R,18,0)))</f>
        <v>TS0116-SA-010301-00003-顧客資料基本資料_顧客資料整合開戶建檔</v>
      </c>
      <c r="G1006" s="65"/>
      <c r="H1006" s="65"/>
      <c r="I1006" s="65"/>
      <c r="J1006" s="65" t="s">
        <v>513</v>
      </c>
      <c r="K1006" s="65" t="s">
        <v>1944</v>
      </c>
      <c r="L1006" s="65"/>
      <c r="M1006" s="65" t="s">
        <v>2352</v>
      </c>
      <c r="N1006" s="65">
        <v>1</v>
      </c>
      <c r="O1006" s="65" t="s">
        <v>516</v>
      </c>
      <c r="P1006" s="65" t="s">
        <v>1439</v>
      </c>
      <c r="Q1006" s="65" t="s">
        <v>2034</v>
      </c>
      <c r="R1006" s="65" t="s">
        <v>1713</v>
      </c>
      <c r="S1006" s="65" t="s">
        <v>1441</v>
      </c>
      <c r="T1006" s="65"/>
    </row>
    <row r="1007" spans="1:20" hidden="1">
      <c r="A1007" s="6" t="str">
        <f>VLOOKUP(E1007,CIFX_ECSG清單!A:B,2,0)</f>
        <v>PROD</v>
      </c>
      <c r="B1007" s="6" t="str">
        <f>_xlfn.IFNA(IF(C1007="舊服務",LOOKUP(1,0/FIND(IFERROR(VLOOKUP(E1007,新舊交易名稱mapping!A:B,2,0),E1007),PGMTRX!A:A),PGMTRX!C:C),LOOKUP(1,0/FIND(E1007,新服務功能!H:H),新服務功能!M:M)),VLOOKUP(IFERROR(VLOOKUP(E1007,新舊交易名稱mapping!A:B,2,0),E1007),CIFX_ECSG清單!A:B,2,0))</f>
        <v>新世代分行系統(NBS)</v>
      </c>
      <c r="C1007" s="6" t="str">
        <f>IF(_xlfn.IFNA(VLOOKUP(E1007,新服務功能!H:H,1,0),"舊服務")&lt;&gt;"舊服務","新服務","舊服務")</f>
        <v>舊服務</v>
      </c>
      <c r="D1007" s="6" t="str">
        <f>IF((VLOOKUP(E1007,CIFX_ECSG清單!A:H,8,FALSE))=1,"異動","查詢")</f>
        <v>異動</v>
      </c>
      <c r="E1007" s="65" t="s">
        <v>64</v>
      </c>
      <c r="F1007" s="27" t="str">
        <f>IF(ISNUMBER(FIND("TWIS",E1007)),VLOOKUP(SUBSTITUTE(E1007,"TWIS","IWIS"),CIFX_ECSG清單!A:R,18,0),IF(AND(ISNUMBER(FIND("T",LEFT(E1007,2))),IF(LEN(E1007)-LEN(SUBSTITUTE(E1007,"T",""))&gt;1,FALSE,TRUE)),VLOOKUP(SUBSTITUTE(E1007,"T",""),CIFX_ECSG清單!A:R,18,0),VLOOKUP(E1007,CIFX_ECSG清單!A:R,18,0)))</f>
        <v>TS0116-SA-010301-00003-顧客資料基本資料_顧客資料整合開戶建檔</v>
      </c>
      <c r="G1007" s="65"/>
      <c r="H1007" s="65"/>
      <c r="I1007" s="65"/>
      <c r="J1007" s="65" t="s">
        <v>513</v>
      </c>
      <c r="K1007" s="65" t="s">
        <v>2353</v>
      </c>
      <c r="L1007" s="65"/>
      <c r="M1007" s="65" t="s">
        <v>2354</v>
      </c>
      <c r="N1007" s="65">
        <v>52</v>
      </c>
      <c r="O1007" s="65" t="s">
        <v>516</v>
      </c>
      <c r="P1007" s="65" t="s">
        <v>2355</v>
      </c>
      <c r="Q1007" s="65"/>
      <c r="R1007" s="65"/>
      <c r="S1007" s="65"/>
      <c r="T1007" s="65"/>
    </row>
    <row r="1008" spans="1:20" hidden="1">
      <c r="A1008" s="6" t="str">
        <f>VLOOKUP(E1008,CIFX_ECSG清單!A:B,2,0)</f>
        <v>PROD</v>
      </c>
      <c r="B1008" s="6" t="str">
        <f>_xlfn.IFNA(IF(C1008="舊服務",LOOKUP(1,0/FIND(IFERROR(VLOOKUP(E1008,新舊交易名稱mapping!A:B,2,0),E1008),PGMTRX!A:A),PGMTRX!C:C),LOOKUP(1,0/FIND(E1008,新服務功能!H:H),新服務功能!M:M)),VLOOKUP(IFERROR(VLOOKUP(E1008,新舊交易名稱mapping!A:B,2,0),E1008),CIFX_ECSG清單!A:B,2,0))</f>
        <v>新世代分行系統(NBS)</v>
      </c>
      <c r="C1008" s="6" t="str">
        <f>IF(_xlfn.IFNA(VLOOKUP(E1008,新服務功能!H:H,1,0),"舊服務")&lt;&gt;"舊服務","新服務","舊服務")</f>
        <v>舊服務</v>
      </c>
      <c r="D1008" s="6" t="str">
        <f>IF((VLOOKUP(E1008,CIFX_ECSG清單!A:H,8,FALSE))=1,"異動","查詢")</f>
        <v>異動</v>
      </c>
      <c r="E1008" s="65" t="s">
        <v>113</v>
      </c>
      <c r="F1008" s="27" t="str">
        <f>IF(ISNUMBER(FIND("TWIS",E1008)),VLOOKUP(SUBSTITUTE(E1008,"TWIS","IWIS"),CIFX_ECSG清單!A:R,18,0),IF(AND(ISNUMBER(FIND("T",LEFT(E1008,2))),IF(LEN(E1008)-LEN(SUBSTITUTE(E1008,"T",""))&gt;1,FALSE,TRUE)),VLOOKUP(SUBSTITUTE(E1008,"T",""),CIFX_ECSG清單!A:R,18,0),VLOOKUP(E1008,CIFX_ECSG清單!A:R,18,0)))</f>
        <v>TS0116-SA-010313-00001-顧客註記/約定作業_顧客接觸通路註記及注意事項資料維護</v>
      </c>
      <c r="G1008" s="65"/>
      <c r="H1008" s="65"/>
      <c r="I1008" s="65"/>
      <c r="J1008" s="65" t="s">
        <v>496</v>
      </c>
      <c r="K1008" s="65" t="s">
        <v>498</v>
      </c>
      <c r="L1008" s="65"/>
      <c r="M1008" s="65" t="s">
        <v>2356</v>
      </c>
      <c r="N1008" s="65">
        <v>10</v>
      </c>
      <c r="O1008" s="65" t="s">
        <v>516</v>
      </c>
      <c r="P1008" s="65" t="s">
        <v>501</v>
      </c>
      <c r="Q1008" s="65" t="s">
        <v>2034</v>
      </c>
      <c r="R1008" s="65" t="s">
        <v>517</v>
      </c>
      <c r="S1008" s="65" t="s">
        <v>2035</v>
      </c>
      <c r="T1008" s="65"/>
    </row>
    <row r="1009" spans="1:20" hidden="1">
      <c r="A1009" s="6" t="str">
        <f>VLOOKUP(E1009,CIFX_ECSG清單!A:B,2,0)</f>
        <v>PROD</v>
      </c>
      <c r="B1009" s="6" t="str">
        <f>_xlfn.IFNA(IF(C1009="舊服務",LOOKUP(1,0/FIND(IFERROR(VLOOKUP(E1009,新舊交易名稱mapping!A:B,2,0),E1009),PGMTRX!A:A),PGMTRX!C:C),LOOKUP(1,0/FIND(E1009,新服務功能!H:H),新服務功能!M:M)),VLOOKUP(IFERROR(VLOOKUP(E1009,新舊交易名稱mapping!A:B,2,0),E1009),CIFX_ECSG清單!A:B,2,0))</f>
        <v>新世代分行系統(NBS)</v>
      </c>
      <c r="C1009" s="6" t="str">
        <f>IF(_xlfn.IFNA(VLOOKUP(E1009,新服務功能!H:H,1,0),"舊服務")&lt;&gt;"舊服務","新服務","舊服務")</f>
        <v>舊服務</v>
      </c>
      <c r="D1009" s="6" t="str">
        <f>IF((VLOOKUP(E1009,CIFX_ECSG清單!A:H,8,FALSE))=1,"異動","查詢")</f>
        <v>異動</v>
      </c>
      <c r="E1009" s="65" t="s">
        <v>113</v>
      </c>
      <c r="F1009" s="27" t="str">
        <f>IF(ISNUMBER(FIND("TWIS",E1009)),VLOOKUP(SUBSTITUTE(E1009,"TWIS","IWIS"),CIFX_ECSG清單!A:R,18,0),IF(AND(ISNUMBER(FIND("T",LEFT(E1009,2))),IF(LEN(E1009)-LEN(SUBSTITUTE(E1009,"T",""))&gt;1,FALSE,TRUE)),VLOOKUP(SUBSTITUTE(E1009,"T",""),CIFX_ECSG清單!A:R,18,0),VLOOKUP(E1009,CIFX_ECSG清單!A:R,18,0)))</f>
        <v>TS0116-SA-010313-00001-顧客註記/約定作業_顧客接觸通路註記及注意事項資料維護</v>
      </c>
      <c r="G1009" s="65"/>
      <c r="H1009" s="65"/>
      <c r="I1009" s="65"/>
      <c r="J1009" s="65" t="s">
        <v>496</v>
      </c>
      <c r="K1009" s="65" t="s">
        <v>691</v>
      </c>
      <c r="L1009" s="65"/>
      <c r="M1009" s="65" t="s">
        <v>2357</v>
      </c>
      <c r="N1009" s="65">
        <v>1</v>
      </c>
      <c r="O1009" s="65" t="s">
        <v>516</v>
      </c>
      <c r="P1009" s="65" t="s">
        <v>693</v>
      </c>
      <c r="Q1009" s="65" t="s">
        <v>2156</v>
      </c>
      <c r="R1009" s="65" t="s">
        <v>694</v>
      </c>
      <c r="S1009" s="65" t="s">
        <v>696</v>
      </c>
      <c r="T1009" s="65"/>
    </row>
    <row r="1010" spans="1:20" hidden="1">
      <c r="A1010" s="6" t="str">
        <f>VLOOKUP(E1010,CIFX_ECSG清單!A:B,2,0)</f>
        <v>PROD</v>
      </c>
      <c r="B1010" s="6" t="str">
        <f>_xlfn.IFNA(IF(C1010="舊服務",LOOKUP(1,0/FIND(IFERROR(VLOOKUP(E1010,新舊交易名稱mapping!A:B,2,0),E1010),PGMTRX!A:A),PGMTRX!C:C),LOOKUP(1,0/FIND(E1010,新服務功能!H:H),新服務功能!M:M)),VLOOKUP(IFERROR(VLOOKUP(E1010,新舊交易名稱mapping!A:B,2,0),E1010),CIFX_ECSG清單!A:B,2,0))</f>
        <v>新世代分行系統(NBS)</v>
      </c>
      <c r="C1010" s="6" t="str">
        <f>IF(_xlfn.IFNA(VLOOKUP(E1010,新服務功能!H:H,1,0),"舊服務")&lt;&gt;"舊服務","新服務","舊服務")</f>
        <v>舊服務</v>
      </c>
      <c r="D1010" s="6" t="str">
        <f>IF((VLOOKUP(E1010,CIFX_ECSG清單!A:H,8,FALSE))=1,"異動","查詢")</f>
        <v>異動</v>
      </c>
      <c r="E1010" s="65" t="s">
        <v>113</v>
      </c>
      <c r="F1010" s="27" t="str">
        <f>IF(ISNUMBER(FIND("TWIS",E1010)),VLOOKUP(SUBSTITUTE(E1010,"TWIS","IWIS"),CIFX_ECSG清單!A:R,18,0),IF(AND(ISNUMBER(FIND("T",LEFT(E1010,2))),IF(LEN(E1010)-LEN(SUBSTITUTE(E1010,"T",""))&gt;1,FALSE,TRUE)),VLOOKUP(SUBSTITUTE(E1010,"T",""),CIFX_ECSG清單!A:R,18,0),VLOOKUP(E1010,CIFX_ECSG清單!A:R,18,0)))</f>
        <v>TS0116-SA-010313-00001-顧客註記/約定作業_顧客接觸通路註記及注意事項資料維護</v>
      </c>
      <c r="G1010" s="65"/>
      <c r="H1010" s="65"/>
      <c r="I1010" s="65"/>
      <c r="J1010" s="65" t="s">
        <v>496</v>
      </c>
      <c r="K1010" s="65" t="s">
        <v>697</v>
      </c>
      <c r="L1010" s="65"/>
      <c r="M1010" s="65" t="s">
        <v>2358</v>
      </c>
      <c r="N1010" s="65">
        <v>60</v>
      </c>
      <c r="O1010" s="65" t="s">
        <v>516</v>
      </c>
      <c r="P1010" s="65" t="s">
        <v>699</v>
      </c>
      <c r="Q1010" s="65" t="s">
        <v>2156</v>
      </c>
      <c r="R1010" s="65" t="s">
        <v>700</v>
      </c>
      <c r="S1010" s="65" t="s">
        <v>627</v>
      </c>
      <c r="T1010" s="65"/>
    </row>
    <row r="1011" spans="1:20" hidden="1">
      <c r="A1011" s="6" t="str">
        <f>VLOOKUP(E1011,CIFX_ECSG清單!A:B,2,0)</f>
        <v>PROD</v>
      </c>
      <c r="B1011" s="6" t="str">
        <f>_xlfn.IFNA(IF(C1011="舊服務",LOOKUP(1,0/FIND(IFERROR(VLOOKUP(E1011,新舊交易名稱mapping!A:B,2,0),E1011),PGMTRX!A:A),PGMTRX!C:C),LOOKUP(1,0/FIND(E1011,新服務功能!H:H),新服務功能!M:M)),VLOOKUP(IFERROR(VLOOKUP(E1011,新舊交易名稱mapping!A:B,2,0),E1011),CIFX_ECSG清單!A:B,2,0))</f>
        <v>新世代分行系統(NBS)</v>
      </c>
      <c r="C1011" s="6" t="str">
        <f>IF(_xlfn.IFNA(VLOOKUP(E1011,新服務功能!H:H,1,0),"舊服務")&lt;&gt;"舊服務","新服務","舊服務")</f>
        <v>舊服務</v>
      </c>
      <c r="D1011" s="6" t="str">
        <f>IF((VLOOKUP(E1011,CIFX_ECSG清單!A:H,8,FALSE))=1,"異動","查詢")</f>
        <v>異動</v>
      </c>
      <c r="E1011" s="65" t="s">
        <v>113</v>
      </c>
      <c r="F1011" s="27" t="str">
        <f>IF(ISNUMBER(FIND("TWIS",E1011)),VLOOKUP(SUBSTITUTE(E1011,"TWIS","IWIS"),CIFX_ECSG清單!A:R,18,0),IF(AND(ISNUMBER(FIND("T",LEFT(E1011,2))),IF(LEN(E1011)-LEN(SUBSTITUTE(E1011,"T",""))&gt;1,FALSE,TRUE)),VLOOKUP(SUBSTITUTE(E1011,"T",""),CIFX_ECSG清單!A:R,18,0),VLOOKUP(E1011,CIFX_ECSG清單!A:R,18,0)))</f>
        <v>TS0116-SA-010313-00001-顧客註記/約定作業_顧客接觸通路註記及注意事項資料維護</v>
      </c>
      <c r="G1011" s="65"/>
      <c r="H1011" s="65"/>
      <c r="I1011" s="65"/>
      <c r="J1011" s="65" t="s">
        <v>496</v>
      </c>
      <c r="K1011" s="65" t="s">
        <v>2170</v>
      </c>
      <c r="L1011" s="65"/>
      <c r="M1011" s="65" t="s">
        <v>2359</v>
      </c>
      <c r="N1011" s="65">
        <v>1</v>
      </c>
      <c r="O1011" s="65" t="s">
        <v>516</v>
      </c>
      <c r="P1011" s="65" t="s">
        <v>703</v>
      </c>
      <c r="Q1011" s="65" t="s">
        <v>2172</v>
      </c>
      <c r="R1011" s="65" t="s">
        <v>704</v>
      </c>
      <c r="S1011" s="65" t="s">
        <v>706</v>
      </c>
      <c r="T1011" s="65"/>
    </row>
    <row r="1012" spans="1:20" hidden="1">
      <c r="A1012" s="6" t="str">
        <f>VLOOKUP(E1012,CIFX_ECSG清單!A:B,2,0)</f>
        <v>PROD</v>
      </c>
      <c r="B1012" s="6" t="str">
        <f>_xlfn.IFNA(IF(C1012="舊服務",LOOKUP(1,0/FIND(IFERROR(VLOOKUP(E1012,新舊交易名稱mapping!A:B,2,0),E1012),PGMTRX!A:A),PGMTRX!C:C),LOOKUP(1,0/FIND(E1012,新服務功能!H:H),新服務功能!M:M)),VLOOKUP(IFERROR(VLOOKUP(E1012,新舊交易名稱mapping!A:B,2,0),E1012),CIFX_ECSG清單!A:B,2,0))</f>
        <v>新世代分行系統(NBS)</v>
      </c>
      <c r="C1012" s="6" t="str">
        <f>IF(_xlfn.IFNA(VLOOKUP(E1012,新服務功能!H:H,1,0),"舊服務")&lt;&gt;"舊服務","新服務","舊服務")</f>
        <v>舊服務</v>
      </c>
      <c r="D1012" s="6" t="str">
        <f>IF((VLOOKUP(E1012,CIFX_ECSG清單!A:H,8,FALSE))=1,"異動","查詢")</f>
        <v>異動</v>
      </c>
      <c r="E1012" s="65" t="s">
        <v>113</v>
      </c>
      <c r="F1012" s="27" t="str">
        <f>IF(ISNUMBER(FIND("TWIS",E1012)),VLOOKUP(SUBSTITUTE(E1012,"TWIS","IWIS"),CIFX_ECSG清單!A:R,18,0),IF(AND(ISNUMBER(FIND("T",LEFT(E1012,2))),IF(LEN(E1012)-LEN(SUBSTITUTE(E1012,"T",""))&gt;1,FALSE,TRUE)),VLOOKUP(SUBSTITUTE(E1012,"T",""),CIFX_ECSG清單!A:R,18,0),VLOOKUP(E1012,CIFX_ECSG清單!A:R,18,0)))</f>
        <v>TS0116-SA-010313-00001-顧客註記/約定作業_顧客接觸通路註記及注意事項資料維護</v>
      </c>
      <c r="G1012" s="65"/>
      <c r="H1012" s="65"/>
      <c r="I1012" s="65"/>
      <c r="J1012" s="65" t="s">
        <v>496</v>
      </c>
      <c r="K1012" s="65" t="s">
        <v>2174</v>
      </c>
      <c r="L1012" s="65"/>
      <c r="M1012" s="65" t="s">
        <v>2360</v>
      </c>
      <c r="N1012" s="65">
        <v>1</v>
      </c>
      <c r="O1012" s="65" t="s">
        <v>516</v>
      </c>
      <c r="P1012" s="65" t="s">
        <v>709</v>
      </c>
      <c r="Q1012" s="65" t="s">
        <v>2172</v>
      </c>
      <c r="R1012" s="65" t="s">
        <v>710</v>
      </c>
      <c r="S1012" s="65" t="s">
        <v>711</v>
      </c>
      <c r="T1012" s="65"/>
    </row>
    <row r="1013" spans="1:20" hidden="1">
      <c r="A1013" s="6" t="str">
        <f>VLOOKUP(E1013,CIFX_ECSG清單!A:B,2,0)</f>
        <v>PROD</v>
      </c>
      <c r="B1013" s="6" t="str">
        <f>_xlfn.IFNA(IF(C1013="舊服務",LOOKUP(1,0/FIND(IFERROR(VLOOKUP(E1013,新舊交易名稱mapping!A:B,2,0),E1013),PGMTRX!A:A),PGMTRX!C:C),LOOKUP(1,0/FIND(E1013,新服務功能!H:H),新服務功能!M:M)),VLOOKUP(IFERROR(VLOOKUP(E1013,新舊交易名稱mapping!A:B,2,0),E1013),CIFX_ECSG清單!A:B,2,0))</f>
        <v>新世代分行系統(NBS)</v>
      </c>
      <c r="C1013" s="6" t="str">
        <f>IF(_xlfn.IFNA(VLOOKUP(E1013,新服務功能!H:H,1,0),"舊服務")&lt;&gt;"舊服務","新服務","舊服務")</f>
        <v>舊服務</v>
      </c>
      <c r="D1013" s="6" t="str">
        <f>IF((VLOOKUP(E1013,CIFX_ECSG清單!A:H,8,FALSE))=1,"異動","查詢")</f>
        <v>異動</v>
      </c>
      <c r="E1013" s="65" t="s">
        <v>113</v>
      </c>
      <c r="F1013" s="27" t="str">
        <f>IF(ISNUMBER(FIND("TWIS",E1013)),VLOOKUP(SUBSTITUTE(E1013,"TWIS","IWIS"),CIFX_ECSG清單!A:R,18,0),IF(AND(ISNUMBER(FIND("T",LEFT(E1013,2))),IF(LEN(E1013)-LEN(SUBSTITUTE(E1013,"T",""))&gt;1,FALSE,TRUE)),VLOOKUP(SUBSTITUTE(E1013,"T",""),CIFX_ECSG清單!A:R,18,0),VLOOKUP(E1013,CIFX_ECSG清單!A:R,18,0)))</f>
        <v>TS0116-SA-010313-00001-顧客註記/約定作業_顧客接觸通路註記及注意事項資料維護</v>
      </c>
      <c r="G1013" s="65"/>
      <c r="H1013" s="65"/>
      <c r="I1013" s="65"/>
      <c r="J1013" s="65" t="s">
        <v>496</v>
      </c>
      <c r="K1013" s="65" t="s">
        <v>2177</v>
      </c>
      <c r="L1013" s="65"/>
      <c r="M1013" s="65" t="s">
        <v>2361</v>
      </c>
      <c r="N1013" s="65">
        <v>1</v>
      </c>
      <c r="O1013" s="65" t="s">
        <v>516</v>
      </c>
      <c r="P1013" s="65" t="s">
        <v>714</v>
      </c>
      <c r="Q1013" s="65" t="s">
        <v>2172</v>
      </c>
      <c r="R1013" s="65" t="s">
        <v>715</v>
      </c>
      <c r="S1013" s="65" t="s">
        <v>716</v>
      </c>
      <c r="T1013" s="65"/>
    </row>
    <row r="1014" spans="1:20" hidden="1">
      <c r="A1014" s="6" t="str">
        <f>VLOOKUP(E1014,CIFX_ECSG清單!A:B,2,0)</f>
        <v>PROD</v>
      </c>
      <c r="B1014" s="6" t="str">
        <f>_xlfn.IFNA(IF(C1014="舊服務",LOOKUP(1,0/FIND(IFERROR(VLOOKUP(E1014,新舊交易名稱mapping!A:B,2,0),E1014),PGMTRX!A:A),PGMTRX!C:C),LOOKUP(1,0/FIND(E1014,新服務功能!H:H),新服務功能!M:M)),VLOOKUP(IFERROR(VLOOKUP(E1014,新舊交易名稱mapping!A:B,2,0),E1014),CIFX_ECSG清單!A:B,2,0))</f>
        <v>新世代分行系統(NBS)</v>
      </c>
      <c r="C1014" s="6" t="str">
        <f>IF(_xlfn.IFNA(VLOOKUP(E1014,新服務功能!H:H,1,0),"舊服務")&lt;&gt;"舊服務","新服務","舊服務")</f>
        <v>舊服務</v>
      </c>
      <c r="D1014" s="6" t="str">
        <f>IF((VLOOKUP(E1014,CIFX_ECSG清單!A:H,8,FALSE))=1,"異動","查詢")</f>
        <v>異動</v>
      </c>
      <c r="E1014" s="65" t="s">
        <v>113</v>
      </c>
      <c r="F1014" s="27" t="str">
        <f>IF(ISNUMBER(FIND("TWIS",E1014)),VLOOKUP(SUBSTITUTE(E1014,"TWIS","IWIS"),CIFX_ECSG清單!A:R,18,0),IF(AND(ISNUMBER(FIND("T",LEFT(E1014,2))),IF(LEN(E1014)-LEN(SUBSTITUTE(E1014,"T",""))&gt;1,FALSE,TRUE)),VLOOKUP(SUBSTITUTE(E1014,"T",""),CIFX_ECSG清單!A:R,18,0),VLOOKUP(E1014,CIFX_ECSG清單!A:R,18,0)))</f>
        <v>TS0116-SA-010313-00001-顧客註記/約定作業_顧客接觸通路註記及注意事項資料維護</v>
      </c>
      <c r="G1014" s="65"/>
      <c r="H1014" s="65"/>
      <c r="I1014" s="65"/>
      <c r="J1014" s="65" t="s">
        <v>496</v>
      </c>
      <c r="K1014" s="65" t="s">
        <v>2180</v>
      </c>
      <c r="L1014" s="65"/>
      <c r="M1014" s="65" t="s">
        <v>2362</v>
      </c>
      <c r="N1014" s="65">
        <v>1</v>
      </c>
      <c r="O1014" s="65" t="s">
        <v>516</v>
      </c>
      <c r="P1014" s="65" t="s">
        <v>719</v>
      </c>
      <c r="Q1014" s="65" t="s">
        <v>2172</v>
      </c>
      <c r="R1014" s="65" t="s">
        <v>720</v>
      </c>
      <c r="S1014" s="65" t="s">
        <v>721</v>
      </c>
      <c r="T1014" s="65"/>
    </row>
    <row r="1015" spans="1:20" hidden="1">
      <c r="A1015" s="6" t="str">
        <f>VLOOKUP(E1015,CIFX_ECSG清單!A:B,2,0)</f>
        <v>PROD</v>
      </c>
      <c r="B1015" s="6" t="str">
        <f>_xlfn.IFNA(IF(C1015="舊服務",LOOKUP(1,0/FIND(IFERROR(VLOOKUP(E1015,新舊交易名稱mapping!A:B,2,0),E1015),PGMTRX!A:A),PGMTRX!C:C),LOOKUP(1,0/FIND(E1015,新服務功能!H:H),新服務功能!M:M)),VLOOKUP(IFERROR(VLOOKUP(E1015,新舊交易名稱mapping!A:B,2,0),E1015),CIFX_ECSG清單!A:B,2,0))</f>
        <v>新世代分行系統(NBS)</v>
      </c>
      <c r="C1015" s="6" t="str">
        <f>IF(_xlfn.IFNA(VLOOKUP(E1015,新服務功能!H:H,1,0),"舊服務")&lt;&gt;"舊服務","新服務","舊服務")</f>
        <v>舊服務</v>
      </c>
      <c r="D1015" s="6" t="str">
        <f>IF((VLOOKUP(E1015,CIFX_ECSG清單!A:H,8,FALSE))=1,"異動","查詢")</f>
        <v>異動</v>
      </c>
      <c r="E1015" s="65" t="s">
        <v>113</v>
      </c>
      <c r="F1015" s="27" t="str">
        <f>IF(ISNUMBER(FIND("TWIS",E1015)),VLOOKUP(SUBSTITUTE(E1015,"TWIS","IWIS"),CIFX_ECSG清單!A:R,18,0),IF(AND(ISNUMBER(FIND("T",LEFT(E1015,2))),IF(LEN(E1015)-LEN(SUBSTITUTE(E1015,"T",""))&gt;1,FALSE,TRUE)),VLOOKUP(SUBSTITUTE(E1015,"T",""),CIFX_ECSG清單!A:R,18,0),VLOOKUP(E1015,CIFX_ECSG清單!A:R,18,0)))</f>
        <v>TS0116-SA-010313-00001-顧客註記/約定作業_顧客接觸通路註記及注意事項資料維護</v>
      </c>
      <c r="G1015" s="65"/>
      <c r="H1015" s="65"/>
      <c r="I1015" s="65"/>
      <c r="J1015" s="65" t="s">
        <v>496</v>
      </c>
      <c r="K1015" s="65" t="s">
        <v>722</v>
      </c>
      <c r="L1015" s="65"/>
      <c r="M1015" s="65" t="s">
        <v>2363</v>
      </c>
      <c r="N1015" s="65">
        <v>8</v>
      </c>
      <c r="O1015" s="65" t="s">
        <v>516</v>
      </c>
      <c r="P1015" s="65" t="s">
        <v>2364</v>
      </c>
      <c r="Q1015" s="65"/>
      <c r="R1015" s="65"/>
      <c r="S1015" s="65"/>
      <c r="T1015" s="65"/>
    </row>
    <row r="1016" spans="1:20" hidden="1">
      <c r="A1016" s="6" t="str">
        <f>VLOOKUP(E1016,CIFX_ECSG清單!A:B,2,0)</f>
        <v>PROD</v>
      </c>
      <c r="B1016" s="6" t="str">
        <f>_xlfn.IFNA(IF(C1016="舊服務",LOOKUP(1,0/FIND(IFERROR(VLOOKUP(E1016,新舊交易名稱mapping!A:B,2,0),E1016),PGMTRX!A:A),PGMTRX!C:C),LOOKUP(1,0/FIND(E1016,新服務功能!H:H),新服務功能!M:M)),VLOOKUP(IFERROR(VLOOKUP(E1016,新舊交易名稱mapping!A:B,2,0),E1016),CIFX_ECSG清單!A:B,2,0))</f>
        <v>新世代分行系統(NBS)</v>
      </c>
      <c r="C1016" s="6" t="str">
        <f>IF(_xlfn.IFNA(VLOOKUP(E1016,新服務功能!H:H,1,0),"舊服務")&lt;&gt;"舊服務","新服務","舊服務")</f>
        <v>舊服務</v>
      </c>
      <c r="D1016" s="6" t="str">
        <f>IF((VLOOKUP(E1016,CIFX_ECSG清單!A:H,8,FALSE))=1,"異動","查詢")</f>
        <v>異動</v>
      </c>
      <c r="E1016" s="65" t="s">
        <v>113</v>
      </c>
      <c r="F1016" s="27" t="str">
        <f>IF(ISNUMBER(FIND("TWIS",E1016)),VLOOKUP(SUBSTITUTE(E1016,"TWIS","IWIS"),CIFX_ECSG清單!A:R,18,0),IF(AND(ISNUMBER(FIND("T",LEFT(E1016,2))),IF(LEN(E1016)-LEN(SUBSTITUTE(E1016,"T",""))&gt;1,FALSE,TRUE)),VLOOKUP(SUBSTITUTE(E1016,"T",""),CIFX_ECSG清單!A:R,18,0),VLOOKUP(E1016,CIFX_ECSG清單!A:R,18,0)))</f>
        <v>TS0116-SA-010313-00001-顧客註記/約定作業_顧客接觸通路註記及注意事項資料維護</v>
      </c>
      <c r="G1016" s="65"/>
      <c r="H1016" s="65"/>
      <c r="I1016" s="65"/>
      <c r="J1016" s="65" t="s">
        <v>496</v>
      </c>
      <c r="K1016" s="65" t="s">
        <v>2365</v>
      </c>
      <c r="L1016" s="65"/>
      <c r="M1016" s="65" t="s">
        <v>2366</v>
      </c>
      <c r="N1016" s="65">
        <v>1</v>
      </c>
      <c r="O1016" s="65" t="s">
        <v>516</v>
      </c>
      <c r="P1016" s="65" t="s">
        <v>729</v>
      </c>
      <c r="Q1016" s="65" t="s">
        <v>2034</v>
      </c>
      <c r="R1016" s="65" t="s">
        <v>730</v>
      </c>
      <c r="S1016" s="65" t="s">
        <v>732</v>
      </c>
      <c r="T1016" s="65"/>
    </row>
    <row r="1017" spans="1:20" hidden="1">
      <c r="A1017" s="6" t="str">
        <f>VLOOKUP(E1017,CIFX_ECSG清單!A:B,2,0)</f>
        <v>PROD</v>
      </c>
      <c r="B1017" s="6" t="str">
        <f>_xlfn.IFNA(IF(C1017="舊服務",LOOKUP(1,0/FIND(IFERROR(VLOOKUP(E1017,新舊交易名稱mapping!A:B,2,0),E1017),PGMTRX!A:A),PGMTRX!C:C),LOOKUP(1,0/FIND(E1017,新服務功能!H:H),新服務功能!M:M)),VLOOKUP(IFERROR(VLOOKUP(E1017,新舊交易名稱mapping!A:B,2,0),E1017),CIFX_ECSG清單!A:B,2,0))</f>
        <v>新世代分行系統(NBS)</v>
      </c>
      <c r="C1017" s="6" t="str">
        <f>IF(_xlfn.IFNA(VLOOKUP(E1017,新服務功能!H:H,1,0),"舊服務")&lt;&gt;"舊服務","新服務","舊服務")</f>
        <v>舊服務</v>
      </c>
      <c r="D1017" s="6" t="str">
        <f>IF((VLOOKUP(E1017,CIFX_ECSG清單!A:H,8,FALSE))=1,"異動","查詢")</f>
        <v>異動</v>
      </c>
      <c r="E1017" s="65" t="s">
        <v>113</v>
      </c>
      <c r="F1017" s="27" t="str">
        <f>IF(ISNUMBER(FIND("TWIS",E1017)),VLOOKUP(SUBSTITUTE(E1017,"TWIS","IWIS"),CIFX_ECSG清單!A:R,18,0),IF(AND(ISNUMBER(FIND("T",LEFT(E1017,2))),IF(LEN(E1017)-LEN(SUBSTITUTE(E1017,"T",""))&gt;1,FALSE,TRUE)),VLOOKUP(SUBSTITUTE(E1017,"T",""),CIFX_ECSG清單!A:R,18,0),VLOOKUP(E1017,CIFX_ECSG清單!A:R,18,0)))</f>
        <v>TS0116-SA-010313-00001-顧客註記/約定作業_顧客接觸通路註記及注意事項資料維護</v>
      </c>
      <c r="G1017" s="65"/>
      <c r="H1017" s="65"/>
      <c r="I1017" s="65"/>
      <c r="J1017" s="65" t="s">
        <v>496</v>
      </c>
      <c r="K1017" s="65" t="s">
        <v>2367</v>
      </c>
      <c r="L1017" s="65"/>
      <c r="M1017" s="65" t="s">
        <v>2368</v>
      </c>
      <c r="N1017" s="65">
        <v>1</v>
      </c>
      <c r="O1017" s="65" t="s">
        <v>516</v>
      </c>
      <c r="P1017" s="65" t="s">
        <v>736</v>
      </c>
      <c r="Q1017" s="65" t="s">
        <v>2034</v>
      </c>
      <c r="R1017" s="65" t="s">
        <v>737</v>
      </c>
      <c r="S1017" s="65" t="s">
        <v>738</v>
      </c>
      <c r="T1017" s="65"/>
    </row>
    <row r="1018" spans="1:20" hidden="1">
      <c r="A1018" s="6" t="str">
        <f>VLOOKUP(E1018,CIFX_ECSG清單!A:B,2,0)</f>
        <v>PROD</v>
      </c>
      <c r="B1018" s="6" t="str">
        <f>_xlfn.IFNA(IF(C1018="舊服務",LOOKUP(1,0/FIND(IFERROR(VLOOKUP(E1018,新舊交易名稱mapping!A:B,2,0),E1018),PGMTRX!A:A),PGMTRX!C:C),LOOKUP(1,0/FIND(E1018,新服務功能!H:H),新服務功能!M:M)),VLOOKUP(IFERROR(VLOOKUP(E1018,新舊交易名稱mapping!A:B,2,0),E1018),CIFX_ECSG清單!A:B,2,0))</f>
        <v>大消金系統(NCS) ,玉山信用卡-網路預借現金(ECS)</v>
      </c>
      <c r="C1018" s="6" t="str">
        <f>IF(_xlfn.IFNA(VLOOKUP(E1018,新服務功能!H:H,1,0),"舊服務")&lt;&gt;"舊服務","新服務","舊服務")</f>
        <v>舊服務</v>
      </c>
      <c r="D1018" s="6" t="str">
        <f>IF((VLOOKUP(E1018,CIFX_ECSG清單!A:H,8,FALSE))=1,"異動","查詢")</f>
        <v>異動</v>
      </c>
      <c r="E1018" s="65" t="s">
        <v>233</v>
      </c>
      <c r="F1018" s="27" t="str">
        <f>IF(ISNUMBER(FIND("TWIS",E1018)),VLOOKUP(SUBSTITUTE(E1018,"TWIS","IWIS"),CIFX_ECSG清單!A:R,18,0),IF(AND(ISNUMBER(FIND("T",LEFT(E1018,2))),IF(LEN(E1018)-LEN(SUBSTITUTE(E1018,"T",""))&gt;1,FALSE,TRUE)),VLOOKUP(SUBSTITUTE(E1018,"T",""),CIFX_ECSG清單!A:R,18,0),VLOOKUP(E1018,CIFX_ECSG清單!A:R,18,0)))</f>
        <v>TS0116-SA-010301-00002-顧客資料基本資料_顧客基本資料建檔</v>
      </c>
      <c r="G1018" s="65"/>
      <c r="H1018" s="65"/>
      <c r="I1018" s="65"/>
      <c r="J1018" s="65" t="s">
        <v>496</v>
      </c>
      <c r="K1018" s="65" t="s">
        <v>2272</v>
      </c>
      <c r="L1018" s="65"/>
      <c r="M1018" s="65" t="s">
        <v>2369</v>
      </c>
      <c r="N1018" s="65">
        <v>10</v>
      </c>
      <c r="O1018" s="65" t="s">
        <v>516</v>
      </c>
      <c r="P1018" s="65" t="s">
        <v>501</v>
      </c>
      <c r="Q1018" s="65" t="s">
        <v>2034</v>
      </c>
      <c r="R1018" s="65" t="s">
        <v>517</v>
      </c>
      <c r="S1018" s="65" t="s">
        <v>502</v>
      </c>
      <c r="T1018" s="65"/>
    </row>
    <row r="1019" spans="1:20" hidden="1">
      <c r="A1019" s="6" t="str">
        <f>VLOOKUP(E1019,CIFX_ECSG清單!A:B,2,0)</f>
        <v>PROD</v>
      </c>
      <c r="B1019" s="6" t="str">
        <f>_xlfn.IFNA(IF(C1019="舊服務",LOOKUP(1,0/FIND(IFERROR(VLOOKUP(E1019,新舊交易名稱mapping!A:B,2,0),E1019),PGMTRX!A:A),PGMTRX!C:C),LOOKUP(1,0/FIND(E1019,新服務功能!H:H),新服務功能!M:M)),VLOOKUP(IFERROR(VLOOKUP(E1019,新舊交易名稱mapping!A:B,2,0),E1019),CIFX_ECSG清單!A:B,2,0))</f>
        <v>大消金系統(NCS) ,玉山信用卡-網路預借現金(ECS)</v>
      </c>
      <c r="C1019" s="6" t="str">
        <f>IF(_xlfn.IFNA(VLOOKUP(E1019,新服務功能!H:H,1,0),"舊服務")&lt;&gt;"舊服務","新服務","舊服務")</f>
        <v>舊服務</v>
      </c>
      <c r="D1019" s="6" t="str">
        <f>IF((VLOOKUP(E1019,CIFX_ECSG清單!A:H,8,FALSE))=1,"異動","查詢")</f>
        <v>異動</v>
      </c>
      <c r="E1019" s="65" t="s">
        <v>233</v>
      </c>
      <c r="F1019" s="27" t="str">
        <f>IF(ISNUMBER(FIND("TWIS",E1019)),VLOOKUP(SUBSTITUTE(E1019,"TWIS","IWIS"),CIFX_ECSG清單!A:R,18,0),IF(AND(ISNUMBER(FIND("T",LEFT(E1019,2))),IF(LEN(E1019)-LEN(SUBSTITUTE(E1019,"T",""))&gt;1,FALSE,TRUE)),VLOOKUP(SUBSTITUTE(E1019,"T",""),CIFX_ECSG清單!A:R,18,0),VLOOKUP(E1019,CIFX_ECSG清單!A:R,18,0)))</f>
        <v>TS0116-SA-010301-00002-顧客資料基本資料_顧客基本資料建檔</v>
      </c>
      <c r="G1019" s="65"/>
      <c r="H1019" s="65"/>
      <c r="I1019" s="65"/>
      <c r="J1019" s="65" t="s">
        <v>496</v>
      </c>
      <c r="K1019" s="65" t="s">
        <v>1201</v>
      </c>
      <c r="L1019" s="65"/>
      <c r="M1019" s="65" t="s">
        <v>2370</v>
      </c>
      <c r="N1019" s="65">
        <v>4</v>
      </c>
      <c r="O1019" s="65" t="s">
        <v>516</v>
      </c>
      <c r="P1019" s="65" t="s">
        <v>1027</v>
      </c>
      <c r="Q1019" s="65" t="s">
        <v>2034</v>
      </c>
      <c r="R1019" s="65" t="s">
        <v>1028</v>
      </c>
      <c r="S1019" s="65" t="s">
        <v>1029</v>
      </c>
      <c r="T1019" s="65"/>
    </row>
    <row r="1020" spans="1:20" hidden="1">
      <c r="A1020" s="6" t="str">
        <f>VLOOKUP(E1020,CIFX_ECSG清單!A:B,2,0)</f>
        <v>PROD</v>
      </c>
      <c r="B1020" s="6" t="str">
        <f>_xlfn.IFNA(IF(C1020="舊服務",LOOKUP(1,0/FIND(IFERROR(VLOOKUP(E1020,新舊交易名稱mapping!A:B,2,0),E1020),PGMTRX!A:A),PGMTRX!C:C),LOOKUP(1,0/FIND(E1020,新服務功能!H:H),新服務功能!M:M)),VLOOKUP(IFERROR(VLOOKUP(E1020,新舊交易名稱mapping!A:B,2,0),E1020),CIFX_ECSG清單!A:B,2,0))</f>
        <v>大消金系統(NCS) ,玉山信用卡-網路預借現金(ECS)</v>
      </c>
      <c r="C1020" s="6" t="str">
        <f>IF(_xlfn.IFNA(VLOOKUP(E1020,新服務功能!H:H,1,0),"舊服務")&lt;&gt;"舊服務","新服務","舊服務")</f>
        <v>舊服務</v>
      </c>
      <c r="D1020" s="6" t="str">
        <f>IF((VLOOKUP(E1020,CIFX_ECSG清單!A:H,8,FALSE))=1,"異動","查詢")</f>
        <v>異動</v>
      </c>
      <c r="E1020" s="65" t="s">
        <v>233</v>
      </c>
      <c r="F1020" s="27" t="str">
        <f>IF(ISNUMBER(FIND("TWIS",E1020)),VLOOKUP(SUBSTITUTE(E1020,"TWIS","IWIS"),CIFX_ECSG清單!A:R,18,0),IF(AND(ISNUMBER(FIND("T",LEFT(E1020,2))),IF(LEN(E1020)-LEN(SUBSTITUTE(E1020,"T",""))&gt;1,FALSE,TRUE)),VLOOKUP(SUBSTITUTE(E1020,"T",""),CIFX_ECSG清單!A:R,18,0),VLOOKUP(E1020,CIFX_ECSG清單!A:R,18,0)))</f>
        <v>TS0116-SA-010301-00002-顧客資料基本資料_顧客基本資料建檔</v>
      </c>
      <c r="G1020" s="65"/>
      <c r="H1020" s="65"/>
      <c r="I1020" s="65"/>
      <c r="J1020" s="65" t="s">
        <v>496</v>
      </c>
      <c r="K1020" s="65" t="s">
        <v>634</v>
      </c>
      <c r="L1020" s="65"/>
      <c r="M1020" s="65" t="s">
        <v>2371</v>
      </c>
      <c r="N1020" s="65">
        <v>80</v>
      </c>
      <c r="O1020" s="65" t="s">
        <v>516</v>
      </c>
      <c r="P1020" s="65" t="s">
        <v>636</v>
      </c>
      <c r="Q1020" s="65" t="s">
        <v>2034</v>
      </c>
      <c r="R1020" s="65" t="s">
        <v>637</v>
      </c>
      <c r="S1020" s="65" t="s">
        <v>2086</v>
      </c>
      <c r="T1020" s="65"/>
    </row>
    <row r="1021" spans="1:20" hidden="1">
      <c r="A1021" s="6" t="str">
        <f>VLOOKUP(E1021,CIFX_ECSG清單!A:B,2,0)</f>
        <v>PROD</v>
      </c>
      <c r="B1021" s="6" t="str">
        <f>_xlfn.IFNA(IF(C1021="舊服務",LOOKUP(1,0/FIND(IFERROR(VLOOKUP(E1021,新舊交易名稱mapping!A:B,2,0),E1021),PGMTRX!A:A),PGMTRX!C:C),LOOKUP(1,0/FIND(E1021,新服務功能!H:H),新服務功能!M:M)),VLOOKUP(IFERROR(VLOOKUP(E1021,新舊交易名稱mapping!A:B,2,0),E1021),CIFX_ECSG清單!A:B,2,0))</f>
        <v>大消金系統(NCS) ,玉山信用卡-網路預借現金(ECS)</v>
      </c>
      <c r="C1021" s="6" t="str">
        <f>IF(_xlfn.IFNA(VLOOKUP(E1021,新服務功能!H:H,1,0),"舊服務")&lt;&gt;"舊服務","新服務","舊服務")</f>
        <v>舊服務</v>
      </c>
      <c r="D1021" s="6" t="str">
        <f>IF((VLOOKUP(E1021,CIFX_ECSG清單!A:H,8,FALSE))=1,"異動","查詢")</f>
        <v>異動</v>
      </c>
      <c r="E1021" s="65" t="s">
        <v>233</v>
      </c>
      <c r="F1021" s="27" t="str">
        <f>IF(ISNUMBER(FIND("TWIS",E1021)),VLOOKUP(SUBSTITUTE(E1021,"TWIS","IWIS"),CIFX_ECSG清單!A:R,18,0),IF(AND(ISNUMBER(FIND("T",LEFT(E1021,2))),IF(LEN(E1021)-LEN(SUBSTITUTE(E1021,"T",""))&gt;1,FALSE,TRUE)),VLOOKUP(SUBSTITUTE(E1021,"T",""),CIFX_ECSG清單!A:R,18,0),VLOOKUP(E1021,CIFX_ECSG清單!A:R,18,0)))</f>
        <v>TS0116-SA-010301-00002-顧客資料基本資料_顧客基本資料建檔</v>
      </c>
      <c r="G1021" s="65"/>
      <c r="H1021" s="65"/>
      <c r="I1021" s="65"/>
      <c r="J1021" s="65" t="s">
        <v>496</v>
      </c>
      <c r="K1021" s="65" t="s">
        <v>2271</v>
      </c>
      <c r="L1021" s="65"/>
      <c r="M1021" s="65" t="s">
        <v>2372</v>
      </c>
      <c r="N1021" s="65">
        <v>8</v>
      </c>
      <c r="O1021" s="65" t="s">
        <v>516</v>
      </c>
      <c r="P1021" s="65" t="s">
        <v>631</v>
      </c>
      <c r="Q1021" s="65" t="s">
        <v>2034</v>
      </c>
      <c r="R1021" s="65" t="s">
        <v>632</v>
      </c>
      <c r="S1021" s="65" t="s">
        <v>508</v>
      </c>
      <c r="T1021" s="65"/>
    </row>
    <row r="1022" spans="1:20" hidden="1">
      <c r="A1022" s="6" t="str">
        <f>VLOOKUP(E1022,CIFX_ECSG清單!A:B,2,0)</f>
        <v>PROD</v>
      </c>
      <c r="B1022" s="6" t="str">
        <f>_xlfn.IFNA(IF(C1022="舊服務",LOOKUP(1,0/FIND(IFERROR(VLOOKUP(E1022,新舊交易名稱mapping!A:B,2,0),E1022),PGMTRX!A:A),PGMTRX!C:C),LOOKUP(1,0/FIND(E1022,新服務功能!H:H),新服務功能!M:M)),VLOOKUP(IFERROR(VLOOKUP(E1022,新舊交易名稱mapping!A:B,2,0),E1022),CIFX_ECSG清單!A:B,2,0))</f>
        <v>大消金系統(NCS) ,玉山信用卡-網路預借現金(ECS)</v>
      </c>
      <c r="C1022" s="6" t="str">
        <f>IF(_xlfn.IFNA(VLOOKUP(E1022,新服務功能!H:H,1,0),"舊服務")&lt;&gt;"舊服務","新服務","舊服務")</f>
        <v>舊服務</v>
      </c>
      <c r="D1022" s="6" t="str">
        <f>IF((VLOOKUP(E1022,CIFX_ECSG清單!A:H,8,FALSE))=1,"異動","查詢")</f>
        <v>異動</v>
      </c>
      <c r="E1022" s="65" t="s">
        <v>233</v>
      </c>
      <c r="F1022" s="27" t="str">
        <f>IF(ISNUMBER(FIND("TWIS",E1022)),VLOOKUP(SUBSTITUTE(E1022,"TWIS","IWIS"),CIFX_ECSG清單!A:R,18,0),IF(AND(ISNUMBER(FIND("T",LEFT(E1022,2))),IF(LEN(E1022)-LEN(SUBSTITUTE(E1022,"T",""))&gt;1,FALSE,TRUE)),VLOOKUP(SUBSTITUTE(E1022,"T",""),CIFX_ECSG清單!A:R,18,0),VLOOKUP(E1022,CIFX_ECSG清單!A:R,18,0)))</f>
        <v>TS0116-SA-010301-00002-顧客資料基本資料_顧客基本資料建檔</v>
      </c>
      <c r="G1022" s="65"/>
      <c r="H1022" s="65"/>
      <c r="I1022" s="65"/>
      <c r="J1022" s="65" t="s">
        <v>496</v>
      </c>
      <c r="K1022" s="65" t="s">
        <v>1620</v>
      </c>
      <c r="L1022" s="65"/>
      <c r="M1022" s="65" t="s">
        <v>2373</v>
      </c>
      <c r="N1022" s="65">
        <v>80</v>
      </c>
      <c r="O1022" s="65" t="s">
        <v>516</v>
      </c>
      <c r="P1022" s="65" t="s">
        <v>1623</v>
      </c>
      <c r="Q1022" s="65" t="s">
        <v>2159</v>
      </c>
      <c r="R1022" s="65" t="s">
        <v>1624</v>
      </c>
      <c r="S1022" s="65" t="s">
        <v>1625</v>
      </c>
      <c r="T1022" s="65"/>
    </row>
    <row r="1023" spans="1:20" hidden="1">
      <c r="A1023" s="6" t="str">
        <f>VLOOKUP(E1023,CIFX_ECSG清單!A:B,2,0)</f>
        <v>PROD</v>
      </c>
      <c r="B1023" s="6" t="str">
        <f>_xlfn.IFNA(IF(C1023="舊服務",LOOKUP(1,0/FIND(IFERROR(VLOOKUP(E1023,新舊交易名稱mapping!A:B,2,0),E1023),PGMTRX!A:A),PGMTRX!C:C),LOOKUP(1,0/FIND(E1023,新服務功能!H:H),新服務功能!M:M)),VLOOKUP(IFERROR(VLOOKUP(E1023,新舊交易名稱mapping!A:B,2,0),E1023),CIFX_ECSG清單!A:B,2,0))</f>
        <v>大消金系統(NCS) ,玉山信用卡-網路預借現金(ECS)</v>
      </c>
      <c r="C1023" s="6" t="str">
        <f>IF(_xlfn.IFNA(VLOOKUP(E1023,新服務功能!H:H,1,0),"舊服務")&lt;&gt;"舊服務","新服務","舊服務")</f>
        <v>舊服務</v>
      </c>
      <c r="D1023" s="6" t="str">
        <f>IF((VLOOKUP(E1023,CIFX_ECSG清單!A:H,8,FALSE))=1,"異動","查詢")</f>
        <v>異動</v>
      </c>
      <c r="E1023" s="65" t="s">
        <v>233</v>
      </c>
      <c r="F1023" s="27" t="str">
        <f>IF(ISNUMBER(FIND("TWIS",E1023)),VLOOKUP(SUBSTITUTE(E1023,"TWIS","IWIS"),CIFX_ECSG清單!A:R,18,0),IF(AND(ISNUMBER(FIND("T",LEFT(E1023,2))),IF(LEN(E1023)-LEN(SUBSTITUTE(E1023,"T",""))&gt;1,FALSE,TRUE)),VLOOKUP(SUBSTITUTE(E1023,"T",""),CIFX_ECSG清單!A:R,18,0),VLOOKUP(E1023,CIFX_ECSG清單!A:R,18,0)))</f>
        <v>TS0116-SA-010301-00002-顧客資料基本資料_顧客基本資料建檔</v>
      </c>
      <c r="G1023" s="65"/>
      <c r="H1023" s="65"/>
      <c r="I1023" s="65"/>
      <c r="J1023" s="65" t="s">
        <v>496</v>
      </c>
      <c r="K1023" s="65" t="s">
        <v>2374</v>
      </c>
      <c r="L1023" s="65"/>
      <c r="M1023" s="65" t="s">
        <v>2375</v>
      </c>
      <c r="N1023" s="65">
        <v>3</v>
      </c>
      <c r="O1023" s="65" t="s">
        <v>516</v>
      </c>
      <c r="P1023" s="65" t="s">
        <v>946</v>
      </c>
      <c r="Q1023" s="65" t="s">
        <v>2034</v>
      </c>
      <c r="R1023" s="65" t="s">
        <v>947</v>
      </c>
      <c r="S1023" s="65" t="s">
        <v>948</v>
      </c>
      <c r="T1023" s="65"/>
    </row>
    <row r="1024" spans="1:20" hidden="1">
      <c r="A1024" s="6" t="str">
        <f>VLOOKUP(E1024,CIFX_ECSG清單!A:B,2,0)</f>
        <v>PROD</v>
      </c>
      <c r="B1024" s="6" t="str">
        <f>_xlfn.IFNA(IF(C1024="舊服務",LOOKUP(1,0/FIND(IFERROR(VLOOKUP(E1024,新舊交易名稱mapping!A:B,2,0),E1024),PGMTRX!A:A),PGMTRX!C:C),LOOKUP(1,0/FIND(E1024,新服務功能!H:H),新服務功能!M:M)),VLOOKUP(IFERROR(VLOOKUP(E1024,新舊交易名稱mapping!A:B,2,0),E1024),CIFX_ECSG清單!A:B,2,0))</f>
        <v>大消金系統(NCS) ,玉山信用卡-網路預借現金(ECS)</v>
      </c>
      <c r="C1024" s="6" t="str">
        <f>IF(_xlfn.IFNA(VLOOKUP(E1024,新服務功能!H:H,1,0),"舊服務")&lt;&gt;"舊服務","新服務","舊服務")</f>
        <v>舊服務</v>
      </c>
      <c r="D1024" s="6" t="str">
        <f>IF((VLOOKUP(E1024,CIFX_ECSG清單!A:H,8,FALSE))=1,"異動","查詢")</f>
        <v>異動</v>
      </c>
      <c r="E1024" s="65" t="s">
        <v>233</v>
      </c>
      <c r="F1024" s="27" t="str">
        <f>IF(ISNUMBER(FIND("TWIS",E1024)),VLOOKUP(SUBSTITUTE(E1024,"TWIS","IWIS"),CIFX_ECSG清單!A:R,18,0),IF(AND(ISNUMBER(FIND("T",LEFT(E1024,2))),IF(LEN(E1024)-LEN(SUBSTITUTE(E1024,"T",""))&gt;1,FALSE,TRUE)),VLOOKUP(SUBSTITUTE(E1024,"T",""),CIFX_ECSG清單!A:R,18,0),VLOOKUP(E1024,CIFX_ECSG清單!A:R,18,0)))</f>
        <v>TS0116-SA-010301-00002-顧客資料基本資料_顧客基本資料建檔</v>
      </c>
      <c r="G1024" s="65"/>
      <c r="H1024" s="65"/>
      <c r="I1024" s="65"/>
      <c r="J1024" s="65" t="s">
        <v>496</v>
      </c>
      <c r="K1024" s="65" t="s">
        <v>2376</v>
      </c>
      <c r="L1024" s="65"/>
      <c r="M1024" s="65" t="s">
        <v>2377</v>
      </c>
      <c r="N1024" s="65">
        <v>1</v>
      </c>
      <c r="O1024" s="65" t="s">
        <v>516</v>
      </c>
      <c r="P1024" s="65" t="s">
        <v>1074</v>
      </c>
      <c r="Q1024" s="65" t="s">
        <v>2034</v>
      </c>
      <c r="R1024" s="65" t="s">
        <v>1075</v>
      </c>
      <c r="S1024" s="65" t="s">
        <v>1076</v>
      </c>
      <c r="T1024" s="65"/>
    </row>
    <row r="1025" spans="1:20" hidden="1">
      <c r="A1025" s="6" t="str">
        <f>VLOOKUP(E1025,CIFX_ECSG清單!A:B,2,0)</f>
        <v>PROD</v>
      </c>
      <c r="B1025" s="6" t="str">
        <f>_xlfn.IFNA(IF(C1025="舊服務",LOOKUP(1,0/FIND(IFERROR(VLOOKUP(E1025,新舊交易名稱mapping!A:B,2,0),E1025),PGMTRX!A:A),PGMTRX!C:C),LOOKUP(1,0/FIND(E1025,新服務功能!H:H),新服務功能!M:M)),VLOOKUP(IFERROR(VLOOKUP(E1025,新舊交易名稱mapping!A:B,2,0),E1025),CIFX_ECSG清單!A:B,2,0))</f>
        <v>大消金系統(NCS) ,玉山信用卡-網路預借現金(ECS)</v>
      </c>
      <c r="C1025" s="6" t="str">
        <f>IF(_xlfn.IFNA(VLOOKUP(E1025,新服務功能!H:H,1,0),"舊服務")&lt;&gt;"舊服務","新服務","舊服務")</f>
        <v>舊服務</v>
      </c>
      <c r="D1025" s="6" t="str">
        <f>IF((VLOOKUP(E1025,CIFX_ECSG清單!A:H,8,FALSE))=1,"異動","查詢")</f>
        <v>異動</v>
      </c>
      <c r="E1025" s="65" t="s">
        <v>233</v>
      </c>
      <c r="F1025" s="27" t="str">
        <f>IF(ISNUMBER(FIND("TWIS",E1025)),VLOOKUP(SUBSTITUTE(E1025,"TWIS","IWIS"),CIFX_ECSG清單!A:R,18,0),IF(AND(ISNUMBER(FIND("T",LEFT(E1025,2))),IF(LEN(E1025)-LEN(SUBSTITUTE(E1025,"T",""))&gt;1,FALSE,TRUE)),VLOOKUP(SUBSTITUTE(E1025,"T",""),CIFX_ECSG清單!A:R,18,0),VLOOKUP(E1025,CIFX_ECSG清單!A:R,18,0)))</f>
        <v>TS0116-SA-010301-00002-顧客資料基本資料_顧客基本資料建檔</v>
      </c>
      <c r="G1025" s="65"/>
      <c r="H1025" s="65"/>
      <c r="I1025" s="65"/>
      <c r="J1025" s="65" t="s">
        <v>496</v>
      </c>
      <c r="K1025" s="65" t="s">
        <v>1626</v>
      </c>
      <c r="L1025" s="65"/>
      <c r="M1025" s="65" t="s">
        <v>2378</v>
      </c>
      <c r="N1025" s="65">
        <v>80</v>
      </c>
      <c r="O1025" s="65" t="s">
        <v>516</v>
      </c>
      <c r="P1025" s="65" t="s">
        <v>1629</v>
      </c>
      <c r="Q1025" s="65" t="s">
        <v>2159</v>
      </c>
      <c r="R1025" s="65" t="s">
        <v>1630</v>
      </c>
      <c r="S1025" s="65" t="s">
        <v>1631</v>
      </c>
      <c r="T1025" s="65"/>
    </row>
    <row r="1026" spans="1:20" hidden="1">
      <c r="A1026" s="6" t="str">
        <f>VLOOKUP(E1026,CIFX_ECSG清單!A:B,2,0)</f>
        <v>PROD</v>
      </c>
      <c r="B1026" s="6" t="str">
        <f>_xlfn.IFNA(IF(C1026="舊服務",LOOKUP(1,0/FIND(IFERROR(VLOOKUP(E1026,新舊交易名稱mapping!A:B,2,0),E1026),PGMTRX!A:A),PGMTRX!C:C),LOOKUP(1,0/FIND(E1026,新服務功能!H:H),新服務功能!M:M)),VLOOKUP(IFERROR(VLOOKUP(E1026,新舊交易名稱mapping!A:B,2,0),E1026),CIFX_ECSG清單!A:B,2,0))</f>
        <v>大消金系統(NCS) ,玉山信用卡-網路預借現金(ECS)</v>
      </c>
      <c r="C1026" s="6" t="str">
        <f>IF(_xlfn.IFNA(VLOOKUP(E1026,新服務功能!H:H,1,0),"舊服務")&lt;&gt;"舊服務","新服務","舊服務")</f>
        <v>舊服務</v>
      </c>
      <c r="D1026" s="6" t="str">
        <f>IF((VLOOKUP(E1026,CIFX_ECSG清單!A:H,8,FALSE))=1,"異動","查詢")</f>
        <v>異動</v>
      </c>
      <c r="E1026" s="65" t="s">
        <v>233</v>
      </c>
      <c r="F1026" s="27" t="str">
        <f>IF(ISNUMBER(FIND("TWIS",E1026)),VLOOKUP(SUBSTITUTE(E1026,"TWIS","IWIS"),CIFX_ECSG清單!A:R,18,0),IF(AND(ISNUMBER(FIND("T",LEFT(E1026,2))),IF(LEN(E1026)-LEN(SUBSTITUTE(E1026,"T",""))&gt;1,FALSE,TRUE)),VLOOKUP(SUBSTITUTE(E1026,"T",""),CIFX_ECSG清單!A:R,18,0),VLOOKUP(E1026,CIFX_ECSG清單!A:R,18,0)))</f>
        <v>TS0116-SA-010301-00002-顧客資料基本資料_顧客基本資料建檔</v>
      </c>
      <c r="G1026" s="65"/>
      <c r="H1026" s="65"/>
      <c r="I1026" s="65"/>
      <c r="J1026" s="65" t="s">
        <v>496</v>
      </c>
      <c r="K1026" s="65" t="s">
        <v>907</v>
      </c>
      <c r="L1026" s="65"/>
      <c r="M1026" s="65" t="s">
        <v>2379</v>
      </c>
      <c r="N1026" s="65">
        <v>11</v>
      </c>
      <c r="O1026" s="65" t="s">
        <v>516</v>
      </c>
      <c r="P1026" s="65" t="s">
        <v>909</v>
      </c>
      <c r="Q1026" s="65" t="s">
        <v>2034</v>
      </c>
      <c r="R1026" s="65" t="s">
        <v>910</v>
      </c>
      <c r="S1026" s="65" t="s">
        <v>911</v>
      </c>
      <c r="T1026" s="65"/>
    </row>
    <row r="1027" spans="1:20" hidden="1">
      <c r="A1027" s="6" t="str">
        <f>VLOOKUP(E1027,CIFX_ECSG清單!A:B,2,0)</f>
        <v>PROD</v>
      </c>
      <c r="B1027" s="6" t="str">
        <f>_xlfn.IFNA(IF(C1027="舊服務",LOOKUP(1,0/FIND(IFERROR(VLOOKUP(E1027,新舊交易名稱mapping!A:B,2,0),E1027),PGMTRX!A:A),PGMTRX!C:C),LOOKUP(1,0/FIND(E1027,新服務功能!H:H),新服務功能!M:M)),VLOOKUP(IFERROR(VLOOKUP(E1027,新舊交易名稱mapping!A:B,2,0),E1027),CIFX_ECSG清單!A:B,2,0))</f>
        <v>大消金系統(NCS) ,玉山信用卡-網路預借現金(ECS)</v>
      </c>
      <c r="C1027" s="6" t="str">
        <f>IF(_xlfn.IFNA(VLOOKUP(E1027,新服務功能!H:H,1,0),"舊服務")&lt;&gt;"舊服務","新服務","舊服務")</f>
        <v>舊服務</v>
      </c>
      <c r="D1027" s="6" t="str">
        <f>IF((VLOOKUP(E1027,CIFX_ECSG清單!A:H,8,FALSE))=1,"異動","查詢")</f>
        <v>異動</v>
      </c>
      <c r="E1027" s="65" t="s">
        <v>233</v>
      </c>
      <c r="F1027" s="27" t="str">
        <f>IF(ISNUMBER(FIND("TWIS",E1027)),VLOOKUP(SUBSTITUTE(E1027,"TWIS","IWIS"),CIFX_ECSG清單!A:R,18,0),IF(AND(ISNUMBER(FIND("T",LEFT(E1027,2))),IF(LEN(E1027)-LEN(SUBSTITUTE(E1027,"T",""))&gt;1,FALSE,TRUE)),VLOOKUP(SUBSTITUTE(E1027,"T",""),CIFX_ECSG清單!A:R,18,0),VLOOKUP(E1027,CIFX_ECSG清單!A:R,18,0)))</f>
        <v>TS0116-SA-010301-00002-顧客資料基本資料_顧客基本資料建檔</v>
      </c>
      <c r="G1027" s="65"/>
      <c r="H1027" s="65"/>
      <c r="I1027" s="65"/>
      <c r="J1027" s="65" t="s">
        <v>496</v>
      </c>
      <c r="K1027" s="65" t="s">
        <v>912</v>
      </c>
      <c r="L1027" s="65"/>
      <c r="M1027" s="65" t="s">
        <v>2380</v>
      </c>
      <c r="N1027" s="65">
        <v>11</v>
      </c>
      <c r="O1027" s="65" t="s">
        <v>516</v>
      </c>
      <c r="P1027" s="65" t="s">
        <v>914</v>
      </c>
      <c r="Q1027" s="65" t="s">
        <v>2034</v>
      </c>
      <c r="R1027" s="65" t="s">
        <v>2132</v>
      </c>
      <c r="S1027" s="65" t="s">
        <v>916</v>
      </c>
      <c r="T1027" s="65"/>
    </row>
    <row r="1028" spans="1:20" hidden="1">
      <c r="A1028" s="6" t="str">
        <f>VLOOKUP(E1028,CIFX_ECSG清單!A:B,2,0)</f>
        <v>PROD</v>
      </c>
      <c r="B1028" s="6" t="str">
        <f>_xlfn.IFNA(IF(C1028="舊服務",LOOKUP(1,0/FIND(IFERROR(VLOOKUP(E1028,新舊交易名稱mapping!A:B,2,0),E1028),PGMTRX!A:A),PGMTRX!C:C),LOOKUP(1,0/FIND(E1028,新服務功能!H:H),新服務功能!M:M)),VLOOKUP(IFERROR(VLOOKUP(E1028,新舊交易名稱mapping!A:B,2,0),E1028),CIFX_ECSG清單!A:B,2,0))</f>
        <v>大消金系統(NCS) ,玉山信用卡-網路預借現金(ECS)</v>
      </c>
      <c r="C1028" s="6" t="str">
        <f>IF(_xlfn.IFNA(VLOOKUP(E1028,新服務功能!H:H,1,0),"舊服務")&lt;&gt;"舊服務","新服務","舊服務")</f>
        <v>舊服務</v>
      </c>
      <c r="D1028" s="6" t="str">
        <f>IF((VLOOKUP(E1028,CIFX_ECSG清單!A:H,8,FALSE))=1,"異動","查詢")</f>
        <v>異動</v>
      </c>
      <c r="E1028" s="65" t="s">
        <v>233</v>
      </c>
      <c r="F1028" s="27" t="str">
        <f>IF(ISNUMBER(FIND("TWIS",E1028)),VLOOKUP(SUBSTITUTE(E1028,"TWIS","IWIS"),CIFX_ECSG清單!A:R,18,0),IF(AND(ISNUMBER(FIND("T",LEFT(E1028,2))),IF(LEN(E1028)-LEN(SUBSTITUTE(E1028,"T",""))&gt;1,FALSE,TRUE)),VLOOKUP(SUBSTITUTE(E1028,"T",""),CIFX_ECSG清單!A:R,18,0),VLOOKUP(E1028,CIFX_ECSG清單!A:R,18,0)))</f>
        <v>TS0116-SA-010301-00002-顧客資料基本資料_顧客基本資料建檔</v>
      </c>
      <c r="G1028" s="65"/>
      <c r="H1028" s="65"/>
      <c r="I1028" s="65"/>
      <c r="J1028" s="65" t="s">
        <v>496</v>
      </c>
      <c r="K1028" s="65" t="s">
        <v>1883</v>
      </c>
      <c r="L1028" s="65"/>
      <c r="M1028" s="65" t="s">
        <v>2381</v>
      </c>
      <c r="N1028" s="65">
        <v>4</v>
      </c>
      <c r="O1028" s="65" t="s">
        <v>516</v>
      </c>
      <c r="P1028" s="65" t="s">
        <v>920</v>
      </c>
      <c r="Q1028" s="65" t="s">
        <v>2034</v>
      </c>
      <c r="R1028" s="65" t="s">
        <v>921</v>
      </c>
      <c r="S1028" s="65" t="s">
        <v>922</v>
      </c>
      <c r="T1028" s="65"/>
    </row>
    <row r="1029" spans="1:20" hidden="1">
      <c r="A1029" s="6" t="str">
        <f>VLOOKUP(E1029,CIFX_ECSG清單!A:B,2,0)</f>
        <v>PROD</v>
      </c>
      <c r="B1029" s="6" t="str">
        <f>_xlfn.IFNA(IF(C1029="舊服務",LOOKUP(1,0/FIND(IFERROR(VLOOKUP(E1029,新舊交易名稱mapping!A:B,2,0),E1029),PGMTRX!A:A),PGMTRX!C:C),LOOKUP(1,0/FIND(E1029,新服務功能!H:H),新服務功能!M:M)),VLOOKUP(IFERROR(VLOOKUP(E1029,新舊交易名稱mapping!A:B,2,0),E1029),CIFX_ECSG清單!A:B,2,0))</f>
        <v>大消金系統(NCS) ,玉山信用卡-網路預借現金(ECS)</v>
      </c>
      <c r="C1029" s="6" t="str">
        <f>IF(_xlfn.IFNA(VLOOKUP(E1029,新服務功能!H:H,1,0),"舊服務")&lt;&gt;"舊服務","新服務","舊服務")</f>
        <v>舊服務</v>
      </c>
      <c r="D1029" s="6" t="str">
        <f>IF((VLOOKUP(E1029,CIFX_ECSG清單!A:H,8,FALSE))=1,"異動","查詢")</f>
        <v>異動</v>
      </c>
      <c r="E1029" s="65" t="s">
        <v>233</v>
      </c>
      <c r="F1029" s="27" t="str">
        <f>IF(ISNUMBER(FIND("TWIS",E1029)),VLOOKUP(SUBSTITUTE(E1029,"TWIS","IWIS"),CIFX_ECSG清單!A:R,18,0),IF(AND(ISNUMBER(FIND("T",LEFT(E1029,2))),IF(LEN(E1029)-LEN(SUBSTITUTE(E1029,"T",""))&gt;1,FALSE,TRUE)),VLOOKUP(SUBSTITUTE(E1029,"T",""),CIFX_ECSG清單!A:R,18,0),VLOOKUP(E1029,CIFX_ECSG清單!A:R,18,0)))</f>
        <v>TS0116-SA-010301-00002-顧客資料基本資料_顧客基本資料建檔</v>
      </c>
      <c r="G1029" s="65"/>
      <c r="H1029" s="65"/>
      <c r="I1029" s="65"/>
      <c r="J1029" s="65" t="s">
        <v>496</v>
      </c>
      <c r="K1029" s="65" t="s">
        <v>653</v>
      </c>
      <c r="L1029" s="65"/>
      <c r="M1029" s="65" t="s">
        <v>2382</v>
      </c>
      <c r="N1029" s="65">
        <v>6</v>
      </c>
      <c r="O1029" s="65" t="s">
        <v>516</v>
      </c>
      <c r="P1029" s="65" t="s">
        <v>655</v>
      </c>
      <c r="Q1029" s="65" t="s">
        <v>2034</v>
      </c>
      <c r="R1029" s="65" t="s">
        <v>656</v>
      </c>
      <c r="S1029" s="65" t="s">
        <v>657</v>
      </c>
      <c r="T1029" s="65"/>
    </row>
    <row r="1030" spans="1:20" hidden="1">
      <c r="A1030" s="6" t="str">
        <f>VLOOKUP(E1030,CIFX_ECSG清單!A:B,2,0)</f>
        <v>PROD</v>
      </c>
      <c r="B1030" s="6" t="str">
        <f>_xlfn.IFNA(IF(C1030="舊服務",LOOKUP(1,0/FIND(IFERROR(VLOOKUP(E1030,新舊交易名稱mapping!A:B,2,0),E1030),PGMTRX!A:A),PGMTRX!C:C),LOOKUP(1,0/FIND(E1030,新服務功能!H:H),新服務功能!M:M)),VLOOKUP(IFERROR(VLOOKUP(E1030,新舊交易名稱mapping!A:B,2,0),E1030),CIFX_ECSG清單!A:B,2,0))</f>
        <v>大消金系統(NCS) ,玉山信用卡-網路預借現金(ECS)</v>
      </c>
      <c r="C1030" s="6" t="str">
        <f>IF(_xlfn.IFNA(VLOOKUP(E1030,新服務功能!H:H,1,0),"舊服務")&lt;&gt;"舊服務","新服務","舊服務")</f>
        <v>舊服務</v>
      </c>
      <c r="D1030" s="6" t="str">
        <f>IF((VLOOKUP(E1030,CIFX_ECSG清單!A:H,8,FALSE))=1,"異動","查詢")</f>
        <v>異動</v>
      </c>
      <c r="E1030" s="65" t="s">
        <v>233</v>
      </c>
      <c r="F1030" s="27" t="str">
        <f>IF(ISNUMBER(FIND("TWIS",E1030)),VLOOKUP(SUBSTITUTE(E1030,"TWIS","IWIS"),CIFX_ECSG清單!A:R,18,0),IF(AND(ISNUMBER(FIND("T",LEFT(E1030,2))),IF(LEN(E1030)-LEN(SUBSTITUTE(E1030,"T",""))&gt;1,FALSE,TRUE)),VLOOKUP(SUBSTITUTE(E1030,"T",""),CIFX_ECSG清單!A:R,18,0),VLOOKUP(E1030,CIFX_ECSG清單!A:R,18,0)))</f>
        <v>TS0116-SA-010301-00002-顧客資料基本資料_顧客基本資料建檔</v>
      </c>
      <c r="G1030" s="65"/>
      <c r="H1030" s="65"/>
      <c r="I1030" s="65"/>
      <c r="J1030" s="65" t="s">
        <v>496</v>
      </c>
      <c r="K1030" s="65" t="s">
        <v>923</v>
      </c>
      <c r="L1030" s="65"/>
      <c r="M1030" s="65" t="s">
        <v>2383</v>
      </c>
      <c r="N1030" s="65">
        <v>11</v>
      </c>
      <c r="O1030" s="65" t="s">
        <v>516</v>
      </c>
      <c r="P1030" s="65" t="s">
        <v>925</v>
      </c>
      <c r="Q1030" s="65" t="s">
        <v>2114</v>
      </c>
      <c r="R1030" s="65" t="s">
        <v>926</v>
      </c>
      <c r="S1030" s="65" t="s">
        <v>927</v>
      </c>
      <c r="T1030" s="65"/>
    </row>
    <row r="1031" spans="1:20" hidden="1">
      <c r="A1031" s="6" t="str">
        <f>VLOOKUP(E1031,CIFX_ECSG清單!A:B,2,0)</f>
        <v>PROD</v>
      </c>
      <c r="B1031" s="6" t="str">
        <f>_xlfn.IFNA(IF(C1031="舊服務",LOOKUP(1,0/FIND(IFERROR(VLOOKUP(E1031,新舊交易名稱mapping!A:B,2,0),E1031),PGMTRX!A:A),PGMTRX!C:C),LOOKUP(1,0/FIND(E1031,新服務功能!H:H),新服務功能!M:M)),VLOOKUP(IFERROR(VLOOKUP(E1031,新舊交易名稱mapping!A:B,2,0),E1031),CIFX_ECSG清單!A:B,2,0))</f>
        <v>大消金系統(NCS) ,玉山信用卡-網路預借現金(ECS)</v>
      </c>
      <c r="C1031" s="6" t="str">
        <f>IF(_xlfn.IFNA(VLOOKUP(E1031,新服務功能!H:H,1,0),"舊服務")&lt;&gt;"舊服務","新服務","舊服務")</f>
        <v>舊服務</v>
      </c>
      <c r="D1031" s="6" t="str">
        <f>IF((VLOOKUP(E1031,CIFX_ECSG清單!A:H,8,FALSE))=1,"異動","查詢")</f>
        <v>異動</v>
      </c>
      <c r="E1031" s="65" t="s">
        <v>233</v>
      </c>
      <c r="F1031" s="27" t="str">
        <f>IF(ISNUMBER(FIND("TWIS",E1031)),VLOOKUP(SUBSTITUTE(E1031,"TWIS","IWIS"),CIFX_ECSG清單!A:R,18,0),IF(AND(ISNUMBER(FIND("T",LEFT(E1031,2))),IF(LEN(E1031)-LEN(SUBSTITUTE(E1031,"T",""))&gt;1,FALSE,TRUE)),VLOOKUP(SUBSTITUTE(E1031,"T",""),CIFX_ECSG清單!A:R,18,0),VLOOKUP(E1031,CIFX_ECSG清單!A:R,18,0)))</f>
        <v>TS0116-SA-010301-00002-顧客資料基本資料_顧客基本資料建檔</v>
      </c>
      <c r="G1031" s="65"/>
      <c r="H1031" s="65"/>
      <c r="I1031" s="65"/>
      <c r="J1031" s="65" t="s">
        <v>496</v>
      </c>
      <c r="K1031" s="65" t="s">
        <v>1640</v>
      </c>
      <c r="L1031" s="65"/>
      <c r="M1031" s="65" t="s">
        <v>2384</v>
      </c>
      <c r="N1031" s="65">
        <v>6</v>
      </c>
      <c r="O1031" s="65" t="s">
        <v>516</v>
      </c>
      <c r="P1031" s="65" t="s">
        <v>930</v>
      </c>
      <c r="Q1031" s="65" t="s">
        <v>2114</v>
      </c>
      <c r="R1031" s="65" t="s">
        <v>931</v>
      </c>
      <c r="S1031" s="65" t="s">
        <v>932</v>
      </c>
      <c r="T1031" s="65"/>
    </row>
    <row r="1032" spans="1:20" hidden="1">
      <c r="A1032" s="6" t="str">
        <f>VLOOKUP(E1032,CIFX_ECSG清單!A:B,2,0)</f>
        <v>PROD</v>
      </c>
      <c r="B1032" s="6" t="str">
        <f>_xlfn.IFNA(IF(C1032="舊服務",LOOKUP(1,0/FIND(IFERROR(VLOOKUP(E1032,新舊交易名稱mapping!A:B,2,0),E1032),PGMTRX!A:A),PGMTRX!C:C),LOOKUP(1,0/FIND(E1032,新服務功能!H:H),新服務功能!M:M)),VLOOKUP(IFERROR(VLOOKUP(E1032,新舊交易名稱mapping!A:B,2,0),E1032),CIFX_ECSG清單!A:B,2,0))</f>
        <v>大消金系統(NCS) ,玉山信用卡-網路預借現金(ECS)</v>
      </c>
      <c r="C1032" s="6" t="str">
        <f>IF(_xlfn.IFNA(VLOOKUP(E1032,新服務功能!H:H,1,0),"舊服務")&lt;&gt;"舊服務","新服務","舊服務")</f>
        <v>舊服務</v>
      </c>
      <c r="D1032" s="6" t="str">
        <f>IF((VLOOKUP(E1032,CIFX_ECSG清單!A:H,8,FALSE))=1,"異動","查詢")</f>
        <v>異動</v>
      </c>
      <c r="E1032" s="65" t="s">
        <v>233</v>
      </c>
      <c r="F1032" s="27" t="str">
        <f>IF(ISNUMBER(FIND("TWIS",E1032)),VLOOKUP(SUBSTITUTE(E1032,"TWIS","IWIS"),CIFX_ECSG清單!A:R,18,0),IF(AND(ISNUMBER(FIND("T",LEFT(E1032,2))),IF(LEN(E1032)-LEN(SUBSTITUTE(E1032,"T",""))&gt;1,FALSE,TRUE)),VLOOKUP(SUBSTITUTE(E1032,"T",""),CIFX_ECSG清單!A:R,18,0),VLOOKUP(E1032,CIFX_ECSG清單!A:R,18,0)))</f>
        <v>TS0116-SA-010301-00002-顧客資料基本資料_顧客基本資料建檔</v>
      </c>
      <c r="G1032" s="65"/>
      <c r="H1032" s="65"/>
      <c r="I1032" s="65"/>
      <c r="J1032" s="65" t="s">
        <v>496</v>
      </c>
      <c r="K1032" s="65" t="s">
        <v>1643</v>
      </c>
      <c r="L1032" s="65"/>
      <c r="M1032" s="65" t="s">
        <v>2385</v>
      </c>
      <c r="N1032" s="65">
        <v>11</v>
      </c>
      <c r="O1032" s="65" t="s">
        <v>516</v>
      </c>
      <c r="P1032" s="65" t="s">
        <v>936</v>
      </c>
      <c r="Q1032" s="65" t="s">
        <v>2114</v>
      </c>
      <c r="R1032" s="65" t="s">
        <v>1159</v>
      </c>
      <c r="S1032" s="65" t="s">
        <v>938</v>
      </c>
      <c r="T1032" s="65"/>
    </row>
    <row r="1033" spans="1:20" hidden="1">
      <c r="A1033" s="6" t="str">
        <f>VLOOKUP(E1033,CIFX_ECSG清單!A:B,2,0)</f>
        <v>PROD</v>
      </c>
      <c r="B1033" s="6" t="str">
        <f>_xlfn.IFNA(IF(C1033="舊服務",LOOKUP(1,0/FIND(IFERROR(VLOOKUP(E1033,新舊交易名稱mapping!A:B,2,0),E1033),PGMTRX!A:A),PGMTRX!C:C),LOOKUP(1,0/FIND(E1033,新服務功能!H:H),新服務功能!M:M)),VLOOKUP(IFERROR(VLOOKUP(E1033,新舊交易名稱mapping!A:B,2,0),E1033),CIFX_ECSG清單!A:B,2,0))</f>
        <v>大消金系統(NCS) ,玉山信用卡-網路預借現金(ECS)</v>
      </c>
      <c r="C1033" s="6" t="str">
        <f>IF(_xlfn.IFNA(VLOOKUP(E1033,新服務功能!H:H,1,0),"舊服務")&lt;&gt;"舊服務","新服務","舊服務")</f>
        <v>舊服務</v>
      </c>
      <c r="D1033" s="6" t="str">
        <f>IF((VLOOKUP(E1033,CIFX_ECSG清單!A:H,8,FALSE))=1,"異動","查詢")</f>
        <v>異動</v>
      </c>
      <c r="E1033" s="65" t="s">
        <v>233</v>
      </c>
      <c r="F1033" s="27" t="str">
        <f>IF(ISNUMBER(FIND("TWIS",E1033)),VLOOKUP(SUBSTITUTE(E1033,"TWIS","IWIS"),CIFX_ECSG清單!A:R,18,0),IF(AND(ISNUMBER(FIND("T",LEFT(E1033,2))),IF(LEN(E1033)-LEN(SUBSTITUTE(E1033,"T",""))&gt;1,FALSE,TRUE)),VLOOKUP(SUBSTITUTE(E1033,"T",""),CIFX_ECSG清單!A:R,18,0),VLOOKUP(E1033,CIFX_ECSG清單!A:R,18,0)))</f>
        <v>TS0116-SA-010301-00002-顧客資料基本資料_顧客基本資料建檔</v>
      </c>
      <c r="G1033" s="65"/>
      <c r="H1033" s="65"/>
      <c r="I1033" s="65"/>
      <c r="J1033" s="65" t="s">
        <v>496</v>
      </c>
      <c r="K1033" s="65" t="s">
        <v>2010</v>
      </c>
      <c r="L1033" s="65"/>
      <c r="M1033" s="65" t="s">
        <v>2386</v>
      </c>
      <c r="N1033" s="65">
        <v>11</v>
      </c>
      <c r="O1033" s="65" t="s">
        <v>516</v>
      </c>
      <c r="P1033" s="65" t="s">
        <v>1068</v>
      </c>
      <c r="Q1033" s="65" t="s">
        <v>2114</v>
      </c>
      <c r="R1033" s="65" t="s">
        <v>1183</v>
      </c>
      <c r="S1033" s="65" t="s">
        <v>1070</v>
      </c>
      <c r="T1033" s="65"/>
    </row>
    <row r="1034" spans="1:20" hidden="1">
      <c r="A1034" s="6" t="str">
        <f>VLOOKUP(E1034,CIFX_ECSG清單!A:B,2,0)</f>
        <v>PROD</v>
      </c>
      <c r="B1034" s="6" t="str">
        <f>_xlfn.IFNA(IF(C1034="舊服務",LOOKUP(1,0/FIND(IFERROR(VLOOKUP(E1034,新舊交易名稱mapping!A:B,2,0),E1034),PGMTRX!A:A),PGMTRX!C:C),LOOKUP(1,0/FIND(E1034,新服務功能!H:H),新服務功能!M:M)),VLOOKUP(IFERROR(VLOOKUP(E1034,新舊交易名稱mapping!A:B,2,0),E1034),CIFX_ECSG清單!A:B,2,0))</f>
        <v>大消金系統(NCS) ,玉山信用卡-網路預借現金(ECS)</v>
      </c>
      <c r="C1034" s="6" t="str">
        <f>IF(_xlfn.IFNA(VLOOKUP(E1034,新服務功能!H:H,1,0),"舊服務")&lt;&gt;"舊服務","新服務","舊服務")</f>
        <v>舊服務</v>
      </c>
      <c r="D1034" s="6" t="str">
        <f>IF((VLOOKUP(E1034,CIFX_ECSG清單!A:H,8,FALSE))=1,"異動","查詢")</f>
        <v>異動</v>
      </c>
      <c r="E1034" s="65" t="s">
        <v>233</v>
      </c>
      <c r="F1034" s="27" t="str">
        <f>IF(ISNUMBER(FIND("TWIS",E1034)),VLOOKUP(SUBSTITUTE(E1034,"TWIS","IWIS"),CIFX_ECSG清單!A:R,18,0),IF(AND(ISNUMBER(FIND("T",LEFT(E1034,2))),IF(LEN(E1034)-LEN(SUBSTITUTE(E1034,"T",""))&gt;1,FALSE,TRUE)),VLOOKUP(SUBSTITUTE(E1034,"T",""),CIFX_ECSG清單!A:R,18,0),VLOOKUP(E1034,CIFX_ECSG清單!A:R,18,0)))</f>
        <v>TS0116-SA-010301-00002-顧客資料基本資料_顧客基本資料建檔</v>
      </c>
      <c r="G1034" s="65"/>
      <c r="H1034" s="65"/>
      <c r="I1034" s="65"/>
      <c r="J1034" s="65" t="s">
        <v>496</v>
      </c>
      <c r="K1034" s="83" t="s">
        <v>2059</v>
      </c>
      <c r="L1034" s="83"/>
      <c r="M1034" s="65" t="s">
        <v>2387</v>
      </c>
      <c r="N1034" s="65" t="s">
        <v>2388</v>
      </c>
      <c r="O1034" s="65" t="s">
        <v>1774</v>
      </c>
      <c r="P1034" s="65"/>
      <c r="Q1034" s="65"/>
      <c r="R1034" s="65"/>
      <c r="S1034" s="65"/>
      <c r="T1034" s="65" t="s">
        <v>2389</v>
      </c>
    </row>
    <row r="1035" spans="1:20" hidden="1">
      <c r="A1035" s="6" t="str">
        <f>VLOOKUP(E1035,CIFX_ECSG清單!A:B,2,0)</f>
        <v>PROD</v>
      </c>
      <c r="B1035" s="6" t="str">
        <f>_xlfn.IFNA(IF(C1035="舊服務",LOOKUP(1,0/FIND(IFERROR(VLOOKUP(E1035,新舊交易名稱mapping!A:B,2,0),E1035),PGMTRX!A:A),PGMTRX!C:C),LOOKUP(1,0/FIND(E1035,新服務功能!H:H),新服務功能!M:M)),VLOOKUP(IFERROR(VLOOKUP(E1035,新舊交易名稱mapping!A:B,2,0),E1035),CIFX_ECSG清單!A:B,2,0))</f>
        <v>大消金系統(NCS) ,玉山信用卡-網路預借現金(ECS)</v>
      </c>
      <c r="C1035" s="6" t="str">
        <f>IF(_xlfn.IFNA(VLOOKUP(E1035,新服務功能!H:H,1,0),"舊服務")&lt;&gt;"舊服務","新服務","舊服務")</f>
        <v>舊服務</v>
      </c>
      <c r="D1035" s="6" t="str">
        <f>IF((VLOOKUP(E1035,CIFX_ECSG清單!A:H,8,FALSE))=1,"異動","查詢")</f>
        <v>異動</v>
      </c>
      <c r="E1035" s="65" t="s">
        <v>233</v>
      </c>
      <c r="F1035" s="27" t="str">
        <f>IF(ISNUMBER(FIND("TWIS",E1035)),VLOOKUP(SUBSTITUTE(E1035,"TWIS","IWIS"),CIFX_ECSG清單!A:R,18,0),IF(AND(ISNUMBER(FIND("T",LEFT(E1035,2))),IF(LEN(E1035)-LEN(SUBSTITUTE(E1035,"T",""))&gt;1,FALSE,TRUE)),VLOOKUP(SUBSTITUTE(E1035,"T",""),CIFX_ECSG清單!A:R,18,0),VLOOKUP(E1035,CIFX_ECSG清單!A:R,18,0)))</f>
        <v>TS0116-SA-010301-00002-顧客資料基本資料_顧客基本資料建檔</v>
      </c>
      <c r="G1035" s="65"/>
      <c r="H1035" s="65"/>
      <c r="I1035" s="65"/>
      <c r="J1035" s="65" t="s">
        <v>496</v>
      </c>
      <c r="K1035" s="83" t="s">
        <v>2059</v>
      </c>
      <c r="L1035" s="83"/>
      <c r="M1035" s="65" t="s">
        <v>2390</v>
      </c>
      <c r="N1035" s="65">
        <v>2</v>
      </c>
      <c r="O1035" s="65" t="s">
        <v>516</v>
      </c>
      <c r="P1035" s="65"/>
      <c r="Q1035" s="65"/>
      <c r="R1035" s="65"/>
      <c r="S1035" s="65"/>
      <c r="T1035" s="65" t="s">
        <v>2391</v>
      </c>
    </row>
    <row r="1036" spans="1:20" hidden="1">
      <c r="A1036" s="6" t="str">
        <f>VLOOKUP(E1036,CIFX_ECSG清單!A:B,2,0)</f>
        <v>PROD</v>
      </c>
      <c r="B1036" s="6" t="str">
        <f>_xlfn.IFNA(IF(C1036="舊服務",LOOKUP(1,0/FIND(IFERROR(VLOOKUP(E1036,新舊交易名稱mapping!A:B,2,0),E1036),PGMTRX!A:A),PGMTRX!C:C),LOOKUP(1,0/FIND(E1036,新服務功能!H:H),新服務功能!M:M)),VLOOKUP(IFERROR(VLOOKUP(E1036,新舊交易名稱mapping!A:B,2,0),E1036),CIFX_ECSG清單!A:B,2,0))</f>
        <v>大消金系統(NCS) ,玉山信用卡-網路預借現金(ECS)</v>
      </c>
      <c r="C1036" s="6" t="str">
        <f>IF(_xlfn.IFNA(VLOOKUP(E1036,新服務功能!H:H,1,0),"舊服務")&lt;&gt;"舊服務","新服務","舊服務")</f>
        <v>舊服務</v>
      </c>
      <c r="D1036" s="6" t="str">
        <f>IF((VLOOKUP(E1036,CIFX_ECSG清單!A:H,8,FALSE))=1,"異動","查詢")</f>
        <v>異動</v>
      </c>
      <c r="E1036" s="65" t="s">
        <v>233</v>
      </c>
      <c r="F1036" s="27" t="str">
        <f>IF(ISNUMBER(FIND("TWIS",E1036)),VLOOKUP(SUBSTITUTE(E1036,"TWIS","IWIS"),CIFX_ECSG清單!A:R,18,0),IF(AND(ISNUMBER(FIND("T",LEFT(E1036,2))),IF(LEN(E1036)-LEN(SUBSTITUTE(E1036,"T",""))&gt;1,FALSE,TRUE)),VLOOKUP(SUBSTITUTE(E1036,"T",""),CIFX_ECSG清單!A:R,18,0),VLOOKUP(E1036,CIFX_ECSG清單!A:R,18,0)))</f>
        <v>TS0116-SA-010301-00002-顧客資料基本資料_顧客基本資料建檔</v>
      </c>
      <c r="G1036" s="65"/>
      <c r="H1036" s="65"/>
      <c r="I1036" s="65"/>
      <c r="J1036" s="65" t="s">
        <v>496</v>
      </c>
      <c r="K1036" s="83" t="s">
        <v>2059</v>
      </c>
      <c r="L1036" s="83"/>
      <c r="M1036" s="65" t="s">
        <v>2392</v>
      </c>
      <c r="N1036" s="65">
        <v>40</v>
      </c>
      <c r="O1036" s="65" t="s">
        <v>516</v>
      </c>
      <c r="P1036" s="65"/>
      <c r="Q1036" s="65"/>
      <c r="R1036" s="65"/>
      <c r="S1036" s="65"/>
      <c r="T1036" s="65" t="s">
        <v>2393</v>
      </c>
    </row>
    <row r="1037" spans="1:20" hidden="1">
      <c r="A1037" s="6" t="str">
        <f>VLOOKUP(E1037,CIFX_ECSG清單!A:B,2,0)</f>
        <v>PROD</v>
      </c>
      <c r="B1037" s="6" t="str">
        <f>_xlfn.IFNA(IF(C1037="舊服務",LOOKUP(1,0/FIND(IFERROR(VLOOKUP(E1037,新舊交易名稱mapping!A:B,2,0),E1037),PGMTRX!A:A),PGMTRX!C:C),LOOKUP(1,0/FIND(E1037,新服務功能!H:H),新服務功能!M:M)),VLOOKUP(IFERROR(VLOOKUP(E1037,新舊交易名稱mapping!A:B,2,0),E1037),CIFX_ECSG清單!A:B,2,0))</f>
        <v>大消金系統(NCS) ,玉山信用卡-網路預借現金(ECS)</v>
      </c>
      <c r="C1037" s="6" t="str">
        <f>IF(_xlfn.IFNA(VLOOKUP(E1037,新服務功能!H:H,1,0),"舊服務")&lt;&gt;"舊服務","新服務","舊服務")</f>
        <v>舊服務</v>
      </c>
      <c r="D1037" s="6" t="str">
        <f>IF((VLOOKUP(E1037,CIFX_ECSG清單!A:H,8,FALSE))=1,"異動","查詢")</f>
        <v>異動</v>
      </c>
      <c r="E1037" s="65" t="s">
        <v>233</v>
      </c>
      <c r="F1037" s="27" t="str">
        <f>IF(ISNUMBER(FIND("TWIS",E1037)),VLOOKUP(SUBSTITUTE(E1037,"TWIS","IWIS"),CIFX_ECSG清單!A:R,18,0),IF(AND(ISNUMBER(FIND("T",LEFT(E1037,2))),IF(LEN(E1037)-LEN(SUBSTITUTE(E1037,"T",""))&gt;1,FALSE,TRUE)),VLOOKUP(SUBSTITUTE(E1037,"T",""),CIFX_ECSG清單!A:R,18,0),VLOOKUP(E1037,CIFX_ECSG清單!A:R,18,0)))</f>
        <v>TS0116-SA-010301-00002-顧客資料基本資料_顧客基本資料建檔</v>
      </c>
      <c r="G1037" s="65"/>
      <c r="H1037" s="65"/>
      <c r="I1037" s="65"/>
      <c r="J1037" s="65" t="s">
        <v>496</v>
      </c>
      <c r="K1037" s="65" t="s">
        <v>2394</v>
      </c>
      <c r="L1037" s="65"/>
      <c r="M1037" s="65" t="s">
        <v>2395</v>
      </c>
      <c r="N1037" s="65">
        <v>2</v>
      </c>
      <c r="O1037" s="65" t="s">
        <v>516</v>
      </c>
      <c r="P1037" s="65" t="s">
        <v>2396</v>
      </c>
      <c r="Q1037" s="65" t="s">
        <v>2156</v>
      </c>
      <c r="R1037" s="65" t="s">
        <v>2397</v>
      </c>
      <c r="S1037" s="65" t="s">
        <v>2398</v>
      </c>
      <c r="T1037" s="65"/>
    </row>
    <row r="1038" spans="1:20" hidden="1">
      <c r="A1038" s="6" t="str">
        <f>VLOOKUP(E1038,CIFX_ECSG清單!A:B,2,0)</f>
        <v>PROD</v>
      </c>
      <c r="B1038" s="6" t="str">
        <f>_xlfn.IFNA(IF(C1038="舊服務",LOOKUP(1,0/FIND(IFERROR(VLOOKUP(E1038,新舊交易名稱mapping!A:B,2,0),E1038),PGMTRX!A:A),PGMTRX!C:C),LOOKUP(1,0/FIND(E1038,新服務功能!H:H),新服務功能!M:M)),VLOOKUP(IFERROR(VLOOKUP(E1038,新舊交易名稱mapping!A:B,2,0),E1038),CIFX_ECSG清單!A:B,2,0))</f>
        <v>大消金系統(NCS) ,玉山信用卡-網路預借現金(ECS)</v>
      </c>
      <c r="C1038" s="6" t="str">
        <f>IF(_xlfn.IFNA(VLOOKUP(E1038,新服務功能!H:H,1,0),"舊服務")&lt;&gt;"舊服務","新服務","舊服務")</f>
        <v>舊服務</v>
      </c>
      <c r="D1038" s="6" t="str">
        <f>IF((VLOOKUP(E1038,CIFX_ECSG清單!A:H,8,FALSE))=1,"異動","查詢")</f>
        <v>異動</v>
      </c>
      <c r="E1038" s="65" t="s">
        <v>233</v>
      </c>
      <c r="F1038" s="27" t="str">
        <f>IF(ISNUMBER(FIND("TWIS",E1038)),VLOOKUP(SUBSTITUTE(E1038,"TWIS","IWIS"),CIFX_ECSG清單!A:R,18,0),IF(AND(ISNUMBER(FIND("T",LEFT(E1038,2))),IF(LEN(E1038)-LEN(SUBSTITUTE(E1038,"T",""))&gt;1,FALSE,TRUE)),VLOOKUP(SUBSTITUTE(E1038,"T",""),CIFX_ECSG清單!A:R,18,0),VLOOKUP(E1038,CIFX_ECSG清單!A:R,18,0)))</f>
        <v>TS0116-SA-010301-00002-顧客資料基本資料_顧客基本資料建檔</v>
      </c>
      <c r="G1038" s="65"/>
      <c r="H1038" s="65"/>
      <c r="I1038" s="65"/>
      <c r="J1038" s="65" t="s">
        <v>496</v>
      </c>
      <c r="K1038" s="65" t="s">
        <v>2297</v>
      </c>
      <c r="L1038" s="65"/>
      <c r="M1038" s="65" t="s">
        <v>2399</v>
      </c>
      <c r="N1038" s="65">
        <v>2</v>
      </c>
      <c r="O1038" s="65" t="s">
        <v>516</v>
      </c>
      <c r="P1038" s="65" t="s">
        <v>1405</v>
      </c>
      <c r="Q1038" s="65" t="s">
        <v>2156</v>
      </c>
      <c r="R1038" s="65" t="s">
        <v>2299</v>
      </c>
      <c r="S1038" s="65" t="s">
        <v>1407</v>
      </c>
      <c r="T1038" s="65"/>
    </row>
    <row r="1039" spans="1:20" hidden="1">
      <c r="A1039" s="6" t="str">
        <f>VLOOKUP(E1039,CIFX_ECSG清單!A:B,2,0)</f>
        <v>PROD</v>
      </c>
      <c r="B1039" s="6" t="str">
        <f>_xlfn.IFNA(IF(C1039="舊服務",LOOKUP(1,0/FIND(IFERROR(VLOOKUP(E1039,新舊交易名稱mapping!A:B,2,0),E1039),PGMTRX!A:A),PGMTRX!C:C),LOOKUP(1,0/FIND(E1039,新服務功能!H:H),新服務功能!M:M)),VLOOKUP(IFERROR(VLOOKUP(E1039,新舊交易名稱mapping!A:B,2,0),E1039),CIFX_ECSG清單!A:B,2,0))</f>
        <v>大消金系統(NCS) ,玉山信用卡-網路預借現金(ECS)</v>
      </c>
      <c r="C1039" s="6" t="str">
        <f>IF(_xlfn.IFNA(VLOOKUP(E1039,新服務功能!H:H,1,0),"舊服務")&lt;&gt;"舊服務","新服務","舊服務")</f>
        <v>舊服務</v>
      </c>
      <c r="D1039" s="6" t="str">
        <f>IF((VLOOKUP(E1039,CIFX_ECSG清單!A:H,8,FALSE))=1,"異動","查詢")</f>
        <v>異動</v>
      </c>
      <c r="E1039" s="65" t="s">
        <v>233</v>
      </c>
      <c r="F1039" s="27" t="str">
        <f>IF(ISNUMBER(FIND("TWIS",E1039)),VLOOKUP(SUBSTITUTE(E1039,"TWIS","IWIS"),CIFX_ECSG清單!A:R,18,0),IF(AND(ISNUMBER(FIND("T",LEFT(E1039,2))),IF(LEN(E1039)-LEN(SUBSTITUTE(E1039,"T",""))&gt;1,FALSE,TRUE)),VLOOKUP(SUBSTITUTE(E1039,"T",""),CIFX_ECSG清單!A:R,18,0),VLOOKUP(E1039,CIFX_ECSG清單!A:R,18,0)))</f>
        <v>TS0116-SA-010301-00002-顧客資料基本資料_顧客基本資料建檔</v>
      </c>
      <c r="G1039" s="65"/>
      <c r="H1039" s="65"/>
      <c r="I1039" s="65"/>
      <c r="J1039" s="65" t="s">
        <v>496</v>
      </c>
      <c r="K1039" s="65" t="s">
        <v>1394</v>
      </c>
      <c r="L1039" s="65"/>
      <c r="M1039" s="65" t="s">
        <v>2400</v>
      </c>
      <c r="N1039" s="65">
        <v>1</v>
      </c>
      <c r="O1039" s="65" t="s">
        <v>516</v>
      </c>
      <c r="P1039" s="65" t="s">
        <v>1396</v>
      </c>
      <c r="Q1039" s="65" t="s">
        <v>2114</v>
      </c>
      <c r="R1039" s="65" t="s">
        <v>1748</v>
      </c>
      <c r="S1039" s="65" t="s">
        <v>1398</v>
      </c>
      <c r="T1039" s="65"/>
    </row>
    <row r="1040" spans="1:20" hidden="1">
      <c r="A1040" s="6" t="str">
        <f>VLOOKUP(E1040,CIFX_ECSG清單!A:B,2,0)</f>
        <v>PROD</v>
      </c>
      <c r="B1040" s="6" t="str">
        <f>_xlfn.IFNA(IF(C1040="舊服務",LOOKUP(1,0/FIND(IFERROR(VLOOKUP(E1040,新舊交易名稱mapping!A:B,2,0),E1040),PGMTRX!A:A),PGMTRX!C:C),LOOKUP(1,0/FIND(E1040,新服務功能!H:H),新服務功能!M:M)),VLOOKUP(IFERROR(VLOOKUP(E1040,新舊交易名稱mapping!A:B,2,0),E1040),CIFX_ECSG清單!A:B,2,0))</f>
        <v>大消金系統(NCS) ,玉山信用卡-網路預借現金(ECS)</v>
      </c>
      <c r="C1040" s="6" t="str">
        <f>IF(_xlfn.IFNA(VLOOKUP(E1040,新服務功能!H:H,1,0),"舊服務")&lt;&gt;"舊服務","新服務","舊服務")</f>
        <v>舊服務</v>
      </c>
      <c r="D1040" s="6" t="str">
        <f>IF((VLOOKUP(E1040,CIFX_ECSG清單!A:H,8,FALSE))=1,"異動","查詢")</f>
        <v>異動</v>
      </c>
      <c r="E1040" s="65" t="s">
        <v>233</v>
      </c>
      <c r="F1040" s="27" t="str">
        <f>IF(ISNUMBER(FIND("TWIS",E1040)),VLOOKUP(SUBSTITUTE(E1040,"TWIS","IWIS"),CIFX_ECSG清單!A:R,18,0),IF(AND(ISNUMBER(FIND("T",LEFT(E1040,2))),IF(LEN(E1040)-LEN(SUBSTITUTE(E1040,"T",""))&gt;1,FALSE,TRUE)),VLOOKUP(SUBSTITUTE(E1040,"T",""),CIFX_ECSG清單!A:R,18,0),VLOOKUP(E1040,CIFX_ECSG清單!A:R,18,0)))</f>
        <v>TS0116-SA-010301-00002-顧客資料基本資料_顧客基本資料建檔</v>
      </c>
      <c r="G1040" s="65"/>
      <c r="H1040" s="65"/>
      <c r="I1040" s="65"/>
      <c r="J1040" s="65" t="s">
        <v>496</v>
      </c>
      <c r="K1040" s="65" t="s">
        <v>1750</v>
      </c>
      <c r="L1040" s="65"/>
      <c r="M1040" s="65" t="s">
        <v>2401</v>
      </c>
      <c r="N1040" s="65">
        <v>2</v>
      </c>
      <c r="O1040" s="65" t="s">
        <v>516</v>
      </c>
      <c r="P1040" s="65" t="s">
        <v>1752</v>
      </c>
      <c r="Q1040" s="65" t="s">
        <v>2114</v>
      </c>
      <c r="R1040" s="65" t="s">
        <v>1753</v>
      </c>
      <c r="S1040" s="65" t="s">
        <v>1754</v>
      </c>
      <c r="T1040" s="65"/>
    </row>
    <row r="1041" spans="1:20" hidden="1">
      <c r="A1041" s="6" t="str">
        <f>VLOOKUP(E1041,CIFX_ECSG清單!A:B,2,0)</f>
        <v>PROD</v>
      </c>
      <c r="B1041" s="6" t="str">
        <f>_xlfn.IFNA(IF(C1041="舊服務",LOOKUP(1,0/FIND(IFERROR(VLOOKUP(E1041,新舊交易名稱mapping!A:B,2,0),E1041),PGMTRX!A:A),PGMTRX!C:C),LOOKUP(1,0/FIND(E1041,新服務功能!H:H),新服務功能!M:M)),VLOOKUP(IFERROR(VLOOKUP(E1041,新舊交易名稱mapping!A:B,2,0),E1041),CIFX_ECSG清單!A:B,2,0))</f>
        <v>大消金系統(NCS) ,玉山信用卡-網路預借現金(ECS)</v>
      </c>
      <c r="C1041" s="6" t="str">
        <f>IF(_xlfn.IFNA(VLOOKUP(E1041,新服務功能!H:H,1,0),"舊服務")&lt;&gt;"舊服務","新服務","舊服務")</f>
        <v>舊服務</v>
      </c>
      <c r="D1041" s="6" t="str">
        <f>IF((VLOOKUP(E1041,CIFX_ECSG清單!A:H,8,FALSE))=1,"異動","查詢")</f>
        <v>異動</v>
      </c>
      <c r="E1041" s="65" t="s">
        <v>233</v>
      </c>
      <c r="F1041" s="27" t="str">
        <f>IF(ISNUMBER(FIND("TWIS",E1041)),VLOOKUP(SUBSTITUTE(E1041,"TWIS","IWIS"),CIFX_ECSG清單!A:R,18,0),IF(AND(ISNUMBER(FIND("T",LEFT(E1041,2))),IF(LEN(E1041)-LEN(SUBSTITUTE(E1041,"T",""))&gt;1,FALSE,TRUE)),VLOOKUP(SUBSTITUTE(E1041,"T",""),CIFX_ECSG清單!A:R,18,0),VLOOKUP(E1041,CIFX_ECSG清單!A:R,18,0)))</f>
        <v>TS0116-SA-010301-00002-顧客資料基本資料_顧客基本資料建檔</v>
      </c>
      <c r="G1041" s="65"/>
      <c r="H1041" s="65"/>
      <c r="I1041" s="65"/>
      <c r="J1041" s="65" t="s">
        <v>496</v>
      </c>
      <c r="K1041" s="65" t="s">
        <v>2402</v>
      </c>
      <c r="L1041" s="65"/>
      <c r="M1041" s="65" t="s">
        <v>2403</v>
      </c>
      <c r="N1041" s="65">
        <v>10</v>
      </c>
      <c r="O1041" s="65" t="s">
        <v>516</v>
      </c>
      <c r="P1041" s="65" t="s">
        <v>1045</v>
      </c>
      <c r="Q1041" s="65" t="s">
        <v>2034</v>
      </c>
      <c r="R1041" s="65" t="s">
        <v>1046</v>
      </c>
      <c r="S1041" s="65" t="s">
        <v>1047</v>
      </c>
      <c r="T1041" s="65"/>
    </row>
    <row r="1042" spans="1:20" hidden="1">
      <c r="A1042" s="6" t="str">
        <f>VLOOKUP(E1042,CIFX_ECSG清單!A:B,2,0)</f>
        <v>PROD</v>
      </c>
      <c r="B1042" s="6" t="str">
        <f>_xlfn.IFNA(IF(C1042="舊服務",LOOKUP(1,0/FIND(IFERROR(VLOOKUP(E1042,新舊交易名稱mapping!A:B,2,0),E1042),PGMTRX!A:A),PGMTRX!C:C),LOOKUP(1,0/FIND(E1042,新服務功能!H:H),新服務功能!M:M)),VLOOKUP(IFERROR(VLOOKUP(E1042,新舊交易名稱mapping!A:B,2,0),E1042),CIFX_ECSG清單!A:B,2,0))</f>
        <v>大消金系統(NCS) ,玉山信用卡-網路預借現金(ECS)</v>
      </c>
      <c r="C1042" s="6" t="str">
        <f>IF(_xlfn.IFNA(VLOOKUP(E1042,新服務功能!H:H,1,0),"舊服務")&lt;&gt;"舊服務","新服務","舊服務")</f>
        <v>舊服務</v>
      </c>
      <c r="D1042" s="6" t="str">
        <f>IF((VLOOKUP(E1042,CIFX_ECSG清單!A:H,8,FALSE))=1,"異動","查詢")</f>
        <v>異動</v>
      </c>
      <c r="E1042" s="65" t="s">
        <v>233</v>
      </c>
      <c r="F1042" s="27" t="str">
        <f>IF(ISNUMBER(FIND("TWIS",E1042)),VLOOKUP(SUBSTITUTE(E1042,"TWIS","IWIS"),CIFX_ECSG清單!A:R,18,0),IF(AND(ISNUMBER(FIND("T",LEFT(E1042,2))),IF(LEN(E1042)-LEN(SUBSTITUTE(E1042,"T",""))&gt;1,FALSE,TRUE)),VLOOKUP(SUBSTITUTE(E1042,"T",""),CIFX_ECSG清單!A:R,18,0),VLOOKUP(E1042,CIFX_ECSG清單!A:R,18,0)))</f>
        <v>TS0116-SA-010301-00002-顧客資料基本資料_顧客基本資料建檔</v>
      </c>
      <c r="G1042" s="65"/>
      <c r="H1042" s="65"/>
      <c r="I1042" s="65"/>
      <c r="J1042" s="65" t="s">
        <v>496</v>
      </c>
      <c r="K1042" s="65" t="s">
        <v>1646</v>
      </c>
      <c r="L1042" s="65"/>
      <c r="M1042" s="65" t="s">
        <v>2404</v>
      </c>
      <c r="N1042" s="65">
        <v>50</v>
      </c>
      <c r="O1042" s="65" t="s">
        <v>516</v>
      </c>
      <c r="P1042" s="65" t="s">
        <v>845</v>
      </c>
      <c r="Q1042" s="65" t="s">
        <v>2114</v>
      </c>
      <c r="R1042" s="65" t="s">
        <v>1157</v>
      </c>
      <c r="S1042" s="65" t="s">
        <v>847</v>
      </c>
      <c r="T1042" s="65"/>
    </row>
    <row r="1043" spans="1:20" hidden="1">
      <c r="A1043" s="6" t="str">
        <f>VLOOKUP(E1043,CIFX_ECSG清單!A:B,2,0)</f>
        <v>PROD</v>
      </c>
      <c r="B1043" s="6" t="str">
        <f>_xlfn.IFNA(IF(C1043="舊服務",LOOKUP(1,0/FIND(IFERROR(VLOOKUP(E1043,新舊交易名稱mapping!A:B,2,0),E1043),PGMTRX!A:A),PGMTRX!C:C),LOOKUP(1,0/FIND(E1043,新服務功能!H:H),新服務功能!M:M)),VLOOKUP(IFERROR(VLOOKUP(E1043,新舊交易名稱mapping!A:B,2,0),E1043),CIFX_ECSG清單!A:B,2,0))</f>
        <v>大消金系統(NCS) ,玉山信用卡-網路預借現金(ECS)</v>
      </c>
      <c r="C1043" s="6" t="str">
        <f>IF(_xlfn.IFNA(VLOOKUP(E1043,新服務功能!H:H,1,0),"舊服務")&lt;&gt;"舊服務","新服務","舊服務")</f>
        <v>舊服務</v>
      </c>
      <c r="D1043" s="6" t="str">
        <f>IF((VLOOKUP(E1043,CIFX_ECSG清單!A:H,8,FALSE))=1,"異動","查詢")</f>
        <v>異動</v>
      </c>
      <c r="E1043" s="65" t="s">
        <v>233</v>
      </c>
      <c r="F1043" s="27" t="str">
        <f>IF(ISNUMBER(FIND("TWIS",E1043)),VLOOKUP(SUBSTITUTE(E1043,"TWIS","IWIS"),CIFX_ECSG清單!A:R,18,0),IF(AND(ISNUMBER(FIND("T",LEFT(E1043,2))),IF(LEN(E1043)-LEN(SUBSTITUTE(E1043,"T",""))&gt;1,FALSE,TRUE)),VLOOKUP(SUBSTITUTE(E1043,"T",""),CIFX_ECSG清單!A:R,18,0),VLOOKUP(E1043,CIFX_ECSG清單!A:R,18,0)))</f>
        <v>TS0116-SA-010301-00002-顧客資料基本資料_顧客基本資料建檔</v>
      </c>
      <c r="G1043" s="65"/>
      <c r="H1043" s="65"/>
      <c r="I1043" s="65"/>
      <c r="J1043" s="65" t="s">
        <v>496</v>
      </c>
      <c r="K1043" s="83" t="s">
        <v>2059</v>
      </c>
      <c r="L1043" s="83"/>
      <c r="M1043" s="65" t="s">
        <v>2405</v>
      </c>
      <c r="N1043" s="65">
        <v>22</v>
      </c>
      <c r="O1043" s="65" t="s">
        <v>516</v>
      </c>
      <c r="P1043" s="65"/>
      <c r="Q1043" s="65"/>
      <c r="R1043" s="65"/>
      <c r="S1043" s="65"/>
      <c r="T1043" s="65" t="s">
        <v>2391</v>
      </c>
    </row>
    <row r="1044" spans="1:20" hidden="1">
      <c r="A1044" s="6" t="str">
        <f>VLOOKUP(E1044,CIFX_ECSG清單!A:B,2,0)</f>
        <v>PROD</v>
      </c>
      <c r="B1044" s="6" t="str">
        <f>_xlfn.IFNA(IF(C1044="舊服務",LOOKUP(1,0/FIND(IFERROR(VLOOKUP(E1044,新舊交易名稱mapping!A:B,2,0),E1044),PGMTRX!A:A),PGMTRX!C:C),LOOKUP(1,0/FIND(E1044,新服務功能!H:H),新服務功能!M:M)),VLOOKUP(IFERROR(VLOOKUP(E1044,新舊交易名稱mapping!A:B,2,0),E1044),CIFX_ECSG清單!A:B,2,0))</f>
        <v>大消金系統(NCS) ,玉山信用卡-網路預借現金(ECS)</v>
      </c>
      <c r="C1044" s="6" t="str">
        <f>IF(_xlfn.IFNA(VLOOKUP(E1044,新服務功能!H:H,1,0),"舊服務")&lt;&gt;"舊服務","新服務","舊服務")</f>
        <v>舊服務</v>
      </c>
      <c r="D1044" s="6" t="str">
        <f>IF((VLOOKUP(E1044,CIFX_ECSG清單!A:H,8,FALSE))=1,"異動","查詢")</f>
        <v>異動</v>
      </c>
      <c r="E1044" s="65" t="s">
        <v>233</v>
      </c>
      <c r="F1044" s="27" t="str">
        <f>IF(ISNUMBER(FIND("TWIS",E1044)),VLOOKUP(SUBSTITUTE(E1044,"TWIS","IWIS"),CIFX_ECSG清單!A:R,18,0),IF(AND(ISNUMBER(FIND("T",LEFT(E1044,2))),IF(LEN(E1044)-LEN(SUBSTITUTE(E1044,"T",""))&gt;1,FALSE,TRUE)),VLOOKUP(SUBSTITUTE(E1044,"T",""),CIFX_ECSG清單!A:R,18,0),VLOOKUP(E1044,CIFX_ECSG清單!A:R,18,0)))</f>
        <v>TS0116-SA-010301-00002-顧客資料基本資料_顧客基本資料建檔</v>
      </c>
      <c r="G1044" s="65"/>
      <c r="H1044" s="65"/>
      <c r="I1044" s="65"/>
      <c r="J1044" s="65" t="s">
        <v>496</v>
      </c>
      <c r="K1044" s="65" t="s">
        <v>670</v>
      </c>
      <c r="L1044" s="65"/>
      <c r="M1044" s="65" t="s">
        <v>2406</v>
      </c>
      <c r="N1044" s="65">
        <v>10</v>
      </c>
      <c r="O1044" s="65" t="s">
        <v>516</v>
      </c>
      <c r="P1044" s="65" t="s">
        <v>673</v>
      </c>
      <c r="Q1044" s="65" t="s">
        <v>2034</v>
      </c>
      <c r="R1044" s="65" t="s">
        <v>674</v>
      </c>
      <c r="S1044" s="65" t="s">
        <v>675</v>
      </c>
      <c r="T1044" s="65"/>
    </row>
    <row r="1045" spans="1:20" hidden="1">
      <c r="A1045" s="6" t="str">
        <f>VLOOKUP(E1045,CIFX_ECSG清單!A:B,2,0)</f>
        <v>PROD</v>
      </c>
      <c r="B1045" s="6" t="str">
        <f>_xlfn.IFNA(IF(C1045="舊服務",LOOKUP(1,0/FIND(IFERROR(VLOOKUP(E1045,新舊交易名稱mapping!A:B,2,0),E1045),PGMTRX!A:A),PGMTRX!C:C),LOOKUP(1,0/FIND(E1045,新服務功能!H:H),新服務功能!M:M)),VLOOKUP(IFERROR(VLOOKUP(E1045,新舊交易名稱mapping!A:B,2,0),E1045),CIFX_ECSG清單!A:B,2,0))</f>
        <v>大消金系統(NCS) ,玉山信用卡-網路預借現金(ECS)</v>
      </c>
      <c r="C1045" s="6" t="str">
        <f>IF(_xlfn.IFNA(VLOOKUP(E1045,新服務功能!H:H,1,0),"舊服務")&lt;&gt;"舊服務","新服務","舊服務")</f>
        <v>舊服務</v>
      </c>
      <c r="D1045" s="6" t="str">
        <f>IF((VLOOKUP(E1045,CIFX_ECSG清單!A:H,8,FALSE))=1,"異動","查詢")</f>
        <v>異動</v>
      </c>
      <c r="E1045" s="65" t="s">
        <v>233</v>
      </c>
      <c r="F1045" s="27" t="str">
        <f>IF(ISNUMBER(FIND("TWIS",E1045)),VLOOKUP(SUBSTITUTE(E1045,"TWIS","IWIS"),CIFX_ECSG清單!A:R,18,0),IF(AND(ISNUMBER(FIND("T",LEFT(E1045,2))),IF(LEN(E1045)-LEN(SUBSTITUTE(E1045,"T",""))&gt;1,FALSE,TRUE)),VLOOKUP(SUBSTITUTE(E1045,"T",""),CIFX_ECSG清單!A:R,18,0),VLOOKUP(E1045,CIFX_ECSG清單!A:R,18,0)))</f>
        <v>TS0116-SA-010301-00002-顧客資料基本資料_顧客基本資料建檔</v>
      </c>
      <c r="G1045" s="65"/>
      <c r="H1045" s="65"/>
      <c r="I1045" s="65"/>
      <c r="J1045" s="65" t="s">
        <v>496</v>
      </c>
      <c r="K1045" s="65" t="s">
        <v>871</v>
      </c>
      <c r="L1045" s="65"/>
      <c r="M1045" s="65" t="s">
        <v>2407</v>
      </c>
      <c r="N1045" s="65">
        <v>22</v>
      </c>
      <c r="O1045" s="65" t="s">
        <v>516</v>
      </c>
      <c r="P1045" s="65" t="s">
        <v>874</v>
      </c>
      <c r="Q1045" s="65" t="s">
        <v>2034</v>
      </c>
      <c r="R1045" s="65" t="s">
        <v>875</v>
      </c>
      <c r="S1045" s="65" t="s">
        <v>876</v>
      </c>
      <c r="T1045" s="65"/>
    </row>
    <row r="1046" spans="1:20" hidden="1">
      <c r="A1046" s="6" t="str">
        <f>VLOOKUP(E1046,CIFX_ECSG清單!A:B,2,0)</f>
        <v>PROD</v>
      </c>
      <c r="B1046" s="6" t="str">
        <f>_xlfn.IFNA(IF(C1046="舊服務",LOOKUP(1,0/FIND(IFERROR(VLOOKUP(E1046,新舊交易名稱mapping!A:B,2,0),E1046),PGMTRX!A:A),PGMTRX!C:C),LOOKUP(1,0/FIND(E1046,新服務功能!H:H),新服務功能!M:M)),VLOOKUP(IFERROR(VLOOKUP(E1046,新舊交易名稱mapping!A:B,2,0),E1046),CIFX_ECSG清單!A:B,2,0))</f>
        <v>大消金系統(NCS) ,玉山信用卡-網路預借現金(ECS)</v>
      </c>
      <c r="C1046" s="6" t="str">
        <f>IF(_xlfn.IFNA(VLOOKUP(E1046,新服務功能!H:H,1,0),"舊服務")&lt;&gt;"舊服務","新服務","舊服務")</f>
        <v>舊服務</v>
      </c>
      <c r="D1046" s="6" t="str">
        <f>IF((VLOOKUP(E1046,CIFX_ECSG清單!A:H,8,FALSE))=1,"異動","查詢")</f>
        <v>異動</v>
      </c>
      <c r="E1046" s="65" t="s">
        <v>233</v>
      </c>
      <c r="F1046" s="27" t="str">
        <f>IF(ISNUMBER(FIND("TWIS",E1046)),VLOOKUP(SUBSTITUTE(E1046,"TWIS","IWIS"),CIFX_ECSG清單!A:R,18,0),IF(AND(ISNUMBER(FIND("T",LEFT(E1046,2))),IF(LEN(E1046)-LEN(SUBSTITUTE(E1046,"T",""))&gt;1,FALSE,TRUE)),VLOOKUP(SUBSTITUTE(E1046,"T",""),CIFX_ECSG清單!A:R,18,0),VLOOKUP(E1046,CIFX_ECSG清單!A:R,18,0)))</f>
        <v>TS0116-SA-010301-00002-顧客資料基本資料_顧客基本資料建檔</v>
      </c>
      <c r="G1046" s="65"/>
      <c r="H1046" s="65"/>
      <c r="I1046" s="65"/>
      <c r="J1046" s="65" t="s">
        <v>496</v>
      </c>
      <c r="K1046" s="65" t="s">
        <v>2322</v>
      </c>
      <c r="L1046" s="65"/>
      <c r="M1046" s="65" t="s">
        <v>2408</v>
      </c>
      <c r="N1046" s="65">
        <v>1</v>
      </c>
      <c r="O1046" s="65" t="s">
        <v>516</v>
      </c>
      <c r="P1046" s="65" t="s">
        <v>648</v>
      </c>
      <c r="Q1046" s="65" t="s">
        <v>2034</v>
      </c>
      <c r="R1046" s="65" t="s">
        <v>649</v>
      </c>
      <c r="S1046" s="65" t="s">
        <v>651</v>
      </c>
      <c r="T1046" s="65"/>
    </row>
    <row r="1047" spans="1:20" hidden="1">
      <c r="A1047" s="6" t="str">
        <f>VLOOKUP(E1047,CIFX_ECSG清單!A:B,2,0)</f>
        <v>PROD</v>
      </c>
      <c r="B1047" s="6" t="str">
        <f>_xlfn.IFNA(IF(C1047="舊服務",LOOKUP(1,0/FIND(IFERROR(VLOOKUP(E1047,新舊交易名稱mapping!A:B,2,0),E1047),PGMTRX!A:A),PGMTRX!C:C),LOOKUP(1,0/FIND(E1047,新服務功能!H:H),新服務功能!M:M)),VLOOKUP(IFERROR(VLOOKUP(E1047,新舊交易名稱mapping!A:B,2,0),E1047),CIFX_ECSG清單!A:B,2,0))</f>
        <v>大消金系統(NCS) ,玉山信用卡-網路預借現金(ECS)</v>
      </c>
      <c r="C1047" s="6" t="str">
        <f>IF(_xlfn.IFNA(VLOOKUP(E1047,新服務功能!H:H,1,0),"舊服務")&lt;&gt;"舊服務","新服務","舊服務")</f>
        <v>舊服務</v>
      </c>
      <c r="D1047" s="6" t="str">
        <f>IF((VLOOKUP(E1047,CIFX_ECSG清單!A:H,8,FALSE))=1,"異動","查詢")</f>
        <v>異動</v>
      </c>
      <c r="E1047" s="65" t="s">
        <v>233</v>
      </c>
      <c r="F1047" s="27" t="str">
        <f>IF(ISNUMBER(FIND("TWIS",E1047)),VLOOKUP(SUBSTITUTE(E1047,"TWIS","IWIS"),CIFX_ECSG清單!A:R,18,0),IF(AND(ISNUMBER(FIND("T",LEFT(E1047,2))),IF(LEN(E1047)-LEN(SUBSTITUTE(E1047,"T",""))&gt;1,FALSE,TRUE)),VLOOKUP(SUBSTITUTE(E1047,"T",""),CIFX_ECSG清單!A:R,18,0),VLOOKUP(E1047,CIFX_ECSG清單!A:R,18,0)))</f>
        <v>TS0116-SA-010301-00002-顧客資料基本資料_顧客基本資料建檔</v>
      </c>
      <c r="G1047" s="65"/>
      <c r="H1047" s="65"/>
      <c r="I1047" s="65"/>
      <c r="J1047" s="65" t="s">
        <v>496</v>
      </c>
      <c r="K1047" s="65" t="s">
        <v>1256</v>
      </c>
      <c r="L1047" s="65"/>
      <c r="M1047" s="65" t="s">
        <v>2409</v>
      </c>
      <c r="N1047" s="65">
        <v>2</v>
      </c>
      <c r="O1047" s="65" t="s">
        <v>516</v>
      </c>
      <c r="P1047" s="65" t="s">
        <v>891</v>
      </c>
      <c r="Q1047" s="65" t="s">
        <v>2034</v>
      </c>
      <c r="R1047" s="65" t="s">
        <v>892</v>
      </c>
      <c r="S1047" s="65" t="s">
        <v>893</v>
      </c>
      <c r="T1047" s="65"/>
    </row>
    <row r="1048" spans="1:20" hidden="1">
      <c r="A1048" s="6" t="str">
        <f>VLOOKUP(E1048,CIFX_ECSG清單!A:B,2,0)</f>
        <v>PROD</v>
      </c>
      <c r="B1048" s="6" t="str">
        <f>_xlfn.IFNA(IF(C1048="舊服務",LOOKUP(1,0/FIND(IFERROR(VLOOKUP(E1048,新舊交易名稱mapping!A:B,2,0),E1048),PGMTRX!A:A),PGMTRX!C:C),LOOKUP(1,0/FIND(E1048,新服務功能!H:H),新服務功能!M:M)),VLOOKUP(IFERROR(VLOOKUP(E1048,新舊交易名稱mapping!A:B,2,0),E1048),CIFX_ECSG清單!A:B,2,0))</f>
        <v>大消金系統(NCS) ,玉山信用卡-網路預借現金(ECS)</v>
      </c>
      <c r="C1048" s="6" t="str">
        <f>IF(_xlfn.IFNA(VLOOKUP(E1048,新服務功能!H:H,1,0),"舊服務")&lt;&gt;"舊服務","新服務","舊服務")</f>
        <v>舊服務</v>
      </c>
      <c r="D1048" s="6" t="str">
        <f>IF((VLOOKUP(E1048,CIFX_ECSG清單!A:H,8,FALSE))=1,"異動","查詢")</f>
        <v>異動</v>
      </c>
      <c r="E1048" s="65" t="s">
        <v>233</v>
      </c>
      <c r="F1048" s="27" t="str">
        <f>IF(ISNUMBER(FIND("TWIS",E1048)),VLOOKUP(SUBSTITUTE(E1048,"TWIS","IWIS"),CIFX_ECSG清單!A:R,18,0),IF(AND(ISNUMBER(FIND("T",LEFT(E1048,2))),IF(LEN(E1048)-LEN(SUBSTITUTE(E1048,"T",""))&gt;1,FALSE,TRUE)),VLOOKUP(SUBSTITUTE(E1048,"T",""),CIFX_ECSG清單!A:R,18,0),VLOOKUP(E1048,CIFX_ECSG清單!A:R,18,0)))</f>
        <v>TS0116-SA-010301-00002-顧客資料基本資料_顧客基本資料建檔</v>
      </c>
      <c r="G1048" s="65"/>
      <c r="H1048" s="65"/>
      <c r="I1048" s="65"/>
      <c r="J1048" s="65" t="s">
        <v>496</v>
      </c>
      <c r="K1048" s="65" t="s">
        <v>1506</v>
      </c>
      <c r="L1048" s="65"/>
      <c r="M1048" s="65" t="s">
        <v>2410</v>
      </c>
      <c r="N1048" s="65">
        <v>1</v>
      </c>
      <c r="O1048" s="65" t="s">
        <v>516</v>
      </c>
      <c r="P1048" s="65" t="s">
        <v>897</v>
      </c>
      <c r="Q1048" s="65" t="s">
        <v>2034</v>
      </c>
      <c r="R1048" s="65" t="s">
        <v>898</v>
      </c>
      <c r="S1048" s="65" t="s">
        <v>899</v>
      </c>
      <c r="T1048" s="65"/>
    </row>
    <row r="1049" spans="1:20" hidden="1">
      <c r="A1049" s="6" t="str">
        <f>VLOOKUP(E1049,CIFX_ECSG清單!A:B,2,0)</f>
        <v>PROD</v>
      </c>
      <c r="B1049" s="6" t="str">
        <f>_xlfn.IFNA(IF(C1049="舊服務",LOOKUP(1,0/FIND(IFERROR(VLOOKUP(E1049,新舊交易名稱mapping!A:B,2,0),E1049),PGMTRX!A:A),PGMTRX!C:C),LOOKUP(1,0/FIND(E1049,新服務功能!H:H),新服務功能!M:M)),VLOOKUP(IFERROR(VLOOKUP(E1049,新舊交易名稱mapping!A:B,2,0),E1049),CIFX_ECSG清單!A:B,2,0))</f>
        <v>大消金系統(NCS) ,玉山信用卡-網路預借現金(ECS)</v>
      </c>
      <c r="C1049" s="6" t="str">
        <f>IF(_xlfn.IFNA(VLOOKUP(E1049,新服務功能!H:H,1,0),"舊服務")&lt;&gt;"舊服務","新服務","舊服務")</f>
        <v>舊服務</v>
      </c>
      <c r="D1049" s="6" t="str">
        <f>IF((VLOOKUP(E1049,CIFX_ECSG清單!A:H,8,FALSE))=1,"異動","查詢")</f>
        <v>異動</v>
      </c>
      <c r="E1049" s="65" t="s">
        <v>233</v>
      </c>
      <c r="F1049" s="27" t="str">
        <f>IF(ISNUMBER(FIND("TWIS",E1049)),VLOOKUP(SUBSTITUTE(E1049,"TWIS","IWIS"),CIFX_ECSG清單!A:R,18,0),IF(AND(ISNUMBER(FIND("T",LEFT(E1049,2))),IF(LEN(E1049)-LEN(SUBSTITUTE(E1049,"T",""))&gt;1,FALSE,TRUE)),VLOOKUP(SUBSTITUTE(E1049,"T",""),CIFX_ECSG清單!A:R,18,0),VLOOKUP(E1049,CIFX_ECSG清單!A:R,18,0)))</f>
        <v>TS0116-SA-010301-00002-顧客資料基本資料_顧客基本資料建檔</v>
      </c>
      <c r="G1049" s="65"/>
      <c r="H1049" s="65"/>
      <c r="I1049" s="65"/>
      <c r="J1049" s="65" t="s">
        <v>496</v>
      </c>
      <c r="K1049" s="65" t="s">
        <v>677</v>
      </c>
      <c r="L1049" s="65"/>
      <c r="M1049" s="65" t="s">
        <v>2411</v>
      </c>
      <c r="N1049" s="65">
        <v>1</v>
      </c>
      <c r="O1049" s="65" t="s">
        <v>516</v>
      </c>
      <c r="P1049" s="65" t="s">
        <v>679</v>
      </c>
      <c r="Q1049" s="65" t="s">
        <v>2034</v>
      </c>
      <c r="R1049" s="65" t="s">
        <v>680</v>
      </c>
      <c r="S1049" s="65" t="s">
        <v>682</v>
      </c>
      <c r="T1049" s="65"/>
    </row>
    <row r="1050" spans="1:20" hidden="1">
      <c r="A1050" s="6" t="str">
        <f>VLOOKUP(E1050,CIFX_ECSG清單!A:B,2,0)</f>
        <v>PROD</v>
      </c>
      <c r="B1050" s="6" t="str">
        <f>_xlfn.IFNA(IF(C1050="舊服務",LOOKUP(1,0/FIND(IFERROR(VLOOKUP(E1050,新舊交易名稱mapping!A:B,2,0),E1050),PGMTRX!A:A),PGMTRX!C:C),LOOKUP(1,0/FIND(E1050,新服務功能!H:H),新服務功能!M:M)),VLOOKUP(IFERROR(VLOOKUP(E1050,新舊交易名稱mapping!A:B,2,0),E1050),CIFX_ECSG清單!A:B,2,0))</f>
        <v>大消金系統(NCS) ,玉山信用卡-網路預借現金(ECS)</v>
      </c>
      <c r="C1050" s="6" t="str">
        <f>IF(_xlfn.IFNA(VLOOKUP(E1050,新服務功能!H:H,1,0),"舊服務")&lt;&gt;"舊服務","新服務","舊服務")</f>
        <v>舊服務</v>
      </c>
      <c r="D1050" s="6" t="str">
        <f>IF((VLOOKUP(E1050,CIFX_ECSG清單!A:H,8,FALSE))=1,"異動","查詢")</f>
        <v>異動</v>
      </c>
      <c r="E1050" s="65" t="s">
        <v>233</v>
      </c>
      <c r="F1050" s="27" t="str">
        <f>IF(ISNUMBER(FIND("TWIS",E1050)),VLOOKUP(SUBSTITUTE(E1050,"TWIS","IWIS"),CIFX_ECSG清單!A:R,18,0),IF(AND(ISNUMBER(FIND("T",LEFT(E1050,2))),IF(LEN(E1050)-LEN(SUBSTITUTE(E1050,"T",""))&gt;1,FALSE,TRUE)),VLOOKUP(SUBSTITUTE(E1050,"T",""),CIFX_ECSG清單!A:R,18,0),VLOOKUP(E1050,CIFX_ECSG清單!A:R,18,0)))</f>
        <v>TS0116-SA-010301-00002-顧客資料基本資料_顧客基本資料建檔</v>
      </c>
      <c r="G1050" s="65"/>
      <c r="H1050" s="65"/>
      <c r="I1050" s="65"/>
      <c r="J1050" s="65" t="s">
        <v>496</v>
      </c>
      <c r="K1050" s="65" t="s">
        <v>640</v>
      </c>
      <c r="L1050" s="65"/>
      <c r="M1050" s="65" t="s">
        <v>2412</v>
      </c>
      <c r="N1050" s="65">
        <v>2</v>
      </c>
      <c r="O1050" s="65" t="s">
        <v>516</v>
      </c>
      <c r="P1050" s="65" t="s">
        <v>642</v>
      </c>
      <c r="Q1050" s="65" t="s">
        <v>2034</v>
      </c>
      <c r="R1050" s="65" t="s">
        <v>643</v>
      </c>
      <c r="S1050" s="65" t="s">
        <v>644</v>
      </c>
      <c r="T1050" s="65"/>
    </row>
    <row r="1051" spans="1:20" hidden="1">
      <c r="A1051" s="6" t="str">
        <f>VLOOKUP(E1051,CIFX_ECSG清單!A:B,2,0)</f>
        <v>PROD</v>
      </c>
      <c r="B1051" s="6" t="str">
        <f>_xlfn.IFNA(IF(C1051="舊服務",LOOKUP(1,0/FIND(IFERROR(VLOOKUP(E1051,新舊交易名稱mapping!A:B,2,0),E1051),PGMTRX!A:A),PGMTRX!C:C),LOOKUP(1,0/FIND(E1051,新服務功能!H:H),新服務功能!M:M)),VLOOKUP(IFERROR(VLOOKUP(E1051,新舊交易名稱mapping!A:B,2,0),E1051),CIFX_ECSG清單!A:B,2,0))</f>
        <v>大消金系統(NCS) ,玉山信用卡-網路預借現金(ECS)</v>
      </c>
      <c r="C1051" s="6" t="str">
        <f>IF(_xlfn.IFNA(VLOOKUP(E1051,新服務功能!H:H,1,0),"舊服務")&lt;&gt;"舊服務","新服務","舊服務")</f>
        <v>舊服務</v>
      </c>
      <c r="D1051" s="6" t="str">
        <f>IF((VLOOKUP(E1051,CIFX_ECSG清單!A:H,8,FALSE))=1,"異動","查詢")</f>
        <v>異動</v>
      </c>
      <c r="E1051" s="65" t="s">
        <v>233</v>
      </c>
      <c r="F1051" s="27" t="str">
        <f>IF(ISNUMBER(FIND("TWIS",E1051)),VLOOKUP(SUBSTITUTE(E1051,"TWIS","IWIS"),CIFX_ECSG清單!A:R,18,0),IF(AND(ISNUMBER(FIND("T",LEFT(E1051,2))),IF(LEN(E1051)-LEN(SUBSTITUTE(E1051,"T",""))&gt;1,FALSE,TRUE)),VLOOKUP(SUBSTITUTE(E1051,"T",""),CIFX_ECSG清單!A:R,18,0),VLOOKUP(E1051,CIFX_ECSG清單!A:R,18,0)))</f>
        <v>TS0116-SA-010301-00002-顧客資料基本資料_顧客基本資料建檔</v>
      </c>
      <c r="G1051" s="65"/>
      <c r="H1051" s="65"/>
      <c r="I1051" s="65"/>
      <c r="J1051" s="65" t="s">
        <v>496</v>
      </c>
      <c r="K1051" s="65" t="s">
        <v>1870</v>
      </c>
      <c r="L1051" s="65"/>
      <c r="M1051" s="65" t="s">
        <v>2413</v>
      </c>
      <c r="N1051" s="65">
        <v>1</v>
      </c>
      <c r="O1051" s="65" t="s">
        <v>516</v>
      </c>
      <c r="P1051" s="65" t="s">
        <v>833</v>
      </c>
      <c r="Q1051" s="65" t="s">
        <v>2034</v>
      </c>
      <c r="R1051" s="65" t="s">
        <v>1078</v>
      </c>
      <c r="S1051" s="65" t="s">
        <v>836</v>
      </c>
      <c r="T1051" s="65"/>
    </row>
    <row r="1052" spans="1:20" hidden="1">
      <c r="A1052" s="6" t="str">
        <f>VLOOKUP(E1052,CIFX_ECSG清單!A:B,2,0)</f>
        <v>PROD</v>
      </c>
      <c r="B1052" s="6" t="str">
        <f>_xlfn.IFNA(IF(C1052="舊服務",LOOKUP(1,0/FIND(IFERROR(VLOOKUP(E1052,新舊交易名稱mapping!A:B,2,0),E1052),PGMTRX!A:A),PGMTRX!C:C),LOOKUP(1,0/FIND(E1052,新服務功能!H:H),新服務功能!M:M)),VLOOKUP(IFERROR(VLOOKUP(E1052,新舊交易名稱mapping!A:B,2,0),E1052),CIFX_ECSG清單!A:B,2,0))</f>
        <v>大消金系統(NCS) ,玉山信用卡-網路預借現金(ECS)</v>
      </c>
      <c r="C1052" s="6" t="str">
        <f>IF(_xlfn.IFNA(VLOOKUP(E1052,新服務功能!H:H,1,0),"舊服務")&lt;&gt;"舊服務","新服務","舊服務")</f>
        <v>舊服務</v>
      </c>
      <c r="D1052" s="6" t="str">
        <f>IF((VLOOKUP(E1052,CIFX_ECSG清單!A:H,8,FALSE))=1,"異動","查詢")</f>
        <v>異動</v>
      </c>
      <c r="E1052" s="65" t="s">
        <v>233</v>
      </c>
      <c r="F1052" s="27" t="str">
        <f>IF(ISNUMBER(FIND("TWIS",E1052)),VLOOKUP(SUBSTITUTE(E1052,"TWIS","IWIS"),CIFX_ECSG清單!A:R,18,0),IF(AND(ISNUMBER(FIND("T",LEFT(E1052,2))),IF(LEN(E1052)-LEN(SUBSTITUTE(E1052,"T",""))&gt;1,FALSE,TRUE)),VLOOKUP(SUBSTITUTE(E1052,"T",""),CIFX_ECSG清單!A:R,18,0),VLOOKUP(E1052,CIFX_ECSG清單!A:R,18,0)))</f>
        <v>TS0116-SA-010301-00002-顧客資料基本資料_顧客基本資料建檔</v>
      </c>
      <c r="G1052" s="65"/>
      <c r="H1052" s="65"/>
      <c r="I1052" s="65"/>
      <c r="J1052" s="65" t="s">
        <v>496</v>
      </c>
      <c r="K1052" s="65" t="s">
        <v>1001</v>
      </c>
      <c r="L1052" s="65"/>
      <c r="M1052" s="65" t="s">
        <v>2414</v>
      </c>
      <c r="N1052" s="65">
        <v>2</v>
      </c>
      <c r="O1052" s="65" t="s">
        <v>516</v>
      </c>
      <c r="P1052" s="65" t="s">
        <v>1004</v>
      </c>
      <c r="Q1052" s="65" t="s">
        <v>2034</v>
      </c>
      <c r="R1052" s="65" t="s">
        <v>1005</v>
      </c>
      <c r="S1052" s="65" t="s">
        <v>1006</v>
      </c>
      <c r="T1052" s="65"/>
    </row>
    <row r="1053" spans="1:20" hidden="1">
      <c r="A1053" s="6" t="str">
        <f>VLOOKUP(E1053,CIFX_ECSG清單!A:B,2,0)</f>
        <v>PROD</v>
      </c>
      <c r="B1053" s="6" t="str">
        <f>_xlfn.IFNA(IF(C1053="舊服務",LOOKUP(1,0/FIND(IFERROR(VLOOKUP(E1053,新舊交易名稱mapping!A:B,2,0),E1053),PGMTRX!A:A),PGMTRX!C:C),LOOKUP(1,0/FIND(E1053,新服務功能!H:H),新服務功能!M:M)),VLOOKUP(IFERROR(VLOOKUP(E1053,新舊交易名稱mapping!A:B,2,0),E1053),CIFX_ECSG清單!A:B,2,0))</f>
        <v>大消金系統(NCS) ,玉山信用卡-網路預借現金(ECS)</v>
      </c>
      <c r="C1053" s="6" t="str">
        <f>IF(_xlfn.IFNA(VLOOKUP(E1053,新服務功能!H:H,1,0),"舊服務")&lt;&gt;"舊服務","新服務","舊服務")</f>
        <v>舊服務</v>
      </c>
      <c r="D1053" s="6" t="str">
        <f>IF((VLOOKUP(E1053,CIFX_ECSG清單!A:H,8,FALSE))=1,"異動","查詢")</f>
        <v>異動</v>
      </c>
      <c r="E1053" s="65" t="s">
        <v>233</v>
      </c>
      <c r="F1053" s="27" t="str">
        <f>IF(ISNUMBER(FIND("TWIS",E1053)),VLOOKUP(SUBSTITUTE(E1053,"TWIS","IWIS"),CIFX_ECSG清單!A:R,18,0),IF(AND(ISNUMBER(FIND("T",LEFT(E1053,2))),IF(LEN(E1053)-LEN(SUBSTITUTE(E1053,"T",""))&gt;1,FALSE,TRUE)),VLOOKUP(SUBSTITUTE(E1053,"T",""),CIFX_ECSG清單!A:R,18,0),VLOOKUP(E1053,CIFX_ECSG清單!A:R,18,0)))</f>
        <v>TS0116-SA-010301-00002-顧客資料基本資料_顧客基本資料建檔</v>
      </c>
      <c r="G1053" s="65"/>
      <c r="H1053" s="65"/>
      <c r="I1053" s="65"/>
      <c r="J1053" s="65" t="s">
        <v>496</v>
      </c>
      <c r="K1053" s="83" t="s">
        <v>2059</v>
      </c>
      <c r="L1053" s="83"/>
      <c r="M1053" s="65" t="s">
        <v>2415</v>
      </c>
      <c r="N1053" s="65">
        <v>1</v>
      </c>
      <c r="O1053" s="65" t="s">
        <v>516</v>
      </c>
      <c r="P1053" s="65"/>
      <c r="Q1053" s="65"/>
      <c r="R1053" s="65"/>
      <c r="S1053" s="65"/>
      <c r="T1053" s="65" t="s">
        <v>2416</v>
      </c>
    </row>
    <row r="1054" spans="1:20" hidden="1">
      <c r="A1054" s="6" t="str">
        <f>VLOOKUP(E1054,CIFX_ECSG清單!A:B,2,0)</f>
        <v>PROD</v>
      </c>
      <c r="B1054" s="6" t="str">
        <f>_xlfn.IFNA(IF(C1054="舊服務",LOOKUP(1,0/FIND(IFERROR(VLOOKUP(E1054,新舊交易名稱mapping!A:B,2,0),E1054),PGMTRX!A:A),PGMTRX!C:C),LOOKUP(1,0/FIND(E1054,新服務功能!H:H),新服務功能!M:M)),VLOOKUP(IFERROR(VLOOKUP(E1054,新舊交易名稱mapping!A:B,2,0),E1054),CIFX_ECSG清單!A:B,2,0))</f>
        <v>大消金系統(NCS) ,玉山信用卡-網路預借現金(ECS)</v>
      </c>
      <c r="C1054" s="6" t="str">
        <f>IF(_xlfn.IFNA(VLOOKUP(E1054,新服務功能!H:H,1,0),"舊服務")&lt;&gt;"舊服務","新服務","舊服務")</f>
        <v>舊服務</v>
      </c>
      <c r="D1054" s="6" t="str">
        <f>IF((VLOOKUP(E1054,CIFX_ECSG清單!A:H,8,FALSE))=1,"異動","查詢")</f>
        <v>異動</v>
      </c>
      <c r="E1054" s="65" t="s">
        <v>233</v>
      </c>
      <c r="F1054" s="27" t="str">
        <f>IF(ISNUMBER(FIND("TWIS",E1054)),VLOOKUP(SUBSTITUTE(E1054,"TWIS","IWIS"),CIFX_ECSG清單!A:R,18,0),IF(AND(ISNUMBER(FIND("T",LEFT(E1054,2))),IF(LEN(E1054)-LEN(SUBSTITUTE(E1054,"T",""))&gt;1,FALSE,TRUE)),VLOOKUP(SUBSTITUTE(E1054,"T",""),CIFX_ECSG清單!A:R,18,0),VLOOKUP(E1054,CIFX_ECSG清單!A:R,18,0)))</f>
        <v>TS0116-SA-010301-00002-顧客資料基本資料_顧客基本資料建檔</v>
      </c>
      <c r="G1054" s="65"/>
      <c r="H1054" s="65"/>
      <c r="I1054" s="65"/>
      <c r="J1054" s="65" t="s">
        <v>496</v>
      </c>
      <c r="K1054" s="83" t="s">
        <v>2059</v>
      </c>
      <c r="L1054" s="83"/>
      <c r="M1054" s="65" t="s">
        <v>2417</v>
      </c>
      <c r="N1054" s="65" t="s">
        <v>2388</v>
      </c>
      <c r="O1054" s="65" t="s">
        <v>1774</v>
      </c>
      <c r="P1054" s="65"/>
      <c r="Q1054" s="65"/>
      <c r="R1054" s="65"/>
      <c r="S1054" s="65"/>
      <c r="T1054" s="65" t="s">
        <v>2418</v>
      </c>
    </row>
    <row r="1055" spans="1:20" hidden="1">
      <c r="A1055" s="6" t="str">
        <f>VLOOKUP(E1055,CIFX_ECSG清單!A:B,2,0)</f>
        <v>PROD</v>
      </c>
      <c r="B1055" s="6" t="str">
        <f>_xlfn.IFNA(IF(C1055="舊服務",LOOKUP(1,0/FIND(IFERROR(VLOOKUP(E1055,新舊交易名稱mapping!A:B,2,0),E1055),PGMTRX!A:A),PGMTRX!C:C),LOOKUP(1,0/FIND(E1055,新服務功能!H:H),新服務功能!M:M)),VLOOKUP(IFERROR(VLOOKUP(E1055,新舊交易名稱mapping!A:B,2,0),E1055),CIFX_ECSG清單!A:B,2,0))</f>
        <v>大消金系統(NCS) ,玉山信用卡-網路預借現金(ECS)</v>
      </c>
      <c r="C1055" s="6" t="str">
        <f>IF(_xlfn.IFNA(VLOOKUP(E1055,新服務功能!H:H,1,0),"舊服務")&lt;&gt;"舊服務","新服務","舊服務")</f>
        <v>舊服務</v>
      </c>
      <c r="D1055" s="6" t="str">
        <f>IF((VLOOKUP(E1055,CIFX_ECSG清單!A:H,8,FALSE))=1,"異動","查詢")</f>
        <v>異動</v>
      </c>
      <c r="E1055" s="65" t="s">
        <v>233</v>
      </c>
      <c r="F1055" s="27" t="str">
        <f>IF(ISNUMBER(FIND("TWIS",E1055)),VLOOKUP(SUBSTITUTE(E1055,"TWIS","IWIS"),CIFX_ECSG清單!A:R,18,0),IF(AND(ISNUMBER(FIND("T",LEFT(E1055,2))),IF(LEN(E1055)-LEN(SUBSTITUTE(E1055,"T",""))&gt;1,FALSE,TRUE)),VLOOKUP(SUBSTITUTE(E1055,"T",""),CIFX_ECSG清單!A:R,18,0),VLOOKUP(E1055,CIFX_ECSG清單!A:R,18,0)))</f>
        <v>TS0116-SA-010301-00002-顧客資料基本資料_顧客基本資料建檔</v>
      </c>
      <c r="G1055" s="65"/>
      <c r="H1055" s="65"/>
      <c r="I1055" s="65"/>
      <c r="J1055" s="65" t="s">
        <v>496</v>
      </c>
      <c r="K1055" s="83" t="s">
        <v>2059</v>
      </c>
      <c r="L1055" s="83"/>
      <c r="M1055" s="65" t="s">
        <v>2419</v>
      </c>
      <c r="N1055" s="65">
        <v>42</v>
      </c>
      <c r="O1055" s="65" t="s">
        <v>516</v>
      </c>
      <c r="P1055" s="65"/>
      <c r="Q1055" s="65"/>
      <c r="R1055" s="65"/>
      <c r="S1055" s="65"/>
      <c r="T1055" s="65" t="s">
        <v>2420</v>
      </c>
    </row>
    <row r="1056" spans="1:20" hidden="1">
      <c r="A1056" s="6" t="str">
        <f>VLOOKUP(E1056,CIFX_ECSG清單!A:B,2,0)</f>
        <v>PROD</v>
      </c>
      <c r="B1056" s="6" t="str">
        <f>_xlfn.IFNA(IF(C1056="舊服務",LOOKUP(1,0/FIND(IFERROR(VLOOKUP(E1056,新舊交易名稱mapping!A:B,2,0),E1056),PGMTRX!A:A),PGMTRX!C:C),LOOKUP(1,0/FIND(E1056,新服務功能!H:H),新服務功能!M:M)),VLOOKUP(IFERROR(VLOOKUP(E1056,新舊交易名稱mapping!A:B,2,0),E1056),CIFX_ECSG清單!A:B,2,0))</f>
        <v>大消金系統(NCS) ,玉山信用卡-網路預借現金(ECS)</v>
      </c>
      <c r="C1056" s="6" t="str">
        <f>IF(_xlfn.IFNA(VLOOKUP(E1056,新服務功能!H:H,1,0),"舊服務")&lt;&gt;"舊服務","新服務","舊服務")</f>
        <v>舊服務</v>
      </c>
      <c r="D1056" s="6" t="str">
        <f>IF((VLOOKUP(E1056,CIFX_ECSG清單!A:H,8,FALSE))=1,"異動","查詢")</f>
        <v>異動</v>
      </c>
      <c r="E1056" s="65" t="s">
        <v>233</v>
      </c>
      <c r="F1056" s="27" t="str">
        <f>IF(ISNUMBER(FIND("TWIS",E1056)),VLOOKUP(SUBSTITUTE(E1056,"TWIS","IWIS"),CIFX_ECSG清單!A:R,18,0),IF(AND(ISNUMBER(FIND("T",LEFT(E1056,2))),IF(LEN(E1056)-LEN(SUBSTITUTE(E1056,"T",""))&gt;1,FALSE,TRUE)),VLOOKUP(SUBSTITUTE(E1056,"T",""),CIFX_ECSG清單!A:R,18,0),VLOOKUP(E1056,CIFX_ECSG清單!A:R,18,0)))</f>
        <v>TS0116-SA-010301-00002-顧客資料基本資料_顧客基本資料建檔</v>
      </c>
      <c r="G1056" s="65"/>
      <c r="H1056" s="65"/>
      <c r="I1056" s="65"/>
      <c r="J1056" s="65" t="s">
        <v>496</v>
      </c>
      <c r="K1056" s="83" t="s">
        <v>2059</v>
      </c>
      <c r="L1056" s="83"/>
      <c r="M1056" s="65" t="s">
        <v>2421</v>
      </c>
      <c r="N1056" s="65">
        <v>4</v>
      </c>
      <c r="O1056" s="65" t="s">
        <v>516</v>
      </c>
      <c r="P1056" s="65"/>
      <c r="Q1056" s="65"/>
      <c r="R1056" s="65"/>
      <c r="S1056" s="65"/>
      <c r="T1056" s="65" t="s">
        <v>2422</v>
      </c>
    </row>
    <row r="1057" spans="1:20" hidden="1">
      <c r="A1057" s="6" t="str">
        <f>VLOOKUP(E1057,CIFX_ECSG清單!A:B,2,0)</f>
        <v>PROD</v>
      </c>
      <c r="B1057" s="6" t="str">
        <f>_xlfn.IFNA(IF(C1057="舊服務",LOOKUP(1,0/FIND(IFERROR(VLOOKUP(E1057,新舊交易名稱mapping!A:B,2,0),E1057),PGMTRX!A:A),PGMTRX!C:C),LOOKUP(1,0/FIND(E1057,新服務功能!H:H),新服務功能!M:M)),VLOOKUP(IFERROR(VLOOKUP(E1057,新舊交易名稱mapping!A:B,2,0),E1057),CIFX_ECSG清單!A:B,2,0))</f>
        <v>大消金系統(NCS) ,玉山信用卡-網路預借現金(ECS)</v>
      </c>
      <c r="C1057" s="6" t="str">
        <f>IF(_xlfn.IFNA(VLOOKUP(E1057,新服務功能!H:H,1,0),"舊服務")&lt;&gt;"舊服務","新服務","舊服務")</f>
        <v>舊服務</v>
      </c>
      <c r="D1057" s="6" t="str">
        <f>IF((VLOOKUP(E1057,CIFX_ECSG清單!A:H,8,FALSE))=1,"異動","查詢")</f>
        <v>異動</v>
      </c>
      <c r="E1057" s="65" t="s">
        <v>233</v>
      </c>
      <c r="F1057" s="27" t="str">
        <f>IF(ISNUMBER(FIND("TWIS",E1057)),VLOOKUP(SUBSTITUTE(E1057,"TWIS","IWIS"),CIFX_ECSG清單!A:R,18,0),IF(AND(ISNUMBER(FIND("T",LEFT(E1057,2))),IF(LEN(E1057)-LEN(SUBSTITUTE(E1057,"T",""))&gt;1,FALSE,TRUE)),VLOOKUP(SUBSTITUTE(E1057,"T",""),CIFX_ECSG清單!A:R,18,0),VLOOKUP(E1057,CIFX_ECSG清單!A:R,18,0)))</f>
        <v>TS0116-SA-010301-00002-顧客資料基本資料_顧客基本資料建檔</v>
      </c>
      <c r="G1057" s="65"/>
      <c r="H1057" s="65"/>
      <c r="I1057" s="65"/>
      <c r="J1057" s="65" t="s">
        <v>496</v>
      </c>
      <c r="K1057" s="83" t="s">
        <v>2059</v>
      </c>
      <c r="L1057" s="83"/>
      <c r="M1057" s="65" t="s">
        <v>2423</v>
      </c>
      <c r="N1057" s="65">
        <v>6</v>
      </c>
      <c r="O1057" s="65" t="s">
        <v>1774</v>
      </c>
      <c r="P1057" s="65"/>
      <c r="Q1057" s="65"/>
      <c r="R1057" s="65"/>
      <c r="S1057" s="65"/>
      <c r="T1057" s="65" t="s">
        <v>2424</v>
      </c>
    </row>
    <row r="1058" spans="1:20" hidden="1">
      <c r="A1058" s="6" t="str">
        <f>VLOOKUP(E1058,CIFX_ECSG清單!A:B,2,0)</f>
        <v>PROD</v>
      </c>
      <c r="B1058" s="6" t="str">
        <f>_xlfn.IFNA(IF(C1058="舊服務",LOOKUP(1,0/FIND(IFERROR(VLOOKUP(E1058,新舊交易名稱mapping!A:B,2,0),E1058),PGMTRX!A:A),PGMTRX!C:C),LOOKUP(1,0/FIND(E1058,新服務功能!H:H),新服務功能!M:M)),VLOOKUP(IFERROR(VLOOKUP(E1058,新舊交易名稱mapping!A:B,2,0),E1058),CIFX_ECSG清單!A:B,2,0))</f>
        <v>大消金系統(NCS) ,玉山信用卡-網路預借現金(ECS)</v>
      </c>
      <c r="C1058" s="6" t="str">
        <f>IF(_xlfn.IFNA(VLOOKUP(E1058,新服務功能!H:H,1,0),"舊服務")&lt;&gt;"舊服務","新服務","舊服務")</f>
        <v>舊服務</v>
      </c>
      <c r="D1058" s="6" t="str">
        <f>IF((VLOOKUP(E1058,CIFX_ECSG清單!A:H,8,FALSE))=1,"異動","查詢")</f>
        <v>異動</v>
      </c>
      <c r="E1058" s="65" t="s">
        <v>233</v>
      </c>
      <c r="F1058" s="27" t="str">
        <f>IF(ISNUMBER(FIND("TWIS",E1058)),VLOOKUP(SUBSTITUTE(E1058,"TWIS","IWIS"),CIFX_ECSG清單!A:R,18,0),IF(AND(ISNUMBER(FIND("T",LEFT(E1058,2))),IF(LEN(E1058)-LEN(SUBSTITUTE(E1058,"T",""))&gt;1,FALSE,TRUE)),VLOOKUP(SUBSTITUTE(E1058,"T",""),CIFX_ECSG清單!A:R,18,0),VLOOKUP(E1058,CIFX_ECSG清單!A:R,18,0)))</f>
        <v>TS0116-SA-010301-00002-顧客資料基本資料_顧客基本資料建檔</v>
      </c>
      <c r="G1058" s="65"/>
      <c r="H1058" s="65"/>
      <c r="I1058" s="65"/>
      <c r="J1058" s="65" t="s">
        <v>496</v>
      </c>
      <c r="K1058" s="65" t="s">
        <v>2425</v>
      </c>
      <c r="L1058" s="65"/>
      <c r="M1058" s="65" t="s">
        <v>2426</v>
      </c>
      <c r="N1058" s="65">
        <v>1</v>
      </c>
      <c r="O1058" s="65" t="s">
        <v>516</v>
      </c>
      <c r="P1058" s="65" t="s">
        <v>1057</v>
      </c>
      <c r="Q1058" s="65" t="s">
        <v>2040</v>
      </c>
      <c r="R1058" s="65" t="s">
        <v>1058</v>
      </c>
      <c r="S1058" s="65" t="s">
        <v>1059</v>
      </c>
      <c r="T1058" s="65"/>
    </row>
    <row r="1059" spans="1:20" hidden="1">
      <c r="A1059" s="6" t="str">
        <f>VLOOKUP(E1059,CIFX_ECSG清單!A:B,2,0)</f>
        <v>PROD</v>
      </c>
      <c r="B1059" s="6" t="str">
        <f>_xlfn.IFNA(IF(C1059="舊服務",LOOKUP(1,0/FIND(IFERROR(VLOOKUP(E1059,新舊交易名稱mapping!A:B,2,0),E1059),PGMTRX!A:A),PGMTRX!C:C),LOOKUP(1,0/FIND(E1059,新服務功能!H:H),新服務功能!M:M)),VLOOKUP(IFERROR(VLOOKUP(E1059,新舊交易名稱mapping!A:B,2,0),E1059),CIFX_ECSG清單!A:B,2,0))</f>
        <v>大消金系統(NCS) ,玉山信用卡-網路預借現金(ECS)</v>
      </c>
      <c r="C1059" s="6" t="str">
        <f>IF(_xlfn.IFNA(VLOOKUP(E1059,新服務功能!H:H,1,0),"舊服務")&lt;&gt;"舊服務","新服務","舊服務")</f>
        <v>舊服務</v>
      </c>
      <c r="D1059" s="6" t="str">
        <f>IF((VLOOKUP(E1059,CIFX_ECSG清單!A:H,8,FALSE))=1,"異動","查詢")</f>
        <v>異動</v>
      </c>
      <c r="E1059" s="65" t="s">
        <v>233</v>
      </c>
      <c r="F1059" s="27" t="str">
        <f>IF(ISNUMBER(FIND("TWIS",E1059)),VLOOKUP(SUBSTITUTE(E1059,"TWIS","IWIS"),CIFX_ECSG清單!A:R,18,0),IF(AND(ISNUMBER(FIND("T",LEFT(E1059,2))),IF(LEN(E1059)-LEN(SUBSTITUTE(E1059,"T",""))&gt;1,FALSE,TRUE)),VLOOKUP(SUBSTITUTE(E1059,"T",""),CIFX_ECSG清單!A:R,18,0),VLOOKUP(E1059,CIFX_ECSG清單!A:R,18,0)))</f>
        <v>TS0116-SA-010301-00002-顧客資料基本資料_顧客基本資料建檔</v>
      </c>
      <c r="G1059" s="65"/>
      <c r="H1059" s="65"/>
      <c r="I1059" s="65"/>
      <c r="J1059" s="65" t="s">
        <v>496</v>
      </c>
      <c r="K1059" s="83" t="s">
        <v>2059</v>
      </c>
      <c r="L1059" s="83"/>
      <c r="M1059" s="65" t="s">
        <v>2427</v>
      </c>
      <c r="N1059" s="65">
        <v>1</v>
      </c>
      <c r="O1059" s="65" t="s">
        <v>516</v>
      </c>
      <c r="P1059" s="65"/>
      <c r="Q1059" s="65"/>
      <c r="R1059" s="65"/>
      <c r="S1059" s="65"/>
      <c r="T1059" s="65" t="s">
        <v>2428</v>
      </c>
    </row>
    <row r="1060" spans="1:20" hidden="1">
      <c r="A1060" s="6" t="str">
        <f>VLOOKUP(E1060,CIFX_ECSG清單!A:B,2,0)</f>
        <v>PROD</v>
      </c>
      <c r="B1060" s="6" t="str">
        <f>_xlfn.IFNA(IF(C1060="舊服務",LOOKUP(1,0/FIND(IFERROR(VLOOKUP(E1060,新舊交易名稱mapping!A:B,2,0),E1060),PGMTRX!A:A),PGMTRX!C:C),LOOKUP(1,0/FIND(E1060,新服務功能!H:H),新服務功能!M:M)),VLOOKUP(IFERROR(VLOOKUP(E1060,新舊交易名稱mapping!A:B,2,0),E1060),CIFX_ECSG清單!A:B,2,0))</f>
        <v>大消金系統(NCS) ,玉山信用卡-網路預借現金(ECS)</v>
      </c>
      <c r="C1060" s="6" t="str">
        <f>IF(_xlfn.IFNA(VLOOKUP(E1060,新服務功能!H:H,1,0),"舊服務")&lt;&gt;"舊服務","新服務","舊服務")</f>
        <v>舊服務</v>
      </c>
      <c r="D1060" s="6" t="str">
        <f>IF((VLOOKUP(E1060,CIFX_ECSG清單!A:H,8,FALSE))=1,"異動","查詢")</f>
        <v>異動</v>
      </c>
      <c r="E1060" s="65" t="s">
        <v>233</v>
      </c>
      <c r="F1060" s="27" t="str">
        <f>IF(ISNUMBER(FIND("TWIS",E1060)),VLOOKUP(SUBSTITUTE(E1060,"TWIS","IWIS"),CIFX_ECSG清單!A:R,18,0),IF(AND(ISNUMBER(FIND("T",LEFT(E1060,2))),IF(LEN(E1060)-LEN(SUBSTITUTE(E1060,"T",""))&gt;1,FALSE,TRUE)),VLOOKUP(SUBSTITUTE(E1060,"T",""),CIFX_ECSG清單!A:R,18,0),VLOOKUP(E1060,CIFX_ECSG清單!A:R,18,0)))</f>
        <v>TS0116-SA-010301-00002-顧客資料基本資料_顧客基本資料建檔</v>
      </c>
      <c r="G1060" s="65"/>
      <c r="H1060" s="65"/>
      <c r="I1060" s="65"/>
      <c r="J1060" s="65" t="s">
        <v>496</v>
      </c>
      <c r="K1060" s="65" t="s">
        <v>2429</v>
      </c>
      <c r="L1060" s="65"/>
      <c r="M1060" s="65" t="s">
        <v>2430</v>
      </c>
      <c r="N1060" s="65">
        <v>1</v>
      </c>
      <c r="O1060" s="65" t="s">
        <v>516</v>
      </c>
      <c r="P1060" s="65" t="s">
        <v>1022</v>
      </c>
      <c r="Q1060" s="65" t="s">
        <v>2114</v>
      </c>
      <c r="R1060" s="65" t="s">
        <v>1023</v>
      </c>
      <c r="S1060" s="65" t="s">
        <v>1024</v>
      </c>
      <c r="T1060" s="65"/>
    </row>
    <row r="1061" spans="1:20" hidden="1">
      <c r="A1061" s="6" t="str">
        <f>VLOOKUP(E1061,CIFX_ECSG清單!A:B,2,0)</f>
        <v>PROD</v>
      </c>
      <c r="B1061" s="6" t="str">
        <f>_xlfn.IFNA(IF(C1061="舊服務",LOOKUP(1,0/FIND(IFERROR(VLOOKUP(E1061,新舊交易名稱mapping!A:B,2,0),E1061),PGMTRX!A:A),PGMTRX!C:C),LOOKUP(1,0/FIND(E1061,新服務功能!H:H),新服務功能!M:M)),VLOOKUP(IFERROR(VLOOKUP(E1061,新舊交易名稱mapping!A:B,2,0),E1061),CIFX_ECSG清單!A:B,2,0))</f>
        <v>大消金系統(NCS) ,玉山信用卡-網路預借現金(ECS)</v>
      </c>
      <c r="C1061" s="6" t="str">
        <f>IF(_xlfn.IFNA(VLOOKUP(E1061,新服務功能!H:H,1,0),"舊服務")&lt;&gt;"舊服務","新服務","舊服務")</f>
        <v>舊服務</v>
      </c>
      <c r="D1061" s="6" t="str">
        <f>IF((VLOOKUP(E1061,CIFX_ECSG清單!A:H,8,FALSE))=1,"異動","查詢")</f>
        <v>異動</v>
      </c>
      <c r="E1061" s="65" t="s">
        <v>233</v>
      </c>
      <c r="F1061" s="27" t="str">
        <f>IF(ISNUMBER(FIND("TWIS",E1061)),VLOOKUP(SUBSTITUTE(E1061,"TWIS","IWIS"),CIFX_ECSG清單!A:R,18,0),IF(AND(ISNUMBER(FIND("T",LEFT(E1061,2))),IF(LEN(E1061)-LEN(SUBSTITUTE(E1061,"T",""))&gt;1,FALSE,TRUE)),VLOOKUP(SUBSTITUTE(E1061,"T",""),CIFX_ECSG清單!A:R,18,0),VLOOKUP(E1061,CIFX_ECSG清單!A:R,18,0)))</f>
        <v>TS0116-SA-010301-00002-顧客資料基本資料_顧客基本資料建檔</v>
      </c>
      <c r="G1061" s="65"/>
      <c r="H1061" s="65"/>
      <c r="I1061" s="65"/>
      <c r="J1061" s="65" t="s">
        <v>496</v>
      </c>
      <c r="K1061" s="65" t="s">
        <v>1486</v>
      </c>
      <c r="L1061" s="65"/>
      <c r="M1061" s="65" t="s">
        <v>2431</v>
      </c>
      <c r="N1061" s="65">
        <v>2</v>
      </c>
      <c r="O1061" s="65" t="s">
        <v>516</v>
      </c>
      <c r="P1061" s="65" t="s">
        <v>1016</v>
      </c>
      <c r="Q1061" s="65" t="s">
        <v>2114</v>
      </c>
      <c r="R1061" s="65" t="s">
        <v>1017</v>
      </c>
      <c r="S1061" s="65" t="s">
        <v>1018</v>
      </c>
      <c r="T1061" s="65"/>
    </row>
    <row r="1062" spans="1:20" hidden="1">
      <c r="A1062" s="6" t="str">
        <f>VLOOKUP(E1062,CIFX_ECSG清單!A:B,2,0)</f>
        <v>PROD</v>
      </c>
      <c r="B1062" s="6" t="str">
        <f>_xlfn.IFNA(IF(C1062="舊服務",LOOKUP(1,0/FIND(IFERROR(VLOOKUP(E1062,新舊交易名稱mapping!A:B,2,0),E1062),PGMTRX!A:A),PGMTRX!C:C),LOOKUP(1,0/FIND(E1062,新服務功能!H:H),新服務功能!M:M)),VLOOKUP(IFERROR(VLOOKUP(E1062,新舊交易名稱mapping!A:B,2,0),E1062),CIFX_ECSG清單!A:B,2,0))</f>
        <v>大消金系統(NCS) ,玉山信用卡-網路預借現金(ECS)</v>
      </c>
      <c r="C1062" s="6" t="str">
        <f>IF(_xlfn.IFNA(VLOOKUP(E1062,新服務功能!H:H,1,0),"舊服務")&lt;&gt;"舊服務","新服務","舊服務")</f>
        <v>舊服務</v>
      </c>
      <c r="D1062" s="6" t="str">
        <f>IF((VLOOKUP(E1062,CIFX_ECSG清單!A:H,8,FALSE))=1,"異動","查詢")</f>
        <v>異動</v>
      </c>
      <c r="E1062" s="65" t="s">
        <v>233</v>
      </c>
      <c r="F1062" s="27" t="str">
        <f>IF(ISNUMBER(FIND("TWIS",E1062)),VLOOKUP(SUBSTITUTE(E1062,"TWIS","IWIS"),CIFX_ECSG清單!A:R,18,0),IF(AND(ISNUMBER(FIND("T",LEFT(E1062,2))),IF(LEN(E1062)-LEN(SUBSTITUTE(E1062,"T",""))&gt;1,FALSE,TRUE)),VLOOKUP(SUBSTITUTE(E1062,"T",""),CIFX_ECSG清單!A:R,18,0),VLOOKUP(E1062,CIFX_ECSG清單!A:R,18,0)))</f>
        <v>TS0116-SA-010301-00002-顧客資料基本資料_顧客基本資料建檔</v>
      </c>
      <c r="G1062" s="65"/>
      <c r="H1062" s="65"/>
      <c r="I1062" s="65"/>
      <c r="J1062" s="65" t="s">
        <v>496</v>
      </c>
      <c r="K1062" s="65" t="s">
        <v>2432</v>
      </c>
      <c r="L1062" s="65"/>
      <c r="M1062" s="65" t="s">
        <v>2433</v>
      </c>
      <c r="N1062" s="65">
        <v>2</v>
      </c>
      <c r="O1062" s="65" t="s">
        <v>516</v>
      </c>
      <c r="P1062" s="65" t="s">
        <v>1095</v>
      </c>
      <c r="Q1062" s="65" t="s">
        <v>2040</v>
      </c>
      <c r="R1062" s="65" t="s">
        <v>1096</v>
      </c>
      <c r="S1062" s="65" t="s">
        <v>1097</v>
      </c>
      <c r="T1062" s="65"/>
    </row>
    <row r="1063" spans="1:20" hidden="1">
      <c r="A1063" s="6" t="str">
        <f>VLOOKUP(E1063,CIFX_ECSG清單!A:B,2,0)</f>
        <v>PROD</v>
      </c>
      <c r="B1063" s="6" t="str">
        <f>_xlfn.IFNA(IF(C1063="舊服務",LOOKUP(1,0/FIND(IFERROR(VLOOKUP(E1063,新舊交易名稱mapping!A:B,2,0),E1063),PGMTRX!A:A),PGMTRX!C:C),LOOKUP(1,0/FIND(E1063,新服務功能!H:H),新服務功能!M:M)),VLOOKUP(IFERROR(VLOOKUP(E1063,新舊交易名稱mapping!A:B,2,0),E1063),CIFX_ECSG清單!A:B,2,0))</f>
        <v>大消金系統(NCS) ,玉山信用卡-網路預借現金(ECS)</v>
      </c>
      <c r="C1063" s="6" t="str">
        <f>IF(_xlfn.IFNA(VLOOKUP(E1063,新服務功能!H:H,1,0),"舊服務")&lt;&gt;"舊服務","新服務","舊服務")</f>
        <v>舊服務</v>
      </c>
      <c r="D1063" s="6" t="str">
        <f>IF((VLOOKUP(E1063,CIFX_ECSG清單!A:H,8,FALSE))=1,"異動","查詢")</f>
        <v>異動</v>
      </c>
      <c r="E1063" s="65" t="s">
        <v>233</v>
      </c>
      <c r="F1063" s="27" t="str">
        <f>IF(ISNUMBER(FIND("TWIS",E1063)),VLOOKUP(SUBSTITUTE(E1063,"TWIS","IWIS"),CIFX_ECSG清單!A:R,18,0),IF(AND(ISNUMBER(FIND("T",LEFT(E1063,2))),IF(LEN(E1063)-LEN(SUBSTITUTE(E1063,"T",""))&gt;1,FALSE,TRUE)),VLOOKUP(SUBSTITUTE(E1063,"T",""),CIFX_ECSG清單!A:R,18,0),VLOOKUP(E1063,CIFX_ECSG清單!A:R,18,0)))</f>
        <v>TS0116-SA-010301-00002-顧客資料基本資料_顧客基本資料建檔</v>
      </c>
      <c r="G1063" s="65"/>
      <c r="H1063" s="65"/>
      <c r="I1063" s="65"/>
      <c r="J1063" s="65" t="s">
        <v>496</v>
      </c>
      <c r="K1063" s="65" t="s">
        <v>2434</v>
      </c>
      <c r="L1063" s="65"/>
      <c r="M1063" s="65" t="s">
        <v>2435</v>
      </c>
      <c r="N1063" s="65">
        <v>4</v>
      </c>
      <c r="O1063" s="65" t="s">
        <v>516</v>
      </c>
      <c r="P1063" s="65" t="s">
        <v>2436</v>
      </c>
      <c r="Q1063" s="65"/>
      <c r="R1063" s="65"/>
      <c r="S1063" s="65"/>
      <c r="T1063" s="65"/>
    </row>
    <row r="1064" spans="1:20" hidden="1">
      <c r="A1064" s="6" t="str">
        <f>VLOOKUP(E1064,CIFX_ECSG清單!A:B,2,0)</f>
        <v>PROD</v>
      </c>
      <c r="B1064" s="6" t="str">
        <f>_xlfn.IFNA(IF(C1064="舊服務",LOOKUP(1,0/FIND(IFERROR(VLOOKUP(E1064,新舊交易名稱mapping!A:B,2,0),E1064),PGMTRX!A:A),PGMTRX!C:C),LOOKUP(1,0/FIND(E1064,新服務功能!H:H),新服務功能!M:M)),VLOOKUP(IFERROR(VLOOKUP(E1064,新舊交易名稱mapping!A:B,2,0),E1064),CIFX_ECSG清單!A:B,2,0))</f>
        <v>大消金系統(NCS) ,玉山信用卡-網路預借現金(ECS)</v>
      </c>
      <c r="C1064" s="6" t="str">
        <f>IF(_xlfn.IFNA(VLOOKUP(E1064,新服務功能!H:H,1,0),"舊服務")&lt;&gt;"舊服務","新服務","舊服務")</f>
        <v>舊服務</v>
      </c>
      <c r="D1064" s="6" t="str">
        <f>IF((VLOOKUP(E1064,CIFX_ECSG清單!A:H,8,FALSE))=1,"異動","查詢")</f>
        <v>異動</v>
      </c>
      <c r="E1064" s="65" t="s">
        <v>233</v>
      </c>
      <c r="F1064" s="27" t="str">
        <f>IF(ISNUMBER(FIND("TWIS",E1064)),VLOOKUP(SUBSTITUTE(E1064,"TWIS","IWIS"),CIFX_ECSG清單!A:R,18,0),IF(AND(ISNUMBER(FIND("T",LEFT(E1064,2))),IF(LEN(E1064)-LEN(SUBSTITUTE(E1064,"T",""))&gt;1,FALSE,TRUE)),VLOOKUP(SUBSTITUTE(E1064,"T",""),CIFX_ECSG清單!A:R,18,0),VLOOKUP(E1064,CIFX_ECSG清單!A:R,18,0)))</f>
        <v>TS0116-SA-010301-00002-顧客資料基本資料_顧客基本資料建檔</v>
      </c>
      <c r="G1064" s="65"/>
      <c r="H1064" s="65"/>
      <c r="I1064" s="65"/>
      <c r="J1064" s="65" t="s">
        <v>496</v>
      </c>
      <c r="K1064" s="65" t="s">
        <v>2437</v>
      </c>
      <c r="L1064" s="65"/>
      <c r="M1064" s="65" t="s">
        <v>2438</v>
      </c>
      <c r="N1064" s="65">
        <v>10</v>
      </c>
      <c r="O1064" s="65" t="s">
        <v>516</v>
      </c>
      <c r="P1064" s="65" t="s">
        <v>2439</v>
      </c>
      <c r="Q1064" s="65"/>
      <c r="R1064" s="65"/>
      <c r="S1064" s="65"/>
      <c r="T1064" s="65"/>
    </row>
    <row r="1065" spans="1:20" hidden="1">
      <c r="A1065" s="6" t="str">
        <f>VLOOKUP(E1065,CIFX_ECSG清單!A:B,2,0)</f>
        <v>PROD</v>
      </c>
      <c r="B1065" s="6" t="str">
        <f>_xlfn.IFNA(IF(C1065="舊服務",LOOKUP(1,0/FIND(IFERROR(VLOOKUP(E1065,新舊交易名稱mapping!A:B,2,0),E1065),PGMTRX!A:A),PGMTRX!C:C),LOOKUP(1,0/FIND(E1065,新服務功能!H:H),新服務功能!M:M)),VLOOKUP(IFERROR(VLOOKUP(E1065,新舊交易名稱mapping!A:B,2,0),E1065),CIFX_ECSG清單!A:B,2,0))</f>
        <v>大消金系統(NCS) ,玉山信用卡-網路預借現金(ECS)</v>
      </c>
      <c r="C1065" s="6" t="str">
        <f>IF(_xlfn.IFNA(VLOOKUP(E1065,新服務功能!H:H,1,0),"舊服務")&lt;&gt;"舊服務","新服務","舊服務")</f>
        <v>舊服務</v>
      </c>
      <c r="D1065" s="6" t="str">
        <f>IF((VLOOKUP(E1065,CIFX_ECSG清單!A:H,8,FALSE))=1,"異動","查詢")</f>
        <v>異動</v>
      </c>
      <c r="E1065" s="65" t="s">
        <v>233</v>
      </c>
      <c r="F1065" s="27" t="str">
        <f>IF(ISNUMBER(FIND("TWIS",E1065)),VLOOKUP(SUBSTITUTE(E1065,"TWIS","IWIS"),CIFX_ECSG清單!A:R,18,0),IF(AND(ISNUMBER(FIND("T",LEFT(E1065,2))),IF(LEN(E1065)-LEN(SUBSTITUTE(E1065,"T",""))&gt;1,FALSE,TRUE)),VLOOKUP(SUBSTITUTE(E1065,"T",""),CIFX_ECSG清單!A:R,18,0),VLOOKUP(E1065,CIFX_ECSG清單!A:R,18,0)))</f>
        <v>TS0116-SA-010301-00002-顧客資料基本資料_顧客基本資料建檔</v>
      </c>
      <c r="G1065" s="65"/>
      <c r="H1065" s="65"/>
      <c r="I1065" s="65"/>
      <c r="J1065" s="65" t="s">
        <v>496</v>
      </c>
      <c r="K1065" s="83" t="s">
        <v>2059</v>
      </c>
      <c r="L1065" s="83"/>
      <c r="M1065" s="65" t="s">
        <v>2440</v>
      </c>
      <c r="N1065" s="65">
        <v>1</v>
      </c>
      <c r="O1065" s="65" t="s">
        <v>516</v>
      </c>
      <c r="P1065" s="65"/>
      <c r="Q1065" s="65"/>
      <c r="R1065" s="65"/>
      <c r="S1065" s="65"/>
      <c r="T1065" s="65" t="s">
        <v>2441</v>
      </c>
    </row>
    <row r="1066" spans="1:20" hidden="1">
      <c r="A1066" s="6" t="str">
        <f>VLOOKUP(E1066,CIFX_ECSG清單!A:B,2,0)</f>
        <v>PROD</v>
      </c>
      <c r="B1066" s="6" t="str">
        <f>_xlfn.IFNA(IF(C1066="舊服務",LOOKUP(1,0/FIND(IFERROR(VLOOKUP(E1066,新舊交易名稱mapping!A:B,2,0),E1066),PGMTRX!A:A),PGMTRX!C:C),LOOKUP(1,0/FIND(E1066,新服務功能!H:H),新服務功能!M:M)),VLOOKUP(IFERROR(VLOOKUP(E1066,新舊交易名稱mapping!A:B,2,0),E1066),CIFX_ECSG清單!A:B,2,0))</f>
        <v>大消金系統(NCS) ,玉山信用卡-網路預借現金(ECS)</v>
      </c>
      <c r="C1066" s="6" t="str">
        <f>IF(_xlfn.IFNA(VLOOKUP(E1066,新服務功能!H:H,1,0),"舊服務")&lt;&gt;"舊服務","新服務","舊服務")</f>
        <v>舊服務</v>
      </c>
      <c r="D1066" s="6" t="str">
        <f>IF((VLOOKUP(E1066,CIFX_ECSG清單!A:H,8,FALSE))=1,"異動","查詢")</f>
        <v>異動</v>
      </c>
      <c r="E1066" s="65" t="s">
        <v>233</v>
      </c>
      <c r="F1066" s="27" t="str">
        <f>IF(ISNUMBER(FIND("TWIS",E1066)),VLOOKUP(SUBSTITUTE(E1066,"TWIS","IWIS"),CIFX_ECSG清單!A:R,18,0),IF(AND(ISNUMBER(FIND("T",LEFT(E1066,2))),IF(LEN(E1066)-LEN(SUBSTITUTE(E1066,"T",""))&gt;1,FALSE,TRUE)),VLOOKUP(SUBSTITUTE(E1066,"T",""),CIFX_ECSG清單!A:R,18,0),VLOOKUP(E1066,CIFX_ECSG清單!A:R,18,0)))</f>
        <v>TS0116-SA-010301-00002-顧客資料基本資料_顧客基本資料建檔</v>
      </c>
      <c r="G1066" s="65"/>
      <c r="H1066" s="65"/>
      <c r="I1066" s="65"/>
      <c r="J1066" s="65" t="s">
        <v>513</v>
      </c>
      <c r="K1066" s="65" t="s">
        <v>1930</v>
      </c>
      <c r="L1066" s="65"/>
      <c r="M1066" s="65" t="s">
        <v>2442</v>
      </c>
      <c r="N1066" s="65">
        <v>4</v>
      </c>
      <c r="O1066" s="65" t="s">
        <v>516</v>
      </c>
      <c r="P1066" s="65" t="s">
        <v>2443</v>
      </c>
      <c r="Q1066" s="65"/>
      <c r="R1066" s="65"/>
      <c r="S1066" s="65"/>
      <c r="T1066" s="65"/>
    </row>
    <row r="1067" spans="1:20" hidden="1">
      <c r="A1067" s="6" t="str">
        <f>VLOOKUP(E1067,CIFX_ECSG清單!A:B,2,0)</f>
        <v>PROD</v>
      </c>
      <c r="B1067" s="6" t="str">
        <f>_xlfn.IFNA(IF(C1067="舊服務",LOOKUP(1,0/FIND(IFERROR(VLOOKUP(E1067,新舊交易名稱mapping!A:B,2,0),E1067),PGMTRX!A:A),PGMTRX!C:C),LOOKUP(1,0/FIND(E1067,新服務功能!H:H),新服務功能!M:M)),VLOOKUP(IFERROR(VLOOKUP(E1067,新舊交易名稱mapping!A:B,2,0),E1067),CIFX_ECSG清單!A:B,2,0))</f>
        <v>個網銀系統(PIB),線上服務應用系統(數金處)</v>
      </c>
      <c r="C1067" s="6" t="str">
        <f>IF(_xlfn.IFNA(VLOOKUP(E1067,新服務功能!H:H,1,0),"舊服務")&lt;&gt;"舊服務","新服務","舊服務")</f>
        <v>舊服務</v>
      </c>
      <c r="D1067" s="6" t="str">
        <f>IF((VLOOKUP(E1067,CIFX_ECSG清單!A:H,8,FALSE))=1,"異動","查詢")</f>
        <v>異動</v>
      </c>
      <c r="E1067" s="65" t="s">
        <v>2444</v>
      </c>
      <c r="F1067" s="27" t="str">
        <f>IF(ISNUMBER(FIND("TWIS",E1067)),VLOOKUP(SUBSTITUTE(E1067,"TWIS","IWIS"),CIFX_ECSG清單!A:R,18,0),IF(AND(ISNUMBER(FIND("T",LEFT(E1067,2))),IF(LEN(E1067)-LEN(SUBSTITUTE(E1067,"T",""))&gt;1,FALSE,TRUE)),VLOOKUP(SUBSTITUTE(E1067,"T",""),CIFX_ECSG清單!A:R,18,0),VLOOKUP(E1067,CIFX_ECSG清單!A:R,18,0)))</f>
        <v>TS0116-SA-010301-00007-顧客資料基本資料_顧客聯絡資料維護(PIB)</v>
      </c>
      <c r="G1067" s="65"/>
      <c r="H1067" s="65"/>
      <c r="I1067" s="65"/>
      <c r="J1067" s="65" t="s">
        <v>496</v>
      </c>
      <c r="K1067" s="65" t="s">
        <v>498</v>
      </c>
      <c r="L1067" s="65"/>
      <c r="M1067" s="65" t="s">
        <v>1947</v>
      </c>
      <c r="N1067" s="65">
        <v>10</v>
      </c>
      <c r="O1067" s="65" t="s">
        <v>516</v>
      </c>
      <c r="P1067" s="65" t="s">
        <v>501</v>
      </c>
      <c r="Q1067" s="65" t="s">
        <v>2034</v>
      </c>
      <c r="R1067" s="65" t="s">
        <v>517</v>
      </c>
      <c r="S1067" s="65" t="s">
        <v>2035</v>
      </c>
      <c r="T1067" s="65"/>
    </row>
    <row r="1068" spans="1:20" hidden="1">
      <c r="A1068" s="6" t="str">
        <f>VLOOKUP(E1068,CIFX_ECSG清單!A:B,2,0)</f>
        <v>PROD</v>
      </c>
      <c r="B1068" s="6" t="str">
        <f>_xlfn.IFNA(IF(C1068="舊服務",LOOKUP(1,0/FIND(IFERROR(VLOOKUP(E1068,新舊交易名稱mapping!A:B,2,0),E1068),PGMTRX!A:A),PGMTRX!C:C),LOOKUP(1,0/FIND(E1068,新服務功能!H:H),新服務功能!M:M)),VLOOKUP(IFERROR(VLOOKUP(E1068,新舊交易名稱mapping!A:B,2,0),E1068),CIFX_ECSG清單!A:B,2,0))</f>
        <v>個網銀系統(PIB),線上服務應用系統(數金處)</v>
      </c>
      <c r="C1068" s="6" t="str">
        <f>IF(_xlfn.IFNA(VLOOKUP(E1068,新服務功能!H:H,1,0),"舊服務")&lt;&gt;"舊服務","新服務","舊服務")</f>
        <v>舊服務</v>
      </c>
      <c r="D1068" s="6" t="str">
        <f>IF((VLOOKUP(E1068,CIFX_ECSG清單!A:H,8,FALSE))=1,"異動","查詢")</f>
        <v>異動</v>
      </c>
      <c r="E1068" s="65" t="s">
        <v>2444</v>
      </c>
      <c r="F1068" s="27" t="str">
        <f>IF(ISNUMBER(FIND("TWIS",E1068)),VLOOKUP(SUBSTITUTE(E1068,"TWIS","IWIS"),CIFX_ECSG清單!A:R,18,0),IF(AND(ISNUMBER(FIND("T",LEFT(E1068,2))),IF(LEN(E1068)-LEN(SUBSTITUTE(E1068,"T",""))&gt;1,FALSE,TRUE)),VLOOKUP(SUBSTITUTE(E1068,"T",""),CIFX_ECSG清單!A:R,18,0),VLOOKUP(E1068,CIFX_ECSG清單!A:R,18,0)))</f>
        <v>TS0116-SA-010301-00007-顧客資料基本資料_顧客聯絡資料維護(PIB)</v>
      </c>
      <c r="G1068" s="65"/>
      <c r="H1068" s="65"/>
      <c r="I1068" s="65"/>
      <c r="J1068" s="65" t="s">
        <v>496</v>
      </c>
      <c r="K1068" s="65" t="s">
        <v>912</v>
      </c>
      <c r="L1068" s="65"/>
      <c r="M1068" s="65" t="s">
        <v>2445</v>
      </c>
      <c r="N1068" s="65">
        <v>11</v>
      </c>
      <c r="O1068" s="65" t="s">
        <v>516</v>
      </c>
      <c r="P1068" s="65" t="s">
        <v>914</v>
      </c>
      <c r="Q1068" s="65" t="s">
        <v>2034</v>
      </c>
      <c r="R1068" s="65" t="s">
        <v>2132</v>
      </c>
      <c r="S1068" s="65" t="s">
        <v>916</v>
      </c>
      <c r="T1068" s="65"/>
    </row>
    <row r="1069" spans="1:20" hidden="1">
      <c r="A1069" s="6" t="str">
        <f>VLOOKUP(E1069,CIFX_ECSG清單!A:B,2,0)</f>
        <v>PROD</v>
      </c>
      <c r="B1069" s="6" t="str">
        <f>_xlfn.IFNA(IF(C1069="舊服務",LOOKUP(1,0/FIND(IFERROR(VLOOKUP(E1069,新舊交易名稱mapping!A:B,2,0),E1069),PGMTRX!A:A),PGMTRX!C:C),LOOKUP(1,0/FIND(E1069,新服務功能!H:H),新服務功能!M:M)),VLOOKUP(IFERROR(VLOOKUP(E1069,新舊交易名稱mapping!A:B,2,0),E1069),CIFX_ECSG清單!A:B,2,0))</f>
        <v>個網銀系統(PIB),線上服務應用系統(數金處)</v>
      </c>
      <c r="C1069" s="6" t="str">
        <f>IF(_xlfn.IFNA(VLOOKUP(E1069,新服務功能!H:H,1,0),"舊服務")&lt;&gt;"舊服務","新服務","舊服務")</f>
        <v>舊服務</v>
      </c>
      <c r="D1069" s="6" t="str">
        <f>IF((VLOOKUP(E1069,CIFX_ECSG清單!A:H,8,FALSE))=1,"異動","查詢")</f>
        <v>異動</v>
      </c>
      <c r="E1069" s="65" t="s">
        <v>2444</v>
      </c>
      <c r="F1069" s="27" t="str">
        <f>IF(ISNUMBER(FIND("TWIS",E1069)),VLOOKUP(SUBSTITUTE(E1069,"TWIS","IWIS"),CIFX_ECSG清單!A:R,18,0),IF(AND(ISNUMBER(FIND("T",LEFT(E1069,2))),IF(LEN(E1069)-LEN(SUBSTITUTE(E1069,"T",""))&gt;1,FALSE,TRUE)),VLOOKUP(SUBSTITUTE(E1069,"T",""),CIFX_ECSG清單!A:R,18,0),VLOOKUP(E1069,CIFX_ECSG清單!A:R,18,0)))</f>
        <v>TS0116-SA-010301-00007-顧客資料基本資料_顧客聯絡資料維護(PIB)</v>
      </c>
      <c r="G1069" s="65"/>
      <c r="H1069" s="65"/>
      <c r="I1069" s="65"/>
      <c r="J1069" s="65" t="s">
        <v>496</v>
      </c>
      <c r="K1069" s="65" t="s">
        <v>1883</v>
      </c>
      <c r="L1069" s="65"/>
      <c r="M1069" s="65" t="s">
        <v>2446</v>
      </c>
      <c r="N1069" s="65">
        <v>4</v>
      </c>
      <c r="O1069" s="65" t="s">
        <v>516</v>
      </c>
      <c r="P1069" s="65" t="s">
        <v>920</v>
      </c>
      <c r="Q1069" s="65" t="s">
        <v>2034</v>
      </c>
      <c r="R1069" s="65" t="s">
        <v>921</v>
      </c>
      <c r="S1069" s="65" t="s">
        <v>922</v>
      </c>
      <c r="T1069" s="65"/>
    </row>
    <row r="1070" spans="1:20" hidden="1">
      <c r="A1070" s="6" t="str">
        <f>VLOOKUP(E1070,CIFX_ECSG清單!A:B,2,0)</f>
        <v>PROD</v>
      </c>
      <c r="B1070" s="6" t="str">
        <f>_xlfn.IFNA(IF(C1070="舊服務",LOOKUP(1,0/FIND(IFERROR(VLOOKUP(E1070,新舊交易名稱mapping!A:B,2,0),E1070),PGMTRX!A:A),PGMTRX!C:C),LOOKUP(1,0/FIND(E1070,新服務功能!H:H),新服務功能!M:M)),VLOOKUP(IFERROR(VLOOKUP(E1070,新舊交易名稱mapping!A:B,2,0),E1070),CIFX_ECSG清單!A:B,2,0))</f>
        <v>個網銀系統(PIB),線上服務應用系統(數金處)</v>
      </c>
      <c r="C1070" s="6" t="str">
        <f>IF(_xlfn.IFNA(VLOOKUP(E1070,新服務功能!H:H,1,0),"舊服務")&lt;&gt;"舊服務","新服務","舊服務")</f>
        <v>舊服務</v>
      </c>
      <c r="D1070" s="6" t="str">
        <f>IF((VLOOKUP(E1070,CIFX_ECSG清單!A:H,8,FALSE))=1,"異動","查詢")</f>
        <v>異動</v>
      </c>
      <c r="E1070" s="65" t="s">
        <v>2444</v>
      </c>
      <c r="F1070" s="27" t="str">
        <f>IF(ISNUMBER(FIND("TWIS",E1070)),VLOOKUP(SUBSTITUTE(E1070,"TWIS","IWIS"),CIFX_ECSG清單!A:R,18,0),IF(AND(ISNUMBER(FIND("T",LEFT(E1070,2))),IF(LEN(E1070)-LEN(SUBSTITUTE(E1070,"T",""))&gt;1,FALSE,TRUE)),VLOOKUP(SUBSTITUTE(E1070,"T",""),CIFX_ECSG清單!A:R,18,0),VLOOKUP(E1070,CIFX_ECSG清單!A:R,18,0)))</f>
        <v>TS0116-SA-010301-00007-顧客資料基本資料_顧客聯絡資料維護(PIB)</v>
      </c>
      <c r="G1070" s="65"/>
      <c r="H1070" s="65"/>
      <c r="I1070" s="65"/>
      <c r="J1070" s="65" t="s">
        <v>496</v>
      </c>
      <c r="K1070" s="65" t="s">
        <v>1643</v>
      </c>
      <c r="L1070" s="65"/>
      <c r="M1070" s="65" t="s">
        <v>2447</v>
      </c>
      <c r="N1070" s="65">
        <v>11</v>
      </c>
      <c r="O1070" s="65" t="s">
        <v>516</v>
      </c>
      <c r="P1070" s="65" t="s">
        <v>936</v>
      </c>
      <c r="Q1070" s="65" t="s">
        <v>2114</v>
      </c>
      <c r="R1070" s="65" t="s">
        <v>1159</v>
      </c>
      <c r="S1070" s="65" t="s">
        <v>938</v>
      </c>
      <c r="T1070" s="65"/>
    </row>
    <row r="1071" spans="1:20" hidden="1">
      <c r="A1071" s="6" t="str">
        <f>VLOOKUP(E1071,CIFX_ECSG清單!A:B,2,0)</f>
        <v>PROD</v>
      </c>
      <c r="B1071" s="6" t="str">
        <f>_xlfn.IFNA(IF(C1071="舊服務",LOOKUP(1,0/FIND(IFERROR(VLOOKUP(E1071,新舊交易名稱mapping!A:B,2,0),E1071),PGMTRX!A:A),PGMTRX!C:C),LOOKUP(1,0/FIND(E1071,新服務功能!H:H),新服務功能!M:M)),VLOOKUP(IFERROR(VLOOKUP(E1071,新舊交易名稱mapping!A:B,2,0),E1071),CIFX_ECSG清單!A:B,2,0))</f>
        <v>個網銀系統(PIB),線上服務應用系統(數金處)</v>
      </c>
      <c r="C1071" s="6" t="str">
        <f>IF(_xlfn.IFNA(VLOOKUP(E1071,新服務功能!H:H,1,0),"舊服務")&lt;&gt;"舊服務","新服務","舊服務")</f>
        <v>舊服務</v>
      </c>
      <c r="D1071" s="6" t="str">
        <f>IF((VLOOKUP(E1071,CIFX_ECSG清單!A:H,8,FALSE))=1,"異動","查詢")</f>
        <v>異動</v>
      </c>
      <c r="E1071" s="65" t="s">
        <v>2444</v>
      </c>
      <c r="F1071" s="27" t="str">
        <f>IF(ISNUMBER(FIND("TWIS",E1071)),VLOOKUP(SUBSTITUTE(E1071,"TWIS","IWIS"),CIFX_ECSG清單!A:R,18,0),IF(AND(ISNUMBER(FIND("T",LEFT(E1071,2))),IF(LEN(E1071)-LEN(SUBSTITUTE(E1071,"T",""))&gt;1,FALSE,TRUE)),VLOOKUP(SUBSTITUTE(E1071,"T",""),CIFX_ECSG清單!A:R,18,0),VLOOKUP(E1071,CIFX_ECSG清單!A:R,18,0)))</f>
        <v>TS0116-SA-010301-00007-顧客資料基本資料_顧客聯絡資料維護(PIB)</v>
      </c>
      <c r="G1071" s="65"/>
      <c r="H1071" s="65"/>
      <c r="I1071" s="65"/>
      <c r="J1071" s="65" t="s">
        <v>496</v>
      </c>
      <c r="K1071" s="65" t="s">
        <v>2161</v>
      </c>
      <c r="L1071" s="65"/>
      <c r="M1071" s="65" t="s">
        <v>2448</v>
      </c>
      <c r="N1071" s="65">
        <v>3</v>
      </c>
      <c r="O1071" s="65" t="s">
        <v>516</v>
      </c>
      <c r="P1071" s="65" t="s">
        <v>946</v>
      </c>
      <c r="Q1071" s="65" t="s">
        <v>2034</v>
      </c>
      <c r="R1071" s="65" t="s">
        <v>947</v>
      </c>
      <c r="S1071" s="65" t="s">
        <v>948</v>
      </c>
      <c r="T1071" s="65"/>
    </row>
    <row r="1072" spans="1:20" hidden="1">
      <c r="A1072" s="6" t="str">
        <f>VLOOKUP(E1072,CIFX_ECSG清單!A:B,2,0)</f>
        <v>PROD</v>
      </c>
      <c r="B1072" s="6" t="str">
        <f>_xlfn.IFNA(IF(C1072="舊服務",LOOKUP(1,0/FIND(IFERROR(VLOOKUP(E1072,新舊交易名稱mapping!A:B,2,0),E1072),PGMTRX!A:A),PGMTRX!C:C),LOOKUP(1,0/FIND(E1072,新服務功能!H:H),新服務功能!M:M)),VLOOKUP(IFERROR(VLOOKUP(E1072,新舊交易名稱mapping!A:B,2,0),E1072),CIFX_ECSG清單!A:B,2,0))</f>
        <v>個網銀系統(PIB),線上服務應用系統(數金處)</v>
      </c>
      <c r="C1072" s="6" t="str">
        <f>IF(_xlfn.IFNA(VLOOKUP(E1072,新服務功能!H:H,1,0),"舊服務")&lt;&gt;"舊服務","新服務","舊服務")</f>
        <v>舊服務</v>
      </c>
      <c r="D1072" s="6" t="str">
        <f>IF((VLOOKUP(E1072,CIFX_ECSG清單!A:H,8,FALSE))=1,"異動","查詢")</f>
        <v>異動</v>
      </c>
      <c r="E1072" s="65" t="s">
        <v>2444</v>
      </c>
      <c r="F1072" s="27" t="str">
        <f>IF(ISNUMBER(FIND("TWIS",E1072)),VLOOKUP(SUBSTITUTE(E1072,"TWIS","IWIS"),CIFX_ECSG清單!A:R,18,0),IF(AND(ISNUMBER(FIND("T",LEFT(E1072,2))),IF(LEN(E1072)-LEN(SUBSTITUTE(E1072,"T",""))&gt;1,FALSE,TRUE)),VLOOKUP(SUBSTITUTE(E1072,"T",""),CIFX_ECSG清單!A:R,18,0),VLOOKUP(E1072,CIFX_ECSG清單!A:R,18,0)))</f>
        <v>TS0116-SA-010301-00007-顧客資料基本資料_顧客聯絡資料維護(PIB)</v>
      </c>
      <c r="G1072" s="65"/>
      <c r="H1072" s="65"/>
      <c r="I1072" s="65"/>
      <c r="J1072" s="65" t="s">
        <v>496</v>
      </c>
      <c r="K1072" s="65" t="s">
        <v>1626</v>
      </c>
      <c r="L1072" s="65"/>
      <c r="M1072" s="65" t="s">
        <v>2449</v>
      </c>
      <c r="N1072" s="65">
        <v>80</v>
      </c>
      <c r="O1072" s="65" t="s">
        <v>516</v>
      </c>
      <c r="P1072" s="65" t="s">
        <v>1629</v>
      </c>
      <c r="Q1072" s="65" t="s">
        <v>2159</v>
      </c>
      <c r="R1072" s="65" t="s">
        <v>1630</v>
      </c>
      <c r="S1072" s="65" t="s">
        <v>1631</v>
      </c>
      <c r="T1072" s="65"/>
    </row>
    <row r="1073" spans="1:20" hidden="1">
      <c r="A1073" s="6" t="str">
        <f>VLOOKUP(E1073,CIFX_ECSG清單!A:B,2,0)</f>
        <v>PROD</v>
      </c>
      <c r="B1073" s="6" t="str">
        <f>_xlfn.IFNA(IF(C1073="舊服務",LOOKUP(1,0/FIND(IFERROR(VLOOKUP(E1073,新舊交易名稱mapping!A:B,2,0),E1073),PGMTRX!A:A),PGMTRX!C:C),LOOKUP(1,0/FIND(E1073,新服務功能!H:H),新服務功能!M:M)),VLOOKUP(IFERROR(VLOOKUP(E1073,新舊交易名稱mapping!A:B,2,0),E1073),CIFX_ECSG清單!A:B,2,0))</f>
        <v>個網銀系統(PIB),線上服務應用系統(數金處)</v>
      </c>
      <c r="C1073" s="6" t="str">
        <f>IF(_xlfn.IFNA(VLOOKUP(E1073,新服務功能!H:H,1,0),"舊服務")&lt;&gt;"舊服務","新服務","舊服務")</f>
        <v>舊服務</v>
      </c>
      <c r="D1073" s="6" t="str">
        <f>IF((VLOOKUP(E1073,CIFX_ECSG清單!A:H,8,FALSE))=1,"異動","查詢")</f>
        <v>異動</v>
      </c>
      <c r="E1073" s="65" t="s">
        <v>2444</v>
      </c>
      <c r="F1073" s="27" t="str">
        <f>IF(ISNUMBER(FIND("TWIS",E1073)),VLOOKUP(SUBSTITUTE(E1073,"TWIS","IWIS"),CIFX_ECSG清單!A:R,18,0),IF(AND(ISNUMBER(FIND("T",LEFT(E1073,2))),IF(LEN(E1073)-LEN(SUBSTITUTE(E1073,"T",""))&gt;1,FALSE,TRUE)),VLOOKUP(SUBSTITUTE(E1073,"T",""),CIFX_ECSG清單!A:R,18,0),VLOOKUP(E1073,CIFX_ECSG清單!A:R,18,0)))</f>
        <v>TS0116-SA-010301-00007-顧客資料基本資料_顧客聯絡資料維護(PIB)</v>
      </c>
      <c r="G1073" s="65"/>
      <c r="H1073" s="65"/>
      <c r="I1073" s="65"/>
      <c r="J1073" s="65" t="s">
        <v>496</v>
      </c>
      <c r="K1073" s="65" t="s">
        <v>1982</v>
      </c>
      <c r="L1073" s="65"/>
      <c r="M1073" s="65" t="s">
        <v>2450</v>
      </c>
      <c r="N1073" s="65">
        <v>1</v>
      </c>
      <c r="O1073" s="65" t="s">
        <v>516</v>
      </c>
      <c r="P1073" s="65" t="s">
        <v>719</v>
      </c>
      <c r="Q1073" s="65" t="s">
        <v>2172</v>
      </c>
      <c r="R1073" s="65" t="s">
        <v>720</v>
      </c>
      <c r="S1073" s="65" t="s">
        <v>721</v>
      </c>
      <c r="T1073" s="65"/>
    </row>
    <row r="1074" spans="1:20" hidden="1">
      <c r="A1074" s="6" t="str">
        <f>VLOOKUP(E1074,CIFX_ECSG清單!A:B,2,0)</f>
        <v>PROD</v>
      </c>
      <c r="B1074" s="6" t="str">
        <f>_xlfn.IFNA(IF(C1074="舊服務",LOOKUP(1,0/FIND(IFERROR(VLOOKUP(E1074,新舊交易名稱mapping!A:B,2,0),E1074),PGMTRX!A:A),PGMTRX!C:C),LOOKUP(1,0/FIND(E1074,新服務功能!H:H),新服務功能!M:M)),VLOOKUP(IFERROR(VLOOKUP(E1074,新舊交易名稱mapping!A:B,2,0),E1074),CIFX_ECSG清單!A:B,2,0))</f>
        <v>個網銀系統(PIB),線上服務應用系統(數金處)</v>
      </c>
      <c r="C1074" s="6" t="str">
        <f>IF(_xlfn.IFNA(VLOOKUP(E1074,新服務功能!H:H,1,0),"舊服務")&lt;&gt;"舊服務","新服務","舊服務")</f>
        <v>舊服務</v>
      </c>
      <c r="D1074" s="6" t="str">
        <f>IF((VLOOKUP(E1074,CIFX_ECSG清單!A:H,8,FALSE))=1,"異動","查詢")</f>
        <v>異動</v>
      </c>
      <c r="E1074" s="65" t="s">
        <v>2444</v>
      </c>
      <c r="F1074" s="27" t="str">
        <f>IF(ISNUMBER(FIND("TWIS",E1074)),VLOOKUP(SUBSTITUTE(E1074,"TWIS","IWIS"),CIFX_ECSG清單!A:R,18,0),IF(AND(ISNUMBER(FIND("T",LEFT(E1074,2))),IF(LEN(E1074)-LEN(SUBSTITUTE(E1074,"T",""))&gt;1,FALSE,TRUE)),VLOOKUP(SUBSTITUTE(E1074,"T",""),CIFX_ECSG清單!A:R,18,0),VLOOKUP(E1074,CIFX_ECSG清單!A:R,18,0)))</f>
        <v>TS0116-SA-010301-00007-顧客資料基本資料_顧客聯絡資料維護(PIB)</v>
      </c>
      <c r="G1074" s="65"/>
      <c r="H1074" s="65"/>
      <c r="I1074" s="65"/>
      <c r="J1074" s="65" t="s">
        <v>496</v>
      </c>
      <c r="K1074" s="65" t="s">
        <v>907</v>
      </c>
      <c r="L1074" s="65"/>
      <c r="M1074" s="65" t="s">
        <v>2451</v>
      </c>
      <c r="N1074" s="65">
        <v>11</v>
      </c>
      <c r="O1074" s="65" t="s">
        <v>516</v>
      </c>
      <c r="P1074" s="65" t="s">
        <v>909</v>
      </c>
      <c r="Q1074" s="65" t="s">
        <v>2034</v>
      </c>
      <c r="R1074" s="65" t="s">
        <v>910</v>
      </c>
      <c r="S1074" s="65" t="s">
        <v>911</v>
      </c>
      <c r="T1074" s="65"/>
    </row>
    <row r="1075" spans="1:20" hidden="1">
      <c r="A1075" s="6" t="str">
        <f>VLOOKUP(E1075,CIFX_ECSG清單!A:B,2,0)</f>
        <v>PROD</v>
      </c>
      <c r="B1075" s="6" t="str">
        <f>_xlfn.IFNA(IF(C1075="舊服務",LOOKUP(1,0/FIND(IFERROR(VLOOKUP(E1075,新舊交易名稱mapping!A:B,2,0),E1075),PGMTRX!A:A),PGMTRX!C:C),LOOKUP(1,0/FIND(E1075,新服務功能!H:H),新服務功能!M:M)),VLOOKUP(IFERROR(VLOOKUP(E1075,新舊交易名稱mapping!A:B,2,0),E1075),CIFX_ECSG清單!A:B,2,0))</f>
        <v>個網銀系統(PIB),線上服務應用系統(數金處)</v>
      </c>
      <c r="C1075" s="6" t="str">
        <f>IF(_xlfn.IFNA(VLOOKUP(E1075,新服務功能!H:H,1,0),"舊服務")&lt;&gt;"舊服務","新服務","舊服務")</f>
        <v>舊服務</v>
      </c>
      <c r="D1075" s="6" t="str">
        <f>IF((VLOOKUP(E1075,CIFX_ECSG清單!A:H,8,FALSE))=1,"異動","查詢")</f>
        <v>異動</v>
      </c>
      <c r="E1075" s="65" t="s">
        <v>2444</v>
      </c>
      <c r="F1075" s="27" t="str">
        <f>IF(ISNUMBER(FIND("TWIS",E1075)),VLOOKUP(SUBSTITUTE(E1075,"TWIS","IWIS"),CIFX_ECSG清單!A:R,18,0),IF(AND(ISNUMBER(FIND("T",LEFT(E1075,2))),IF(LEN(E1075)-LEN(SUBSTITUTE(E1075,"T",""))&gt;1,FALSE,TRUE)),VLOOKUP(SUBSTITUTE(E1075,"T",""),CIFX_ECSG清單!A:R,18,0),VLOOKUP(E1075,CIFX_ECSG清單!A:R,18,0)))</f>
        <v>TS0116-SA-010301-00007-顧客資料基本資料_顧客聯絡資料維護(PIB)</v>
      </c>
      <c r="G1075" s="65"/>
      <c r="H1075" s="65"/>
      <c r="I1075" s="65"/>
      <c r="J1075" s="65" t="s">
        <v>496</v>
      </c>
      <c r="K1075" s="65" t="s">
        <v>2187</v>
      </c>
      <c r="L1075" s="65"/>
      <c r="M1075" s="65" t="s">
        <v>2229</v>
      </c>
      <c r="N1075" s="65">
        <v>1</v>
      </c>
      <c r="O1075" s="65" t="s">
        <v>516</v>
      </c>
      <c r="P1075" s="65" t="s">
        <v>2189</v>
      </c>
      <c r="Q1075" s="65"/>
      <c r="R1075" s="65"/>
      <c r="S1075" s="65"/>
      <c r="T1075" s="65"/>
    </row>
    <row r="1076" spans="1:20" hidden="1">
      <c r="A1076" s="6" t="str">
        <f>VLOOKUP(E1076,CIFX_ECSG清單!A:B,2,0)</f>
        <v>PROD</v>
      </c>
      <c r="B1076" s="6" t="str">
        <f>_xlfn.IFNA(IF(C1076="舊服務",LOOKUP(1,0/FIND(IFERROR(VLOOKUP(E1076,新舊交易名稱mapping!A:B,2,0),E1076),PGMTRX!A:A),PGMTRX!C:C),LOOKUP(1,0/FIND(E1076,新服務功能!H:H),新服務功能!M:M)),VLOOKUP(IFERROR(VLOOKUP(E1076,新舊交易名稱mapping!A:B,2,0),E1076),CIFX_ECSG清單!A:B,2,0))</f>
        <v>個網銀系統(PIB),線上服務應用系統(數金處)</v>
      </c>
      <c r="C1076" s="6" t="str">
        <f>IF(_xlfn.IFNA(VLOOKUP(E1076,新服務功能!H:H,1,0),"舊服務")&lt;&gt;"舊服務","新服務","舊服務")</f>
        <v>舊服務</v>
      </c>
      <c r="D1076" s="6" t="str">
        <f>IF((VLOOKUP(E1076,CIFX_ECSG清單!A:H,8,FALSE))=1,"異動","查詢")</f>
        <v>異動</v>
      </c>
      <c r="E1076" s="65" t="s">
        <v>2444</v>
      </c>
      <c r="F1076" s="27" t="str">
        <f>IF(ISNUMBER(FIND("TWIS",E1076)),VLOOKUP(SUBSTITUTE(E1076,"TWIS","IWIS"),CIFX_ECSG清單!A:R,18,0),IF(AND(ISNUMBER(FIND("T",LEFT(E1076,2))),IF(LEN(E1076)-LEN(SUBSTITUTE(E1076,"T",""))&gt;1,FALSE,TRUE)),VLOOKUP(SUBSTITUTE(E1076,"T",""),CIFX_ECSG清單!A:R,18,0),VLOOKUP(E1076,CIFX_ECSG清單!A:R,18,0)))</f>
        <v>TS0116-SA-010301-00007-顧客資料基本資料_顧客聯絡資料維護(PIB)</v>
      </c>
      <c r="G1076" s="65"/>
      <c r="H1076" s="65"/>
      <c r="I1076" s="65"/>
      <c r="J1076" s="65" t="s">
        <v>513</v>
      </c>
      <c r="K1076" s="65" t="s">
        <v>498</v>
      </c>
      <c r="L1076" s="65"/>
      <c r="M1076" s="65" t="s">
        <v>515</v>
      </c>
      <c r="N1076" s="65">
        <v>10</v>
      </c>
      <c r="O1076" s="65" t="s">
        <v>516</v>
      </c>
      <c r="P1076" s="65" t="s">
        <v>501</v>
      </c>
      <c r="Q1076" s="65" t="s">
        <v>2034</v>
      </c>
      <c r="R1076" s="65" t="s">
        <v>517</v>
      </c>
      <c r="S1076" s="65" t="s">
        <v>2035</v>
      </c>
      <c r="T1076" s="65"/>
    </row>
    <row r="1077" spans="1:20" hidden="1">
      <c r="A1077" s="6" t="str">
        <f>VLOOKUP(E1077,CIFX_ECSG清單!A:B,2,0)</f>
        <v>PROD</v>
      </c>
      <c r="B1077" s="6" t="str">
        <f>_xlfn.IFNA(IF(C1077="舊服務",LOOKUP(1,0/FIND(IFERROR(VLOOKUP(E1077,新舊交易名稱mapping!A:B,2,0),E1077),PGMTRX!A:A),PGMTRX!C:C),LOOKUP(1,0/FIND(E1077,新服務功能!H:H),新服務功能!M:M)),VLOOKUP(IFERROR(VLOOKUP(E1077,新舊交易名稱mapping!A:B,2,0),E1077),CIFX_ECSG清單!A:B,2,0))</f>
        <v>新世代分行系統(NBS)</v>
      </c>
      <c r="C1077" s="6" t="str">
        <f>IF(_xlfn.IFNA(VLOOKUP(E1077,新服務功能!H:H,1,0),"舊服務")&lt;&gt;"舊服務","新服務","舊服務")</f>
        <v>舊服務</v>
      </c>
      <c r="D1077" s="6" t="str">
        <f>IF((VLOOKUP(E1077,CIFX_ECSG清單!A:H,8,FALSE))=1,"異動","查詢")</f>
        <v>異動</v>
      </c>
      <c r="E1077" s="65" t="s">
        <v>2452</v>
      </c>
      <c r="F1077" s="27" t="str">
        <f>IF(ISNUMBER(FIND("TWIS",E1077)),VLOOKUP(SUBSTITUTE(E1077,"TWIS","IWIS"),CIFX_ECSG清單!A:R,18,0),IF(AND(ISNUMBER(FIND("T",LEFT(E1077,2))),IF(LEN(E1077)-LEN(SUBSTITUTE(E1077,"T",""))&gt;1,FALSE,TRUE)),VLOOKUP(SUBSTITUTE(E1077,"T",""),CIFX_ECSG清單!A:R,18,0),VLOOKUP(E1077,CIFX_ECSG清單!A:R,18,0)))</f>
        <v>TS0116-SA-010302-00001-顧客資料基本資料_顧客資料基本資料刪除</v>
      </c>
      <c r="G1077" s="65"/>
      <c r="H1077" s="65"/>
      <c r="I1077" s="65"/>
      <c r="J1077" s="65" t="s">
        <v>496</v>
      </c>
      <c r="K1077" s="65" t="s">
        <v>498</v>
      </c>
      <c r="L1077" s="65"/>
      <c r="M1077" s="65" t="s">
        <v>806</v>
      </c>
      <c r="N1077" s="65">
        <v>10</v>
      </c>
      <c r="O1077" s="65" t="s">
        <v>516</v>
      </c>
      <c r="P1077" s="65" t="s">
        <v>501</v>
      </c>
      <c r="Q1077" s="65" t="s">
        <v>2034</v>
      </c>
      <c r="R1077" s="65" t="s">
        <v>517</v>
      </c>
      <c r="S1077" s="65" t="s">
        <v>2035</v>
      </c>
      <c r="T1077" s="65"/>
    </row>
    <row r="1078" spans="1:20" hidden="1">
      <c r="A1078" s="6" t="str">
        <f>VLOOKUP(E1078,CIFX_ECSG清單!A:B,2,0)</f>
        <v>PROD</v>
      </c>
      <c r="B1078" s="6" t="str">
        <f>_xlfn.IFNA(IF(C1078="舊服務",LOOKUP(1,0/FIND(IFERROR(VLOOKUP(E1078,新舊交易名稱mapping!A:B,2,0),E1078),PGMTRX!A:A),PGMTRX!C:C),LOOKUP(1,0/FIND(E1078,新服務功能!H:H),新服務功能!M:M)),VLOOKUP(IFERROR(VLOOKUP(E1078,新舊交易名稱mapping!A:B,2,0),E1078),CIFX_ECSG清單!A:B,2,0))</f>
        <v>新世代分行系統(NBS)</v>
      </c>
      <c r="C1078" s="6" t="str">
        <f>IF(_xlfn.IFNA(VLOOKUP(E1078,新服務功能!H:H,1,0),"舊服務")&lt;&gt;"舊服務","新服務","舊服務")</f>
        <v>舊服務</v>
      </c>
      <c r="D1078" s="6" t="str">
        <f>IF((VLOOKUP(E1078,CIFX_ECSG清單!A:H,8,FALSE))=1,"異動","查詢")</f>
        <v>異動</v>
      </c>
      <c r="E1078" s="65" t="s">
        <v>2452</v>
      </c>
      <c r="F1078" s="27" t="str">
        <f>IF(ISNUMBER(FIND("TWIS",E1078)),VLOOKUP(SUBSTITUTE(E1078,"TWIS","IWIS"),CIFX_ECSG清單!A:R,18,0),IF(AND(ISNUMBER(FIND("T",LEFT(E1078,2))),IF(LEN(E1078)-LEN(SUBSTITUTE(E1078,"T",""))&gt;1,FALSE,TRUE)),VLOOKUP(SUBSTITUTE(E1078,"T",""),CIFX_ECSG清單!A:R,18,0),VLOOKUP(E1078,CIFX_ECSG清單!A:R,18,0)))</f>
        <v>TS0116-SA-010302-00001-顧客資料基本資料_顧客資料基本資料刪除</v>
      </c>
      <c r="G1078" s="65"/>
      <c r="H1078" s="65"/>
      <c r="I1078" s="65"/>
      <c r="J1078" s="65" t="s">
        <v>496</v>
      </c>
      <c r="K1078" s="65" t="s">
        <v>629</v>
      </c>
      <c r="L1078" s="65"/>
      <c r="M1078" s="65" t="s">
        <v>1540</v>
      </c>
      <c r="N1078" s="65">
        <v>8</v>
      </c>
      <c r="O1078" s="65" t="s">
        <v>516</v>
      </c>
      <c r="P1078" s="65" t="s">
        <v>631</v>
      </c>
      <c r="Q1078" s="65" t="s">
        <v>2034</v>
      </c>
      <c r="R1078" s="65" t="s">
        <v>632</v>
      </c>
      <c r="S1078" s="65" t="s">
        <v>508</v>
      </c>
      <c r="T1078" s="65"/>
    </row>
    <row r="1079" spans="1:20" hidden="1">
      <c r="A1079" s="6" t="str">
        <f>VLOOKUP(E1079,CIFX_ECSG清單!A:B,2,0)</f>
        <v>PROD</v>
      </c>
      <c r="B1079" s="6" t="str">
        <f>_xlfn.IFNA(IF(C1079="舊服務",LOOKUP(1,0/FIND(IFERROR(VLOOKUP(E1079,新舊交易名稱mapping!A:B,2,0),E1079),PGMTRX!A:A),PGMTRX!C:C),LOOKUP(1,0/FIND(E1079,新服務功能!H:H),新服務功能!M:M)),VLOOKUP(IFERROR(VLOOKUP(E1079,新舊交易名稱mapping!A:B,2,0),E1079),CIFX_ECSG清單!A:B,2,0))</f>
        <v>新世代分行系統(NBS)</v>
      </c>
      <c r="C1079" s="6" t="str">
        <f>IF(_xlfn.IFNA(VLOOKUP(E1079,新服務功能!H:H,1,0),"舊服務")&lt;&gt;"舊服務","新服務","舊服務")</f>
        <v>舊服務</v>
      </c>
      <c r="D1079" s="6" t="str">
        <f>IF((VLOOKUP(E1079,CIFX_ECSG清單!A:H,8,FALSE))=1,"異動","查詢")</f>
        <v>異動</v>
      </c>
      <c r="E1079" s="65" t="s">
        <v>2452</v>
      </c>
      <c r="F1079" s="27" t="str">
        <f>IF(ISNUMBER(FIND("TWIS",E1079)),VLOOKUP(SUBSTITUTE(E1079,"TWIS","IWIS"),CIFX_ECSG清單!A:R,18,0),IF(AND(ISNUMBER(FIND("T",LEFT(E1079,2))),IF(LEN(E1079)-LEN(SUBSTITUTE(E1079,"T",""))&gt;1,FALSE,TRUE)),VLOOKUP(SUBSTITUTE(E1079,"T",""),CIFX_ECSG清單!A:R,18,0),VLOOKUP(E1079,CIFX_ECSG清單!A:R,18,0)))</f>
        <v>TS0116-SA-010302-00001-顧客資料基本資料_顧客資料基本資料刪除</v>
      </c>
      <c r="G1079" s="65"/>
      <c r="H1079" s="65"/>
      <c r="I1079" s="65"/>
      <c r="J1079" s="65" t="s">
        <v>496</v>
      </c>
      <c r="K1079" s="65" t="s">
        <v>2072</v>
      </c>
      <c r="L1079" s="65"/>
      <c r="M1079" s="65" t="s">
        <v>2073</v>
      </c>
      <c r="N1079" s="65">
        <v>36</v>
      </c>
      <c r="O1079" s="65" t="s">
        <v>516</v>
      </c>
      <c r="P1079" s="65" t="s">
        <v>2074</v>
      </c>
      <c r="Q1079" s="65"/>
      <c r="R1079" s="65"/>
      <c r="S1079" s="65"/>
      <c r="T1079" s="65"/>
    </row>
    <row r="1080" spans="1:20" hidden="1">
      <c r="A1080" s="6" t="str">
        <f>VLOOKUP(E1080,CIFX_ECSG清單!A:B,2,0)</f>
        <v>PROD</v>
      </c>
      <c r="B1080" s="6" t="str">
        <f>_xlfn.IFNA(IF(C1080="舊服務",LOOKUP(1,0/FIND(IFERROR(VLOOKUP(E1080,新舊交易名稱mapping!A:B,2,0),E1080),PGMTRX!A:A),PGMTRX!C:C),LOOKUP(1,0/FIND(E1080,新服務功能!H:H),新服務功能!M:M)),VLOOKUP(IFERROR(VLOOKUP(E1080,新舊交易名稱mapping!A:B,2,0),E1080),CIFX_ECSG清單!A:B,2,0))</f>
        <v>新世代分行系統(NBS)</v>
      </c>
      <c r="C1080" s="6" t="str">
        <f>IF(_xlfn.IFNA(VLOOKUP(E1080,新服務功能!H:H,1,0),"舊服務")&lt;&gt;"舊服務","新服務","舊服務")</f>
        <v>舊服務</v>
      </c>
      <c r="D1080" s="6" t="str">
        <f>IF((VLOOKUP(E1080,CIFX_ECSG清單!A:H,8,FALSE))=1,"異動","查詢")</f>
        <v>異動</v>
      </c>
      <c r="E1080" s="65" t="s">
        <v>2452</v>
      </c>
      <c r="F1080" s="27" t="str">
        <f>IF(ISNUMBER(FIND("TWIS",E1080)),VLOOKUP(SUBSTITUTE(E1080,"TWIS","IWIS"),CIFX_ECSG清單!A:R,18,0),IF(AND(ISNUMBER(FIND("T",LEFT(E1080,2))),IF(LEN(E1080)-LEN(SUBSTITUTE(E1080,"T",""))&gt;1,FALSE,TRUE)),VLOOKUP(SUBSTITUTE(E1080,"T",""),CIFX_ECSG清單!A:R,18,0),VLOOKUP(E1080,CIFX_ECSG清單!A:R,18,0)))</f>
        <v>TS0116-SA-010302-00001-顧客資料基本資料_顧客資料基本資料刪除</v>
      </c>
      <c r="G1080" s="65"/>
      <c r="H1080" s="65"/>
      <c r="I1080" s="65"/>
      <c r="J1080" s="65" t="s">
        <v>496</v>
      </c>
      <c r="K1080" s="65" t="s">
        <v>2453</v>
      </c>
      <c r="L1080" s="65"/>
      <c r="M1080" s="65" t="s">
        <v>2454</v>
      </c>
      <c r="N1080" s="65">
        <v>1</v>
      </c>
      <c r="O1080" s="65" t="s">
        <v>516</v>
      </c>
      <c r="P1080" s="65" t="s">
        <v>2455</v>
      </c>
      <c r="Q1080" s="65"/>
      <c r="R1080" s="65"/>
      <c r="S1080" s="65"/>
      <c r="T1080" s="65"/>
    </row>
    <row r="1081" spans="1:20" hidden="1">
      <c r="A1081" s="6" t="str">
        <f>VLOOKUP(E1081,CIFX_ECSG清單!A:B,2,0)</f>
        <v>PROD</v>
      </c>
      <c r="B1081" s="6" t="str">
        <f>_xlfn.IFNA(IF(C1081="舊服務",LOOKUP(1,0/FIND(IFERROR(VLOOKUP(E1081,新舊交易名稱mapping!A:B,2,0),E1081),PGMTRX!A:A),PGMTRX!C:C),LOOKUP(1,0/FIND(E1081,新服務功能!H:H),新服務功能!M:M)),VLOOKUP(IFERROR(VLOOKUP(E1081,新舊交易名稱mapping!A:B,2,0),E1081),CIFX_ECSG清單!A:B,2,0))</f>
        <v>新世代分行系統(NBS)</v>
      </c>
      <c r="C1081" s="6" t="str">
        <f>IF(_xlfn.IFNA(VLOOKUP(E1081,新服務功能!H:H,1,0),"舊服務")&lt;&gt;"舊服務","新服務","舊服務")</f>
        <v>舊服務</v>
      </c>
      <c r="D1081" s="6" t="str">
        <f>IF((VLOOKUP(E1081,CIFX_ECSG清單!A:H,8,FALSE))=1,"異動","查詢")</f>
        <v>異動</v>
      </c>
      <c r="E1081" s="65" t="s">
        <v>2452</v>
      </c>
      <c r="F1081" s="27" t="str">
        <f>IF(ISNUMBER(FIND("TWIS",E1081)),VLOOKUP(SUBSTITUTE(E1081,"TWIS","IWIS"),CIFX_ECSG清單!A:R,18,0),IF(AND(ISNUMBER(FIND("T",LEFT(E1081,2))),IF(LEN(E1081)-LEN(SUBSTITUTE(E1081,"T",""))&gt;1,FALSE,TRUE)),VLOOKUP(SUBSTITUTE(E1081,"T",""),CIFX_ECSG清單!A:R,18,0),VLOOKUP(E1081,CIFX_ECSG清單!A:R,18,0)))</f>
        <v>TS0116-SA-010302-00001-顧客資料基本資料_顧客資料基本資料刪除</v>
      </c>
      <c r="G1081" s="65"/>
      <c r="H1081" s="65"/>
      <c r="I1081" s="65"/>
      <c r="J1081" s="65" t="s">
        <v>513</v>
      </c>
      <c r="K1081" s="65" t="s">
        <v>746</v>
      </c>
      <c r="L1081" s="65"/>
      <c r="M1081" s="65" t="s">
        <v>747</v>
      </c>
      <c r="N1081" s="65">
        <v>10</v>
      </c>
      <c r="O1081" s="65" t="s">
        <v>516</v>
      </c>
      <c r="P1081" s="65" t="s">
        <v>501</v>
      </c>
      <c r="Q1081" s="65" t="s">
        <v>2034</v>
      </c>
      <c r="R1081" s="65" t="s">
        <v>517</v>
      </c>
      <c r="S1081" s="65" t="s">
        <v>502</v>
      </c>
      <c r="T1081" s="65"/>
    </row>
    <row r="1082" spans="1:20" hidden="1">
      <c r="A1082" s="6" t="str">
        <f>VLOOKUP(E1082,CIFX_ECSG清單!A:B,2,0)</f>
        <v>PROD</v>
      </c>
      <c r="B1082" s="6" t="str">
        <f>_xlfn.IFNA(IF(C1082="舊服務",LOOKUP(1,0/FIND(IFERROR(VLOOKUP(E1082,新舊交易名稱mapping!A:B,2,0),E1082),PGMTRX!A:A),PGMTRX!C:C),LOOKUP(1,0/FIND(E1082,新服務功能!H:H),新服務功能!M:M)),VLOOKUP(IFERROR(VLOOKUP(E1082,新舊交易名稱mapping!A:B,2,0),E1082),CIFX_ECSG清單!A:B,2,0))</f>
        <v>新世代分行系統(NBS)</v>
      </c>
      <c r="C1082" s="6" t="str">
        <f>IF(_xlfn.IFNA(VLOOKUP(E1082,新服務功能!H:H,1,0),"舊服務")&lt;&gt;"舊服務","新服務","舊服務")</f>
        <v>舊服務</v>
      </c>
      <c r="D1082" s="6" t="str">
        <f>IF((VLOOKUP(E1082,CIFX_ECSG清單!A:H,8,FALSE))=1,"異動","查詢")</f>
        <v>異動</v>
      </c>
      <c r="E1082" s="65" t="s">
        <v>2452</v>
      </c>
      <c r="F1082" s="27" t="str">
        <f>IF(ISNUMBER(FIND("TWIS",E1082)),VLOOKUP(SUBSTITUTE(E1082,"TWIS","IWIS"),CIFX_ECSG清單!A:R,18,0),IF(AND(ISNUMBER(FIND("T",LEFT(E1082,2))),IF(LEN(E1082)-LEN(SUBSTITUTE(E1082,"T",""))&gt;1,FALSE,TRUE)),VLOOKUP(SUBSTITUTE(E1082,"T",""),CIFX_ECSG清單!A:R,18,0),VLOOKUP(E1082,CIFX_ECSG清單!A:R,18,0)))</f>
        <v>TS0116-SA-010302-00001-顧客資料基本資料_顧客資料基本資料刪除</v>
      </c>
      <c r="G1082" s="65"/>
      <c r="H1082" s="65"/>
      <c r="I1082" s="65"/>
      <c r="J1082" s="65" t="s">
        <v>513</v>
      </c>
      <c r="K1082" s="65" t="s">
        <v>504</v>
      </c>
      <c r="L1082" s="65"/>
      <c r="M1082" s="65" t="s">
        <v>630</v>
      </c>
      <c r="N1082" s="65">
        <v>8</v>
      </c>
      <c r="O1082" s="65" t="s">
        <v>516</v>
      </c>
      <c r="P1082" s="65" t="s">
        <v>631</v>
      </c>
      <c r="Q1082" s="65" t="s">
        <v>2034</v>
      </c>
      <c r="R1082" s="65" t="s">
        <v>632</v>
      </c>
      <c r="S1082" s="65" t="s">
        <v>508</v>
      </c>
      <c r="T1082" s="65"/>
    </row>
    <row r="1083" spans="1:20" hidden="1">
      <c r="A1083" s="6" t="str">
        <f>VLOOKUP(E1083,CIFX_ECSG清單!A:B,2,0)</f>
        <v>PROD</v>
      </c>
      <c r="B1083" s="6" t="str">
        <f>_xlfn.IFNA(IF(C1083="舊服務",LOOKUP(1,0/FIND(IFERROR(VLOOKUP(E1083,新舊交易名稱mapping!A:B,2,0),E1083),PGMTRX!A:A),PGMTRX!C:C),LOOKUP(1,0/FIND(E1083,新服務功能!H:H),新服務功能!M:M)),VLOOKUP(IFERROR(VLOOKUP(E1083,新舊交易名稱mapping!A:B,2,0),E1083),CIFX_ECSG清單!A:B,2,0))</f>
        <v>新世代分行系統(NBS)</v>
      </c>
      <c r="C1083" s="6" t="str">
        <f>IF(_xlfn.IFNA(VLOOKUP(E1083,新服務功能!H:H,1,0),"舊服務")&lt;&gt;"舊服務","新服務","舊服務")</f>
        <v>舊服務</v>
      </c>
      <c r="D1083" s="6" t="str">
        <f>IF((VLOOKUP(E1083,CIFX_ECSG清單!A:H,8,FALSE))=1,"異動","查詢")</f>
        <v>異動</v>
      </c>
      <c r="E1083" s="65" t="s">
        <v>2452</v>
      </c>
      <c r="F1083" s="27" t="str">
        <f>IF(ISNUMBER(FIND("TWIS",E1083)),VLOOKUP(SUBSTITUTE(E1083,"TWIS","IWIS"),CIFX_ECSG清單!A:R,18,0),IF(AND(ISNUMBER(FIND("T",LEFT(E1083,2))),IF(LEN(E1083)-LEN(SUBSTITUTE(E1083,"T",""))&gt;1,FALSE,TRUE)),VLOOKUP(SUBSTITUTE(E1083,"T",""),CIFX_ECSG清單!A:R,18,0),VLOOKUP(E1083,CIFX_ECSG清單!A:R,18,0)))</f>
        <v>TS0116-SA-010302-00001-顧客資料基本資料_顧客資料基本資料刪除</v>
      </c>
      <c r="G1083" s="65"/>
      <c r="H1083" s="65"/>
      <c r="I1083" s="65"/>
      <c r="J1083" s="65" t="s">
        <v>513</v>
      </c>
      <c r="K1083" s="65" t="s">
        <v>828</v>
      </c>
      <c r="L1083" s="65"/>
      <c r="M1083" s="65" t="s">
        <v>635</v>
      </c>
      <c r="N1083" s="65">
        <v>80</v>
      </c>
      <c r="O1083" s="65" t="s">
        <v>516</v>
      </c>
      <c r="P1083" s="65" t="s">
        <v>636</v>
      </c>
      <c r="Q1083" s="65" t="s">
        <v>2034</v>
      </c>
      <c r="R1083" s="65" t="s">
        <v>637</v>
      </c>
      <c r="S1083" s="65" t="s">
        <v>638</v>
      </c>
      <c r="T1083" s="65"/>
    </row>
    <row r="1084" spans="1:20" hidden="1">
      <c r="A1084" s="6" t="str">
        <f>VLOOKUP(E1084,CIFX_ECSG清單!A:B,2,0)</f>
        <v>PROD</v>
      </c>
      <c r="B1084" s="6" t="str">
        <f>_xlfn.IFNA(IF(C1084="舊服務",LOOKUP(1,0/FIND(IFERROR(VLOOKUP(E1084,新舊交易名稱mapping!A:B,2,0),E1084),PGMTRX!A:A),PGMTRX!C:C),LOOKUP(1,0/FIND(E1084,新服務功能!H:H),新服務功能!M:M)),VLOOKUP(IFERROR(VLOOKUP(E1084,新舊交易名稱mapping!A:B,2,0),E1084),CIFX_ECSG清單!A:B,2,0))</f>
        <v>新世代分行系統(NBS)</v>
      </c>
      <c r="C1084" s="6" t="str">
        <f>IF(_xlfn.IFNA(VLOOKUP(E1084,新服務功能!H:H,1,0),"舊服務")&lt;&gt;"舊服務","新服務","舊服務")</f>
        <v>舊服務</v>
      </c>
      <c r="D1084" s="6" t="str">
        <f>IF((VLOOKUP(E1084,CIFX_ECSG清單!A:H,8,FALSE))=1,"異動","查詢")</f>
        <v>異動</v>
      </c>
      <c r="E1084" s="65" t="s">
        <v>2456</v>
      </c>
      <c r="F1084" s="27" t="str">
        <f>IF(ISNUMBER(FIND("TWIS",E1084)),VLOOKUP(SUBSTITUTE(E1084,"TWIS","IWIS"),CIFX_ECSG清單!A:R,18,0),IF(AND(ISNUMBER(FIND("T",LEFT(E1084,2))),IF(LEN(E1084)-LEN(SUBSTITUTE(E1084,"T",""))&gt;1,FALSE,TRUE)),VLOOKUP(SUBSTITUTE(E1084,"T",""),CIFX_ECSG清單!A:R,18,0),VLOOKUP(E1084,CIFX_ECSG清單!A:R,18,0)))</f>
        <v>TS0116-SA-010320-00001-顧客註記/約定作業_成年監護維護</v>
      </c>
      <c r="G1084" s="65"/>
      <c r="H1084" s="65"/>
      <c r="I1084" s="65"/>
      <c r="J1084" s="65" t="s">
        <v>496</v>
      </c>
      <c r="K1084" s="65" t="s">
        <v>498</v>
      </c>
      <c r="L1084" s="65"/>
      <c r="M1084" s="65" t="s">
        <v>806</v>
      </c>
      <c r="N1084" s="65">
        <v>10</v>
      </c>
      <c r="O1084" s="65" t="s">
        <v>516</v>
      </c>
      <c r="P1084" s="65" t="s">
        <v>501</v>
      </c>
      <c r="Q1084" s="65" t="s">
        <v>2034</v>
      </c>
      <c r="R1084" s="65" t="s">
        <v>517</v>
      </c>
      <c r="S1084" s="65" t="s">
        <v>2035</v>
      </c>
      <c r="T1084" s="65"/>
    </row>
    <row r="1085" spans="1:20" hidden="1">
      <c r="A1085" s="6" t="str">
        <f>VLOOKUP(E1085,CIFX_ECSG清單!A:B,2,0)</f>
        <v>PROD</v>
      </c>
      <c r="B1085" s="6" t="str">
        <f>_xlfn.IFNA(IF(C1085="舊服務",LOOKUP(1,0/FIND(IFERROR(VLOOKUP(E1085,新舊交易名稱mapping!A:B,2,0),E1085),PGMTRX!A:A),PGMTRX!C:C),LOOKUP(1,0/FIND(E1085,新服務功能!H:H),新服務功能!M:M)),VLOOKUP(IFERROR(VLOOKUP(E1085,新舊交易名稱mapping!A:B,2,0),E1085),CIFX_ECSG清單!A:B,2,0))</f>
        <v>新世代分行系統(NBS)</v>
      </c>
      <c r="C1085" s="6" t="str">
        <f>IF(_xlfn.IFNA(VLOOKUP(E1085,新服務功能!H:H,1,0),"舊服務")&lt;&gt;"舊服務","新服務","舊服務")</f>
        <v>舊服務</v>
      </c>
      <c r="D1085" s="6" t="str">
        <f>IF((VLOOKUP(E1085,CIFX_ECSG清單!A:H,8,FALSE))=1,"異動","查詢")</f>
        <v>異動</v>
      </c>
      <c r="E1085" s="65" t="s">
        <v>2456</v>
      </c>
      <c r="F1085" s="27" t="str">
        <f>IF(ISNUMBER(FIND("TWIS",E1085)),VLOOKUP(SUBSTITUTE(E1085,"TWIS","IWIS"),CIFX_ECSG清單!A:R,18,0),IF(AND(ISNUMBER(FIND("T",LEFT(E1085,2))),IF(LEN(E1085)-LEN(SUBSTITUTE(E1085,"T",""))&gt;1,FALSE,TRUE)),VLOOKUP(SUBSTITUTE(E1085,"T",""),CIFX_ECSG清單!A:R,18,0),VLOOKUP(E1085,CIFX_ECSG清單!A:R,18,0)))</f>
        <v>TS0116-SA-010320-00001-顧客註記/約定作業_成年監護維護</v>
      </c>
      <c r="G1085" s="65"/>
      <c r="H1085" s="65"/>
      <c r="I1085" s="65"/>
      <c r="J1085" s="65" t="s">
        <v>496</v>
      </c>
      <c r="K1085" s="65" t="s">
        <v>629</v>
      </c>
      <c r="L1085" s="65"/>
      <c r="M1085" s="65" t="s">
        <v>1540</v>
      </c>
      <c r="N1085" s="65">
        <v>8</v>
      </c>
      <c r="O1085" s="65" t="s">
        <v>516</v>
      </c>
      <c r="P1085" s="65" t="s">
        <v>631</v>
      </c>
      <c r="Q1085" s="65" t="s">
        <v>2034</v>
      </c>
      <c r="R1085" s="65" t="s">
        <v>632</v>
      </c>
      <c r="S1085" s="65" t="s">
        <v>508</v>
      </c>
      <c r="T1085" s="65"/>
    </row>
    <row r="1086" spans="1:20" hidden="1">
      <c r="A1086" s="6" t="str">
        <f>VLOOKUP(E1086,CIFX_ECSG清單!A:B,2,0)</f>
        <v>PROD</v>
      </c>
      <c r="B1086" s="6" t="str">
        <f>_xlfn.IFNA(IF(C1086="舊服務",LOOKUP(1,0/FIND(IFERROR(VLOOKUP(E1086,新舊交易名稱mapping!A:B,2,0),E1086),PGMTRX!A:A),PGMTRX!C:C),LOOKUP(1,0/FIND(E1086,新服務功能!H:H),新服務功能!M:M)),VLOOKUP(IFERROR(VLOOKUP(E1086,新舊交易名稱mapping!A:B,2,0),E1086),CIFX_ECSG清單!A:B,2,0))</f>
        <v>新世代分行系統(NBS)</v>
      </c>
      <c r="C1086" s="6" t="str">
        <f>IF(_xlfn.IFNA(VLOOKUP(E1086,新服務功能!H:H,1,0),"舊服務")&lt;&gt;"舊服務","新服務","舊服務")</f>
        <v>舊服務</v>
      </c>
      <c r="D1086" s="6" t="str">
        <f>IF((VLOOKUP(E1086,CIFX_ECSG清單!A:H,8,FALSE))=1,"異動","查詢")</f>
        <v>異動</v>
      </c>
      <c r="E1086" s="65" t="s">
        <v>2456</v>
      </c>
      <c r="F1086" s="27" t="str">
        <f>IF(ISNUMBER(FIND("TWIS",E1086)),VLOOKUP(SUBSTITUTE(E1086,"TWIS","IWIS"),CIFX_ECSG清單!A:R,18,0),IF(AND(ISNUMBER(FIND("T",LEFT(E1086,2))),IF(LEN(E1086)-LEN(SUBSTITUTE(E1086,"T",""))&gt;1,FALSE,TRUE)),VLOOKUP(SUBSTITUTE(E1086,"T",""),CIFX_ECSG清單!A:R,18,0),VLOOKUP(E1086,CIFX_ECSG清單!A:R,18,0)))</f>
        <v>TS0116-SA-010320-00001-顧客註記/約定作業_成年監護維護</v>
      </c>
      <c r="G1086" s="65"/>
      <c r="H1086" s="65"/>
      <c r="I1086" s="65"/>
      <c r="J1086" s="65" t="s">
        <v>496</v>
      </c>
      <c r="K1086" s="65" t="s">
        <v>634</v>
      </c>
      <c r="L1086" s="65"/>
      <c r="M1086" s="65" t="s">
        <v>2092</v>
      </c>
      <c r="N1086" s="65">
        <v>80</v>
      </c>
      <c r="O1086" s="65" t="s">
        <v>516</v>
      </c>
      <c r="P1086" s="65" t="s">
        <v>636</v>
      </c>
      <c r="Q1086" s="65" t="s">
        <v>2034</v>
      </c>
      <c r="R1086" s="65" t="s">
        <v>637</v>
      </c>
      <c r="S1086" s="65" t="s">
        <v>2086</v>
      </c>
      <c r="T1086" s="65"/>
    </row>
    <row r="1087" spans="1:20" hidden="1">
      <c r="A1087" s="6" t="str">
        <f>VLOOKUP(E1087,CIFX_ECSG清單!A:B,2,0)</f>
        <v>PROD</v>
      </c>
      <c r="B1087" s="6" t="str">
        <f>_xlfn.IFNA(IF(C1087="舊服務",LOOKUP(1,0/FIND(IFERROR(VLOOKUP(E1087,新舊交易名稱mapping!A:B,2,0),E1087),PGMTRX!A:A),PGMTRX!C:C),LOOKUP(1,0/FIND(E1087,新服務功能!H:H),新服務功能!M:M)),VLOOKUP(IFERROR(VLOOKUP(E1087,新舊交易名稱mapping!A:B,2,0),E1087),CIFX_ECSG清單!A:B,2,0))</f>
        <v>新世代分行系統(NBS)</v>
      </c>
      <c r="C1087" s="6" t="str">
        <f>IF(_xlfn.IFNA(VLOOKUP(E1087,新服務功能!H:H,1,0),"舊服務")&lt;&gt;"舊服務","新服務","舊服務")</f>
        <v>舊服務</v>
      </c>
      <c r="D1087" s="6" t="str">
        <f>IF((VLOOKUP(E1087,CIFX_ECSG清單!A:H,8,FALSE))=1,"異動","查詢")</f>
        <v>異動</v>
      </c>
      <c r="E1087" s="65" t="s">
        <v>2456</v>
      </c>
      <c r="F1087" s="27" t="str">
        <f>IF(ISNUMBER(FIND("TWIS",E1087)),VLOOKUP(SUBSTITUTE(E1087,"TWIS","IWIS"),CIFX_ECSG清單!A:R,18,0),IF(AND(ISNUMBER(FIND("T",LEFT(E1087,2))),IF(LEN(E1087)-LEN(SUBSTITUTE(E1087,"T",""))&gt;1,FALSE,TRUE)),VLOOKUP(SUBSTITUTE(E1087,"T",""),CIFX_ECSG清單!A:R,18,0),VLOOKUP(E1087,CIFX_ECSG清單!A:R,18,0)))</f>
        <v>TS0116-SA-010320-00001-顧客註記/約定作業_成年監護維護</v>
      </c>
      <c r="G1087" s="65"/>
      <c r="H1087" s="65"/>
      <c r="I1087" s="65"/>
      <c r="J1087" s="65" t="s">
        <v>496</v>
      </c>
      <c r="K1087" s="65" t="s">
        <v>1547</v>
      </c>
      <c r="L1087" s="65"/>
      <c r="M1087" s="65" t="s">
        <v>2457</v>
      </c>
      <c r="N1087" s="65">
        <v>1</v>
      </c>
      <c r="O1087" s="65" t="s">
        <v>516</v>
      </c>
      <c r="P1087" s="65" t="s">
        <v>2458</v>
      </c>
      <c r="Q1087" s="65"/>
      <c r="R1087" s="65"/>
      <c r="S1087" s="65"/>
      <c r="T1087" s="65"/>
    </row>
    <row r="1088" spans="1:20" hidden="1">
      <c r="A1088" s="6" t="str">
        <f>VLOOKUP(E1088,CIFX_ECSG清單!A:B,2,0)</f>
        <v>PROD</v>
      </c>
      <c r="B1088" s="6" t="str">
        <f>_xlfn.IFNA(IF(C1088="舊服務",LOOKUP(1,0/FIND(IFERROR(VLOOKUP(E1088,新舊交易名稱mapping!A:B,2,0),E1088),PGMTRX!A:A),PGMTRX!C:C),LOOKUP(1,0/FIND(E1088,新服務功能!H:H),新服務功能!M:M)),VLOOKUP(IFERROR(VLOOKUP(E1088,新舊交易名稱mapping!A:B,2,0),E1088),CIFX_ECSG清單!A:B,2,0))</f>
        <v>新世代分行系統(NBS)</v>
      </c>
      <c r="C1088" s="6" t="str">
        <f>IF(_xlfn.IFNA(VLOOKUP(E1088,新服務功能!H:H,1,0),"舊服務")&lt;&gt;"舊服務","新服務","舊服務")</f>
        <v>舊服務</v>
      </c>
      <c r="D1088" s="6" t="str">
        <f>IF((VLOOKUP(E1088,CIFX_ECSG清單!A:H,8,FALSE))=1,"異動","查詢")</f>
        <v>異動</v>
      </c>
      <c r="E1088" s="65" t="s">
        <v>2456</v>
      </c>
      <c r="F1088" s="27" t="str">
        <f>IF(ISNUMBER(FIND("TWIS",E1088)),VLOOKUP(SUBSTITUTE(E1088,"TWIS","IWIS"),CIFX_ECSG清單!A:R,18,0),IF(AND(ISNUMBER(FIND("T",LEFT(E1088,2))),IF(LEN(E1088)-LEN(SUBSTITUTE(E1088,"T",""))&gt;1,FALSE,TRUE)),VLOOKUP(SUBSTITUTE(E1088,"T",""),CIFX_ECSG清單!A:R,18,0),VLOOKUP(E1088,CIFX_ECSG清單!A:R,18,0)))</f>
        <v>TS0116-SA-010320-00001-顧客註記/約定作業_成年監護維護</v>
      </c>
      <c r="G1088" s="65"/>
      <c r="H1088" s="65"/>
      <c r="I1088" s="65"/>
      <c r="J1088" s="65" t="s">
        <v>496</v>
      </c>
      <c r="K1088" s="65" t="s">
        <v>1550</v>
      </c>
      <c r="L1088" s="65"/>
      <c r="M1088" s="65" t="s">
        <v>2459</v>
      </c>
      <c r="N1088" s="65">
        <v>1</v>
      </c>
      <c r="O1088" s="65" t="s">
        <v>516</v>
      </c>
      <c r="P1088" s="65" t="s">
        <v>2460</v>
      </c>
      <c r="Q1088" s="65"/>
      <c r="R1088" s="65"/>
      <c r="S1088" s="65"/>
      <c r="T1088" s="65"/>
    </row>
    <row r="1089" spans="1:20" hidden="1">
      <c r="A1089" s="6" t="str">
        <f>VLOOKUP(E1089,CIFX_ECSG清單!A:B,2,0)</f>
        <v>PROD</v>
      </c>
      <c r="B1089" s="6" t="str">
        <f>_xlfn.IFNA(IF(C1089="舊服務",LOOKUP(1,0/FIND(IFERROR(VLOOKUP(E1089,新舊交易名稱mapping!A:B,2,0),E1089),PGMTRX!A:A),PGMTRX!C:C),LOOKUP(1,0/FIND(E1089,新服務功能!H:H),新服務功能!M:M)),VLOOKUP(IFERROR(VLOOKUP(E1089,新舊交易名稱mapping!A:B,2,0),E1089),CIFX_ECSG清單!A:B,2,0))</f>
        <v>新世代分行系統(NBS)</v>
      </c>
      <c r="C1089" s="6" t="str">
        <f>IF(_xlfn.IFNA(VLOOKUP(E1089,新服務功能!H:H,1,0),"舊服務")&lt;&gt;"舊服務","新服務","舊服務")</f>
        <v>舊服務</v>
      </c>
      <c r="D1089" s="6" t="str">
        <f>IF((VLOOKUP(E1089,CIFX_ECSG清單!A:H,8,FALSE))=1,"異動","查詢")</f>
        <v>異動</v>
      </c>
      <c r="E1089" s="65" t="s">
        <v>2456</v>
      </c>
      <c r="F1089" s="27" t="str">
        <f>IF(ISNUMBER(FIND("TWIS",E1089)),VLOOKUP(SUBSTITUTE(E1089,"TWIS","IWIS"),CIFX_ECSG清單!A:R,18,0),IF(AND(ISNUMBER(FIND("T",LEFT(E1089,2))),IF(LEN(E1089)-LEN(SUBSTITUTE(E1089,"T",""))&gt;1,FALSE,TRUE)),VLOOKUP(SUBSTITUTE(E1089,"T",""),CIFX_ECSG清單!A:R,18,0),VLOOKUP(E1089,CIFX_ECSG清單!A:R,18,0)))</f>
        <v>TS0116-SA-010320-00001-顧客註記/約定作業_成年監護維護</v>
      </c>
      <c r="G1089" s="65"/>
      <c r="H1089" s="65"/>
      <c r="I1089" s="65"/>
      <c r="J1089" s="65" t="s">
        <v>496</v>
      </c>
      <c r="K1089" s="65" t="s">
        <v>1554</v>
      </c>
      <c r="L1089" s="65"/>
      <c r="M1089" s="65" t="s">
        <v>2461</v>
      </c>
      <c r="N1089" s="65">
        <v>1</v>
      </c>
      <c r="O1089" s="65" t="s">
        <v>516</v>
      </c>
      <c r="P1089" s="65" t="s">
        <v>2462</v>
      </c>
      <c r="Q1089" s="65"/>
      <c r="R1089" s="65"/>
      <c r="S1089" s="65"/>
      <c r="T1089" s="65"/>
    </row>
    <row r="1090" spans="1:20" hidden="1">
      <c r="A1090" s="6" t="str">
        <f>VLOOKUP(E1090,CIFX_ECSG清單!A:B,2,0)</f>
        <v>PROD</v>
      </c>
      <c r="B1090" s="6" t="str">
        <f>_xlfn.IFNA(IF(C1090="舊服務",LOOKUP(1,0/FIND(IFERROR(VLOOKUP(E1090,新舊交易名稱mapping!A:B,2,0),E1090),PGMTRX!A:A),PGMTRX!C:C),LOOKUP(1,0/FIND(E1090,新服務功能!H:H),新服務功能!M:M)),VLOOKUP(IFERROR(VLOOKUP(E1090,新舊交易名稱mapping!A:B,2,0),E1090),CIFX_ECSG清單!A:B,2,0))</f>
        <v>新世代分行系統(NBS)</v>
      </c>
      <c r="C1090" s="6" t="str">
        <f>IF(_xlfn.IFNA(VLOOKUP(E1090,新服務功能!H:H,1,0),"舊服務")&lt;&gt;"舊服務","新服務","舊服務")</f>
        <v>舊服務</v>
      </c>
      <c r="D1090" s="6" t="str">
        <f>IF((VLOOKUP(E1090,CIFX_ECSG清單!A:H,8,FALSE))=1,"異動","查詢")</f>
        <v>異動</v>
      </c>
      <c r="E1090" s="65" t="s">
        <v>2456</v>
      </c>
      <c r="F1090" s="27" t="str">
        <f>IF(ISNUMBER(FIND("TWIS",E1090)),VLOOKUP(SUBSTITUTE(E1090,"TWIS","IWIS"),CIFX_ECSG清單!A:R,18,0),IF(AND(ISNUMBER(FIND("T",LEFT(E1090,2))),IF(LEN(E1090)-LEN(SUBSTITUTE(E1090,"T",""))&gt;1,FALSE,TRUE)),VLOOKUP(SUBSTITUTE(E1090,"T",""),CIFX_ECSG清單!A:R,18,0),VLOOKUP(E1090,CIFX_ECSG清單!A:R,18,0)))</f>
        <v>TS0116-SA-010320-00001-顧客註記/約定作業_成年監護維護</v>
      </c>
      <c r="G1090" s="65"/>
      <c r="H1090" s="65"/>
      <c r="I1090" s="65"/>
      <c r="J1090" s="65" t="s">
        <v>496</v>
      </c>
      <c r="K1090" s="65" t="s">
        <v>1559</v>
      </c>
      <c r="L1090" s="65"/>
      <c r="M1090" s="65" t="s">
        <v>2313</v>
      </c>
      <c r="N1090" s="65">
        <v>1</v>
      </c>
      <c r="O1090" s="65" t="s">
        <v>516</v>
      </c>
      <c r="P1090" s="65" t="s">
        <v>2463</v>
      </c>
      <c r="Q1090" s="65"/>
      <c r="R1090" s="65"/>
      <c r="S1090" s="65"/>
      <c r="T1090" s="65"/>
    </row>
    <row r="1091" spans="1:20" hidden="1">
      <c r="A1091" s="6" t="str">
        <f>VLOOKUP(E1091,CIFX_ECSG清單!A:B,2,0)</f>
        <v>PROD</v>
      </c>
      <c r="B1091" s="6" t="str">
        <f>_xlfn.IFNA(IF(C1091="舊服務",LOOKUP(1,0/FIND(IFERROR(VLOOKUP(E1091,新舊交易名稱mapping!A:B,2,0),E1091),PGMTRX!A:A),PGMTRX!C:C),LOOKUP(1,0/FIND(E1091,新服務功能!H:H),新服務功能!M:M)),VLOOKUP(IFERROR(VLOOKUP(E1091,新舊交易名稱mapping!A:B,2,0),E1091),CIFX_ECSG清單!A:B,2,0))</f>
        <v>新世代分行系統(NBS)</v>
      </c>
      <c r="C1091" s="6" t="str">
        <f>IF(_xlfn.IFNA(VLOOKUP(E1091,新服務功能!H:H,1,0),"舊服務")&lt;&gt;"舊服務","新服務","舊服務")</f>
        <v>舊服務</v>
      </c>
      <c r="D1091" s="6" t="str">
        <f>IF((VLOOKUP(E1091,CIFX_ECSG清單!A:H,8,FALSE))=1,"異動","查詢")</f>
        <v>異動</v>
      </c>
      <c r="E1091" s="65" t="s">
        <v>2456</v>
      </c>
      <c r="F1091" s="27" t="str">
        <f>IF(ISNUMBER(FIND("TWIS",E1091)),VLOOKUP(SUBSTITUTE(E1091,"TWIS","IWIS"),CIFX_ECSG清單!A:R,18,0),IF(AND(ISNUMBER(FIND("T",LEFT(E1091,2))),IF(LEN(E1091)-LEN(SUBSTITUTE(E1091,"T",""))&gt;1,FALSE,TRUE)),VLOOKUP(SUBSTITUTE(E1091,"T",""),CIFX_ECSG清單!A:R,18,0),VLOOKUP(E1091,CIFX_ECSG清單!A:R,18,0)))</f>
        <v>TS0116-SA-010320-00001-顧客註記/約定作業_成年監護維護</v>
      </c>
      <c r="G1091" s="65"/>
      <c r="H1091" s="65"/>
      <c r="I1091" s="65"/>
      <c r="J1091" s="65" t="s">
        <v>496</v>
      </c>
      <c r="K1091" s="65" t="s">
        <v>2464</v>
      </c>
      <c r="L1091" s="65"/>
      <c r="M1091" s="65" t="s">
        <v>2465</v>
      </c>
      <c r="N1091" s="65">
        <v>1</v>
      </c>
      <c r="O1091" s="65" t="s">
        <v>516</v>
      </c>
      <c r="P1091" s="65" t="s">
        <v>2466</v>
      </c>
      <c r="Q1091" s="65" t="s">
        <v>2034</v>
      </c>
      <c r="R1091" s="65" t="s">
        <v>1713</v>
      </c>
      <c r="S1091" s="65" t="s">
        <v>1441</v>
      </c>
      <c r="T1091" s="65"/>
    </row>
    <row r="1092" spans="1:20" hidden="1">
      <c r="A1092" s="6" t="str">
        <f>VLOOKUP(E1092,CIFX_ECSG清單!A:B,2,0)</f>
        <v>PROD</v>
      </c>
      <c r="B1092" s="6" t="str">
        <f>_xlfn.IFNA(IF(C1092="舊服務",LOOKUP(1,0/FIND(IFERROR(VLOOKUP(E1092,新舊交易名稱mapping!A:B,2,0),E1092),PGMTRX!A:A),PGMTRX!C:C),LOOKUP(1,0/FIND(E1092,新服務功能!H:H),新服務功能!M:M)),VLOOKUP(IFERROR(VLOOKUP(E1092,新舊交易名稱mapping!A:B,2,0),E1092),CIFX_ECSG清單!A:B,2,0))</f>
        <v>新世代分行系統(NBS)</v>
      </c>
      <c r="C1092" s="6" t="str">
        <f>IF(_xlfn.IFNA(VLOOKUP(E1092,新服務功能!H:H,1,0),"舊服務")&lt;&gt;"舊服務","新服務","舊服務")</f>
        <v>舊服務</v>
      </c>
      <c r="D1092" s="6" t="str">
        <f>IF((VLOOKUP(E1092,CIFX_ECSG清單!A:H,8,FALSE))=1,"異動","查詢")</f>
        <v>異動</v>
      </c>
      <c r="E1092" s="65" t="s">
        <v>2456</v>
      </c>
      <c r="F1092" s="27" t="str">
        <f>IF(ISNUMBER(FIND("TWIS",E1092)),VLOOKUP(SUBSTITUTE(E1092,"TWIS","IWIS"),CIFX_ECSG清單!A:R,18,0),IF(AND(ISNUMBER(FIND("T",LEFT(E1092,2))),IF(LEN(E1092)-LEN(SUBSTITUTE(E1092,"T",""))&gt;1,FALSE,TRUE)),VLOOKUP(SUBSTITUTE(E1092,"T",""),CIFX_ECSG清單!A:R,18,0),VLOOKUP(E1092,CIFX_ECSG清單!A:R,18,0)))</f>
        <v>TS0116-SA-010320-00001-顧客註記/約定作業_成年監護維護</v>
      </c>
      <c r="G1092" s="65"/>
      <c r="H1092" s="65"/>
      <c r="I1092" s="65"/>
      <c r="J1092" s="65" t="s">
        <v>513</v>
      </c>
      <c r="K1092" s="65" t="s">
        <v>498</v>
      </c>
      <c r="L1092" s="65"/>
      <c r="M1092" s="65" t="s">
        <v>747</v>
      </c>
      <c r="N1092" s="65">
        <v>10</v>
      </c>
      <c r="O1092" s="65" t="s">
        <v>516</v>
      </c>
      <c r="P1092" s="65" t="s">
        <v>501</v>
      </c>
      <c r="Q1092" s="65" t="s">
        <v>2034</v>
      </c>
      <c r="R1092" s="65" t="s">
        <v>517</v>
      </c>
      <c r="S1092" s="65" t="s">
        <v>2035</v>
      </c>
      <c r="T1092" s="65"/>
    </row>
    <row r="1093" spans="1:20" hidden="1">
      <c r="A1093" s="6" t="str">
        <f>VLOOKUP(E1093,CIFX_ECSG清單!A:B,2,0)</f>
        <v>PROD</v>
      </c>
      <c r="B1093" s="6" t="str">
        <f>_xlfn.IFNA(IF(C1093="舊服務",LOOKUP(1,0/FIND(IFERROR(VLOOKUP(E1093,新舊交易名稱mapping!A:B,2,0),E1093),PGMTRX!A:A),PGMTRX!C:C),LOOKUP(1,0/FIND(E1093,新服務功能!H:H),新服務功能!M:M)),VLOOKUP(IFERROR(VLOOKUP(E1093,新舊交易名稱mapping!A:B,2,0),E1093),CIFX_ECSG清單!A:B,2,0))</f>
        <v>新世代分行系統(NBS)</v>
      </c>
      <c r="C1093" s="6" t="str">
        <f>IF(_xlfn.IFNA(VLOOKUP(E1093,新服務功能!H:H,1,0),"舊服務")&lt;&gt;"舊服務","新服務","舊服務")</f>
        <v>舊服務</v>
      </c>
      <c r="D1093" s="6" t="str">
        <f>IF((VLOOKUP(E1093,CIFX_ECSG清單!A:H,8,FALSE))=1,"異動","查詢")</f>
        <v>異動</v>
      </c>
      <c r="E1093" s="65" t="s">
        <v>2456</v>
      </c>
      <c r="F1093" s="27" t="str">
        <f>IF(ISNUMBER(FIND("TWIS",E1093)),VLOOKUP(SUBSTITUTE(E1093,"TWIS","IWIS"),CIFX_ECSG清單!A:R,18,0),IF(AND(ISNUMBER(FIND("T",LEFT(E1093,2))),IF(LEN(E1093)-LEN(SUBSTITUTE(E1093,"T",""))&gt;1,FALSE,TRUE)),VLOOKUP(SUBSTITUTE(E1093,"T",""),CIFX_ECSG清單!A:R,18,0),VLOOKUP(E1093,CIFX_ECSG清單!A:R,18,0)))</f>
        <v>TS0116-SA-010320-00001-顧客註記/約定作業_成年監護維護</v>
      </c>
      <c r="G1093" s="65"/>
      <c r="H1093" s="65"/>
      <c r="I1093" s="65"/>
      <c r="J1093" s="65" t="s">
        <v>513</v>
      </c>
      <c r="K1093" s="65" t="s">
        <v>629</v>
      </c>
      <c r="L1093" s="65"/>
      <c r="M1093" s="65" t="s">
        <v>630</v>
      </c>
      <c r="N1093" s="65">
        <v>8</v>
      </c>
      <c r="O1093" s="65" t="s">
        <v>516</v>
      </c>
      <c r="P1093" s="65" t="s">
        <v>631</v>
      </c>
      <c r="Q1093" s="65" t="s">
        <v>2034</v>
      </c>
      <c r="R1093" s="65" t="s">
        <v>632</v>
      </c>
      <c r="S1093" s="65" t="s">
        <v>508</v>
      </c>
      <c r="T1093" s="65"/>
    </row>
    <row r="1094" spans="1:20" hidden="1">
      <c r="A1094" s="6" t="str">
        <f>VLOOKUP(E1094,CIFX_ECSG清單!A:B,2,0)</f>
        <v>PROD</v>
      </c>
      <c r="B1094" s="6" t="str">
        <f>_xlfn.IFNA(IF(C1094="舊服務",LOOKUP(1,0/FIND(IFERROR(VLOOKUP(E1094,新舊交易名稱mapping!A:B,2,0),E1094),PGMTRX!A:A),PGMTRX!C:C),LOOKUP(1,0/FIND(E1094,新服務功能!H:H),新服務功能!M:M)),VLOOKUP(IFERROR(VLOOKUP(E1094,新舊交易名稱mapping!A:B,2,0),E1094),CIFX_ECSG清單!A:B,2,0))</f>
        <v>新世代分行系統(NBS)</v>
      </c>
      <c r="C1094" s="6" t="str">
        <f>IF(_xlfn.IFNA(VLOOKUP(E1094,新服務功能!H:H,1,0),"舊服務")&lt;&gt;"舊服務","新服務","舊服務")</f>
        <v>舊服務</v>
      </c>
      <c r="D1094" s="6" t="str">
        <f>IF((VLOOKUP(E1094,CIFX_ECSG清單!A:H,8,FALSE))=1,"異動","查詢")</f>
        <v>異動</v>
      </c>
      <c r="E1094" s="65" t="s">
        <v>2456</v>
      </c>
      <c r="F1094" s="27" t="str">
        <f>IF(ISNUMBER(FIND("TWIS",E1094)),VLOOKUP(SUBSTITUTE(E1094,"TWIS","IWIS"),CIFX_ECSG清單!A:R,18,0),IF(AND(ISNUMBER(FIND("T",LEFT(E1094,2))),IF(LEN(E1094)-LEN(SUBSTITUTE(E1094,"T",""))&gt;1,FALSE,TRUE)),VLOOKUP(SUBSTITUTE(E1094,"T",""),CIFX_ECSG清單!A:R,18,0),VLOOKUP(E1094,CIFX_ECSG清單!A:R,18,0)))</f>
        <v>TS0116-SA-010320-00001-顧客註記/約定作業_成年監護維護</v>
      </c>
      <c r="G1094" s="65"/>
      <c r="H1094" s="65"/>
      <c r="I1094" s="65"/>
      <c r="J1094" s="65" t="s">
        <v>513</v>
      </c>
      <c r="K1094" s="65" t="s">
        <v>634</v>
      </c>
      <c r="L1094" s="65"/>
      <c r="M1094" s="65" t="s">
        <v>635</v>
      </c>
      <c r="N1094" s="65">
        <v>80</v>
      </c>
      <c r="O1094" s="65" t="s">
        <v>516</v>
      </c>
      <c r="P1094" s="65" t="s">
        <v>636</v>
      </c>
      <c r="Q1094" s="65" t="s">
        <v>2034</v>
      </c>
      <c r="R1094" s="65" t="s">
        <v>637</v>
      </c>
      <c r="S1094" s="65" t="s">
        <v>2086</v>
      </c>
      <c r="T1094" s="65"/>
    </row>
    <row r="1095" spans="1:20" hidden="1">
      <c r="A1095" s="6" t="str">
        <f>VLOOKUP(E1095,CIFX_ECSG清單!A:B,2,0)</f>
        <v>PROD</v>
      </c>
      <c r="B1095" s="6" t="str">
        <f>_xlfn.IFNA(IF(C1095="舊服務",LOOKUP(1,0/FIND(IFERROR(VLOOKUP(E1095,新舊交易名稱mapping!A:B,2,0),E1095),PGMTRX!A:A),PGMTRX!C:C),LOOKUP(1,0/FIND(E1095,新服務功能!H:H),新服務功能!M:M)),VLOOKUP(IFERROR(VLOOKUP(E1095,新舊交易名稱mapping!A:B,2,0),E1095),CIFX_ECSG清單!A:B,2,0))</f>
        <v>新世代分行系統(NBS)</v>
      </c>
      <c r="C1095" s="6" t="str">
        <f>IF(_xlfn.IFNA(VLOOKUP(E1095,新服務功能!H:H,1,0),"舊服務")&lt;&gt;"舊服務","新服務","舊服務")</f>
        <v>舊服務</v>
      </c>
      <c r="D1095" s="6" t="str">
        <f>IF((VLOOKUP(E1095,CIFX_ECSG清單!A:H,8,FALSE))=1,"異動","查詢")</f>
        <v>異動</v>
      </c>
      <c r="E1095" s="65" t="s">
        <v>2456</v>
      </c>
      <c r="F1095" s="27" t="str">
        <f>IF(ISNUMBER(FIND("TWIS",E1095)),VLOOKUP(SUBSTITUTE(E1095,"TWIS","IWIS"),CIFX_ECSG清單!A:R,18,0),IF(AND(ISNUMBER(FIND("T",LEFT(E1095,2))),IF(LEN(E1095)-LEN(SUBSTITUTE(E1095,"T",""))&gt;1,FALSE,TRUE)),VLOOKUP(SUBSTITUTE(E1095,"T",""),CIFX_ECSG清單!A:R,18,0),VLOOKUP(E1095,CIFX_ECSG清單!A:R,18,0)))</f>
        <v>TS0116-SA-010320-00001-顧客註記/約定作業_成年監護維護</v>
      </c>
      <c r="G1095" s="65"/>
      <c r="H1095" s="65"/>
      <c r="I1095" s="65"/>
      <c r="J1095" s="65" t="s">
        <v>513</v>
      </c>
      <c r="K1095" s="65" t="s">
        <v>1547</v>
      </c>
      <c r="L1095" s="65"/>
      <c r="M1095" s="65" t="s">
        <v>2467</v>
      </c>
      <c r="N1095" s="65">
        <v>1</v>
      </c>
      <c r="O1095" s="65" t="s">
        <v>516</v>
      </c>
      <c r="P1095" s="65" t="s">
        <v>2458</v>
      </c>
      <c r="Q1095" s="65"/>
      <c r="R1095" s="65"/>
      <c r="S1095" s="65"/>
      <c r="T1095" s="65"/>
    </row>
    <row r="1096" spans="1:20" hidden="1">
      <c r="A1096" s="6" t="str">
        <f>VLOOKUP(E1096,CIFX_ECSG清單!A:B,2,0)</f>
        <v>PROD</v>
      </c>
      <c r="B1096" s="6" t="str">
        <f>_xlfn.IFNA(IF(C1096="舊服務",LOOKUP(1,0/FIND(IFERROR(VLOOKUP(E1096,新舊交易名稱mapping!A:B,2,0),E1096),PGMTRX!A:A),PGMTRX!C:C),LOOKUP(1,0/FIND(E1096,新服務功能!H:H),新服務功能!M:M)),VLOOKUP(IFERROR(VLOOKUP(E1096,新舊交易名稱mapping!A:B,2,0),E1096),CIFX_ECSG清單!A:B,2,0))</f>
        <v>新世代分行系統(NBS)</v>
      </c>
      <c r="C1096" s="6" t="str">
        <f>IF(_xlfn.IFNA(VLOOKUP(E1096,新服務功能!H:H,1,0),"舊服務")&lt;&gt;"舊服務","新服務","舊服務")</f>
        <v>舊服務</v>
      </c>
      <c r="D1096" s="6" t="str">
        <f>IF((VLOOKUP(E1096,CIFX_ECSG清單!A:H,8,FALSE))=1,"異動","查詢")</f>
        <v>異動</v>
      </c>
      <c r="E1096" s="65" t="s">
        <v>2456</v>
      </c>
      <c r="F1096" s="27" t="str">
        <f>IF(ISNUMBER(FIND("TWIS",E1096)),VLOOKUP(SUBSTITUTE(E1096,"TWIS","IWIS"),CIFX_ECSG清單!A:R,18,0),IF(AND(ISNUMBER(FIND("T",LEFT(E1096,2))),IF(LEN(E1096)-LEN(SUBSTITUTE(E1096,"T",""))&gt;1,FALSE,TRUE)),VLOOKUP(SUBSTITUTE(E1096,"T",""),CIFX_ECSG清單!A:R,18,0),VLOOKUP(E1096,CIFX_ECSG清單!A:R,18,0)))</f>
        <v>TS0116-SA-010320-00001-顧客註記/約定作業_成年監護維護</v>
      </c>
      <c r="G1096" s="65"/>
      <c r="H1096" s="65"/>
      <c r="I1096" s="65"/>
      <c r="J1096" s="65" t="s">
        <v>513</v>
      </c>
      <c r="K1096" s="65" t="s">
        <v>1550</v>
      </c>
      <c r="L1096" s="65"/>
      <c r="M1096" s="65" t="s">
        <v>2468</v>
      </c>
      <c r="N1096" s="65">
        <v>1</v>
      </c>
      <c r="O1096" s="65" t="s">
        <v>516</v>
      </c>
      <c r="P1096" s="65" t="s">
        <v>2460</v>
      </c>
      <c r="Q1096" s="65"/>
      <c r="R1096" s="65"/>
      <c r="S1096" s="65"/>
      <c r="T1096" s="65"/>
    </row>
    <row r="1097" spans="1:20" hidden="1">
      <c r="A1097" s="6" t="str">
        <f>VLOOKUP(E1097,CIFX_ECSG清單!A:B,2,0)</f>
        <v>PROD</v>
      </c>
      <c r="B1097" s="6" t="str">
        <f>_xlfn.IFNA(IF(C1097="舊服務",LOOKUP(1,0/FIND(IFERROR(VLOOKUP(E1097,新舊交易名稱mapping!A:B,2,0),E1097),PGMTRX!A:A),PGMTRX!C:C),LOOKUP(1,0/FIND(E1097,新服務功能!H:H),新服務功能!M:M)),VLOOKUP(IFERROR(VLOOKUP(E1097,新舊交易名稱mapping!A:B,2,0),E1097),CIFX_ECSG清單!A:B,2,0))</f>
        <v>新世代分行系統(NBS)</v>
      </c>
      <c r="C1097" s="6" t="str">
        <f>IF(_xlfn.IFNA(VLOOKUP(E1097,新服務功能!H:H,1,0),"舊服務")&lt;&gt;"舊服務","新服務","舊服務")</f>
        <v>舊服務</v>
      </c>
      <c r="D1097" s="6" t="str">
        <f>IF((VLOOKUP(E1097,CIFX_ECSG清單!A:H,8,FALSE))=1,"異動","查詢")</f>
        <v>異動</v>
      </c>
      <c r="E1097" s="65" t="s">
        <v>2456</v>
      </c>
      <c r="F1097" s="27" t="str">
        <f>IF(ISNUMBER(FIND("TWIS",E1097)),VLOOKUP(SUBSTITUTE(E1097,"TWIS","IWIS"),CIFX_ECSG清單!A:R,18,0),IF(AND(ISNUMBER(FIND("T",LEFT(E1097,2))),IF(LEN(E1097)-LEN(SUBSTITUTE(E1097,"T",""))&gt;1,FALSE,TRUE)),VLOOKUP(SUBSTITUTE(E1097,"T",""),CIFX_ECSG清單!A:R,18,0),VLOOKUP(E1097,CIFX_ECSG清單!A:R,18,0)))</f>
        <v>TS0116-SA-010320-00001-顧客註記/約定作業_成年監護維護</v>
      </c>
      <c r="G1097" s="65"/>
      <c r="H1097" s="65"/>
      <c r="I1097" s="65"/>
      <c r="J1097" s="65" t="s">
        <v>513</v>
      </c>
      <c r="K1097" s="65" t="s">
        <v>1553</v>
      </c>
      <c r="L1097" s="65"/>
      <c r="M1097" s="65" t="s">
        <v>1555</v>
      </c>
      <c r="N1097" s="65">
        <v>1</v>
      </c>
      <c r="O1097" s="65" t="s">
        <v>516</v>
      </c>
      <c r="P1097" s="65" t="s">
        <v>2462</v>
      </c>
      <c r="Q1097" s="65"/>
      <c r="R1097" s="65"/>
      <c r="S1097" s="65"/>
      <c r="T1097" s="65"/>
    </row>
    <row r="1098" spans="1:20" hidden="1">
      <c r="A1098" s="6" t="str">
        <f>VLOOKUP(E1098,CIFX_ECSG清單!A:B,2,0)</f>
        <v>PROD</v>
      </c>
      <c r="B1098" s="6" t="str">
        <f>_xlfn.IFNA(IF(C1098="舊服務",LOOKUP(1,0/FIND(IFERROR(VLOOKUP(E1098,新舊交易名稱mapping!A:B,2,0),E1098),PGMTRX!A:A),PGMTRX!C:C),LOOKUP(1,0/FIND(E1098,新服務功能!H:H),新服務功能!M:M)),VLOOKUP(IFERROR(VLOOKUP(E1098,新舊交易名稱mapping!A:B,2,0),E1098),CIFX_ECSG清單!A:B,2,0))</f>
        <v>新世代分行系統(NBS)</v>
      </c>
      <c r="C1098" s="6" t="str">
        <f>IF(_xlfn.IFNA(VLOOKUP(E1098,新服務功能!H:H,1,0),"舊服務")&lt;&gt;"舊服務","新服務","舊服務")</f>
        <v>舊服務</v>
      </c>
      <c r="D1098" s="6" t="str">
        <f>IF((VLOOKUP(E1098,CIFX_ECSG清單!A:H,8,FALSE))=1,"異動","查詢")</f>
        <v>異動</v>
      </c>
      <c r="E1098" s="65" t="s">
        <v>2456</v>
      </c>
      <c r="F1098" s="27" t="str">
        <f>IF(ISNUMBER(FIND("TWIS",E1098)),VLOOKUP(SUBSTITUTE(E1098,"TWIS","IWIS"),CIFX_ECSG清單!A:R,18,0),IF(AND(ISNUMBER(FIND("T",LEFT(E1098,2))),IF(LEN(E1098)-LEN(SUBSTITUTE(E1098,"T",""))&gt;1,FALSE,TRUE)),VLOOKUP(SUBSTITUTE(E1098,"T",""),CIFX_ECSG清單!A:R,18,0),VLOOKUP(E1098,CIFX_ECSG清單!A:R,18,0)))</f>
        <v>TS0116-SA-010320-00001-顧客註記/約定作業_成年監護維護</v>
      </c>
      <c r="G1098" s="65"/>
      <c r="H1098" s="65"/>
      <c r="I1098" s="65"/>
      <c r="J1098" s="65" t="s">
        <v>513</v>
      </c>
      <c r="K1098" s="65" t="s">
        <v>1559</v>
      </c>
      <c r="L1098" s="65"/>
      <c r="M1098" s="65" t="s">
        <v>2352</v>
      </c>
      <c r="N1098" s="65">
        <v>1</v>
      </c>
      <c r="O1098" s="65" t="s">
        <v>516</v>
      </c>
      <c r="P1098" s="65" t="s">
        <v>2463</v>
      </c>
      <c r="Q1098" s="65"/>
      <c r="R1098" s="65"/>
      <c r="S1098" s="65"/>
      <c r="T1098" s="65"/>
    </row>
    <row r="1099" spans="1:20" hidden="1">
      <c r="A1099" s="6" t="str">
        <f>VLOOKUP(E1099,CIFX_ECSG清單!A:B,2,0)</f>
        <v>PROD</v>
      </c>
      <c r="B1099" s="6" t="str">
        <f>_xlfn.IFNA(IF(C1099="舊服務",LOOKUP(1,0/FIND(IFERROR(VLOOKUP(E1099,新舊交易名稱mapping!A:B,2,0),E1099),PGMTRX!A:A),PGMTRX!C:C),LOOKUP(1,0/FIND(E1099,新服務功能!H:H),新服務功能!M:M)),VLOOKUP(IFERROR(VLOOKUP(E1099,新舊交易名稱mapping!A:B,2,0),E1099),CIFX_ECSG清單!A:B,2,0))</f>
        <v>新世代分行系統(NBS)</v>
      </c>
      <c r="C1099" s="6" t="str">
        <f>IF(_xlfn.IFNA(VLOOKUP(E1099,新服務功能!H:H,1,0),"舊服務")&lt;&gt;"舊服務","新服務","舊服務")</f>
        <v>舊服務</v>
      </c>
      <c r="D1099" s="6" t="str">
        <f>IF((VLOOKUP(E1099,CIFX_ECSG清單!A:H,8,FALSE))=1,"異動","查詢")</f>
        <v>異動</v>
      </c>
      <c r="E1099" s="65" t="s">
        <v>2456</v>
      </c>
      <c r="F1099" s="27" t="str">
        <f>IF(ISNUMBER(FIND("TWIS",E1099)),VLOOKUP(SUBSTITUTE(E1099,"TWIS","IWIS"),CIFX_ECSG清單!A:R,18,0),IF(AND(ISNUMBER(FIND("T",LEFT(E1099,2))),IF(LEN(E1099)-LEN(SUBSTITUTE(E1099,"T",""))&gt;1,FALSE,TRUE)),VLOOKUP(SUBSTITUTE(E1099,"T",""),CIFX_ECSG清單!A:R,18,0),VLOOKUP(E1099,CIFX_ECSG清單!A:R,18,0)))</f>
        <v>TS0116-SA-010320-00001-顧客註記/約定作業_成年監護維護</v>
      </c>
      <c r="G1099" s="65"/>
      <c r="H1099" s="65"/>
      <c r="I1099" s="65"/>
      <c r="J1099" s="65" t="s">
        <v>513</v>
      </c>
      <c r="K1099" s="65" t="s">
        <v>2464</v>
      </c>
      <c r="L1099" s="65"/>
      <c r="M1099" s="65" t="s">
        <v>2469</v>
      </c>
      <c r="N1099" s="65">
        <v>1</v>
      </c>
      <c r="O1099" s="65" t="s">
        <v>516</v>
      </c>
      <c r="P1099" s="65" t="s">
        <v>2466</v>
      </c>
      <c r="Q1099" s="65" t="s">
        <v>2034</v>
      </c>
      <c r="R1099" s="65" t="s">
        <v>1713</v>
      </c>
      <c r="S1099" s="65" t="s">
        <v>1441</v>
      </c>
      <c r="T1099" s="65"/>
    </row>
    <row r="1100" spans="1:20" hidden="1">
      <c r="A1100" s="6" t="str">
        <f>VLOOKUP(E1100,CIFX_ECSG清單!A:B,2,0)</f>
        <v>PROD</v>
      </c>
      <c r="B1100" s="6" t="str">
        <f>_xlfn.IFNA(IF(C1100="舊服務",LOOKUP(1,0/FIND(IFERROR(VLOOKUP(E1100,新舊交易名稱mapping!A:B,2,0),E1100),PGMTRX!A:A),PGMTRX!C:C),LOOKUP(1,0/FIND(E1100,新服務功能!H:H),新服務功能!M:M)),VLOOKUP(IFERROR(VLOOKUP(E1100,新舊交易名稱mapping!A:B,2,0),E1100),CIFX_ECSG清單!A:B,2,0))</f>
        <v>PROD</v>
      </c>
      <c r="C1100" s="6" t="str">
        <f>IF(_xlfn.IFNA(VLOOKUP(E1100,新服務功能!H:H,1,0),"舊服務")&lt;&gt;"舊服務","新服務","舊服務")</f>
        <v>舊服務</v>
      </c>
      <c r="D1100" s="6" t="str">
        <f>IF((VLOOKUP(E1100,CIFX_ECSG清單!A:H,8,FALSE))=1,"異動","查詢")</f>
        <v>異動</v>
      </c>
      <c r="E1100" s="65" t="s">
        <v>377</v>
      </c>
      <c r="F1100" s="27" t="str">
        <f>IF(ISNUMBER(FIND("TWIS",E1100)),VLOOKUP(SUBSTITUTE(E1100,"TWIS","IWIS"),CIFX_ECSG清單!A:R,18,0),IF(AND(ISNUMBER(FIND("T",LEFT(E1100,2))),IF(LEN(E1100)-LEN(SUBSTITUTE(E1100,"T",""))&gt;1,FALSE,TRUE)),VLOOKUP(SUBSTITUTE(E1100,"T",""),CIFX_ECSG清單!A:R,18,0),VLOOKUP(E1100,CIFX_ECSG清單!A:R,18,0)))</f>
        <v>TS0116-SA-010322-00001-顧客註記/約定作業_顧客身份維護</v>
      </c>
      <c r="G1100" s="65"/>
      <c r="H1100" s="65"/>
      <c r="I1100" s="65"/>
      <c r="J1100" s="65" t="s">
        <v>496</v>
      </c>
      <c r="K1100" s="65" t="s">
        <v>498</v>
      </c>
      <c r="L1100" s="65"/>
      <c r="M1100" s="65" t="s">
        <v>806</v>
      </c>
      <c r="N1100" s="65">
        <v>10</v>
      </c>
      <c r="O1100" s="65" t="s">
        <v>516</v>
      </c>
      <c r="P1100" s="65" t="s">
        <v>501</v>
      </c>
      <c r="Q1100" s="65" t="s">
        <v>2034</v>
      </c>
      <c r="R1100" s="65" t="s">
        <v>517</v>
      </c>
      <c r="S1100" s="65" t="s">
        <v>2035</v>
      </c>
      <c r="T1100" s="65"/>
    </row>
    <row r="1101" spans="1:20" hidden="1">
      <c r="A1101" s="6" t="str">
        <f>VLOOKUP(E1101,CIFX_ECSG清單!A:B,2,0)</f>
        <v>PROD</v>
      </c>
      <c r="B1101" s="6" t="str">
        <f>_xlfn.IFNA(IF(C1101="舊服務",LOOKUP(1,0/FIND(IFERROR(VLOOKUP(E1101,新舊交易名稱mapping!A:B,2,0),E1101),PGMTRX!A:A),PGMTRX!C:C),LOOKUP(1,0/FIND(E1101,新服務功能!H:H),新服務功能!M:M)),VLOOKUP(IFERROR(VLOOKUP(E1101,新舊交易名稱mapping!A:B,2,0),E1101),CIFX_ECSG清單!A:B,2,0))</f>
        <v>PROD</v>
      </c>
      <c r="C1101" s="6" t="str">
        <f>IF(_xlfn.IFNA(VLOOKUP(E1101,新服務功能!H:H,1,0),"舊服務")&lt;&gt;"舊服務","新服務","舊服務")</f>
        <v>舊服務</v>
      </c>
      <c r="D1101" s="6" t="str">
        <f>IF((VLOOKUP(E1101,CIFX_ECSG清單!A:H,8,FALSE))=1,"異動","查詢")</f>
        <v>異動</v>
      </c>
      <c r="E1101" s="65" t="s">
        <v>377</v>
      </c>
      <c r="F1101" s="27" t="str">
        <f>IF(ISNUMBER(FIND("TWIS",E1101)),VLOOKUP(SUBSTITUTE(E1101,"TWIS","IWIS"),CIFX_ECSG清單!A:R,18,0),IF(AND(ISNUMBER(FIND("T",LEFT(E1101,2))),IF(LEN(E1101)-LEN(SUBSTITUTE(E1101,"T",""))&gt;1,FALSE,TRUE)),VLOOKUP(SUBSTITUTE(E1101,"T",""),CIFX_ECSG清單!A:R,18,0),VLOOKUP(E1101,CIFX_ECSG清單!A:R,18,0)))</f>
        <v>TS0116-SA-010322-00001-顧客註記/約定作業_顧客身份維護</v>
      </c>
      <c r="G1101" s="65"/>
      <c r="H1101" s="65"/>
      <c r="I1101" s="65"/>
      <c r="J1101" s="65" t="s">
        <v>496</v>
      </c>
      <c r="K1101" s="65" t="s">
        <v>629</v>
      </c>
      <c r="L1101" s="65"/>
      <c r="M1101" s="65" t="s">
        <v>807</v>
      </c>
      <c r="N1101" s="65">
        <v>8</v>
      </c>
      <c r="O1101" s="65" t="s">
        <v>516</v>
      </c>
      <c r="P1101" s="65" t="s">
        <v>631</v>
      </c>
      <c r="Q1101" s="65" t="s">
        <v>2034</v>
      </c>
      <c r="R1101" s="65" t="s">
        <v>632</v>
      </c>
      <c r="S1101" s="65" t="s">
        <v>508</v>
      </c>
      <c r="T1101" s="65"/>
    </row>
    <row r="1102" spans="1:20" hidden="1">
      <c r="A1102" s="6" t="str">
        <f>VLOOKUP(E1102,CIFX_ECSG清單!A:B,2,0)</f>
        <v>PROD</v>
      </c>
      <c r="B1102" s="6" t="str">
        <f>_xlfn.IFNA(IF(C1102="舊服務",LOOKUP(1,0/FIND(IFERROR(VLOOKUP(E1102,新舊交易名稱mapping!A:B,2,0),E1102),PGMTRX!A:A),PGMTRX!C:C),LOOKUP(1,0/FIND(E1102,新服務功能!H:H),新服務功能!M:M)),VLOOKUP(IFERROR(VLOOKUP(E1102,新舊交易名稱mapping!A:B,2,0),E1102),CIFX_ECSG清單!A:B,2,0))</f>
        <v>PROD</v>
      </c>
      <c r="C1102" s="6" t="str">
        <f>IF(_xlfn.IFNA(VLOOKUP(E1102,新服務功能!H:H,1,0),"舊服務")&lt;&gt;"舊服務","新服務","舊服務")</f>
        <v>舊服務</v>
      </c>
      <c r="D1102" s="6" t="str">
        <f>IF((VLOOKUP(E1102,CIFX_ECSG清單!A:H,8,FALSE))=1,"異動","查詢")</f>
        <v>異動</v>
      </c>
      <c r="E1102" s="65" t="s">
        <v>377</v>
      </c>
      <c r="F1102" s="27" t="str">
        <f>IF(ISNUMBER(FIND("TWIS",E1102)),VLOOKUP(SUBSTITUTE(E1102,"TWIS","IWIS"),CIFX_ECSG清單!A:R,18,0),IF(AND(ISNUMBER(FIND("T",LEFT(E1102,2))),IF(LEN(E1102)-LEN(SUBSTITUTE(E1102,"T",""))&gt;1,FALSE,TRUE)),VLOOKUP(SUBSTITUTE(E1102,"T",""),CIFX_ECSG清單!A:R,18,0),VLOOKUP(E1102,CIFX_ECSG清單!A:R,18,0)))</f>
        <v>TS0116-SA-010322-00001-顧客註記/約定作業_顧客身份維護</v>
      </c>
      <c r="G1102" s="65"/>
      <c r="H1102" s="65"/>
      <c r="I1102" s="65"/>
      <c r="J1102" s="65" t="s">
        <v>496</v>
      </c>
      <c r="K1102" s="65" t="s">
        <v>2072</v>
      </c>
      <c r="L1102" s="65"/>
      <c r="M1102" s="65" t="s">
        <v>2073</v>
      </c>
      <c r="N1102" s="65">
        <v>36</v>
      </c>
      <c r="O1102" s="65" t="s">
        <v>516</v>
      </c>
      <c r="P1102" s="65" t="s">
        <v>2074</v>
      </c>
      <c r="Q1102" s="65"/>
      <c r="R1102" s="65"/>
      <c r="S1102" s="65"/>
      <c r="T1102" s="65"/>
    </row>
    <row r="1103" spans="1:20" hidden="1">
      <c r="A1103" s="6" t="str">
        <f>VLOOKUP(E1103,CIFX_ECSG清單!A:B,2,0)</f>
        <v>PROD</v>
      </c>
      <c r="B1103" s="6" t="str">
        <f>_xlfn.IFNA(IF(C1103="舊服務",LOOKUP(1,0/FIND(IFERROR(VLOOKUP(E1103,新舊交易名稱mapping!A:B,2,0),E1103),PGMTRX!A:A),PGMTRX!C:C),LOOKUP(1,0/FIND(E1103,新服務功能!H:H),新服務功能!M:M)),VLOOKUP(IFERROR(VLOOKUP(E1103,新舊交易名稱mapping!A:B,2,0),E1103),CIFX_ECSG清單!A:B,2,0))</f>
        <v>PROD</v>
      </c>
      <c r="C1103" s="6" t="str">
        <f>IF(_xlfn.IFNA(VLOOKUP(E1103,新服務功能!H:H,1,0),"舊服務")&lt;&gt;"舊服務","新服務","舊服務")</f>
        <v>舊服務</v>
      </c>
      <c r="D1103" s="6" t="str">
        <f>IF((VLOOKUP(E1103,CIFX_ECSG清單!A:H,8,FALSE))=1,"異動","查詢")</f>
        <v>異動</v>
      </c>
      <c r="E1103" s="65" t="s">
        <v>377</v>
      </c>
      <c r="F1103" s="27" t="str">
        <f>IF(ISNUMBER(FIND("TWIS",E1103)),VLOOKUP(SUBSTITUTE(E1103,"TWIS","IWIS"),CIFX_ECSG清單!A:R,18,0),IF(AND(ISNUMBER(FIND("T",LEFT(E1103,2))),IF(LEN(E1103)-LEN(SUBSTITUTE(E1103,"T",""))&gt;1,FALSE,TRUE)),VLOOKUP(SUBSTITUTE(E1103,"T",""),CIFX_ECSG清單!A:R,18,0),VLOOKUP(E1103,CIFX_ECSG清單!A:R,18,0)))</f>
        <v>TS0116-SA-010322-00001-顧客註記/約定作業_顧客身份維護</v>
      </c>
      <c r="G1103" s="65"/>
      <c r="H1103" s="65"/>
      <c r="I1103" s="65"/>
      <c r="J1103" s="65" t="s">
        <v>496</v>
      </c>
      <c r="K1103" s="65" t="s">
        <v>2470</v>
      </c>
      <c r="L1103" s="65"/>
      <c r="M1103" s="65" t="s">
        <v>2075</v>
      </c>
      <c r="N1103" s="65">
        <v>100</v>
      </c>
      <c r="O1103" s="65" t="s">
        <v>2076</v>
      </c>
      <c r="P1103" s="65" t="s">
        <v>2471</v>
      </c>
      <c r="Q1103" s="65"/>
      <c r="R1103" s="65"/>
      <c r="S1103" s="65"/>
      <c r="T1103" s="65" t="s">
        <v>2077</v>
      </c>
    </row>
    <row r="1104" spans="1:20" hidden="1">
      <c r="A1104" s="6" t="str">
        <f>VLOOKUP(E1104,CIFX_ECSG清單!A:B,2,0)</f>
        <v>PROD</v>
      </c>
      <c r="B1104" s="6" t="str">
        <f>_xlfn.IFNA(IF(C1104="舊服務",LOOKUP(1,0/FIND(IFERROR(VLOOKUP(E1104,新舊交易名稱mapping!A:B,2,0),E1104),PGMTRX!A:A),PGMTRX!C:C),LOOKUP(1,0/FIND(E1104,新服務功能!H:H),新服務功能!M:M)),VLOOKUP(IFERROR(VLOOKUP(E1104,新舊交易名稱mapping!A:B,2,0),E1104),CIFX_ECSG清單!A:B,2,0))</f>
        <v>PROD</v>
      </c>
      <c r="C1104" s="6" t="str">
        <f>IF(_xlfn.IFNA(VLOOKUP(E1104,新服務功能!H:H,1,0),"舊服務")&lt;&gt;"舊服務","新服務","舊服務")</f>
        <v>舊服務</v>
      </c>
      <c r="D1104" s="6" t="str">
        <f>IF((VLOOKUP(E1104,CIFX_ECSG清單!A:H,8,FALSE))=1,"異動","查詢")</f>
        <v>異動</v>
      </c>
      <c r="E1104" s="65" t="s">
        <v>377</v>
      </c>
      <c r="F1104" s="27" t="str">
        <f>IF(ISNUMBER(FIND("TWIS",E1104)),VLOOKUP(SUBSTITUTE(E1104,"TWIS","IWIS"),CIFX_ECSG清單!A:R,18,0),IF(AND(ISNUMBER(FIND("T",LEFT(E1104,2))),IF(LEN(E1104)-LEN(SUBSTITUTE(E1104,"T",""))&gt;1,FALSE,TRUE)),VLOOKUP(SUBSTITUTE(E1104,"T",""),CIFX_ECSG清單!A:R,18,0),VLOOKUP(E1104,CIFX_ECSG清單!A:R,18,0)))</f>
        <v>TS0116-SA-010322-00001-顧客註記/約定作業_顧客身份維護</v>
      </c>
      <c r="G1104" s="65"/>
      <c r="H1104" s="65"/>
      <c r="I1104" s="65"/>
      <c r="J1104" s="65" t="s">
        <v>496</v>
      </c>
      <c r="K1104" s="65" t="s">
        <v>1782</v>
      </c>
      <c r="L1104" s="65"/>
      <c r="M1104" s="65" t="s">
        <v>2078</v>
      </c>
      <c r="N1104" s="65">
        <v>1</v>
      </c>
      <c r="O1104" s="65" t="s">
        <v>2076</v>
      </c>
      <c r="P1104" s="65" t="s">
        <v>2079</v>
      </c>
      <c r="Q1104" s="65"/>
      <c r="R1104" s="65"/>
      <c r="S1104" s="65"/>
      <c r="T1104" s="65" t="s">
        <v>2077</v>
      </c>
    </row>
    <row r="1105" spans="1:20" hidden="1">
      <c r="A1105" s="6" t="str">
        <f>VLOOKUP(E1105,CIFX_ECSG清單!A:B,2,0)</f>
        <v>PROD</v>
      </c>
      <c r="B1105" s="6" t="str">
        <f>_xlfn.IFNA(IF(C1105="舊服務",LOOKUP(1,0/FIND(IFERROR(VLOOKUP(E1105,新舊交易名稱mapping!A:B,2,0),E1105),PGMTRX!A:A),PGMTRX!C:C),LOOKUP(1,0/FIND(E1105,新服務功能!H:H),新服務功能!M:M)),VLOOKUP(IFERROR(VLOOKUP(E1105,新舊交易名稱mapping!A:B,2,0),E1105),CIFX_ECSG清單!A:B,2,0))</f>
        <v>CH0052 線上服務應用系統</v>
      </c>
      <c r="C1105" s="6" t="str">
        <f>IF(_xlfn.IFNA(VLOOKUP(E1105,新服務功能!H:H,1,0),"舊服務")&lt;&gt;"舊服務","新服務","舊服務")</f>
        <v>新服務</v>
      </c>
      <c r="D1105" s="6" t="str">
        <f>IF((VLOOKUP(E1105,CIFX_ECSG清單!A:H,8,FALSE))=1,"異動","查詢")</f>
        <v>異動</v>
      </c>
      <c r="E1105" s="65" t="s">
        <v>2472</v>
      </c>
      <c r="F1105" s="27" t="str">
        <f>IF(ISNUMBER(FIND("TWIS",E1105)),VLOOKUP(SUBSTITUTE(E1105,"TWIS","IWIS"),CIFX_ECSG清單!A:R,18,0),IF(AND(ISNUMBER(FIND("T",LEFT(E1105,2))),IF(LEN(E1105)-LEN(SUBSTITUTE(E1105,"T",""))&gt;1,FALSE,TRUE)),VLOOKUP(SUBSTITUTE(E1105,"T",""),CIFX_ECSG清單!A:R,18,0),VLOOKUP(E1105,CIFX_ECSG清單!A:R,18,0)))</f>
        <v>TS0116-SA-010301-00006-顧客資料基本資料_顧客聯絡資料維護(數存)</v>
      </c>
      <c r="G1105" s="65"/>
      <c r="H1105" s="65"/>
      <c r="I1105" s="65"/>
      <c r="J1105" s="65" t="s">
        <v>496</v>
      </c>
      <c r="K1105" s="65" t="s">
        <v>498</v>
      </c>
      <c r="L1105" s="65"/>
      <c r="M1105" s="65"/>
      <c r="N1105" s="65">
        <v>10</v>
      </c>
      <c r="O1105" s="65" t="s">
        <v>516</v>
      </c>
      <c r="P1105" s="65" t="s">
        <v>501</v>
      </c>
      <c r="Q1105" s="65" t="s">
        <v>2034</v>
      </c>
      <c r="R1105" s="65" t="s">
        <v>517</v>
      </c>
      <c r="S1105" s="65" t="s">
        <v>2035</v>
      </c>
      <c r="T1105" s="65"/>
    </row>
    <row r="1106" spans="1:20" hidden="1">
      <c r="A1106" s="6" t="str">
        <f>VLOOKUP(E1106,CIFX_ECSG清單!A:B,2,0)</f>
        <v>PROD</v>
      </c>
      <c r="B1106" s="6" t="str">
        <f>_xlfn.IFNA(IF(C1106="舊服務",LOOKUP(1,0/FIND(IFERROR(VLOOKUP(E1106,新舊交易名稱mapping!A:B,2,0),E1106),PGMTRX!A:A),PGMTRX!C:C),LOOKUP(1,0/FIND(E1106,新服務功能!H:H),新服務功能!M:M)),VLOOKUP(IFERROR(VLOOKUP(E1106,新舊交易名稱mapping!A:B,2,0),E1106),CIFX_ECSG清單!A:B,2,0))</f>
        <v>CH0052 線上服務應用系統</v>
      </c>
      <c r="C1106" s="6" t="str">
        <f>IF(_xlfn.IFNA(VLOOKUP(E1106,新服務功能!H:H,1,0),"舊服務")&lt;&gt;"舊服務","新服務","舊服務")</f>
        <v>新服務</v>
      </c>
      <c r="D1106" s="6" t="str">
        <f>IF((VLOOKUP(E1106,CIFX_ECSG清單!A:H,8,FALSE))=1,"異動","查詢")</f>
        <v>異動</v>
      </c>
      <c r="E1106" s="65" t="s">
        <v>2472</v>
      </c>
      <c r="F1106" s="27" t="str">
        <f>IF(ISNUMBER(FIND("TWIS",E1106)),VLOOKUP(SUBSTITUTE(E1106,"TWIS","IWIS"),CIFX_ECSG清單!A:R,18,0),IF(AND(ISNUMBER(FIND("T",LEFT(E1106,2))),IF(LEN(E1106)-LEN(SUBSTITUTE(E1106,"T",""))&gt;1,FALSE,TRUE)),VLOOKUP(SUBSTITUTE(E1106,"T",""),CIFX_ECSG清單!A:R,18,0),VLOOKUP(E1106,CIFX_ECSG清單!A:R,18,0)))</f>
        <v>TS0116-SA-010301-00006-顧客資料基本資料_顧客聯絡資料維護(數存)</v>
      </c>
      <c r="G1106" s="65"/>
      <c r="H1106" s="65"/>
      <c r="I1106" s="65"/>
      <c r="J1106" s="65" t="s">
        <v>496</v>
      </c>
      <c r="K1106" s="65" t="s">
        <v>912</v>
      </c>
      <c r="L1106" s="65"/>
      <c r="M1106" s="65"/>
      <c r="N1106" s="65">
        <v>11</v>
      </c>
      <c r="O1106" s="65" t="s">
        <v>516</v>
      </c>
      <c r="P1106" s="65" t="s">
        <v>914</v>
      </c>
      <c r="Q1106" s="65" t="s">
        <v>2034</v>
      </c>
      <c r="R1106" s="65" t="s">
        <v>2132</v>
      </c>
      <c r="S1106" s="65" t="s">
        <v>916</v>
      </c>
      <c r="T1106" s="65"/>
    </row>
    <row r="1107" spans="1:20" hidden="1">
      <c r="A1107" s="6" t="str">
        <f>VLOOKUP(E1107,CIFX_ECSG清單!A:B,2,0)</f>
        <v>PROD</v>
      </c>
      <c r="B1107" s="6" t="str">
        <f>_xlfn.IFNA(IF(C1107="舊服務",LOOKUP(1,0/FIND(IFERROR(VLOOKUP(E1107,新舊交易名稱mapping!A:B,2,0),E1107),PGMTRX!A:A),PGMTRX!C:C),LOOKUP(1,0/FIND(E1107,新服務功能!H:H),新服務功能!M:M)),VLOOKUP(IFERROR(VLOOKUP(E1107,新舊交易名稱mapping!A:B,2,0),E1107),CIFX_ECSG清單!A:B,2,0))</f>
        <v>CH0052 線上服務應用系統</v>
      </c>
      <c r="C1107" s="6" t="str">
        <f>IF(_xlfn.IFNA(VLOOKUP(E1107,新服務功能!H:H,1,0),"舊服務")&lt;&gt;"舊服務","新服務","舊服務")</f>
        <v>新服務</v>
      </c>
      <c r="D1107" s="6" t="str">
        <f>IF((VLOOKUP(E1107,CIFX_ECSG清單!A:H,8,FALSE))=1,"異動","查詢")</f>
        <v>異動</v>
      </c>
      <c r="E1107" s="65" t="s">
        <v>2472</v>
      </c>
      <c r="F1107" s="27" t="str">
        <f>IF(ISNUMBER(FIND("TWIS",E1107)),VLOOKUP(SUBSTITUTE(E1107,"TWIS","IWIS"),CIFX_ECSG清單!A:R,18,0),IF(AND(ISNUMBER(FIND("T",LEFT(E1107,2))),IF(LEN(E1107)-LEN(SUBSTITUTE(E1107,"T",""))&gt;1,FALSE,TRUE)),VLOOKUP(SUBSTITUTE(E1107,"T",""),CIFX_ECSG清單!A:R,18,0),VLOOKUP(E1107,CIFX_ECSG清單!A:R,18,0)))</f>
        <v>TS0116-SA-010301-00006-顧客資料基本資料_顧客聯絡資料維護(數存)</v>
      </c>
      <c r="G1107" s="65"/>
      <c r="H1107" s="65"/>
      <c r="I1107" s="65"/>
      <c r="J1107" s="65" t="s">
        <v>496</v>
      </c>
      <c r="K1107" s="65" t="s">
        <v>1883</v>
      </c>
      <c r="L1107" s="65"/>
      <c r="M1107" s="65"/>
      <c r="N1107" s="65">
        <v>4</v>
      </c>
      <c r="O1107" s="65" t="s">
        <v>516</v>
      </c>
      <c r="P1107" s="65" t="s">
        <v>920</v>
      </c>
      <c r="Q1107" s="65" t="s">
        <v>2034</v>
      </c>
      <c r="R1107" s="65" t="s">
        <v>921</v>
      </c>
      <c r="S1107" s="65" t="s">
        <v>922</v>
      </c>
      <c r="T1107" s="65"/>
    </row>
    <row r="1108" spans="1:20" hidden="1">
      <c r="A1108" s="6" t="str">
        <f>VLOOKUP(E1108,CIFX_ECSG清單!A:B,2,0)</f>
        <v>PROD</v>
      </c>
      <c r="B1108" s="6" t="str">
        <f>_xlfn.IFNA(IF(C1108="舊服務",LOOKUP(1,0/FIND(IFERROR(VLOOKUP(E1108,新舊交易名稱mapping!A:B,2,0),E1108),PGMTRX!A:A),PGMTRX!C:C),LOOKUP(1,0/FIND(E1108,新服務功能!H:H),新服務功能!M:M)),VLOOKUP(IFERROR(VLOOKUP(E1108,新舊交易名稱mapping!A:B,2,0),E1108),CIFX_ECSG清單!A:B,2,0))</f>
        <v>CH0052 線上服務應用系統</v>
      </c>
      <c r="C1108" s="6" t="str">
        <f>IF(_xlfn.IFNA(VLOOKUP(E1108,新服務功能!H:H,1,0),"舊服務")&lt;&gt;"舊服務","新服務","舊服務")</f>
        <v>新服務</v>
      </c>
      <c r="D1108" s="6" t="str">
        <f>IF((VLOOKUP(E1108,CIFX_ECSG清單!A:H,8,FALSE))=1,"異動","查詢")</f>
        <v>異動</v>
      </c>
      <c r="E1108" s="65" t="s">
        <v>2472</v>
      </c>
      <c r="F1108" s="27" t="str">
        <f>IF(ISNUMBER(FIND("TWIS",E1108)),VLOOKUP(SUBSTITUTE(E1108,"TWIS","IWIS"),CIFX_ECSG清單!A:R,18,0),IF(AND(ISNUMBER(FIND("T",LEFT(E1108,2))),IF(LEN(E1108)-LEN(SUBSTITUTE(E1108,"T",""))&gt;1,FALSE,TRUE)),VLOOKUP(SUBSTITUTE(E1108,"T",""),CIFX_ECSG清單!A:R,18,0),VLOOKUP(E1108,CIFX_ECSG清單!A:R,18,0)))</f>
        <v>TS0116-SA-010301-00006-顧客資料基本資料_顧客聯絡資料維護(數存)</v>
      </c>
      <c r="G1108" s="65"/>
      <c r="H1108" s="65"/>
      <c r="I1108" s="65"/>
      <c r="J1108" s="65" t="s">
        <v>496</v>
      </c>
      <c r="K1108" s="65" t="s">
        <v>1626</v>
      </c>
      <c r="L1108" s="65"/>
      <c r="M1108" s="65"/>
      <c r="N1108" s="65">
        <v>80</v>
      </c>
      <c r="O1108" s="65" t="s">
        <v>516</v>
      </c>
      <c r="P1108" s="65" t="s">
        <v>1629</v>
      </c>
      <c r="Q1108" s="65" t="s">
        <v>2159</v>
      </c>
      <c r="R1108" s="65" t="s">
        <v>1630</v>
      </c>
      <c r="S1108" s="65" t="s">
        <v>1631</v>
      </c>
      <c r="T1108" s="65"/>
    </row>
    <row r="1109" spans="1:20" hidden="1">
      <c r="A1109" s="6" t="str">
        <f>VLOOKUP(E1109,CIFX_ECSG清單!A:B,2,0)</f>
        <v>PROD</v>
      </c>
      <c r="B1109" s="6" t="str">
        <f>_xlfn.IFNA(IF(C1109="舊服務",LOOKUP(1,0/FIND(IFERROR(VLOOKUP(E1109,新舊交易名稱mapping!A:B,2,0),E1109),PGMTRX!A:A),PGMTRX!C:C),LOOKUP(1,0/FIND(E1109,新服務功能!H:H),新服務功能!M:M)),VLOOKUP(IFERROR(VLOOKUP(E1109,新舊交易名稱mapping!A:B,2,0),E1109),CIFX_ECSG清單!A:B,2,0))</f>
        <v>CH0052 線上服務應用系統</v>
      </c>
      <c r="C1109" s="6" t="str">
        <f>IF(_xlfn.IFNA(VLOOKUP(E1109,新服務功能!H:H,1,0),"舊服務")&lt;&gt;"舊服務","新服務","舊服務")</f>
        <v>新服務</v>
      </c>
      <c r="D1109" s="6" t="str">
        <f>IF((VLOOKUP(E1109,CIFX_ECSG清單!A:H,8,FALSE))=1,"異動","查詢")</f>
        <v>異動</v>
      </c>
      <c r="E1109" s="65" t="s">
        <v>2472</v>
      </c>
      <c r="F1109" s="27" t="str">
        <f>IF(ISNUMBER(FIND("TWIS",E1109)),VLOOKUP(SUBSTITUTE(E1109,"TWIS","IWIS"),CIFX_ECSG清單!A:R,18,0),IF(AND(ISNUMBER(FIND("T",LEFT(E1109,2))),IF(LEN(E1109)-LEN(SUBSTITUTE(E1109,"T",""))&gt;1,FALSE,TRUE)),VLOOKUP(SUBSTITUTE(E1109,"T",""),CIFX_ECSG清單!A:R,18,0),VLOOKUP(E1109,CIFX_ECSG清單!A:R,18,0)))</f>
        <v>TS0116-SA-010301-00006-顧客資料基本資料_顧客聯絡資料維護(數存)</v>
      </c>
      <c r="G1109" s="65"/>
      <c r="H1109" s="65"/>
      <c r="I1109" s="65"/>
      <c r="J1109" s="65" t="s">
        <v>496</v>
      </c>
      <c r="K1109" s="65" t="s">
        <v>2161</v>
      </c>
      <c r="L1109" s="65"/>
      <c r="M1109" s="65"/>
      <c r="N1109" s="65">
        <v>3</v>
      </c>
      <c r="O1109" s="65" t="s">
        <v>516</v>
      </c>
      <c r="P1109" s="65" t="s">
        <v>946</v>
      </c>
      <c r="Q1109" s="65" t="s">
        <v>2034</v>
      </c>
      <c r="R1109" s="65" t="s">
        <v>947</v>
      </c>
      <c r="S1109" s="65" t="s">
        <v>948</v>
      </c>
      <c r="T1109" s="65"/>
    </row>
    <row r="1110" spans="1:20" hidden="1">
      <c r="A1110" s="6" t="str">
        <f>VLOOKUP(E1110,CIFX_ECSG清單!A:B,2,0)</f>
        <v>PROD</v>
      </c>
      <c r="B1110" s="6" t="str">
        <f>_xlfn.IFNA(IF(C1110="舊服務",LOOKUP(1,0/FIND(IFERROR(VLOOKUP(E1110,新舊交易名稱mapping!A:B,2,0),E1110),PGMTRX!A:A),PGMTRX!C:C),LOOKUP(1,0/FIND(E1110,新服務功能!H:H),新服務功能!M:M)),VLOOKUP(IFERROR(VLOOKUP(E1110,新舊交易名稱mapping!A:B,2,0),E1110),CIFX_ECSG清單!A:B,2,0))</f>
        <v>CH0052 線上服務應用系統</v>
      </c>
      <c r="C1110" s="6" t="str">
        <f>IF(_xlfn.IFNA(VLOOKUP(E1110,新服務功能!H:H,1,0),"舊服務")&lt;&gt;"舊服務","新服務","舊服務")</f>
        <v>新服務</v>
      </c>
      <c r="D1110" s="6" t="str">
        <f>IF((VLOOKUP(E1110,CIFX_ECSG清單!A:H,8,FALSE))=1,"異動","查詢")</f>
        <v>異動</v>
      </c>
      <c r="E1110" s="65" t="s">
        <v>2472</v>
      </c>
      <c r="F1110" s="27" t="str">
        <f>IF(ISNUMBER(FIND("TWIS",E1110)),VLOOKUP(SUBSTITUTE(E1110,"TWIS","IWIS"),CIFX_ECSG清單!A:R,18,0),IF(AND(ISNUMBER(FIND("T",LEFT(E1110,2))),IF(LEN(E1110)-LEN(SUBSTITUTE(E1110,"T",""))&gt;1,FALSE,TRUE)),VLOOKUP(SUBSTITUTE(E1110,"T",""),CIFX_ECSG清單!A:R,18,0),VLOOKUP(E1110,CIFX_ECSG清單!A:R,18,0)))</f>
        <v>TS0116-SA-010301-00006-顧客資料基本資料_顧客聯絡資料維護(數存)</v>
      </c>
      <c r="G1110" s="65"/>
      <c r="H1110" s="65"/>
      <c r="I1110" s="65"/>
      <c r="J1110" s="65" t="s">
        <v>496</v>
      </c>
      <c r="K1110" s="65" t="s">
        <v>1620</v>
      </c>
      <c r="L1110" s="65"/>
      <c r="M1110" s="65"/>
      <c r="N1110" s="65">
        <v>80</v>
      </c>
      <c r="O1110" s="65" t="s">
        <v>516</v>
      </c>
      <c r="P1110" s="65" t="s">
        <v>1623</v>
      </c>
      <c r="Q1110" s="65" t="s">
        <v>2159</v>
      </c>
      <c r="R1110" s="65" t="s">
        <v>1624</v>
      </c>
      <c r="S1110" s="65" t="s">
        <v>1625</v>
      </c>
      <c r="T1110" s="65"/>
    </row>
    <row r="1111" spans="1:20" hidden="1">
      <c r="A1111" s="6" t="str">
        <f>VLOOKUP(E1111,CIFX_ECSG清單!A:B,2,0)</f>
        <v>PROD</v>
      </c>
      <c r="B1111" s="6" t="str">
        <f>_xlfn.IFNA(IF(C1111="舊服務",LOOKUP(1,0/FIND(IFERROR(VLOOKUP(E1111,新舊交易名稱mapping!A:B,2,0),E1111),PGMTRX!A:A),PGMTRX!C:C),LOOKUP(1,0/FIND(E1111,新服務功能!H:H),新服務功能!M:M)),VLOOKUP(IFERROR(VLOOKUP(E1111,新舊交易名稱mapping!A:B,2,0),E1111),CIFX_ECSG清單!A:B,2,0))</f>
        <v>CH0052 線上服務應用系統</v>
      </c>
      <c r="C1111" s="6" t="str">
        <f>IF(_xlfn.IFNA(VLOOKUP(E1111,新服務功能!H:H,1,0),"舊服務")&lt;&gt;"舊服務","新服務","舊服務")</f>
        <v>新服務</v>
      </c>
      <c r="D1111" s="6" t="str">
        <f>IF((VLOOKUP(E1111,CIFX_ECSG清單!A:H,8,FALSE))=1,"異動","查詢")</f>
        <v>異動</v>
      </c>
      <c r="E1111" s="65" t="s">
        <v>2472</v>
      </c>
      <c r="F1111" s="27" t="str">
        <f>IF(ISNUMBER(FIND("TWIS",E1111)),VLOOKUP(SUBSTITUTE(E1111,"TWIS","IWIS"),CIFX_ECSG清單!A:R,18,0),IF(AND(ISNUMBER(FIND("T",LEFT(E1111,2))),IF(LEN(E1111)-LEN(SUBSTITUTE(E1111,"T",""))&gt;1,FALSE,TRUE)),VLOOKUP(SUBSTITUTE(E1111,"T",""),CIFX_ECSG清單!A:R,18,0),VLOOKUP(E1111,CIFX_ECSG清單!A:R,18,0)))</f>
        <v>TS0116-SA-010301-00006-顧客資料基本資料_顧客聯絡資料維護(數存)</v>
      </c>
      <c r="G1111" s="65"/>
      <c r="H1111" s="65"/>
      <c r="I1111" s="65"/>
      <c r="J1111" s="65" t="s">
        <v>496</v>
      </c>
      <c r="K1111" s="65" t="s">
        <v>907</v>
      </c>
      <c r="L1111" s="65"/>
      <c r="M1111" s="65"/>
      <c r="N1111" s="65">
        <v>11</v>
      </c>
      <c r="O1111" s="65" t="s">
        <v>516</v>
      </c>
      <c r="P1111" s="65" t="s">
        <v>909</v>
      </c>
      <c r="Q1111" s="65" t="s">
        <v>2034</v>
      </c>
      <c r="R1111" s="65" t="s">
        <v>910</v>
      </c>
      <c r="S1111" s="65" t="s">
        <v>911</v>
      </c>
      <c r="T1111" s="65"/>
    </row>
    <row r="1112" spans="1:20" hidden="1">
      <c r="A1112" s="6" t="str">
        <f>VLOOKUP(E1112,CIFX_ECSG清單!A:B,2,0)</f>
        <v>PROD</v>
      </c>
      <c r="B1112" s="6" t="str">
        <f>_xlfn.IFNA(IF(C1112="舊服務",LOOKUP(1,0/FIND(IFERROR(VLOOKUP(E1112,新舊交易名稱mapping!A:B,2,0),E1112),PGMTRX!A:A),PGMTRX!C:C),LOOKUP(1,0/FIND(E1112,新服務功能!H:H),新服務功能!M:M)),VLOOKUP(IFERROR(VLOOKUP(E1112,新舊交易名稱mapping!A:B,2,0),E1112),CIFX_ECSG清單!A:B,2,0))</f>
        <v>CH0052 線上服務應用系統</v>
      </c>
      <c r="C1112" s="6" t="str">
        <f>IF(_xlfn.IFNA(VLOOKUP(E1112,新服務功能!H:H,1,0),"舊服務")&lt;&gt;"舊服務","新服務","舊服務")</f>
        <v>新服務</v>
      </c>
      <c r="D1112" s="6" t="str">
        <f>IF((VLOOKUP(E1112,CIFX_ECSG清單!A:H,8,FALSE))=1,"異動","查詢")</f>
        <v>異動</v>
      </c>
      <c r="E1112" s="65" t="s">
        <v>2472</v>
      </c>
      <c r="F1112" s="27" t="str">
        <f>IF(ISNUMBER(FIND("TWIS",E1112)),VLOOKUP(SUBSTITUTE(E1112,"TWIS","IWIS"),CIFX_ECSG清單!A:R,18,0),IF(AND(ISNUMBER(FIND("T",LEFT(E1112,2))),IF(LEN(E1112)-LEN(SUBSTITUTE(E1112,"T",""))&gt;1,FALSE,TRUE)),VLOOKUP(SUBSTITUTE(E1112,"T",""),CIFX_ECSG清單!A:R,18,0),VLOOKUP(E1112,CIFX_ECSG清單!A:R,18,0)))</f>
        <v>TS0116-SA-010301-00006-顧客資料基本資料_顧客聯絡資料維護(數存)</v>
      </c>
      <c r="G1112" s="65"/>
      <c r="H1112" s="65"/>
      <c r="I1112" s="65"/>
      <c r="J1112" s="65" t="s">
        <v>496</v>
      </c>
      <c r="K1112" s="65" t="s">
        <v>634</v>
      </c>
      <c r="L1112" s="65"/>
      <c r="M1112" s="65"/>
      <c r="N1112" s="65">
        <v>80</v>
      </c>
      <c r="O1112" s="65" t="s">
        <v>516</v>
      </c>
      <c r="P1112" s="65" t="s">
        <v>636</v>
      </c>
      <c r="Q1112" s="65" t="s">
        <v>2034</v>
      </c>
      <c r="R1112" s="65" t="s">
        <v>637</v>
      </c>
      <c r="S1112" s="65" t="s">
        <v>2086</v>
      </c>
      <c r="T1112" s="65"/>
    </row>
    <row r="1113" spans="1:20" hidden="1">
      <c r="A1113" s="6" t="str">
        <f>VLOOKUP(E1113,CIFX_ECSG清單!A:B,2,0)</f>
        <v>PROD</v>
      </c>
      <c r="B1113" s="6" t="str">
        <f>_xlfn.IFNA(IF(C1113="舊服務",LOOKUP(1,0/FIND(IFERROR(VLOOKUP(E1113,新舊交易名稱mapping!A:B,2,0),E1113),PGMTRX!A:A),PGMTRX!C:C),LOOKUP(1,0/FIND(E1113,新服務功能!H:H),新服務功能!M:M)),VLOOKUP(IFERROR(VLOOKUP(E1113,新舊交易名稱mapping!A:B,2,0),E1113),CIFX_ECSG清單!A:B,2,0))</f>
        <v>CH0052 線上服務應用系統</v>
      </c>
      <c r="C1113" s="6" t="str">
        <f>IF(_xlfn.IFNA(VLOOKUP(E1113,新服務功能!H:H,1,0),"舊服務")&lt;&gt;"舊服務","新服務","舊服務")</f>
        <v>新服務</v>
      </c>
      <c r="D1113" s="6" t="str">
        <f>IF((VLOOKUP(E1113,CIFX_ECSG清單!A:H,8,FALSE))=1,"異動","查詢")</f>
        <v>異動</v>
      </c>
      <c r="E1113" s="65" t="s">
        <v>2472</v>
      </c>
      <c r="F1113" s="27" t="str">
        <f>IF(ISNUMBER(FIND("TWIS",E1113)),VLOOKUP(SUBSTITUTE(E1113,"TWIS","IWIS"),CIFX_ECSG清單!A:R,18,0),IF(AND(ISNUMBER(FIND("T",LEFT(E1113,2))),IF(LEN(E1113)-LEN(SUBSTITUTE(E1113,"T",""))&gt;1,FALSE,TRUE)),VLOOKUP(SUBSTITUTE(E1113,"T",""),CIFX_ECSG清單!A:R,18,0),VLOOKUP(E1113,CIFX_ECSG清單!A:R,18,0)))</f>
        <v>TS0116-SA-010301-00006-顧客資料基本資料_顧客聯絡資料維護(數存)</v>
      </c>
      <c r="G1113" s="65"/>
      <c r="H1113" s="65"/>
      <c r="I1113" s="65"/>
      <c r="J1113" s="65" t="s">
        <v>496</v>
      </c>
      <c r="K1113" s="65" t="s">
        <v>1643</v>
      </c>
      <c r="L1113" s="65"/>
      <c r="M1113" s="65"/>
      <c r="N1113" s="65">
        <v>11</v>
      </c>
      <c r="O1113" s="65" t="s">
        <v>516</v>
      </c>
      <c r="P1113" s="65" t="s">
        <v>936</v>
      </c>
      <c r="Q1113" s="65" t="s">
        <v>2114</v>
      </c>
      <c r="R1113" s="65" t="s">
        <v>1159</v>
      </c>
      <c r="S1113" s="65" t="s">
        <v>938</v>
      </c>
      <c r="T1113" s="65"/>
    </row>
    <row r="1114" spans="1:20" hidden="1">
      <c r="A1114" s="6" t="str">
        <f>VLOOKUP(E1114,CIFX_ECSG清單!A:B,2,0)</f>
        <v>PROD</v>
      </c>
      <c r="B1114" s="6" t="str">
        <f>_xlfn.IFNA(IF(C1114="舊服務",LOOKUP(1,0/FIND(IFERROR(VLOOKUP(E1114,新舊交易名稱mapping!A:B,2,0),E1114),PGMTRX!A:A),PGMTRX!C:C),LOOKUP(1,0/FIND(E1114,新服務功能!H:H),新服務功能!M:M)),VLOOKUP(IFERROR(VLOOKUP(E1114,新舊交易名稱mapping!A:B,2,0),E1114),CIFX_ECSG清單!A:B,2,0))</f>
        <v>CH0052 線上服務應用系統</v>
      </c>
      <c r="C1114" s="6" t="str">
        <f>IF(_xlfn.IFNA(VLOOKUP(E1114,新服務功能!H:H,1,0),"舊服務")&lt;&gt;"舊服務","新服務","舊服務")</f>
        <v>新服務</v>
      </c>
      <c r="D1114" s="6" t="str">
        <f>IF((VLOOKUP(E1114,CIFX_ECSG清單!A:H,8,FALSE))=1,"異動","查詢")</f>
        <v>異動</v>
      </c>
      <c r="E1114" s="65" t="s">
        <v>2472</v>
      </c>
      <c r="F1114" s="27" t="str">
        <f>IF(ISNUMBER(FIND("TWIS",E1114)),VLOOKUP(SUBSTITUTE(E1114,"TWIS","IWIS"),CIFX_ECSG清單!A:R,18,0),IF(AND(ISNUMBER(FIND("T",LEFT(E1114,2))),IF(LEN(E1114)-LEN(SUBSTITUTE(E1114,"T",""))&gt;1,FALSE,TRUE)),VLOOKUP(SUBSTITUTE(E1114,"T",""),CIFX_ECSG清單!A:R,18,0),VLOOKUP(E1114,CIFX_ECSG清單!A:R,18,0)))</f>
        <v>TS0116-SA-010301-00006-顧客資料基本資料_顧客聯絡資料維護(數存)</v>
      </c>
      <c r="G1114" s="65"/>
      <c r="H1114" s="65"/>
      <c r="I1114" s="65"/>
      <c r="J1114" s="65" t="s">
        <v>496</v>
      </c>
      <c r="K1114" s="65" t="s">
        <v>2288</v>
      </c>
      <c r="L1114" s="65"/>
      <c r="M1114" s="65"/>
      <c r="N1114" s="65">
        <v>40</v>
      </c>
      <c r="O1114" s="65" t="s">
        <v>516</v>
      </c>
      <c r="P1114" s="65" t="s">
        <v>952</v>
      </c>
      <c r="Q1114" s="65" t="s">
        <v>2114</v>
      </c>
      <c r="R1114" s="65" t="s">
        <v>953</v>
      </c>
      <c r="S1114" s="65" t="s">
        <v>954</v>
      </c>
      <c r="T1114" s="65"/>
    </row>
    <row r="1115" spans="1:20" hidden="1">
      <c r="A1115" s="6" t="str">
        <f>VLOOKUP(E1115,CIFX_ECSG清單!A:B,2,0)</f>
        <v>PROD</v>
      </c>
      <c r="B1115" s="6" t="str">
        <f>_xlfn.IFNA(IF(C1115="舊服務",LOOKUP(1,0/FIND(IFERROR(VLOOKUP(E1115,新舊交易名稱mapping!A:B,2,0),E1115),PGMTRX!A:A),PGMTRX!C:C),LOOKUP(1,0/FIND(E1115,新服務功能!H:H),新服務功能!M:M)),VLOOKUP(IFERROR(VLOOKUP(E1115,新舊交易名稱mapping!A:B,2,0),E1115),CIFX_ECSG清單!A:B,2,0))</f>
        <v>CH0052 線上服務應用系統</v>
      </c>
      <c r="C1115" s="6" t="str">
        <f>IF(_xlfn.IFNA(VLOOKUP(E1115,新服務功能!H:H,1,0),"舊服務")&lt;&gt;"舊服務","新服務","舊服務")</f>
        <v>新服務</v>
      </c>
      <c r="D1115" s="6" t="str">
        <f>IF((VLOOKUP(E1115,CIFX_ECSG清單!A:H,8,FALSE))=1,"異動","查詢")</f>
        <v>異動</v>
      </c>
      <c r="E1115" s="65" t="s">
        <v>2472</v>
      </c>
      <c r="F1115" s="27" t="str">
        <f>IF(ISNUMBER(FIND("TWIS",E1115)),VLOOKUP(SUBSTITUTE(E1115,"TWIS","IWIS"),CIFX_ECSG清單!A:R,18,0),IF(AND(ISNUMBER(FIND("T",LEFT(E1115,2))),IF(LEN(E1115)-LEN(SUBSTITUTE(E1115,"T",""))&gt;1,FALSE,TRUE)),VLOOKUP(SUBSTITUTE(E1115,"T",""),CIFX_ECSG清單!A:R,18,0),VLOOKUP(E1115,CIFX_ECSG清單!A:R,18,0)))</f>
        <v>TS0116-SA-010301-00006-顧客資料基本資料_顧客聯絡資料維護(數存)</v>
      </c>
      <c r="G1115" s="65"/>
      <c r="H1115" s="65"/>
      <c r="I1115" s="65"/>
      <c r="J1115" s="65" t="s">
        <v>496</v>
      </c>
      <c r="K1115" s="65" t="s">
        <v>2473</v>
      </c>
      <c r="L1115" s="65"/>
      <c r="M1115" s="65"/>
      <c r="N1115" s="65">
        <v>80</v>
      </c>
      <c r="O1115" s="65" t="s">
        <v>516</v>
      </c>
      <c r="P1115" s="65" t="s">
        <v>521</v>
      </c>
      <c r="Q1115" s="65" t="s">
        <v>2038</v>
      </c>
      <c r="R1115" s="65" t="s">
        <v>522</v>
      </c>
      <c r="S1115" s="65" t="s">
        <v>523</v>
      </c>
      <c r="T1115" s="65"/>
    </row>
    <row r="1116" spans="1:20" hidden="1">
      <c r="A1116" s="6" t="str">
        <f>VLOOKUP(E1116,CIFX_ECSG清單!A:B,2,0)</f>
        <v>PROD</v>
      </c>
      <c r="B1116" s="6" t="str">
        <f>_xlfn.IFNA(IF(C1116="舊服務",LOOKUP(1,0/FIND(IFERROR(VLOOKUP(E1116,新舊交易名稱mapping!A:B,2,0),E1116),PGMTRX!A:A),PGMTRX!C:C),LOOKUP(1,0/FIND(E1116,新服務功能!H:H),新服務功能!M:M)),VLOOKUP(IFERROR(VLOOKUP(E1116,新舊交易名稱mapping!A:B,2,0),E1116),CIFX_ECSG清單!A:B,2,0))</f>
        <v>CH0052 線上服務應用系統</v>
      </c>
      <c r="C1116" s="6" t="str">
        <f>IF(_xlfn.IFNA(VLOOKUP(E1116,新服務功能!H:H,1,0),"舊服務")&lt;&gt;"舊服務","新服務","舊服務")</f>
        <v>新服務</v>
      </c>
      <c r="D1116" s="6" t="str">
        <f>IF((VLOOKUP(E1116,CIFX_ECSG清單!A:H,8,FALSE))=1,"異動","查詢")</f>
        <v>異動</v>
      </c>
      <c r="E1116" s="65" t="s">
        <v>2472</v>
      </c>
      <c r="F1116" s="27" t="str">
        <f>IF(ISNUMBER(FIND("TWIS",E1116)),VLOOKUP(SUBSTITUTE(E1116,"TWIS","IWIS"),CIFX_ECSG清單!A:R,18,0),IF(AND(ISNUMBER(FIND("T",LEFT(E1116,2))),IF(LEN(E1116)-LEN(SUBSTITUTE(E1116,"T",""))&gt;1,FALSE,TRUE)),VLOOKUP(SUBSTITUTE(E1116,"T",""),CIFX_ECSG清單!A:R,18,0),VLOOKUP(E1116,CIFX_ECSG清單!A:R,18,0)))</f>
        <v>TS0116-SA-010301-00006-顧客資料基本資料_顧客聯絡資料維護(數存)</v>
      </c>
      <c r="G1116" s="65"/>
      <c r="H1116" s="65"/>
      <c r="I1116" s="65"/>
      <c r="J1116" s="65" t="s">
        <v>496</v>
      </c>
      <c r="K1116" s="65" t="s">
        <v>2474</v>
      </c>
      <c r="L1116" s="65"/>
      <c r="M1116" s="65"/>
      <c r="N1116" s="65">
        <v>11</v>
      </c>
      <c r="O1116" s="65" t="s">
        <v>516</v>
      </c>
      <c r="P1116" s="65" t="s">
        <v>925</v>
      </c>
      <c r="Q1116" s="65" t="s">
        <v>2114</v>
      </c>
      <c r="R1116" s="65" t="s">
        <v>926</v>
      </c>
      <c r="S1116" s="65" t="s">
        <v>927</v>
      </c>
      <c r="T1116" s="65"/>
    </row>
    <row r="1117" spans="1:20" hidden="1">
      <c r="A1117" s="6" t="str">
        <f>VLOOKUP(E1117,CIFX_ECSG清單!A:B,2,0)</f>
        <v>PROD</v>
      </c>
      <c r="B1117" s="6" t="str">
        <f>_xlfn.IFNA(IF(C1117="舊服務",LOOKUP(1,0/FIND(IFERROR(VLOOKUP(E1117,新舊交易名稱mapping!A:B,2,0),E1117),PGMTRX!A:A),PGMTRX!C:C),LOOKUP(1,0/FIND(E1117,新服務功能!H:H),新服務功能!M:M)),VLOOKUP(IFERROR(VLOOKUP(E1117,新舊交易名稱mapping!A:B,2,0),E1117),CIFX_ECSG清單!A:B,2,0))</f>
        <v>CH0052 線上服務應用系統</v>
      </c>
      <c r="C1117" s="6" t="str">
        <f>IF(_xlfn.IFNA(VLOOKUP(E1117,新服務功能!H:H,1,0),"舊服務")&lt;&gt;"舊服務","新服務","舊服務")</f>
        <v>新服務</v>
      </c>
      <c r="D1117" s="6" t="str">
        <f>IF((VLOOKUP(E1117,CIFX_ECSG清單!A:H,8,FALSE))=1,"異動","查詢")</f>
        <v>異動</v>
      </c>
      <c r="E1117" s="65" t="s">
        <v>2472</v>
      </c>
      <c r="F1117" s="27" t="str">
        <f>IF(ISNUMBER(FIND("TWIS",E1117)),VLOOKUP(SUBSTITUTE(E1117,"TWIS","IWIS"),CIFX_ECSG清單!A:R,18,0),IF(AND(ISNUMBER(FIND("T",LEFT(E1117,2))),IF(LEN(E1117)-LEN(SUBSTITUTE(E1117,"T",""))&gt;1,FALSE,TRUE)),VLOOKUP(SUBSTITUTE(E1117,"T",""),CIFX_ECSG清單!A:R,18,0),VLOOKUP(E1117,CIFX_ECSG清單!A:R,18,0)))</f>
        <v>TS0116-SA-010301-00006-顧客資料基本資料_顧客聯絡資料維護(數存)</v>
      </c>
      <c r="G1117" s="65"/>
      <c r="H1117" s="65"/>
      <c r="I1117" s="65"/>
      <c r="J1117" s="65" t="s">
        <v>496</v>
      </c>
      <c r="K1117" s="65" t="s">
        <v>2475</v>
      </c>
      <c r="L1117" s="65"/>
      <c r="M1117" s="65"/>
      <c r="N1117" s="65">
        <v>6</v>
      </c>
      <c r="O1117" s="65" t="s">
        <v>516</v>
      </c>
      <c r="P1117" s="65" t="s">
        <v>930</v>
      </c>
      <c r="Q1117" s="65" t="s">
        <v>2114</v>
      </c>
      <c r="R1117" s="65" t="s">
        <v>931</v>
      </c>
      <c r="S1117" s="65" t="s">
        <v>932</v>
      </c>
      <c r="T1117" s="65"/>
    </row>
    <row r="1118" spans="1:20" hidden="1">
      <c r="A1118" s="6" t="str">
        <f>VLOOKUP(E1118,CIFX_ECSG清單!A:B,2,0)</f>
        <v>PROD</v>
      </c>
      <c r="B1118" s="6" t="str">
        <f>_xlfn.IFNA(IF(C1118="舊服務",LOOKUP(1,0/FIND(IFERROR(VLOOKUP(E1118,新舊交易名稱mapping!A:B,2,0),E1118),PGMTRX!A:A),PGMTRX!C:C),LOOKUP(1,0/FIND(E1118,新服務功能!H:H),新服務功能!M:M)),VLOOKUP(IFERROR(VLOOKUP(E1118,新舊交易名稱mapping!A:B,2,0),E1118),CIFX_ECSG清單!A:B,2,0))</f>
        <v>CH0052 線上服務應用系統</v>
      </c>
      <c r="C1118" s="6" t="str">
        <f>IF(_xlfn.IFNA(VLOOKUP(E1118,新服務功能!H:H,1,0),"舊服務")&lt;&gt;"舊服務","新服務","舊服務")</f>
        <v>新服務</v>
      </c>
      <c r="D1118" s="6" t="str">
        <f>IF((VLOOKUP(E1118,CIFX_ECSG清單!A:H,8,FALSE))=1,"異動","查詢")</f>
        <v>異動</v>
      </c>
      <c r="E1118" s="65" t="s">
        <v>2472</v>
      </c>
      <c r="F1118" s="27" t="str">
        <f>IF(ISNUMBER(FIND("TWIS",E1118)),VLOOKUP(SUBSTITUTE(E1118,"TWIS","IWIS"),CIFX_ECSG清單!A:R,18,0),IF(AND(ISNUMBER(FIND("T",LEFT(E1118,2))),IF(LEN(E1118)-LEN(SUBSTITUTE(E1118,"T",""))&gt;1,FALSE,TRUE)),VLOOKUP(SUBSTITUTE(E1118,"T",""),CIFX_ECSG清單!A:R,18,0),VLOOKUP(E1118,CIFX_ECSG清單!A:R,18,0)))</f>
        <v>TS0116-SA-010301-00006-顧客資料基本資料_顧客聯絡資料維護(數存)</v>
      </c>
      <c r="G1118" s="65"/>
      <c r="H1118" s="65"/>
      <c r="I1118" s="65"/>
      <c r="J1118" s="65" t="s">
        <v>496</v>
      </c>
      <c r="K1118" s="65" t="s">
        <v>2286</v>
      </c>
      <c r="L1118" s="65"/>
      <c r="M1118" s="65"/>
      <c r="N1118" s="65">
        <v>10</v>
      </c>
      <c r="O1118" s="65" t="s">
        <v>516</v>
      </c>
      <c r="P1118" s="65" t="s">
        <v>970</v>
      </c>
      <c r="Q1118" s="65" t="s">
        <v>2114</v>
      </c>
      <c r="R1118" s="65" t="s">
        <v>971</v>
      </c>
      <c r="S1118" s="65" t="s">
        <v>972</v>
      </c>
      <c r="T1118" s="65"/>
    </row>
    <row r="1119" spans="1:20" hidden="1">
      <c r="A1119" s="6" t="str">
        <f>VLOOKUP(E1119,CIFX_ECSG清單!A:B,2,0)</f>
        <v>PROD</v>
      </c>
      <c r="B1119" s="6" t="str">
        <f>_xlfn.IFNA(IF(C1119="舊服務",LOOKUP(1,0/FIND(IFERROR(VLOOKUP(E1119,新舊交易名稱mapping!A:B,2,0),E1119),PGMTRX!A:A),PGMTRX!C:C),LOOKUP(1,0/FIND(E1119,新服務功能!H:H),新服務功能!M:M)),VLOOKUP(IFERROR(VLOOKUP(E1119,新舊交易名稱mapping!A:B,2,0),E1119),CIFX_ECSG清單!A:B,2,0))</f>
        <v>CH0052 線上服務應用系統</v>
      </c>
      <c r="C1119" s="6" t="str">
        <f>IF(_xlfn.IFNA(VLOOKUP(E1119,新服務功能!H:H,1,0),"舊服務")&lt;&gt;"舊服務","新服務","舊服務")</f>
        <v>新服務</v>
      </c>
      <c r="D1119" s="6" t="str">
        <f>IF((VLOOKUP(E1119,CIFX_ECSG清單!A:H,8,FALSE))=1,"異動","查詢")</f>
        <v>異動</v>
      </c>
      <c r="E1119" s="65" t="s">
        <v>2472</v>
      </c>
      <c r="F1119" s="27" t="str">
        <f>IF(ISNUMBER(FIND("TWIS",E1119)),VLOOKUP(SUBSTITUTE(E1119,"TWIS","IWIS"),CIFX_ECSG清單!A:R,18,0),IF(AND(ISNUMBER(FIND("T",LEFT(E1119,2))),IF(LEN(E1119)-LEN(SUBSTITUTE(E1119,"T",""))&gt;1,FALSE,TRUE)),VLOOKUP(SUBSTITUTE(E1119,"T",""),CIFX_ECSG清單!A:R,18,0),VLOOKUP(E1119,CIFX_ECSG清單!A:R,18,0)))</f>
        <v>TS0116-SA-010301-00006-顧客資料基本資料_顧客聯絡資料維護(數存)</v>
      </c>
      <c r="G1119" s="65"/>
      <c r="H1119" s="65"/>
      <c r="I1119" s="65"/>
      <c r="J1119" s="65" t="s">
        <v>496</v>
      </c>
      <c r="K1119" s="65" t="s">
        <v>2349</v>
      </c>
      <c r="L1119" s="65"/>
      <c r="M1119" s="65"/>
      <c r="N1119" s="65">
        <v>20</v>
      </c>
      <c r="O1119" s="65" t="s">
        <v>516</v>
      </c>
      <c r="P1119" s="65" t="s">
        <v>1100</v>
      </c>
      <c r="Q1119" s="65" t="s">
        <v>2114</v>
      </c>
      <c r="R1119" s="65" t="s">
        <v>2351</v>
      </c>
      <c r="S1119" s="65" t="s">
        <v>1102</v>
      </c>
      <c r="T1119" s="65"/>
    </row>
    <row r="1120" spans="1:20" hidden="1">
      <c r="A1120" s="6" t="str">
        <f>VLOOKUP(E1120,CIFX_ECSG清單!A:B,2,0)</f>
        <v>PROD</v>
      </c>
      <c r="B1120" s="6" t="str">
        <f>_xlfn.IFNA(IF(C1120="舊服務",LOOKUP(1,0/FIND(IFERROR(VLOOKUP(E1120,新舊交易名稱mapping!A:B,2,0),E1120),PGMTRX!A:A),PGMTRX!C:C),LOOKUP(1,0/FIND(E1120,新服務功能!H:H),新服務功能!M:M)),VLOOKUP(IFERROR(VLOOKUP(E1120,新舊交易名稱mapping!A:B,2,0),E1120),CIFX_ECSG清單!A:B,2,0))</f>
        <v>CH0052 線上服務應用系統</v>
      </c>
      <c r="C1120" s="6" t="str">
        <f>IF(_xlfn.IFNA(VLOOKUP(E1120,新服務功能!H:H,1,0),"舊服務")&lt;&gt;"舊服務","新服務","舊服務")</f>
        <v>新服務</v>
      </c>
      <c r="D1120" s="6" t="str">
        <f>IF((VLOOKUP(E1120,CIFX_ECSG清單!A:H,8,FALSE))=1,"異動","查詢")</f>
        <v>異動</v>
      </c>
      <c r="E1120" s="65" t="s">
        <v>2472</v>
      </c>
      <c r="F1120" s="27" t="str">
        <f>IF(ISNUMBER(FIND("TWIS",E1120)),VLOOKUP(SUBSTITUTE(E1120,"TWIS","IWIS"),CIFX_ECSG清單!A:R,18,0),IF(AND(ISNUMBER(FIND("T",LEFT(E1120,2))),IF(LEN(E1120)-LEN(SUBSTITUTE(E1120,"T",""))&gt;1,FALSE,TRUE)),VLOOKUP(SUBSTITUTE(E1120,"T",""),CIFX_ECSG清單!A:R,18,0),VLOOKUP(E1120,CIFX_ECSG清單!A:R,18,0)))</f>
        <v>TS0116-SA-010301-00006-顧客資料基本資料_顧客聯絡資料維護(數存)</v>
      </c>
      <c r="G1120" s="65"/>
      <c r="H1120" s="65"/>
      <c r="I1120" s="65"/>
      <c r="J1120" s="65" t="s">
        <v>496</v>
      </c>
      <c r="K1120" s="65" t="s">
        <v>1391</v>
      </c>
      <c r="L1120" s="65"/>
      <c r="M1120" s="65"/>
      <c r="N1120" s="65">
        <v>3</v>
      </c>
      <c r="O1120" s="65" t="s">
        <v>516</v>
      </c>
      <c r="P1120" s="65" t="s">
        <v>882</v>
      </c>
      <c r="Q1120" s="65" t="s">
        <v>2114</v>
      </c>
      <c r="R1120" s="65" t="s">
        <v>883</v>
      </c>
      <c r="S1120" s="65" t="s">
        <v>884</v>
      </c>
      <c r="T1120" s="65"/>
    </row>
    <row r="1121" spans="1:20" hidden="1">
      <c r="A1121" s="6" t="str">
        <f>VLOOKUP(E1121,CIFX_ECSG清單!A:B,2,0)</f>
        <v>PROD</v>
      </c>
      <c r="B1121" s="6" t="str">
        <f>_xlfn.IFNA(IF(C1121="舊服務",LOOKUP(1,0/FIND(IFERROR(VLOOKUP(E1121,新舊交易名稱mapping!A:B,2,0),E1121),PGMTRX!A:A),PGMTRX!C:C),LOOKUP(1,0/FIND(E1121,新服務功能!H:H),新服務功能!M:M)),VLOOKUP(IFERROR(VLOOKUP(E1121,新舊交易名稱mapping!A:B,2,0),E1121),CIFX_ECSG清單!A:B,2,0))</f>
        <v>CH0052 線上服務應用系統</v>
      </c>
      <c r="C1121" s="6" t="str">
        <f>IF(_xlfn.IFNA(VLOOKUP(E1121,新服務功能!H:H,1,0),"舊服務")&lt;&gt;"舊服務","新服務","舊服務")</f>
        <v>新服務</v>
      </c>
      <c r="D1121" s="6" t="str">
        <f>IF((VLOOKUP(E1121,CIFX_ECSG清單!A:H,8,FALSE))=1,"異動","查詢")</f>
        <v>異動</v>
      </c>
      <c r="E1121" s="65" t="s">
        <v>2472</v>
      </c>
      <c r="F1121" s="27" t="str">
        <f>IF(ISNUMBER(FIND("TWIS",E1121)),VLOOKUP(SUBSTITUTE(E1121,"TWIS","IWIS"),CIFX_ECSG清單!A:R,18,0),IF(AND(ISNUMBER(FIND("T",LEFT(E1121,2))),IF(LEN(E1121)-LEN(SUBSTITUTE(E1121,"T",""))&gt;1,FALSE,TRUE)),VLOOKUP(SUBSTITUTE(E1121,"T",""),CIFX_ECSG清單!A:R,18,0),VLOOKUP(E1121,CIFX_ECSG清單!A:R,18,0)))</f>
        <v>TS0116-SA-010301-00006-顧客資料基本資料_顧客聯絡資料維護(數存)</v>
      </c>
      <c r="G1121" s="65"/>
      <c r="H1121" s="65"/>
      <c r="I1121" s="65"/>
      <c r="J1121" s="65" t="s">
        <v>496</v>
      </c>
      <c r="K1121" s="65" t="s">
        <v>2476</v>
      </c>
      <c r="L1121" s="65"/>
      <c r="M1121" s="65"/>
      <c r="N1121" s="65">
        <v>3</v>
      </c>
      <c r="O1121" s="65" t="s">
        <v>516</v>
      </c>
      <c r="P1121" s="65" t="s">
        <v>2477</v>
      </c>
      <c r="Q1121" s="65"/>
      <c r="R1121" s="65"/>
      <c r="S1121" s="65"/>
      <c r="T1121" s="65"/>
    </row>
    <row r="1122" spans="1:20" hidden="1">
      <c r="A1122" s="6" t="str">
        <f>VLOOKUP(E1122,CIFX_ECSG清單!A:B,2,0)</f>
        <v>PROD</v>
      </c>
      <c r="B1122" s="6" t="str">
        <f>_xlfn.IFNA(IF(C1122="舊服務",LOOKUP(1,0/FIND(IFERROR(VLOOKUP(E1122,新舊交易名稱mapping!A:B,2,0),E1122),PGMTRX!A:A),PGMTRX!C:C),LOOKUP(1,0/FIND(E1122,新服務功能!H:H),新服務功能!M:M)),VLOOKUP(IFERROR(VLOOKUP(E1122,新舊交易名稱mapping!A:B,2,0),E1122),CIFX_ECSG清單!A:B,2,0))</f>
        <v>CH0052 線上服務應用系統</v>
      </c>
      <c r="C1122" s="6" t="str">
        <f>IF(_xlfn.IFNA(VLOOKUP(E1122,新服務功能!H:H,1,0),"舊服務")&lt;&gt;"舊服務","新服務","舊服務")</f>
        <v>新服務</v>
      </c>
      <c r="D1122" s="6" t="str">
        <f>IF((VLOOKUP(E1122,CIFX_ECSG清單!A:H,8,FALSE))=1,"異動","查詢")</f>
        <v>異動</v>
      </c>
      <c r="E1122" s="65" t="s">
        <v>2472</v>
      </c>
      <c r="F1122" s="27" t="str">
        <f>IF(ISNUMBER(FIND("TWIS",E1122)),VLOOKUP(SUBSTITUTE(E1122,"TWIS","IWIS"),CIFX_ECSG清單!A:R,18,0),IF(AND(ISNUMBER(FIND("T",LEFT(E1122,2))),IF(LEN(E1122)-LEN(SUBSTITUTE(E1122,"T",""))&gt;1,FALSE,TRUE)),VLOOKUP(SUBSTITUTE(E1122,"T",""),CIFX_ECSG清單!A:R,18,0),VLOOKUP(E1122,CIFX_ECSG清單!A:R,18,0)))</f>
        <v>TS0116-SA-010301-00006-顧客資料基本資料_顧客聯絡資料維護(數存)</v>
      </c>
      <c r="G1122" s="65"/>
      <c r="H1122" s="65"/>
      <c r="I1122" s="65"/>
      <c r="J1122" s="65" t="s">
        <v>496</v>
      </c>
      <c r="K1122" s="65" t="s">
        <v>2187</v>
      </c>
      <c r="L1122" s="65"/>
      <c r="M1122" s="65"/>
      <c r="N1122" s="65">
        <v>1</v>
      </c>
      <c r="O1122" s="65" t="s">
        <v>516</v>
      </c>
      <c r="P1122" s="65" t="s">
        <v>2189</v>
      </c>
      <c r="Q1122" s="65"/>
      <c r="R1122" s="65"/>
      <c r="S1122" s="65"/>
      <c r="T1122" s="65"/>
    </row>
    <row r="1123" spans="1:20" hidden="1">
      <c r="A1123" s="6" t="str">
        <f>VLOOKUP(E1123,CIFX_ECSG清單!A:B,2,0)</f>
        <v>PROD</v>
      </c>
      <c r="B1123" s="6" t="str">
        <f>_xlfn.IFNA(IF(C1123="舊服務",LOOKUP(1,0/FIND(IFERROR(VLOOKUP(E1123,新舊交易名稱mapping!A:B,2,0),E1123),PGMTRX!A:A),PGMTRX!C:C),LOOKUP(1,0/FIND(E1123,新服務功能!H:H),新服務功能!M:M)),VLOOKUP(IFERROR(VLOOKUP(E1123,新舊交易名稱mapping!A:B,2,0),E1123),CIFX_ECSG清單!A:B,2,0))</f>
        <v>CH0052 線上服務應用系統</v>
      </c>
      <c r="C1123" s="6" t="str">
        <f>IF(_xlfn.IFNA(VLOOKUP(E1123,新服務功能!H:H,1,0),"舊服務")&lt;&gt;"舊服務","新服務","舊服務")</f>
        <v>新服務</v>
      </c>
      <c r="D1123" s="6" t="str">
        <f>IF((VLOOKUP(E1123,CIFX_ECSG清單!A:H,8,FALSE))=1,"異動","查詢")</f>
        <v>異動</v>
      </c>
      <c r="E1123" s="65" t="s">
        <v>2472</v>
      </c>
      <c r="F1123" s="27" t="str">
        <f>IF(ISNUMBER(FIND("TWIS",E1123)),VLOOKUP(SUBSTITUTE(E1123,"TWIS","IWIS"),CIFX_ECSG清單!A:R,18,0),IF(AND(ISNUMBER(FIND("T",LEFT(E1123,2))),IF(LEN(E1123)-LEN(SUBSTITUTE(E1123,"T",""))&gt;1,FALSE,TRUE)),VLOOKUP(SUBSTITUTE(E1123,"T",""),CIFX_ECSG清單!A:R,18,0),VLOOKUP(E1123,CIFX_ECSG清單!A:R,18,0)))</f>
        <v>TS0116-SA-010301-00006-顧客資料基本資料_顧客聯絡資料維護(數存)</v>
      </c>
      <c r="G1123" s="65"/>
      <c r="H1123" s="65"/>
      <c r="I1123" s="65"/>
      <c r="J1123" s="65" t="s">
        <v>513</v>
      </c>
      <c r="K1123" s="65" t="s">
        <v>1170</v>
      </c>
      <c r="L1123" s="65"/>
      <c r="M1123" s="65"/>
      <c r="N1123" s="65">
        <v>10</v>
      </c>
      <c r="O1123" s="65" t="s">
        <v>516</v>
      </c>
      <c r="P1123" s="65" t="s">
        <v>501</v>
      </c>
      <c r="Q1123" s="65" t="s">
        <v>2034</v>
      </c>
      <c r="R1123" s="65" t="s">
        <v>517</v>
      </c>
      <c r="S1123" s="65" t="s">
        <v>2035</v>
      </c>
      <c r="T1123" s="65"/>
    </row>
    <row r="1124" spans="1:20" hidden="1">
      <c r="A1124" s="6" t="str">
        <f>VLOOKUP(E1124,CIFX_ECSG清單!A:B,2,0)</f>
        <v>未上架</v>
      </c>
      <c r="B1124" s="6" t="str">
        <f>_xlfn.IFNA(IF(C1124="舊服務",LOOKUP(1,0/FIND(IFERROR(VLOOKUP(E1124,新舊交易名稱mapping!A:B,2,0),E1124),PGMTRX!A:A),PGMTRX!C:C),LOOKUP(1,0/FIND(E1124,新服務功能!H:H),新服務功能!M:M)),VLOOKUP(IFERROR(VLOOKUP(E1124,新舊交易名稱mapping!A:B,2,0),E1124),CIFX_ECSG清單!A:B,2,0))</f>
        <v>未上架</v>
      </c>
      <c r="C1124" s="6" t="str">
        <f>IF(_xlfn.IFNA(VLOOKUP(E1124,新服務功能!H:H,1,0),"舊服務")&lt;&gt;"舊服務","新服務","舊服務")</f>
        <v>舊服務</v>
      </c>
      <c r="D1124" s="6" t="str">
        <f>IF((VLOOKUP(E1124,CIFX_ECSG清單!A:H,8,FALSE))=1,"異動","查詢")</f>
        <v>異動</v>
      </c>
      <c r="E1124" s="65" t="s">
        <v>2478</v>
      </c>
      <c r="F1124" s="27" t="str">
        <f>IF(ISNUMBER(FIND("TWIS",E1124)),VLOOKUP(SUBSTITUTE(E1124,"TWIS","IWIS"),CIFX_ECSG清單!A:R,18,0),IF(AND(ISNUMBER(FIND("T",LEFT(E1124,2))),IF(LEN(E1124)-LEN(SUBSTITUTE(E1124,"T",""))&gt;1,FALSE,TRUE)),VLOOKUP(SUBSTITUTE(E1124,"T",""),CIFX_ECSG清單!A:R,18,0),VLOOKUP(E1124,CIFX_ECSG清單!A:R,18,0)))</f>
        <v>TS0116-SA-010314-00004-顧客註記/約定作業_簡訊密碼維護(PIB)</v>
      </c>
      <c r="G1124" s="65"/>
      <c r="H1124" s="65"/>
      <c r="I1124" s="65"/>
      <c r="J1124" s="65" t="s">
        <v>496</v>
      </c>
      <c r="K1124" s="65" t="s">
        <v>2249</v>
      </c>
      <c r="L1124" s="65"/>
      <c r="M1124" s="65"/>
      <c r="N1124" s="65">
        <v>1</v>
      </c>
      <c r="O1124" s="65" t="s">
        <v>516</v>
      </c>
      <c r="P1124" s="65" t="s">
        <v>1139</v>
      </c>
      <c r="Q1124" s="65" t="s">
        <v>516</v>
      </c>
      <c r="R1124" s="65">
        <v>1</v>
      </c>
      <c r="S1124" s="65"/>
      <c r="T1124" s="65"/>
    </row>
    <row r="1125" spans="1:20" hidden="1">
      <c r="A1125" s="6" t="str">
        <f>VLOOKUP(E1125,CIFX_ECSG清單!A:B,2,0)</f>
        <v>未上架</v>
      </c>
      <c r="B1125" s="6" t="str">
        <f>_xlfn.IFNA(IF(C1125="舊服務",LOOKUP(1,0/FIND(IFERROR(VLOOKUP(E1125,新舊交易名稱mapping!A:B,2,0),E1125),PGMTRX!A:A),PGMTRX!C:C),LOOKUP(1,0/FIND(E1125,新服務功能!H:H),新服務功能!M:M)),VLOOKUP(IFERROR(VLOOKUP(E1125,新舊交易名稱mapping!A:B,2,0),E1125),CIFX_ECSG清單!A:B,2,0))</f>
        <v>未上架</v>
      </c>
      <c r="C1125" s="6" t="str">
        <f>IF(_xlfn.IFNA(VLOOKUP(E1125,新服務功能!H:H,1,0),"舊服務")&lt;&gt;"舊服務","新服務","舊服務")</f>
        <v>舊服務</v>
      </c>
      <c r="D1125" s="6" t="str">
        <f>IF((VLOOKUP(E1125,CIFX_ECSG清單!A:H,8,FALSE))=1,"異動","查詢")</f>
        <v>異動</v>
      </c>
      <c r="E1125" s="65" t="s">
        <v>2478</v>
      </c>
      <c r="F1125" s="27" t="str">
        <f>IF(ISNUMBER(FIND("TWIS",E1125)),VLOOKUP(SUBSTITUTE(E1125,"TWIS","IWIS"),CIFX_ECSG清單!A:R,18,0),IF(AND(ISNUMBER(FIND("T",LEFT(E1125,2))),IF(LEN(E1125)-LEN(SUBSTITUTE(E1125,"T",""))&gt;1,FALSE,TRUE)),VLOOKUP(SUBSTITUTE(E1125,"T",""),CIFX_ECSG清單!A:R,18,0),VLOOKUP(E1125,CIFX_ECSG清單!A:R,18,0)))</f>
        <v>TS0116-SA-010314-00004-顧客註記/約定作業_簡訊密碼維護(PIB)</v>
      </c>
      <c r="G1125" s="65"/>
      <c r="H1125" s="65"/>
      <c r="I1125" s="65"/>
      <c r="J1125" s="65" t="s">
        <v>496</v>
      </c>
      <c r="K1125" s="65" t="s">
        <v>2479</v>
      </c>
      <c r="L1125" s="65"/>
      <c r="M1125" s="65"/>
      <c r="N1125" s="65">
        <v>1</v>
      </c>
      <c r="O1125" s="65" t="s">
        <v>516</v>
      </c>
      <c r="P1125" s="65" t="s">
        <v>2480</v>
      </c>
      <c r="Q1125" s="65" t="s">
        <v>516</v>
      </c>
      <c r="R1125" s="65">
        <v>1</v>
      </c>
      <c r="S1125" s="65"/>
      <c r="T1125" s="65"/>
    </row>
    <row r="1126" spans="1:20" hidden="1">
      <c r="A1126" s="6" t="str">
        <f>VLOOKUP(E1126,CIFX_ECSG清單!A:B,2,0)</f>
        <v>未上架</v>
      </c>
      <c r="B1126" s="6" t="str">
        <f>_xlfn.IFNA(IF(C1126="舊服務",LOOKUP(1,0/FIND(IFERROR(VLOOKUP(E1126,新舊交易名稱mapping!A:B,2,0),E1126),PGMTRX!A:A),PGMTRX!C:C),LOOKUP(1,0/FIND(E1126,新服務功能!H:H),新服務功能!M:M)),VLOOKUP(IFERROR(VLOOKUP(E1126,新舊交易名稱mapping!A:B,2,0),E1126),CIFX_ECSG清單!A:B,2,0))</f>
        <v>未上架</v>
      </c>
      <c r="C1126" s="6" t="str">
        <f>IF(_xlfn.IFNA(VLOOKUP(E1126,新服務功能!H:H,1,0),"舊服務")&lt;&gt;"舊服務","新服務","舊服務")</f>
        <v>舊服務</v>
      </c>
      <c r="D1126" s="6" t="str">
        <f>IF((VLOOKUP(E1126,CIFX_ECSG清單!A:H,8,FALSE))=1,"異動","查詢")</f>
        <v>異動</v>
      </c>
      <c r="E1126" s="65" t="s">
        <v>2478</v>
      </c>
      <c r="F1126" s="27" t="str">
        <f>IF(ISNUMBER(FIND("TWIS",E1126)),VLOOKUP(SUBSTITUTE(E1126,"TWIS","IWIS"),CIFX_ECSG清單!A:R,18,0),IF(AND(ISNUMBER(FIND("T",LEFT(E1126,2))),IF(LEN(E1126)-LEN(SUBSTITUTE(E1126,"T",""))&gt;1,FALSE,TRUE)),VLOOKUP(SUBSTITUTE(E1126,"T",""),CIFX_ECSG清單!A:R,18,0),VLOOKUP(E1126,CIFX_ECSG清單!A:R,18,0)))</f>
        <v>TS0116-SA-010314-00004-顧客註記/約定作業_簡訊密碼維護(PIB)</v>
      </c>
      <c r="G1126" s="65"/>
      <c r="H1126" s="65"/>
      <c r="I1126" s="65"/>
      <c r="J1126" s="65" t="s">
        <v>496</v>
      </c>
      <c r="K1126" s="65" t="s">
        <v>1526</v>
      </c>
      <c r="L1126" s="65"/>
      <c r="M1126" s="65"/>
      <c r="N1126" s="65">
        <v>13</v>
      </c>
      <c r="O1126" s="65" t="s">
        <v>516</v>
      </c>
      <c r="P1126" s="65" t="s">
        <v>1068</v>
      </c>
      <c r="Q1126" s="65" t="s">
        <v>2114</v>
      </c>
      <c r="R1126" s="65" t="s">
        <v>1183</v>
      </c>
      <c r="S1126" s="65" t="s">
        <v>1070</v>
      </c>
      <c r="T1126" s="65"/>
    </row>
    <row r="1127" spans="1:20" hidden="1">
      <c r="A1127" s="6" t="str">
        <f>VLOOKUP(E1127,CIFX_ECSG清單!A:B,2,0)</f>
        <v>未上架</v>
      </c>
      <c r="B1127" s="6" t="str">
        <f>_xlfn.IFNA(IF(C1127="舊服務",LOOKUP(1,0/FIND(IFERROR(VLOOKUP(E1127,新舊交易名稱mapping!A:B,2,0),E1127),PGMTRX!A:A),PGMTRX!C:C),LOOKUP(1,0/FIND(E1127,新服務功能!H:H),新服務功能!M:M)),VLOOKUP(IFERROR(VLOOKUP(E1127,新舊交易名稱mapping!A:B,2,0),E1127),CIFX_ECSG清單!A:B,2,0))</f>
        <v>未上架</v>
      </c>
      <c r="C1127" s="6" t="str">
        <f>IF(_xlfn.IFNA(VLOOKUP(E1127,新服務功能!H:H,1,0),"舊服務")&lt;&gt;"舊服務","新服務","舊服務")</f>
        <v>舊服務</v>
      </c>
      <c r="D1127" s="6" t="str">
        <f>IF((VLOOKUP(E1127,CIFX_ECSG清單!A:H,8,FALSE))=1,"異動","查詢")</f>
        <v>異動</v>
      </c>
      <c r="E1127" s="65" t="s">
        <v>2478</v>
      </c>
      <c r="F1127" s="27" t="str">
        <f>IF(ISNUMBER(FIND("TWIS",E1127)),VLOOKUP(SUBSTITUTE(E1127,"TWIS","IWIS"),CIFX_ECSG清單!A:R,18,0),IF(AND(ISNUMBER(FIND("T",LEFT(E1127,2))),IF(LEN(E1127)-LEN(SUBSTITUTE(E1127,"T",""))&gt;1,FALSE,TRUE)),VLOOKUP(SUBSTITUTE(E1127,"T",""),CIFX_ECSG清單!A:R,18,0),VLOOKUP(E1127,CIFX_ECSG清單!A:R,18,0)))</f>
        <v>TS0116-SA-010314-00004-顧客註記/約定作業_簡訊密碼維護(PIB)</v>
      </c>
      <c r="G1127" s="65"/>
      <c r="H1127" s="65"/>
      <c r="I1127" s="65"/>
      <c r="J1127" s="65" t="s">
        <v>496</v>
      </c>
      <c r="K1127" s="65" t="s">
        <v>1170</v>
      </c>
      <c r="L1127" s="65"/>
      <c r="M1127" s="65"/>
      <c r="N1127" s="65">
        <v>10</v>
      </c>
      <c r="O1127" s="65" t="s">
        <v>516</v>
      </c>
      <c r="P1127" s="65" t="s">
        <v>501</v>
      </c>
      <c r="Q1127" s="65" t="s">
        <v>2034</v>
      </c>
      <c r="R1127" s="65" t="s">
        <v>517</v>
      </c>
      <c r="S1127" s="65" t="s">
        <v>2035</v>
      </c>
      <c r="T1127" s="65"/>
    </row>
    <row r="1128" spans="1:20" hidden="1">
      <c r="A1128" s="6" t="str">
        <f>VLOOKUP(E1128,CIFX_ECSG清單!A:B,2,0)</f>
        <v>PROD</v>
      </c>
      <c r="B1128" s="6" t="str">
        <f>_xlfn.IFNA(IF(C1128="舊服務",LOOKUP(1,0/FIND(IFERROR(VLOOKUP(E1128,新舊交易名稱mapping!A:B,2,0),E1128),PGMTRX!A:A),PGMTRX!C:C),LOOKUP(1,0/FIND(E1128,新服務功能!H:H),新服務功能!M:M)),VLOOKUP(IFERROR(VLOOKUP(E1128,新舊交易名稱mapping!A:B,2,0),E1128),CIFX_ECSG清單!A:B,2,0))</f>
        <v>CH0052 線上服務應用系統,TS0077 新世代分行系統(NBS)</v>
      </c>
      <c r="C1128" s="6" t="str">
        <f>IF(_xlfn.IFNA(VLOOKUP(E1128,新服務功能!H:H,1,0),"舊服務")&lt;&gt;"舊服務","新服務","舊服務")</f>
        <v>新服務</v>
      </c>
      <c r="D1128" s="6" t="str">
        <f>IF((VLOOKUP(E1128,CIFX_ECSG清單!A:H,8,FALSE))=1,"異動","查詢")</f>
        <v>異動</v>
      </c>
      <c r="E1128" s="65" t="s">
        <v>429</v>
      </c>
      <c r="F1128" s="27" t="str">
        <f>IF(ISNUMBER(FIND("TWIS",E1128)),VLOOKUP(SUBSTITUTE(E1128,"TWIS","IWIS"),CIFX_ECSG清單!A:R,18,0),IF(AND(ISNUMBER(FIND("T",LEFT(E1128,2))),IF(LEN(E1128)-LEN(SUBSTITUTE(E1128,"T",""))&gt;1,FALSE,TRUE)),VLOOKUP(SUBSTITUTE(E1128,"T",""),CIFX_ECSG清單!A:R,18,0),VLOOKUP(E1128,CIFX_ECSG清單!A:R,18,0)))</f>
        <v>TS0116-SA-010318-00007-顧客註記/約定作業_顧客Email設定</v>
      </c>
      <c r="G1128" s="65"/>
      <c r="H1128" s="65"/>
      <c r="I1128" s="65"/>
      <c r="J1128" s="65" t="s">
        <v>496</v>
      </c>
      <c r="K1128" s="65" t="s">
        <v>1170</v>
      </c>
      <c r="L1128" s="65"/>
      <c r="M1128" s="65"/>
      <c r="N1128" s="65">
        <v>10</v>
      </c>
      <c r="O1128" s="65" t="s">
        <v>516</v>
      </c>
      <c r="P1128" s="65" t="s">
        <v>2481</v>
      </c>
      <c r="Q1128" s="65" t="s">
        <v>2034</v>
      </c>
      <c r="R1128" s="65" t="s">
        <v>517</v>
      </c>
      <c r="S1128" s="65" t="s">
        <v>2035</v>
      </c>
      <c r="T1128" s="65" t="s">
        <v>2482</v>
      </c>
    </row>
    <row r="1129" spans="1:20" hidden="1">
      <c r="A1129" s="6" t="str">
        <f>VLOOKUP(E1129,CIFX_ECSG清單!A:B,2,0)</f>
        <v>PROD</v>
      </c>
      <c r="B1129" s="6" t="str">
        <f>_xlfn.IFNA(IF(C1129="舊服務",LOOKUP(1,0/FIND(IFERROR(VLOOKUP(E1129,新舊交易名稱mapping!A:B,2,0),E1129),PGMTRX!A:A),PGMTRX!C:C),LOOKUP(1,0/FIND(E1129,新服務功能!H:H),新服務功能!M:M)),VLOOKUP(IFERROR(VLOOKUP(E1129,新舊交易名稱mapping!A:B,2,0),E1129),CIFX_ECSG清單!A:B,2,0))</f>
        <v>CH0052 線上服務應用系統,TS0077 新世代分行系統(NBS)</v>
      </c>
      <c r="C1129" s="6" t="str">
        <f>IF(_xlfn.IFNA(VLOOKUP(E1129,新服務功能!H:H,1,0),"舊服務")&lt;&gt;"舊服務","新服務","舊服務")</f>
        <v>新服務</v>
      </c>
      <c r="D1129" s="6" t="str">
        <f>IF((VLOOKUP(E1129,CIFX_ECSG清單!A:H,8,FALSE))=1,"異動","查詢")</f>
        <v>異動</v>
      </c>
      <c r="E1129" s="65" t="s">
        <v>429</v>
      </c>
      <c r="F1129" s="27" t="str">
        <f>IF(ISNUMBER(FIND("TWIS",E1129)),VLOOKUP(SUBSTITUTE(E1129,"TWIS","IWIS"),CIFX_ECSG清單!A:R,18,0),IF(AND(ISNUMBER(FIND("T",LEFT(E1129,2))),IF(LEN(E1129)-LEN(SUBSTITUTE(E1129,"T",""))&gt;1,FALSE,TRUE)),VLOOKUP(SUBSTITUTE(E1129,"T",""),CIFX_ECSG清單!A:R,18,0),VLOOKUP(E1129,CIFX_ECSG清單!A:R,18,0)))</f>
        <v>TS0116-SA-010318-00007-顧客註記/約定作業_顧客Email設定</v>
      </c>
      <c r="G1129" s="65"/>
      <c r="H1129" s="65"/>
      <c r="I1129" s="65"/>
      <c r="J1129" s="65" t="s">
        <v>496</v>
      </c>
      <c r="K1129" s="65" t="s">
        <v>717</v>
      </c>
      <c r="L1129" s="65"/>
      <c r="M1129" s="65"/>
      <c r="N1129" s="65">
        <v>50</v>
      </c>
      <c r="O1129" s="65" t="s">
        <v>516</v>
      </c>
      <c r="P1129" s="65" t="s">
        <v>845</v>
      </c>
      <c r="Q1129" s="65" t="s">
        <v>2114</v>
      </c>
      <c r="R1129" s="65" t="s">
        <v>1157</v>
      </c>
      <c r="S1129" s="65" t="s">
        <v>847</v>
      </c>
      <c r="T1129" s="65" t="s">
        <v>2482</v>
      </c>
    </row>
    <row r="1130" spans="1:20" hidden="1">
      <c r="A1130" s="6" t="str">
        <f>VLOOKUP(E1130,CIFX_ECSG清單!A:B,2,0)</f>
        <v>PROD</v>
      </c>
      <c r="B1130" s="6" t="str">
        <f>_xlfn.IFNA(IF(C1130="舊服務",LOOKUP(1,0/FIND(IFERROR(VLOOKUP(E1130,新舊交易名稱mapping!A:B,2,0),E1130),PGMTRX!A:A),PGMTRX!C:C),LOOKUP(1,0/FIND(E1130,新服務功能!H:H),新服務功能!M:M)),VLOOKUP(IFERROR(VLOOKUP(E1130,新舊交易名稱mapping!A:B,2,0),E1130),CIFX_ECSG清單!A:B,2,0))</f>
        <v>CH0052 線上服務應用系統,TS0077 新世代分行系統(NBS)</v>
      </c>
      <c r="C1130" s="6" t="str">
        <f>IF(_xlfn.IFNA(VLOOKUP(E1130,新服務功能!H:H,1,0),"舊服務")&lt;&gt;"舊服務","新服務","舊服務")</f>
        <v>新服務</v>
      </c>
      <c r="D1130" s="6" t="str">
        <f>IF((VLOOKUP(E1130,CIFX_ECSG清單!A:H,8,FALSE))=1,"異動","查詢")</f>
        <v>異動</v>
      </c>
      <c r="E1130" s="65" t="s">
        <v>429</v>
      </c>
      <c r="F1130" s="27" t="str">
        <f>IF(ISNUMBER(FIND("TWIS",E1130)),VLOOKUP(SUBSTITUTE(E1130,"TWIS","IWIS"),CIFX_ECSG清單!A:R,18,0),IF(AND(ISNUMBER(FIND("T",LEFT(E1130,2))),IF(LEN(E1130)-LEN(SUBSTITUTE(E1130,"T",""))&gt;1,FALSE,TRUE)),VLOOKUP(SUBSTITUTE(E1130,"T",""),CIFX_ECSG清單!A:R,18,0),VLOOKUP(E1130,CIFX_ECSG清單!A:R,18,0)))</f>
        <v>TS0116-SA-010318-00007-顧客註記/約定作業_顧客Email設定</v>
      </c>
      <c r="G1130" s="65"/>
      <c r="H1130" s="65"/>
      <c r="I1130" s="65"/>
      <c r="J1130" s="65" t="s">
        <v>496</v>
      </c>
      <c r="K1130" s="65" t="s">
        <v>2483</v>
      </c>
      <c r="L1130" s="65"/>
      <c r="M1130" s="65"/>
      <c r="N1130" s="65">
        <v>3</v>
      </c>
      <c r="O1130" s="65" t="s">
        <v>516</v>
      </c>
      <c r="P1130" s="65" t="s">
        <v>2484</v>
      </c>
      <c r="Q1130" s="65"/>
      <c r="R1130" s="65"/>
      <c r="S1130" s="65"/>
      <c r="T1130" s="65" t="s">
        <v>2482</v>
      </c>
    </row>
    <row r="1131" spans="1:20" hidden="1">
      <c r="A1131" s="6" t="str">
        <f>VLOOKUP(E1131,CIFX_ECSG清單!A:B,2,0)</f>
        <v>PROD</v>
      </c>
      <c r="B1131" s="6" t="str">
        <f>_xlfn.IFNA(IF(C1131="舊服務",LOOKUP(1,0/FIND(IFERROR(VLOOKUP(E1131,新舊交易名稱mapping!A:B,2,0),E1131),PGMTRX!A:A),PGMTRX!C:C),LOOKUP(1,0/FIND(E1131,新服務功能!H:H),新服務功能!M:M)),VLOOKUP(IFERROR(VLOOKUP(E1131,新舊交易名稱mapping!A:B,2,0),E1131),CIFX_ECSG清單!A:B,2,0))</f>
        <v>CH0052 線上服務應用系統,TS0077 新世代分行系統(NBS)</v>
      </c>
      <c r="C1131" s="6" t="str">
        <f>IF(_xlfn.IFNA(VLOOKUP(E1131,新服務功能!H:H,1,0),"舊服務")&lt;&gt;"舊服務","新服務","舊服務")</f>
        <v>新服務</v>
      </c>
      <c r="D1131" s="6" t="str">
        <f>IF((VLOOKUP(E1131,CIFX_ECSG清單!A:H,8,FALSE))=1,"異動","查詢")</f>
        <v>異動</v>
      </c>
      <c r="E1131" s="65" t="s">
        <v>429</v>
      </c>
      <c r="F1131" s="27" t="str">
        <f>IF(ISNUMBER(FIND("TWIS",E1131)),VLOOKUP(SUBSTITUTE(E1131,"TWIS","IWIS"),CIFX_ECSG清單!A:R,18,0),IF(AND(ISNUMBER(FIND("T",LEFT(E1131,2))),IF(LEN(E1131)-LEN(SUBSTITUTE(E1131,"T",""))&gt;1,FALSE,TRUE)),VLOOKUP(SUBSTITUTE(E1131,"T",""),CIFX_ECSG清單!A:R,18,0),VLOOKUP(E1131,CIFX_ECSG清單!A:R,18,0)))</f>
        <v>TS0116-SA-010318-00007-顧客註記/約定作業_顧客Email設定</v>
      </c>
      <c r="G1131" s="65"/>
      <c r="H1131" s="65"/>
      <c r="I1131" s="65"/>
      <c r="J1131" s="65" t="s">
        <v>496</v>
      </c>
      <c r="K1131" s="65" t="s">
        <v>2187</v>
      </c>
      <c r="L1131" s="65"/>
      <c r="M1131" s="65"/>
      <c r="N1131" s="65">
        <v>1</v>
      </c>
      <c r="O1131" s="65" t="s">
        <v>516</v>
      </c>
      <c r="P1131" s="65" t="s">
        <v>2485</v>
      </c>
      <c r="Q1131" s="65"/>
      <c r="R1131" s="65"/>
      <c r="S1131" s="65"/>
      <c r="T1131" s="65" t="s">
        <v>2482</v>
      </c>
    </row>
    <row r="1132" spans="1:20" hidden="1">
      <c r="A1132" s="6" t="str">
        <f>VLOOKUP(E1132,CIFX_ECSG清單!A:B,2,0)</f>
        <v>PROD</v>
      </c>
      <c r="B1132" s="6" t="str">
        <f>_xlfn.IFNA(IF(C1132="舊服務",LOOKUP(1,0/FIND(IFERROR(VLOOKUP(E1132,新舊交易名稱mapping!A:B,2,0),E1132),PGMTRX!A:A),PGMTRX!C:C),LOOKUP(1,0/FIND(E1132,新服務功能!H:H),新服務功能!M:M)),VLOOKUP(IFERROR(VLOOKUP(E1132,新舊交易名稱mapping!A:B,2,0),E1132),CIFX_ECSG清單!A:B,2,0))</f>
        <v>CH0052 線上服務應用系統,TS0077 新世代分行系統(NBS)</v>
      </c>
      <c r="C1132" s="6" t="str">
        <f>IF(_xlfn.IFNA(VLOOKUP(E1132,新服務功能!H:H,1,0),"舊服務")&lt;&gt;"舊服務","新服務","舊服務")</f>
        <v>新服務</v>
      </c>
      <c r="D1132" s="6" t="str">
        <f>IF((VLOOKUP(E1132,CIFX_ECSG清單!A:H,8,FALSE))=1,"異動","查詢")</f>
        <v>異動</v>
      </c>
      <c r="E1132" s="65" t="s">
        <v>429</v>
      </c>
      <c r="F1132" s="27" t="str">
        <f>IF(ISNUMBER(FIND("TWIS",E1132)),VLOOKUP(SUBSTITUTE(E1132,"TWIS","IWIS"),CIFX_ECSG清單!A:R,18,0),IF(AND(ISNUMBER(FIND("T",LEFT(E1132,2))),IF(LEN(E1132)-LEN(SUBSTITUTE(E1132,"T",""))&gt;1,FALSE,TRUE)),VLOOKUP(SUBSTITUTE(E1132,"T",""),CIFX_ECSG清單!A:R,18,0),VLOOKUP(E1132,CIFX_ECSG清單!A:R,18,0)))</f>
        <v>TS0116-SA-010318-00007-顧客註記/約定作業_顧客Email設定</v>
      </c>
      <c r="G1132" s="65"/>
      <c r="H1132" s="65"/>
      <c r="I1132" s="65"/>
      <c r="J1132" s="65" t="s">
        <v>513</v>
      </c>
      <c r="K1132" s="65" t="s">
        <v>1170</v>
      </c>
      <c r="L1132" s="65"/>
      <c r="M1132" s="65"/>
      <c r="N1132" s="65">
        <v>10</v>
      </c>
      <c r="O1132" s="65" t="s">
        <v>516</v>
      </c>
      <c r="P1132" s="65" t="s">
        <v>2481</v>
      </c>
      <c r="Q1132" s="65" t="s">
        <v>2034</v>
      </c>
      <c r="R1132" s="65" t="s">
        <v>517</v>
      </c>
      <c r="S1132" s="65" t="s">
        <v>2035</v>
      </c>
      <c r="T1132" s="65" t="s">
        <v>2482</v>
      </c>
    </row>
    <row r="1133" spans="1:20" hidden="1">
      <c r="A1133" s="6" t="str">
        <f>VLOOKUP(E1133,CIFX_ECSG清單!A:B,2,0)</f>
        <v>未上架</v>
      </c>
      <c r="B1133" s="6" t="str">
        <f>_xlfn.IFNA(IF(C1133="舊服務",LOOKUP(1,0/FIND(IFERROR(VLOOKUP(E1133,新舊交易名稱mapping!A:B,2,0),E1133),PGMTRX!A:A),PGMTRX!C:C),LOOKUP(1,0/FIND(E1133,新服務功能!H:H),新服務功能!M:M)),VLOOKUP(IFERROR(VLOOKUP(E1133,新舊交易名稱mapping!A:B,2,0),E1133),CIFX_ECSG清單!A:B,2,0))</f>
        <v>未上架</v>
      </c>
      <c r="C1133" s="6" t="str">
        <f>IF(_xlfn.IFNA(VLOOKUP(E1133,新服務功能!H:H,1,0),"舊服務")&lt;&gt;"舊服務","新服務","舊服務")</f>
        <v>舊服務</v>
      </c>
      <c r="D1133" s="6" t="str">
        <f>IF((VLOOKUP(E1133,CIFX_ECSG清單!A:H,8,FALSE))=1,"異動","查詢")</f>
        <v>異動</v>
      </c>
      <c r="E1133" s="65" t="s">
        <v>2486</v>
      </c>
      <c r="F1133" s="27" t="str">
        <f>IF(ISNUMBER(FIND("TWIS",E1133)),VLOOKUP(SUBSTITUTE(E1133,"TWIS","IWIS"),CIFX_ECSG清單!A:R,18,0),IF(AND(ISNUMBER(FIND("T",LEFT(E1133,2))),IF(LEN(E1133)-LEN(SUBSTITUTE(E1133,"T",""))&gt;1,FALSE,TRUE)),VLOOKUP(SUBSTITUTE(E1133,"T",""),CIFX_ECSG清單!A:R,18,0),VLOOKUP(E1133,CIFX_ECSG清單!A:R,18,0)))</f>
        <v>TS0116-SA-010301-00007-顧客資料基本資料_顧客聯絡資料維護(PIB)</v>
      </c>
      <c r="G1133" s="65"/>
      <c r="H1133" s="65"/>
      <c r="I1133" s="65"/>
      <c r="J1133" s="65" t="s">
        <v>496</v>
      </c>
      <c r="K1133" s="65" t="s">
        <v>498</v>
      </c>
      <c r="L1133" s="65"/>
      <c r="M1133" s="65"/>
      <c r="N1133" s="65">
        <v>10</v>
      </c>
      <c r="O1133" s="65" t="s">
        <v>516</v>
      </c>
      <c r="P1133" s="65" t="s">
        <v>501</v>
      </c>
      <c r="Q1133" s="65" t="s">
        <v>2034</v>
      </c>
      <c r="R1133" s="65" t="s">
        <v>517</v>
      </c>
      <c r="S1133" s="65" t="s">
        <v>2035</v>
      </c>
      <c r="T1133" s="65"/>
    </row>
    <row r="1134" spans="1:20" hidden="1">
      <c r="A1134" s="6" t="str">
        <f>VLOOKUP(E1134,CIFX_ECSG清單!A:B,2,0)</f>
        <v>未上架</v>
      </c>
      <c r="B1134" s="6" t="str">
        <f>_xlfn.IFNA(IF(C1134="舊服務",LOOKUP(1,0/FIND(IFERROR(VLOOKUP(E1134,新舊交易名稱mapping!A:B,2,0),E1134),PGMTRX!A:A),PGMTRX!C:C),LOOKUP(1,0/FIND(E1134,新服務功能!H:H),新服務功能!M:M)),VLOOKUP(IFERROR(VLOOKUP(E1134,新舊交易名稱mapping!A:B,2,0),E1134),CIFX_ECSG清單!A:B,2,0))</f>
        <v>未上架</v>
      </c>
      <c r="C1134" s="6" t="str">
        <f>IF(_xlfn.IFNA(VLOOKUP(E1134,新服務功能!H:H,1,0),"舊服務")&lt;&gt;"舊服務","新服務","舊服務")</f>
        <v>舊服務</v>
      </c>
      <c r="D1134" s="6" t="str">
        <f>IF((VLOOKUP(E1134,CIFX_ECSG清單!A:H,8,FALSE))=1,"異動","查詢")</f>
        <v>異動</v>
      </c>
      <c r="E1134" s="65" t="s">
        <v>2486</v>
      </c>
      <c r="F1134" s="27" t="str">
        <f>IF(ISNUMBER(FIND("TWIS",E1134)),VLOOKUP(SUBSTITUTE(E1134,"TWIS","IWIS"),CIFX_ECSG清單!A:R,18,0),IF(AND(ISNUMBER(FIND("T",LEFT(E1134,2))),IF(LEN(E1134)-LEN(SUBSTITUTE(E1134,"T",""))&gt;1,FALSE,TRUE)),VLOOKUP(SUBSTITUTE(E1134,"T",""),CIFX_ECSG清單!A:R,18,0),VLOOKUP(E1134,CIFX_ECSG清單!A:R,18,0)))</f>
        <v>TS0116-SA-010301-00007-顧客資料基本資料_顧客聯絡資料維護(PIB)</v>
      </c>
      <c r="G1134" s="65"/>
      <c r="H1134" s="65"/>
      <c r="I1134" s="65"/>
      <c r="J1134" s="65" t="s">
        <v>496</v>
      </c>
      <c r="K1134" s="65" t="s">
        <v>912</v>
      </c>
      <c r="L1134" s="65"/>
      <c r="M1134" s="65"/>
      <c r="N1134" s="65">
        <v>11</v>
      </c>
      <c r="O1134" s="65" t="s">
        <v>516</v>
      </c>
      <c r="P1134" s="65" t="s">
        <v>914</v>
      </c>
      <c r="Q1134" s="65" t="s">
        <v>2034</v>
      </c>
      <c r="R1134" s="65" t="s">
        <v>2132</v>
      </c>
      <c r="S1134" s="65" t="s">
        <v>916</v>
      </c>
      <c r="T1134" s="65"/>
    </row>
    <row r="1135" spans="1:20" hidden="1">
      <c r="A1135" s="6" t="str">
        <f>VLOOKUP(E1135,CIFX_ECSG清單!A:B,2,0)</f>
        <v>未上架</v>
      </c>
      <c r="B1135" s="6" t="str">
        <f>_xlfn.IFNA(IF(C1135="舊服務",LOOKUP(1,0/FIND(IFERROR(VLOOKUP(E1135,新舊交易名稱mapping!A:B,2,0),E1135),PGMTRX!A:A),PGMTRX!C:C),LOOKUP(1,0/FIND(E1135,新服務功能!H:H),新服務功能!M:M)),VLOOKUP(IFERROR(VLOOKUP(E1135,新舊交易名稱mapping!A:B,2,0),E1135),CIFX_ECSG清單!A:B,2,0))</f>
        <v>未上架</v>
      </c>
      <c r="C1135" s="6" t="str">
        <f>IF(_xlfn.IFNA(VLOOKUP(E1135,新服務功能!H:H,1,0),"舊服務")&lt;&gt;"舊服務","新服務","舊服務")</f>
        <v>舊服務</v>
      </c>
      <c r="D1135" s="6" t="str">
        <f>IF((VLOOKUP(E1135,CIFX_ECSG清單!A:H,8,FALSE))=1,"異動","查詢")</f>
        <v>異動</v>
      </c>
      <c r="E1135" s="65" t="s">
        <v>2486</v>
      </c>
      <c r="F1135" s="27" t="str">
        <f>IF(ISNUMBER(FIND("TWIS",E1135)),VLOOKUP(SUBSTITUTE(E1135,"TWIS","IWIS"),CIFX_ECSG清單!A:R,18,0),IF(AND(ISNUMBER(FIND("T",LEFT(E1135,2))),IF(LEN(E1135)-LEN(SUBSTITUTE(E1135,"T",""))&gt;1,FALSE,TRUE)),VLOOKUP(SUBSTITUTE(E1135,"T",""),CIFX_ECSG清單!A:R,18,0),VLOOKUP(E1135,CIFX_ECSG清單!A:R,18,0)))</f>
        <v>TS0116-SA-010301-00007-顧客資料基本資料_顧客聯絡資料維護(PIB)</v>
      </c>
      <c r="G1135" s="65"/>
      <c r="H1135" s="65"/>
      <c r="I1135" s="65"/>
      <c r="J1135" s="65" t="s">
        <v>496</v>
      </c>
      <c r="K1135" s="65" t="s">
        <v>1883</v>
      </c>
      <c r="L1135" s="65"/>
      <c r="M1135" s="65"/>
      <c r="N1135" s="65">
        <v>4</v>
      </c>
      <c r="O1135" s="65" t="s">
        <v>516</v>
      </c>
      <c r="P1135" s="65" t="s">
        <v>920</v>
      </c>
      <c r="Q1135" s="65" t="s">
        <v>2034</v>
      </c>
      <c r="R1135" s="65" t="s">
        <v>921</v>
      </c>
      <c r="S1135" s="65" t="s">
        <v>922</v>
      </c>
      <c r="T1135" s="65"/>
    </row>
    <row r="1136" spans="1:20" hidden="1">
      <c r="A1136" s="6" t="str">
        <f>VLOOKUP(E1136,CIFX_ECSG清單!A:B,2,0)</f>
        <v>未上架</v>
      </c>
      <c r="B1136" s="6" t="str">
        <f>_xlfn.IFNA(IF(C1136="舊服務",LOOKUP(1,0/FIND(IFERROR(VLOOKUP(E1136,新舊交易名稱mapping!A:B,2,0),E1136),PGMTRX!A:A),PGMTRX!C:C),LOOKUP(1,0/FIND(E1136,新服務功能!H:H),新服務功能!M:M)),VLOOKUP(IFERROR(VLOOKUP(E1136,新舊交易名稱mapping!A:B,2,0),E1136),CIFX_ECSG清單!A:B,2,0))</f>
        <v>未上架</v>
      </c>
      <c r="C1136" s="6" t="str">
        <f>IF(_xlfn.IFNA(VLOOKUP(E1136,新服務功能!H:H,1,0),"舊服務")&lt;&gt;"舊服務","新服務","舊服務")</f>
        <v>舊服務</v>
      </c>
      <c r="D1136" s="6" t="str">
        <f>IF((VLOOKUP(E1136,CIFX_ECSG清單!A:H,8,FALSE))=1,"異動","查詢")</f>
        <v>異動</v>
      </c>
      <c r="E1136" s="65" t="s">
        <v>2486</v>
      </c>
      <c r="F1136" s="27" t="str">
        <f>IF(ISNUMBER(FIND("TWIS",E1136)),VLOOKUP(SUBSTITUTE(E1136,"TWIS","IWIS"),CIFX_ECSG清單!A:R,18,0),IF(AND(ISNUMBER(FIND("T",LEFT(E1136,2))),IF(LEN(E1136)-LEN(SUBSTITUTE(E1136,"T",""))&gt;1,FALSE,TRUE)),VLOOKUP(SUBSTITUTE(E1136,"T",""),CIFX_ECSG清單!A:R,18,0),VLOOKUP(E1136,CIFX_ECSG清單!A:R,18,0)))</f>
        <v>TS0116-SA-010301-00007-顧客資料基本資料_顧客聯絡資料維護(PIB)</v>
      </c>
      <c r="G1136" s="65"/>
      <c r="H1136" s="65"/>
      <c r="I1136" s="65"/>
      <c r="J1136" s="65" t="s">
        <v>496</v>
      </c>
      <c r="K1136" s="65" t="s">
        <v>1643</v>
      </c>
      <c r="L1136" s="65"/>
      <c r="M1136" s="65"/>
      <c r="N1136" s="65">
        <v>11</v>
      </c>
      <c r="O1136" s="65" t="s">
        <v>516</v>
      </c>
      <c r="P1136" s="65" t="s">
        <v>936</v>
      </c>
      <c r="Q1136" s="65" t="s">
        <v>2114</v>
      </c>
      <c r="R1136" s="65" t="s">
        <v>1159</v>
      </c>
      <c r="S1136" s="65" t="s">
        <v>938</v>
      </c>
      <c r="T1136" s="65"/>
    </row>
    <row r="1137" spans="1:20" hidden="1">
      <c r="A1137" s="6" t="str">
        <f>VLOOKUP(E1137,CIFX_ECSG清單!A:B,2,0)</f>
        <v>未上架</v>
      </c>
      <c r="B1137" s="6" t="str">
        <f>_xlfn.IFNA(IF(C1137="舊服務",LOOKUP(1,0/FIND(IFERROR(VLOOKUP(E1137,新舊交易名稱mapping!A:B,2,0),E1137),PGMTRX!A:A),PGMTRX!C:C),LOOKUP(1,0/FIND(E1137,新服務功能!H:H),新服務功能!M:M)),VLOOKUP(IFERROR(VLOOKUP(E1137,新舊交易名稱mapping!A:B,2,0),E1137),CIFX_ECSG清單!A:B,2,0))</f>
        <v>未上架</v>
      </c>
      <c r="C1137" s="6" t="str">
        <f>IF(_xlfn.IFNA(VLOOKUP(E1137,新服務功能!H:H,1,0),"舊服務")&lt;&gt;"舊服務","新服務","舊服務")</f>
        <v>舊服務</v>
      </c>
      <c r="D1137" s="6" t="str">
        <f>IF((VLOOKUP(E1137,CIFX_ECSG清單!A:H,8,FALSE))=1,"異動","查詢")</f>
        <v>異動</v>
      </c>
      <c r="E1137" s="65" t="s">
        <v>2486</v>
      </c>
      <c r="F1137" s="27" t="str">
        <f>IF(ISNUMBER(FIND("TWIS",E1137)),VLOOKUP(SUBSTITUTE(E1137,"TWIS","IWIS"),CIFX_ECSG清單!A:R,18,0),IF(AND(ISNUMBER(FIND("T",LEFT(E1137,2))),IF(LEN(E1137)-LEN(SUBSTITUTE(E1137,"T",""))&gt;1,FALSE,TRUE)),VLOOKUP(SUBSTITUTE(E1137,"T",""),CIFX_ECSG清單!A:R,18,0),VLOOKUP(E1137,CIFX_ECSG清單!A:R,18,0)))</f>
        <v>TS0116-SA-010301-00007-顧客資料基本資料_顧客聯絡資料維護(PIB)</v>
      </c>
      <c r="G1137" s="65"/>
      <c r="H1137" s="65"/>
      <c r="I1137" s="65"/>
      <c r="J1137" s="65" t="s">
        <v>496</v>
      </c>
      <c r="K1137" s="65" t="s">
        <v>2161</v>
      </c>
      <c r="L1137" s="65"/>
      <c r="M1137" s="65"/>
      <c r="N1137" s="65">
        <v>3</v>
      </c>
      <c r="O1137" s="65" t="s">
        <v>516</v>
      </c>
      <c r="P1137" s="65" t="s">
        <v>946</v>
      </c>
      <c r="Q1137" s="65" t="s">
        <v>2034</v>
      </c>
      <c r="R1137" s="65" t="s">
        <v>947</v>
      </c>
      <c r="S1137" s="65" t="s">
        <v>948</v>
      </c>
      <c r="T1137" s="65"/>
    </row>
    <row r="1138" spans="1:20" hidden="1">
      <c r="A1138" s="6" t="str">
        <f>VLOOKUP(E1138,CIFX_ECSG清單!A:B,2,0)</f>
        <v>未上架</v>
      </c>
      <c r="B1138" s="6" t="str">
        <f>_xlfn.IFNA(IF(C1138="舊服務",LOOKUP(1,0/FIND(IFERROR(VLOOKUP(E1138,新舊交易名稱mapping!A:B,2,0),E1138),PGMTRX!A:A),PGMTRX!C:C),LOOKUP(1,0/FIND(E1138,新服務功能!H:H),新服務功能!M:M)),VLOOKUP(IFERROR(VLOOKUP(E1138,新舊交易名稱mapping!A:B,2,0),E1138),CIFX_ECSG清單!A:B,2,0))</f>
        <v>未上架</v>
      </c>
      <c r="C1138" s="6" t="str">
        <f>IF(_xlfn.IFNA(VLOOKUP(E1138,新服務功能!H:H,1,0),"舊服務")&lt;&gt;"舊服務","新服務","舊服務")</f>
        <v>舊服務</v>
      </c>
      <c r="D1138" s="6" t="str">
        <f>IF((VLOOKUP(E1138,CIFX_ECSG清單!A:H,8,FALSE))=1,"異動","查詢")</f>
        <v>異動</v>
      </c>
      <c r="E1138" s="65" t="s">
        <v>2486</v>
      </c>
      <c r="F1138" s="27" t="str">
        <f>IF(ISNUMBER(FIND("TWIS",E1138)),VLOOKUP(SUBSTITUTE(E1138,"TWIS","IWIS"),CIFX_ECSG清單!A:R,18,0),IF(AND(ISNUMBER(FIND("T",LEFT(E1138,2))),IF(LEN(E1138)-LEN(SUBSTITUTE(E1138,"T",""))&gt;1,FALSE,TRUE)),VLOOKUP(SUBSTITUTE(E1138,"T",""),CIFX_ECSG清單!A:R,18,0),VLOOKUP(E1138,CIFX_ECSG清單!A:R,18,0)))</f>
        <v>TS0116-SA-010301-00007-顧客資料基本資料_顧客聯絡資料維護(PIB)</v>
      </c>
      <c r="G1138" s="65"/>
      <c r="H1138" s="65"/>
      <c r="I1138" s="65"/>
      <c r="J1138" s="65" t="s">
        <v>496</v>
      </c>
      <c r="K1138" s="65" t="s">
        <v>1626</v>
      </c>
      <c r="L1138" s="65"/>
      <c r="M1138" s="65"/>
      <c r="N1138" s="65">
        <v>80</v>
      </c>
      <c r="O1138" s="65" t="s">
        <v>516</v>
      </c>
      <c r="P1138" s="65" t="s">
        <v>1629</v>
      </c>
      <c r="Q1138" s="65" t="s">
        <v>2159</v>
      </c>
      <c r="R1138" s="65" t="s">
        <v>1630</v>
      </c>
      <c r="S1138" s="65" t="s">
        <v>1631</v>
      </c>
      <c r="T1138" s="65"/>
    </row>
    <row r="1139" spans="1:20" hidden="1">
      <c r="A1139" s="6" t="str">
        <f>VLOOKUP(E1139,CIFX_ECSG清單!A:B,2,0)</f>
        <v>未上架</v>
      </c>
      <c r="B1139" s="6" t="str">
        <f>_xlfn.IFNA(IF(C1139="舊服務",LOOKUP(1,0/FIND(IFERROR(VLOOKUP(E1139,新舊交易名稱mapping!A:B,2,0),E1139),PGMTRX!A:A),PGMTRX!C:C),LOOKUP(1,0/FIND(E1139,新服務功能!H:H),新服務功能!M:M)),VLOOKUP(IFERROR(VLOOKUP(E1139,新舊交易名稱mapping!A:B,2,0),E1139),CIFX_ECSG清單!A:B,2,0))</f>
        <v>未上架</v>
      </c>
      <c r="C1139" s="6" t="str">
        <f>IF(_xlfn.IFNA(VLOOKUP(E1139,新服務功能!H:H,1,0),"舊服務")&lt;&gt;"舊服務","新服務","舊服務")</f>
        <v>舊服務</v>
      </c>
      <c r="D1139" s="6" t="str">
        <f>IF((VLOOKUP(E1139,CIFX_ECSG清單!A:H,8,FALSE))=1,"異動","查詢")</f>
        <v>異動</v>
      </c>
      <c r="E1139" s="65" t="s">
        <v>2486</v>
      </c>
      <c r="F1139" s="27" t="str">
        <f>IF(ISNUMBER(FIND("TWIS",E1139)),VLOOKUP(SUBSTITUTE(E1139,"TWIS","IWIS"),CIFX_ECSG清單!A:R,18,0),IF(AND(ISNUMBER(FIND("T",LEFT(E1139,2))),IF(LEN(E1139)-LEN(SUBSTITUTE(E1139,"T",""))&gt;1,FALSE,TRUE)),VLOOKUP(SUBSTITUTE(E1139,"T",""),CIFX_ECSG清單!A:R,18,0),VLOOKUP(E1139,CIFX_ECSG清單!A:R,18,0)))</f>
        <v>TS0116-SA-010301-00007-顧客資料基本資料_顧客聯絡資料維護(PIB)</v>
      </c>
      <c r="G1139" s="65"/>
      <c r="H1139" s="65"/>
      <c r="I1139" s="65"/>
      <c r="J1139" s="65" t="s">
        <v>496</v>
      </c>
      <c r="K1139" s="65" t="s">
        <v>1982</v>
      </c>
      <c r="L1139" s="65"/>
      <c r="M1139" s="65"/>
      <c r="N1139" s="65">
        <v>1</v>
      </c>
      <c r="O1139" s="65" t="s">
        <v>516</v>
      </c>
      <c r="P1139" s="65" t="s">
        <v>719</v>
      </c>
      <c r="Q1139" s="65" t="s">
        <v>2172</v>
      </c>
      <c r="R1139" s="65" t="s">
        <v>720</v>
      </c>
      <c r="S1139" s="65" t="s">
        <v>721</v>
      </c>
      <c r="T1139" s="65"/>
    </row>
    <row r="1140" spans="1:20" hidden="1">
      <c r="A1140" s="6" t="str">
        <f>VLOOKUP(E1140,CIFX_ECSG清單!A:B,2,0)</f>
        <v>未上架</v>
      </c>
      <c r="B1140" s="6" t="str">
        <f>_xlfn.IFNA(IF(C1140="舊服務",LOOKUP(1,0/FIND(IFERROR(VLOOKUP(E1140,新舊交易名稱mapping!A:B,2,0),E1140),PGMTRX!A:A),PGMTRX!C:C),LOOKUP(1,0/FIND(E1140,新服務功能!H:H),新服務功能!M:M)),VLOOKUP(IFERROR(VLOOKUP(E1140,新舊交易名稱mapping!A:B,2,0),E1140),CIFX_ECSG清單!A:B,2,0))</f>
        <v>未上架</v>
      </c>
      <c r="C1140" s="6" t="str">
        <f>IF(_xlfn.IFNA(VLOOKUP(E1140,新服務功能!H:H,1,0),"舊服務")&lt;&gt;"舊服務","新服務","舊服務")</f>
        <v>舊服務</v>
      </c>
      <c r="D1140" s="6" t="str">
        <f>IF((VLOOKUP(E1140,CIFX_ECSG清單!A:H,8,FALSE))=1,"異動","查詢")</f>
        <v>異動</v>
      </c>
      <c r="E1140" s="65" t="s">
        <v>2486</v>
      </c>
      <c r="F1140" s="27" t="str">
        <f>IF(ISNUMBER(FIND("TWIS",E1140)),VLOOKUP(SUBSTITUTE(E1140,"TWIS","IWIS"),CIFX_ECSG清單!A:R,18,0),IF(AND(ISNUMBER(FIND("T",LEFT(E1140,2))),IF(LEN(E1140)-LEN(SUBSTITUTE(E1140,"T",""))&gt;1,FALSE,TRUE)),VLOOKUP(SUBSTITUTE(E1140,"T",""),CIFX_ECSG清單!A:R,18,0),VLOOKUP(E1140,CIFX_ECSG清單!A:R,18,0)))</f>
        <v>TS0116-SA-010301-00007-顧客資料基本資料_顧客聯絡資料維護(PIB)</v>
      </c>
      <c r="G1140" s="65"/>
      <c r="H1140" s="65"/>
      <c r="I1140" s="65"/>
      <c r="J1140" s="65" t="s">
        <v>496</v>
      </c>
      <c r="K1140" s="65" t="s">
        <v>907</v>
      </c>
      <c r="L1140" s="65"/>
      <c r="M1140" s="65"/>
      <c r="N1140" s="65">
        <v>11</v>
      </c>
      <c r="O1140" s="65" t="s">
        <v>516</v>
      </c>
      <c r="P1140" s="65" t="s">
        <v>909</v>
      </c>
      <c r="Q1140" s="65" t="s">
        <v>2034</v>
      </c>
      <c r="R1140" s="65" t="s">
        <v>910</v>
      </c>
      <c r="S1140" s="65" t="s">
        <v>911</v>
      </c>
      <c r="T1140" s="65"/>
    </row>
    <row r="1141" spans="1:20" hidden="1">
      <c r="A1141" s="6" t="str">
        <f>VLOOKUP(E1141,CIFX_ECSG清單!A:B,2,0)</f>
        <v>未上架</v>
      </c>
      <c r="B1141" s="6" t="str">
        <f>_xlfn.IFNA(IF(C1141="舊服務",LOOKUP(1,0/FIND(IFERROR(VLOOKUP(E1141,新舊交易名稱mapping!A:B,2,0),E1141),PGMTRX!A:A),PGMTRX!C:C),LOOKUP(1,0/FIND(E1141,新服務功能!H:H),新服務功能!M:M)),VLOOKUP(IFERROR(VLOOKUP(E1141,新舊交易名稱mapping!A:B,2,0),E1141),CIFX_ECSG清單!A:B,2,0))</f>
        <v>未上架</v>
      </c>
      <c r="C1141" s="6" t="str">
        <f>IF(_xlfn.IFNA(VLOOKUP(E1141,新服務功能!H:H,1,0),"舊服務")&lt;&gt;"舊服務","新服務","舊服務")</f>
        <v>舊服務</v>
      </c>
      <c r="D1141" s="6" t="str">
        <f>IF((VLOOKUP(E1141,CIFX_ECSG清單!A:H,8,FALSE))=1,"異動","查詢")</f>
        <v>異動</v>
      </c>
      <c r="E1141" s="65" t="s">
        <v>2486</v>
      </c>
      <c r="F1141" s="27" t="str">
        <f>IF(ISNUMBER(FIND("TWIS",E1141)),VLOOKUP(SUBSTITUTE(E1141,"TWIS","IWIS"),CIFX_ECSG清單!A:R,18,0),IF(AND(ISNUMBER(FIND("T",LEFT(E1141,2))),IF(LEN(E1141)-LEN(SUBSTITUTE(E1141,"T",""))&gt;1,FALSE,TRUE)),VLOOKUP(SUBSTITUTE(E1141,"T",""),CIFX_ECSG清單!A:R,18,0),VLOOKUP(E1141,CIFX_ECSG清單!A:R,18,0)))</f>
        <v>TS0116-SA-010301-00007-顧客資料基本資料_顧客聯絡資料維護(PIB)</v>
      </c>
      <c r="G1141" s="65"/>
      <c r="H1141" s="65"/>
      <c r="I1141" s="65"/>
      <c r="J1141" s="65" t="s">
        <v>496</v>
      </c>
      <c r="K1141" s="65" t="s">
        <v>2187</v>
      </c>
      <c r="L1141" s="65"/>
      <c r="M1141" s="65"/>
      <c r="N1141" s="65">
        <v>1</v>
      </c>
      <c r="O1141" s="65" t="s">
        <v>516</v>
      </c>
      <c r="P1141" s="65" t="s">
        <v>2189</v>
      </c>
      <c r="Q1141" s="65"/>
      <c r="R1141" s="65"/>
      <c r="S1141" s="65"/>
      <c r="T1141" s="65"/>
    </row>
    <row r="1142" spans="1:20" hidden="1">
      <c r="A1142" s="6" t="str">
        <f>VLOOKUP(E1142,CIFX_ECSG清單!A:B,2,0)</f>
        <v>未上架</v>
      </c>
      <c r="B1142" s="6" t="str">
        <f>_xlfn.IFNA(IF(C1142="舊服務",LOOKUP(1,0/FIND(IFERROR(VLOOKUP(E1142,新舊交易名稱mapping!A:B,2,0),E1142),PGMTRX!A:A),PGMTRX!C:C),LOOKUP(1,0/FIND(E1142,新服務功能!H:H),新服務功能!M:M)),VLOOKUP(IFERROR(VLOOKUP(E1142,新舊交易名稱mapping!A:B,2,0),E1142),CIFX_ECSG清單!A:B,2,0))</f>
        <v>未上架</v>
      </c>
      <c r="C1142" s="6" t="str">
        <f>IF(_xlfn.IFNA(VLOOKUP(E1142,新服務功能!H:H,1,0),"舊服務")&lt;&gt;"舊服務","新服務","舊服務")</f>
        <v>舊服務</v>
      </c>
      <c r="D1142" s="6" t="str">
        <f>IF((VLOOKUP(E1142,CIFX_ECSG清單!A:H,8,FALSE))=1,"異動","查詢")</f>
        <v>異動</v>
      </c>
      <c r="E1142" s="65" t="s">
        <v>2486</v>
      </c>
      <c r="F1142" s="27" t="str">
        <f>IF(ISNUMBER(FIND("TWIS",E1142)),VLOOKUP(SUBSTITUTE(E1142,"TWIS","IWIS"),CIFX_ECSG清單!A:R,18,0),IF(AND(ISNUMBER(FIND("T",LEFT(E1142,2))),IF(LEN(E1142)-LEN(SUBSTITUTE(E1142,"T",""))&gt;1,FALSE,TRUE)),VLOOKUP(SUBSTITUTE(E1142,"T",""),CIFX_ECSG清單!A:R,18,0),VLOOKUP(E1142,CIFX_ECSG清單!A:R,18,0)))</f>
        <v>TS0116-SA-010301-00007-顧客資料基本資料_顧客聯絡資料維護(PIB)</v>
      </c>
      <c r="G1142" s="65"/>
      <c r="H1142" s="65"/>
      <c r="I1142" s="65"/>
      <c r="J1142" s="65" t="s">
        <v>496</v>
      </c>
      <c r="K1142" s="65" t="s">
        <v>2483</v>
      </c>
      <c r="L1142" s="65"/>
      <c r="M1142" s="65"/>
      <c r="N1142" s="65">
        <v>3</v>
      </c>
      <c r="O1142" s="65" t="s">
        <v>516</v>
      </c>
      <c r="P1142" s="65" t="s">
        <v>2477</v>
      </c>
      <c r="Q1142" s="65"/>
      <c r="R1142" s="65"/>
      <c r="S1142" s="65"/>
      <c r="T1142" s="65"/>
    </row>
    <row r="1143" spans="1:20" hidden="1">
      <c r="A1143" s="6" t="str">
        <f>VLOOKUP(E1143,CIFX_ECSG清單!A:B,2,0)</f>
        <v>未上架</v>
      </c>
      <c r="B1143" s="6" t="str">
        <f>_xlfn.IFNA(IF(C1143="舊服務",LOOKUP(1,0/FIND(IFERROR(VLOOKUP(E1143,新舊交易名稱mapping!A:B,2,0),E1143),PGMTRX!A:A),PGMTRX!C:C),LOOKUP(1,0/FIND(E1143,新服務功能!H:H),新服務功能!M:M)),VLOOKUP(IFERROR(VLOOKUP(E1143,新舊交易名稱mapping!A:B,2,0),E1143),CIFX_ECSG清單!A:B,2,0))</f>
        <v>未上架</v>
      </c>
      <c r="C1143" s="6" t="str">
        <f>IF(_xlfn.IFNA(VLOOKUP(E1143,新服務功能!H:H,1,0),"舊服務")&lt;&gt;"舊服務","新服務","舊服務")</f>
        <v>舊服務</v>
      </c>
      <c r="D1143" s="6" t="str">
        <f>IF((VLOOKUP(E1143,CIFX_ECSG清單!A:H,8,FALSE))=1,"異動","查詢")</f>
        <v>異動</v>
      </c>
      <c r="E1143" s="65" t="s">
        <v>2486</v>
      </c>
      <c r="F1143" s="27" t="str">
        <f>IF(ISNUMBER(FIND("TWIS",E1143)),VLOOKUP(SUBSTITUTE(E1143,"TWIS","IWIS"),CIFX_ECSG清單!A:R,18,0),IF(AND(ISNUMBER(FIND("T",LEFT(E1143,2))),IF(LEN(E1143)-LEN(SUBSTITUTE(E1143,"T",""))&gt;1,FALSE,TRUE)),VLOOKUP(SUBSTITUTE(E1143,"T",""),CIFX_ECSG清單!A:R,18,0),VLOOKUP(E1143,CIFX_ECSG清單!A:R,18,0)))</f>
        <v>TS0116-SA-010301-00007-顧客資料基本資料_顧客聯絡資料維護(PIB)</v>
      </c>
      <c r="G1143" s="65"/>
      <c r="H1143" s="65"/>
      <c r="I1143" s="65"/>
      <c r="J1143" s="65" t="s">
        <v>513</v>
      </c>
      <c r="K1143" s="65" t="s">
        <v>1170</v>
      </c>
      <c r="L1143" s="65"/>
      <c r="M1143" s="65"/>
      <c r="N1143" s="65">
        <v>10</v>
      </c>
      <c r="O1143" s="65" t="s">
        <v>516</v>
      </c>
      <c r="P1143" s="86" t="s">
        <v>501</v>
      </c>
      <c r="Q1143" s="65" t="s">
        <v>2034</v>
      </c>
      <c r="R1143" s="65" t="s">
        <v>517</v>
      </c>
      <c r="S1143" s="65" t="s">
        <v>2035</v>
      </c>
      <c r="T1143" s="65"/>
    </row>
    <row r="1144" spans="1:20" hidden="1">
      <c r="A1144" s="6" t="str">
        <f>VLOOKUP(E1144,CIFX_ECSG清單!A:B,2,0)</f>
        <v>PROD</v>
      </c>
      <c r="B1144" s="6" t="str">
        <f>_xlfn.IFNA(IF(C1144="舊服務",LOOKUP(1,0/FIND(IFERROR(VLOOKUP(E1144,新舊交易名稱mapping!A:B,2,0),E1144),PGMTRX!A:A),PGMTRX!C:C),LOOKUP(1,0/FIND(E1144,新服務功能!H:H),新服務功能!M:M)),VLOOKUP(IFERROR(VLOOKUP(E1144,新舊交易名稱mapping!A:B,2,0),E1144),CIFX_ECSG清單!A:B,2,0))</f>
        <v>TS0052 客服系統</v>
      </c>
      <c r="C1144" s="6" t="str">
        <f>IF(_xlfn.IFNA(VLOOKUP(E1144,新服務功能!H:H,1,0),"舊服務")&lt;&gt;"舊服務","新服務","舊服務")</f>
        <v>新服務</v>
      </c>
      <c r="D1144" s="6" t="str">
        <f>IF((VLOOKUP(E1144,CIFX_ECSG清單!A:H,8,FALSE))=1,"異動","查詢")</f>
        <v>異動</v>
      </c>
      <c r="E1144" s="65" t="s">
        <v>391</v>
      </c>
      <c r="F1144" s="27" t="str">
        <f>IF(ISNUMBER(FIND("TWIS",E1144)),VLOOKUP(SUBSTITUTE(E1144,"TWIS","IWIS"),CIFX_ECSG清單!A:R,18,0),IF(AND(ISNUMBER(FIND("T",LEFT(E1144,2))),IF(LEN(E1144)-LEN(SUBSTITUTE(E1144,"T",""))&gt;1,FALSE,TRUE)),VLOOKUP(SUBSTITUTE(E1144,"T",""),CIFX_ECSG清單!A:R,18,0),VLOOKUP(E1144,CIFX_ECSG清單!A:R,18,0)))</f>
        <v>TS0116-SA-010301-00008-顧客資料基本資料_顧客聯絡方式維護(客服)</v>
      </c>
      <c r="G1144" s="65"/>
      <c r="H1144" s="65"/>
      <c r="I1144" s="65"/>
      <c r="J1144" s="65" t="s">
        <v>496</v>
      </c>
      <c r="K1144" s="65" t="s">
        <v>498</v>
      </c>
      <c r="L1144" s="65"/>
      <c r="M1144" s="65"/>
      <c r="N1144" s="65">
        <v>10</v>
      </c>
      <c r="O1144" s="65" t="s">
        <v>516</v>
      </c>
      <c r="P1144" s="65" t="s">
        <v>501</v>
      </c>
      <c r="Q1144" s="65" t="s">
        <v>2034</v>
      </c>
      <c r="R1144" s="65" t="s">
        <v>517</v>
      </c>
      <c r="S1144" s="65" t="s">
        <v>2035</v>
      </c>
      <c r="T1144" s="65" t="str">
        <f>LOOKUP(1,0/FIND(E1144,新服務功能!H:H),新服務功能!M:M)</f>
        <v>TS0052 客服系統</v>
      </c>
    </row>
    <row r="1145" spans="1:20" hidden="1">
      <c r="A1145" s="6" t="str">
        <f>VLOOKUP(E1145,CIFX_ECSG清單!A:B,2,0)</f>
        <v>PROD</v>
      </c>
      <c r="B1145" s="6" t="str">
        <f>_xlfn.IFNA(IF(C1145="舊服務",LOOKUP(1,0/FIND(IFERROR(VLOOKUP(E1145,新舊交易名稱mapping!A:B,2,0),E1145),PGMTRX!A:A),PGMTRX!C:C),LOOKUP(1,0/FIND(E1145,新服務功能!H:H),新服務功能!M:M)),VLOOKUP(IFERROR(VLOOKUP(E1145,新舊交易名稱mapping!A:B,2,0),E1145),CIFX_ECSG清單!A:B,2,0))</f>
        <v>TS0052 客服系統</v>
      </c>
      <c r="C1145" s="6" t="str">
        <f>IF(_xlfn.IFNA(VLOOKUP(E1145,新服務功能!H:H,1,0),"舊服務")&lt;&gt;"舊服務","新服務","舊服務")</f>
        <v>新服務</v>
      </c>
      <c r="D1145" s="6" t="str">
        <f>IF((VLOOKUP(E1145,CIFX_ECSG清單!A:H,8,FALSE))=1,"異動","查詢")</f>
        <v>異動</v>
      </c>
      <c r="E1145" s="65" t="s">
        <v>391</v>
      </c>
      <c r="F1145" s="27" t="str">
        <f>IF(ISNUMBER(FIND("TWIS",E1145)),VLOOKUP(SUBSTITUTE(E1145,"TWIS","IWIS"),CIFX_ECSG清單!A:R,18,0),IF(AND(ISNUMBER(FIND("T",LEFT(E1145,2))),IF(LEN(E1145)-LEN(SUBSTITUTE(E1145,"T",""))&gt;1,FALSE,TRUE)),VLOOKUP(SUBSTITUTE(E1145,"T",""),CIFX_ECSG清單!A:R,18,0),VLOOKUP(E1145,CIFX_ECSG清單!A:R,18,0)))</f>
        <v>TS0116-SA-010301-00008-顧客資料基本資料_顧客聯絡方式維護(客服)</v>
      </c>
      <c r="G1145" s="65"/>
      <c r="H1145" s="65"/>
      <c r="I1145" s="65"/>
      <c r="J1145" s="65" t="s">
        <v>496</v>
      </c>
      <c r="K1145" s="65" t="s">
        <v>1541</v>
      </c>
      <c r="L1145" s="65"/>
      <c r="M1145" s="65"/>
      <c r="N1145" s="65">
        <v>13</v>
      </c>
      <c r="O1145" s="65" t="s">
        <v>516</v>
      </c>
      <c r="P1145" s="65" t="s">
        <v>744</v>
      </c>
      <c r="Q1145" s="65"/>
      <c r="R1145" s="65"/>
      <c r="S1145" s="65"/>
      <c r="T1145" s="65"/>
    </row>
    <row r="1146" spans="1:20" hidden="1">
      <c r="A1146" s="6" t="str">
        <f>VLOOKUP(E1146,CIFX_ECSG清單!A:B,2,0)</f>
        <v>PROD</v>
      </c>
      <c r="B1146" s="6" t="str">
        <f>_xlfn.IFNA(IF(C1146="舊服務",LOOKUP(1,0/FIND(IFERROR(VLOOKUP(E1146,新舊交易名稱mapping!A:B,2,0),E1146),PGMTRX!A:A),PGMTRX!C:C),LOOKUP(1,0/FIND(E1146,新服務功能!H:H),新服務功能!M:M)),VLOOKUP(IFERROR(VLOOKUP(E1146,新舊交易名稱mapping!A:B,2,0),E1146),CIFX_ECSG清單!A:B,2,0))</f>
        <v>TS0052 客服系統</v>
      </c>
      <c r="C1146" s="6" t="str">
        <f>IF(_xlfn.IFNA(VLOOKUP(E1146,新服務功能!H:H,1,0),"舊服務")&lt;&gt;"舊服務","新服務","舊服務")</f>
        <v>新服務</v>
      </c>
      <c r="D1146" s="6" t="str">
        <f>IF((VLOOKUP(E1146,CIFX_ECSG清單!A:H,8,FALSE))=1,"異動","查詢")</f>
        <v>異動</v>
      </c>
      <c r="E1146" s="65" t="s">
        <v>391</v>
      </c>
      <c r="F1146" s="27" t="str">
        <f>IF(ISNUMBER(FIND("TWIS",E1146)),VLOOKUP(SUBSTITUTE(E1146,"TWIS","IWIS"),CIFX_ECSG清單!A:R,18,0),IF(AND(ISNUMBER(FIND("T",LEFT(E1146,2))),IF(LEN(E1146)-LEN(SUBSTITUTE(E1146,"T",""))&gt;1,FALSE,TRUE)),VLOOKUP(SUBSTITUTE(E1146,"T",""),CIFX_ECSG清單!A:R,18,0),VLOOKUP(E1146,CIFX_ECSG清單!A:R,18,0)))</f>
        <v>TS0116-SA-010301-00008-顧客資料基本資料_顧客聯絡方式維護(客服)</v>
      </c>
      <c r="G1146" s="65"/>
      <c r="H1146" s="65"/>
      <c r="I1146" s="65"/>
      <c r="J1146" s="65" t="s">
        <v>496</v>
      </c>
      <c r="K1146" s="65" t="s">
        <v>2476</v>
      </c>
      <c r="L1146" s="65"/>
      <c r="M1146" s="65"/>
      <c r="N1146" s="65">
        <v>3</v>
      </c>
      <c r="O1146" s="65" t="s">
        <v>516</v>
      </c>
      <c r="P1146" s="65" t="s">
        <v>2477</v>
      </c>
      <c r="Q1146" s="65"/>
      <c r="R1146" s="65"/>
      <c r="S1146" s="65"/>
      <c r="T1146" s="65"/>
    </row>
    <row r="1147" spans="1:20" hidden="1">
      <c r="A1147" s="6" t="str">
        <f>VLOOKUP(E1147,CIFX_ECSG清單!A:B,2,0)</f>
        <v>PROD</v>
      </c>
      <c r="B1147" s="6" t="str">
        <f>_xlfn.IFNA(IF(C1147="舊服務",LOOKUP(1,0/FIND(IFERROR(VLOOKUP(E1147,新舊交易名稱mapping!A:B,2,0),E1147),PGMTRX!A:A),PGMTRX!C:C),LOOKUP(1,0/FIND(E1147,新服務功能!H:H),新服務功能!M:M)),VLOOKUP(IFERROR(VLOOKUP(E1147,新舊交易名稱mapping!A:B,2,0),E1147),CIFX_ECSG清單!A:B,2,0))</f>
        <v>TS0052 客服系統</v>
      </c>
      <c r="C1147" s="6" t="str">
        <f>IF(_xlfn.IFNA(VLOOKUP(E1147,新服務功能!H:H,1,0),"舊服務")&lt;&gt;"舊服務","新服務","舊服務")</f>
        <v>新服務</v>
      </c>
      <c r="D1147" s="6" t="str">
        <f>IF((VLOOKUP(E1147,CIFX_ECSG清單!A:H,8,FALSE))=1,"異動","查詢")</f>
        <v>異動</v>
      </c>
      <c r="E1147" s="65" t="s">
        <v>391</v>
      </c>
      <c r="F1147" s="27" t="str">
        <f>IF(ISNUMBER(FIND("TWIS",E1147)),VLOOKUP(SUBSTITUTE(E1147,"TWIS","IWIS"),CIFX_ECSG清單!A:R,18,0),IF(AND(ISNUMBER(FIND("T",LEFT(E1147,2))),IF(LEN(E1147)-LEN(SUBSTITUTE(E1147,"T",""))&gt;1,FALSE,TRUE)),VLOOKUP(SUBSTITUTE(E1147,"T",""),CIFX_ECSG清單!A:R,18,0),VLOOKUP(E1147,CIFX_ECSG清單!A:R,18,0)))</f>
        <v>TS0116-SA-010301-00008-顧客資料基本資料_顧客聯絡方式維護(客服)</v>
      </c>
      <c r="G1147" s="65"/>
      <c r="H1147" s="65"/>
      <c r="I1147" s="65"/>
      <c r="J1147" s="65" t="s">
        <v>496</v>
      </c>
      <c r="K1147" s="65" t="s">
        <v>2116</v>
      </c>
      <c r="L1147" s="65"/>
      <c r="M1147" s="65"/>
      <c r="N1147" s="65">
        <v>4</v>
      </c>
      <c r="O1147" s="65" t="s">
        <v>516</v>
      </c>
      <c r="P1147" s="65" t="s">
        <v>2118</v>
      </c>
      <c r="Q1147" s="65"/>
      <c r="R1147" s="65"/>
      <c r="S1147" s="65"/>
      <c r="T1147" s="65"/>
    </row>
    <row r="1148" spans="1:20" hidden="1">
      <c r="A1148" s="6" t="str">
        <f>VLOOKUP(E1148,CIFX_ECSG清單!A:B,2,0)</f>
        <v>PROD</v>
      </c>
      <c r="B1148" s="6" t="str">
        <f>_xlfn.IFNA(IF(C1148="舊服務",LOOKUP(1,0/FIND(IFERROR(VLOOKUP(E1148,新舊交易名稱mapping!A:B,2,0),E1148),PGMTRX!A:A),PGMTRX!C:C),LOOKUP(1,0/FIND(E1148,新服務功能!H:H),新服務功能!M:M)),VLOOKUP(IFERROR(VLOOKUP(E1148,新舊交易名稱mapping!A:B,2,0),E1148),CIFX_ECSG清單!A:B,2,0))</f>
        <v>TS0052 客服系統</v>
      </c>
      <c r="C1148" s="6" t="str">
        <f>IF(_xlfn.IFNA(VLOOKUP(E1148,新服務功能!H:H,1,0),"舊服務")&lt;&gt;"舊服務","新服務","舊服務")</f>
        <v>新服務</v>
      </c>
      <c r="D1148" s="6" t="str">
        <f>IF((VLOOKUP(E1148,CIFX_ECSG清單!A:H,8,FALSE))=1,"異動","查詢")</f>
        <v>異動</v>
      </c>
      <c r="E1148" s="65" t="s">
        <v>391</v>
      </c>
      <c r="F1148" s="27" t="str">
        <f>IF(ISNUMBER(FIND("TWIS",E1148)),VLOOKUP(SUBSTITUTE(E1148,"TWIS","IWIS"),CIFX_ECSG清單!A:R,18,0),IF(AND(ISNUMBER(FIND("T",LEFT(E1148,2))),IF(LEN(E1148)-LEN(SUBSTITUTE(E1148,"T",""))&gt;1,FALSE,TRUE)),VLOOKUP(SUBSTITUTE(E1148,"T",""),CIFX_ECSG清單!A:R,18,0),VLOOKUP(E1148,CIFX_ECSG清單!A:R,18,0)))</f>
        <v>TS0116-SA-010301-00008-顧客資料基本資料_顧客聯絡方式維護(客服)</v>
      </c>
      <c r="G1148" s="65"/>
      <c r="H1148" s="65"/>
      <c r="I1148" s="65"/>
      <c r="J1148" s="65" t="s">
        <v>496</v>
      </c>
      <c r="K1148" s="65" t="s">
        <v>2121</v>
      </c>
      <c r="L1148" s="65"/>
      <c r="M1148" s="65"/>
      <c r="N1148" s="65">
        <v>3</v>
      </c>
      <c r="O1148" s="65" t="s">
        <v>516</v>
      </c>
      <c r="P1148" s="65" t="s">
        <v>2123</v>
      </c>
      <c r="Q1148" s="65"/>
      <c r="R1148" s="65"/>
      <c r="S1148" s="65"/>
      <c r="T1148" s="65"/>
    </row>
    <row r="1149" spans="1:20" hidden="1">
      <c r="A1149" s="6" t="str">
        <f>VLOOKUP(E1149,CIFX_ECSG清單!A:B,2,0)</f>
        <v>PROD</v>
      </c>
      <c r="B1149" s="6" t="str">
        <f>_xlfn.IFNA(IF(C1149="舊服務",LOOKUP(1,0/FIND(IFERROR(VLOOKUP(E1149,新舊交易名稱mapping!A:B,2,0),E1149),PGMTRX!A:A),PGMTRX!C:C),LOOKUP(1,0/FIND(E1149,新服務功能!H:H),新服務功能!M:M)),VLOOKUP(IFERROR(VLOOKUP(E1149,新舊交易名稱mapping!A:B,2,0),E1149),CIFX_ECSG清單!A:B,2,0))</f>
        <v>TS0052 客服系統</v>
      </c>
      <c r="C1149" s="6" t="str">
        <f>IF(_xlfn.IFNA(VLOOKUP(E1149,新服務功能!H:H,1,0),"舊服務")&lt;&gt;"舊服務","新服務","舊服務")</f>
        <v>新服務</v>
      </c>
      <c r="D1149" s="6" t="str">
        <f>IF((VLOOKUP(E1149,CIFX_ECSG清單!A:H,8,FALSE))=1,"異動","查詢")</f>
        <v>異動</v>
      </c>
      <c r="E1149" s="65" t="s">
        <v>391</v>
      </c>
      <c r="F1149" s="27" t="str">
        <f>IF(ISNUMBER(FIND("TWIS",E1149)),VLOOKUP(SUBSTITUTE(E1149,"TWIS","IWIS"),CIFX_ECSG清單!A:R,18,0),IF(AND(ISNUMBER(FIND("T",LEFT(E1149,2))),IF(LEN(E1149)-LEN(SUBSTITUTE(E1149,"T",""))&gt;1,FALSE,TRUE)),VLOOKUP(SUBSTITUTE(E1149,"T",""),CIFX_ECSG清單!A:R,18,0),VLOOKUP(E1149,CIFX_ECSG清單!A:R,18,0)))</f>
        <v>TS0116-SA-010301-00008-顧客資料基本資料_顧客聯絡方式維護(客服)</v>
      </c>
      <c r="G1149" s="65"/>
      <c r="H1149" s="65"/>
      <c r="I1149" s="65"/>
      <c r="J1149" s="65" t="s">
        <v>496</v>
      </c>
      <c r="K1149" s="65" t="s">
        <v>2125</v>
      </c>
      <c r="L1149" s="65"/>
      <c r="M1149" s="65"/>
      <c r="N1149" s="65">
        <v>6</v>
      </c>
      <c r="O1149" s="65" t="s">
        <v>516</v>
      </c>
      <c r="P1149" s="65" t="s">
        <v>2127</v>
      </c>
      <c r="Q1149" s="65"/>
      <c r="R1149" s="65"/>
      <c r="S1149" s="65"/>
      <c r="T1149" s="65"/>
    </row>
    <row r="1150" spans="1:20" hidden="1">
      <c r="A1150" s="6" t="str">
        <f>VLOOKUP(E1150,CIFX_ECSG清單!A:B,2,0)</f>
        <v>PROD</v>
      </c>
      <c r="B1150" s="6" t="str">
        <f>_xlfn.IFNA(IF(C1150="舊服務",LOOKUP(1,0/FIND(IFERROR(VLOOKUP(E1150,新舊交易名稱mapping!A:B,2,0),E1150),PGMTRX!A:A),PGMTRX!C:C),LOOKUP(1,0/FIND(E1150,新服務功能!H:H),新服務功能!M:M)),VLOOKUP(IFERROR(VLOOKUP(E1150,新舊交易名稱mapping!A:B,2,0),E1150),CIFX_ECSG清單!A:B,2,0))</f>
        <v>TS0052 客服系統</v>
      </c>
      <c r="C1150" s="6" t="str">
        <f>IF(_xlfn.IFNA(VLOOKUP(E1150,新服務功能!H:H,1,0),"舊服務")&lt;&gt;"舊服務","新服務","舊服務")</f>
        <v>新服務</v>
      </c>
      <c r="D1150" s="6" t="str">
        <f>IF((VLOOKUP(E1150,CIFX_ECSG清單!A:H,8,FALSE))=1,"異動","查詢")</f>
        <v>異動</v>
      </c>
      <c r="E1150" s="65" t="s">
        <v>391</v>
      </c>
      <c r="F1150" s="27" t="str">
        <f>IF(ISNUMBER(FIND("TWIS",E1150)),VLOOKUP(SUBSTITUTE(E1150,"TWIS","IWIS"),CIFX_ECSG清單!A:R,18,0),IF(AND(ISNUMBER(FIND("T",LEFT(E1150,2))),IF(LEN(E1150)-LEN(SUBSTITUTE(E1150,"T",""))&gt;1,FALSE,TRUE)),VLOOKUP(SUBSTITUTE(E1150,"T",""),CIFX_ECSG清單!A:R,18,0),VLOOKUP(E1150,CIFX_ECSG清單!A:R,18,0)))</f>
        <v>TS0116-SA-010301-00008-顧客資料基本資料_顧客聯絡方式維護(客服)</v>
      </c>
      <c r="G1150" s="65"/>
      <c r="H1150" s="65"/>
      <c r="I1150" s="65"/>
      <c r="J1150" s="65" t="s">
        <v>496</v>
      </c>
      <c r="K1150" s="65" t="s">
        <v>498</v>
      </c>
      <c r="L1150" s="65"/>
      <c r="M1150" s="65"/>
      <c r="N1150" s="65">
        <v>10</v>
      </c>
      <c r="O1150" s="65" t="s">
        <v>516</v>
      </c>
      <c r="P1150" s="65" t="s">
        <v>501</v>
      </c>
      <c r="Q1150" s="65" t="s">
        <v>2034</v>
      </c>
      <c r="R1150" s="65" t="s">
        <v>517</v>
      </c>
      <c r="S1150" s="65" t="s">
        <v>2035</v>
      </c>
      <c r="T1150" s="65"/>
    </row>
    <row r="1151" spans="1:20" hidden="1">
      <c r="A1151" s="6" t="str">
        <f>VLOOKUP(E1151,CIFX_ECSG清單!A:B,2,0)</f>
        <v>PROD</v>
      </c>
      <c r="B1151" s="6" t="str">
        <f>_xlfn.IFNA(IF(C1151="舊服務",LOOKUP(1,0/FIND(IFERROR(VLOOKUP(E1151,新舊交易名稱mapping!A:B,2,0),E1151),PGMTRX!A:A),PGMTRX!C:C),LOOKUP(1,0/FIND(E1151,新服務功能!H:H),新服務功能!M:M)),VLOOKUP(IFERROR(VLOOKUP(E1151,新舊交易名稱mapping!A:B,2,0),E1151),CIFX_ECSG清單!A:B,2,0))</f>
        <v>TS0052 客服系統</v>
      </c>
      <c r="C1151" s="6" t="str">
        <f>IF(_xlfn.IFNA(VLOOKUP(E1151,新服務功能!H:H,1,0),"舊服務")&lt;&gt;"舊服務","新服務","舊服務")</f>
        <v>新服務</v>
      </c>
      <c r="D1151" s="6" t="str">
        <f>IF((VLOOKUP(E1151,CIFX_ECSG清單!A:H,8,FALSE))=1,"異動","查詢")</f>
        <v>異動</v>
      </c>
      <c r="E1151" s="65" t="s">
        <v>391</v>
      </c>
      <c r="F1151" s="27" t="str">
        <f>IF(ISNUMBER(FIND("TWIS",E1151)),VLOOKUP(SUBSTITUTE(E1151,"TWIS","IWIS"),CIFX_ECSG清單!A:R,18,0),IF(AND(ISNUMBER(FIND("T",LEFT(E1151,2))),IF(LEN(E1151)-LEN(SUBSTITUTE(E1151,"T",""))&gt;1,FALSE,TRUE)),VLOOKUP(SUBSTITUTE(E1151,"T",""),CIFX_ECSG清單!A:R,18,0),VLOOKUP(E1151,CIFX_ECSG清單!A:R,18,0)))</f>
        <v>TS0116-SA-010301-00008-顧客資料基本資料_顧客聯絡方式維護(客服)</v>
      </c>
      <c r="G1151" s="65"/>
      <c r="H1151" s="65"/>
      <c r="I1151" s="65"/>
      <c r="J1151" s="65" t="s">
        <v>496</v>
      </c>
      <c r="K1151" s="65" t="s">
        <v>912</v>
      </c>
      <c r="L1151" s="65"/>
      <c r="M1151" s="65"/>
      <c r="N1151" s="65">
        <v>11</v>
      </c>
      <c r="O1151" s="65" t="s">
        <v>516</v>
      </c>
      <c r="P1151" s="65" t="s">
        <v>914</v>
      </c>
      <c r="Q1151" s="65" t="s">
        <v>2034</v>
      </c>
      <c r="R1151" s="65" t="s">
        <v>2132</v>
      </c>
      <c r="S1151" s="65" t="s">
        <v>916</v>
      </c>
      <c r="T1151" s="65"/>
    </row>
    <row r="1152" spans="1:20" hidden="1">
      <c r="A1152" s="6" t="str">
        <f>VLOOKUP(E1152,CIFX_ECSG清單!A:B,2,0)</f>
        <v>PROD</v>
      </c>
      <c r="B1152" s="6" t="str">
        <f>_xlfn.IFNA(IF(C1152="舊服務",LOOKUP(1,0/FIND(IFERROR(VLOOKUP(E1152,新舊交易名稱mapping!A:B,2,0),E1152),PGMTRX!A:A),PGMTRX!C:C),LOOKUP(1,0/FIND(E1152,新服務功能!H:H),新服務功能!M:M)),VLOOKUP(IFERROR(VLOOKUP(E1152,新舊交易名稱mapping!A:B,2,0),E1152),CIFX_ECSG清單!A:B,2,0))</f>
        <v>TS0052 客服系統</v>
      </c>
      <c r="C1152" s="6" t="str">
        <f>IF(_xlfn.IFNA(VLOOKUP(E1152,新服務功能!H:H,1,0),"舊服務")&lt;&gt;"舊服務","新服務","舊服務")</f>
        <v>新服務</v>
      </c>
      <c r="D1152" s="6" t="str">
        <f>IF((VLOOKUP(E1152,CIFX_ECSG清單!A:H,8,FALSE))=1,"異動","查詢")</f>
        <v>異動</v>
      </c>
      <c r="E1152" s="65" t="s">
        <v>391</v>
      </c>
      <c r="F1152" s="27" t="str">
        <f>IF(ISNUMBER(FIND("TWIS",E1152)),VLOOKUP(SUBSTITUTE(E1152,"TWIS","IWIS"),CIFX_ECSG清單!A:R,18,0),IF(AND(ISNUMBER(FIND("T",LEFT(E1152,2))),IF(LEN(E1152)-LEN(SUBSTITUTE(E1152,"T",""))&gt;1,FALSE,TRUE)),VLOOKUP(SUBSTITUTE(E1152,"T",""),CIFX_ECSG清單!A:R,18,0),VLOOKUP(E1152,CIFX_ECSG清單!A:R,18,0)))</f>
        <v>TS0116-SA-010301-00008-顧客資料基本資料_顧客聯絡方式維護(客服)</v>
      </c>
      <c r="G1152" s="65"/>
      <c r="H1152" s="65"/>
      <c r="I1152" s="65"/>
      <c r="J1152" s="65" t="s">
        <v>496</v>
      </c>
      <c r="K1152" s="65" t="s">
        <v>1883</v>
      </c>
      <c r="L1152" s="65"/>
      <c r="M1152" s="65"/>
      <c r="N1152" s="65">
        <v>4</v>
      </c>
      <c r="O1152" s="65" t="s">
        <v>516</v>
      </c>
      <c r="P1152" s="65" t="s">
        <v>2135</v>
      </c>
      <c r="Q1152" s="65" t="s">
        <v>2034</v>
      </c>
      <c r="R1152" s="65" t="s">
        <v>921</v>
      </c>
      <c r="S1152" s="65" t="s">
        <v>2136</v>
      </c>
      <c r="T1152" s="65"/>
    </row>
    <row r="1153" spans="1:20" hidden="1">
      <c r="A1153" s="6" t="str">
        <f>VLOOKUP(E1153,CIFX_ECSG清單!A:B,2,0)</f>
        <v>PROD</v>
      </c>
      <c r="B1153" s="6" t="str">
        <f>_xlfn.IFNA(IF(C1153="舊服務",LOOKUP(1,0/FIND(IFERROR(VLOOKUP(E1153,新舊交易名稱mapping!A:B,2,0),E1153),PGMTRX!A:A),PGMTRX!C:C),LOOKUP(1,0/FIND(E1153,新服務功能!H:H),新服務功能!M:M)),VLOOKUP(IFERROR(VLOOKUP(E1153,新舊交易名稱mapping!A:B,2,0),E1153),CIFX_ECSG清單!A:B,2,0))</f>
        <v>TS0052 客服系統</v>
      </c>
      <c r="C1153" s="6" t="str">
        <f>IF(_xlfn.IFNA(VLOOKUP(E1153,新服務功能!H:H,1,0),"舊服務")&lt;&gt;"舊服務","新服務","舊服務")</f>
        <v>新服務</v>
      </c>
      <c r="D1153" s="6" t="str">
        <f>IF((VLOOKUP(E1153,CIFX_ECSG清單!A:H,8,FALSE))=1,"異動","查詢")</f>
        <v>異動</v>
      </c>
      <c r="E1153" s="65" t="s">
        <v>391</v>
      </c>
      <c r="F1153" s="27" t="str">
        <f>IF(ISNUMBER(FIND("TWIS",E1153)),VLOOKUP(SUBSTITUTE(E1153,"TWIS","IWIS"),CIFX_ECSG清單!A:R,18,0),IF(AND(ISNUMBER(FIND("T",LEFT(E1153,2))),IF(LEN(E1153)-LEN(SUBSTITUTE(E1153,"T",""))&gt;1,FALSE,TRUE)),VLOOKUP(SUBSTITUTE(E1153,"T",""),CIFX_ECSG清單!A:R,18,0),VLOOKUP(E1153,CIFX_ECSG清單!A:R,18,0)))</f>
        <v>TS0116-SA-010301-00008-顧客資料基本資料_顧客聯絡方式維護(客服)</v>
      </c>
      <c r="G1153" s="65"/>
      <c r="H1153" s="65"/>
      <c r="I1153" s="65"/>
      <c r="J1153" s="65" t="s">
        <v>496</v>
      </c>
      <c r="K1153" s="65" t="s">
        <v>923</v>
      </c>
      <c r="L1153" s="65"/>
      <c r="M1153" s="65"/>
      <c r="N1153" s="65">
        <v>11</v>
      </c>
      <c r="O1153" s="65" t="s">
        <v>516</v>
      </c>
      <c r="P1153" s="65" t="s">
        <v>925</v>
      </c>
      <c r="Q1153" s="65" t="s">
        <v>2114</v>
      </c>
      <c r="R1153" s="65" t="s">
        <v>926</v>
      </c>
      <c r="S1153" s="65" t="s">
        <v>927</v>
      </c>
      <c r="T1153" s="65"/>
    </row>
    <row r="1154" spans="1:20" hidden="1">
      <c r="A1154" s="6" t="str">
        <f>VLOOKUP(E1154,CIFX_ECSG清單!A:B,2,0)</f>
        <v>PROD</v>
      </c>
      <c r="B1154" s="6" t="str">
        <f>_xlfn.IFNA(IF(C1154="舊服務",LOOKUP(1,0/FIND(IFERROR(VLOOKUP(E1154,新舊交易名稱mapping!A:B,2,0),E1154),PGMTRX!A:A),PGMTRX!C:C),LOOKUP(1,0/FIND(E1154,新服務功能!H:H),新服務功能!M:M)),VLOOKUP(IFERROR(VLOOKUP(E1154,新舊交易名稱mapping!A:B,2,0),E1154),CIFX_ECSG清單!A:B,2,0))</f>
        <v>TS0052 客服系統</v>
      </c>
      <c r="C1154" s="6" t="str">
        <f>IF(_xlfn.IFNA(VLOOKUP(E1154,新服務功能!H:H,1,0),"舊服務")&lt;&gt;"舊服務","新服務","舊服務")</f>
        <v>新服務</v>
      </c>
      <c r="D1154" s="6" t="str">
        <f>IF((VLOOKUP(E1154,CIFX_ECSG清單!A:H,8,FALSE))=1,"異動","查詢")</f>
        <v>異動</v>
      </c>
      <c r="E1154" s="65" t="s">
        <v>391</v>
      </c>
      <c r="F1154" s="27" t="str">
        <f>IF(ISNUMBER(FIND("TWIS",E1154)),VLOOKUP(SUBSTITUTE(E1154,"TWIS","IWIS"),CIFX_ECSG清單!A:R,18,0),IF(AND(ISNUMBER(FIND("T",LEFT(E1154,2))),IF(LEN(E1154)-LEN(SUBSTITUTE(E1154,"T",""))&gt;1,FALSE,TRUE)),VLOOKUP(SUBSTITUTE(E1154,"T",""),CIFX_ECSG清單!A:R,18,0),VLOOKUP(E1154,CIFX_ECSG清單!A:R,18,0)))</f>
        <v>TS0116-SA-010301-00008-顧客資料基本資料_顧客聯絡方式維護(客服)</v>
      </c>
      <c r="G1154" s="65"/>
      <c r="H1154" s="65"/>
      <c r="I1154" s="65"/>
      <c r="J1154" s="65" t="s">
        <v>496</v>
      </c>
      <c r="K1154" s="65" t="s">
        <v>1640</v>
      </c>
      <c r="L1154" s="65"/>
      <c r="M1154" s="65"/>
      <c r="N1154" s="65">
        <v>6</v>
      </c>
      <c r="O1154" s="65" t="s">
        <v>516</v>
      </c>
      <c r="P1154" s="65" t="s">
        <v>930</v>
      </c>
      <c r="Q1154" s="65" t="s">
        <v>2114</v>
      </c>
      <c r="R1154" s="65" t="s">
        <v>931</v>
      </c>
      <c r="S1154" s="65" t="s">
        <v>932</v>
      </c>
      <c r="T1154" s="65"/>
    </row>
    <row r="1155" spans="1:20" hidden="1">
      <c r="A1155" s="6" t="str">
        <f>VLOOKUP(E1155,CIFX_ECSG清單!A:B,2,0)</f>
        <v>PROD</v>
      </c>
      <c r="B1155" s="6" t="str">
        <f>_xlfn.IFNA(IF(C1155="舊服務",LOOKUP(1,0/FIND(IFERROR(VLOOKUP(E1155,新舊交易名稱mapping!A:B,2,0),E1155),PGMTRX!A:A),PGMTRX!C:C),LOOKUP(1,0/FIND(E1155,新服務功能!H:H),新服務功能!M:M)),VLOOKUP(IFERROR(VLOOKUP(E1155,新舊交易名稱mapping!A:B,2,0),E1155),CIFX_ECSG清單!A:B,2,0))</f>
        <v>TS0052 客服系統</v>
      </c>
      <c r="C1155" s="6" t="str">
        <f>IF(_xlfn.IFNA(VLOOKUP(E1155,新服務功能!H:H,1,0),"舊服務")&lt;&gt;"舊服務","新服務","舊服務")</f>
        <v>新服務</v>
      </c>
      <c r="D1155" s="6" t="str">
        <f>IF((VLOOKUP(E1155,CIFX_ECSG清單!A:H,8,FALSE))=1,"異動","查詢")</f>
        <v>異動</v>
      </c>
      <c r="E1155" s="65" t="s">
        <v>391</v>
      </c>
      <c r="F1155" s="27" t="str">
        <f>IF(ISNUMBER(FIND("TWIS",E1155)),VLOOKUP(SUBSTITUTE(E1155,"TWIS","IWIS"),CIFX_ECSG清單!A:R,18,0),IF(AND(ISNUMBER(FIND("T",LEFT(E1155,2))),IF(LEN(E1155)-LEN(SUBSTITUTE(E1155,"T",""))&gt;1,FALSE,TRUE)),VLOOKUP(SUBSTITUTE(E1155,"T",""),CIFX_ECSG清單!A:R,18,0),VLOOKUP(E1155,CIFX_ECSG清單!A:R,18,0)))</f>
        <v>TS0116-SA-010301-00008-顧客資料基本資料_顧客聯絡方式維護(客服)</v>
      </c>
      <c r="G1155" s="65"/>
      <c r="H1155" s="65"/>
      <c r="I1155" s="65"/>
      <c r="J1155" s="65" t="s">
        <v>496</v>
      </c>
      <c r="K1155" s="65" t="s">
        <v>1643</v>
      </c>
      <c r="L1155" s="65"/>
      <c r="M1155" s="65"/>
      <c r="N1155" s="65">
        <v>11</v>
      </c>
      <c r="O1155" s="65" t="s">
        <v>516</v>
      </c>
      <c r="P1155" s="65" t="s">
        <v>936</v>
      </c>
      <c r="Q1155" s="65" t="s">
        <v>2114</v>
      </c>
      <c r="R1155" s="65" t="s">
        <v>1159</v>
      </c>
      <c r="S1155" s="65" t="s">
        <v>938</v>
      </c>
      <c r="T1155" s="65"/>
    </row>
    <row r="1156" spans="1:20" hidden="1">
      <c r="A1156" s="6" t="str">
        <f>VLOOKUP(E1156,CIFX_ECSG清單!A:B,2,0)</f>
        <v>PROD</v>
      </c>
      <c r="B1156" s="6" t="str">
        <f>_xlfn.IFNA(IF(C1156="舊服務",LOOKUP(1,0/FIND(IFERROR(VLOOKUP(E1156,新舊交易名稱mapping!A:B,2,0),E1156),PGMTRX!A:A),PGMTRX!C:C),LOOKUP(1,0/FIND(E1156,新服務功能!H:H),新服務功能!M:M)),VLOOKUP(IFERROR(VLOOKUP(E1156,新舊交易名稱mapping!A:B,2,0),E1156),CIFX_ECSG清單!A:B,2,0))</f>
        <v>TS0052 客服系統</v>
      </c>
      <c r="C1156" s="6" t="str">
        <f>IF(_xlfn.IFNA(VLOOKUP(E1156,新服務功能!H:H,1,0),"舊服務")&lt;&gt;"舊服務","新服務","舊服務")</f>
        <v>新服務</v>
      </c>
      <c r="D1156" s="6" t="str">
        <f>IF((VLOOKUP(E1156,CIFX_ECSG清單!A:H,8,FALSE))=1,"異動","查詢")</f>
        <v>異動</v>
      </c>
      <c r="E1156" s="65" t="s">
        <v>391</v>
      </c>
      <c r="F1156" s="27" t="str">
        <f>IF(ISNUMBER(FIND("TWIS",E1156)),VLOOKUP(SUBSTITUTE(E1156,"TWIS","IWIS"),CIFX_ECSG清單!A:R,18,0),IF(AND(ISNUMBER(FIND("T",LEFT(E1156,2))),IF(LEN(E1156)-LEN(SUBSTITUTE(E1156,"T",""))&gt;1,FALSE,TRUE)),VLOOKUP(SUBSTITUTE(E1156,"T",""),CIFX_ECSG清單!A:R,18,0),VLOOKUP(E1156,CIFX_ECSG清單!A:R,18,0)))</f>
        <v>TS0116-SA-010301-00008-顧客資料基本資料_顧客聯絡方式維護(客服)</v>
      </c>
      <c r="G1156" s="65"/>
      <c r="H1156" s="65"/>
      <c r="I1156" s="65"/>
      <c r="J1156" s="65" t="s">
        <v>496</v>
      </c>
      <c r="K1156" s="65" t="s">
        <v>2487</v>
      </c>
      <c r="L1156" s="65"/>
      <c r="M1156" s="65"/>
      <c r="N1156" s="65">
        <v>11</v>
      </c>
      <c r="O1156" s="65" t="s">
        <v>516</v>
      </c>
      <c r="P1156" s="65" t="s">
        <v>1068</v>
      </c>
      <c r="Q1156" s="65" t="s">
        <v>2114</v>
      </c>
      <c r="R1156" s="65" t="s">
        <v>1183</v>
      </c>
      <c r="S1156" s="65" t="s">
        <v>1070</v>
      </c>
      <c r="T1156" s="65"/>
    </row>
    <row r="1157" spans="1:20" hidden="1">
      <c r="A1157" s="6" t="str">
        <f>VLOOKUP(E1157,CIFX_ECSG清單!A:B,2,0)</f>
        <v>PROD</v>
      </c>
      <c r="B1157" s="6" t="str">
        <f>_xlfn.IFNA(IF(C1157="舊服務",LOOKUP(1,0/FIND(IFERROR(VLOOKUP(E1157,新舊交易名稱mapping!A:B,2,0),E1157),PGMTRX!A:A),PGMTRX!C:C),LOOKUP(1,0/FIND(E1157,新服務功能!H:H),新服務功能!M:M)),VLOOKUP(IFERROR(VLOOKUP(E1157,新舊交易名稱mapping!A:B,2,0),E1157),CIFX_ECSG清單!A:B,2,0))</f>
        <v>TS0052 客服系統</v>
      </c>
      <c r="C1157" s="6" t="str">
        <f>IF(_xlfn.IFNA(VLOOKUP(E1157,新服務功能!H:H,1,0),"舊服務")&lt;&gt;"舊服務","新服務","舊服務")</f>
        <v>新服務</v>
      </c>
      <c r="D1157" s="6" t="str">
        <f>IF((VLOOKUP(E1157,CIFX_ECSG清單!A:H,8,FALSE))=1,"異動","查詢")</f>
        <v>異動</v>
      </c>
      <c r="E1157" s="65" t="s">
        <v>391</v>
      </c>
      <c r="F1157" s="27" t="str">
        <f>IF(ISNUMBER(FIND("TWIS",E1157)),VLOOKUP(SUBSTITUTE(E1157,"TWIS","IWIS"),CIFX_ECSG清單!A:R,18,0),IF(AND(ISNUMBER(FIND("T",LEFT(E1157,2))),IF(LEN(E1157)-LEN(SUBSTITUTE(E1157,"T",""))&gt;1,FALSE,TRUE)),VLOOKUP(SUBSTITUTE(E1157,"T",""),CIFX_ECSG清單!A:R,18,0),VLOOKUP(E1157,CIFX_ECSG清單!A:R,18,0)))</f>
        <v>TS0116-SA-010301-00008-顧客資料基本資料_顧客聯絡方式維護(客服)</v>
      </c>
      <c r="G1157" s="65"/>
      <c r="H1157" s="65"/>
      <c r="I1157" s="65"/>
      <c r="J1157" s="65" t="s">
        <v>496</v>
      </c>
      <c r="K1157" s="65" t="s">
        <v>623</v>
      </c>
      <c r="L1157" s="65"/>
      <c r="M1157" s="65"/>
      <c r="N1157" s="65">
        <v>60</v>
      </c>
      <c r="O1157" s="65" t="s">
        <v>516</v>
      </c>
      <c r="P1157" s="65" t="s">
        <v>699</v>
      </c>
      <c r="Q1157" s="65" t="s">
        <v>2156</v>
      </c>
      <c r="R1157" s="65" t="s">
        <v>700</v>
      </c>
      <c r="S1157" s="65" t="s">
        <v>627</v>
      </c>
      <c r="T1157" s="65"/>
    </row>
    <row r="1158" spans="1:20" hidden="1">
      <c r="A1158" s="6" t="str">
        <f>VLOOKUP(E1158,CIFX_ECSG清單!A:B,2,0)</f>
        <v>PROD</v>
      </c>
      <c r="B1158" s="6" t="str">
        <f>_xlfn.IFNA(IF(C1158="舊服務",LOOKUP(1,0/FIND(IFERROR(VLOOKUP(E1158,新舊交易名稱mapping!A:B,2,0),E1158),PGMTRX!A:A),PGMTRX!C:C),LOOKUP(1,0/FIND(E1158,新服務功能!H:H),新服務功能!M:M)),VLOOKUP(IFERROR(VLOOKUP(E1158,新舊交易名稱mapping!A:B,2,0),E1158),CIFX_ECSG清單!A:B,2,0))</f>
        <v>TS0052 客服系統</v>
      </c>
      <c r="C1158" s="6" t="str">
        <f>IF(_xlfn.IFNA(VLOOKUP(E1158,新服務功能!H:H,1,0),"舊服務")&lt;&gt;"舊服務","新服務","舊服務")</f>
        <v>新服務</v>
      </c>
      <c r="D1158" s="6" t="str">
        <f>IF((VLOOKUP(E1158,CIFX_ECSG清單!A:H,8,FALSE))=1,"異動","查詢")</f>
        <v>異動</v>
      </c>
      <c r="E1158" s="65" t="s">
        <v>391</v>
      </c>
      <c r="F1158" s="27" t="str">
        <f>IF(ISNUMBER(FIND("TWIS",E1158)),VLOOKUP(SUBSTITUTE(E1158,"TWIS","IWIS"),CIFX_ECSG清單!A:R,18,0),IF(AND(ISNUMBER(FIND("T",LEFT(E1158,2))),IF(LEN(E1158)-LEN(SUBSTITUTE(E1158,"T",""))&gt;1,FALSE,TRUE)),VLOOKUP(SUBSTITUTE(E1158,"T",""),CIFX_ECSG清單!A:R,18,0),VLOOKUP(E1158,CIFX_ECSG清單!A:R,18,0)))</f>
        <v>TS0116-SA-010301-00008-顧客資料基本資料_顧客聯絡方式維護(客服)</v>
      </c>
      <c r="G1158" s="65"/>
      <c r="H1158" s="65"/>
      <c r="I1158" s="65"/>
      <c r="J1158" s="65" t="s">
        <v>496</v>
      </c>
      <c r="K1158" s="65" t="s">
        <v>1626</v>
      </c>
      <c r="L1158" s="65"/>
      <c r="M1158" s="65"/>
      <c r="N1158" s="65">
        <v>80</v>
      </c>
      <c r="O1158" s="65" t="s">
        <v>516</v>
      </c>
      <c r="P1158" s="65" t="s">
        <v>1629</v>
      </c>
      <c r="Q1158" s="65" t="s">
        <v>2159</v>
      </c>
      <c r="R1158" s="65" t="s">
        <v>1630</v>
      </c>
      <c r="S1158" s="65" t="s">
        <v>1631</v>
      </c>
      <c r="T1158" s="65"/>
    </row>
    <row r="1159" spans="1:20" hidden="1">
      <c r="A1159" s="6" t="str">
        <f>VLOOKUP(E1159,CIFX_ECSG清單!A:B,2,0)</f>
        <v>PROD</v>
      </c>
      <c r="B1159" s="6" t="str">
        <f>_xlfn.IFNA(IF(C1159="舊服務",LOOKUP(1,0/FIND(IFERROR(VLOOKUP(E1159,新舊交易名稱mapping!A:B,2,0),E1159),PGMTRX!A:A),PGMTRX!C:C),LOOKUP(1,0/FIND(E1159,新服務功能!H:H),新服務功能!M:M)),VLOOKUP(IFERROR(VLOOKUP(E1159,新舊交易名稱mapping!A:B,2,0),E1159),CIFX_ECSG清單!A:B,2,0))</f>
        <v>TS0052 客服系統</v>
      </c>
      <c r="C1159" s="6" t="str">
        <f>IF(_xlfn.IFNA(VLOOKUP(E1159,新服務功能!H:H,1,0),"舊服務")&lt;&gt;"舊服務","新服務","舊服務")</f>
        <v>新服務</v>
      </c>
      <c r="D1159" s="6" t="str">
        <f>IF((VLOOKUP(E1159,CIFX_ECSG清單!A:H,8,FALSE))=1,"異動","查詢")</f>
        <v>異動</v>
      </c>
      <c r="E1159" s="65" t="s">
        <v>391</v>
      </c>
      <c r="F1159" s="27" t="str">
        <f>IF(ISNUMBER(FIND("TWIS",E1159)),VLOOKUP(SUBSTITUTE(E1159,"TWIS","IWIS"),CIFX_ECSG清單!A:R,18,0),IF(AND(ISNUMBER(FIND("T",LEFT(E1159,2))),IF(LEN(E1159)-LEN(SUBSTITUTE(E1159,"T",""))&gt;1,FALSE,TRUE)),VLOOKUP(SUBSTITUTE(E1159,"T",""),CIFX_ECSG清單!A:R,18,0),VLOOKUP(E1159,CIFX_ECSG清單!A:R,18,0)))</f>
        <v>TS0116-SA-010301-00008-顧客資料基本資料_顧客聯絡方式維護(客服)</v>
      </c>
      <c r="G1159" s="65"/>
      <c r="H1159" s="65"/>
      <c r="I1159" s="65"/>
      <c r="J1159" s="65" t="s">
        <v>496</v>
      </c>
      <c r="K1159" s="65" t="s">
        <v>2161</v>
      </c>
      <c r="L1159" s="65"/>
      <c r="M1159" s="65"/>
      <c r="N1159" s="65">
        <v>3</v>
      </c>
      <c r="O1159" s="65" t="s">
        <v>516</v>
      </c>
      <c r="P1159" s="65" t="s">
        <v>946</v>
      </c>
      <c r="Q1159" s="65" t="s">
        <v>2034</v>
      </c>
      <c r="R1159" s="65" t="s">
        <v>947</v>
      </c>
      <c r="S1159" s="65" t="s">
        <v>948</v>
      </c>
      <c r="T1159" s="65"/>
    </row>
    <row r="1160" spans="1:20" hidden="1">
      <c r="A1160" s="6" t="str">
        <f>VLOOKUP(E1160,CIFX_ECSG清單!A:B,2,0)</f>
        <v>PROD</v>
      </c>
      <c r="B1160" s="6" t="str">
        <f>_xlfn.IFNA(IF(C1160="舊服務",LOOKUP(1,0/FIND(IFERROR(VLOOKUP(E1160,新舊交易名稱mapping!A:B,2,0),E1160),PGMTRX!A:A),PGMTRX!C:C),LOOKUP(1,0/FIND(E1160,新服務功能!H:H),新服務功能!M:M)),VLOOKUP(IFERROR(VLOOKUP(E1160,新舊交易名稱mapping!A:B,2,0),E1160),CIFX_ECSG清單!A:B,2,0))</f>
        <v>TS0052 客服系統</v>
      </c>
      <c r="C1160" s="6" t="str">
        <f>IF(_xlfn.IFNA(VLOOKUP(E1160,新服務功能!H:H,1,0),"舊服務")&lt;&gt;"舊服務","新服務","舊服務")</f>
        <v>新服務</v>
      </c>
      <c r="D1160" s="6" t="str">
        <f>IF((VLOOKUP(E1160,CIFX_ECSG清單!A:H,8,FALSE))=1,"異動","查詢")</f>
        <v>異動</v>
      </c>
      <c r="E1160" s="65" t="s">
        <v>391</v>
      </c>
      <c r="F1160" s="27" t="str">
        <f>IF(ISNUMBER(FIND("TWIS",E1160)),VLOOKUP(SUBSTITUTE(E1160,"TWIS","IWIS"),CIFX_ECSG清單!A:R,18,0),IF(AND(ISNUMBER(FIND("T",LEFT(E1160,2))),IF(LEN(E1160)-LEN(SUBSTITUTE(E1160,"T",""))&gt;1,FALSE,TRUE)),VLOOKUP(SUBSTITUTE(E1160,"T",""),CIFX_ECSG清單!A:R,18,0),VLOOKUP(E1160,CIFX_ECSG清單!A:R,18,0)))</f>
        <v>TS0116-SA-010301-00008-顧客資料基本資料_顧客聯絡方式維護(客服)</v>
      </c>
      <c r="G1160" s="65"/>
      <c r="H1160" s="65"/>
      <c r="I1160" s="65"/>
      <c r="J1160" s="65" t="s">
        <v>496</v>
      </c>
      <c r="K1160" s="65" t="s">
        <v>691</v>
      </c>
      <c r="L1160" s="65"/>
      <c r="M1160" s="65"/>
      <c r="N1160" s="65">
        <v>1</v>
      </c>
      <c r="O1160" s="65" t="s">
        <v>516</v>
      </c>
      <c r="P1160" s="65" t="s">
        <v>693</v>
      </c>
      <c r="Q1160" s="65" t="s">
        <v>2156</v>
      </c>
      <c r="R1160" s="65" t="s">
        <v>694</v>
      </c>
      <c r="S1160" s="65" t="s">
        <v>696</v>
      </c>
      <c r="T1160" s="65"/>
    </row>
    <row r="1161" spans="1:20" hidden="1">
      <c r="A1161" s="6" t="str">
        <f>VLOOKUP(E1161,CIFX_ECSG清單!A:B,2,0)</f>
        <v>PROD</v>
      </c>
      <c r="B1161" s="6" t="str">
        <f>_xlfn.IFNA(IF(C1161="舊服務",LOOKUP(1,0/FIND(IFERROR(VLOOKUP(E1161,新舊交易名稱mapping!A:B,2,0),E1161),PGMTRX!A:A),PGMTRX!C:C),LOOKUP(1,0/FIND(E1161,新服務功能!H:H),新服務功能!M:M)),VLOOKUP(IFERROR(VLOOKUP(E1161,新舊交易名稱mapping!A:B,2,0),E1161),CIFX_ECSG清單!A:B,2,0))</f>
        <v>TS0052 客服系統</v>
      </c>
      <c r="C1161" s="6" t="str">
        <f>IF(_xlfn.IFNA(VLOOKUP(E1161,新服務功能!H:H,1,0),"舊服務")&lt;&gt;"舊服務","新服務","舊服務")</f>
        <v>新服務</v>
      </c>
      <c r="D1161" s="6" t="str">
        <f>IF((VLOOKUP(E1161,CIFX_ECSG清單!A:H,8,FALSE))=1,"異動","查詢")</f>
        <v>異動</v>
      </c>
      <c r="E1161" s="65" t="s">
        <v>391</v>
      </c>
      <c r="F1161" s="27" t="str">
        <f>IF(ISNUMBER(FIND("TWIS",E1161)),VLOOKUP(SUBSTITUTE(E1161,"TWIS","IWIS"),CIFX_ECSG清單!A:R,18,0),IF(AND(ISNUMBER(FIND("T",LEFT(E1161,2))),IF(LEN(E1161)-LEN(SUBSTITUTE(E1161,"T",""))&gt;1,FALSE,TRUE)),VLOOKUP(SUBSTITUTE(E1161,"T",""),CIFX_ECSG清單!A:R,18,0),VLOOKUP(E1161,CIFX_ECSG清單!A:R,18,0)))</f>
        <v>TS0116-SA-010301-00008-顧客資料基本資料_顧客聯絡方式維護(客服)</v>
      </c>
      <c r="G1161" s="65"/>
      <c r="H1161" s="65"/>
      <c r="I1161" s="65"/>
      <c r="J1161" s="65" t="s">
        <v>496</v>
      </c>
      <c r="K1161" s="65" t="s">
        <v>939</v>
      </c>
      <c r="L1161" s="65"/>
      <c r="M1161" s="65"/>
      <c r="N1161" s="65">
        <v>11</v>
      </c>
      <c r="O1161" s="65" t="s">
        <v>516</v>
      </c>
      <c r="P1161" s="65" t="s">
        <v>940</v>
      </c>
      <c r="Q1161" s="65" t="s">
        <v>2114</v>
      </c>
      <c r="R1161" s="65" t="s">
        <v>1162</v>
      </c>
      <c r="S1161" s="65" t="s">
        <v>942</v>
      </c>
      <c r="T1161" s="65"/>
    </row>
    <row r="1162" spans="1:20" hidden="1">
      <c r="A1162" s="6" t="str">
        <f>VLOOKUP(E1162,CIFX_ECSG清單!A:B,2,0)</f>
        <v>PROD</v>
      </c>
      <c r="B1162" s="6" t="str">
        <f>_xlfn.IFNA(IF(C1162="舊服務",LOOKUP(1,0/FIND(IFERROR(VLOOKUP(E1162,新舊交易名稱mapping!A:B,2,0),E1162),PGMTRX!A:A),PGMTRX!C:C),LOOKUP(1,0/FIND(E1162,新服務功能!H:H),新服務功能!M:M)),VLOOKUP(IFERROR(VLOOKUP(E1162,新舊交易名稱mapping!A:B,2,0),E1162),CIFX_ECSG清單!A:B,2,0))</f>
        <v>TS0052 客服系統</v>
      </c>
      <c r="C1162" s="6" t="str">
        <f>IF(_xlfn.IFNA(VLOOKUP(E1162,新服務功能!H:H,1,0),"舊服務")&lt;&gt;"舊服務","新服務","舊服務")</f>
        <v>新服務</v>
      </c>
      <c r="D1162" s="6" t="str">
        <f>IF((VLOOKUP(E1162,CIFX_ECSG清單!A:H,8,FALSE))=1,"異動","查詢")</f>
        <v>異動</v>
      </c>
      <c r="E1162" s="65" t="s">
        <v>391</v>
      </c>
      <c r="F1162" s="27" t="str">
        <f>IF(ISNUMBER(FIND("TWIS",E1162)),VLOOKUP(SUBSTITUTE(E1162,"TWIS","IWIS"),CIFX_ECSG清單!A:R,18,0),IF(AND(ISNUMBER(FIND("T",LEFT(E1162,2))),IF(LEN(E1162)-LEN(SUBSTITUTE(E1162,"T",""))&gt;1,FALSE,TRUE)),VLOOKUP(SUBSTITUTE(E1162,"T",""),CIFX_ECSG清單!A:R,18,0),VLOOKUP(E1162,CIFX_ECSG清單!A:R,18,0)))</f>
        <v>TS0116-SA-010301-00008-顧客資料基本資料_顧客聯絡方式維護(客服)</v>
      </c>
      <c r="G1162" s="65"/>
      <c r="H1162" s="65"/>
      <c r="I1162" s="65"/>
      <c r="J1162" s="65" t="s">
        <v>496</v>
      </c>
      <c r="K1162" s="65" t="s">
        <v>907</v>
      </c>
      <c r="L1162" s="65"/>
      <c r="M1162" s="65"/>
      <c r="N1162" s="65">
        <v>11</v>
      </c>
      <c r="O1162" s="65" t="s">
        <v>516</v>
      </c>
      <c r="P1162" s="65" t="s">
        <v>909</v>
      </c>
      <c r="Q1162" s="65" t="s">
        <v>2034</v>
      </c>
      <c r="R1162" s="65" t="s">
        <v>910</v>
      </c>
      <c r="S1162" s="65" t="s">
        <v>911</v>
      </c>
      <c r="T1162" s="65"/>
    </row>
    <row r="1163" spans="1:20" hidden="1">
      <c r="A1163" s="6" t="str">
        <f>VLOOKUP(E1163,CIFX_ECSG清單!A:B,2,0)</f>
        <v>PROD</v>
      </c>
      <c r="B1163" s="6" t="str">
        <f>_xlfn.IFNA(IF(C1163="舊服務",LOOKUP(1,0/FIND(IFERROR(VLOOKUP(E1163,新舊交易名稱mapping!A:B,2,0),E1163),PGMTRX!A:A),PGMTRX!C:C),LOOKUP(1,0/FIND(E1163,新服務功能!H:H),新服務功能!M:M)),VLOOKUP(IFERROR(VLOOKUP(E1163,新舊交易名稱mapping!A:B,2,0),E1163),CIFX_ECSG清單!A:B,2,0))</f>
        <v>TS0052 客服系統</v>
      </c>
      <c r="C1163" s="6" t="str">
        <f>IF(_xlfn.IFNA(VLOOKUP(E1163,新服務功能!H:H,1,0),"舊服務")&lt;&gt;"舊服務","新服務","舊服務")</f>
        <v>新服務</v>
      </c>
      <c r="D1163" s="6" t="str">
        <f>IF((VLOOKUP(E1163,CIFX_ECSG清單!A:H,8,FALSE))=1,"異動","查詢")</f>
        <v>異動</v>
      </c>
      <c r="E1163" s="65" t="s">
        <v>391</v>
      </c>
      <c r="F1163" s="27" t="str">
        <f>IF(ISNUMBER(FIND("TWIS",E1163)),VLOOKUP(SUBSTITUTE(E1163,"TWIS","IWIS"),CIFX_ECSG清單!A:R,18,0),IF(AND(ISNUMBER(FIND("T",LEFT(E1163,2))),IF(LEN(E1163)-LEN(SUBSTITUTE(E1163,"T",""))&gt;1,FALSE,TRUE)),VLOOKUP(SUBSTITUTE(E1163,"T",""),CIFX_ECSG清單!A:R,18,0),VLOOKUP(E1163,CIFX_ECSG清單!A:R,18,0)))</f>
        <v>TS0116-SA-010301-00008-顧客資料基本資料_顧客聯絡方式維護(客服)</v>
      </c>
      <c r="G1163" s="65"/>
      <c r="H1163" s="65"/>
      <c r="I1163" s="65"/>
      <c r="J1163" s="65" t="s">
        <v>496</v>
      </c>
      <c r="K1163" s="65" t="s">
        <v>2170</v>
      </c>
      <c r="L1163" s="65"/>
      <c r="M1163" s="65"/>
      <c r="N1163" s="65">
        <v>1</v>
      </c>
      <c r="O1163" s="65" t="s">
        <v>516</v>
      </c>
      <c r="P1163" s="65" t="s">
        <v>703</v>
      </c>
      <c r="Q1163" s="65" t="s">
        <v>2172</v>
      </c>
      <c r="R1163" s="65" t="s">
        <v>704</v>
      </c>
      <c r="S1163" s="65" t="s">
        <v>706</v>
      </c>
      <c r="T1163" s="65"/>
    </row>
    <row r="1164" spans="1:20" hidden="1">
      <c r="A1164" s="6" t="str">
        <f>VLOOKUP(E1164,CIFX_ECSG清單!A:B,2,0)</f>
        <v>PROD</v>
      </c>
      <c r="B1164" s="6" t="str">
        <f>_xlfn.IFNA(IF(C1164="舊服務",LOOKUP(1,0/FIND(IFERROR(VLOOKUP(E1164,新舊交易名稱mapping!A:B,2,0),E1164),PGMTRX!A:A),PGMTRX!C:C),LOOKUP(1,0/FIND(E1164,新服務功能!H:H),新服務功能!M:M)),VLOOKUP(IFERROR(VLOOKUP(E1164,新舊交易名稱mapping!A:B,2,0),E1164),CIFX_ECSG清單!A:B,2,0))</f>
        <v>TS0052 客服系統</v>
      </c>
      <c r="C1164" s="6" t="str">
        <f>IF(_xlfn.IFNA(VLOOKUP(E1164,新服務功能!H:H,1,0),"舊服務")&lt;&gt;"舊服務","新服務","舊服務")</f>
        <v>新服務</v>
      </c>
      <c r="D1164" s="6" t="str">
        <f>IF((VLOOKUP(E1164,CIFX_ECSG清單!A:H,8,FALSE))=1,"異動","查詢")</f>
        <v>異動</v>
      </c>
      <c r="E1164" s="65" t="s">
        <v>391</v>
      </c>
      <c r="F1164" s="27" t="str">
        <f>IF(ISNUMBER(FIND("TWIS",E1164)),VLOOKUP(SUBSTITUTE(E1164,"TWIS","IWIS"),CIFX_ECSG清單!A:R,18,0),IF(AND(ISNUMBER(FIND("T",LEFT(E1164,2))),IF(LEN(E1164)-LEN(SUBSTITUTE(E1164,"T",""))&gt;1,FALSE,TRUE)),VLOOKUP(SUBSTITUTE(E1164,"T",""),CIFX_ECSG清單!A:R,18,0),VLOOKUP(E1164,CIFX_ECSG清單!A:R,18,0)))</f>
        <v>TS0116-SA-010301-00008-顧客資料基本資料_顧客聯絡方式維護(客服)</v>
      </c>
      <c r="G1164" s="65"/>
      <c r="H1164" s="65"/>
      <c r="I1164" s="65"/>
      <c r="J1164" s="65" t="s">
        <v>496</v>
      </c>
      <c r="K1164" s="65" t="s">
        <v>2174</v>
      </c>
      <c r="L1164" s="65"/>
      <c r="M1164" s="65"/>
      <c r="N1164" s="65">
        <v>1</v>
      </c>
      <c r="O1164" s="65" t="s">
        <v>516</v>
      </c>
      <c r="P1164" s="65" t="s">
        <v>709</v>
      </c>
      <c r="Q1164" s="65" t="s">
        <v>2172</v>
      </c>
      <c r="R1164" s="65" t="s">
        <v>710</v>
      </c>
      <c r="S1164" s="65" t="s">
        <v>711</v>
      </c>
      <c r="T1164" s="65"/>
    </row>
    <row r="1165" spans="1:20" hidden="1">
      <c r="A1165" s="6" t="str">
        <f>VLOOKUP(E1165,CIFX_ECSG清單!A:B,2,0)</f>
        <v>PROD</v>
      </c>
      <c r="B1165" s="6" t="str">
        <f>_xlfn.IFNA(IF(C1165="舊服務",LOOKUP(1,0/FIND(IFERROR(VLOOKUP(E1165,新舊交易名稱mapping!A:B,2,0),E1165),PGMTRX!A:A),PGMTRX!C:C),LOOKUP(1,0/FIND(E1165,新服務功能!H:H),新服務功能!M:M)),VLOOKUP(IFERROR(VLOOKUP(E1165,新舊交易名稱mapping!A:B,2,0),E1165),CIFX_ECSG清單!A:B,2,0))</f>
        <v>TS0052 客服系統</v>
      </c>
      <c r="C1165" s="6" t="str">
        <f>IF(_xlfn.IFNA(VLOOKUP(E1165,新服務功能!H:H,1,0),"舊服務")&lt;&gt;"舊服務","新服務","舊服務")</f>
        <v>新服務</v>
      </c>
      <c r="D1165" s="6" t="str">
        <f>IF((VLOOKUP(E1165,CIFX_ECSG清單!A:H,8,FALSE))=1,"異動","查詢")</f>
        <v>異動</v>
      </c>
      <c r="E1165" s="65" t="s">
        <v>391</v>
      </c>
      <c r="F1165" s="27" t="str">
        <f>IF(ISNUMBER(FIND("TWIS",E1165)),VLOOKUP(SUBSTITUTE(E1165,"TWIS","IWIS"),CIFX_ECSG清單!A:R,18,0),IF(AND(ISNUMBER(FIND("T",LEFT(E1165,2))),IF(LEN(E1165)-LEN(SUBSTITUTE(E1165,"T",""))&gt;1,FALSE,TRUE)),VLOOKUP(SUBSTITUTE(E1165,"T",""),CIFX_ECSG清單!A:R,18,0),VLOOKUP(E1165,CIFX_ECSG清單!A:R,18,0)))</f>
        <v>TS0116-SA-010301-00008-顧客資料基本資料_顧客聯絡方式維護(客服)</v>
      </c>
      <c r="G1165" s="65"/>
      <c r="H1165" s="65"/>
      <c r="I1165" s="65"/>
      <c r="J1165" s="65" t="s">
        <v>496</v>
      </c>
      <c r="K1165" s="65" t="s">
        <v>2177</v>
      </c>
      <c r="L1165" s="65"/>
      <c r="M1165" s="65"/>
      <c r="N1165" s="65">
        <v>1</v>
      </c>
      <c r="O1165" s="65" t="s">
        <v>516</v>
      </c>
      <c r="P1165" s="65" t="s">
        <v>714</v>
      </c>
      <c r="Q1165" s="65" t="s">
        <v>2172</v>
      </c>
      <c r="R1165" s="65" t="s">
        <v>715</v>
      </c>
      <c r="S1165" s="65" t="s">
        <v>716</v>
      </c>
      <c r="T1165" s="65"/>
    </row>
    <row r="1166" spans="1:20" hidden="1">
      <c r="A1166" s="6" t="str">
        <f>VLOOKUP(E1166,CIFX_ECSG清單!A:B,2,0)</f>
        <v>PROD</v>
      </c>
      <c r="B1166" s="6" t="str">
        <f>_xlfn.IFNA(IF(C1166="舊服務",LOOKUP(1,0/FIND(IFERROR(VLOOKUP(E1166,新舊交易名稱mapping!A:B,2,0),E1166),PGMTRX!A:A),PGMTRX!C:C),LOOKUP(1,0/FIND(E1166,新服務功能!H:H),新服務功能!M:M)),VLOOKUP(IFERROR(VLOOKUP(E1166,新舊交易名稱mapping!A:B,2,0),E1166),CIFX_ECSG清單!A:B,2,0))</f>
        <v>TS0052 客服系統</v>
      </c>
      <c r="C1166" s="6" t="str">
        <f>IF(_xlfn.IFNA(VLOOKUP(E1166,新服務功能!H:H,1,0),"舊服務")&lt;&gt;"舊服務","新服務","舊服務")</f>
        <v>新服務</v>
      </c>
      <c r="D1166" s="6" t="str">
        <f>IF((VLOOKUP(E1166,CIFX_ECSG清單!A:H,8,FALSE))=1,"異動","查詢")</f>
        <v>異動</v>
      </c>
      <c r="E1166" s="65" t="s">
        <v>391</v>
      </c>
      <c r="F1166" s="27" t="str">
        <f>IF(ISNUMBER(FIND("TWIS",E1166)),VLOOKUP(SUBSTITUTE(E1166,"TWIS","IWIS"),CIFX_ECSG清單!A:R,18,0),IF(AND(ISNUMBER(FIND("T",LEFT(E1166,2))),IF(LEN(E1166)-LEN(SUBSTITUTE(E1166,"T",""))&gt;1,FALSE,TRUE)),VLOOKUP(SUBSTITUTE(E1166,"T",""),CIFX_ECSG清單!A:R,18,0),VLOOKUP(E1166,CIFX_ECSG清單!A:R,18,0)))</f>
        <v>TS0116-SA-010301-00008-顧客資料基本資料_顧客聯絡方式維護(客服)</v>
      </c>
      <c r="G1166" s="65"/>
      <c r="H1166" s="65"/>
      <c r="I1166" s="65"/>
      <c r="J1166" s="65" t="s">
        <v>496</v>
      </c>
      <c r="K1166" s="65" t="s">
        <v>2180</v>
      </c>
      <c r="L1166" s="65"/>
      <c r="M1166" s="65"/>
      <c r="N1166" s="65">
        <v>1</v>
      </c>
      <c r="O1166" s="65" t="s">
        <v>516</v>
      </c>
      <c r="P1166" s="65" t="s">
        <v>719</v>
      </c>
      <c r="Q1166" s="65" t="s">
        <v>2172</v>
      </c>
      <c r="R1166" s="65" t="s">
        <v>720</v>
      </c>
      <c r="S1166" s="65" t="s">
        <v>721</v>
      </c>
      <c r="T1166" s="65"/>
    </row>
    <row r="1167" spans="1:20" hidden="1">
      <c r="A1167" s="6" t="str">
        <f>VLOOKUP(E1167,CIFX_ECSG清單!A:B,2,0)</f>
        <v>PROD</v>
      </c>
      <c r="B1167" s="6" t="str">
        <f>_xlfn.IFNA(IF(C1167="舊服務",LOOKUP(1,0/FIND(IFERROR(VLOOKUP(E1167,新舊交易名稱mapping!A:B,2,0),E1167),PGMTRX!A:A),PGMTRX!C:C),LOOKUP(1,0/FIND(E1167,新服務功能!H:H),新服務功能!M:M)),VLOOKUP(IFERROR(VLOOKUP(E1167,新舊交易名稱mapping!A:B,2,0),E1167),CIFX_ECSG清單!A:B,2,0))</f>
        <v>TS0052 客服系統</v>
      </c>
      <c r="C1167" s="6" t="str">
        <f>IF(_xlfn.IFNA(VLOOKUP(E1167,新服務功能!H:H,1,0),"舊服務")&lt;&gt;"舊服務","新服務","舊服務")</f>
        <v>新服務</v>
      </c>
      <c r="D1167" s="6" t="str">
        <f>IF((VLOOKUP(E1167,CIFX_ECSG清單!A:H,8,FALSE))=1,"異動","查詢")</f>
        <v>異動</v>
      </c>
      <c r="E1167" s="65" t="s">
        <v>391</v>
      </c>
      <c r="F1167" s="27" t="str">
        <f>IF(ISNUMBER(FIND("TWIS",E1167)),VLOOKUP(SUBSTITUTE(E1167,"TWIS","IWIS"),CIFX_ECSG清單!A:R,18,0),IF(AND(ISNUMBER(FIND("T",LEFT(E1167,2))),IF(LEN(E1167)-LEN(SUBSTITUTE(E1167,"T",""))&gt;1,FALSE,TRUE)),VLOOKUP(SUBSTITUTE(E1167,"T",""),CIFX_ECSG清單!A:R,18,0),VLOOKUP(E1167,CIFX_ECSG清單!A:R,18,0)))</f>
        <v>TS0116-SA-010301-00008-顧客資料基本資料_顧客聯絡方式維護(客服)</v>
      </c>
      <c r="G1167" s="65"/>
      <c r="H1167" s="65"/>
      <c r="I1167" s="65"/>
      <c r="J1167" s="65" t="s">
        <v>496</v>
      </c>
      <c r="K1167" s="65" t="s">
        <v>1620</v>
      </c>
      <c r="L1167" s="65"/>
      <c r="M1167" s="65"/>
      <c r="N1167" s="65">
        <v>80</v>
      </c>
      <c r="O1167" s="65" t="s">
        <v>516</v>
      </c>
      <c r="P1167" s="65" t="s">
        <v>1623</v>
      </c>
      <c r="Q1167" s="65" t="s">
        <v>2159</v>
      </c>
      <c r="R1167" s="65" t="s">
        <v>1624</v>
      </c>
      <c r="S1167" s="65" t="s">
        <v>1625</v>
      </c>
      <c r="T1167" s="65"/>
    </row>
    <row r="1168" spans="1:20" hidden="1">
      <c r="A1168" s="6" t="str">
        <f>VLOOKUP(E1168,CIFX_ECSG清單!A:B,2,0)</f>
        <v>PROD</v>
      </c>
      <c r="B1168" s="6" t="str">
        <f>_xlfn.IFNA(IF(C1168="舊服務",LOOKUP(1,0/FIND(IFERROR(VLOOKUP(E1168,新舊交易名稱mapping!A:B,2,0),E1168),PGMTRX!A:A),PGMTRX!C:C),LOOKUP(1,0/FIND(E1168,新服務功能!H:H),新服務功能!M:M)),VLOOKUP(IFERROR(VLOOKUP(E1168,新舊交易名稱mapping!A:B,2,0),E1168),CIFX_ECSG清單!A:B,2,0))</f>
        <v>TS0052 客服系統</v>
      </c>
      <c r="C1168" s="6" t="str">
        <f>IF(_xlfn.IFNA(VLOOKUP(E1168,新服務功能!H:H,1,0),"舊服務")&lt;&gt;"舊服務","新服務","舊服務")</f>
        <v>新服務</v>
      </c>
      <c r="D1168" s="6" t="str">
        <f>IF((VLOOKUP(E1168,CIFX_ECSG清單!A:H,8,FALSE))=1,"異動","查詢")</f>
        <v>異動</v>
      </c>
      <c r="E1168" s="65" t="s">
        <v>391</v>
      </c>
      <c r="F1168" s="27" t="str">
        <f>IF(ISNUMBER(FIND("TWIS",E1168)),VLOOKUP(SUBSTITUTE(E1168,"TWIS","IWIS"),CIFX_ECSG清單!A:R,18,0),IF(AND(ISNUMBER(FIND("T",LEFT(E1168,2))),IF(LEN(E1168)-LEN(SUBSTITUTE(E1168,"T",""))&gt;1,FALSE,TRUE)),VLOOKUP(SUBSTITUTE(E1168,"T",""),CIFX_ECSG清單!A:R,18,0),VLOOKUP(E1168,CIFX_ECSG清單!A:R,18,0)))</f>
        <v>TS0116-SA-010301-00008-顧客資料基本資料_顧客聯絡方式維護(客服)</v>
      </c>
      <c r="G1168" s="65"/>
      <c r="H1168" s="65"/>
      <c r="I1168" s="65"/>
      <c r="J1168" s="65" t="s">
        <v>496</v>
      </c>
      <c r="K1168" s="65" t="s">
        <v>1646</v>
      </c>
      <c r="L1168" s="65"/>
      <c r="M1168" s="65"/>
      <c r="N1168" s="65">
        <v>50</v>
      </c>
      <c r="O1168" s="65" t="s">
        <v>516</v>
      </c>
      <c r="P1168" s="65" t="s">
        <v>845</v>
      </c>
      <c r="Q1168" s="65" t="s">
        <v>2114</v>
      </c>
      <c r="R1168" s="65" t="s">
        <v>1157</v>
      </c>
      <c r="S1168" s="65" t="s">
        <v>847</v>
      </c>
      <c r="T1168" s="65"/>
    </row>
    <row r="1169" spans="1:20" hidden="1">
      <c r="A1169" s="6" t="str">
        <f>VLOOKUP(E1169,CIFX_ECSG清單!A:B,2,0)</f>
        <v>PROD</v>
      </c>
      <c r="B1169" s="6" t="str">
        <f>_xlfn.IFNA(IF(C1169="舊服務",LOOKUP(1,0/FIND(IFERROR(VLOOKUP(E1169,新舊交易名稱mapping!A:B,2,0),E1169),PGMTRX!A:A),PGMTRX!C:C),LOOKUP(1,0/FIND(E1169,新服務功能!H:H),新服務功能!M:M)),VLOOKUP(IFERROR(VLOOKUP(E1169,新舊交易名稱mapping!A:B,2,0),E1169),CIFX_ECSG清單!A:B,2,0))</f>
        <v>TS0052 客服系統</v>
      </c>
      <c r="C1169" s="6" t="str">
        <f>IF(_xlfn.IFNA(VLOOKUP(E1169,新服務功能!H:H,1,0),"舊服務")&lt;&gt;"舊服務","新服務","舊服務")</f>
        <v>新服務</v>
      </c>
      <c r="D1169" s="6" t="str">
        <f>IF((VLOOKUP(E1169,CIFX_ECSG清單!A:H,8,FALSE))=1,"異動","查詢")</f>
        <v>異動</v>
      </c>
      <c r="E1169" s="65" t="s">
        <v>391</v>
      </c>
      <c r="F1169" s="27" t="str">
        <f>IF(ISNUMBER(FIND("TWIS",E1169)),VLOOKUP(SUBSTITUTE(E1169,"TWIS","IWIS"),CIFX_ECSG清單!A:R,18,0),IF(AND(ISNUMBER(FIND("T",LEFT(E1169,2))),IF(LEN(E1169)-LEN(SUBSTITUTE(E1169,"T",""))&gt;1,FALSE,TRUE)),VLOOKUP(SUBSTITUTE(E1169,"T",""),CIFX_ECSG清單!A:R,18,0),VLOOKUP(E1169,CIFX_ECSG清單!A:R,18,0)))</f>
        <v>TS0116-SA-010301-00008-顧客資料基本資料_顧客聯絡方式維護(客服)</v>
      </c>
      <c r="G1169" s="65"/>
      <c r="H1169" s="65"/>
      <c r="I1169" s="65"/>
      <c r="J1169" s="65" t="s">
        <v>513</v>
      </c>
      <c r="K1169" s="87" t="s">
        <v>2190</v>
      </c>
      <c r="L1169" s="87"/>
      <c r="M1169" s="65"/>
      <c r="N1169" s="65"/>
      <c r="O1169" s="65" t="s">
        <v>516</v>
      </c>
      <c r="P1169" s="87" t="s">
        <v>2192</v>
      </c>
      <c r="Q1169" s="65"/>
      <c r="R1169" s="65"/>
      <c r="S1169" s="65"/>
      <c r="T1169" s="65"/>
    </row>
    <row r="1170" spans="1:20" hidden="1">
      <c r="A1170" s="6" t="str">
        <f>VLOOKUP(E1170,CIFX_ECSG清單!A:B,2,0)</f>
        <v>PROD</v>
      </c>
      <c r="B1170" s="6" t="str">
        <f>_xlfn.IFNA(IF(C1170="舊服務",LOOKUP(1,0/FIND(IFERROR(VLOOKUP(E1170,新舊交易名稱mapping!A:B,2,0),E1170),PGMTRX!A:A),PGMTRX!C:C),LOOKUP(1,0/FIND(E1170,新服務功能!H:H),新服務功能!M:M)),VLOOKUP(IFERROR(VLOOKUP(E1170,新舊交易名稱mapping!A:B,2,0),E1170),CIFX_ECSG清單!A:B,2,0))</f>
        <v>TS0052 客服系統,CH0052 線上服務應用系統</v>
      </c>
      <c r="C1170" s="6" t="str">
        <f>IF(_xlfn.IFNA(VLOOKUP(E1170,新服務功能!H:H,1,0),"舊服務")&lt;&gt;"舊服務","新服務","舊服務")</f>
        <v>新服務</v>
      </c>
      <c r="D1170" s="6" t="str">
        <f>IF((VLOOKUP(E1170,CIFX_ECSG清單!A:H,8,FALSE))=1,"異動","查詢")</f>
        <v>異動</v>
      </c>
      <c r="E1170" s="65" t="s">
        <v>386</v>
      </c>
      <c r="F1170" s="27" t="str">
        <f>IF(ISNUMBER(FIND("TWIS",E1170)),VLOOKUP(SUBSTITUTE(E1170,"TWIS","IWIS"),CIFX_ECSG清單!A:R,18,0),IF(AND(ISNUMBER(FIND("T",LEFT(E1170,2))),IF(LEN(E1170)-LEN(SUBSTITUTE(E1170,"T",""))&gt;1,FALSE,TRUE)),VLOOKUP(SUBSTITUTE(E1170,"T",""),CIFX_ECSG清單!A:R,18,0),VLOOKUP(E1170,CIFX_ECSG清單!A:R,18,0)))</f>
        <v>TS0116-SA-010312-00002-顧客註記/約定作業_玉山金控及其子公司之資料運用聲明維護(客服)</v>
      </c>
      <c r="G1170" s="65"/>
      <c r="H1170" s="65"/>
      <c r="I1170" s="65"/>
      <c r="J1170" s="65" t="s">
        <v>496</v>
      </c>
      <c r="K1170" s="65" t="s">
        <v>498</v>
      </c>
      <c r="L1170" s="65"/>
      <c r="M1170" s="65"/>
      <c r="N1170" s="65">
        <v>10</v>
      </c>
      <c r="O1170" s="65" t="s">
        <v>516</v>
      </c>
      <c r="P1170" s="65" t="s">
        <v>501</v>
      </c>
      <c r="Q1170" s="65"/>
      <c r="R1170" s="65"/>
      <c r="S1170" s="65" t="s">
        <v>2035</v>
      </c>
      <c r="T1170" s="65" t="s">
        <v>2488</v>
      </c>
    </row>
    <row r="1171" spans="1:20" hidden="1">
      <c r="A1171" s="6" t="str">
        <f>VLOOKUP(E1171,CIFX_ECSG清單!A:B,2,0)</f>
        <v>PROD</v>
      </c>
      <c r="B1171" s="6" t="str">
        <f>_xlfn.IFNA(IF(C1171="舊服務",LOOKUP(1,0/FIND(IFERROR(VLOOKUP(E1171,新舊交易名稱mapping!A:B,2,0),E1171),PGMTRX!A:A),PGMTRX!C:C),LOOKUP(1,0/FIND(E1171,新服務功能!H:H),新服務功能!M:M)),VLOOKUP(IFERROR(VLOOKUP(E1171,新舊交易名稱mapping!A:B,2,0),E1171),CIFX_ECSG清單!A:B,2,0))</f>
        <v>TS0052 客服系統,CH0052 線上服務應用系統</v>
      </c>
      <c r="C1171" s="6" t="str">
        <f>IF(_xlfn.IFNA(VLOOKUP(E1171,新服務功能!H:H,1,0),"舊服務")&lt;&gt;"舊服務","新服務","舊服務")</f>
        <v>新服務</v>
      </c>
      <c r="D1171" s="6" t="str">
        <f>IF((VLOOKUP(E1171,CIFX_ECSG清單!A:H,8,FALSE))=1,"異動","查詢")</f>
        <v>異動</v>
      </c>
      <c r="E1171" s="65" t="s">
        <v>2489</v>
      </c>
      <c r="F1171" s="27" t="str">
        <f>IF(ISNUMBER(FIND("TWIS",E1171)),VLOOKUP(SUBSTITUTE(E1171,"TWIS","IWIS"),CIFX_ECSG清單!A:R,18,0),IF(AND(ISNUMBER(FIND("T",LEFT(E1171,2))),IF(LEN(E1171)-LEN(SUBSTITUTE(E1171,"T",""))&gt;1,FALSE,TRUE)),VLOOKUP(SUBSTITUTE(E1171,"T",""),CIFX_ECSG清單!A:R,18,0),VLOOKUP(E1171,CIFX_ECSG清單!A:R,18,0)))</f>
        <v>TS0116-SA-010312-00002-顧客註記/約定作業_玉山金控及其子公司之資料運用聲明維護(客服)</v>
      </c>
      <c r="G1171" s="65"/>
      <c r="H1171" s="65"/>
      <c r="I1171" s="65"/>
      <c r="J1171" s="65" t="s">
        <v>496</v>
      </c>
      <c r="K1171" s="65" t="s">
        <v>2490</v>
      </c>
      <c r="L1171" s="65"/>
      <c r="M1171" s="65"/>
      <c r="N1171" s="65">
        <v>1</v>
      </c>
      <c r="O1171" s="65" t="s">
        <v>516</v>
      </c>
      <c r="P1171" s="65" t="s">
        <v>2491</v>
      </c>
      <c r="Q1171" s="65"/>
      <c r="R1171" s="65"/>
      <c r="S1171" s="65" t="s">
        <v>2492</v>
      </c>
      <c r="T1171" s="65" t="s">
        <v>2488</v>
      </c>
    </row>
    <row r="1172" spans="1:20" hidden="1">
      <c r="A1172" s="6" t="str">
        <f>VLOOKUP(E1172,CIFX_ECSG清單!A:B,2,0)</f>
        <v>PROD</v>
      </c>
      <c r="B1172" s="6" t="str">
        <f>_xlfn.IFNA(IF(C1172="舊服務",LOOKUP(1,0/FIND(IFERROR(VLOOKUP(E1172,新舊交易名稱mapping!A:B,2,0),E1172),PGMTRX!A:A),PGMTRX!C:C),LOOKUP(1,0/FIND(E1172,新服務功能!H:H),新服務功能!M:M)),VLOOKUP(IFERROR(VLOOKUP(E1172,新舊交易名稱mapping!A:B,2,0),E1172),CIFX_ECSG清單!A:B,2,0))</f>
        <v>TS0052 客服系統,CH0052 線上服務應用系統</v>
      </c>
      <c r="C1172" s="6" t="str">
        <f>IF(_xlfn.IFNA(VLOOKUP(E1172,新服務功能!H:H,1,0),"舊服務")&lt;&gt;"舊服務","新服務","舊服務")</f>
        <v>新服務</v>
      </c>
      <c r="D1172" s="6" t="str">
        <f>IF((VLOOKUP(E1172,CIFX_ECSG清單!A:H,8,FALSE))=1,"異動","查詢")</f>
        <v>異動</v>
      </c>
      <c r="E1172" s="65" t="s">
        <v>2489</v>
      </c>
      <c r="F1172" s="27" t="str">
        <f>IF(ISNUMBER(FIND("TWIS",E1172)),VLOOKUP(SUBSTITUTE(E1172,"TWIS","IWIS"),CIFX_ECSG清單!A:R,18,0),IF(AND(ISNUMBER(FIND("T",LEFT(E1172,2))),IF(LEN(E1172)-LEN(SUBSTITUTE(E1172,"T",""))&gt;1,FALSE,TRUE)),VLOOKUP(SUBSTITUTE(E1172,"T",""),CIFX_ECSG清單!A:R,18,0),VLOOKUP(E1172,CIFX_ECSG清單!A:R,18,0)))</f>
        <v>TS0116-SA-010312-00002-顧客註記/約定作業_玉山金控及其子公司之資料運用聲明維護(客服)</v>
      </c>
      <c r="G1172" s="65"/>
      <c r="H1172" s="65"/>
      <c r="I1172" s="65"/>
      <c r="J1172" s="65" t="s">
        <v>496</v>
      </c>
      <c r="K1172" s="65" t="s">
        <v>2493</v>
      </c>
      <c r="L1172" s="65"/>
      <c r="M1172" s="65"/>
      <c r="N1172" s="65">
        <v>8</v>
      </c>
      <c r="O1172" s="65" t="s">
        <v>516</v>
      </c>
      <c r="P1172" s="65" t="s">
        <v>2494</v>
      </c>
      <c r="Q1172" s="65"/>
      <c r="R1172" s="65"/>
      <c r="S1172" s="65" t="s">
        <v>2495</v>
      </c>
      <c r="T1172" s="65" t="s">
        <v>2488</v>
      </c>
    </row>
    <row r="1173" spans="1:20" hidden="1">
      <c r="A1173" s="6" t="str">
        <f>VLOOKUP(E1173,CIFX_ECSG清單!A:B,2,0)</f>
        <v>PROD</v>
      </c>
      <c r="B1173" s="6" t="str">
        <f>_xlfn.IFNA(IF(C1173="舊服務",LOOKUP(1,0/FIND(IFERROR(VLOOKUP(E1173,新舊交易名稱mapping!A:B,2,0),E1173),PGMTRX!A:A),PGMTRX!C:C),LOOKUP(1,0/FIND(E1173,新服務功能!H:H),新服務功能!M:M)),VLOOKUP(IFERROR(VLOOKUP(E1173,新舊交易名稱mapping!A:B,2,0),E1173),CIFX_ECSG清單!A:B,2,0))</f>
        <v>TS0052 客服系統,CH0052 線上服務應用系統</v>
      </c>
      <c r="C1173" s="6" t="str">
        <f>IF(_xlfn.IFNA(VLOOKUP(E1173,新服務功能!H:H,1,0),"舊服務")&lt;&gt;"舊服務","新服務","舊服務")</f>
        <v>新服務</v>
      </c>
      <c r="D1173" s="6" t="str">
        <f>IF((VLOOKUP(E1173,CIFX_ECSG清單!A:H,8,FALSE))=1,"異動","查詢")</f>
        <v>異動</v>
      </c>
      <c r="E1173" s="65" t="s">
        <v>2489</v>
      </c>
      <c r="F1173" s="27" t="str">
        <f>IF(ISNUMBER(FIND("TWIS",E1173)),VLOOKUP(SUBSTITUTE(E1173,"TWIS","IWIS"),CIFX_ECSG清單!A:R,18,0),IF(AND(ISNUMBER(FIND("T",LEFT(E1173,2))),IF(LEN(E1173)-LEN(SUBSTITUTE(E1173,"T",""))&gt;1,FALSE,TRUE)),VLOOKUP(SUBSTITUTE(E1173,"T",""),CIFX_ECSG清單!A:R,18,0),VLOOKUP(E1173,CIFX_ECSG清單!A:R,18,0)))</f>
        <v>TS0116-SA-010312-00002-顧客註記/約定作業_玉山金控及其子公司之資料運用聲明維護(客服)</v>
      </c>
      <c r="G1173" s="65"/>
      <c r="H1173" s="65"/>
      <c r="I1173" s="65"/>
      <c r="J1173" s="65" t="s">
        <v>496</v>
      </c>
      <c r="K1173" s="65" t="s">
        <v>2496</v>
      </c>
      <c r="L1173" s="65"/>
      <c r="M1173" s="65"/>
      <c r="N1173" s="65">
        <v>8</v>
      </c>
      <c r="O1173" s="65" t="s">
        <v>516</v>
      </c>
      <c r="P1173" s="65" t="s">
        <v>2497</v>
      </c>
      <c r="Q1173" s="65"/>
      <c r="R1173" s="65"/>
      <c r="S1173" s="65" t="s">
        <v>2498</v>
      </c>
      <c r="T1173" s="65" t="s">
        <v>2488</v>
      </c>
    </row>
    <row r="1174" spans="1:20" hidden="1">
      <c r="A1174" s="6" t="str">
        <f>VLOOKUP(E1174,CIFX_ECSG清單!A:B,2,0)</f>
        <v>PROD</v>
      </c>
      <c r="B1174" s="6" t="str">
        <f>_xlfn.IFNA(IF(C1174="舊服務",LOOKUP(1,0/FIND(IFERROR(VLOOKUP(E1174,新舊交易名稱mapping!A:B,2,0),E1174),PGMTRX!A:A),PGMTRX!C:C),LOOKUP(1,0/FIND(E1174,新服務功能!H:H),新服務功能!M:M)),VLOOKUP(IFERROR(VLOOKUP(E1174,新舊交易名稱mapping!A:B,2,0),E1174),CIFX_ECSG清單!A:B,2,0))</f>
        <v>TS0052 客服系統,CH0052 線上服務應用系統</v>
      </c>
      <c r="C1174" s="6" t="str">
        <f>IF(_xlfn.IFNA(VLOOKUP(E1174,新服務功能!H:H,1,0),"舊服務")&lt;&gt;"舊服務","新服務","舊服務")</f>
        <v>新服務</v>
      </c>
      <c r="D1174" s="6" t="str">
        <f>IF((VLOOKUP(E1174,CIFX_ECSG清單!A:H,8,FALSE))=1,"異動","查詢")</f>
        <v>異動</v>
      </c>
      <c r="E1174" s="65" t="s">
        <v>2489</v>
      </c>
      <c r="F1174" s="27" t="str">
        <f>IF(ISNUMBER(FIND("TWIS",E1174)),VLOOKUP(SUBSTITUTE(E1174,"TWIS","IWIS"),CIFX_ECSG清單!A:R,18,0),IF(AND(ISNUMBER(FIND("T",LEFT(E1174,2))),IF(LEN(E1174)-LEN(SUBSTITUTE(E1174,"T",""))&gt;1,FALSE,TRUE)),VLOOKUP(SUBSTITUTE(E1174,"T",""),CIFX_ECSG清單!A:R,18,0),VLOOKUP(E1174,CIFX_ECSG清單!A:R,18,0)))</f>
        <v>TS0116-SA-010312-00002-顧客註記/約定作業_玉山金控及其子公司之資料運用聲明維護(客服)</v>
      </c>
      <c r="G1174" s="65"/>
      <c r="H1174" s="65"/>
      <c r="I1174" s="65"/>
      <c r="J1174" s="65" t="s">
        <v>496</v>
      </c>
      <c r="K1174" s="65" t="s">
        <v>2499</v>
      </c>
      <c r="L1174" s="65"/>
      <c r="M1174" s="65"/>
      <c r="N1174" s="65">
        <v>20</v>
      </c>
      <c r="O1174" s="65" t="s">
        <v>516</v>
      </c>
      <c r="P1174" s="65" t="s">
        <v>2500</v>
      </c>
      <c r="Q1174" s="65"/>
      <c r="R1174" s="65"/>
      <c r="S1174" s="65" t="s">
        <v>2501</v>
      </c>
      <c r="T1174" s="65" t="s">
        <v>2488</v>
      </c>
    </row>
    <row r="1175" spans="1:20" hidden="1">
      <c r="A1175" s="6" t="str">
        <f>VLOOKUP(E1175,CIFX_ECSG清單!A:B,2,0)</f>
        <v>PROD</v>
      </c>
      <c r="B1175" s="6" t="str">
        <f>_xlfn.IFNA(IF(C1175="舊服務",LOOKUP(1,0/FIND(IFERROR(VLOOKUP(E1175,新舊交易名稱mapping!A:B,2,0),E1175),PGMTRX!A:A),PGMTRX!C:C),LOOKUP(1,0/FIND(E1175,新服務功能!H:H),新服務功能!M:M)),VLOOKUP(IFERROR(VLOOKUP(E1175,新舊交易名稱mapping!A:B,2,0),E1175),CIFX_ECSG清單!A:B,2,0))</f>
        <v>TS0052 客服系統,CH0052 線上服務應用系統</v>
      </c>
      <c r="C1175" s="6" t="str">
        <f>IF(_xlfn.IFNA(VLOOKUP(E1175,新服務功能!H:H,1,0),"舊服務")&lt;&gt;"舊服務","新服務","舊服務")</f>
        <v>新服務</v>
      </c>
      <c r="D1175" s="6" t="str">
        <f>IF((VLOOKUP(E1175,CIFX_ECSG清單!A:H,8,FALSE))=1,"異動","查詢")</f>
        <v>異動</v>
      </c>
      <c r="E1175" s="65" t="s">
        <v>2489</v>
      </c>
      <c r="F1175" s="27" t="str">
        <f>IF(ISNUMBER(FIND("TWIS",E1175)),VLOOKUP(SUBSTITUTE(E1175,"TWIS","IWIS"),CIFX_ECSG清單!A:R,18,0),IF(AND(ISNUMBER(FIND("T",LEFT(E1175,2))),IF(LEN(E1175)-LEN(SUBSTITUTE(E1175,"T",""))&gt;1,FALSE,TRUE)),VLOOKUP(SUBSTITUTE(E1175,"T",""),CIFX_ECSG清單!A:R,18,0),VLOOKUP(E1175,CIFX_ECSG清單!A:R,18,0)))</f>
        <v>TS0116-SA-010312-00002-顧客註記/約定作業_玉山金控及其子公司之資料運用聲明維護(客服)</v>
      </c>
      <c r="G1175" s="65"/>
      <c r="H1175" s="65"/>
      <c r="I1175" s="65"/>
      <c r="J1175" s="65" t="s">
        <v>496</v>
      </c>
      <c r="K1175" s="65" t="s">
        <v>2502</v>
      </c>
      <c r="L1175" s="65"/>
      <c r="M1175" s="65"/>
      <c r="N1175" s="65">
        <v>10</v>
      </c>
      <c r="O1175" s="65" t="s">
        <v>516</v>
      </c>
      <c r="P1175" s="65" t="s">
        <v>2503</v>
      </c>
      <c r="Q1175" s="65"/>
      <c r="R1175" s="65"/>
      <c r="S1175" s="65" t="s">
        <v>2504</v>
      </c>
      <c r="T1175" s="65" t="s">
        <v>2488</v>
      </c>
    </row>
    <row r="1176" spans="1:20" hidden="1">
      <c r="A1176" s="6" t="str">
        <f>VLOOKUP(E1176,CIFX_ECSG清單!A:B,2,0)</f>
        <v>PROD</v>
      </c>
      <c r="B1176" s="6" t="str">
        <f>_xlfn.IFNA(IF(C1176="舊服務",LOOKUP(1,0/FIND(IFERROR(VLOOKUP(E1176,新舊交易名稱mapping!A:B,2,0),E1176),PGMTRX!A:A),PGMTRX!C:C),LOOKUP(1,0/FIND(E1176,新服務功能!H:H),新服務功能!M:M)),VLOOKUP(IFERROR(VLOOKUP(E1176,新舊交易名稱mapping!A:B,2,0),E1176),CIFX_ECSG清單!A:B,2,0))</f>
        <v>TS0052 客服系統,CH0052 線上服務應用系統</v>
      </c>
      <c r="C1176" s="6" t="str">
        <f>IF(_xlfn.IFNA(VLOOKUP(E1176,新服務功能!H:H,1,0),"舊服務")&lt;&gt;"舊服務","新服務","舊服務")</f>
        <v>新服務</v>
      </c>
      <c r="D1176" s="6" t="str">
        <f>IF((VLOOKUP(E1176,CIFX_ECSG清單!A:H,8,FALSE))=1,"異動","查詢")</f>
        <v>異動</v>
      </c>
      <c r="E1176" s="65" t="s">
        <v>2489</v>
      </c>
      <c r="F1176" s="27" t="str">
        <f>IF(ISNUMBER(FIND("TWIS",E1176)),VLOOKUP(SUBSTITUTE(E1176,"TWIS","IWIS"),CIFX_ECSG清單!A:R,18,0),IF(AND(ISNUMBER(FIND("T",LEFT(E1176,2))),IF(LEN(E1176)-LEN(SUBSTITUTE(E1176,"T",""))&gt;1,FALSE,TRUE)),VLOOKUP(SUBSTITUTE(E1176,"T",""),CIFX_ECSG清單!A:R,18,0),VLOOKUP(E1176,CIFX_ECSG清單!A:R,18,0)))</f>
        <v>TS0116-SA-010312-00002-顧客註記/約定作業_玉山金控及其子公司之資料運用聲明維護(客服)</v>
      </c>
      <c r="G1176" s="65"/>
      <c r="H1176" s="65"/>
      <c r="I1176" s="65"/>
      <c r="J1176" s="65" t="s">
        <v>496</v>
      </c>
      <c r="K1176" s="65" t="s">
        <v>2505</v>
      </c>
      <c r="L1176" s="65"/>
      <c r="M1176" s="65"/>
      <c r="N1176" s="65">
        <v>10</v>
      </c>
      <c r="O1176" s="65" t="s">
        <v>516</v>
      </c>
      <c r="P1176" s="65" t="s">
        <v>2506</v>
      </c>
      <c r="Q1176" s="65"/>
      <c r="R1176" s="65"/>
      <c r="S1176" s="65" t="s">
        <v>2507</v>
      </c>
      <c r="T1176" s="65" t="s">
        <v>2488</v>
      </c>
    </row>
    <row r="1177" spans="1:20" hidden="1">
      <c r="A1177" s="6" t="str">
        <f>VLOOKUP(E1177,CIFX_ECSG清單!A:B,2,0)</f>
        <v>PROD</v>
      </c>
      <c r="B1177" s="6" t="str">
        <f>_xlfn.IFNA(IF(C1177="舊服務",LOOKUP(1,0/FIND(IFERROR(VLOOKUP(E1177,新舊交易名稱mapping!A:B,2,0),E1177),PGMTRX!A:A),PGMTRX!C:C),LOOKUP(1,0/FIND(E1177,新服務功能!H:H),新服務功能!M:M)),VLOOKUP(IFERROR(VLOOKUP(E1177,新舊交易名稱mapping!A:B,2,0),E1177),CIFX_ECSG清單!A:B,2,0))</f>
        <v>TS0052 客服系統,CH0052 線上服務應用系統</v>
      </c>
      <c r="C1177" s="6" t="str">
        <f>IF(_xlfn.IFNA(VLOOKUP(E1177,新服務功能!H:H,1,0),"舊服務")&lt;&gt;"舊服務","新服務","舊服務")</f>
        <v>新服務</v>
      </c>
      <c r="D1177" s="6" t="str">
        <f>IF((VLOOKUP(E1177,CIFX_ECSG清單!A:H,8,FALSE))=1,"異動","查詢")</f>
        <v>異動</v>
      </c>
      <c r="E1177" s="65" t="s">
        <v>2489</v>
      </c>
      <c r="F1177" s="27" t="str">
        <f>IF(ISNUMBER(FIND("TWIS",E1177)),VLOOKUP(SUBSTITUTE(E1177,"TWIS","IWIS"),CIFX_ECSG清單!A:R,18,0),IF(AND(ISNUMBER(FIND("T",LEFT(E1177,2))),IF(LEN(E1177)-LEN(SUBSTITUTE(E1177,"T",""))&gt;1,FALSE,TRUE)),VLOOKUP(SUBSTITUTE(E1177,"T",""),CIFX_ECSG清單!A:R,18,0),VLOOKUP(E1177,CIFX_ECSG清單!A:R,18,0)))</f>
        <v>TS0116-SA-010312-00002-顧客註記/約定作業_玉山金控及其子公司之資料運用聲明維護(客服)</v>
      </c>
      <c r="G1177" s="65"/>
      <c r="H1177" s="65"/>
      <c r="I1177" s="65"/>
      <c r="J1177" s="65" t="s">
        <v>513</v>
      </c>
      <c r="K1177" s="65" t="s">
        <v>667</v>
      </c>
      <c r="L1177" s="65"/>
      <c r="M1177" s="65"/>
      <c r="N1177" s="65">
        <v>10</v>
      </c>
      <c r="O1177" s="65" t="s">
        <v>516</v>
      </c>
      <c r="P1177" s="65" t="s">
        <v>741</v>
      </c>
      <c r="Q1177" s="65" t="s">
        <v>2034</v>
      </c>
      <c r="R1177" s="65" t="s">
        <v>517</v>
      </c>
      <c r="S1177" s="65" t="s">
        <v>2035</v>
      </c>
      <c r="T1177" s="65" t="s">
        <v>2488</v>
      </c>
    </row>
    <row r="1178" spans="1:20" hidden="1">
      <c r="A1178" s="6" t="str">
        <f>VLOOKUP(E1178,CIFX_ECSG清單!A:B,2,0)</f>
        <v>PROD</v>
      </c>
      <c r="B1178" s="6" t="str">
        <f>_xlfn.IFNA(IF(C1178="舊服務",LOOKUP(1,0/FIND(IFERROR(VLOOKUP(E1178,新舊交易名稱mapping!A:B,2,0),E1178),PGMTRX!A:A),PGMTRX!C:C),LOOKUP(1,0/FIND(E1178,新服務功能!H:H),新服務功能!M:M)),VLOOKUP(IFERROR(VLOOKUP(E1178,新舊交易名稱mapping!A:B,2,0),E1178),CIFX_ECSG清單!A:B,2,0))</f>
        <v>PROD</v>
      </c>
      <c r="C1178" s="6" t="str">
        <f>IF(_xlfn.IFNA(VLOOKUP(E1178,新服務功能!H:H,1,0),"舊服務")&lt;&gt;"舊服務","新服務","舊服務")</f>
        <v>舊服務</v>
      </c>
      <c r="D1178" s="6" t="str">
        <f>IF((VLOOKUP(E1178,CIFX_ECSG清單!A:H,8,FALSE))=1,"異動","查詢")</f>
        <v>異動</v>
      </c>
      <c r="E1178" s="65" t="s">
        <v>2508</v>
      </c>
      <c r="F1178" s="27" t="str">
        <f>IF(ISNUMBER(FIND("TWIS",E1178)),VLOOKUP(SUBSTITUTE(E1178,"TWIS","IWIS"),CIFX_ECSG清單!A:R,18,0),IF(AND(ISNUMBER(FIND("T",LEFT(E1178,2))),IF(LEN(E1178)-LEN(SUBSTITUTE(E1178,"T",""))&gt;1,FALSE,TRUE)),VLOOKUP(SUBSTITUTE(E1178,"T",""),CIFX_ECSG清單!A:R,18,0),VLOOKUP(E1178,CIFX_ECSG清單!A:R,18,0)))</f>
        <v>TS0116-SA-010312-00003-顧客註記/約定作業_行銷註記維護(客服)</v>
      </c>
      <c r="G1178" s="65"/>
      <c r="H1178" s="65"/>
      <c r="I1178" s="65"/>
      <c r="J1178" s="65" t="s">
        <v>496</v>
      </c>
      <c r="K1178" s="65" t="s">
        <v>498</v>
      </c>
      <c r="L1178" s="65"/>
      <c r="M1178" s="65"/>
      <c r="N1178" s="65">
        <v>10</v>
      </c>
      <c r="O1178" s="65" t="s">
        <v>516</v>
      </c>
      <c r="P1178" s="65" t="s">
        <v>501</v>
      </c>
      <c r="Q1178" s="65" t="s">
        <v>2034</v>
      </c>
      <c r="R1178" s="65" t="s">
        <v>517</v>
      </c>
      <c r="S1178" s="65" t="s">
        <v>2035</v>
      </c>
      <c r="T1178" s="65"/>
    </row>
    <row r="1179" spans="1:20" hidden="1">
      <c r="A1179" s="6" t="str">
        <f>VLOOKUP(E1179,CIFX_ECSG清單!A:B,2,0)</f>
        <v>PROD</v>
      </c>
      <c r="B1179" s="6" t="str">
        <f>_xlfn.IFNA(IF(C1179="舊服務",LOOKUP(1,0/FIND(IFERROR(VLOOKUP(E1179,新舊交易名稱mapping!A:B,2,0),E1179),PGMTRX!A:A),PGMTRX!C:C),LOOKUP(1,0/FIND(E1179,新服務功能!H:H),新服務功能!M:M)),VLOOKUP(IFERROR(VLOOKUP(E1179,新舊交易名稱mapping!A:B,2,0),E1179),CIFX_ECSG清單!A:B,2,0))</f>
        <v>PROD</v>
      </c>
      <c r="C1179" s="6" t="str">
        <f>IF(_xlfn.IFNA(VLOOKUP(E1179,新服務功能!H:H,1,0),"舊服務")&lt;&gt;"舊服務","新服務","舊服務")</f>
        <v>舊服務</v>
      </c>
      <c r="D1179" s="6" t="str">
        <f>IF((VLOOKUP(E1179,CIFX_ECSG清單!A:H,8,FALSE))=1,"異動","查詢")</f>
        <v>異動</v>
      </c>
      <c r="E1179" s="65" t="s">
        <v>2508</v>
      </c>
      <c r="F1179" s="27" t="str">
        <f>IF(ISNUMBER(FIND("TWIS",E1179)),VLOOKUP(SUBSTITUTE(E1179,"TWIS","IWIS"),CIFX_ECSG清單!A:R,18,0),IF(AND(ISNUMBER(FIND("T",LEFT(E1179,2))),IF(LEN(E1179)-LEN(SUBSTITUTE(E1179,"T",""))&gt;1,FALSE,TRUE)),VLOOKUP(SUBSTITUTE(E1179,"T",""),CIFX_ECSG清單!A:R,18,0),VLOOKUP(E1179,CIFX_ECSG清單!A:R,18,0)))</f>
        <v>TS0116-SA-010312-00003-顧客註記/約定作業_行銷註記維護(客服)</v>
      </c>
      <c r="G1179" s="65"/>
      <c r="H1179" s="65"/>
      <c r="I1179" s="65"/>
      <c r="J1179" s="65" t="s">
        <v>496</v>
      </c>
      <c r="K1179" s="65" t="s">
        <v>2509</v>
      </c>
      <c r="L1179" s="65"/>
      <c r="M1179" s="65"/>
      <c r="N1179" s="65">
        <v>10</v>
      </c>
      <c r="O1179" s="65" t="s">
        <v>516</v>
      </c>
      <c r="P1179" s="65" t="s">
        <v>2199</v>
      </c>
      <c r="Q1179" s="65"/>
      <c r="R1179" s="65"/>
      <c r="S1179" s="65"/>
      <c r="T1179" s="65"/>
    </row>
    <row r="1180" spans="1:20" hidden="1">
      <c r="A1180" s="6" t="str">
        <f>VLOOKUP(E1180,CIFX_ECSG清單!A:B,2,0)</f>
        <v>PROD</v>
      </c>
      <c r="B1180" s="6" t="str">
        <f>_xlfn.IFNA(IF(C1180="舊服務",LOOKUP(1,0/FIND(IFERROR(VLOOKUP(E1180,新舊交易名稱mapping!A:B,2,0),E1180),PGMTRX!A:A),PGMTRX!C:C),LOOKUP(1,0/FIND(E1180,新服務功能!H:H),新服務功能!M:M)),VLOOKUP(IFERROR(VLOOKUP(E1180,新舊交易名稱mapping!A:B,2,0),E1180),CIFX_ECSG清單!A:B,2,0))</f>
        <v>PROD</v>
      </c>
      <c r="C1180" s="6" t="str">
        <f>IF(_xlfn.IFNA(VLOOKUP(E1180,新服務功能!H:H,1,0),"舊服務")&lt;&gt;"舊服務","新服務","舊服務")</f>
        <v>舊服務</v>
      </c>
      <c r="D1180" s="6" t="str">
        <f>IF((VLOOKUP(E1180,CIFX_ECSG清單!A:H,8,FALSE))=1,"異動","查詢")</f>
        <v>異動</v>
      </c>
      <c r="E1180" s="65" t="s">
        <v>2508</v>
      </c>
      <c r="F1180" s="27" t="str">
        <f>IF(ISNUMBER(FIND("TWIS",E1180)),VLOOKUP(SUBSTITUTE(E1180,"TWIS","IWIS"),CIFX_ECSG清單!A:R,18,0),IF(AND(ISNUMBER(FIND("T",LEFT(E1180,2))),IF(LEN(E1180)-LEN(SUBSTITUTE(E1180,"T",""))&gt;1,FALSE,TRUE)),VLOOKUP(SUBSTITUTE(E1180,"T",""),CIFX_ECSG清單!A:R,18,0),VLOOKUP(E1180,CIFX_ECSG清單!A:R,18,0)))</f>
        <v>TS0116-SA-010312-00003-顧客註記/約定作業_行銷註記維護(客服)</v>
      </c>
      <c r="G1180" s="65"/>
      <c r="H1180" s="65"/>
      <c r="I1180" s="65"/>
      <c r="J1180" s="65" t="s">
        <v>496</v>
      </c>
      <c r="K1180" s="65" t="s">
        <v>2170</v>
      </c>
      <c r="L1180" s="65"/>
      <c r="M1180" s="65"/>
      <c r="N1180" s="65">
        <v>5</v>
      </c>
      <c r="O1180" s="65" t="s">
        <v>516</v>
      </c>
      <c r="P1180" s="65" t="s">
        <v>703</v>
      </c>
      <c r="Q1180" s="65" t="s">
        <v>2172</v>
      </c>
      <c r="R1180" s="65" t="s">
        <v>704</v>
      </c>
      <c r="S1180" s="65" t="s">
        <v>706</v>
      </c>
      <c r="T1180" s="65"/>
    </row>
    <row r="1181" spans="1:20" hidden="1">
      <c r="A1181" s="6" t="str">
        <f>VLOOKUP(E1181,CIFX_ECSG清單!A:B,2,0)</f>
        <v>PROD</v>
      </c>
      <c r="B1181" s="6" t="str">
        <f>_xlfn.IFNA(IF(C1181="舊服務",LOOKUP(1,0/FIND(IFERROR(VLOOKUP(E1181,新舊交易名稱mapping!A:B,2,0),E1181),PGMTRX!A:A),PGMTRX!C:C),LOOKUP(1,0/FIND(E1181,新服務功能!H:H),新服務功能!M:M)),VLOOKUP(IFERROR(VLOOKUP(E1181,新舊交易名稱mapping!A:B,2,0),E1181),CIFX_ECSG清單!A:B,2,0))</f>
        <v>PROD</v>
      </c>
      <c r="C1181" s="6" t="str">
        <f>IF(_xlfn.IFNA(VLOOKUP(E1181,新服務功能!H:H,1,0),"舊服務")&lt;&gt;"舊服務","新服務","舊服務")</f>
        <v>舊服務</v>
      </c>
      <c r="D1181" s="6" t="str">
        <f>IF((VLOOKUP(E1181,CIFX_ECSG清單!A:H,8,FALSE))=1,"異動","查詢")</f>
        <v>異動</v>
      </c>
      <c r="E1181" s="65" t="s">
        <v>2508</v>
      </c>
      <c r="F1181" s="27" t="str">
        <f>IF(ISNUMBER(FIND("TWIS",E1181)),VLOOKUP(SUBSTITUTE(E1181,"TWIS","IWIS"),CIFX_ECSG清單!A:R,18,0),IF(AND(ISNUMBER(FIND("T",LEFT(E1181,2))),IF(LEN(E1181)-LEN(SUBSTITUTE(E1181,"T",""))&gt;1,FALSE,TRUE)),VLOOKUP(SUBSTITUTE(E1181,"T",""),CIFX_ECSG清單!A:R,18,0),VLOOKUP(E1181,CIFX_ECSG清單!A:R,18,0)))</f>
        <v>TS0116-SA-010312-00003-顧客註記/約定作業_行銷註記維護(客服)</v>
      </c>
      <c r="G1181" s="65"/>
      <c r="H1181" s="65"/>
      <c r="I1181" s="65"/>
      <c r="J1181" s="65" t="s">
        <v>496</v>
      </c>
      <c r="K1181" s="65" t="s">
        <v>2174</v>
      </c>
      <c r="L1181" s="65"/>
      <c r="M1181" s="65"/>
      <c r="N1181" s="65">
        <v>1</v>
      </c>
      <c r="O1181" s="65" t="s">
        <v>516</v>
      </c>
      <c r="P1181" s="65" t="s">
        <v>709</v>
      </c>
      <c r="Q1181" s="65" t="s">
        <v>2172</v>
      </c>
      <c r="R1181" s="65" t="s">
        <v>710</v>
      </c>
      <c r="S1181" s="65" t="s">
        <v>711</v>
      </c>
      <c r="T1181" s="65"/>
    </row>
    <row r="1182" spans="1:20" hidden="1">
      <c r="A1182" s="6" t="str">
        <f>VLOOKUP(E1182,CIFX_ECSG清單!A:B,2,0)</f>
        <v>PROD</v>
      </c>
      <c r="B1182" s="6" t="str">
        <f>_xlfn.IFNA(IF(C1182="舊服務",LOOKUP(1,0/FIND(IFERROR(VLOOKUP(E1182,新舊交易名稱mapping!A:B,2,0),E1182),PGMTRX!A:A),PGMTRX!C:C),LOOKUP(1,0/FIND(E1182,新服務功能!H:H),新服務功能!M:M)),VLOOKUP(IFERROR(VLOOKUP(E1182,新舊交易名稱mapping!A:B,2,0),E1182),CIFX_ECSG清單!A:B,2,0))</f>
        <v>PROD</v>
      </c>
      <c r="C1182" s="6" t="str">
        <f>IF(_xlfn.IFNA(VLOOKUP(E1182,新服務功能!H:H,1,0),"舊服務")&lt;&gt;"舊服務","新服務","舊服務")</f>
        <v>舊服務</v>
      </c>
      <c r="D1182" s="6" t="str">
        <f>IF((VLOOKUP(E1182,CIFX_ECSG清單!A:H,8,FALSE))=1,"異動","查詢")</f>
        <v>異動</v>
      </c>
      <c r="E1182" s="65" t="s">
        <v>2508</v>
      </c>
      <c r="F1182" s="27" t="str">
        <f>IF(ISNUMBER(FIND("TWIS",E1182)),VLOOKUP(SUBSTITUTE(E1182,"TWIS","IWIS"),CIFX_ECSG清單!A:R,18,0),IF(AND(ISNUMBER(FIND("T",LEFT(E1182,2))),IF(LEN(E1182)-LEN(SUBSTITUTE(E1182,"T",""))&gt;1,FALSE,TRUE)),VLOOKUP(SUBSTITUTE(E1182,"T",""),CIFX_ECSG清單!A:R,18,0),VLOOKUP(E1182,CIFX_ECSG清單!A:R,18,0)))</f>
        <v>TS0116-SA-010312-00003-顧客註記/約定作業_行銷註記維護(客服)</v>
      </c>
      <c r="G1182" s="65"/>
      <c r="H1182" s="65"/>
      <c r="I1182" s="65"/>
      <c r="J1182" s="65" t="s">
        <v>496</v>
      </c>
      <c r="K1182" s="65" t="s">
        <v>2177</v>
      </c>
      <c r="L1182" s="65"/>
      <c r="M1182" s="65"/>
      <c r="N1182" s="65">
        <v>1</v>
      </c>
      <c r="O1182" s="65" t="s">
        <v>516</v>
      </c>
      <c r="P1182" s="65" t="s">
        <v>714</v>
      </c>
      <c r="Q1182" s="65" t="s">
        <v>2172</v>
      </c>
      <c r="R1182" s="65" t="s">
        <v>715</v>
      </c>
      <c r="S1182" s="65" t="s">
        <v>716</v>
      </c>
      <c r="T1182" s="65"/>
    </row>
    <row r="1183" spans="1:20" hidden="1">
      <c r="A1183" s="6" t="str">
        <f>VLOOKUP(E1183,CIFX_ECSG清單!A:B,2,0)</f>
        <v>PROD</v>
      </c>
      <c r="B1183" s="6" t="str">
        <f>_xlfn.IFNA(IF(C1183="舊服務",LOOKUP(1,0/FIND(IFERROR(VLOOKUP(E1183,新舊交易名稱mapping!A:B,2,0),E1183),PGMTRX!A:A),PGMTRX!C:C),LOOKUP(1,0/FIND(E1183,新服務功能!H:H),新服務功能!M:M)),VLOOKUP(IFERROR(VLOOKUP(E1183,新舊交易名稱mapping!A:B,2,0),E1183),CIFX_ECSG清單!A:B,2,0))</f>
        <v>PROD</v>
      </c>
      <c r="C1183" s="6" t="str">
        <f>IF(_xlfn.IFNA(VLOOKUP(E1183,新服務功能!H:H,1,0),"舊服務")&lt;&gt;"舊服務","新服務","舊服務")</f>
        <v>舊服務</v>
      </c>
      <c r="D1183" s="6" t="str">
        <f>IF((VLOOKUP(E1183,CIFX_ECSG清單!A:H,8,FALSE))=1,"異動","查詢")</f>
        <v>異動</v>
      </c>
      <c r="E1183" s="65" t="s">
        <v>2508</v>
      </c>
      <c r="F1183" s="27" t="str">
        <f>IF(ISNUMBER(FIND("TWIS",E1183)),VLOOKUP(SUBSTITUTE(E1183,"TWIS","IWIS"),CIFX_ECSG清單!A:R,18,0),IF(AND(ISNUMBER(FIND("T",LEFT(E1183,2))),IF(LEN(E1183)-LEN(SUBSTITUTE(E1183,"T",""))&gt;1,FALSE,TRUE)),VLOOKUP(SUBSTITUTE(E1183,"T",""),CIFX_ECSG清單!A:R,18,0),VLOOKUP(E1183,CIFX_ECSG清單!A:R,18,0)))</f>
        <v>TS0116-SA-010312-00003-顧客註記/約定作業_行銷註記維護(客服)</v>
      </c>
      <c r="G1183" s="65"/>
      <c r="H1183" s="65"/>
      <c r="I1183" s="65"/>
      <c r="J1183" s="65" t="s">
        <v>496</v>
      </c>
      <c r="K1183" s="65" t="s">
        <v>2180</v>
      </c>
      <c r="L1183" s="65"/>
      <c r="M1183" s="65"/>
      <c r="N1183" s="65">
        <v>1</v>
      </c>
      <c r="O1183" s="65" t="s">
        <v>516</v>
      </c>
      <c r="P1183" s="65" t="s">
        <v>719</v>
      </c>
      <c r="Q1183" s="65" t="s">
        <v>2172</v>
      </c>
      <c r="R1183" s="65" t="s">
        <v>720</v>
      </c>
      <c r="S1183" s="65" t="s">
        <v>721</v>
      </c>
      <c r="T1183" s="65"/>
    </row>
    <row r="1184" spans="1:20" hidden="1">
      <c r="A1184" s="6" t="str">
        <f>VLOOKUP(E1184,CIFX_ECSG清單!A:B,2,0)</f>
        <v>PROD</v>
      </c>
      <c r="B1184" s="6" t="str">
        <f>_xlfn.IFNA(IF(C1184="舊服務",LOOKUP(1,0/FIND(IFERROR(VLOOKUP(E1184,新舊交易名稱mapping!A:B,2,0),E1184),PGMTRX!A:A),PGMTRX!C:C),LOOKUP(1,0/FIND(E1184,新服務功能!H:H),新服務功能!M:M)),VLOOKUP(IFERROR(VLOOKUP(E1184,新舊交易名稱mapping!A:B,2,0),E1184),CIFX_ECSG清單!A:B,2,0))</f>
        <v>PROD</v>
      </c>
      <c r="C1184" s="6" t="str">
        <f>IF(_xlfn.IFNA(VLOOKUP(E1184,新服務功能!H:H,1,0),"舊服務")&lt;&gt;"舊服務","新服務","舊服務")</f>
        <v>舊服務</v>
      </c>
      <c r="D1184" s="6" t="str">
        <f>IF((VLOOKUP(E1184,CIFX_ECSG清單!A:H,8,FALSE))=1,"異動","查詢")</f>
        <v>異動</v>
      </c>
      <c r="E1184" s="65" t="s">
        <v>2508</v>
      </c>
      <c r="F1184" s="27" t="str">
        <f>IF(ISNUMBER(FIND("TWIS",E1184)),VLOOKUP(SUBSTITUTE(E1184,"TWIS","IWIS"),CIFX_ECSG清單!A:R,18,0),IF(AND(ISNUMBER(FIND("T",LEFT(E1184,2))),IF(LEN(E1184)-LEN(SUBSTITUTE(E1184,"T",""))&gt;1,FALSE,TRUE)),VLOOKUP(SUBSTITUTE(E1184,"T",""),CIFX_ECSG清單!A:R,18,0),VLOOKUP(E1184,CIFX_ECSG清單!A:R,18,0)))</f>
        <v>TS0116-SA-010312-00003-顧客註記/約定作業_行銷註記維護(客服)</v>
      </c>
      <c r="G1184" s="65"/>
      <c r="H1184" s="65"/>
      <c r="I1184" s="65"/>
      <c r="J1184" s="65" t="s">
        <v>496</v>
      </c>
      <c r="K1184" s="65" t="s">
        <v>2476</v>
      </c>
      <c r="L1184" s="65"/>
      <c r="M1184" s="65"/>
      <c r="N1184" s="65">
        <v>1</v>
      </c>
      <c r="O1184" s="65" t="s">
        <v>516</v>
      </c>
      <c r="P1184" s="65" t="s">
        <v>2477</v>
      </c>
      <c r="Q1184" s="65"/>
      <c r="R1184" s="65"/>
      <c r="S1184" s="65"/>
      <c r="T1184" s="65"/>
    </row>
    <row r="1185" spans="1:20" hidden="1">
      <c r="A1185" s="6" t="str">
        <f>VLOOKUP(E1185,CIFX_ECSG清單!A:B,2,0)</f>
        <v>PROD</v>
      </c>
      <c r="B1185" s="6" t="str">
        <f>_xlfn.IFNA(IF(C1185="舊服務",LOOKUP(1,0/FIND(IFERROR(VLOOKUP(E1185,新舊交易名稱mapping!A:B,2,0),E1185),PGMTRX!A:A),PGMTRX!C:C),LOOKUP(1,0/FIND(E1185,新服務功能!H:H),新服務功能!M:M)),VLOOKUP(IFERROR(VLOOKUP(E1185,新舊交易名稱mapping!A:B,2,0),E1185),CIFX_ECSG清單!A:B,2,0))</f>
        <v>PROD</v>
      </c>
      <c r="C1185" s="6" t="str">
        <f>IF(_xlfn.IFNA(VLOOKUP(E1185,新服務功能!H:H,1,0),"舊服務")&lt;&gt;"舊服務","新服務","舊服務")</f>
        <v>舊服務</v>
      </c>
      <c r="D1185" s="6" t="str">
        <f>IF((VLOOKUP(E1185,CIFX_ECSG清單!A:H,8,FALSE))=1,"異動","查詢")</f>
        <v>異動</v>
      </c>
      <c r="E1185" s="65" t="s">
        <v>2508</v>
      </c>
      <c r="F1185" s="27" t="str">
        <f>IF(ISNUMBER(FIND("TWIS",E1185)),VLOOKUP(SUBSTITUTE(E1185,"TWIS","IWIS"),CIFX_ECSG清單!A:R,18,0),IF(AND(ISNUMBER(FIND("T",LEFT(E1185,2))),IF(LEN(E1185)-LEN(SUBSTITUTE(E1185,"T",""))&gt;1,FALSE,TRUE)),VLOOKUP(SUBSTITUTE(E1185,"T",""),CIFX_ECSG清單!A:R,18,0),VLOOKUP(E1185,CIFX_ECSG清單!A:R,18,0)))</f>
        <v>TS0116-SA-010312-00003-顧客註記/約定作業_行銷註記維護(客服)</v>
      </c>
      <c r="G1185" s="65"/>
      <c r="H1185" s="65"/>
      <c r="I1185" s="65"/>
      <c r="J1185" s="65" t="s">
        <v>513</v>
      </c>
      <c r="K1185" s="65" t="s">
        <v>498</v>
      </c>
      <c r="L1185" s="65"/>
      <c r="M1185" s="65"/>
      <c r="N1185" s="65">
        <v>10</v>
      </c>
      <c r="O1185" s="65" t="s">
        <v>516</v>
      </c>
      <c r="P1185" s="65" t="s">
        <v>501</v>
      </c>
      <c r="Q1185" s="65" t="s">
        <v>2034</v>
      </c>
      <c r="R1185" s="65" t="s">
        <v>517</v>
      </c>
      <c r="S1185" s="65" t="s">
        <v>2035</v>
      </c>
      <c r="T1185" s="65"/>
    </row>
    <row r="1186" spans="1:20" hidden="1">
      <c r="A1186" s="6" t="str">
        <f>VLOOKUP(E1186,CIFX_ECSG清單!A:B,2,0)</f>
        <v>PROD</v>
      </c>
      <c r="B1186" s="6" t="str">
        <f>_xlfn.IFNA(IF(C1186="舊服務",LOOKUP(1,0/FIND(IFERROR(VLOOKUP(E1186,新舊交易名稱mapping!A:B,2,0),E1186),PGMTRX!A:A),PGMTRX!C:C),LOOKUP(1,0/FIND(E1186,新服務功能!H:H),新服務功能!M:M)),VLOOKUP(IFERROR(VLOOKUP(E1186,新舊交易名稱mapping!A:B,2,0),E1186),CIFX_ECSG清單!A:B,2,0))</f>
        <v>PROD</v>
      </c>
      <c r="C1186" s="6" t="str">
        <f>IF(_xlfn.IFNA(VLOOKUP(E1186,新服務功能!H:H,1,0),"舊服務")&lt;&gt;"舊服務","新服務","舊服務")</f>
        <v>舊服務</v>
      </c>
      <c r="D1186" s="6" t="str">
        <f>IF((VLOOKUP(E1186,CIFX_ECSG清單!A:H,8,FALSE))=1,"異動","查詢")</f>
        <v>異動</v>
      </c>
      <c r="E1186" s="65" t="s">
        <v>2508</v>
      </c>
      <c r="F1186" s="27" t="str">
        <f>IF(ISNUMBER(FIND("TWIS",E1186)),VLOOKUP(SUBSTITUTE(E1186,"TWIS","IWIS"),CIFX_ECSG清單!A:R,18,0),IF(AND(ISNUMBER(FIND("T",LEFT(E1186,2))),IF(LEN(E1186)-LEN(SUBSTITUTE(E1186,"T",""))&gt;1,FALSE,TRUE)),VLOOKUP(SUBSTITUTE(E1186,"T",""),CIFX_ECSG清單!A:R,18,0),VLOOKUP(E1186,CIFX_ECSG清單!A:R,18,0)))</f>
        <v>TS0116-SA-010312-00003-顧客註記/約定作業_行銷註記維護(客服)</v>
      </c>
      <c r="G1186" s="65"/>
      <c r="H1186" s="65"/>
      <c r="I1186" s="65"/>
      <c r="J1186" s="65" t="s">
        <v>513</v>
      </c>
      <c r="K1186" s="65" t="s">
        <v>2197</v>
      </c>
      <c r="L1186" s="65"/>
      <c r="M1186" s="65"/>
      <c r="N1186" s="65">
        <v>10</v>
      </c>
      <c r="O1186" s="65" t="s">
        <v>516</v>
      </c>
      <c r="P1186" s="65" t="s">
        <v>2199</v>
      </c>
      <c r="Q1186" s="65"/>
      <c r="R1186" s="65"/>
      <c r="S1186" s="65"/>
      <c r="T1186" s="65"/>
    </row>
    <row r="1187" spans="1:20" hidden="1">
      <c r="A1187" s="6" t="str">
        <f>VLOOKUP(E1187,CIFX_ECSG清單!A:B,2,0)</f>
        <v>PROD</v>
      </c>
      <c r="B1187" s="6" t="str">
        <f>_xlfn.IFNA(IF(C1187="舊服務",LOOKUP(1,0/FIND(IFERROR(VLOOKUP(E1187,新舊交易名稱mapping!A:B,2,0),E1187),PGMTRX!A:A),PGMTRX!C:C),LOOKUP(1,0/FIND(E1187,新服務功能!H:H),新服務功能!M:M)),VLOOKUP(IFERROR(VLOOKUP(E1187,新舊交易名稱mapping!A:B,2,0),E1187),CIFX_ECSG清單!A:B,2,0))</f>
        <v>PROD</v>
      </c>
      <c r="C1187" s="6" t="str">
        <f>IF(_xlfn.IFNA(VLOOKUP(E1187,新服務功能!H:H,1,0),"舊服務")&lt;&gt;"舊服務","新服務","舊服務")</f>
        <v>舊服務</v>
      </c>
      <c r="D1187" s="6" t="str">
        <f>IF((VLOOKUP(E1187,CIFX_ECSG清單!A:H,8,FALSE))=1,"異動","查詢")</f>
        <v>異動</v>
      </c>
      <c r="E1187" s="65" t="s">
        <v>2508</v>
      </c>
      <c r="F1187" s="27" t="str">
        <f>IF(ISNUMBER(FIND("TWIS",E1187)),VLOOKUP(SUBSTITUTE(E1187,"TWIS","IWIS"),CIFX_ECSG清單!A:R,18,0),IF(AND(ISNUMBER(FIND("T",LEFT(E1187,2))),IF(LEN(E1187)-LEN(SUBSTITUTE(E1187,"T",""))&gt;1,FALSE,TRUE)),VLOOKUP(SUBSTITUTE(E1187,"T",""),CIFX_ECSG清單!A:R,18,0),VLOOKUP(E1187,CIFX_ECSG清單!A:R,18,0)))</f>
        <v>TS0116-SA-010312-00003-顧客註記/約定作業_行銷註記維護(客服)</v>
      </c>
      <c r="G1187" s="65"/>
      <c r="H1187" s="65"/>
      <c r="I1187" s="65"/>
      <c r="J1187" s="65" t="s">
        <v>513</v>
      </c>
      <c r="K1187" s="65" t="s">
        <v>2170</v>
      </c>
      <c r="L1187" s="65"/>
      <c r="M1187" s="65"/>
      <c r="N1187" s="65">
        <v>5</v>
      </c>
      <c r="O1187" s="65" t="s">
        <v>516</v>
      </c>
      <c r="P1187" s="65" t="s">
        <v>703</v>
      </c>
      <c r="Q1187" s="65" t="s">
        <v>2172</v>
      </c>
      <c r="R1187" s="65" t="s">
        <v>704</v>
      </c>
      <c r="S1187" s="65" t="s">
        <v>706</v>
      </c>
      <c r="T1187" s="65"/>
    </row>
    <row r="1188" spans="1:20" hidden="1">
      <c r="A1188" s="6" t="str">
        <f>VLOOKUP(E1188,CIFX_ECSG清單!A:B,2,0)</f>
        <v>PROD</v>
      </c>
      <c r="B1188" s="6" t="str">
        <f>_xlfn.IFNA(IF(C1188="舊服務",LOOKUP(1,0/FIND(IFERROR(VLOOKUP(E1188,新舊交易名稱mapping!A:B,2,0),E1188),PGMTRX!A:A),PGMTRX!C:C),LOOKUP(1,0/FIND(E1188,新服務功能!H:H),新服務功能!M:M)),VLOOKUP(IFERROR(VLOOKUP(E1188,新舊交易名稱mapping!A:B,2,0),E1188),CIFX_ECSG清單!A:B,2,0))</f>
        <v>PROD</v>
      </c>
      <c r="C1188" s="6" t="str">
        <f>IF(_xlfn.IFNA(VLOOKUP(E1188,新服務功能!H:H,1,0),"舊服務")&lt;&gt;"舊服務","新服務","舊服務")</f>
        <v>舊服務</v>
      </c>
      <c r="D1188" s="6" t="str">
        <f>IF((VLOOKUP(E1188,CIFX_ECSG清單!A:H,8,FALSE))=1,"異動","查詢")</f>
        <v>異動</v>
      </c>
      <c r="E1188" s="65" t="s">
        <v>2508</v>
      </c>
      <c r="F1188" s="27" t="str">
        <f>IF(ISNUMBER(FIND("TWIS",E1188)),VLOOKUP(SUBSTITUTE(E1188,"TWIS","IWIS"),CIFX_ECSG清單!A:R,18,0),IF(AND(ISNUMBER(FIND("T",LEFT(E1188,2))),IF(LEN(E1188)-LEN(SUBSTITUTE(E1188,"T",""))&gt;1,FALSE,TRUE)),VLOOKUP(SUBSTITUTE(E1188,"T",""),CIFX_ECSG清單!A:R,18,0),VLOOKUP(E1188,CIFX_ECSG清單!A:R,18,0)))</f>
        <v>TS0116-SA-010312-00003-顧客註記/約定作業_行銷註記維護(客服)</v>
      </c>
      <c r="G1188" s="65"/>
      <c r="H1188" s="65"/>
      <c r="I1188" s="65"/>
      <c r="J1188" s="65" t="s">
        <v>513</v>
      </c>
      <c r="K1188" s="65" t="s">
        <v>2174</v>
      </c>
      <c r="L1188" s="65"/>
      <c r="M1188" s="65"/>
      <c r="N1188" s="65">
        <v>1</v>
      </c>
      <c r="O1188" s="65" t="s">
        <v>516</v>
      </c>
      <c r="P1188" s="65" t="s">
        <v>709</v>
      </c>
      <c r="Q1188" s="65" t="s">
        <v>2172</v>
      </c>
      <c r="R1188" s="65" t="s">
        <v>710</v>
      </c>
      <c r="S1188" s="65" t="s">
        <v>711</v>
      </c>
      <c r="T1188" s="65"/>
    </row>
    <row r="1189" spans="1:20" hidden="1">
      <c r="A1189" s="6" t="str">
        <f>VLOOKUP(E1189,CIFX_ECSG清單!A:B,2,0)</f>
        <v>PROD</v>
      </c>
      <c r="B1189" s="6" t="str">
        <f>_xlfn.IFNA(IF(C1189="舊服務",LOOKUP(1,0/FIND(IFERROR(VLOOKUP(E1189,新舊交易名稱mapping!A:B,2,0),E1189),PGMTRX!A:A),PGMTRX!C:C),LOOKUP(1,0/FIND(E1189,新服務功能!H:H),新服務功能!M:M)),VLOOKUP(IFERROR(VLOOKUP(E1189,新舊交易名稱mapping!A:B,2,0),E1189),CIFX_ECSG清單!A:B,2,0))</f>
        <v>PROD</v>
      </c>
      <c r="C1189" s="6" t="str">
        <f>IF(_xlfn.IFNA(VLOOKUP(E1189,新服務功能!H:H,1,0),"舊服務")&lt;&gt;"舊服務","新服務","舊服務")</f>
        <v>舊服務</v>
      </c>
      <c r="D1189" s="6" t="str">
        <f>IF((VLOOKUP(E1189,CIFX_ECSG清單!A:H,8,FALSE))=1,"異動","查詢")</f>
        <v>異動</v>
      </c>
      <c r="E1189" s="65" t="s">
        <v>2508</v>
      </c>
      <c r="F1189" s="27" t="str">
        <f>IF(ISNUMBER(FIND("TWIS",E1189)),VLOOKUP(SUBSTITUTE(E1189,"TWIS","IWIS"),CIFX_ECSG清單!A:R,18,0),IF(AND(ISNUMBER(FIND("T",LEFT(E1189,2))),IF(LEN(E1189)-LEN(SUBSTITUTE(E1189,"T",""))&gt;1,FALSE,TRUE)),VLOOKUP(SUBSTITUTE(E1189,"T",""),CIFX_ECSG清單!A:R,18,0),VLOOKUP(E1189,CIFX_ECSG清單!A:R,18,0)))</f>
        <v>TS0116-SA-010312-00003-顧客註記/約定作業_行銷註記維護(客服)</v>
      </c>
      <c r="G1189" s="65"/>
      <c r="H1189" s="65"/>
      <c r="I1189" s="65"/>
      <c r="J1189" s="65" t="s">
        <v>513</v>
      </c>
      <c r="K1189" s="65" t="s">
        <v>2177</v>
      </c>
      <c r="L1189" s="65"/>
      <c r="M1189" s="65"/>
      <c r="N1189" s="65">
        <v>1</v>
      </c>
      <c r="O1189" s="65" t="s">
        <v>516</v>
      </c>
      <c r="P1189" s="65" t="s">
        <v>714</v>
      </c>
      <c r="Q1189" s="65" t="s">
        <v>2172</v>
      </c>
      <c r="R1189" s="65" t="s">
        <v>715</v>
      </c>
      <c r="S1189" s="65" t="s">
        <v>716</v>
      </c>
      <c r="T1189" s="65"/>
    </row>
    <row r="1190" spans="1:20" hidden="1">
      <c r="A1190" s="6" t="str">
        <f>VLOOKUP(E1190,CIFX_ECSG清單!A:B,2,0)</f>
        <v>PROD</v>
      </c>
      <c r="B1190" s="6" t="str">
        <f>_xlfn.IFNA(IF(C1190="舊服務",LOOKUP(1,0/FIND(IFERROR(VLOOKUP(E1190,新舊交易名稱mapping!A:B,2,0),E1190),PGMTRX!A:A),PGMTRX!C:C),LOOKUP(1,0/FIND(E1190,新服務功能!H:H),新服務功能!M:M)),VLOOKUP(IFERROR(VLOOKUP(E1190,新舊交易名稱mapping!A:B,2,0),E1190),CIFX_ECSG清單!A:B,2,0))</f>
        <v>PROD</v>
      </c>
      <c r="C1190" s="6" t="str">
        <f>IF(_xlfn.IFNA(VLOOKUP(E1190,新服務功能!H:H,1,0),"舊服務")&lt;&gt;"舊服務","新服務","舊服務")</f>
        <v>舊服務</v>
      </c>
      <c r="D1190" s="6" t="str">
        <f>IF((VLOOKUP(E1190,CIFX_ECSG清單!A:H,8,FALSE))=1,"異動","查詢")</f>
        <v>異動</v>
      </c>
      <c r="E1190" s="65" t="s">
        <v>2508</v>
      </c>
      <c r="F1190" s="27" t="str">
        <f>IF(ISNUMBER(FIND("TWIS",E1190)),VLOOKUP(SUBSTITUTE(E1190,"TWIS","IWIS"),CIFX_ECSG清單!A:R,18,0),IF(AND(ISNUMBER(FIND("T",LEFT(E1190,2))),IF(LEN(E1190)-LEN(SUBSTITUTE(E1190,"T",""))&gt;1,FALSE,TRUE)),VLOOKUP(SUBSTITUTE(E1190,"T",""),CIFX_ECSG清單!A:R,18,0),VLOOKUP(E1190,CIFX_ECSG清單!A:R,18,0)))</f>
        <v>TS0116-SA-010312-00003-顧客註記/約定作業_行銷註記維護(客服)</v>
      </c>
      <c r="G1190" s="65"/>
      <c r="H1190" s="65"/>
      <c r="I1190" s="65"/>
      <c r="J1190" s="65" t="s">
        <v>513</v>
      </c>
      <c r="K1190" s="65" t="s">
        <v>2180</v>
      </c>
      <c r="L1190" s="65"/>
      <c r="M1190" s="65"/>
      <c r="N1190" s="65">
        <v>1</v>
      </c>
      <c r="O1190" s="65" t="s">
        <v>516</v>
      </c>
      <c r="P1190" s="65" t="s">
        <v>719</v>
      </c>
      <c r="Q1190" s="65" t="s">
        <v>2172</v>
      </c>
      <c r="R1190" s="65" t="s">
        <v>720</v>
      </c>
      <c r="S1190" s="65" t="s">
        <v>721</v>
      </c>
      <c r="T1190" s="65"/>
    </row>
    <row r="1191" spans="1:20" hidden="1">
      <c r="A1191" s="6" t="str">
        <f>VLOOKUP(E1191,CIFX_ECSG清單!A:B,2,0)</f>
        <v>PROD</v>
      </c>
      <c r="B1191" s="6" t="str">
        <f>_xlfn.IFNA(IF(C1191="舊服務",LOOKUP(1,0/FIND(IFERROR(VLOOKUP(E1191,新舊交易名稱mapping!A:B,2,0),E1191),PGMTRX!A:A),PGMTRX!C:C),LOOKUP(1,0/FIND(E1191,新服務功能!H:H),新服務功能!M:M)),VLOOKUP(IFERROR(VLOOKUP(E1191,新舊交易名稱mapping!A:B,2,0),E1191),CIFX_ECSG清單!A:B,2,0))</f>
        <v>TS0077 新世代分行系統(NBS)</v>
      </c>
      <c r="C1191" s="6" t="str">
        <f>IF(_xlfn.IFNA(VLOOKUP(E1191,新服務功能!H:H,1,0),"舊服務")&lt;&gt;"舊服務","新服務","舊服務")</f>
        <v>新服務</v>
      </c>
      <c r="D1191" s="6" t="str">
        <f>IF((VLOOKUP(E1191,CIFX_ECSG清單!A:H,8,FALSE))=1,"異動","查詢")</f>
        <v>異動</v>
      </c>
      <c r="E1191" s="65" t="s">
        <v>2510</v>
      </c>
      <c r="F1191" s="27" t="str">
        <f>IF(ISNUMBER(FIND("TWIS",E1191)),VLOOKUP(SUBSTITUTE(E1191,"TWIS","IWIS"),CIFX_ECSG清單!A:R,18,0),IF(AND(ISNUMBER(FIND("T",LEFT(E1191,2))),IF(LEN(E1191)-LEN(SUBSTITUTE(E1191,"T",""))&gt;1,FALSE,TRUE)),VLOOKUP(SUBSTITUTE(E1191,"T",""),CIFX_ECSG清單!A:R,18,0),VLOOKUP(E1191,CIFX_ECSG清單!A:R,18,0)))</f>
        <v>TS0116-SA-010301-00009-顧客資料基本資料_顧客基本資料建檔&amp;變更(NBS)</v>
      </c>
      <c r="G1191" s="65"/>
      <c r="H1191" s="65"/>
      <c r="I1191" s="65"/>
      <c r="J1191" s="65" t="s">
        <v>496</v>
      </c>
      <c r="K1191" s="65" t="s">
        <v>2272</v>
      </c>
      <c r="L1191" s="65"/>
      <c r="M1191" s="65"/>
      <c r="N1191" s="65">
        <v>10</v>
      </c>
      <c r="O1191" s="65" t="s">
        <v>516</v>
      </c>
      <c r="P1191" s="65" t="s">
        <v>865</v>
      </c>
      <c r="Q1191" s="65"/>
      <c r="R1191" s="65"/>
      <c r="S1191" s="65" t="s">
        <v>867</v>
      </c>
      <c r="T1191" s="65"/>
    </row>
    <row r="1192" spans="1:20" hidden="1">
      <c r="A1192" s="6" t="str">
        <f>VLOOKUP(E1192,CIFX_ECSG清單!A:B,2,0)</f>
        <v>PROD</v>
      </c>
      <c r="B1192" s="6" t="str">
        <f>_xlfn.IFNA(IF(C1192="舊服務",LOOKUP(1,0/FIND(IFERROR(VLOOKUP(E1192,新舊交易名稱mapping!A:B,2,0),E1192),PGMTRX!A:A),PGMTRX!C:C),LOOKUP(1,0/FIND(E1192,新服務功能!H:H),新服務功能!M:M)),VLOOKUP(IFERROR(VLOOKUP(E1192,新舊交易名稱mapping!A:B,2,0),E1192),CIFX_ECSG清單!A:B,2,0))</f>
        <v>TS0077 新世代分行系統(NBS)</v>
      </c>
      <c r="C1192" s="6" t="str">
        <f>IF(_xlfn.IFNA(VLOOKUP(E1192,新服務功能!H:H,1,0),"舊服務")&lt;&gt;"舊服務","新服務","舊服務")</f>
        <v>新服務</v>
      </c>
      <c r="D1192" s="6" t="str">
        <f>IF((VLOOKUP(E1192,CIFX_ECSG清單!A:H,8,FALSE))=1,"異動","查詢")</f>
        <v>異動</v>
      </c>
      <c r="E1192" s="65" t="s">
        <v>2510</v>
      </c>
      <c r="F1192" s="27" t="str">
        <f>IF(ISNUMBER(FIND("TWIS",E1192)),VLOOKUP(SUBSTITUTE(E1192,"TWIS","IWIS"),CIFX_ECSG清單!A:R,18,0),IF(AND(ISNUMBER(FIND("T",LEFT(E1192,2))),IF(LEN(E1192)-LEN(SUBSTITUTE(E1192,"T",""))&gt;1,FALSE,TRUE)),VLOOKUP(SUBSTITUTE(E1192,"T",""),CIFX_ECSG清單!A:R,18,0),VLOOKUP(E1192,CIFX_ECSG清單!A:R,18,0)))</f>
        <v>TS0116-SA-010301-00009-顧客資料基本資料_顧客基本資料建檔&amp;變更(NBS)</v>
      </c>
      <c r="G1192" s="65"/>
      <c r="H1192" s="65"/>
      <c r="I1192" s="65"/>
      <c r="J1192" s="65" t="s">
        <v>496</v>
      </c>
      <c r="K1192" s="65" t="s">
        <v>498</v>
      </c>
      <c r="L1192" s="65"/>
      <c r="M1192" s="65"/>
      <c r="N1192" s="65">
        <v>10</v>
      </c>
      <c r="O1192" s="65" t="s">
        <v>516</v>
      </c>
      <c r="P1192" s="65" t="s">
        <v>501</v>
      </c>
      <c r="Q1192" s="65" t="s">
        <v>2034</v>
      </c>
      <c r="R1192" s="65" t="s">
        <v>517</v>
      </c>
      <c r="S1192" s="65" t="s">
        <v>2035</v>
      </c>
      <c r="T1192" s="65"/>
    </row>
    <row r="1193" spans="1:20" hidden="1">
      <c r="A1193" s="6" t="str">
        <f>VLOOKUP(E1193,CIFX_ECSG清單!A:B,2,0)</f>
        <v>PROD</v>
      </c>
      <c r="B1193" s="6" t="str">
        <f>_xlfn.IFNA(IF(C1193="舊服務",LOOKUP(1,0/FIND(IFERROR(VLOOKUP(E1193,新舊交易名稱mapping!A:B,2,0),E1193),PGMTRX!A:A),PGMTRX!C:C),LOOKUP(1,0/FIND(E1193,新服務功能!H:H),新服務功能!M:M)),VLOOKUP(IFERROR(VLOOKUP(E1193,新舊交易名稱mapping!A:B,2,0),E1193),CIFX_ECSG清單!A:B,2,0))</f>
        <v>TS0077 新世代分行系統(NBS)</v>
      </c>
      <c r="C1193" s="6" t="str">
        <f>IF(_xlfn.IFNA(VLOOKUP(E1193,新服務功能!H:H,1,0),"舊服務")&lt;&gt;"舊服務","新服務","舊服務")</f>
        <v>新服務</v>
      </c>
      <c r="D1193" s="6" t="str">
        <f>IF((VLOOKUP(E1193,CIFX_ECSG清單!A:H,8,FALSE))=1,"異動","查詢")</f>
        <v>異動</v>
      </c>
      <c r="E1193" s="65" t="s">
        <v>2510</v>
      </c>
      <c r="F1193" s="27" t="str">
        <f>IF(ISNUMBER(FIND("TWIS",E1193)),VLOOKUP(SUBSTITUTE(E1193,"TWIS","IWIS"),CIFX_ECSG清單!A:R,18,0),IF(AND(ISNUMBER(FIND("T",LEFT(E1193,2))),IF(LEN(E1193)-LEN(SUBSTITUTE(E1193,"T",""))&gt;1,FALSE,TRUE)),VLOOKUP(SUBSTITUTE(E1193,"T",""),CIFX_ECSG清單!A:R,18,0),VLOOKUP(E1193,CIFX_ECSG清單!A:R,18,0)))</f>
        <v>TS0116-SA-010301-00009-顧客資料基本資料_顧客基本資料建檔&amp;變更(NBS)</v>
      </c>
      <c r="G1193" s="65"/>
      <c r="H1193" s="65"/>
      <c r="I1193" s="65"/>
      <c r="J1193" s="65" t="s">
        <v>496</v>
      </c>
      <c r="K1193" s="65" t="s">
        <v>2271</v>
      </c>
      <c r="L1193" s="65"/>
      <c r="M1193" s="65"/>
      <c r="N1193" s="65">
        <v>8</v>
      </c>
      <c r="O1193" s="65" t="s">
        <v>516</v>
      </c>
      <c r="P1193" s="65" t="s">
        <v>631</v>
      </c>
      <c r="Q1193" s="65" t="s">
        <v>2034</v>
      </c>
      <c r="R1193" s="65" t="s">
        <v>632</v>
      </c>
      <c r="S1193" s="65" t="s">
        <v>508</v>
      </c>
      <c r="T1193" s="65"/>
    </row>
    <row r="1194" spans="1:20" hidden="1">
      <c r="A1194" s="6" t="str">
        <f>VLOOKUP(E1194,CIFX_ECSG清單!A:B,2,0)</f>
        <v>PROD</v>
      </c>
      <c r="B1194" s="6" t="str">
        <f>_xlfn.IFNA(IF(C1194="舊服務",LOOKUP(1,0/FIND(IFERROR(VLOOKUP(E1194,新舊交易名稱mapping!A:B,2,0),E1194),PGMTRX!A:A),PGMTRX!C:C),LOOKUP(1,0/FIND(E1194,新服務功能!H:H),新服務功能!M:M)),VLOOKUP(IFERROR(VLOOKUP(E1194,新舊交易名稱mapping!A:B,2,0),E1194),CIFX_ECSG清單!A:B,2,0))</f>
        <v>TS0077 新世代分行系統(NBS)</v>
      </c>
      <c r="C1194" s="6" t="str">
        <f>IF(_xlfn.IFNA(VLOOKUP(E1194,新服務功能!H:H,1,0),"舊服務")&lt;&gt;"舊服務","新服務","舊服務")</f>
        <v>新服務</v>
      </c>
      <c r="D1194" s="6" t="str">
        <f>IF((VLOOKUP(E1194,CIFX_ECSG清單!A:H,8,FALSE))=1,"異動","查詢")</f>
        <v>異動</v>
      </c>
      <c r="E1194" s="65" t="s">
        <v>2510</v>
      </c>
      <c r="F1194" s="27" t="str">
        <f>IF(ISNUMBER(FIND("TWIS",E1194)),VLOOKUP(SUBSTITUTE(E1194,"TWIS","IWIS"),CIFX_ECSG清單!A:R,18,0),IF(AND(ISNUMBER(FIND("T",LEFT(E1194,2))),IF(LEN(E1194)-LEN(SUBSTITUTE(E1194,"T",""))&gt;1,FALSE,TRUE)),VLOOKUP(SUBSTITUTE(E1194,"T",""),CIFX_ECSG清單!A:R,18,0),VLOOKUP(E1194,CIFX_ECSG清單!A:R,18,0)))</f>
        <v>TS0116-SA-010301-00009-顧客資料基本資料_顧客基本資料建檔&amp;變更(NBS)</v>
      </c>
      <c r="G1194" s="65"/>
      <c r="H1194" s="65"/>
      <c r="I1194" s="65"/>
      <c r="J1194" s="65" t="s">
        <v>496</v>
      </c>
      <c r="K1194" s="65" t="s">
        <v>2511</v>
      </c>
      <c r="L1194" s="65"/>
      <c r="M1194" s="65"/>
      <c r="N1194" s="65">
        <v>8</v>
      </c>
      <c r="O1194" s="65" t="s">
        <v>516</v>
      </c>
      <c r="P1194" s="65" t="s">
        <v>2512</v>
      </c>
      <c r="Q1194" s="65" t="s">
        <v>2034</v>
      </c>
      <c r="R1194" s="65" t="s">
        <v>1052</v>
      </c>
      <c r="S1194" s="65" t="s">
        <v>2513</v>
      </c>
      <c r="T1194" s="65"/>
    </row>
    <row r="1195" spans="1:20" hidden="1">
      <c r="A1195" s="6" t="str">
        <f>VLOOKUP(E1195,CIFX_ECSG清單!A:B,2,0)</f>
        <v>PROD</v>
      </c>
      <c r="B1195" s="6" t="str">
        <f>_xlfn.IFNA(IF(C1195="舊服務",LOOKUP(1,0/FIND(IFERROR(VLOOKUP(E1195,新舊交易名稱mapping!A:B,2,0),E1195),PGMTRX!A:A),PGMTRX!C:C),LOOKUP(1,0/FIND(E1195,新服務功能!H:H),新服務功能!M:M)),VLOOKUP(IFERROR(VLOOKUP(E1195,新舊交易名稱mapping!A:B,2,0),E1195),CIFX_ECSG清單!A:B,2,0))</f>
        <v>TS0077 新世代分行系統(NBS)</v>
      </c>
      <c r="C1195" s="6" t="str">
        <f>IF(_xlfn.IFNA(VLOOKUP(E1195,新服務功能!H:H,1,0),"舊服務")&lt;&gt;"舊服務","新服務","舊服務")</f>
        <v>新服務</v>
      </c>
      <c r="D1195" s="6" t="str">
        <f>IF((VLOOKUP(E1195,CIFX_ECSG清單!A:H,8,FALSE))=1,"異動","查詢")</f>
        <v>異動</v>
      </c>
      <c r="E1195" s="65" t="s">
        <v>2510</v>
      </c>
      <c r="F1195" s="27" t="str">
        <f>IF(ISNUMBER(FIND("TWIS",E1195)),VLOOKUP(SUBSTITUTE(E1195,"TWIS","IWIS"),CIFX_ECSG清單!A:R,18,0),IF(AND(ISNUMBER(FIND("T",LEFT(E1195,2))),IF(LEN(E1195)-LEN(SUBSTITUTE(E1195,"T",""))&gt;1,FALSE,TRUE)),VLOOKUP(SUBSTITUTE(E1195,"T",""),CIFX_ECSG清單!A:R,18,0),VLOOKUP(E1195,CIFX_ECSG清單!A:R,18,0)))</f>
        <v>TS0116-SA-010301-00009-顧客資料基本資料_顧客基本資料建檔&amp;變更(NBS)</v>
      </c>
      <c r="G1195" s="65"/>
      <c r="H1195" s="65"/>
      <c r="I1195" s="65"/>
      <c r="J1195" s="65" t="s">
        <v>496</v>
      </c>
      <c r="K1195" s="65" t="s">
        <v>779</v>
      </c>
      <c r="L1195" s="65"/>
      <c r="M1195" s="65"/>
      <c r="N1195" s="65">
        <v>4</v>
      </c>
      <c r="O1195" s="65" t="s">
        <v>516</v>
      </c>
      <c r="P1195" s="65" t="s">
        <v>1027</v>
      </c>
      <c r="Q1195" s="65" t="s">
        <v>2034</v>
      </c>
      <c r="R1195" s="65" t="s">
        <v>1028</v>
      </c>
      <c r="S1195" s="65" t="s">
        <v>1029</v>
      </c>
      <c r="T1195" s="65"/>
    </row>
    <row r="1196" spans="1:20" hidden="1">
      <c r="A1196" s="6" t="str">
        <f>VLOOKUP(E1196,CIFX_ECSG清單!A:B,2,0)</f>
        <v>PROD</v>
      </c>
      <c r="B1196" s="6" t="str">
        <f>_xlfn.IFNA(IF(C1196="舊服務",LOOKUP(1,0/FIND(IFERROR(VLOOKUP(E1196,新舊交易名稱mapping!A:B,2,0),E1196),PGMTRX!A:A),PGMTRX!C:C),LOOKUP(1,0/FIND(E1196,新服務功能!H:H),新服務功能!M:M)),VLOOKUP(IFERROR(VLOOKUP(E1196,新舊交易名稱mapping!A:B,2,0),E1196),CIFX_ECSG清單!A:B,2,0))</f>
        <v>TS0077 新世代分行系統(NBS)</v>
      </c>
      <c r="C1196" s="6" t="str">
        <f>IF(_xlfn.IFNA(VLOOKUP(E1196,新服務功能!H:H,1,0),"舊服務")&lt;&gt;"舊服務","新服務","舊服務")</f>
        <v>新服務</v>
      </c>
      <c r="D1196" s="6" t="str">
        <f>IF((VLOOKUP(E1196,CIFX_ECSG清單!A:H,8,FALSE))=1,"異動","查詢")</f>
        <v>異動</v>
      </c>
      <c r="E1196" s="65" t="s">
        <v>2510</v>
      </c>
      <c r="F1196" s="27" t="str">
        <f>IF(ISNUMBER(FIND("TWIS",E1196)),VLOOKUP(SUBSTITUTE(E1196,"TWIS","IWIS"),CIFX_ECSG清單!A:R,18,0),IF(AND(ISNUMBER(FIND("T",LEFT(E1196,2))),IF(LEN(E1196)-LEN(SUBSTITUTE(E1196,"T",""))&gt;1,FALSE,TRUE)),VLOOKUP(SUBSTITUTE(E1196,"T",""),CIFX_ECSG清單!A:R,18,0),VLOOKUP(E1196,CIFX_ECSG清單!A:R,18,0)))</f>
        <v>TS0116-SA-010301-00009-顧客資料基本資料_顧客基本資料建檔&amp;變更(NBS)</v>
      </c>
      <c r="G1196" s="65"/>
      <c r="H1196" s="65"/>
      <c r="I1196" s="65"/>
      <c r="J1196" s="65" t="s">
        <v>496</v>
      </c>
      <c r="K1196" s="65" t="s">
        <v>634</v>
      </c>
      <c r="L1196" s="65"/>
      <c r="M1196" s="65"/>
      <c r="N1196" s="65">
        <v>80</v>
      </c>
      <c r="O1196" s="65" t="s">
        <v>516</v>
      </c>
      <c r="P1196" s="65" t="s">
        <v>636</v>
      </c>
      <c r="Q1196" s="65" t="s">
        <v>2034</v>
      </c>
      <c r="R1196" s="65" t="s">
        <v>637</v>
      </c>
      <c r="S1196" s="65" t="s">
        <v>2086</v>
      </c>
      <c r="T1196" s="65"/>
    </row>
    <row r="1197" spans="1:20" hidden="1">
      <c r="A1197" s="6" t="str">
        <f>VLOOKUP(E1197,CIFX_ECSG清單!A:B,2,0)</f>
        <v>PROD</v>
      </c>
      <c r="B1197" s="6" t="str">
        <f>_xlfn.IFNA(IF(C1197="舊服務",LOOKUP(1,0/FIND(IFERROR(VLOOKUP(E1197,新舊交易名稱mapping!A:B,2,0),E1197),PGMTRX!A:A),PGMTRX!C:C),LOOKUP(1,0/FIND(E1197,新服務功能!H:H),新服務功能!M:M)),VLOOKUP(IFERROR(VLOOKUP(E1197,新舊交易名稱mapping!A:B,2,0),E1197),CIFX_ECSG清單!A:B,2,0))</f>
        <v>TS0077 新世代分行系統(NBS)</v>
      </c>
      <c r="C1197" s="6" t="str">
        <f>IF(_xlfn.IFNA(VLOOKUP(E1197,新服務功能!H:H,1,0),"舊服務")&lt;&gt;"舊服務","新服務","舊服務")</f>
        <v>新服務</v>
      </c>
      <c r="D1197" s="6" t="str">
        <f>IF((VLOOKUP(E1197,CIFX_ECSG清單!A:H,8,FALSE))=1,"異動","查詢")</f>
        <v>異動</v>
      </c>
      <c r="E1197" s="65" t="s">
        <v>2510</v>
      </c>
      <c r="F1197" s="27" t="str">
        <f>IF(ISNUMBER(FIND("TWIS",E1197)),VLOOKUP(SUBSTITUTE(E1197,"TWIS","IWIS"),CIFX_ECSG清單!A:R,18,0),IF(AND(ISNUMBER(FIND("T",LEFT(E1197,2))),IF(LEN(E1197)-LEN(SUBSTITUTE(E1197,"T",""))&gt;1,FALSE,TRUE)),VLOOKUP(SUBSTITUTE(E1197,"T",""),CIFX_ECSG清單!A:R,18,0),VLOOKUP(E1197,CIFX_ECSG清單!A:R,18,0)))</f>
        <v>TS0116-SA-010301-00009-顧客資料基本資料_顧客基本資料建檔&amp;變更(NBS)</v>
      </c>
      <c r="G1197" s="65"/>
      <c r="H1197" s="65"/>
      <c r="I1197" s="65"/>
      <c r="J1197" s="65" t="s">
        <v>496</v>
      </c>
      <c r="K1197" s="65" t="s">
        <v>2322</v>
      </c>
      <c r="L1197" s="65"/>
      <c r="M1197" s="65"/>
      <c r="N1197" s="65">
        <v>1</v>
      </c>
      <c r="O1197" s="65" t="s">
        <v>516</v>
      </c>
      <c r="P1197" s="65" t="s">
        <v>648</v>
      </c>
      <c r="Q1197" s="65" t="s">
        <v>2034</v>
      </c>
      <c r="R1197" s="65" t="s">
        <v>649</v>
      </c>
      <c r="S1197" s="65" t="s">
        <v>651</v>
      </c>
      <c r="T1197" s="65"/>
    </row>
    <row r="1198" spans="1:20" hidden="1">
      <c r="A1198" s="6" t="str">
        <f>VLOOKUP(E1198,CIFX_ECSG清單!A:B,2,0)</f>
        <v>PROD</v>
      </c>
      <c r="B1198" s="6" t="str">
        <f>_xlfn.IFNA(IF(C1198="舊服務",LOOKUP(1,0/FIND(IFERROR(VLOOKUP(E1198,新舊交易名稱mapping!A:B,2,0),E1198),PGMTRX!A:A),PGMTRX!C:C),LOOKUP(1,0/FIND(E1198,新服務功能!H:H),新服務功能!M:M)),VLOOKUP(IFERROR(VLOOKUP(E1198,新舊交易名稱mapping!A:B,2,0),E1198),CIFX_ECSG清單!A:B,2,0))</f>
        <v>TS0077 新世代分行系統(NBS)</v>
      </c>
      <c r="C1198" s="6" t="str">
        <f>IF(_xlfn.IFNA(VLOOKUP(E1198,新服務功能!H:H,1,0),"舊服務")&lt;&gt;"舊服務","新服務","舊服務")</f>
        <v>新服務</v>
      </c>
      <c r="D1198" s="6" t="str">
        <f>IF((VLOOKUP(E1198,CIFX_ECSG清單!A:H,8,FALSE))=1,"異動","查詢")</f>
        <v>異動</v>
      </c>
      <c r="E1198" s="65" t="s">
        <v>2510</v>
      </c>
      <c r="F1198" s="27" t="str">
        <f>IF(ISNUMBER(FIND("TWIS",E1198)),VLOOKUP(SUBSTITUTE(E1198,"TWIS","IWIS"),CIFX_ECSG清單!A:R,18,0),IF(AND(ISNUMBER(FIND("T",LEFT(E1198,2))),IF(LEN(E1198)-LEN(SUBSTITUTE(E1198,"T",""))&gt;1,FALSE,TRUE)),VLOOKUP(SUBSTITUTE(E1198,"T",""),CIFX_ECSG清單!A:R,18,0),VLOOKUP(E1198,CIFX_ECSG清單!A:R,18,0)))</f>
        <v>TS0116-SA-010301-00009-顧客資料基本資料_顧客基本資料建檔&amp;變更(NBS)</v>
      </c>
      <c r="G1198" s="65"/>
      <c r="H1198" s="65"/>
      <c r="I1198" s="65"/>
      <c r="J1198" s="65" t="s">
        <v>496</v>
      </c>
      <c r="K1198" s="65" t="s">
        <v>761</v>
      </c>
      <c r="L1198" s="65"/>
      <c r="M1198" s="65"/>
      <c r="N1198" s="65">
        <v>2</v>
      </c>
      <c r="O1198" s="65" t="s">
        <v>516</v>
      </c>
      <c r="P1198" s="65" t="s">
        <v>1077</v>
      </c>
      <c r="Q1198" s="65" t="s">
        <v>2034</v>
      </c>
      <c r="R1198" s="65" t="s">
        <v>765</v>
      </c>
      <c r="S1198" s="65" t="s">
        <v>766</v>
      </c>
      <c r="T1198" s="65"/>
    </row>
    <row r="1199" spans="1:20" hidden="1">
      <c r="A1199" s="6" t="str">
        <f>VLOOKUP(E1199,CIFX_ECSG清單!A:B,2,0)</f>
        <v>PROD</v>
      </c>
      <c r="B1199" s="6" t="str">
        <f>_xlfn.IFNA(IF(C1199="舊服務",LOOKUP(1,0/FIND(IFERROR(VLOOKUP(E1199,新舊交易名稱mapping!A:B,2,0),E1199),PGMTRX!A:A),PGMTRX!C:C),LOOKUP(1,0/FIND(E1199,新服務功能!H:H),新服務功能!M:M)),VLOOKUP(IFERROR(VLOOKUP(E1199,新舊交易名稱mapping!A:B,2,0),E1199),CIFX_ECSG清單!A:B,2,0))</f>
        <v>TS0077 新世代分行系統(NBS)</v>
      </c>
      <c r="C1199" s="6" t="str">
        <f>IF(_xlfn.IFNA(VLOOKUP(E1199,新服務功能!H:H,1,0),"舊服務")&lt;&gt;"舊服務","新服務","舊服務")</f>
        <v>新服務</v>
      </c>
      <c r="D1199" s="6" t="str">
        <f>IF((VLOOKUP(E1199,CIFX_ECSG清單!A:H,8,FALSE))=1,"異動","查詢")</f>
        <v>異動</v>
      </c>
      <c r="E1199" s="65" t="s">
        <v>2510</v>
      </c>
      <c r="F1199" s="27" t="str">
        <f>IF(ISNUMBER(FIND("TWIS",E1199)),VLOOKUP(SUBSTITUTE(E1199,"TWIS","IWIS"),CIFX_ECSG清單!A:R,18,0),IF(AND(ISNUMBER(FIND("T",LEFT(E1199,2))),IF(LEN(E1199)-LEN(SUBSTITUTE(E1199,"T",""))&gt;1,FALSE,TRUE)),VLOOKUP(SUBSTITUTE(E1199,"T",""),CIFX_ECSG清單!A:R,18,0),VLOOKUP(E1199,CIFX_ECSG清單!A:R,18,0)))</f>
        <v>TS0116-SA-010301-00009-顧客資料基本資料_顧客基本資料建檔&amp;變更(NBS)</v>
      </c>
      <c r="G1199" s="65"/>
      <c r="H1199" s="65"/>
      <c r="I1199" s="65"/>
      <c r="J1199" s="65" t="s">
        <v>496</v>
      </c>
      <c r="K1199" s="65" t="s">
        <v>1256</v>
      </c>
      <c r="L1199" s="65"/>
      <c r="M1199" s="65"/>
      <c r="N1199" s="65">
        <v>2</v>
      </c>
      <c r="O1199" s="65" t="s">
        <v>516</v>
      </c>
      <c r="P1199" s="65" t="s">
        <v>891</v>
      </c>
      <c r="Q1199" s="65" t="s">
        <v>2034</v>
      </c>
      <c r="R1199" s="65" t="s">
        <v>892</v>
      </c>
      <c r="S1199" s="65" t="s">
        <v>893</v>
      </c>
      <c r="T1199" s="65"/>
    </row>
    <row r="1200" spans="1:20" hidden="1">
      <c r="A1200" s="6" t="str">
        <f>VLOOKUP(E1200,CIFX_ECSG清單!A:B,2,0)</f>
        <v>PROD</v>
      </c>
      <c r="B1200" s="6" t="str">
        <f>_xlfn.IFNA(IF(C1200="舊服務",LOOKUP(1,0/FIND(IFERROR(VLOOKUP(E1200,新舊交易名稱mapping!A:B,2,0),E1200),PGMTRX!A:A),PGMTRX!C:C),LOOKUP(1,0/FIND(E1200,新服務功能!H:H),新服務功能!M:M)),VLOOKUP(IFERROR(VLOOKUP(E1200,新舊交易名稱mapping!A:B,2,0),E1200),CIFX_ECSG清單!A:B,2,0))</f>
        <v>TS0077 新世代分行系統(NBS)</v>
      </c>
      <c r="C1200" s="6" t="str">
        <f>IF(_xlfn.IFNA(VLOOKUP(E1200,新服務功能!H:H,1,0),"舊服務")&lt;&gt;"舊服務","新服務","舊服務")</f>
        <v>新服務</v>
      </c>
      <c r="D1200" s="6" t="str">
        <f>IF((VLOOKUP(E1200,CIFX_ECSG清單!A:H,8,FALSE))=1,"異動","查詢")</f>
        <v>異動</v>
      </c>
      <c r="E1200" s="65" t="s">
        <v>2510</v>
      </c>
      <c r="F1200" s="27" t="str">
        <f>IF(ISNUMBER(FIND("TWIS",E1200)),VLOOKUP(SUBSTITUTE(E1200,"TWIS","IWIS"),CIFX_ECSG清單!A:R,18,0),IF(AND(ISNUMBER(FIND("T",LEFT(E1200,2))),IF(LEN(E1200)-LEN(SUBSTITUTE(E1200,"T",""))&gt;1,FALSE,TRUE)),VLOOKUP(SUBSTITUTE(E1200,"T",""),CIFX_ECSG清單!A:R,18,0),VLOOKUP(E1200,CIFX_ECSG清單!A:R,18,0)))</f>
        <v>TS0116-SA-010301-00009-顧客資料基本資料_顧客基本資料建檔&amp;變更(NBS)</v>
      </c>
      <c r="G1200" s="65"/>
      <c r="H1200" s="65"/>
      <c r="I1200" s="65"/>
      <c r="J1200" s="65" t="s">
        <v>496</v>
      </c>
      <c r="K1200" s="65" t="s">
        <v>2514</v>
      </c>
      <c r="L1200" s="65"/>
      <c r="M1200" s="65"/>
      <c r="N1200" s="65">
        <v>2</v>
      </c>
      <c r="O1200" s="65" t="s">
        <v>516</v>
      </c>
      <c r="P1200" s="65" t="s">
        <v>995</v>
      </c>
      <c r="Q1200" s="65" t="s">
        <v>2114</v>
      </c>
      <c r="R1200" s="65" t="s">
        <v>959</v>
      </c>
      <c r="S1200" s="65" t="s">
        <v>2515</v>
      </c>
      <c r="T1200" s="65"/>
    </row>
    <row r="1201" spans="1:20" hidden="1">
      <c r="A1201" s="6" t="str">
        <f>VLOOKUP(E1201,CIFX_ECSG清單!A:B,2,0)</f>
        <v>PROD</v>
      </c>
      <c r="B1201" s="6" t="str">
        <f>_xlfn.IFNA(IF(C1201="舊服務",LOOKUP(1,0/FIND(IFERROR(VLOOKUP(E1201,新舊交易名稱mapping!A:B,2,0),E1201),PGMTRX!A:A),PGMTRX!C:C),LOOKUP(1,0/FIND(E1201,新服務功能!H:H),新服務功能!M:M)),VLOOKUP(IFERROR(VLOOKUP(E1201,新舊交易名稱mapping!A:B,2,0),E1201),CIFX_ECSG清單!A:B,2,0))</f>
        <v>TS0077 新世代分行系統(NBS)</v>
      </c>
      <c r="C1201" s="6" t="str">
        <f>IF(_xlfn.IFNA(VLOOKUP(E1201,新服務功能!H:H,1,0),"舊服務")&lt;&gt;"舊服務","新服務","舊服務")</f>
        <v>新服務</v>
      </c>
      <c r="D1201" s="6" t="str">
        <f>IF((VLOOKUP(E1201,CIFX_ECSG清單!A:H,8,FALSE))=1,"異動","查詢")</f>
        <v>異動</v>
      </c>
      <c r="E1201" s="65" t="s">
        <v>2510</v>
      </c>
      <c r="F1201" s="27" t="str">
        <f>IF(ISNUMBER(FIND("TWIS",E1201)),VLOOKUP(SUBSTITUTE(E1201,"TWIS","IWIS"),CIFX_ECSG清單!A:R,18,0),IF(AND(ISNUMBER(FIND("T",LEFT(E1201,2))),IF(LEN(E1201)-LEN(SUBSTITUTE(E1201,"T",""))&gt;1,FALSE,TRUE)),VLOOKUP(SUBSTITUTE(E1201,"T",""),CIFX_ECSG清單!A:R,18,0),VLOOKUP(E1201,CIFX_ECSG清單!A:R,18,0)))</f>
        <v>TS0116-SA-010301-00009-顧客資料基本資料_顧客基本資料建檔&amp;變更(NBS)</v>
      </c>
      <c r="G1201" s="65"/>
      <c r="H1201" s="65"/>
      <c r="I1201" s="65"/>
      <c r="J1201" s="65" t="s">
        <v>496</v>
      </c>
      <c r="K1201" s="65" t="s">
        <v>2516</v>
      </c>
      <c r="L1201" s="65"/>
      <c r="M1201" s="65"/>
      <c r="N1201" s="65">
        <v>2</v>
      </c>
      <c r="O1201" s="65" t="s">
        <v>516</v>
      </c>
      <c r="P1201" s="65" t="s">
        <v>958</v>
      </c>
      <c r="Q1201" s="65" t="s">
        <v>2114</v>
      </c>
      <c r="R1201" s="65" t="s">
        <v>959</v>
      </c>
      <c r="S1201" s="65" t="s">
        <v>2515</v>
      </c>
      <c r="T1201" s="65"/>
    </row>
    <row r="1202" spans="1:20" hidden="1">
      <c r="A1202" s="6" t="str">
        <f>VLOOKUP(E1202,CIFX_ECSG清單!A:B,2,0)</f>
        <v>PROD</v>
      </c>
      <c r="B1202" s="6" t="str">
        <f>_xlfn.IFNA(IF(C1202="舊服務",LOOKUP(1,0/FIND(IFERROR(VLOOKUP(E1202,新舊交易名稱mapping!A:B,2,0),E1202),PGMTRX!A:A),PGMTRX!C:C),LOOKUP(1,0/FIND(E1202,新服務功能!H:H),新服務功能!M:M)),VLOOKUP(IFERROR(VLOOKUP(E1202,新舊交易名稱mapping!A:B,2,0),E1202),CIFX_ECSG清單!A:B,2,0))</f>
        <v>TS0077 新世代分行系統(NBS)</v>
      </c>
      <c r="C1202" s="6" t="str">
        <f>IF(_xlfn.IFNA(VLOOKUP(E1202,新服務功能!H:H,1,0),"舊服務")&lt;&gt;"舊服務","新服務","舊服務")</f>
        <v>新服務</v>
      </c>
      <c r="D1202" s="6" t="str">
        <f>IF((VLOOKUP(E1202,CIFX_ECSG清單!A:H,8,FALSE))=1,"異動","查詢")</f>
        <v>異動</v>
      </c>
      <c r="E1202" s="65" t="s">
        <v>2510</v>
      </c>
      <c r="F1202" s="27" t="str">
        <f>IF(ISNUMBER(FIND("TWIS",E1202)),VLOOKUP(SUBSTITUTE(E1202,"TWIS","IWIS"),CIFX_ECSG清單!A:R,18,0),IF(AND(ISNUMBER(FIND("T",LEFT(E1202,2))),IF(LEN(E1202)-LEN(SUBSTITUTE(E1202,"T",""))&gt;1,FALSE,TRUE)),VLOOKUP(SUBSTITUTE(E1202,"T",""),CIFX_ECSG清單!A:R,18,0),VLOOKUP(E1202,CIFX_ECSG清單!A:R,18,0)))</f>
        <v>TS0116-SA-010301-00009-顧客資料基本資料_顧客基本資料建檔&amp;變更(NBS)</v>
      </c>
      <c r="G1202" s="65"/>
      <c r="H1202" s="65"/>
      <c r="I1202" s="65"/>
      <c r="J1202" s="65" t="s">
        <v>496</v>
      </c>
      <c r="K1202" s="65" t="s">
        <v>533</v>
      </c>
      <c r="L1202" s="65"/>
      <c r="M1202" s="65"/>
      <c r="N1202" s="65">
        <v>10</v>
      </c>
      <c r="O1202" s="65" t="s">
        <v>516</v>
      </c>
      <c r="P1202" s="65" t="s">
        <v>535</v>
      </c>
      <c r="Q1202" s="65" t="s">
        <v>2038</v>
      </c>
      <c r="R1202" s="65" t="s">
        <v>536</v>
      </c>
      <c r="S1202" s="65" t="s">
        <v>537</v>
      </c>
      <c r="T1202" s="65"/>
    </row>
    <row r="1203" spans="1:20" hidden="1">
      <c r="A1203" s="6" t="str">
        <f>VLOOKUP(E1203,CIFX_ECSG清單!A:B,2,0)</f>
        <v>PROD</v>
      </c>
      <c r="B1203" s="6" t="str">
        <f>_xlfn.IFNA(IF(C1203="舊服務",LOOKUP(1,0/FIND(IFERROR(VLOOKUP(E1203,新舊交易名稱mapping!A:B,2,0),E1203),PGMTRX!A:A),PGMTRX!C:C),LOOKUP(1,0/FIND(E1203,新服務功能!H:H),新服務功能!M:M)),VLOOKUP(IFERROR(VLOOKUP(E1203,新舊交易名稱mapping!A:B,2,0),E1203),CIFX_ECSG清單!A:B,2,0))</f>
        <v>TS0077 新世代分行系統(NBS)</v>
      </c>
      <c r="C1203" s="6" t="str">
        <f>IF(_xlfn.IFNA(VLOOKUP(E1203,新服務功能!H:H,1,0),"舊服務")&lt;&gt;"舊服務","新服務","舊服務")</f>
        <v>新服務</v>
      </c>
      <c r="D1203" s="6" t="str">
        <f>IF((VLOOKUP(E1203,CIFX_ECSG清單!A:H,8,FALSE))=1,"異動","查詢")</f>
        <v>異動</v>
      </c>
      <c r="E1203" s="65" t="s">
        <v>2510</v>
      </c>
      <c r="F1203" s="27" t="str">
        <f>IF(ISNUMBER(FIND("TWIS",E1203)),VLOOKUP(SUBSTITUTE(E1203,"TWIS","IWIS"),CIFX_ECSG清單!A:R,18,0),IF(AND(ISNUMBER(FIND("T",LEFT(E1203,2))),IF(LEN(E1203)-LEN(SUBSTITUTE(E1203,"T",""))&gt;1,FALSE,TRUE)),VLOOKUP(SUBSTITUTE(E1203,"T",""),CIFX_ECSG清單!A:R,18,0),VLOOKUP(E1203,CIFX_ECSG清單!A:R,18,0)))</f>
        <v>TS0116-SA-010301-00009-顧客資料基本資料_顧客基本資料建檔&amp;變更(NBS)</v>
      </c>
      <c r="G1203" s="65"/>
      <c r="H1203" s="65"/>
      <c r="I1203" s="65"/>
      <c r="J1203" s="65" t="s">
        <v>496</v>
      </c>
      <c r="K1203" s="65" t="s">
        <v>1081</v>
      </c>
      <c r="L1203" s="65"/>
      <c r="M1203" s="65"/>
      <c r="N1203" s="65">
        <v>8</v>
      </c>
      <c r="O1203" s="65" t="s">
        <v>516</v>
      </c>
      <c r="P1203" s="65" t="s">
        <v>541</v>
      </c>
      <c r="Q1203" s="65" t="s">
        <v>2038</v>
      </c>
      <c r="R1203" s="65" t="s">
        <v>542</v>
      </c>
      <c r="S1203" s="65" t="s">
        <v>543</v>
      </c>
      <c r="T1203" s="65"/>
    </row>
    <row r="1204" spans="1:20" hidden="1">
      <c r="A1204" s="6" t="str">
        <f>VLOOKUP(E1204,CIFX_ECSG清單!A:B,2,0)</f>
        <v>PROD</v>
      </c>
      <c r="B1204" s="6" t="str">
        <f>_xlfn.IFNA(IF(C1204="舊服務",LOOKUP(1,0/FIND(IFERROR(VLOOKUP(E1204,新舊交易名稱mapping!A:B,2,0),E1204),PGMTRX!A:A),PGMTRX!C:C),LOOKUP(1,0/FIND(E1204,新服務功能!H:H),新服務功能!M:M)),VLOOKUP(IFERROR(VLOOKUP(E1204,新舊交易名稱mapping!A:B,2,0),E1204),CIFX_ECSG清單!A:B,2,0))</f>
        <v>TS0077 新世代分行系統(NBS)</v>
      </c>
      <c r="C1204" s="6" t="str">
        <f>IF(_xlfn.IFNA(VLOOKUP(E1204,新服務功能!H:H,1,0),"舊服務")&lt;&gt;"舊服務","新服務","舊服務")</f>
        <v>新服務</v>
      </c>
      <c r="D1204" s="6" t="str">
        <f>IF((VLOOKUP(E1204,CIFX_ECSG清單!A:H,8,FALSE))=1,"異動","查詢")</f>
        <v>異動</v>
      </c>
      <c r="E1204" s="65" t="s">
        <v>2510</v>
      </c>
      <c r="F1204" s="27" t="str">
        <f>IF(ISNUMBER(FIND("TWIS",E1204)),VLOOKUP(SUBSTITUTE(E1204,"TWIS","IWIS"),CIFX_ECSG清單!A:R,18,0),IF(AND(ISNUMBER(FIND("T",LEFT(E1204,2))),IF(LEN(E1204)-LEN(SUBSTITUTE(E1204,"T",""))&gt;1,FALSE,TRUE)),VLOOKUP(SUBSTITUTE(E1204,"T",""),CIFX_ECSG清單!A:R,18,0),VLOOKUP(E1204,CIFX_ECSG清單!A:R,18,0)))</f>
        <v>TS0116-SA-010301-00009-顧客資料基本資料_顧客基本資料建檔&amp;變更(NBS)</v>
      </c>
      <c r="G1204" s="65"/>
      <c r="H1204" s="65"/>
      <c r="I1204" s="65"/>
      <c r="J1204" s="65" t="s">
        <v>496</v>
      </c>
      <c r="K1204" s="65" t="s">
        <v>1646</v>
      </c>
      <c r="L1204" s="65"/>
      <c r="M1204" s="65"/>
      <c r="N1204" s="65">
        <v>50</v>
      </c>
      <c r="O1204" s="65" t="s">
        <v>516</v>
      </c>
      <c r="P1204" s="65" t="s">
        <v>845</v>
      </c>
      <c r="Q1204" s="65" t="s">
        <v>2114</v>
      </c>
      <c r="R1204" s="65" t="s">
        <v>1157</v>
      </c>
      <c r="S1204" s="65" t="s">
        <v>847</v>
      </c>
      <c r="T1204" s="65"/>
    </row>
    <row r="1205" spans="1:20" hidden="1">
      <c r="A1205" s="6" t="str">
        <f>VLOOKUP(E1205,CIFX_ECSG清單!A:B,2,0)</f>
        <v>PROD</v>
      </c>
      <c r="B1205" s="6" t="str">
        <f>_xlfn.IFNA(IF(C1205="舊服務",LOOKUP(1,0/FIND(IFERROR(VLOOKUP(E1205,新舊交易名稱mapping!A:B,2,0),E1205),PGMTRX!A:A),PGMTRX!C:C),LOOKUP(1,0/FIND(E1205,新服務功能!H:H),新服務功能!M:M)),VLOOKUP(IFERROR(VLOOKUP(E1205,新舊交易名稱mapping!A:B,2,0),E1205),CIFX_ECSG清單!A:B,2,0))</f>
        <v>TS0077 新世代分行系統(NBS)</v>
      </c>
      <c r="C1205" s="6" t="str">
        <f>IF(_xlfn.IFNA(VLOOKUP(E1205,新服務功能!H:H,1,0),"舊服務")&lt;&gt;"舊服務","新服務","舊服務")</f>
        <v>新服務</v>
      </c>
      <c r="D1205" s="6" t="str">
        <f>IF((VLOOKUP(E1205,CIFX_ECSG清單!A:H,8,FALSE))=1,"異動","查詢")</f>
        <v>異動</v>
      </c>
      <c r="E1205" s="65" t="s">
        <v>2510</v>
      </c>
      <c r="F1205" s="27" t="str">
        <f>IF(ISNUMBER(FIND("TWIS",E1205)),VLOOKUP(SUBSTITUTE(E1205,"TWIS","IWIS"),CIFX_ECSG清單!A:R,18,0),IF(AND(ISNUMBER(FIND("T",LEFT(E1205,2))),IF(LEN(E1205)-LEN(SUBSTITUTE(E1205,"T",""))&gt;1,FALSE,TRUE)),VLOOKUP(SUBSTITUTE(E1205,"T",""),CIFX_ECSG清單!A:R,18,0),VLOOKUP(E1205,CIFX_ECSG清單!A:R,18,0)))</f>
        <v>TS0116-SA-010301-00009-顧客資料基本資料_顧客基本資料建檔&amp;變更(NBS)</v>
      </c>
      <c r="G1205" s="65"/>
      <c r="H1205" s="65"/>
      <c r="I1205" s="65"/>
      <c r="J1205" s="65" t="s">
        <v>496</v>
      </c>
      <c r="K1205" s="65" t="s">
        <v>939</v>
      </c>
      <c r="L1205" s="65"/>
      <c r="M1205" s="65"/>
      <c r="N1205" s="65">
        <v>11</v>
      </c>
      <c r="O1205" s="65" t="s">
        <v>516</v>
      </c>
      <c r="P1205" s="65" t="s">
        <v>940</v>
      </c>
      <c r="Q1205" s="65" t="s">
        <v>2114</v>
      </c>
      <c r="R1205" s="65" t="s">
        <v>1162</v>
      </c>
      <c r="S1205" s="65" t="s">
        <v>942</v>
      </c>
      <c r="T1205" s="65"/>
    </row>
    <row r="1206" spans="1:20" hidden="1">
      <c r="A1206" s="6" t="str">
        <f>VLOOKUP(E1206,CIFX_ECSG清單!A:B,2,0)</f>
        <v>PROD</v>
      </c>
      <c r="B1206" s="6" t="str">
        <f>_xlfn.IFNA(IF(C1206="舊服務",LOOKUP(1,0/FIND(IFERROR(VLOOKUP(E1206,新舊交易名稱mapping!A:B,2,0),E1206),PGMTRX!A:A),PGMTRX!C:C),LOOKUP(1,0/FIND(E1206,新服務功能!H:H),新服務功能!M:M)),VLOOKUP(IFERROR(VLOOKUP(E1206,新舊交易名稱mapping!A:B,2,0),E1206),CIFX_ECSG清單!A:B,2,0))</f>
        <v>TS0077 新世代分行系統(NBS)</v>
      </c>
      <c r="C1206" s="6" t="str">
        <f>IF(_xlfn.IFNA(VLOOKUP(E1206,新服務功能!H:H,1,0),"舊服務")&lt;&gt;"舊服務","新服務","舊服務")</f>
        <v>新服務</v>
      </c>
      <c r="D1206" s="6" t="str">
        <f>IF((VLOOKUP(E1206,CIFX_ECSG清單!A:H,8,FALSE))=1,"異動","查詢")</f>
        <v>異動</v>
      </c>
      <c r="E1206" s="65" t="s">
        <v>2510</v>
      </c>
      <c r="F1206" s="27" t="str">
        <f>IF(ISNUMBER(FIND("TWIS",E1206)),VLOOKUP(SUBSTITUTE(E1206,"TWIS","IWIS"),CIFX_ECSG清單!A:R,18,0),IF(AND(ISNUMBER(FIND("T",LEFT(E1206,2))),IF(LEN(E1206)-LEN(SUBSTITUTE(E1206,"T",""))&gt;1,FALSE,TRUE)),VLOOKUP(SUBSTITUTE(E1206,"T",""),CIFX_ECSG清單!A:R,18,0),VLOOKUP(E1206,CIFX_ECSG清單!A:R,18,0)))</f>
        <v>TS0116-SA-010301-00009-顧客資料基本資料_顧客基本資料建檔&amp;變更(NBS)</v>
      </c>
      <c r="G1206" s="65"/>
      <c r="H1206" s="65"/>
      <c r="I1206" s="65"/>
      <c r="J1206" s="65" t="s">
        <v>496</v>
      </c>
      <c r="K1206" s="65" t="s">
        <v>2429</v>
      </c>
      <c r="L1206" s="65"/>
      <c r="M1206" s="65"/>
      <c r="N1206" s="65">
        <v>1</v>
      </c>
      <c r="O1206" s="65" t="s">
        <v>516</v>
      </c>
      <c r="P1206" s="65" t="s">
        <v>1022</v>
      </c>
      <c r="Q1206" s="65" t="s">
        <v>2114</v>
      </c>
      <c r="R1206" s="65" t="s">
        <v>1023</v>
      </c>
      <c r="S1206" s="65" t="s">
        <v>1024</v>
      </c>
      <c r="T1206" s="65"/>
    </row>
    <row r="1207" spans="1:20" hidden="1">
      <c r="A1207" s="6" t="str">
        <f>VLOOKUP(E1207,CIFX_ECSG清單!A:B,2,0)</f>
        <v>PROD</v>
      </c>
      <c r="B1207" s="6" t="str">
        <f>_xlfn.IFNA(IF(C1207="舊服務",LOOKUP(1,0/FIND(IFERROR(VLOOKUP(E1207,新舊交易名稱mapping!A:B,2,0),E1207),PGMTRX!A:A),PGMTRX!C:C),LOOKUP(1,0/FIND(E1207,新服務功能!H:H),新服務功能!M:M)),VLOOKUP(IFERROR(VLOOKUP(E1207,新舊交易名稱mapping!A:B,2,0),E1207),CIFX_ECSG清單!A:B,2,0))</f>
        <v>TS0077 新世代分行系統(NBS)</v>
      </c>
      <c r="C1207" s="6" t="str">
        <f>IF(_xlfn.IFNA(VLOOKUP(E1207,新服務功能!H:H,1,0),"舊服務")&lt;&gt;"舊服務","新服務","舊服務")</f>
        <v>新服務</v>
      </c>
      <c r="D1207" s="6" t="str">
        <f>IF((VLOOKUP(E1207,CIFX_ECSG清單!A:H,8,FALSE))=1,"異動","查詢")</f>
        <v>異動</v>
      </c>
      <c r="E1207" s="65" t="s">
        <v>2510</v>
      </c>
      <c r="F1207" s="27" t="str">
        <f>IF(ISNUMBER(FIND("TWIS",E1207)),VLOOKUP(SUBSTITUTE(E1207,"TWIS","IWIS"),CIFX_ECSG清單!A:R,18,0),IF(AND(ISNUMBER(FIND("T",LEFT(E1207,2))),IF(LEN(E1207)-LEN(SUBSTITUTE(E1207,"T",""))&gt;1,FALSE,TRUE)),VLOOKUP(SUBSTITUTE(E1207,"T",""),CIFX_ECSG清單!A:R,18,0),VLOOKUP(E1207,CIFX_ECSG清單!A:R,18,0)))</f>
        <v>TS0116-SA-010301-00009-顧客資料基本資料_顧客基本資料建檔&amp;變更(NBS)</v>
      </c>
      <c r="G1207" s="65"/>
      <c r="H1207" s="65"/>
      <c r="I1207" s="65"/>
      <c r="J1207" s="65" t="s">
        <v>496</v>
      </c>
      <c r="K1207" s="65" t="s">
        <v>2319</v>
      </c>
      <c r="L1207" s="65"/>
      <c r="M1207" s="65"/>
      <c r="N1207" s="65">
        <v>6</v>
      </c>
      <c r="O1207" s="65" t="s">
        <v>516</v>
      </c>
      <c r="P1207" s="65" t="s">
        <v>655</v>
      </c>
      <c r="Q1207" s="65" t="s">
        <v>2034</v>
      </c>
      <c r="R1207" s="65" t="s">
        <v>656</v>
      </c>
      <c r="S1207" s="65" t="s">
        <v>657</v>
      </c>
      <c r="T1207" s="65"/>
    </row>
    <row r="1208" spans="1:20" hidden="1">
      <c r="A1208" s="6" t="str">
        <f>VLOOKUP(E1208,CIFX_ECSG清單!A:B,2,0)</f>
        <v>PROD</v>
      </c>
      <c r="B1208" s="6" t="str">
        <f>_xlfn.IFNA(IF(C1208="舊服務",LOOKUP(1,0/FIND(IFERROR(VLOOKUP(E1208,新舊交易名稱mapping!A:B,2,0),E1208),PGMTRX!A:A),PGMTRX!C:C),LOOKUP(1,0/FIND(E1208,新服務功能!H:H),新服務功能!M:M)),VLOOKUP(IFERROR(VLOOKUP(E1208,新舊交易名稱mapping!A:B,2,0),E1208),CIFX_ECSG清單!A:B,2,0))</f>
        <v>TS0077 新世代分行系統(NBS)</v>
      </c>
      <c r="C1208" s="6" t="str">
        <f>IF(_xlfn.IFNA(VLOOKUP(E1208,新服務功能!H:H,1,0),"舊服務")&lt;&gt;"舊服務","新服務","舊服務")</f>
        <v>新服務</v>
      </c>
      <c r="D1208" s="6" t="str">
        <f>IF((VLOOKUP(E1208,CIFX_ECSG清單!A:H,8,FALSE))=1,"異動","查詢")</f>
        <v>異動</v>
      </c>
      <c r="E1208" s="65" t="s">
        <v>2510</v>
      </c>
      <c r="F1208" s="27" t="str">
        <f>IF(ISNUMBER(FIND("TWIS",E1208)),VLOOKUP(SUBSTITUTE(E1208,"TWIS","IWIS"),CIFX_ECSG清單!A:R,18,0),IF(AND(ISNUMBER(FIND("T",LEFT(E1208,2))),IF(LEN(E1208)-LEN(SUBSTITUTE(E1208,"T",""))&gt;1,FALSE,TRUE)),VLOOKUP(SUBSTITUTE(E1208,"T",""),CIFX_ECSG清單!A:R,18,0),VLOOKUP(E1208,CIFX_ECSG清單!A:R,18,0)))</f>
        <v>TS0116-SA-010301-00009-顧客資料基本資料_顧客基本資料建檔&amp;變更(NBS)</v>
      </c>
      <c r="G1208" s="65"/>
      <c r="H1208" s="65"/>
      <c r="I1208" s="65"/>
      <c r="J1208" s="65" t="s">
        <v>496</v>
      </c>
      <c r="K1208" s="65" t="s">
        <v>1001</v>
      </c>
      <c r="L1208" s="65"/>
      <c r="M1208" s="65"/>
      <c r="N1208" s="65">
        <v>2</v>
      </c>
      <c r="O1208" s="65" t="s">
        <v>516</v>
      </c>
      <c r="P1208" s="65" t="s">
        <v>1004</v>
      </c>
      <c r="Q1208" s="65" t="s">
        <v>2034</v>
      </c>
      <c r="R1208" s="65" t="s">
        <v>1005</v>
      </c>
      <c r="S1208" s="65" t="s">
        <v>1006</v>
      </c>
      <c r="T1208" s="65"/>
    </row>
    <row r="1209" spans="1:20" hidden="1">
      <c r="A1209" s="6" t="str">
        <f>VLOOKUP(E1209,CIFX_ECSG清單!A:B,2,0)</f>
        <v>PROD</v>
      </c>
      <c r="B1209" s="6" t="str">
        <f>_xlfn.IFNA(IF(C1209="舊服務",LOOKUP(1,0/FIND(IFERROR(VLOOKUP(E1209,新舊交易名稱mapping!A:B,2,0),E1209),PGMTRX!A:A),PGMTRX!C:C),LOOKUP(1,0/FIND(E1209,新服務功能!H:H),新服務功能!M:M)),VLOOKUP(IFERROR(VLOOKUP(E1209,新舊交易名稱mapping!A:B,2,0),E1209),CIFX_ECSG清單!A:B,2,0))</f>
        <v>TS0077 新世代分行系統(NBS)</v>
      </c>
      <c r="C1209" s="6" t="str">
        <f>IF(_xlfn.IFNA(VLOOKUP(E1209,新服務功能!H:H,1,0),"舊服務")&lt;&gt;"舊服務","新服務","舊服務")</f>
        <v>新服務</v>
      </c>
      <c r="D1209" s="6" t="str">
        <f>IF((VLOOKUP(E1209,CIFX_ECSG清單!A:H,8,FALSE))=1,"異動","查詢")</f>
        <v>異動</v>
      </c>
      <c r="E1209" s="65" t="s">
        <v>2510</v>
      </c>
      <c r="F1209" s="27" t="str">
        <f>IF(ISNUMBER(FIND("TWIS",E1209)),VLOOKUP(SUBSTITUTE(E1209,"TWIS","IWIS"),CIFX_ECSG清單!A:R,18,0),IF(AND(ISNUMBER(FIND("T",LEFT(E1209,2))),IF(LEN(E1209)-LEN(SUBSTITUTE(E1209,"T",""))&gt;1,FALSE,TRUE)),VLOOKUP(SUBSTITUTE(E1209,"T",""),CIFX_ECSG清單!A:R,18,0),VLOOKUP(E1209,CIFX_ECSG清單!A:R,18,0)))</f>
        <v>TS0116-SA-010301-00009-顧客資料基本資料_顧客基本資料建檔&amp;變更(NBS)</v>
      </c>
      <c r="G1209" s="65"/>
      <c r="H1209" s="65"/>
      <c r="I1209" s="65"/>
      <c r="J1209" s="65" t="s">
        <v>496</v>
      </c>
      <c r="K1209" s="65" t="s">
        <v>1391</v>
      </c>
      <c r="L1209" s="65"/>
      <c r="M1209" s="65"/>
      <c r="N1209" s="65">
        <v>3</v>
      </c>
      <c r="O1209" s="65" t="s">
        <v>516</v>
      </c>
      <c r="P1209" s="65" t="s">
        <v>882</v>
      </c>
      <c r="Q1209" s="65" t="s">
        <v>2114</v>
      </c>
      <c r="R1209" s="65" t="s">
        <v>883</v>
      </c>
      <c r="S1209" s="65" t="s">
        <v>884</v>
      </c>
      <c r="T1209" s="65"/>
    </row>
    <row r="1210" spans="1:20" hidden="1">
      <c r="A1210" s="6" t="str">
        <f>VLOOKUP(E1210,CIFX_ECSG清單!A:B,2,0)</f>
        <v>PROD</v>
      </c>
      <c r="B1210" s="6" t="str">
        <f>_xlfn.IFNA(IF(C1210="舊服務",LOOKUP(1,0/FIND(IFERROR(VLOOKUP(E1210,新舊交易名稱mapping!A:B,2,0),E1210),PGMTRX!A:A),PGMTRX!C:C),LOOKUP(1,0/FIND(E1210,新服務功能!H:H),新服務功能!M:M)),VLOOKUP(IFERROR(VLOOKUP(E1210,新舊交易名稱mapping!A:B,2,0),E1210),CIFX_ECSG清單!A:B,2,0))</f>
        <v>TS0077 新世代分行系統(NBS)</v>
      </c>
      <c r="C1210" s="6" t="str">
        <f>IF(_xlfn.IFNA(VLOOKUP(E1210,新服務功能!H:H,1,0),"舊服務")&lt;&gt;"舊服務","新服務","舊服務")</f>
        <v>新服務</v>
      </c>
      <c r="D1210" s="6" t="str">
        <f>IF((VLOOKUP(E1210,CIFX_ECSG清單!A:H,8,FALSE))=1,"異動","查詢")</f>
        <v>異動</v>
      </c>
      <c r="E1210" s="65" t="s">
        <v>2510</v>
      </c>
      <c r="F1210" s="27" t="str">
        <f>IF(ISNUMBER(FIND("TWIS",E1210)),VLOOKUP(SUBSTITUTE(E1210,"TWIS","IWIS"),CIFX_ECSG清單!A:R,18,0),IF(AND(ISNUMBER(FIND("T",LEFT(E1210,2))),IF(LEN(E1210)-LEN(SUBSTITUTE(E1210,"T",""))&gt;1,FALSE,TRUE)),VLOOKUP(SUBSTITUTE(E1210,"T",""),CIFX_ECSG清單!A:R,18,0),VLOOKUP(E1210,CIFX_ECSG清單!A:R,18,0)))</f>
        <v>TS0116-SA-010301-00009-顧客資料基本資料_顧客基本資料建檔&amp;變更(NBS)</v>
      </c>
      <c r="G1210" s="65"/>
      <c r="H1210" s="65"/>
      <c r="I1210" s="65"/>
      <c r="J1210" s="65" t="s">
        <v>496</v>
      </c>
      <c r="K1210" s="65" t="s">
        <v>1060</v>
      </c>
      <c r="L1210" s="65"/>
      <c r="M1210" s="65"/>
      <c r="N1210" s="65">
        <v>4</v>
      </c>
      <c r="O1210" s="65" t="s">
        <v>516</v>
      </c>
      <c r="P1210" s="65" t="s">
        <v>1062</v>
      </c>
      <c r="Q1210" s="65" t="s">
        <v>2034</v>
      </c>
      <c r="R1210" s="65" t="s">
        <v>1063</v>
      </c>
      <c r="S1210" s="65" t="s">
        <v>1064</v>
      </c>
      <c r="T1210" s="65"/>
    </row>
    <row r="1211" spans="1:20" hidden="1">
      <c r="A1211" s="6" t="str">
        <f>VLOOKUP(E1211,CIFX_ECSG清單!A:B,2,0)</f>
        <v>PROD</v>
      </c>
      <c r="B1211" s="6" t="str">
        <f>_xlfn.IFNA(IF(C1211="舊服務",LOOKUP(1,0/FIND(IFERROR(VLOOKUP(E1211,新舊交易名稱mapping!A:B,2,0),E1211),PGMTRX!A:A),PGMTRX!C:C),LOOKUP(1,0/FIND(E1211,新服務功能!H:H),新服務功能!M:M)),VLOOKUP(IFERROR(VLOOKUP(E1211,新舊交易名稱mapping!A:B,2,0),E1211),CIFX_ECSG清單!A:B,2,0))</f>
        <v>TS0077 新世代分行系統(NBS)</v>
      </c>
      <c r="C1211" s="6" t="str">
        <f>IF(_xlfn.IFNA(VLOOKUP(E1211,新服務功能!H:H,1,0),"舊服務")&lt;&gt;"舊服務","新服務","舊服務")</f>
        <v>新服務</v>
      </c>
      <c r="D1211" s="6" t="str">
        <f>IF((VLOOKUP(E1211,CIFX_ECSG清單!A:H,8,FALSE))=1,"異動","查詢")</f>
        <v>異動</v>
      </c>
      <c r="E1211" s="65" t="s">
        <v>2510</v>
      </c>
      <c r="F1211" s="27" t="str">
        <f>IF(ISNUMBER(FIND("TWIS",E1211)),VLOOKUP(SUBSTITUTE(E1211,"TWIS","IWIS"),CIFX_ECSG清單!A:R,18,0),IF(AND(ISNUMBER(FIND("T",LEFT(E1211,2))),IF(LEN(E1211)-LEN(SUBSTITUTE(E1211,"T",""))&gt;1,FALSE,TRUE)),VLOOKUP(SUBSTITUTE(E1211,"T",""),CIFX_ECSG清單!A:R,18,0),VLOOKUP(E1211,CIFX_ECSG清單!A:R,18,0)))</f>
        <v>TS0116-SA-010301-00009-顧客資料基本資料_顧客基本資料建檔&amp;變更(NBS)</v>
      </c>
      <c r="G1211" s="65"/>
      <c r="H1211" s="65"/>
      <c r="I1211" s="65"/>
      <c r="J1211" s="65" t="s">
        <v>496</v>
      </c>
      <c r="K1211" s="65" t="s">
        <v>1643</v>
      </c>
      <c r="L1211" s="65"/>
      <c r="M1211" s="65"/>
      <c r="N1211" s="65">
        <v>11</v>
      </c>
      <c r="O1211" s="65" t="s">
        <v>516</v>
      </c>
      <c r="P1211" s="65" t="s">
        <v>936</v>
      </c>
      <c r="Q1211" s="65" t="s">
        <v>2114</v>
      </c>
      <c r="R1211" s="65" t="s">
        <v>1159</v>
      </c>
      <c r="S1211" s="65" t="s">
        <v>938</v>
      </c>
      <c r="T1211" s="65"/>
    </row>
    <row r="1212" spans="1:20" hidden="1">
      <c r="A1212" s="6" t="str">
        <f>VLOOKUP(E1212,CIFX_ECSG清單!A:B,2,0)</f>
        <v>PROD</v>
      </c>
      <c r="B1212" s="6" t="str">
        <f>_xlfn.IFNA(IF(C1212="舊服務",LOOKUP(1,0/FIND(IFERROR(VLOOKUP(E1212,新舊交易名稱mapping!A:B,2,0),E1212),PGMTRX!A:A),PGMTRX!C:C),LOOKUP(1,0/FIND(E1212,新服務功能!H:H),新服務功能!M:M)),VLOOKUP(IFERROR(VLOOKUP(E1212,新舊交易名稱mapping!A:B,2,0),E1212),CIFX_ECSG清單!A:B,2,0))</f>
        <v>TS0077 新世代分行系統(NBS)</v>
      </c>
      <c r="C1212" s="6" t="str">
        <f>IF(_xlfn.IFNA(VLOOKUP(E1212,新服務功能!H:H,1,0),"舊服務")&lt;&gt;"舊服務","新服務","舊服務")</f>
        <v>新服務</v>
      </c>
      <c r="D1212" s="6" t="str">
        <f>IF((VLOOKUP(E1212,CIFX_ECSG清單!A:H,8,FALSE))=1,"異動","查詢")</f>
        <v>異動</v>
      </c>
      <c r="E1212" s="65" t="s">
        <v>2510</v>
      </c>
      <c r="F1212" s="27" t="str">
        <f>IF(ISNUMBER(FIND("TWIS",E1212)),VLOOKUP(SUBSTITUTE(E1212,"TWIS","IWIS"),CIFX_ECSG清單!A:R,18,0),IF(AND(ISNUMBER(FIND("T",LEFT(E1212,2))),IF(LEN(E1212)-LEN(SUBSTITUTE(E1212,"T",""))&gt;1,FALSE,TRUE)),VLOOKUP(SUBSTITUTE(E1212,"T",""),CIFX_ECSG清單!A:R,18,0),VLOOKUP(E1212,CIFX_ECSG清單!A:R,18,0)))</f>
        <v>TS0116-SA-010301-00009-顧客資料基本資料_顧客基本資料建檔&amp;變更(NBS)</v>
      </c>
      <c r="G1212" s="65"/>
      <c r="H1212" s="65"/>
      <c r="I1212" s="65"/>
      <c r="J1212" s="65" t="s">
        <v>496</v>
      </c>
      <c r="K1212" s="65" t="s">
        <v>1987</v>
      </c>
      <c r="L1212" s="65"/>
      <c r="M1212" s="65"/>
      <c r="N1212" s="65">
        <v>1</v>
      </c>
      <c r="O1212" s="65" t="s">
        <v>516</v>
      </c>
      <c r="P1212" s="65" t="s">
        <v>1523</v>
      </c>
      <c r="Q1212" s="65" t="s">
        <v>2156</v>
      </c>
      <c r="R1212" s="65" t="s">
        <v>2220</v>
      </c>
      <c r="S1212" s="65" t="s">
        <v>1525</v>
      </c>
      <c r="T1212" s="65"/>
    </row>
    <row r="1213" spans="1:20" hidden="1">
      <c r="A1213" s="6" t="str">
        <f>VLOOKUP(E1213,CIFX_ECSG清單!A:B,2,0)</f>
        <v>PROD</v>
      </c>
      <c r="B1213" s="6" t="str">
        <f>_xlfn.IFNA(IF(C1213="舊服務",LOOKUP(1,0/FIND(IFERROR(VLOOKUP(E1213,新舊交易名稱mapping!A:B,2,0),E1213),PGMTRX!A:A),PGMTRX!C:C),LOOKUP(1,0/FIND(E1213,新服務功能!H:H),新服務功能!M:M)),VLOOKUP(IFERROR(VLOOKUP(E1213,新舊交易名稱mapping!A:B,2,0),E1213),CIFX_ECSG清單!A:B,2,0))</f>
        <v>TS0077 新世代分行系統(NBS)</v>
      </c>
      <c r="C1213" s="6" t="str">
        <f>IF(_xlfn.IFNA(VLOOKUP(E1213,新服務功能!H:H,1,0),"舊服務")&lt;&gt;"舊服務","新服務","舊服務")</f>
        <v>新服務</v>
      </c>
      <c r="D1213" s="6" t="str">
        <f>IF((VLOOKUP(E1213,CIFX_ECSG清單!A:H,8,FALSE))=1,"異動","查詢")</f>
        <v>異動</v>
      </c>
      <c r="E1213" s="65" t="s">
        <v>2510</v>
      </c>
      <c r="F1213" s="27" t="str">
        <f>IF(ISNUMBER(FIND("TWIS",E1213)),VLOOKUP(SUBSTITUTE(E1213,"TWIS","IWIS"),CIFX_ECSG清單!A:R,18,0),IF(AND(ISNUMBER(FIND("T",LEFT(E1213,2))),IF(LEN(E1213)-LEN(SUBSTITUTE(E1213,"T",""))&gt;1,FALSE,TRUE)),VLOOKUP(SUBSTITUTE(E1213,"T",""),CIFX_ECSG清單!A:R,18,0),VLOOKUP(E1213,CIFX_ECSG清單!A:R,18,0)))</f>
        <v>TS0116-SA-010301-00009-顧客資料基本資料_顧客基本資料建檔&amp;變更(NBS)</v>
      </c>
      <c r="G1213" s="65"/>
      <c r="H1213" s="65"/>
      <c r="I1213" s="65"/>
      <c r="J1213" s="65" t="s">
        <v>496</v>
      </c>
      <c r="K1213" s="65" t="s">
        <v>2010</v>
      </c>
      <c r="L1213" s="65"/>
      <c r="M1213" s="65"/>
      <c r="N1213" s="65">
        <v>11</v>
      </c>
      <c r="O1213" s="65" t="s">
        <v>516</v>
      </c>
      <c r="P1213" s="65" t="s">
        <v>1068</v>
      </c>
      <c r="Q1213" s="65" t="s">
        <v>2114</v>
      </c>
      <c r="R1213" s="65" t="s">
        <v>1183</v>
      </c>
      <c r="S1213" s="65" t="s">
        <v>1070</v>
      </c>
      <c r="T1213" s="65"/>
    </row>
    <row r="1214" spans="1:20" hidden="1">
      <c r="A1214" s="6" t="str">
        <f>VLOOKUP(E1214,CIFX_ECSG清單!A:B,2,0)</f>
        <v>PROD</v>
      </c>
      <c r="B1214" s="6" t="str">
        <f>_xlfn.IFNA(IF(C1214="舊服務",LOOKUP(1,0/FIND(IFERROR(VLOOKUP(E1214,新舊交易名稱mapping!A:B,2,0),E1214),PGMTRX!A:A),PGMTRX!C:C),LOOKUP(1,0/FIND(E1214,新服務功能!H:H),新服務功能!M:M)),VLOOKUP(IFERROR(VLOOKUP(E1214,新舊交易名稱mapping!A:B,2,0),E1214),CIFX_ECSG清單!A:B,2,0))</f>
        <v>TS0077 新世代分行系統(NBS)</v>
      </c>
      <c r="C1214" s="6" t="str">
        <f>IF(_xlfn.IFNA(VLOOKUP(E1214,新服務功能!H:H,1,0),"舊服務")&lt;&gt;"舊服務","新服務","舊服務")</f>
        <v>新服務</v>
      </c>
      <c r="D1214" s="6" t="str">
        <f>IF((VLOOKUP(E1214,CIFX_ECSG清單!A:H,8,FALSE))=1,"異動","查詢")</f>
        <v>異動</v>
      </c>
      <c r="E1214" s="65" t="s">
        <v>2510</v>
      </c>
      <c r="F1214" s="27" t="str">
        <f>IF(ISNUMBER(FIND("TWIS",E1214)),VLOOKUP(SUBSTITUTE(E1214,"TWIS","IWIS"),CIFX_ECSG清單!A:R,18,0),IF(AND(ISNUMBER(FIND("T",LEFT(E1214,2))),IF(LEN(E1214)-LEN(SUBSTITUTE(E1214,"T",""))&gt;1,FALSE,TRUE)),VLOOKUP(SUBSTITUTE(E1214,"T",""),CIFX_ECSG清單!A:R,18,0),VLOOKUP(E1214,CIFX_ECSG清單!A:R,18,0)))</f>
        <v>TS0116-SA-010301-00009-顧客資料基本資料_顧客基本資料建檔&amp;變更(NBS)</v>
      </c>
      <c r="G1214" s="65"/>
      <c r="H1214" s="65"/>
      <c r="I1214" s="65"/>
      <c r="J1214" s="65" t="s">
        <v>496</v>
      </c>
      <c r="K1214" s="65" t="s">
        <v>677</v>
      </c>
      <c r="L1214" s="65"/>
      <c r="M1214" s="65"/>
      <c r="N1214" s="65">
        <v>1</v>
      </c>
      <c r="O1214" s="65" t="s">
        <v>516</v>
      </c>
      <c r="P1214" s="65" t="s">
        <v>679</v>
      </c>
      <c r="Q1214" s="65" t="s">
        <v>2034</v>
      </c>
      <c r="R1214" s="65" t="s">
        <v>680</v>
      </c>
      <c r="S1214" s="65" t="s">
        <v>682</v>
      </c>
      <c r="T1214" s="65"/>
    </row>
    <row r="1215" spans="1:20" hidden="1">
      <c r="A1215" s="6" t="str">
        <f>VLOOKUP(E1215,CIFX_ECSG清單!A:B,2,0)</f>
        <v>PROD</v>
      </c>
      <c r="B1215" s="6" t="str">
        <f>_xlfn.IFNA(IF(C1215="舊服務",LOOKUP(1,0/FIND(IFERROR(VLOOKUP(E1215,新舊交易名稱mapping!A:B,2,0),E1215),PGMTRX!A:A),PGMTRX!C:C),LOOKUP(1,0/FIND(E1215,新服務功能!H:H),新服務功能!M:M)),VLOOKUP(IFERROR(VLOOKUP(E1215,新舊交易名稱mapping!A:B,2,0),E1215),CIFX_ECSG清單!A:B,2,0))</f>
        <v>TS0077 新世代分行系統(NBS)</v>
      </c>
      <c r="C1215" s="6" t="str">
        <f>IF(_xlfn.IFNA(VLOOKUP(E1215,新服務功能!H:H,1,0),"舊服務")&lt;&gt;"舊服務","新服務","舊服務")</f>
        <v>新服務</v>
      </c>
      <c r="D1215" s="6" t="str">
        <f>IF((VLOOKUP(E1215,CIFX_ECSG清單!A:H,8,FALSE))=1,"異動","查詢")</f>
        <v>異動</v>
      </c>
      <c r="E1215" s="65" t="s">
        <v>2510</v>
      </c>
      <c r="F1215" s="27" t="str">
        <f>IF(ISNUMBER(FIND("TWIS",E1215)),VLOOKUP(SUBSTITUTE(E1215,"TWIS","IWIS"),CIFX_ECSG清單!A:R,18,0),IF(AND(ISNUMBER(FIND("T",LEFT(E1215,2))),IF(LEN(E1215)-LEN(SUBSTITUTE(E1215,"T",""))&gt;1,FALSE,TRUE)),VLOOKUP(SUBSTITUTE(E1215,"T",""),CIFX_ECSG清單!A:R,18,0),VLOOKUP(E1215,CIFX_ECSG清單!A:R,18,0)))</f>
        <v>TS0116-SA-010301-00009-顧客資料基本資料_顧客基本資料建檔&amp;變更(NBS)</v>
      </c>
      <c r="G1215" s="65"/>
      <c r="H1215" s="65"/>
      <c r="I1215" s="65"/>
      <c r="J1215" s="65" t="s">
        <v>496</v>
      </c>
      <c r="K1215" s="65" t="s">
        <v>697</v>
      </c>
      <c r="L1215" s="65"/>
      <c r="M1215" s="65"/>
      <c r="N1215" s="65">
        <v>60</v>
      </c>
      <c r="O1215" s="65" t="s">
        <v>516</v>
      </c>
      <c r="P1215" s="65" t="s">
        <v>699</v>
      </c>
      <c r="Q1215" s="65" t="s">
        <v>2156</v>
      </c>
      <c r="R1215" s="65" t="s">
        <v>700</v>
      </c>
      <c r="S1215" s="65" t="s">
        <v>627</v>
      </c>
      <c r="T1215" s="65"/>
    </row>
    <row r="1216" spans="1:20" hidden="1">
      <c r="A1216" s="6" t="str">
        <f>VLOOKUP(E1216,CIFX_ECSG清單!A:B,2,0)</f>
        <v>PROD</v>
      </c>
      <c r="B1216" s="6" t="str">
        <f>_xlfn.IFNA(IF(C1216="舊服務",LOOKUP(1,0/FIND(IFERROR(VLOOKUP(E1216,新舊交易名稱mapping!A:B,2,0),E1216),PGMTRX!A:A),PGMTRX!C:C),LOOKUP(1,0/FIND(E1216,新服務功能!H:H),新服務功能!M:M)),VLOOKUP(IFERROR(VLOOKUP(E1216,新舊交易名稱mapping!A:B,2,0),E1216),CIFX_ECSG清單!A:B,2,0))</f>
        <v>TS0077 新世代分行系統(NBS)</v>
      </c>
      <c r="C1216" s="6" t="str">
        <f>IF(_xlfn.IFNA(VLOOKUP(E1216,新服務功能!H:H,1,0),"舊服務")&lt;&gt;"舊服務","新服務","舊服務")</f>
        <v>新服務</v>
      </c>
      <c r="D1216" s="6" t="str">
        <f>IF((VLOOKUP(E1216,CIFX_ECSG清單!A:H,8,FALSE))=1,"異動","查詢")</f>
        <v>異動</v>
      </c>
      <c r="E1216" s="65" t="s">
        <v>2510</v>
      </c>
      <c r="F1216" s="27" t="str">
        <f>IF(ISNUMBER(FIND("TWIS",E1216)),VLOOKUP(SUBSTITUTE(E1216,"TWIS","IWIS"),CIFX_ECSG清單!A:R,18,0),IF(AND(ISNUMBER(FIND("T",LEFT(E1216,2))),IF(LEN(E1216)-LEN(SUBSTITUTE(E1216,"T",""))&gt;1,FALSE,TRUE)),VLOOKUP(SUBSTITUTE(E1216,"T",""),CIFX_ECSG清單!A:R,18,0),VLOOKUP(E1216,CIFX_ECSG清單!A:R,18,0)))</f>
        <v>TS0116-SA-010301-00009-顧客資料基本資料_顧客基本資料建檔&amp;變更(NBS)</v>
      </c>
      <c r="G1216" s="65"/>
      <c r="H1216" s="65"/>
      <c r="I1216" s="65"/>
      <c r="J1216" s="65" t="s">
        <v>496</v>
      </c>
      <c r="K1216" s="65" t="s">
        <v>2517</v>
      </c>
      <c r="L1216" s="65"/>
      <c r="M1216" s="65"/>
      <c r="N1216" s="65">
        <v>10</v>
      </c>
      <c r="O1216" s="65" t="s">
        <v>516</v>
      </c>
      <c r="P1216" s="65" t="s">
        <v>1000</v>
      </c>
      <c r="Q1216" s="65" t="s">
        <v>2114</v>
      </c>
      <c r="R1216" s="65" t="s">
        <v>965</v>
      </c>
      <c r="S1216" s="65" t="s">
        <v>2518</v>
      </c>
      <c r="T1216" s="65"/>
    </row>
    <row r="1217" spans="1:20" hidden="1">
      <c r="A1217" s="6" t="str">
        <f>VLOOKUP(E1217,CIFX_ECSG清單!A:B,2,0)</f>
        <v>PROD</v>
      </c>
      <c r="B1217" s="6" t="str">
        <f>_xlfn.IFNA(IF(C1217="舊服務",LOOKUP(1,0/FIND(IFERROR(VLOOKUP(E1217,新舊交易名稱mapping!A:B,2,0),E1217),PGMTRX!A:A),PGMTRX!C:C),LOOKUP(1,0/FIND(E1217,新服務功能!H:H),新服務功能!M:M)),VLOOKUP(IFERROR(VLOOKUP(E1217,新舊交易名稱mapping!A:B,2,0),E1217),CIFX_ECSG清單!A:B,2,0))</f>
        <v>TS0077 新世代分行系統(NBS)</v>
      </c>
      <c r="C1217" s="6" t="str">
        <f>IF(_xlfn.IFNA(VLOOKUP(E1217,新服務功能!H:H,1,0),"舊服務")&lt;&gt;"舊服務","新服務","舊服務")</f>
        <v>新服務</v>
      </c>
      <c r="D1217" s="6" t="str">
        <f>IF((VLOOKUP(E1217,CIFX_ECSG清單!A:H,8,FALSE))=1,"異動","查詢")</f>
        <v>異動</v>
      </c>
      <c r="E1217" s="65" t="s">
        <v>2510</v>
      </c>
      <c r="F1217" s="27" t="str">
        <f>IF(ISNUMBER(FIND("TWIS",E1217)),VLOOKUP(SUBSTITUTE(E1217,"TWIS","IWIS"),CIFX_ECSG清單!A:R,18,0),IF(AND(ISNUMBER(FIND("T",LEFT(E1217,2))),IF(LEN(E1217)-LEN(SUBSTITUTE(E1217,"T",""))&gt;1,FALSE,TRUE)),VLOOKUP(SUBSTITUTE(E1217,"T",""),CIFX_ECSG清單!A:R,18,0),VLOOKUP(E1217,CIFX_ECSG清單!A:R,18,0)))</f>
        <v>TS0116-SA-010301-00009-顧客資料基本資料_顧客基本資料建檔&amp;變更(NBS)</v>
      </c>
      <c r="G1217" s="65"/>
      <c r="H1217" s="65"/>
      <c r="I1217" s="65"/>
      <c r="J1217" s="65" t="s">
        <v>496</v>
      </c>
      <c r="K1217" s="65" t="s">
        <v>2519</v>
      </c>
      <c r="L1217" s="65"/>
      <c r="M1217" s="65"/>
      <c r="N1217" s="65">
        <v>10</v>
      </c>
      <c r="O1217" s="65" t="s">
        <v>516</v>
      </c>
      <c r="P1217" s="65" t="s">
        <v>964</v>
      </c>
      <c r="Q1217" s="65" t="s">
        <v>2114</v>
      </c>
      <c r="R1217" s="65" t="s">
        <v>965</v>
      </c>
      <c r="S1217" s="65" t="s">
        <v>2518</v>
      </c>
      <c r="T1217" s="65"/>
    </row>
    <row r="1218" spans="1:20" hidden="1">
      <c r="A1218" s="6" t="str">
        <f>VLOOKUP(E1218,CIFX_ECSG清單!A:B,2,0)</f>
        <v>PROD</v>
      </c>
      <c r="B1218" s="6" t="str">
        <f>_xlfn.IFNA(IF(C1218="舊服務",LOOKUP(1,0/FIND(IFERROR(VLOOKUP(E1218,新舊交易名稱mapping!A:B,2,0),E1218),PGMTRX!A:A),PGMTRX!C:C),LOOKUP(1,0/FIND(E1218,新服務功能!H:H),新服務功能!M:M)),VLOOKUP(IFERROR(VLOOKUP(E1218,新舊交易名稱mapping!A:B,2,0),E1218),CIFX_ECSG清單!A:B,2,0))</f>
        <v>TS0077 新世代分行系統(NBS)</v>
      </c>
      <c r="C1218" s="6" t="str">
        <f>IF(_xlfn.IFNA(VLOOKUP(E1218,新服務功能!H:H,1,0),"舊服務")&lt;&gt;"舊服務","新服務","舊服務")</f>
        <v>新服務</v>
      </c>
      <c r="D1218" s="6" t="str">
        <f>IF((VLOOKUP(E1218,CIFX_ECSG清單!A:H,8,FALSE))=1,"異動","查詢")</f>
        <v>異動</v>
      </c>
      <c r="E1218" s="65" t="s">
        <v>2510</v>
      </c>
      <c r="F1218" s="27" t="str">
        <f>IF(ISNUMBER(FIND("TWIS",E1218)),VLOOKUP(SUBSTITUTE(E1218,"TWIS","IWIS"),CIFX_ECSG清單!A:R,18,0),IF(AND(ISNUMBER(FIND("T",LEFT(E1218,2))),IF(LEN(E1218)-LEN(SUBSTITUTE(E1218,"T",""))&gt;1,FALSE,TRUE)),VLOOKUP(SUBSTITUTE(E1218,"T",""),CIFX_ECSG清單!A:R,18,0),VLOOKUP(E1218,CIFX_ECSG清單!A:R,18,0)))</f>
        <v>TS0116-SA-010301-00009-顧客資料基本資料_顧客基本資料建檔&amp;變更(NBS)</v>
      </c>
      <c r="G1218" s="65"/>
      <c r="H1218" s="65"/>
      <c r="I1218" s="65"/>
      <c r="J1218" s="65" t="s">
        <v>496</v>
      </c>
      <c r="K1218" s="65" t="s">
        <v>1007</v>
      </c>
      <c r="L1218" s="65"/>
      <c r="M1218" s="65"/>
      <c r="N1218" s="65">
        <v>10</v>
      </c>
      <c r="O1218" s="65" t="s">
        <v>516</v>
      </c>
      <c r="P1218" s="65" t="s">
        <v>1010</v>
      </c>
      <c r="Q1218" s="65" t="s">
        <v>2114</v>
      </c>
      <c r="R1218" s="65" t="s">
        <v>1011</v>
      </c>
      <c r="S1218" s="65" t="s">
        <v>1012</v>
      </c>
      <c r="T1218" s="65"/>
    </row>
    <row r="1219" spans="1:20" hidden="1">
      <c r="A1219" s="6" t="str">
        <f>VLOOKUP(E1219,CIFX_ECSG清單!A:B,2,0)</f>
        <v>PROD</v>
      </c>
      <c r="B1219" s="6" t="str">
        <f>_xlfn.IFNA(IF(C1219="舊服務",LOOKUP(1,0/FIND(IFERROR(VLOOKUP(E1219,新舊交易名稱mapping!A:B,2,0),E1219),PGMTRX!A:A),PGMTRX!C:C),LOOKUP(1,0/FIND(E1219,新服務功能!H:H),新服務功能!M:M)),VLOOKUP(IFERROR(VLOOKUP(E1219,新舊交易名稱mapping!A:B,2,0),E1219),CIFX_ECSG清單!A:B,2,0))</f>
        <v>TS0077 新世代分行系統(NBS)</v>
      </c>
      <c r="C1219" s="6" t="str">
        <f>IF(_xlfn.IFNA(VLOOKUP(E1219,新服務功能!H:H,1,0),"舊服務")&lt;&gt;"舊服務","新服務","舊服務")</f>
        <v>新服務</v>
      </c>
      <c r="D1219" s="6" t="str">
        <f>IF((VLOOKUP(E1219,CIFX_ECSG清單!A:H,8,FALSE))=1,"異動","查詢")</f>
        <v>異動</v>
      </c>
      <c r="E1219" s="65" t="s">
        <v>2510</v>
      </c>
      <c r="F1219" s="27" t="str">
        <f>IF(ISNUMBER(FIND("TWIS",E1219)),VLOOKUP(SUBSTITUTE(E1219,"TWIS","IWIS"),CIFX_ECSG清單!A:R,18,0),IF(AND(ISNUMBER(FIND("T",LEFT(E1219,2))),IF(LEN(E1219)-LEN(SUBSTITUTE(E1219,"T",""))&gt;1,FALSE,TRUE)),VLOOKUP(SUBSTITUTE(E1219,"T",""),CIFX_ECSG清單!A:R,18,0),VLOOKUP(E1219,CIFX_ECSG清單!A:R,18,0)))</f>
        <v>TS0116-SA-010301-00009-顧客資料基本資料_顧客基本資料建檔&amp;變更(NBS)</v>
      </c>
      <c r="G1219" s="65"/>
      <c r="H1219" s="65"/>
      <c r="I1219" s="65"/>
      <c r="J1219" s="65" t="s">
        <v>496</v>
      </c>
      <c r="K1219" s="65" t="s">
        <v>2520</v>
      </c>
      <c r="L1219" s="65"/>
      <c r="M1219" s="65"/>
      <c r="N1219" s="65">
        <v>2</v>
      </c>
      <c r="O1219" s="65" t="s">
        <v>516</v>
      </c>
      <c r="P1219" s="65" t="s">
        <v>1016</v>
      </c>
      <c r="Q1219" s="65" t="s">
        <v>2114</v>
      </c>
      <c r="R1219" s="65" t="s">
        <v>1017</v>
      </c>
      <c r="S1219" s="65" t="s">
        <v>1018</v>
      </c>
      <c r="T1219" s="65"/>
    </row>
    <row r="1220" spans="1:20" hidden="1">
      <c r="A1220" s="6" t="str">
        <f>VLOOKUP(E1220,CIFX_ECSG清單!A:B,2,0)</f>
        <v>PROD</v>
      </c>
      <c r="B1220" s="6" t="str">
        <f>_xlfn.IFNA(IF(C1220="舊服務",LOOKUP(1,0/FIND(IFERROR(VLOOKUP(E1220,新舊交易名稱mapping!A:B,2,0),E1220),PGMTRX!A:A),PGMTRX!C:C),LOOKUP(1,0/FIND(E1220,新服務功能!H:H),新服務功能!M:M)),VLOOKUP(IFERROR(VLOOKUP(E1220,新舊交易名稱mapping!A:B,2,0),E1220),CIFX_ECSG清單!A:B,2,0))</f>
        <v>TS0077 新世代分行系統(NBS)</v>
      </c>
      <c r="C1220" s="6" t="str">
        <f>IF(_xlfn.IFNA(VLOOKUP(E1220,新服務功能!H:H,1,0),"舊服務")&lt;&gt;"舊服務","新服務","舊服務")</f>
        <v>新服務</v>
      </c>
      <c r="D1220" s="6" t="str">
        <f>IF((VLOOKUP(E1220,CIFX_ECSG清單!A:H,8,FALSE))=1,"異動","查詢")</f>
        <v>異動</v>
      </c>
      <c r="E1220" s="65" t="s">
        <v>2510</v>
      </c>
      <c r="F1220" s="27" t="str">
        <f>IF(ISNUMBER(FIND("TWIS",E1220)),VLOOKUP(SUBSTITUTE(E1220,"TWIS","IWIS"),CIFX_ECSG清單!A:R,18,0),IF(AND(ISNUMBER(FIND("T",LEFT(E1220,2))),IF(LEN(E1220)-LEN(SUBSTITUTE(E1220,"T",""))&gt;1,FALSE,TRUE)),VLOOKUP(SUBSTITUTE(E1220,"T",""),CIFX_ECSG清單!A:R,18,0),VLOOKUP(E1220,CIFX_ECSG清單!A:R,18,0)))</f>
        <v>TS0116-SA-010301-00009-顧客資料基本資料_顧客基本資料建檔&amp;變更(NBS)</v>
      </c>
      <c r="G1220" s="65"/>
      <c r="H1220" s="65"/>
      <c r="I1220" s="65"/>
      <c r="J1220" s="65" t="s">
        <v>496</v>
      </c>
      <c r="K1220" s="65" t="s">
        <v>907</v>
      </c>
      <c r="L1220" s="65"/>
      <c r="M1220" s="65"/>
      <c r="N1220" s="65">
        <v>11</v>
      </c>
      <c r="O1220" s="65" t="s">
        <v>516</v>
      </c>
      <c r="P1220" s="65" t="s">
        <v>909</v>
      </c>
      <c r="Q1220" s="65" t="s">
        <v>2034</v>
      </c>
      <c r="R1220" s="65" t="s">
        <v>910</v>
      </c>
      <c r="S1220" s="65" t="s">
        <v>911</v>
      </c>
      <c r="T1220" s="65"/>
    </row>
    <row r="1221" spans="1:20" hidden="1">
      <c r="A1221" s="6" t="str">
        <f>VLOOKUP(E1221,CIFX_ECSG清單!A:B,2,0)</f>
        <v>PROD</v>
      </c>
      <c r="B1221" s="6" t="str">
        <f>_xlfn.IFNA(IF(C1221="舊服務",LOOKUP(1,0/FIND(IFERROR(VLOOKUP(E1221,新舊交易名稱mapping!A:B,2,0),E1221),PGMTRX!A:A),PGMTRX!C:C),LOOKUP(1,0/FIND(E1221,新服務功能!H:H),新服務功能!M:M)),VLOOKUP(IFERROR(VLOOKUP(E1221,新舊交易名稱mapping!A:B,2,0),E1221),CIFX_ECSG清單!A:B,2,0))</f>
        <v>TS0077 新世代分行系統(NBS)</v>
      </c>
      <c r="C1221" s="6" t="str">
        <f>IF(_xlfn.IFNA(VLOOKUP(E1221,新服務功能!H:H,1,0),"舊服務")&lt;&gt;"舊服務","新服務","舊服務")</f>
        <v>新服務</v>
      </c>
      <c r="D1221" s="6" t="str">
        <f>IF((VLOOKUP(E1221,CIFX_ECSG清單!A:H,8,FALSE))=1,"異動","查詢")</f>
        <v>異動</v>
      </c>
      <c r="E1221" s="65" t="s">
        <v>2510</v>
      </c>
      <c r="F1221" s="27" t="str">
        <f>IF(ISNUMBER(FIND("TWIS",E1221)),VLOOKUP(SUBSTITUTE(E1221,"TWIS","IWIS"),CIFX_ECSG清單!A:R,18,0),IF(AND(ISNUMBER(FIND("T",LEFT(E1221,2))),IF(LEN(E1221)-LEN(SUBSTITUTE(E1221,"T",""))&gt;1,FALSE,TRUE)),VLOOKUP(SUBSTITUTE(E1221,"T",""),CIFX_ECSG清單!A:R,18,0),VLOOKUP(E1221,CIFX_ECSG清單!A:R,18,0)))</f>
        <v>TS0116-SA-010301-00009-顧客資料基本資料_顧客基本資料建檔&amp;變更(NBS)</v>
      </c>
      <c r="G1221" s="65"/>
      <c r="H1221" s="65"/>
      <c r="I1221" s="65"/>
      <c r="J1221" s="65" t="s">
        <v>496</v>
      </c>
      <c r="K1221" s="65" t="s">
        <v>1071</v>
      </c>
      <c r="L1221" s="65"/>
      <c r="M1221" s="65"/>
      <c r="N1221" s="65">
        <v>1</v>
      </c>
      <c r="O1221" s="65" t="s">
        <v>516</v>
      </c>
      <c r="P1221" s="65" t="s">
        <v>1074</v>
      </c>
      <c r="Q1221" s="65" t="s">
        <v>2034</v>
      </c>
      <c r="R1221" s="65" t="s">
        <v>1075</v>
      </c>
      <c r="S1221" s="65" t="s">
        <v>1076</v>
      </c>
      <c r="T1221" s="65"/>
    </row>
    <row r="1222" spans="1:20" hidden="1">
      <c r="A1222" s="6" t="str">
        <f>VLOOKUP(E1222,CIFX_ECSG清單!A:B,2,0)</f>
        <v>PROD</v>
      </c>
      <c r="B1222" s="6" t="str">
        <f>_xlfn.IFNA(IF(C1222="舊服務",LOOKUP(1,0/FIND(IFERROR(VLOOKUP(E1222,新舊交易名稱mapping!A:B,2,0),E1222),PGMTRX!A:A),PGMTRX!C:C),LOOKUP(1,0/FIND(E1222,新服務功能!H:H),新服務功能!M:M)),VLOOKUP(IFERROR(VLOOKUP(E1222,新舊交易名稱mapping!A:B,2,0),E1222),CIFX_ECSG清單!A:B,2,0))</f>
        <v>TS0077 新世代分行系統(NBS)</v>
      </c>
      <c r="C1222" s="6" t="str">
        <f>IF(_xlfn.IFNA(VLOOKUP(E1222,新服務功能!H:H,1,0),"舊服務")&lt;&gt;"舊服務","新服務","舊服務")</f>
        <v>新服務</v>
      </c>
      <c r="D1222" s="6" t="str">
        <f>IF((VLOOKUP(E1222,CIFX_ECSG清單!A:H,8,FALSE))=1,"異動","查詢")</f>
        <v>異動</v>
      </c>
      <c r="E1222" s="65" t="s">
        <v>2510</v>
      </c>
      <c r="F1222" s="27" t="str">
        <f>IF(ISNUMBER(FIND("TWIS",E1222)),VLOOKUP(SUBSTITUTE(E1222,"TWIS","IWIS"),CIFX_ECSG清單!A:R,18,0),IF(AND(ISNUMBER(FIND("T",LEFT(E1222,2))),IF(LEN(E1222)-LEN(SUBSTITUTE(E1222,"T",""))&gt;1,FALSE,TRUE)),VLOOKUP(SUBSTITUTE(E1222,"T",""),CIFX_ECSG清單!A:R,18,0),VLOOKUP(E1222,CIFX_ECSG清單!A:R,18,0)))</f>
        <v>TS0116-SA-010301-00009-顧客資料基本資料_顧客基本資料建檔&amp;變更(NBS)</v>
      </c>
      <c r="G1222" s="65"/>
      <c r="H1222" s="65"/>
      <c r="I1222" s="65"/>
      <c r="J1222" s="65" t="s">
        <v>496</v>
      </c>
      <c r="K1222" s="65" t="s">
        <v>1511</v>
      </c>
      <c r="L1222" s="65"/>
      <c r="M1222" s="65"/>
      <c r="N1222" s="65">
        <v>10</v>
      </c>
      <c r="O1222" s="65" t="s">
        <v>516</v>
      </c>
      <c r="P1222" s="65" t="s">
        <v>1039</v>
      </c>
      <c r="Q1222" s="65" t="s">
        <v>2034</v>
      </c>
      <c r="R1222" s="65" t="s">
        <v>1040</v>
      </c>
      <c r="S1222" s="65" t="s">
        <v>1041</v>
      </c>
      <c r="T1222" s="65"/>
    </row>
    <row r="1223" spans="1:20" hidden="1">
      <c r="A1223" s="6" t="str">
        <f>VLOOKUP(E1223,CIFX_ECSG清單!A:B,2,0)</f>
        <v>PROD</v>
      </c>
      <c r="B1223" s="6" t="str">
        <f>_xlfn.IFNA(IF(C1223="舊服務",LOOKUP(1,0/FIND(IFERROR(VLOOKUP(E1223,新舊交易名稱mapping!A:B,2,0),E1223),PGMTRX!A:A),PGMTRX!C:C),LOOKUP(1,0/FIND(E1223,新服務功能!H:H),新服務功能!M:M)),VLOOKUP(IFERROR(VLOOKUP(E1223,新舊交易名稱mapping!A:B,2,0),E1223),CIFX_ECSG清單!A:B,2,0))</f>
        <v>TS0077 新世代分行系統(NBS)</v>
      </c>
      <c r="C1223" s="6" t="str">
        <f>IF(_xlfn.IFNA(VLOOKUP(E1223,新服務功能!H:H,1,0),"舊服務")&lt;&gt;"舊服務","新服務","舊服務")</f>
        <v>新服務</v>
      </c>
      <c r="D1223" s="6" t="str">
        <f>IF((VLOOKUP(E1223,CIFX_ECSG清單!A:H,8,FALSE))=1,"異動","查詢")</f>
        <v>異動</v>
      </c>
      <c r="E1223" s="65" t="s">
        <v>2510</v>
      </c>
      <c r="F1223" s="27" t="str">
        <f>IF(ISNUMBER(FIND("TWIS",E1223)),VLOOKUP(SUBSTITUTE(E1223,"TWIS","IWIS"),CIFX_ECSG清單!A:R,18,0),IF(AND(ISNUMBER(FIND("T",LEFT(E1223,2))),IF(LEN(E1223)-LEN(SUBSTITUTE(E1223,"T",""))&gt;1,FALSE,TRUE)),VLOOKUP(SUBSTITUTE(E1223,"T",""),CIFX_ECSG清單!A:R,18,0),VLOOKUP(E1223,CIFX_ECSG清單!A:R,18,0)))</f>
        <v>TS0116-SA-010301-00009-顧客資料基本資料_顧客基本資料建檔&amp;變更(NBS)</v>
      </c>
      <c r="G1223" s="65"/>
      <c r="H1223" s="65"/>
      <c r="I1223" s="65"/>
      <c r="J1223" s="65" t="s">
        <v>496</v>
      </c>
      <c r="K1223" s="65" t="s">
        <v>640</v>
      </c>
      <c r="L1223" s="65"/>
      <c r="M1223" s="65"/>
      <c r="N1223" s="65">
        <v>2</v>
      </c>
      <c r="O1223" s="65" t="s">
        <v>516</v>
      </c>
      <c r="P1223" s="65" t="s">
        <v>642</v>
      </c>
      <c r="Q1223" s="65" t="s">
        <v>2034</v>
      </c>
      <c r="R1223" s="65" t="s">
        <v>643</v>
      </c>
      <c r="S1223" s="65" t="s">
        <v>644</v>
      </c>
      <c r="T1223" s="65"/>
    </row>
    <row r="1224" spans="1:20" hidden="1">
      <c r="A1224" s="6" t="str">
        <f>VLOOKUP(E1224,CIFX_ECSG清單!A:B,2,0)</f>
        <v>PROD</v>
      </c>
      <c r="B1224" s="6" t="str">
        <f>_xlfn.IFNA(IF(C1224="舊服務",LOOKUP(1,0/FIND(IFERROR(VLOOKUP(E1224,新舊交易名稱mapping!A:B,2,0),E1224),PGMTRX!A:A),PGMTRX!C:C),LOOKUP(1,0/FIND(E1224,新服務功能!H:H),新服務功能!M:M)),VLOOKUP(IFERROR(VLOOKUP(E1224,新舊交易名稱mapping!A:B,2,0),E1224),CIFX_ECSG清單!A:B,2,0))</f>
        <v>TS0077 新世代分行系統(NBS)</v>
      </c>
      <c r="C1224" s="6" t="str">
        <f>IF(_xlfn.IFNA(VLOOKUP(E1224,新服務功能!H:H,1,0),"舊服務")&lt;&gt;"舊服務","新服務","舊服務")</f>
        <v>新服務</v>
      </c>
      <c r="D1224" s="6" t="str">
        <f>IF((VLOOKUP(E1224,CIFX_ECSG清單!A:H,8,FALSE))=1,"異動","查詢")</f>
        <v>異動</v>
      </c>
      <c r="E1224" s="65" t="s">
        <v>2510</v>
      </c>
      <c r="F1224" s="27" t="str">
        <f>IF(ISNUMBER(FIND("TWIS",E1224)),VLOOKUP(SUBSTITUTE(E1224,"TWIS","IWIS"),CIFX_ECSG清單!A:R,18,0),IF(AND(ISNUMBER(FIND("T",LEFT(E1224,2))),IF(LEN(E1224)-LEN(SUBSTITUTE(E1224,"T",""))&gt;1,FALSE,TRUE)),VLOOKUP(SUBSTITUTE(E1224,"T",""),CIFX_ECSG清單!A:R,18,0),VLOOKUP(E1224,CIFX_ECSG清單!A:R,18,0)))</f>
        <v>TS0116-SA-010301-00009-顧客資料基本資料_顧客基本資料建檔&amp;變更(NBS)</v>
      </c>
      <c r="G1224" s="65"/>
      <c r="H1224" s="65"/>
      <c r="I1224" s="65"/>
      <c r="J1224" s="65" t="s">
        <v>496</v>
      </c>
      <c r="K1224" s="65" t="s">
        <v>1883</v>
      </c>
      <c r="L1224" s="65"/>
      <c r="M1224" s="65"/>
      <c r="N1224" s="65">
        <v>4</v>
      </c>
      <c r="O1224" s="65" t="s">
        <v>516</v>
      </c>
      <c r="P1224" s="65" t="s">
        <v>920</v>
      </c>
      <c r="Q1224" s="65" t="s">
        <v>2034</v>
      </c>
      <c r="R1224" s="65" t="s">
        <v>921</v>
      </c>
      <c r="S1224" s="65" t="s">
        <v>922</v>
      </c>
      <c r="T1224" s="65"/>
    </row>
    <row r="1225" spans="1:20" hidden="1">
      <c r="A1225" s="6" t="str">
        <f>VLOOKUP(E1225,CIFX_ECSG清單!A:B,2,0)</f>
        <v>PROD</v>
      </c>
      <c r="B1225" s="6" t="str">
        <f>_xlfn.IFNA(IF(C1225="舊服務",LOOKUP(1,0/FIND(IFERROR(VLOOKUP(E1225,新舊交易名稱mapping!A:B,2,0),E1225),PGMTRX!A:A),PGMTRX!C:C),LOOKUP(1,0/FIND(E1225,新服務功能!H:H),新服務功能!M:M)),VLOOKUP(IFERROR(VLOOKUP(E1225,新舊交易名稱mapping!A:B,2,0),E1225),CIFX_ECSG清單!A:B,2,0))</f>
        <v>TS0077 新世代分行系統(NBS)</v>
      </c>
      <c r="C1225" s="6" t="str">
        <f>IF(_xlfn.IFNA(VLOOKUP(E1225,新服務功能!H:H,1,0),"舊服務")&lt;&gt;"舊服務","新服務","舊服務")</f>
        <v>新服務</v>
      </c>
      <c r="D1225" s="6" t="str">
        <f>IF((VLOOKUP(E1225,CIFX_ECSG清單!A:H,8,FALSE))=1,"異動","查詢")</f>
        <v>異動</v>
      </c>
      <c r="E1225" s="65" t="s">
        <v>2510</v>
      </c>
      <c r="F1225" s="27" t="str">
        <f>IF(ISNUMBER(FIND("TWIS",E1225)),VLOOKUP(SUBSTITUTE(E1225,"TWIS","IWIS"),CIFX_ECSG清單!A:R,18,0),IF(AND(ISNUMBER(FIND("T",LEFT(E1225,2))),IF(LEN(E1225)-LEN(SUBSTITUTE(E1225,"T",""))&gt;1,FALSE,TRUE)),VLOOKUP(SUBSTITUTE(E1225,"T",""),CIFX_ECSG清單!A:R,18,0),VLOOKUP(E1225,CIFX_ECSG清單!A:R,18,0)))</f>
        <v>TS0116-SA-010301-00009-顧客資料基本資料_顧客基本資料建檔&amp;變更(NBS)</v>
      </c>
      <c r="G1225" s="65"/>
      <c r="H1225" s="65"/>
      <c r="I1225" s="65"/>
      <c r="J1225" s="65" t="s">
        <v>496</v>
      </c>
      <c r="K1225" s="65" t="s">
        <v>912</v>
      </c>
      <c r="L1225" s="65"/>
      <c r="M1225" s="65"/>
      <c r="N1225" s="65">
        <v>11</v>
      </c>
      <c r="O1225" s="65" t="s">
        <v>516</v>
      </c>
      <c r="P1225" s="65" t="s">
        <v>914</v>
      </c>
      <c r="Q1225" s="65" t="s">
        <v>2034</v>
      </c>
      <c r="R1225" s="65" t="s">
        <v>2132</v>
      </c>
      <c r="S1225" s="65" t="s">
        <v>916</v>
      </c>
      <c r="T1225" s="65"/>
    </row>
    <row r="1226" spans="1:20" hidden="1">
      <c r="A1226" s="6" t="str">
        <f>VLOOKUP(E1226,CIFX_ECSG清單!A:B,2,0)</f>
        <v>PROD</v>
      </c>
      <c r="B1226" s="6" t="str">
        <f>_xlfn.IFNA(IF(C1226="舊服務",LOOKUP(1,0/FIND(IFERROR(VLOOKUP(E1226,新舊交易名稱mapping!A:B,2,0),E1226),PGMTRX!A:A),PGMTRX!C:C),LOOKUP(1,0/FIND(E1226,新服務功能!H:H),新服務功能!M:M)),VLOOKUP(IFERROR(VLOOKUP(E1226,新舊交易名稱mapping!A:B,2,0),E1226),CIFX_ECSG清單!A:B,2,0))</f>
        <v>TS0077 新世代分行系統(NBS)</v>
      </c>
      <c r="C1226" s="6" t="str">
        <f>IF(_xlfn.IFNA(VLOOKUP(E1226,新服務功能!H:H,1,0),"舊服務")&lt;&gt;"舊服務","新服務","舊服務")</f>
        <v>新服務</v>
      </c>
      <c r="D1226" s="6" t="str">
        <f>IF((VLOOKUP(E1226,CIFX_ECSG清單!A:H,8,FALSE))=1,"異動","查詢")</f>
        <v>異動</v>
      </c>
      <c r="E1226" s="65" t="s">
        <v>2510</v>
      </c>
      <c r="F1226" s="27" t="str">
        <f>IF(ISNUMBER(FIND("TWIS",E1226)),VLOOKUP(SUBSTITUTE(E1226,"TWIS","IWIS"),CIFX_ECSG清單!A:R,18,0),IF(AND(ISNUMBER(FIND("T",LEFT(E1226,2))),IF(LEN(E1226)-LEN(SUBSTITUTE(E1226,"T",""))&gt;1,FALSE,TRUE)),VLOOKUP(SUBSTITUTE(E1226,"T",""),CIFX_ECSG清單!A:R,18,0),VLOOKUP(E1226,CIFX_ECSG清單!A:R,18,0)))</f>
        <v>TS0116-SA-010301-00009-顧客資料基本資料_顧客基本資料建檔&amp;變更(NBS)</v>
      </c>
      <c r="G1226" s="65"/>
      <c r="H1226" s="65"/>
      <c r="I1226" s="65"/>
      <c r="J1226" s="65" t="s">
        <v>496</v>
      </c>
      <c r="K1226" s="65" t="s">
        <v>2402</v>
      </c>
      <c r="L1226" s="65"/>
      <c r="M1226" s="65"/>
      <c r="N1226" s="65">
        <v>10</v>
      </c>
      <c r="O1226" s="65" t="s">
        <v>516</v>
      </c>
      <c r="P1226" s="65" t="s">
        <v>1045</v>
      </c>
      <c r="Q1226" s="65" t="s">
        <v>2034</v>
      </c>
      <c r="R1226" s="65" t="s">
        <v>1046</v>
      </c>
      <c r="S1226" s="65" t="s">
        <v>1047</v>
      </c>
      <c r="T1226" s="65"/>
    </row>
    <row r="1227" spans="1:20" hidden="1">
      <c r="A1227" s="6" t="str">
        <f>VLOOKUP(E1227,CIFX_ECSG清單!A:B,2,0)</f>
        <v>PROD</v>
      </c>
      <c r="B1227" s="6" t="str">
        <f>_xlfn.IFNA(IF(C1227="舊服務",LOOKUP(1,0/FIND(IFERROR(VLOOKUP(E1227,新舊交易名稱mapping!A:B,2,0),E1227),PGMTRX!A:A),PGMTRX!C:C),LOOKUP(1,0/FIND(E1227,新服務功能!H:H),新服務功能!M:M)),VLOOKUP(IFERROR(VLOOKUP(E1227,新舊交易名稱mapping!A:B,2,0),E1227),CIFX_ECSG清單!A:B,2,0))</f>
        <v>TS0077 新世代分行系統(NBS)</v>
      </c>
      <c r="C1227" s="6" t="str">
        <f>IF(_xlfn.IFNA(VLOOKUP(E1227,新服務功能!H:H,1,0),"舊服務")&lt;&gt;"舊服務","新服務","舊服務")</f>
        <v>新服務</v>
      </c>
      <c r="D1227" s="6" t="str">
        <f>IF((VLOOKUP(E1227,CIFX_ECSG清單!A:H,8,FALSE))=1,"異動","查詢")</f>
        <v>異動</v>
      </c>
      <c r="E1227" s="65" t="s">
        <v>2510</v>
      </c>
      <c r="F1227" s="27" t="str">
        <f>IF(ISNUMBER(FIND("TWIS",E1227)),VLOOKUP(SUBSTITUTE(E1227,"TWIS","IWIS"),CIFX_ECSG清單!A:R,18,0),IF(AND(ISNUMBER(FIND("T",LEFT(E1227,2))),IF(LEN(E1227)-LEN(SUBSTITUTE(E1227,"T",""))&gt;1,FALSE,TRUE)),VLOOKUP(SUBSTITUTE(E1227,"T",""),CIFX_ECSG清單!A:R,18,0),VLOOKUP(E1227,CIFX_ECSG清單!A:R,18,0)))</f>
        <v>TS0116-SA-010301-00009-顧客資料基本資料_顧客基本資料建檔&amp;變更(NBS)</v>
      </c>
      <c r="G1227" s="65"/>
      <c r="H1227" s="65"/>
      <c r="I1227" s="65"/>
      <c r="J1227" s="65" t="s">
        <v>496</v>
      </c>
      <c r="K1227" s="65" t="s">
        <v>2521</v>
      </c>
      <c r="L1227" s="65"/>
      <c r="M1227" s="65"/>
      <c r="N1227" s="65">
        <v>1</v>
      </c>
      <c r="O1227" s="65" t="s">
        <v>516</v>
      </c>
      <c r="P1227" s="65" t="s">
        <v>903</v>
      </c>
      <c r="Q1227" s="65" t="s">
        <v>2034</v>
      </c>
      <c r="R1227" s="65" t="s">
        <v>1910</v>
      </c>
      <c r="S1227" s="65" t="s">
        <v>906</v>
      </c>
      <c r="T1227" s="65"/>
    </row>
    <row r="1228" spans="1:20" hidden="1">
      <c r="A1228" s="6" t="str">
        <f>VLOOKUP(E1228,CIFX_ECSG清單!A:B,2,0)</f>
        <v>PROD</v>
      </c>
      <c r="B1228" s="6" t="str">
        <f>_xlfn.IFNA(IF(C1228="舊服務",LOOKUP(1,0/FIND(IFERROR(VLOOKUP(E1228,新舊交易名稱mapping!A:B,2,0),E1228),PGMTRX!A:A),PGMTRX!C:C),LOOKUP(1,0/FIND(E1228,新服務功能!H:H),新服務功能!M:M)),VLOOKUP(IFERROR(VLOOKUP(E1228,新舊交易名稱mapping!A:B,2,0),E1228),CIFX_ECSG清單!A:B,2,0))</f>
        <v>TS0077 新世代分行系統(NBS)</v>
      </c>
      <c r="C1228" s="6" t="str">
        <f>IF(_xlfn.IFNA(VLOOKUP(E1228,新服務功能!H:H,1,0),"舊服務")&lt;&gt;"舊服務","新服務","舊服務")</f>
        <v>新服務</v>
      </c>
      <c r="D1228" s="6" t="str">
        <f>IF((VLOOKUP(E1228,CIFX_ECSG清單!A:H,8,FALSE))=1,"異動","查詢")</f>
        <v>異動</v>
      </c>
      <c r="E1228" s="65" t="s">
        <v>2510</v>
      </c>
      <c r="F1228" s="27" t="str">
        <f>IF(ISNUMBER(FIND("TWIS",E1228)),VLOOKUP(SUBSTITUTE(E1228,"TWIS","IWIS"),CIFX_ECSG清單!A:R,18,0),IF(AND(ISNUMBER(FIND("T",LEFT(E1228,2))),IF(LEN(E1228)-LEN(SUBSTITUTE(E1228,"T",""))&gt;1,FALSE,TRUE)),VLOOKUP(SUBSTITUTE(E1228,"T",""),CIFX_ECSG清單!A:R,18,0),VLOOKUP(E1228,CIFX_ECSG清單!A:R,18,0)))</f>
        <v>TS0116-SA-010301-00009-顧客資料基本資料_顧客基本資料建檔&amp;變更(NBS)</v>
      </c>
      <c r="G1228" s="65"/>
      <c r="H1228" s="65"/>
      <c r="I1228" s="65"/>
      <c r="J1228" s="65" t="s">
        <v>496</v>
      </c>
      <c r="K1228" s="65" t="s">
        <v>2522</v>
      </c>
      <c r="L1228" s="65"/>
      <c r="M1228" s="65"/>
      <c r="N1228" s="65">
        <v>10</v>
      </c>
      <c r="O1228" s="65" t="s">
        <v>516</v>
      </c>
      <c r="P1228" s="65" t="s">
        <v>1033</v>
      </c>
      <c r="Q1228" s="65" t="s">
        <v>2034</v>
      </c>
      <c r="R1228" s="65" t="s">
        <v>1034</v>
      </c>
      <c r="S1228" s="65" t="s">
        <v>1035</v>
      </c>
      <c r="T1228" s="65"/>
    </row>
    <row r="1229" spans="1:20" hidden="1">
      <c r="A1229" s="6" t="str">
        <f>VLOOKUP(E1229,CIFX_ECSG清單!A:B,2,0)</f>
        <v>PROD</v>
      </c>
      <c r="B1229" s="6" t="str">
        <f>_xlfn.IFNA(IF(C1229="舊服務",LOOKUP(1,0/FIND(IFERROR(VLOOKUP(E1229,新舊交易名稱mapping!A:B,2,0),E1229),PGMTRX!A:A),PGMTRX!C:C),LOOKUP(1,0/FIND(E1229,新服務功能!H:H),新服務功能!M:M)),VLOOKUP(IFERROR(VLOOKUP(E1229,新舊交易名稱mapping!A:B,2,0),E1229),CIFX_ECSG清單!A:B,2,0))</f>
        <v>TS0077 新世代分行系統(NBS)</v>
      </c>
      <c r="C1229" s="6" t="str">
        <f>IF(_xlfn.IFNA(VLOOKUP(E1229,新服務功能!H:H,1,0),"舊服務")&lt;&gt;"舊服務","新服務","舊服務")</f>
        <v>新服務</v>
      </c>
      <c r="D1229" s="6" t="str">
        <f>IF((VLOOKUP(E1229,CIFX_ECSG清單!A:H,8,FALSE))=1,"異動","查詢")</f>
        <v>異動</v>
      </c>
      <c r="E1229" s="65" t="s">
        <v>2510</v>
      </c>
      <c r="F1229" s="27" t="str">
        <f>IF(ISNUMBER(FIND("TWIS",E1229)),VLOOKUP(SUBSTITUTE(E1229,"TWIS","IWIS"),CIFX_ECSG清單!A:R,18,0),IF(AND(ISNUMBER(FIND("T",LEFT(E1229,2))),IF(LEN(E1229)-LEN(SUBSTITUTE(E1229,"T",""))&gt;1,FALSE,TRUE)),VLOOKUP(SUBSTITUTE(E1229,"T",""),CIFX_ECSG清單!A:R,18,0),VLOOKUP(E1229,CIFX_ECSG清單!A:R,18,0)))</f>
        <v>TS0116-SA-010301-00009-顧客資料基本資料_顧客基本資料建檔&amp;變更(NBS)</v>
      </c>
      <c r="G1229" s="65"/>
      <c r="H1229" s="65"/>
      <c r="I1229" s="65"/>
      <c r="J1229" s="65" t="s">
        <v>496</v>
      </c>
      <c r="K1229" s="65" t="s">
        <v>1506</v>
      </c>
      <c r="L1229" s="65"/>
      <c r="M1229" s="65"/>
      <c r="N1229" s="65">
        <v>1</v>
      </c>
      <c r="O1229" s="65" t="s">
        <v>516</v>
      </c>
      <c r="P1229" s="65" t="s">
        <v>897</v>
      </c>
      <c r="Q1229" s="65" t="s">
        <v>2034</v>
      </c>
      <c r="R1229" s="65" t="s">
        <v>898</v>
      </c>
      <c r="S1229" s="65" t="s">
        <v>899</v>
      </c>
      <c r="T1229" s="65"/>
    </row>
    <row r="1230" spans="1:20" hidden="1">
      <c r="A1230" s="6" t="str">
        <f>VLOOKUP(E1230,CIFX_ECSG清單!A:B,2,0)</f>
        <v>PROD</v>
      </c>
      <c r="B1230" s="6" t="str">
        <f>_xlfn.IFNA(IF(C1230="舊服務",LOOKUP(1,0/FIND(IFERROR(VLOOKUP(E1230,新舊交易名稱mapping!A:B,2,0),E1230),PGMTRX!A:A),PGMTRX!C:C),LOOKUP(1,0/FIND(E1230,新服務功能!H:H),新服務功能!M:M)),VLOOKUP(IFERROR(VLOOKUP(E1230,新舊交易名稱mapping!A:B,2,0),E1230),CIFX_ECSG清單!A:B,2,0))</f>
        <v>TS0077 新世代分行系統(NBS)</v>
      </c>
      <c r="C1230" s="6" t="str">
        <f>IF(_xlfn.IFNA(VLOOKUP(E1230,新服務功能!H:H,1,0),"舊服務")&lt;&gt;"舊服務","新服務","舊服務")</f>
        <v>新服務</v>
      </c>
      <c r="D1230" s="6" t="str">
        <f>IF((VLOOKUP(E1230,CIFX_ECSG清單!A:H,8,FALSE))=1,"異動","查詢")</f>
        <v>異動</v>
      </c>
      <c r="E1230" s="65" t="s">
        <v>2510</v>
      </c>
      <c r="F1230" s="27" t="str">
        <f>IF(ISNUMBER(FIND("TWIS",E1230)),VLOOKUP(SUBSTITUTE(E1230,"TWIS","IWIS"),CIFX_ECSG清單!A:R,18,0),IF(AND(ISNUMBER(FIND("T",LEFT(E1230,2))),IF(LEN(E1230)-LEN(SUBSTITUTE(E1230,"T",""))&gt;1,FALSE,TRUE)),VLOOKUP(SUBSTITUTE(E1230,"T",""),CIFX_ECSG清單!A:R,18,0),VLOOKUP(E1230,CIFX_ECSG清單!A:R,18,0)))</f>
        <v>TS0116-SA-010301-00009-顧客資料基本資料_顧客基本資料建檔&amp;變更(NBS)</v>
      </c>
      <c r="G1230" s="65"/>
      <c r="H1230" s="65"/>
      <c r="I1230" s="65"/>
      <c r="J1230" s="65" t="s">
        <v>496</v>
      </c>
      <c r="K1230" s="65" t="s">
        <v>1732</v>
      </c>
      <c r="L1230" s="65"/>
      <c r="M1230" s="65"/>
      <c r="N1230" s="65">
        <v>1</v>
      </c>
      <c r="O1230" s="65" t="s">
        <v>516</v>
      </c>
      <c r="P1230" s="65" t="s">
        <v>1734</v>
      </c>
      <c r="Q1230" s="65" t="s">
        <v>2034</v>
      </c>
      <c r="R1230" s="65" t="s">
        <v>1735</v>
      </c>
      <c r="S1230" s="65" t="s">
        <v>1736</v>
      </c>
      <c r="T1230" s="65"/>
    </row>
    <row r="1231" spans="1:20" hidden="1">
      <c r="A1231" s="6" t="str">
        <f>VLOOKUP(E1231,CIFX_ECSG清單!A:B,2,0)</f>
        <v>PROD</v>
      </c>
      <c r="B1231" s="6" t="str">
        <f>_xlfn.IFNA(IF(C1231="舊服務",LOOKUP(1,0/FIND(IFERROR(VLOOKUP(E1231,新舊交易名稱mapping!A:B,2,0),E1231),PGMTRX!A:A),PGMTRX!C:C),LOOKUP(1,0/FIND(E1231,新服務功能!H:H),新服務功能!M:M)),VLOOKUP(IFERROR(VLOOKUP(E1231,新舊交易名稱mapping!A:B,2,0),E1231),CIFX_ECSG清單!A:B,2,0))</f>
        <v>TS0077 新世代分行系統(NBS)</v>
      </c>
      <c r="C1231" s="6" t="str">
        <f>IF(_xlfn.IFNA(VLOOKUP(E1231,新服務功能!H:H,1,0),"舊服務")&lt;&gt;"舊服務","新服務","舊服務")</f>
        <v>新服務</v>
      </c>
      <c r="D1231" s="6" t="str">
        <f>IF((VLOOKUP(E1231,CIFX_ECSG清單!A:H,8,FALSE))=1,"異動","查詢")</f>
        <v>異動</v>
      </c>
      <c r="E1231" s="65" t="s">
        <v>2510</v>
      </c>
      <c r="F1231" s="27" t="str">
        <f>IF(ISNUMBER(FIND("TWIS",E1231)),VLOOKUP(SUBSTITUTE(E1231,"TWIS","IWIS"),CIFX_ECSG清單!A:R,18,0),IF(AND(ISNUMBER(FIND("T",LEFT(E1231,2))),IF(LEN(E1231)-LEN(SUBSTITUTE(E1231,"T",""))&gt;1,FALSE,TRUE)),VLOOKUP(SUBSTITUTE(E1231,"T",""),CIFX_ECSG清單!A:R,18,0),VLOOKUP(E1231,CIFX_ECSG清單!A:R,18,0)))</f>
        <v>TS0116-SA-010301-00009-顧客資料基本資料_顧客基本資料建檔&amp;變更(NBS)</v>
      </c>
      <c r="G1231" s="65"/>
      <c r="H1231" s="65"/>
      <c r="I1231" s="65"/>
      <c r="J1231" s="65" t="s">
        <v>496</v>
      </c>
      <c r="K1231" s="65" t="s">
        <v>2072</v>
      </c>
      <c r="L1231" s="65"/>
      <c r="M1231" s="65"/>
      <c r="N1231" s="65">
        <v>36</v>
      </c>
      <c r="O1231" s="65" t="s">
        <v>516</v>
      </c>
      <c r="P1231" s="65" t="s">
        <v>2074</v>
      </c>
      <c r="Q1231" s="65"/>
      <c r="R1231" s="65"/>
      <c r="S1231" s="65"/>
      <c r="T1231" s="65"/>
    </row>
    <row r="1232" spans="1:20" hidden="1">
      <c r="A1232" s="6" t="str">
        <f>VLOOKUP(E1232,CIFX_ECSG清單!A:B,2,0)</f>
        <v>PROD</v>
      </c>
      <c r="B1232" s="6" t="str">
        <f>_xlfn.IFNA(IF(C1232="舊服務",LOOKUP(1,0/FIND(IFERROR(VLOOKUP(E1232,新舊交易名稱mapping!A:B,2,0),E1232),PGMTRX!A:A),PGMTRX!C:C),LOOKUP(1,0/FIND(E1232,新服務功能!H:H),新服務功能!M:M)),VLOOKUP(IFERROR(VLOOKUP(E1232,新舊交易名稱mapping!A:B,2,0),E1232),CIFX_ECSG清單!A:B,2,0))</f>
        <v>TS0077 新世代分行系統(NBS)</v>
      </c>
      <c r="C1232" s="6" t="str">
        <f>IF(_xlfn.IFNA(VLOOKUP(E1232,新服務功能!H:H,1,0),"舊服務")&lt;&gt;"舊服務","新服務","舊服務")</f>
        <v>新服務</v>
      </c>
      <c r="D1232" s="6" t="str">
        <f>IF((VLOOKUP(E1232,CIFX_ECSG清單!A:H,8,FALSE))=1,"異動","查詢")</f>
        <v>異動</v>
      </c>
      <c r="E1232" s="65" t="s">
        <v>2510</v>
      </c>
      <c r="F1232" s="27" t="str">
        <f>IF(ISNUMBER(FIND("TWIS",E1232)),VLOOKUP(SUBSTITUTE(E1232,"TWIS","IWIS"),CIFX_ECSG清單!A:R,18,0),IF(AND(ISNUMBER(FIND("T",LEFT(E1232,2))),IF(LEN(E1232)-LEN(SUBSTITUTE(E1232,"T",""))&gt;1,FALSE,TRUE)),VLOOKUP(SUBSTITUTE(E1232,"T",""),CIFX_ECSG清單!A:R,18,0),VLOOKUP(E1232,CIFX_ECSG清單!A:R,18,0)))</f>
        <v>TS0116-SA-010301-00009-顧客資料基本資料_顧客基本資料建檔&amp;變更(NBS)</v>
      </c>
      <c r="G1232" s="65"/>
      <c r="H1232" s="65"/>
      <c r="I1232" s="65"/>
      <c r="J1232" s="65" t="s">
        <v>496</v>
      </c>
      <c r="K1232" s="65" t="s">
        <v>1640</v>
      </c>
      <c r="L1232" s="65"/>
      <c r="M1232" s="65"/>
      <c r="N1232" s="65">
        <v>6</v>
      </c>
      <c r="O1232" s="65" t="s">
        <v>516</v>
      </c>
      <c r="P1232" s="65" t="s">
        <v>930</v>
      </c>
      <c r="Q1232" s="65" t="s">
        <v>2114</v>
      </c>
      <c r="R1232" s="65" t="s">
        <v>931</v>
      </c>
      <c r="S1232" s="65" t="s">
        <v>932</v>
      </c>
      <c r="T1232" s="65"/>
    </row>
    <row r="1233" spans="1:20" hidden="1">
      <c r="A1233" s="6" t="str">
        <f>VLOOKUP(E1233,CIFX_ECSG清單!A:B,2,0)</f>
        <v>PROD</v>
      </c>
      <c r="B1233" s="6" t="str">
        <f>_xlfn.IFNA(IF(C1233="舊服務",LOOKUP(1,0/FIND(IFERROR(VLOOKUP(E1233,新舊交易名稱mapping!A:B,2,0),E1233),PGMTRX!A:A),PGMTRX!C:C),LOOKUP(1,0/FIND(E1233,新服務功能!H:H),新服務功能!M:M)),VLOOKUP(IFERROR(VLOOKUP(E1233,新舊交易名稱mapping!A:B,2,0),E1233),CIFX_ECSG清單!A:B,2,0))</f>
        <v>TS0077 新世代分行系統(NBS)</v>
      </c>
      <c r="C1233" s="6" t="str">
        <f>IF(_xlfn.IFNA(VLOOKUP(E1233,新服務功能!H:H,1,0),"舊服務")&lt;&gt;"舊服務","新服務","舊服務")</f>
        <v>新服務</v>
      </c>
      <c r="D1233" s="6" t="str">
        <f>IF((VLOOKUP(E1233,CIFX_ECSG清單!A:H,8,FALSE))=1,"異動","查詢")</f>
        <v>異動</v>
      </c>
      <c r="E1233" s="65" t="s">
        <v>2510</v>
      </c>
      <c r="F1233" s="27" t="str">
        <f>IF(ISNUMBER(FIND("TWIS",E1233)),VLOOKUP(SUBSTITUTE(E1233,"TWIS","IWIS"),CIFX_ECSG清單!A:R,18,0),IF(AND(ISNUMBER(FIND("T",LEFT(E1233,2))),IF(LEN(E1233)-LEN(SUBSTITUTE(E1233,"T",""))&gt;1,FALSE,TRUE)),VLOOKUP(SUBSTITUTE(E1233,"T",""),CIFX_ECSG清單!A:R,18,0),VLOOKUP(E1233,CIFX_ECSG清單!A:R,18,0)))</f>
        <v>TS0116-SA-010301-00009-顧客資料基本資料_顧客基本資料建檔&amp;變更(NBS)</v>
      </c>
      <c r="G1233" s="65"/>
      <c r="H1233" s="65"/>
      <c r="I1233" s="65"/>
      <c r="J1233" s="65" t="s">
        <v>496</v>
      </c>
      <c r="K1233" s="65" t="s">
        <v>923</v>
      </c>
      <c r="L1233" s="65"/>
      <c r="M1233" s="65"/>
      <c r="N1233" s="65">
        <v>11</v>
      </c>
      <c r="O1233" s="65" t="s">
        <v>516</v>
      </c>
      <c r="P1233" s="65" t="s">
        <v>925</v>
      </c>
      <c r="Q1233" s="65" t="s">
        <v>2114</v>
      </c>
      <c r="R1233" s="65" t="s">
        <v>926</v>
      </c>
      <c r="S1233" s="65" t="s">
        <v>927</v>
      </c>
      <c r="T1233" s="65"/>
    </row>
    <row r="1234" spans="1:20" hidden="1">
      <c r="A1234" s="6" t="str">
        <f>VLOOKUP(E1234,CIFX_ECSG清單!A:B,2,0)</f>
        <v>PROD</v>
      </c>
      <c r="B1234" s="6" t="str">
        <f>_xlfn.IFNA(IF(C1234="舊服務",LOOKUP(1,0/FIND(IFERROR(VLOOKUP(E1234,新舊交易名稱mapping!A:B,2,0),E1234),PGMTRX!A:A),PGMTRX!C:C),LOOKUP(1,0/FIND(E1234,新服務功能!H:H),新服務功能!M:M)),VLOOKUP(IFERROR(VLOOKUP(E1234,新舊交易名稱mapping!A:B,2,0),E1234),CIFX_ECSG清單!A:B,2,0))</f>
        <v>TS0077 新世代分行系統(NBS)</v>
      </c>
      <c r="C1234" s="6" t="str">
        <f>IF(_xlfn.IFNA(VLOOKUP(E1234,新服務功能!H:H,1,0),"舊服務")&lt;&gt;"舊服務","新服務","舊服務")</f>
        <v>新服務</v>
      </c>
      <c r="D1234" s="6" t="str">
        <f>IF((VLOOKUP(E1234,CIFX_ECSG清單!A:H,8,FALSE))=1,"異動","查詢")</f>
        <v>異動</v>
      </c>
      <c r="E1234" s="65" t="s">
        <v>2510</v>
      </c>
      <c r="F1234" s="27" t="str">
        <f>IF(ISNUMBER(FIND("TWIS",E1234)),VLOOKUP(SUBSTITUTE(E1234,"TWIS","IWIS"),CIFX_ECSG清單!A:R,18,0),IF(AND(ISNUMBER(FIND("T",LEFT(E1234,2))),IF(LEN(E1234)-LEN(SUBSTITUTE(E1234,"T",""))&gt;1,FALSE,TRUE)),VLOOKUP(SUBSTITUTE(E1234,"T",""),CIFX_ECSG清單!A:R,18,0),VLOOKUP(E1234,CIFX_ECSG清單!A:R,18,0)))</f>
        <v>TS0116-SA-010301-00009-顧客資料基本資料_顧客基本資料建檔&amp;變更(NBS)</v>
      </c>
      <c r="G1234" s="65"/>
      <c r="H1234" s="65"/>
      <c r="I1234" s="65"/>
      <c r="J1234" s="65" t="s">
        <v>496</v>
      </c>
      <c r="K1234" s="65" t="s">
        <v>2286</v>
      </c>
      <c r="L1234" s="65"/>
      <c r="M1234" s="65"/>
      <c r="N1234" s="65">
        <v>10</v>
      </c>
      <c r="O1234" s="65" t="s">
        <v>516</v>
      </c>
      <c r="P1234" s="65" t="s">
        <v>970</v>
      </c>
      <c r="Q1234" s="65" t="s">
        <v>2114</v>
      </c>
      <c r="R1234" s="65" t="s">
        <v>971</v>
      </c>
      <c r="S1234" s="65" t="s">
        <v>972</v>
      </c>
      <c r="T1234" s="65"/>
    </row>
    <row r="1235" spans="1:20" hidden="1">
      <c r="A1235" s="6" t="str">
        <f>VLOOKUP(E1235,CIFX_ECSG清單!A:B,2,0)</f>
        <v>PROD</v>
      </c>
      <c r="B1235" s="6" t="str">
        <f>_xlfn.IFNA(IF(C1235="舊服務",LOOKUP(1,0/FIND(IFERROR(VLOOKUP(E1235,新舊交易名稱mapping!A:B,2,0),E1235),PGMTRX!A:A),PGMTRX!C:C),LOOKUP(1,0/FIND(E1235,新服務功能!H:H),新服務功能!M:M)),VLOOKUP(IFERROR(VLOOKUP(E1235,新舊交易名稱mapping!A:B,2,0),E1235),CIFX_ECSG清單!A:B,2,0))</f>
        <v>TS0077 新世代分行系統(NBS)</v>
      </c>
      <c r="C1235" s="6" t="str">
        <f>IF(_xlfn.IFNA(VLOOKUP(E1235,新服務功能!H:H,1,0),"舊服務")&lt;&gt;"舊服務","新服務","舊服務")</f>
        <v>新服務</v>
      </c>
      <c r="D1235" s="6" t="str">
        <f>IF((VLOOKUP(E1235,CIFX_ECSG清單!A:H,8,FALSE))=1,"異動","查詢")</f>
        <v>異動</v>
      </c>
      <c r="E1235" s="65" t="s">
        <v>2510</v>
      </c>
      <c r="F1235" s="27" t="str">
        <f>IF(ISNUMBER(FIND("TWIS",E1235)),VLOOKUP(SUBSTITUTE(E1235,"TWIS","IWIS"),CIFX_ECSG清單!A:R,18,0),IF(AND(ISNUMBER(FIND("T",LEFT(E1235,2))),IF(LEN(E1235)-LEN(SUBSTITUTE(E1235,"T",""))&gt;1,FALSE,TRUE)),VLOOKUP(SUBSTITUTE(E1235,"T",""),CIFX_ECSG清單!A:R,18,0),VLOOKUP(E1235,CIFX_ECSG清單!A:R,18,0)))</f>
        <v>TS0116-SA-010301-00009-顧客資料基本資料_顧客基本資料建檔&amp;變更(NBS)</v>
      </c>
      <c r="G1235" s="65"/>
      <c r="H1235" s="65"/>
      <c r="I1235" s="65"/>
      <c r="J1235" s="65" t="s">
        <v>496</v>
      </c>
      <c r="K1235" s="65" t="s">
        <v>2288</v>
      </c>
      <c r="L1235" s="65"/>
      <c r="M1235" s="65"/>
      <c r="N1235" s="65">
        <v>40</v>
      </c>
      <c r="O1235" s="65" t="s">
        <v>516</v>
      </c>
      <c r="P1235" s="65" t="s">
        <v>952</v>
      </c>
      <c r="Q1235" s="65" t="s">
        <v>2114</v>
      </c>
      <c r="R1235" s="65" t="s">
        <v>953</v>
      </c>
      <c r="S1235" s="65" t="s">
        <v>954</v>
      </c>
      <c r="T1235" s="65"/>
    </row>
    <row r="1236" spans="1:20" hidden="1">
      <c r="A1236" s="6" t="str">
        <f>VLOOKUP(E1236,CIFX_ECSG清單!A:B,2,0)</f>
        <v>PROD</v>
      </c>
      <c r="B1236" s="6" t="str">
        <f>_xlfn.IFNA(IF(C1236="舊服務",LOOKUP(1,0/FIND(IFERROR(VLOOKUP(E1236,新舊交易名稱mapping!A:B,2,0),E1236),PGMTRX!A:A),PGMTRX!C:C),LOOKUP(1,0/FIND(E1236,新服務功能!H:H),新服務功能!M:M)),VLOOKUP(IFERROR(VLOOKUP(E1236,新舊交易名稱mapping!A:B,2,0),E1236),CIFX_ECSG清單!A:B,2,0))</f>
        <v>TS0077 新世代分行系統(NBS)</v>
      </c>
      <c r="C1236" s="6" t="str">
        <f>IF(_xlfn.IFNA(VLOOKUP(E1236,新服務功能!H:H,1,0),"舊服務")&lt;&gt;"舊服務","新服務","舊服務")</f>
        <v>新服務</v>
      </c>
      <c r="D1236" s="6" t="str">
        <f>IF((VLOOKUP(E1236,CIFX_ECSG清單!A:H,8,FALSE))=1,"異動","查詢")</f>
        <v>異動</v>
      </c>
      <c r="E1236" s="65" t="s">
        <v>2510</v>
      </c>
      <c r="F1236" s="27" t="str">
        <f>IF(ISNUMBER(FIND("TWIS",E1236)),VLOOKUP(SUBSTITUTE(E1236,"TWIS","IWIS"),CIFX_ECSG清單!A:R,18,0),IF(AND(ISNUMBER(FIND("T",LEFT(E1236,2))),IF(LEN(E1236)-LEN(SUBSTITUTE(E1236,"T",""))&gt;1,FALSE,TRUE)),VLOOKUP(SUBSTITUTE(E1236,"T",""),CIFX_ECSG清單!A:R,18,0),VLOOKUP(E1236,CIFX_ECSG清單!A:R,18,0)))</f>
        <v>TS0116-SA-010301-00009-顧客資料基本資料_顧客基本資料建檔&amp;變更(NBS)</v>
      </c>
      <c r="G1236" s="65"/>
      <c r="H1236" s="65"/>
      <c r="I1236" s="65"/>
      <c r="J1236" s="65" t="s">
        <v>496</v>
      </c>
      <c r="K1236" s="65" t="s">
        <v>2349</v>
      </c>
      <c r="L1236" s="65"/>
      <c r="M1236" s="65"/>
      <c r="N1236" s="65">
        <v>20</v>
      </c>
      <c r="O1236" s="65" t="s">
        <v>516</v>
      </c>
      <c r="P1236" s="65" t="s">
        <v>1100</v>
      </c>
      <c r="Q1236" s="65" t="s">
        <v>2114</v>
      </c>
      <c r="R1236" s="65" t="s">
        <v>2351</v>
      </c>
      <c r="S1236" s="65" t="s">
        <v>1102</v>
      </c>
      <c r="T1236" s="65"/>
    </row>
    <row r="1237" spans="1:20" hidden="1">
      <c r="A1237" s="6" t="str">
        <f>VLOOKUP(E1237,CIFX_ECSG清單!A:B,2,0)</f>
        <v>PROD</v>
      </c>
      <c r="B1237" s="6" t="str">
        <f>_xlfn.IFNA(IF(C1237="舊服務",LOOKUP(1,0/FIND(IFERROR(VLOOKUP(E1237,新舊交易名稱mapping!A:B,2,0),E1237),PGMTRX!A:A),PGMTRX!C:C),LOOKUP(1,0/FIND(E1237,新服務功能!H:H),新服務功能!M:M)),VLOOKUP(IFERROR(VLOOKUP(E1237,新舊交易名稱mapping!A:B,2,0),E1237),CIFX_ECSG清單!A:B,2,0))</f>
        <v>TS0077 新世代分行系統(NBS)</v>
      </c>
      <c r="C1237" s="6" t="str">
        <f>IF(_xlfn.IFNA(VLOOKUP(E1237,新服務功能!H:H,1,0),"舊服務")&lt;&gt;"舊服務","新服務","舊服務")</f>
        <v>新服務</v>
      </c>
      <c r="D1237" s="6" t="str">
        <f>IF((VLOOKUP(E1237,CIFX_ECSG清單!A:H,8,FALSE))=1,"異動","查詢")</f>
        <v>異動</v>
      </c>
      <c r="E1237" s="65" t="s">
        <v>2510</v>
      </c>
      <c r="F1237" s="27" t="str">
        <f>IF(ISNUMBER(FIND("TWIS",E1237)),VLOOKUP(SUBSTITUTE(E1237,"TWIS","IWIS"),CIFX_ECSG清單!A:R,18,0),IF(AND(ISNUMBER(FIND("T",LEFT(E1237,2))),IF(LEN(E1237)-LEN(SUBSTITUTE(E1237,"T",""))&gt;1,FALSE,TRUE)),VLOOKUP(SUBSTITUTE(E1237,"T",""),CIFX_ECSG清單!A:R,18,0),VLOOKUP(E1237,CIFX_ECSG清單!A:R,18,0)))</f>
        <v>TS0116-SA-010301-00009-顧客資料基本資料_顧客基本資料建檔&amp;變更(NBS)</v>
      </c>
      <c r="G1237" s="65"/>
      <c r="H1237" s="65"/>
      <c r="I1237" s="65"/>
      <c r="J1237" s="65" t="s">
        <v>496</v>
      </c>
      <c r="K1237" s="65" t="s">
        <v>670</v>
      </c>
      <c r="L1237" s="65"/>
      <c r="M1237" s="65"/>
      <c r="N1237" s="65">
        <v>10</v>
      </c>
      <c r="O1237" s="65" t="s">
        <v>516</v>
      </c>
      <c r="P1237" s="65" t="s">
        <v>673</v>
      </c>
      <c r="Q1237" s="65" t="s">
        <v>2034</v>
      </c>
      <c r="R1237" s="65" t="s">
        <v>674</v>
      </c>
      <c r="S1237" s="65" t="s">
        <v>675</v>
      </c>
      <c r="T1237" s="65"/>
    </row>
    <row r="1238" spans="1:20" hidden="1">
      <c r="A1238" s="6" t="str">
        <f>VLOOKUP(E1238,CIFX_ECSG清單!A:B,2,0)</f>
        <v>PROD</v>
      </c>
      <c r="B1238" s="6" t="str">
        <f>_xlfn.IFNA(IF(C1238="舊服務",LOOKUP(1,0/FIND(IFERROR(VLOOKUP(E1238,新舊交易名稱mapping!A:B,2,0),E1238),PGMTRX!A:A),PGMTRX!C:C),LOOKUP(1,0/FIND(E1238,新服務功能!H:H),新服務功能!M:M)),VLOOKUP(IFERROR(VLOOKUP(E1238,新舊交易名稱mapping!A:B,2,0),E1238),CIFX_ECSG清單!A:B,2,0))</f>
        <v>TS0077 新世代分行系統(NBS)</v>
      </c>
      <c r="C1238" s="6" t="str">
        <f>IF(_xlfn.IFNA(VLOOKUP(E1238,新服務功能!H:H,1,0),"舊服務")&lt;&gt;"舊服務","新服務","舊服務")</f>
        <v>新服務</v>
      </c>
      <c r="D1238" s="6" t="str">
        <f>IF((VLOOKUP(E1238,CIFX_ECSG清單!A:H,8,FALSE))=1,"異動","查詢")</f>
        <v>異動</v>
      </c>
      <c r="E1238" s="65" t="s">
        <v>2510</v>
      </c>
      <c r="F1238" s="27" t="str">
        <f>IF(ISNUMBER(FIND("TWIS",E1238)),VLOOKUP(SUBSTITUTE(E1238,"TWIS","IWIS"),CIFX_ECSG清單!A:R,18,0),IF(AND(ISNUMBER(FIND("T",LEFT(E1238,2))),IF(LEN(E1238)-LEN(SUBSTITUTE(E1238,"T",""))&gt;1,FALSE,TRUE)),VLOOKUP(SUBSTITUTE(E1238,"T",""),CIFX_ECSG清單!A:R,18,0),VLOOKUP(E1238,CIFX_ECSG清單!A:R,18,0)))</f>
        <v>TS0116-SA-010301-00009-顧客資料基本資料_顧客基本資料建檔&amp;變更(NBS)</v>
      </c>
      <c r="G1238" s="65"/>
      <c r="H1238" s="65"/>
      <c r="I1238" s="65"/>
      <c r="J1238" s="65" t="s">
        <v>496</v>
      </c>
      <c r="K1238" s="65" t="s">
        <v>871</v>
      </c>
      <c r="L1238" s="65"/>
      <c r="M1238" s="65"/>
      <c r="N1238" s="65">
        <v>22</v>
      </c>
      <c r="O1238" s="65" t="s">
        <v>516</v>
      </c>
      <c r="P1238" s="65" t="s">
        <v>874</v>
      </c>
      <c r="Q1238" s="65" t="s">
        <v>2034</v>
      </c>
      <c r="R1238" s="65" t="s">
        <v>875</v>
      </c>
      <c r="S1238" s="65" t="s">
        <v>876</v>
      </c>
      <c r="T1238" s="65"/>
    </row>
    <row r="1239" spans="1:20" hidden="1">
      <c r="A1239" s="6" t="str">
        <f>VLOOKUP(E1239,CIFX_ECSG清單!A:B,2,0)</f>
        <v>PROD</v>
      </c>
      <c r="B1239" s="6" t="str">
        <f>_xlfn.IFNA(IF(C1239="舊服務",LOOKUP(1,0/FIND(IFERROR(VLOOKUP(E1239,新舊交易名稱mapping!A:B,2,0),E1239),PGMTRX!A:A),PGMTRX!C:C),LOOKUP(1,0/FIND(E1239,新服務功能!H:H),新服務功能!M:M)),VLOOKUP(IFERROR(VLOOKUP(E1239,新舊交易名稱mapping!A:B,2,0),E1239),CIFX_ECSG清單!A:B,2,0))</f>
        <v>TS0077 新世代分行系統(NBS)</v>
      </c>
      <c r="C1239" s="6" t="str">
        <f>IF(_xlfn.IFNA(VLOOKUP(E1239,新服務功能!H:H,1,0),"舊服務")&lt;&gt;"舊服務","新服務","舊服務")</f>
        <v>新服務</v>
      </c>
      <c r="D1239" s="6" t="str">
        <f>IF((VLOOKUP(E1239,CIFX_ECSG清單!A:H,8,FALSE))=1,"異動","查詢")</f>
        <v>異動</v>
      </c>
      <c r="E1239" s="65" t="s">
        <v>2510</v>
      </c>
      <c r="F1239" s="27" t="str">
        <f>IF(ISNUMBER(FIND("TWIS",E1239)),VLOOKUP(SUBSTITUTE(E1239,"TWIS","IWIS"),CIFX_ECSG清單!A:R,18,0),IF(AND(ISNUMBER(FIND("T",LEFT(E1239,2))),IF(LEN(E1239)-LEN(SUBSTITUTE(E1239,"T",""))&gt;1,FALSE,TRUE)),VLOOKUP(SUBSTITUTE(E1239,"T",""),CIFX_ECSG清單!A:R,18,0),VLOOKUP(E1239,CIFX_ECSG清單!A:R,18,0)))</f>
        <v>TS0116-SA-010301-00009-顧客資料基本資料_顧客基本資料建檔&amp;變更(NBS)</v>
      </c>
      <c r="G1239" s="65"/>
      <c r="H1239" s="65"/>
      <c r="I1239" s="65"/>
      <c r="J1239" s="65" t="s">
        <v>496</v>
      </c>
      <c r="K1239" s="65" t="s">
        <v>2340</v>
      </c>
      <c r="L1239" s="65"/>
      <c r="M1239" s="65"/>
      <c r="N1239" s="65">
        <v>2</v>
      </c>
      <c r="O1239" s="65" t="s">
        <v>516</v>
      </c>
      <c r="P1239" s="65" t="s">
        <v>985</v>
      </c>
      <c r="Q1239" s="65" t="s">
        <v>2114</v>
      </c>
      <c r="R1239" s="65" t="s">
        <v>986</v>
      </c>
      <c r="S1239" s="65" t="s">
        <v>988</v>
      </c>
      <c r="T1239" s="65"/>
    </row>
    <row r="1240" spans="1:20" hidden="1">
      <c r="A1240" s="6" t="str">
        <f>VLOOKUP(E1240,CIFX_ECSG清單!A:B,2,0)</f>
        <v>PROD</v>
      </c>
      <c r="B1240" s="6" t="str">
        <f>_xlfn.IFNA(IF(C1240="舊服務",LOOKUP(1,0/FIND(IFERROR(VLOOKUP(E1240,新舊交易名稱mapping!A:B,2,0),E1240),PGMTRX!A:A),PGMTRX!C:C),LOOKUP(1,0/FIND(E1240,新服務功能!H:H),新服務功能!M:M)),VLOOKUP(IFERROR(VLOOKUP(E1240,新舊交易名稱mapping!A:B,2,0),E1240),CIFX_ECSG清單!A:B,2,0))</f>
        <v>TS0077 新世代分行系統(NBS)</v>
      </c>
      <c r="C1240" s="6" t="str">
        <f>IF(_xlfn.IFNA(VLOOKUP(E1240,新服務功能!H:H,1,0),"舊服務")&lt;&gt;"舊服務","新服務","舊服務")</f>
        <v>新服務</v>
      </c>
      <c r="D1240" s="6" t="str">
        <f>IF((VLOOKUP(E1240,CIFX_ECSG清單!A:H,8,FALSE))=1,"異動","查詢")</f>
        <v>異動</v>
      </c>
      <c r="E1240" s="65" t="s">
        <v>2510</v>
      </c>
      <c r="F1240" s="27" t="str">
        <f>IF(ISNUMBER(FIND("TWIS",E1240)),VLOOKUP(SUBSTITUTE(E1240,"TWIS","IWIS"),CIFX_ECSG清單!A:R,18,0),IF(AND(ISNUMBER(FIND("T",LEFT(E1240,2))),IF(LEN(E1240)-LEN(SUBSTITUTE(E1240,"T",""))&gt;1,FALSE,TRUE)),VLOOKUP(SUBSTITUTE(E1240,"T",""),CIFX_ECSG清單!A:R,18,0),VLOOKUP(E1240,CIFX_ECSG清單!A:R,18,0)))</f>
        <v>TS0116-SA-010301-00009-顧客資料基本資料_顧客基本資料建檔&amp;變更(NBS)</v>
      </c>
      <c r="G1240" s="65"/>
      <c r="H1240" s="65"/>
      <c r="I1240" s="65"/>
      <c r="J1240" s="65" t="s">
        <v>496</v>
      </c>
      <c r="K1240" s="65" t="s">
        <v>2338</v>
      </c>
      <c r="L1240" s="65"/>
      <c r="M1240" s="65"/>
      <c r="N1240" s="65">
        <v>11</v>
      </c>
      <c r="O1240" s="65" t="s">
        <v>516</v>
      </c>
      <c r="P1240" s="65" t="s">
        <v>979</v>
      </c>
      <c r="Q1240" s="65" t="s">
        <v>2114</v>
      </c>
      <c r="R1240" s="65" t="s">
        <v>980</v>
      </c>
      <c r="S1240" s="65" t="s">
        <v>981</v>
      </c>
      <c r="T1240" s="65"/>
    </row>
    <row r="1241" spans="1:20" hidden="1">
      <c r="A1241" s="6" t="str">
        <f>VLOOKUP(E1241,CIFX_ECSG清單!A:B,2,0)</f>
        <v>PROD</v>
      </c>
      <c r="B1241" s="6" t="str">
        <f>_xlfn.IFNA(IF(C1241="舊服務",LOOKUP(1,0/FIND(IFERROR(VLOOKUP(E1241,新舊交易名稱mapping!A:B,2,0),E1241),PGMTRX!A:A),PGMTRX!C:C),LOOKUP(1,0/FIND(E1241,新服務功能!H:H),新服務功能!M:M)),VLOOKUP(IFERROR(VLOOKUP(E1241,新舊交易名稱mapping!A:B,2,0),E1241),CIFX_ECSG清單!A:B,2,0))</f>
        <v>TS0077 新世代分行系統(NBS)</v>
      </c>
      <c r="C1241" s="6" t="str">
        <f>IF(_xlfn.IFNA(VLOOKUP(E1241,新服務功能!H:H,1,0),"舊服務")&lt;&gt;"舊服務","新服務","舊服務")</f>
        <v>新服務</v>
      </c>
      <c r="D1241" s="6" t="str">
        <f>IF((VLOOKUP(E1241,CIFX_ECSG清單!A:H,8,FALSE))=1,"異動","查詢")</f>
        <v>異動</v>
      </c>
      <c r="E1241" s="65" t="s">
        <v>2510</v>
      </c>
      <c r="F1241" s="27" t="str">
        <f>IF(ISNUMBER(FIND("TWIS",E1241)),VLOOKUP(SUBSTITUTE(E1241,"TWIS","IWIS"),CIFX_ECSG清單!A:R,18,0),IF(AND(ISNUMBER(FIND("T",LEFT(E1241,2))),IF(LEN(E1241)-LEN(SUBSTITUTE(E1241,"T",""))&gt;1,FALSE,TRUE)),VLOOKUP(SUBSTITUTE(E1241,"T",""),CIFX_ECSG清單!A:R,18,0),VLOOKUP(E1241,CIFX_ECSG清單!A:R,18,0)))</f>
        <v>TS0116-SA-010301-00009-顧客資料基本資料_顧客基本資料建檔&amp;變更(NBS)</v>
      </c>
      <c r="G1241" s="65"/>
      <c r="H1241" s="65"/>
      <c r="I1241" s="65"/>
      <c r="J1241" s="65" t="s">
        <v>496</v>
      </c>
      <c r="K1241" s="65" t="s">
        <v>2425</v>
      </c>
      <c r="L1241" s="65"/>
      <c r="M1241" s="65"/>
      <c r="N1241" s="65">
        <v>1</v>
      </c>
      <c r="O1241" s="65" t="s">
        <v>516</v>
      </c>
      <c r="P1241" s="65" t="s">
        <v>1057</v>
      </c>
      <c r="Q1241" s="65" t="s">
        <v>2040</v>
      </c>
      <c r="R1241" s="65" t="s">
        <v>1058</v>
      </c>
      <c r="S1241" s="65" t="s">
        <v>1059</v>
      </c>
      <c r="T1241" s="65"/>
    </row>
    <row r="1242" spans="1:20" hidden="1">
      <c r="A1242" s="6" t="str">
        <f>VLOOKUP(E1242,CIFX_ECSG清單!A:B,2,0)</f>
        <v>PROD</v>
      </c>
      <c r="B1242" s="6" t="str">
        <f>_xlfn.IFNA(IF(C1242="舊服務",LOOKUP(1,0/FIND(IFERROR(VLOOKUP(E1242,新舊交易名稱mapping!A:B,2,0),E1242),PGMTRX!A:A),PGMTRX!C:C),LOOKUP(1,0/FIND(E1242,新服務功能!H:H),新服務功能!M:M)),VLOOKUP(IFERROR(VLOOKUP(E1242,新舊交易名稱mapping!A:B,2,0),E1242),CIFX_ECSG清單!A:B,2,0))</f>
        <v>TS0077 新世代分行系統(NBS)</v>
      </c>
      <c r="C1242" s="6" t="str">
        <f>IF(_xlfn.IFNA(VLOOKUP(E1242,新服務功能!H:H,1,0),"舊服務")&lt;&gt;"舊服務","新服務","舊服務")</f>
        <v>新服務</v>
      </c>
      <c r="D1242" s="6" t="str">
        <f>IF((VLOOKUP(E1242,CIFX_ECSG清單!A:H,8,FALSE))=1,"異動","查詢")</f>
        <v>異動</v>
      </c>
      <c r="E1242" s="65" t="s">
        <v>2510</v>
      </c>
      <c r="F1242" s="27" t="str">
        <f>IF(ISNUMBER(FIND("TWIS",E1242)),VLOOKUP(SUBSTITUTE(E1242,"TWIS","IWIS"),CIFX_ECSG清單!A:R,18,0),IF(AND(ISNUMBER(FIND("T",LEFT(E1242,2))),IF(LEN(E1242)-LEN(SUBSTITUTE(E1242,"T",""))&gt;1,FALSE,TRUE)),VLOOKUP(SUBSTITUTE(E1242,"T",""),CIFX_ECSG清單!A:R,18,0),VLOOKUP(E1242,CIFX_ECSG清單!A:R,18,0)))</f>
        <v>TS0116-SA-010301-00009-顧客資料基本資料_顧客基本資料建檔&amp;變更(NBS)</v>
      </c>
      <c r="G1242" s="65"/>
      <c r="H1242" s="65"/>
      <c r="I1242" s="65"/>
      <c r="J1242" s="65" t="s">
        <v>496</v>
      </c>
      <c r="K1242" s="65" t="s">
        <v>2432</v>
      </c>
      <c r="L1242" s="65"/>
      <c r="M1242" s="65"/>
      <c r="N1242" s="65">
        <v>2</v>
      </c>
      <c r="O1242" s="65" t="s">
        <v>516</v>
      </c>
      <c r="P1242" s="65" t="s">
        <v>1095</v>
      </c>
      <c r="Q1242" s="65" t="s">
        <v>2040</v>
      </c>
      <c r="R1242" s="65" t="s">
        <v>1096</v>
      </c>
      <c r="S1242" s="65" t="s">
        <v>1097</v>
      </c>
      <c r="T1242" s="65"/>
    </row>
    <row r="1243" spans="1:20" hidden="1">
      <c r="A1243" s="6" t="str">
        <f>VLOOKUP(E1243,CIFX_ECSG清單!A:B,2,0)</f>
        <v>PROD</v>
      </c>
      <c r="B1243" s="6" t="str">
        <f>_xlfn.IFNA(IF(C1243="舊服務",LOOKUP(1,0/FIND(IFERROR(VLOOKUP(E1243,新舊交易名稱mapping!A:B,2,0),E1243),PGMTRX!A:A),PGMTRX!C:C),LOOKUP(1,0/FIND(E1243,新服務功能!H:H),新服務功能!M:M)),VLOOKUP(IFERROR(VLOOKUP(E1243,新舊交易名稱mapping!A:B,2,0),E1243),CIFX_ECSG清單!A:B,2,0))</f>
        <v>TS0077 新世代分行系統(NBS)</v>
      </c>
      <c r="C1243" s="6" t="str">
        <f>IF(_xlfn.IFNA(VLOOKUP(E1243,新服務功能!H:H,1,0),"舊服務")&lt;&gt;"舊服務","新服務","舊服務")</f>
        <v>新服務</v>
      </c>
      <c r="D1243" s="6" t="str">
        <f>IF((VLOOKUP(E1243,CIFX_ECSG清單!A:H,8,FALSE))=1,"異動","查詢")</f>
        <v>異動</v>
      </c>
      <c r="E1243" s="65" t="s">
        <v>2510</v>
      </c>
      <c r="F1243" s="27" t="str">
        <f>IF(ISNUMBER(FIND("TWIS",E1243)),VLOOKUP(SUBSTITUTE(E1243,"TWIS","IWIS"),CIFX_ECSG清單!A:R,18,0),IF(AND(ISNUMBER(FIND("T",LEFT(E1243,2))),IF(LEN(E1243)-LEN(SUBSTITUTE(E1243,"T",""))&gt;1,FALSE,TRUE)),VLOOKUP(SUBSTITUTE(E1243,"T",""),CIFX_ECSG清單!A:R,18,0),VLOOKUP(E1243,CIFX_ECSG清單!A:R,18,0)))</f>
        <v>TS0116-SA-010301-00009-顧客資料基本資料_顧客基本資料建檔&amp;變更(NBS)</v>
      </c>
      <c r="G1243" s="65"/>
      <c r="H1243" s="65"/>
      <c r="I1243" s="65"/>
      <c r="J1243" s="65" t="s">
        <v>496</v>
      </c>
      <c r="K1243" s="65" t="s">
        <v>1620</v>
      </c>
      <c r="L1243" s="65"/>
      <c r="M1243" s="65"/>
      <c r="N1243" s="65">
        <v>66</v>
      </c>
      <c r="O1243" s="65" t="s">
        <v>516</v>
      </c>
      <c r="P1243" s="65" t="s">
        <v>1114</v>
      </c>
      <c r="Q1243" s="65" t="s">
        <v>2159</v>
      </c>
      <c r="R1243" s="65" t="s">
        <v>1624</v>
      </c>
      <c r="S1243" s="65" t="s">
        <v>1115</v>
      </c>
      <c r="T1243" s="65"/>
    </row>
    <row r="1244" spans="1:20" hidden="1">
      <c r="A1244" s="6" t="str">
        <f>VLOOKUP(E1244,CIFX_ECSG清單!A:B,2,0)</f>
        <v>PROD</v>
      </c>
      <c r="B1244" s="6" t="str">
        <f>_xlfn.IFNA(IF(C1244="舊服務",LOOKUP(1,0/FIND(IFERROR(VLOOKUP(E1244,新舊交易名稱mapping!A:B,2,0),E1244),PGMTRX!A:A),PGMTRX!C:C),LOOKUP(1,0/FIND(E1244,新服務功能!H:H),新服務功能!M:M)),VLOOKUP(IFERROR(VLOOKUP(E1244,新舊交易名稱mapping!A:B,2,0),E1244),CIFX_ECSG清單!A:B,2,0))</f>
        <v>TS0077 新世代分行系統(NBS)</v>
      </c>
      <c r="C1244" s="6" t="str">
        <f>IF(_xlfn.IFNA(VLOOKUP(E1244,新服務功能!H:H,1,0),"舊服務")&lt;&gt;"舊服務","新服務","舊服務")</f>
        <v>新服務</v>
      </c>
      <c r="D1244" s="6" t="str">
        <f>IF((VLOOKUP(E1244,CIFX_ECSG清單!A:H,8,FALSE))=1,"異動","查詢")</f>
        <v>異動</v>
      </c>
      <c r="E1244" s="65" t="s">
        <v>2510</v>
      </c>
      <c r="F1244" s="27" t="str">
        <f>IF(ISNUMBER(FIND("TWIS",E1244)),VLOOKUP(SUBSTITUTE(E1244,"TWIS","IWIS"),CIFX_ECSG清單!A:R,18,0),IF(AND(ISNUMBER(FIND("T",LEFT(E1244,2))),IF(LEN(E1244)-LEN(SUBSTITUTE(E1244,"T",""))&gt;1,FALSE,TRUE)),VLOOKUP(SUBSTITUTE(E1244,"T",""),CIFX_ECSG清單!A:R,18,0),VLOOKUP(E1244,CIFX_ECSG清單!A:R,18,0)))</f>
        <v>TS0116-SA-010301-00009-顧客資料基本資料_顧客基本資料建檔&amp;變更(NBS)</v>
      </c>
      <c r="G1244" s="65"/>
      <c r="H1244" s="65"/>
      <c r="I1244" s="65"/>
      <c r="J1244" s="65" t="s">
        <v>496</v>
      </c>
      <c r="K1244" s="65" t="s">
        <v>2523</v>
      </c>
      <c r="L1244" s="65"/>
      <c r="M1244" s="65"/>
      <c r="N1244" s="65">
        <v>8</v>
      </c>
      <c r="O1244" s="65" t="s">
        <v>516</v>
      </c>
      <c r="P1244" s="65" t="s">
        <v>1105</v>
      </c>
      <c r="Q1244" s="65" t="s">
        <v>2159</v>
      </c>
      <c r="R1244" s="65" t="s">
        <v>1624</v>
      </c>
      <c r="S1244" s="65" t="s">
        <v>1106</v>
      </c>
      <c r="T1244" s="65"/>
    </row>
    <row r="1245" spans="1:20" hidden="1">
      <c r="A1245" s="6" t="str">
        <f>VLOOKUP(E1245,CIFX_ECSG清單!A:B,2,0)</f>
        <v>PROD</v>
      </c>
      <c r="B1245" s="6" t="str">
        <f>_xlfn.IFNA(IF(C1245="舊服務",LOOKUP(1,0/FIND(IFERROR(VLOOKUP(E1245,新舊交易名稱mapping!A:B,2,0),E1245),PGMTRX!A:A),PGMTRX!C:C),LOOKUP(1,0/FIND(E1245,新服務功能!H:H),新服務功能!M:M)),VLOOKUP(IFERROR(VLOOKUP(E1245,新舊交易名稱mapping!A:B,2,0),E1245),CIFX_ECSG清單!A:B,2,0))</f>
        <v>TS0077 新世代分行系統(NBS)</v>
      </c>
      <c r="C1245" s="6" t="str">
        <f>IF(_xlfn.IFNA(VLOOKUP(E1245,新服務功能!H:H,1,0),"舊服務")&lt;&gt;"舊服務","新服務","舊服務")</f>
        <v>新服務</v>
      </c>
      <c r="D1245" s="6" t="str">
        <f>IF((VLOOKUP(E1245,CIFX_ECSG清單!A:H,8,FALSE))=1,"異動","查詢")</f>
        <v>異動</v>
      </c>
      <c r="E1245" s="65" t="s">
        <v>2510</v>
      </c>
      <c r="F1245" s="27" t="str">
        <f>IF(ISNUMBER(FIND("TWIS",E1245)),VLOOKUP(SUBSTITUTE(E1245,"TWIS","IWIS"),CIFX_ECSG清單!A:R,18,0),IF(AND(ISNUMBER(FIND("T",LEFT(E1245,2))),IF(LEN(E1245)-LEN(SUBSTITUTE(E1245,"T",""))&gt;1,FALSE,TRUE)),VLOOKUP(SUBSTITUTE(E1245,"T",""),CIFX_ECSG清單!A:R,18,0),VLOOKUP(E1245,CIFX_ECSG清單!A:R,18,0)))</f>
        <v>TS0116-SA-010301-00009-顧客資料基本資料_顧客基本資料建檔&amp;變更(NBS)</v>
      </c>
      <c r="G1245" s="65"/>
      <c r="H1245" s="65"/>
      <c r="I1245" s="65"/>
      <c r="J1245" s="65" t="s">
        <v>496</v>
      </c>
      <c r="K1245" s="65" t="s">
        <v>2524</v>
      </c>
      <c r="L1245" s="65"/>
      <c r="M1245" s="65"/>
      <c r="N1245" s="65">
        <v>10</v>
      </c>
      <c r="O1245" s="65" t="s">
        <v>516</v>
      </c>
      <c r="P1245" s="65" t="s">
        <v>1110</v>
      </c>
      <c r="Q1245" s="65" t="s">
        <v>2159</v>
      </c>
      <c r="R1245" s="65" t="s">
        <v>1624</v>
      </c>
      <c r="S1245" s="65" t="s">
        <v>1111</v>
      </c>
      <c r="T1245" s="65"/>
    </row>
    <row r="1246" spans="1:20" hidden="1">
      <c r="A1246" s="6" t="str">
        <f>VLOOKUP(E1246,CIFX_ECSG清單!A:B,2,0)</f>
        <v>PROD</v>
      </c>
      <c r="B1246" s="6" t="str">
        <f>_xlfn.IFNA(IF(C1246="舊服務",LOOKUP(1,0/FIND(IFERROR(VLOOKUP(E1246,新舊交易名稱mapping!A:B,2,0),E1246),PGMTRX!A:A),PGMTRX!C:C),LOOKUP(1,0/FIND(E1246,新服務功能!H:H),新服務功能!M:M)),VLOOKUP(IFERROR(VLOOKUP(E1246,新舊交易名稱mapping!A:B,2,0),E1246),CIFX_ECSG清單!A:B,2,0))</f>
        <v>TS0077 新世代分行系統(NBS)</v>
      </c>
      <c r="C1246" s="6" t="str">
        <f>IF(_xlfn.IFNA(VLOOKUP(E1246,新服務功能!H:H,1,0),"舊服務")&lt;&gt;"舊服務","新服務","舊服務")</f>
        <v>新服務</v>
      </c>
      <c r="D1246" s="6" t="str">
        <f>IF((VLOOKUP(E1246,CIFX_ECSG清單!A:H,8,FALSE))=1,"異動","查詢")</f>
        <v>異動</v>
      </c>
      <c r="E1246" s="65" t="s">
        <v>2510</v>
      </c>
      <c r="F1246" s="27" t="str">
        <f>IF(ISNUMBER(FIND("TWIS",E1246)),VLOOKUP(SUBSTITUTE(E1246,"TWIS","IWIS"),CIFX_ECSG清單!A:R,18,0),IF(AND(ISNUMBER(FIND("T",LEFT(E1246,2))),IF(LEN(E1246)-LEN(SUBSTITUTE(E1246,"T",""))&gt;1,FALSE,TRUE)),VLOOKUP(SUBSTITUTE(E1246,"T",""),CIFX_ECSG清單!A:R,18,0),VLOOKUP(E1246,CIFX_ECSG清單!A:R,18,0)))</f>
        <v>TS0116-SA-010301-00009-顧客資料基本資料_顧客基本資料建檔&amp;變更(NBS)</v>
      </c>
      <c r="G1246" s="65"/>
      <c r="H1246" s="65"/>
      <c r="I1246" s="65"/>
      <c r="J1246" s="65" t="s">
        <v>496</v>
      </c>
      <c r="K1246" s="65" t="s">
        <v>2374</v>
      </c>
      <c r="L1246" s="65"/>
      <c r="M1246" s="65"/>
      <c r="N1246" s="65">
        <v>5</v>
      </c>
      <c r="O1246" s="65" t="s">
        <v>516</v>
      </c>
      <c r="P1246" s="65" t="s">
        <v>1118</v>
      </c>
      <c r="Q1246" s="65" t="s">
        <v>2159</v>
      </c>
      <c r="R1246" s="65" t="s">
        <v>1624</v>
      </c>
      <c r="S1246" s="65" t="s">
        <v>1119</v>
      </c>
      <c r="T1246" s="65"/>
    </row>
    <row r="1247" spans="1:20" hidden="1">
      <c r="A1247" s="6" t="str">
        <f>VLOOKUP(E1247,CIFX_ECSG清單!A:B,2,0)</f>
        <v>PROD</v>
      </c>
      <c r="B1247" s="6" t="str">
        <f>_xlfn.IFNA(IF(C1247="舊服務",LOOKUP(1,0/FIND(IFERROR(VLOOKUP(E1247,新舊交易名稱mapping!A:B,2,0),E1247),PGMTRX!A:A),PGMTRX!C:C),LOOKUP(1,0/FIND(E1247,新服務功能!H:H),新服務功能!M:M)),VLOOKUP(IFERROR(VLOOKUP(E1247,新舊交易名稱mapping!A:B,2,0),E1247),CIFX_ECSG清單!A:B,2,0))</f>
        <v>TS0077 新世代分行系統(NBS)</v>
      </c>
      <c r="C1247" s="6" t="str">
        <f>IF(_xlfn.IFNA(VLOOKUP(E1247,新服務功能!H:H,1,0),"舊服務")&lt;&gt;"舊服務","新服務","舊服務")</f>
        <v>新服務</v>
      </c>
      <c r="D1247" s="6" t="str">
        <f>IF((VLOOKUP(E1247,CIFX_ECSG清單!A:H,8,FALSE))=1,"異動","查詢")</f>
        <v>異動</v>
      </c>
      <c r="E1247" s="65" t="s">
        <v>2510</v>
      </c>
      <c r="F1247" s="27" t="str">
        <f>IF(ISNUMBER(FIND("TWIS",E1247)),VLOOKUP(SUBSTITUTE(E1247,"TWIS","IWIS"),CIFX_ECSG清單!A:R,18,0),IF(AND(ISNUMBER(FIND("T",LEFT(E1247,2))),IF(LEN(E1247)-LEN(SUBSTITUTE(E1247,"T",""))&gt;1,FALSE,TRUE)),VLOOKUP(SUBSTITUTE(E1247,"T",""),CIFX_ECSG清單!A:R,18,0),VLOOKUP(E1247,CIFX_ECSG清單!A:R,18,0)))</f>
        <v>TS0116-SA-010301-00009-顧客資料基本資料_顧客基本資料建檔&amp;變更(NBS)</v>
      </c>
      <c r="G1247" s="65"/>
      <c r="H1247" s="65"/>
      <c r="I1247" s="65"/>
      <c r="J1247" s="65" t="s">
        <v>496</v>
      </c>
      <c r="K1247" s="65" t="s">
        <v>1626</v>
      </c>
      <c r="L1247" s="65"/>
      <c r="M1247" s="65"/>
      <c r="N1247" s="65">
        <v>66</v>
      </c>
      <c r="O1247" s="65" t="s">
        <v>516</v>
      </c>
      <c r="P1247" s="65" t="s">
        <v>1130</v>
      </c>
      <c r="Q1247" s="65" t="s">
        <v>2159</v>
      </c>
      <c r="R1247" s="65" t="s">
        <v>1630</v>
      </c>
      <c r="S1247" s="65" t="s">
        <v>1131</v>
      </c>
      <c r="T1247" s="65"/>
    </row>
    <row r="1248" spans="1:20" hidden="1">
      <c r="A1248" s="6" t="str">
        <f>VLOOKUP(E1248,CIFX_ECSG清單!A:B,2,0)</f>
        <v>PROD</v>
      </c>
      <c r="B1248" s="6" t="str">
        <f>_xlfn.IFNA(IF(C1248="舊服務",LOOKUP(1,0/FIND(IFERROR(VLOOKUP(E1248,新舊交易名稱mapping!A:B,2,0),E1248),PGMTRX!A:A),PGMTRX!C:C),LOOKUP(1,0/FIND(E1248,新服務功能!H:H),新服務功能!M:M)),VLOOKUP(IFERROR(VLOOKUP(E1248,新舊交易名稱mapping!A:B,2,0),E1248),CIFX_ECSG清單!A:B,2,0))</f>
        <v>TS0077 新世代分行系統(NBS)</v>
      </c>
      <c r="C1248" s="6" t="str">
        <f>IF(_xlfn.IFNA(VLOOKUP(E1248,新服務功能!H:H,1,0),"舊服務")&lt;&gt;"舊服務","新服務","舊服務")</f>
        <v>新服務</v>
      </c>
      <c r="D1248" s="6" t="str">
        <f>IF((VLOOKUP(E1248,CIFX_ECSG清單!A:H,8,FALSE))=1,"異動","查詢")</f>
        <v>異動</v>
      </c>
      <c r="E1248" s="65" t="s">
        <v>2510</v>
      </c>
      <c r="F1248" s="27" t="str">
        <f>IF(ISNUMBER(FIND("TWIS",E1248)),VLOOKUP(SUBSTITUTE(E1248,"TWIS","IWIS"),CIFX_ECSG清單!A:R,18,0),IF(AND(ISNUMBER(FIND("T",LEFT(E1248,2))),IF(LEN(E1248)-LEN(SUBSTITUTE(E1248,"T",""))&gt;1,FALSE,TRUE)),VLOOKUP(SUBSTITUTE(E1248,"T",""),CIFX_ECSG清單!A:R,18,0),VLOOKUP(E1248,CIFX_ECSG清單!A:R,18,0)))</f>
        <v>TS0116-SA-010301-00009-顧客資料基本資料_顧客基本資料建檔&amp;變更(NBS)</v>
      </c>
      <c r="G1248" s="65"/>
      <c r="H1248" s="65"/>
      <c r="I1248" s="65"/>
      <c r="J1248" s="65" t="s">
        <v>496</v>
      </c>
      <c r="K1248" s="65" t="s">
        <v>2525</v>
      </c>
      <c r="L1248" s="65"/>
      <c r="M1248" s="65"/>
      <c r="N1248" s="65">
        <v>8</v>
      </c>
      <c r="O1248" s="65" t="s">
        <v>516</v>
      </c>
      <c r="P1248" s="65" t="s">
        <v>1122</v>
      </c>
      <c r="Q1248" s="65" t="s">
        <v>2159</v>
      </c>
      <c r="R1248" s="65" t="s">
        <v>1630</v>
      </c>
      <c r="S1248" s="65" t="s">
        <v>1123</v>
      </c>
      <c r="T1248" s="65"/>
    </row>
    <row r="1249" spans="1:20" hidden="1">
      <c r="A1249" s="6" t="str">
        <f>VLOOKUP(E1249,CIFX_ECSG清單!A:B,2,0)</f>
        <v>PROD</v>
      </c>
      <c r="B1249" s="6" t="str">
        <f>_xlfn.IFNA(IF(C1249="舊服務",LOOKUP(1,0/FIND(IFERROR(VLOOKUP(E1249,新舊交易名稱mapping!A:B,2,0),E1249),PGMTRX!A:A),PGMTRX!C:C),LOOKUP(1,0/FIND(E1249,新服務功能!H:H),新服務功能!M:M)),VLOOKUP(IFERROR(VLOOKUP(E1249,新舊交易名稱mapping!A:B,2,0),E1249),CIFX_ECSG清單!A:B,2,0))</f>
        <v>TS0077 新世代分行系統(NBS)</v>
      </c>
      <c r="C1249" s="6" t="str">
        <f>IF(_xlfn.IFNA(VLOOKUP(E1249,新服務功能!H:H,1,0),"舊服務")&lt;&gt;"舊服務","新服務","舊服務")</f>
        <v>新服務</v>
      </c>
      <c r="D1249" s="6" t="str">
        <f>IF((VLOOKUP(E1249,CIFX_ECSG清單!A:H,8,FALSE))=1,"異動","查詢")</f>
        <v>異動</v>
      </c>
      <c r="E1249" s="65" t="s">
        <v>2510</v>
      </c>
      <c r="F1249" s="27" t="str">
        <f>IF(ISNUMBER(FIND("TWIS",E1249)),VLOOKUP(SUBSTITUTE(E1249,"TWIS","IWIS"),CIFX_ECSG清單!A:R,18,0),IF(AND(ISNUMBER(FIND("T",LEFT(E1249,2))),IF(LEN(E1249)-LEN(SUBSTITUTE(E1249,"T",""))&gt;1,FALSE,TRUE)),VLOOKUP(SUBSTITUTE(E1249,"T",""),CIFX_ECSG清單!A:R,18,0),VLOOKUP(E1249,CIFX_ECSG清單!A:R,18,0)))</f>
        <v>TS0116-SA-010301-00009-顧客資料基本資料_顧客基本資料建檔&amp;變更(NBS)</v>
      </c>
      <c r="G1249" s="65"/>
      <c r="H1249" s="65"/>
      <c r="I1249" s="65"/>
      <c r="J1249" s="65" t="s">
        <v>496</v>
      </c>
      <c r="K1249" s="65" t="s">
        <v>2526</v>
      </c>
      <c r="L1249" s="65"/>
      <c r="M1249" s="65"/>
      <c r="N1249" s="65">
        <v>10</v>
      </c>
      <c r="O1249" s="65" t="s">
        <v>516</v>
      </c>
      <c r="P1249" s="65" t="s">
        <v>1126</v>
      </c>
      <c r="Q1249" s="65" t="s">
        <v>2159</v>
      </c>
      <c r="R1249" s="65" t="s">
        <v>1630</v>
      </c>
      <c r="S1249" s="65" t="s">
        <v>1127</v>
      </c>
      <c r="T1249" s="65"/>
    </row>
    <row r="1250" spans="1:20" hidden="1">
      <c r="A1250" s="6" t="str">
        <f>VLOOKUP(E1250,CIFX_ECSG清單!A:B,2,0)</f>
        <v>PROD</v>
      </c>
      <c r="B1250" s="6" t="str">
        <f>_xlfn.IFNA(IF(C1250="舊服務",LOOKUP(1,0/FIND(IFERROR(VLOOKUP(E1250,新舊交易名稱mapping!A:B,2,0),E1250),PGMTRX!A:A),PGMTRX!C:C),LOOKUP(1,0/FIND(E1250,新服務功能!H:H),新服務功能!M:M)),VLOOKUP(IFERROR(VLOOKUP(E1250,新舊交易名稱mapping!A:B,2,0),E1250),CIFX_ECSG清單!A:B,2,0))</f>
        <v>TS0077 新世代分行系統(NBS)</v>
      </c>
      <c r="C1250" s="6" t="str">
        <f>IF(_xlfn.IFNA(VLOOKUP(E1250,新服務功能!H:H,1,0),"舊服務")&lt;&gt;"舊服務","新服務","舊服務")</f>
        <v>新服務</v>
      </c>
      <c r="D1250" s="6" t="str">
        <f>IF((VLOOKUP(E1250,CIFX_ECSG清單!A:H,8,FALSE))=1,"異動","查詢")</f>
        <v>異動</v>
      </c>
      <c r="E1250" s="65" t="s">
        <v>2510</v>
      </c>
      <c r="F1250" s="27" t="str">
        <f>IF(ISNUMBER(FIND("TWIS",E1250)),VLOOKUP(SUBSTITUTE(E1250,"TWIS","IWIS"),CIFX_ECSG清單!A:R,18,0),IF(AND(ISNUMBER(FIND("T",LEFT(E1250,2))),IF(LEN(E1250)-LEN(SUBSTITUTE(E1250,"T",""))&gt;1,FALSE,TRUE)),VLOOKUP(SUBSTITUTE(E1250,"T",""),CIFX_ECSG清單!A:R,18,0),VLOOKUP(E1250,CIFX_ECSG清單!A:R,18,0)))</f>
        <v>TS0116-SA-010301-00009-顧客資料基本資料_顧客基本資料建檔&amp;變更(NBS)</v>
      </c>
      <c r="G1250" s="65"/>
      <c r="H1250" s="65"/>
      <c r="I1250" s="65"/>
      <c r="J1250" s="65" t="s">
        <v>496</v>
      </c>
      <c r="K1250" s="65" t="s">
        <v>2161</v>
      </c>
      <c r="L1250" s="65"/>
      <c r="M1250" s="65"/>
      <c r="N1250" s="65">
        <v>5</v>
      </c>
      <c r="O1250" s="65" t="s">
        <v>516</v>
      </c>
      <c r="P1250" s="65" t="s">
        <v>946</v>
      </c>
      <c r="Q1250" s="65" t="s">
        <v>2034</v>
      </c>
      <c r="R1250" s="65" t="s">
        <v>947</v>
      </c>
      <c r="S1250" s="65" t="s">
        <v>948</v>
      </c>
      <c r="T1250" s="65"/>
    </row>
    <row r="1251" spans="1:20" hidden="1">
      <c r="A1251" s="6" t="str">
        <f>VLOOKUP(E1251,CIFX_ECSG清單!A:B,2,0)</f>
        <v>PROD</v>
      </c>
      <c r="B1251" s="6" t="str">
        <f>_xlfn.IFNA(IF(C1251="舊服務",LOOKUP(1,0/FIND(IFERROR(VLOOKUP(E1251,新舊交易名稱mapping!A:B,2,0),E1251),PGMTRX!A:A),PGMTRX!C:C),LOOKUP(1,0/FIND(E1251,新服務功能!H:H),新服務功能!M:M)),VLOOKUP(IFERROR(VLOOKUP(E1251,新舊交易名稱mapping!A:B,2,0),E1251),CIFX_ECSG清單!A:B,2,0))</f>
        <v>TS0077 新世代分行系統(NBS)</v>
      </c>
      <c r="C1251" s="6" t="str">
        <f>IF(_xlfn.IFNA(VLOOKUP(E1251,新服務功能!H:H,1,0),"舊服務")&lt;&gt;"舊服務","新服務","舊服務")</f>
        <v>新服務</v>
      </c>
      <c r="D1251" s="6" t="str">
        <f>IF((VLOOKUP(E1251,CIFX_ECSG清單!A:H,8,FALSE))=1,"異動","查詢")</f>
        <v>異動</v>
      </c>
      <c r="E1251" s="65" t="s">
        <v>2510</v>
      </c>
      <c r="F1251" s="27" t="str">
        <f>IF(ISNUMBER(FIND("TWIS",E1251)),VLOOKUP(SUBSTITUTE(E1251,"TWIS","IWIS"),CIFX_ECSG清單!A:R,18,0),IF(AND(ISNUMBER(FIND("T",LEFT(E1251,2))),IF(LEN(E1251)-LEN(SUBSTITUTE(E1251,"T",""))&gt;1,FALSE,TRUE)),VLOOKUP(SUBSTITUTE(E1251,"T",""),CIFX_ECSG清單!A:R,18,0),VLOOKUP(E1251,CIFX_ECSG清單!A:R,18,0)))</f>
        <v>TS0116-SA-010301-00009-顧客資料基本資料_顧客基本資料建檔&amp;變更(NBS)</v>
      </c>
      <c r="G1251" s="65"/>
      <c r="H1251" s="65"/>
      <c r="I1251" s="65"/>
      <c r="J1251" s="65" t="s">
        <v>496</v>
      </c>
      <c r="K1251" s="65" t="s">
        <v>2187</v>
      </c>
      <c r="L1251" s="65"/>
      <c r="M1251" s="65"/>
      <c r="N1251" s="65">
        <v>1</v>
      </c>
      <c r="O1251" s="65" t="s">
        <v>516</v>
      </c>
      <c r="P1251" s="65" t="s">
        <v>2189</v>
      </c>
      <c r="Q1251" s="65"/>
      <c r="R1251" s="65"/>
      <c r="S1251" s="65"/>
      <c r="T1251" s="65"/>
    </row>
    <row r="1252" spans="1:20" hidden="1">
      <c r="A1252" s="6" t="str">
        <f>VLOOKUP(E1252,CIFX_ECSG清單!A:B,2,0)</f>
        <v>PROD</v>
      </c>
      <c r="B1252" s="6" t="str">
        <f>_xlfn.IFNA(IF(C1252="舊服務",LOOKUP(1,0/FIND(IFERROR(VLOOKUP(E1252,新舊交易名稱mapping!A:B,2,0),E1252),PGMTRX!A:A),PGMTRX!C:C),LOOKUP(1,0/FIND(E1252,新服務功能!H:H),新服務功能!M:M)),VLOOKUP(IFERROR(VLOOKUP(E1252,新舊交易名稱mapping!A:B,2,0),E1252),CIFX_ECSG清單!A:B,2,0))</f>
        <v>TS0077 新世代分行系統(NBS)</v>
      </c>
      <c r="C1252" s="6" t="str">
        <f>IF(_xlfn.IFNA(VLOOKUP(E1252,新服務功能!H:H,1,0),"舊服務")&lt;&gt;"舊服務","新服務","舊服務")</f>
        <v>新服務</v>
      </c>
      <c r="D1252" s="6" t="str">
        <f>IF((VLOOKUP(E1252,CIFX_ECSG清單!A:H,8,FALSE))=1,"異動","查詢")</f>
        <v>異動</v>
      </c>
      <c r="E1252" s="65" t="s">
        <v>2510</v>
      </c>
      <c r="F1252" s="27" t="str">
        <f>IF(ISNUMBER(FIND("TWIS",E1252)),VLOOKUP(SUBSTITUTE(E1252,"TWIS","IWIS"),CIFX_ECSG清單!A:R,18,0),IF(AND(ISNUMBER(FIND("T",LEFT(E1252,2))),IF(LEN(E1252)-LEN(SUBSTITUTE(E1252,"T",""))&gt;1,FALSE,TRUE)),VLOOKUP(SUBSTITUTE(E1252,"T",""),CIFX_ECSG清單!A:R,18,0),VLOOKUP(E1252,CIFX_ECSG清單!A:R,18,0)))</f>
        <v>TS0116-SA-010301-00009-顧客資料基本資料_顧客基本資料建檔&amp;變更(NBS)</v>
      </c>
      <c r="G1252" s="65"/>
      <c r="H1252" s="65"/>
      <c r="I1252" s="65"/>
      <c r="J1252" s="65" t="s">
        <v>513</v>
      </c>
      <c r="K1252" s="65" t="s">
        <v>1214</v>
      </c>
      <c r="L1252" s="65"/>
      <c r="M1252" s="65"/>
      <c r="N1252" s="65">
        <v>10</v>
      </c>
      <c r="O1252" s="65" t="s">
        <v>516</v>
      </c>
      <c r="P1252" s="65" t="s">
        <v>741</v>
      </c>
      <c r="Q1252" s="65" t="s">
        <v>2034</v>
      </c>
      <c r="R1252" s="65" t="s">
        <v>517</v>
      </c>
      <c r="S1252" s="65" t="s">
        <v>2035</v>
      </c>
      <c r="T1252" s="65"/>
    </row>
    <row r="1253" spans="1:20" hidden="1">
      <c r="A1253" s="6" t="str">
        <f>VLOOKUP(E1253,CIFX_ECSG清單!A:B,2,0)</f>
        <v>PROD</v>
      </c>
      <c r="B1253" s="6" t="str">
        <f>_xlfn.IFNA(IF(C1253="舊服務",LOOKUP(1,0/FIND(IFERROR(VLOOKUP(E1253,新舊交易名稱mapping!A:B,2,0),E1253),PGMTRX!A:A),PGMTRX!C:C),LOOKUP(1,0/FIND(E1253,新服務功能!H:H),新服務功能!M:M)),VLOOKUP(IFERROR(VLOOKUP(E1253,新舊交易名稱mapping!A:B,2,0),E1253),CIFX_ECSG清單!A:B,2,0))</f>
        <v>TS0118 海外開戶系統(ABR)</v>
      </c>
      <c r="C1253" s="6" t="str">
        <f>IF(_xlfn.IFNA(VLOOKUP(E1253,新服務功能!H:H,1,0),"舊服務")&lt;&gt;"舊服務","新服務","舊服務")</f>
        <v>新服務</v>
      </c>
      <c r="D1253" s="6" t="str">
        <f>IF((VLOOKUP(E1253,CIFX_ECSG清單!A:H,8,FALSE))=1,"異動","查詢")</f>
        <v>異動</v>
      </c>
      <c r="E1253" s="65" t="s">
        <v>2527</v>
      </c>
      <c r="F1253" s="27" t="str">
        <f>IF(ISNUMBER(FIND("TWIS",E1253)),VLOOKUP(SUBSTITUTE(E1253,"TWIS","IWIS"),CIFX_ECSG清單!A:R,18,0),IF(AND(ISNUMBER(FIND("T",LEFT(E1253,2))),IF(LEN(E1253)-LEN(SUBSTITUTE(E1253,"T",""))&gt;1,FALSE,TRUE)),VLOOKUP(SUBSTITUTE(E1253,"T",""),CIFX_ECSG清單!A:R,18,0),VLOOKUP(E1253,CIFX_ECSG清單!A:R,18,0)))</f>
        <v>TS0116-SA-010301-00004-顧客資料基本資料_OBU顧客基本資料建檔及變更</v>
      </c>
      <c r="G1253" s="65"/>
      <c r="H1253" s="65"/>
      <c r="I1253" s="65"/>
      <c r="J1253" s="65" t="s">
        <v>496</v>
      </c>
      <c r="K1253" s="65" t="s">
        <v>779</v>
      </c>
      <c r="L1253" s="65"/>
      <c r="M1253" s="65"/>
      <c r="N1253" s="65">
        <v>4</v>
      </c>
      <c r="O1253" s="65" t="s">
        <v>516</v>
      </c>
      <c r="P1253" s="65" t="s">
        <v>1027</v>
      </c>
      <c r="Q1253" s="65" t="s">
        <v>2034</v>
      </c>
      <c r="R1253" s="65" t="s">
        <v>1028</v>
      </c>
      <c r="S1253" s="65" t="s">
        <v>1029</v>
      </c>
      <c r="T1253" s="65"/>
    </row>
    <row r="1254" spans="1:20" hidden="1">
      <c r="A1254" s="6" t="str">
        <f>VLOOKUP(E1254,CIFX_ECSG清單!A:B,2,0)</f>
        <v>PROD</v>
      </c>
      <c r="B1254" s="6" t="str">
        <f>_xlfn.IFNA(IF(C1254="舊服務",LOOKUP(1,0/FIND(IFERROR(VLOOKUP(E1254,新舊交易名稱mapping!A:B,2,0),E1254),PGMTRX!A:A),PGMTRX!C:C),LOOKUP(1,0/FIND(E1254,新服務功能!H:H),新服務功能!M:M)),VLOOKUP(IFERROR(VLOOKUP(E1254,新舊交易名稱mapping!A:B,2,0),E1254),CIFX_ECSG清單!A:B,2,0))</f>
        <v>TS0118 海外開戶系統(ABR)</v>
      </c>
      <c r="C1254" s="6" t="str">
        <f>IF(_xlfn.IFNA(VLOOKUP(E1254,新服務功能!H:H,1,0),"舊服務")&lt;&gt;"舊服務","新服務","舊服務")</f>
        <v>新服務</v>
      </c>
      <c r="D1254" s="6" t="str">
        <f>IF((VLOOKUP(E1254,CIFX_ECSG清單!A:H,8,FALSE))=1,"異動","查詢")</f>
        <v>異動</v>
      </c>
      <c r="E1254" s="65" t="s">
        <v>2527</v>
      </c>
      <c r="F1254" s="27" t="str">
        <f>IF(ISNUMBER(FIND("TWIS",E1254)),VLOOKUP(SUBSTITUTE(E1254,"TWIS","IWIS"),CIFX_ECSG清單!A:R,18,0),IF(AND(ISNUMBER(FIND("T",LEFT(E1254,2))),IF(LEN(E1254)-LEN(SUBSTITUTE(E1254,"T",""))&gt;1,FALSE,TRUE)),VLOOKUP(SUBSTITUTE(E1254,"T",""),CIFX_ECSG清單!A:R,18,0),VLOOKUP(E1254,CIFX_ECSG清單!A:R,18,0)))</f>
        <v>TS0116-SA-010301-00004-顧客資料基本資料_OBU顧客基本資料建檔及變更</v>
      </c>
      <c r="G1254" s="65"/>
      <c r="H1254" s="65"/>
      <c r="I1254" s="65"/>
      <c r="J1254" s="65" t="s">
        <v>496</v>
      </c>
      <c r="K1254" s="65" t="s">
        <v>1048</v>
      </c>
      <c r="L1254" s="65"/>
      <c r="M1254" s="65"/>
      <c r="N1254" s="65">
        <v>8</v>
      </c>
      <c r="O1254" s="65" t="s">
        <v>516</v>
      </c>
      <c r="P1254" s="65" t="s">
        <v>2528</v>
      </c>
      <c r="Q1254" s="65" t="s">
        <v>2034</v>
      </c>
      <c r="R1254" s="65" t="s">
        <v>1052</v>
      </c>
      <c r="S1254" s="65" t="s">
        <v>2513</v>
      </c>
      <c r="T1254" s="65"/>
    </row>
    <row r="1255" spans="1:20" hidden="1">
      <c r="A1255" s="6" t="str">
        <f>VLOOKUP(E1255,CIFX_ECSG清單!A:B,2,0)</f>
        <v>PROD</v>
      </c>
      <c r="B1255" s="6" t="str">
        <f>_xlfn.IFNA(IF(C1255="舊服務",LOOKUP(1,0/FIND(IFERROR(VLOOKUP(E1255,新舊交易名稱mapping!A:B,2,0),E1255),PGMTRX!A:A),PGMTRX!C:C),LOOKUP(1,0/FIND(E1255,新服務功能!H:H),新服務功能!M:M)),VLOOKUP(IFERROR(VLOOKUP(E1255,新舊交易名稱mapping!A:B,2,0),E1255),CIFX_ECSG清單!A:B,2,0))</f>
        <v>TS0118 海外開戶系統(ABR)</v>
      </c>
      <c r="C1255" s="6" t="str">
        <f>IF(_xlfn.IFNA(VLOOKUP(E1255,新服務功能!H:H,1,0),"舊服務")&lt;&gt;"舊服務","新服務","舊服務")</f>
        <v>新服務</v>
      </c>
      <c r="D1255" s="6" t="str">
        <f>IF((VLOOKUP(E1255,CIFX_ECSG清單!A:H,8,FALSE))=1,"異動","查詢")</f>
        <v>異動</v>
      </c>
      <c r="E1255" s="65" t="s">
        <v>2527</v>
      </c>
      <c r="F1255" s="27" t="str">
        <f>IF(ISNUMBER(FIND("TWIS",E1255)),VLOOKUP(SUBSTITUTE(E1255,"TWIS","IWIS"),CIFX_ECSG清單!A:R,18,0),IF(AND(ISNUMBER(FIND("T",LEFT(E1255,2))),IF(LEN(E1255)-LEN(SUBSTITUTE(E1255,"T",""))&gt;1,FALSE,TRUE)),VLOOKUP(SUBSTITUTE(E1255,"T",""),CIFX_ECSG清單!A:R,18,0),VLOOKUP(E1255,CIFX_ECSG清單!A:R,18,0)))</f>
        <v>TS0116-SA-010301-00004-顧客資料基本資料_OBU顧客基本資料建檔及變更</v>
      </c>
      <c r="G1255" s="65"/>
      <c r="H1255" s="65"/>
      <c r="I1255" s="65"/>
      <c r="J1255" s="65" t="s">
        <v>496</v>
      </c>
      <c r="K1255" s="65" t="s">
        <v>498</v>
      </c>
      <c r="L1255" s="65"/>
      <c r="M1255" s="65"/>
      <c r="N1255" s="65">
        <v>10</v>
      </c>
      <c r="O1255" s="65" t="s">
        <v>516</v>
      </c>
      <c r="P1255" s="65" t="s">
        <v>501</v>
      </c>
      <c r="Q1255" s="65" t="s">
        <v>2034</v>
      </c>
      <c r="R1255" s="65" t="s">
        <v>517</v>
      </c>
      <c r="S1255" s="65" t="s">
        <v>2035</v>
      </c>
      <c r="T1255" s="65"/>
    </row>
    <row r="1256" spans="1:20" hidden="1">
      <c r="A1256" s="6" t="str">
        <f>VLOOKUP(E1256,CIFX_ECSG清單!A:B,2,0)</f>
        <v>PROD</v>
      </c>
      <c r="B1256" s="6" t="str">
        <f>_xlfn.IFNA(IF(C1256="舊服務",LOOKUP(1,0/FIND(IFERROR(VLOOKUP(E1256,新舊交易名稱mapping!A:B,2,0),E1256),PGMTRX!A:A),PGMTRX!C:C),LOOKUP(1,0/FIND(E1256,新服務功能!H:H),新服務功能!M:M)),VLOOKUP(IFERROR(VLOOKUP(E1256,新舊交易名稱mapping!A:B,2,0),E1256),CIFX_ECSG清單!A:B,2,0))</f>
        <v>TS0118 海外開戶系統(ABR)</v>
      </c>
      <c r="C1256" s="6" t="str">
        <f>IF(_xlfn.IFNA(VLOOKUP(E1256,新服務功能!H:H,1,0),"舊服務")&lt;&gt;"舊服務","新服務","舊服務")</f>
        <v>新服務</v>
      </c>
      <c r="D1256" s="6" t="str">
        <f>IF((VLOOKUP(E1256,CIFX_ECSG清單!A:H,8,FALSE))=1,"異動","查詢")</f>
        <v>異動</v>
      </c>
      <c r="E1256" s="65" t="s">
        <v>2527</v>
      </c>
      <c r="F1256" s="27" t="str">
        <f>IF(ISNUMBER(FIND("TWIS",E1256)),VLOOKUP(SUBSTITUTE(E1256,"TWIS","IWIS"),CIFX_ECSG清單!A:R,18,0),IF(AND(ISNUMBER(FIND("T",LEFT(E1256,2))),IF(LEN(E1256)-LEN(SUBSTITUTE(E1256,"T",""))&gt;1,FALSE,TRUE)),VLOOKUP(SUBSTITUTE(E1256,"T",""),CIFX_ECSG清單!A:R,18,0),VLOOKUP(E1256,CIFX_ECSG清單!A:R,18,0)))</f>
        <v>TS0116-SA-010301-00004-顧客資料基本資料_OBU顧客基本資料建檔及變更</v>
      </c>
      <c r="G1256" s="65"/>
      <c r="H1256" s="65"/>
      <c r="I1256" s="65"/>
      <c r="J1256" s="65" t="s">
        <v>496</v>
      </c>
      <c r="K1256" s="65" t="s">
        <v>2529</v>
      </c>
      <c r="L1256" s="65"/>
      <c r="M1256" s="65"/>
      <c r="N1256" s="65">
        <v>10</v>
      </c>
      <c r="O1256" s="65" t="s">
        <v>516</v>
      </c>
      <c r="P1256" s="65" t="s">
        <v>865</v>
      </c>
      <c r="Q1256" s="65"/>
      <c r="R1256" s="65"/>
      <c r="S1256" s="65" t="s">
        <v>867</v>
      </c>
      <c r="T1256" s="65"/>
    </row>
    <row r="1257" spans="1:20" hidden="1">
      <c r="A1257" s="6" t="str">
        <f>VLOOKUP(E1257,CIFX_ECSG清單!A:B,2,0)</f>
        <v>PROD</v>
      </c>
      <c r="B1257" s="6" t="str">
        <f>_xlfn.IFNA(IF(C1257="舊服務",LOOKUP(1,0/FIND(IFERROR(VLOOKUP(E1257,新舊交易名稱mapping!A:B,2,0),E1257),PGMTRX!A:A),PGMTRX!C:C),LOOKUP(1,0/FIND(E1257,新服務功能!H:H),新服務功能!M:M)),VLOOKUP(IFERROR(VLOOKUP(E1257,新舊交易名稱mapping!A:B,2,0),E1257),CIFX_ECSG清單!A:B,2,0))</f>
        <v>TS0118 海外開戶系統(ABR)</v>
      </c>
      <c r="C1257" s="6" t="str">
        <f>IF(_xlfn.IFNA(VLOOKUP(E1257,新服務功能!H:H,1,0),"舊服務")&lt;&gt;"舊服務","新服務","舊服務")</f>
        <v>新服務</v>
      </c>
      <c r="D1257" s="6" t="str">
        <f>IF((VLOOKUP(E1257,CIFX_ECSG清單!A:H,8,FALSE))=1,"異動","查詢")</f>
        <v>異動</v>
      </c>
      <c r="E1257" s="65" t="s">
        <v>2527</v>
      </c>
      <c r="F1257" s="27" t="str">
        <f>IF(ISNUMBER(FIND("TWIS",E1257)),VLOOKUP(SUBSTITUTE(E1257,"TWIS","IWIS"),CIFX_ECSG清單!A:R,18,0),IF(AND(ISNUMBER(FIND("T",LEFT(E1257,2))),IF(LEN(E1257)-LEN(SUBSTITUTE(E1257,"T",""))&gt;1,FALSE,TRUE)),VLOOKUP(SUBSTITUTE(E1257,"T",""),CIFX_ECSG清單!A:R,18,0),VLOOKUP(E1257,CIFX_ECSG清單!A:R,18,0)))</f>
        <v>TS0116-SA-010301-00004-顧客資料基本資料_OBU顧客基本資料建檔及變更</v>
      </c>
      <c r="G1257" s="65"/>
      <c r="H1257" s="65"/>
      <c r="I1257" s="65"/>
      <c r="J1257" s="65" t="s">
        <v>496</v>
      </c>
      <c r="K1257" s="65" t="s">
        <v>670</v>
      </c>
      <c r="L1257" s="65"/>
      <c r="M1257" s="65"/>
      <c r="N1257" s="65">
        <v>10</v>
      </c>
      <c r="O1257" s="65" t="s">
        <v>516</v>
      </c>
      <c r="P1257" s="65" t="s">
        <v>673</v>
      </c>
      <c r="Q1257" s="65" t="s">
        <v>2034</v>
      </c>
      <c r="R1257" s="65" t="s">
        <v>674</v>
      </c>
      <c r="S1257" s="65" t="s">
        <v>675</v>
      </c>
      <c r="T1257" s="65"/>
    </row>
    <row r="1258" spans="1:20" hidden="1">
      <c r="A1258" s="6" t="str">
        <f>VLOOKUP(E1258,CIFX_ECSG清單!A:B,2,0)</f>
        <v>PROD</v>
      </c>
      <c r="B1258" s="6" t="str">
        <f>_xlfn.IFNA(IF(C1258="舊服務",LOOKUP(1,0/FIND(IFERROR(VLOOKUP(E1258,新舊交易名稱mapping!A:B,2,0),E1258),PGMTRX!A:A),PGMTRX!C:C),LOOKUP(1,0/FIND(E1258,新服務功能!H:H),新服務功能!M:M)),VLOOKUP(IFERROR(VLOOKUP(E1258,新舊交易名稱mapping!A:B,2,0),E1258),CIFX_ECSG清單!A:B,2,0))</f>
        <v>TS0118 海外開戶系統(ABR)</v>
      </c>
      <c r="C1258" s="6" t="str">
        <f>IF(_xlfn.IFNA(VLOOKUP(E1258,新服務功能!H:H,1,0),"舊服務")&lt;&gt;"舊服務","新服務","舊服務")</f>
        <v>新服務</v>
      </c>
      <c r="D1258" s="6" t="str">
        <f>IF((VLOOKUP(E1258,CIFX_ECSG清單!A:H,8,FALSE))=1,"異動","查詢")</f>
        <v>異動</v>
      </c>
      <c r="E1258" s="65" t="s">
        <v>2527</v>
      </c>
      <c r="F1258" s="27" t="str">
        <f>IF(ISNUMBER(FIND("TWIS",E1258)),VLOOKUP(SUBSTITUTE(E1258,"TWIS","IWIS"),CIFX_ECSG清單!A:R,18,0),IF(AND(ISNUMBER(FIND("T",LEFT(E1258,2))),IF(LEN(E1258)-LEN(SUBSTITUTE(E1258,"T",""))&gt;1,FALSE,TRUE)),VLOOKUP(SUBSTITUTE(E1258,"T",""),CIFX_ECSG清單!A:R,18,0),VLOOKUP(E1258,CIFX_ECSG清單!A:R,18,0)))</f>
        <v>TS0116-SA-010301-00004-顧客資料基本資料_OBU顧客基本資料建檔及變更</v>
      </c>
      <c r="G1258" s="65"/>
      <c r="H1258" s="65"/>
      <c r="I1258" s="65"/>
      <c r="J1258" s="65" t="s">
        <v>496</v>
      </c>
      <c r="K1258" s="65" t="s">
        <v>634</v>
      </c>
      <c r="L1258" s="65"/>
      <c r="M1258" s="65"/>
      <c r="N1258" s="65">
        <v>80</v>
      </c>
      <c r="O1258" s="65" t="s">
        <v>516</v>
      </c>
      <c r="P1258" s="65" t="s">
        <v>636</v>
      </c>
      <c r="Q1258" s="65" t="s">
        <v>2034</v>
      </c>
      <c r="R1258" s="65" t="s">
        <v>637</v>
      </c>
      <c r="S1258" s="65" t="s">
        <v>2086</v>
      </c>
      <c r="T1258" s="65"/>
    </row>
    <row r="1259" spans="1:20" hidden="1">
      <c r="A1259" s="6" t="str">
        <f>VLOOKUP(E1259,CIFX_ECSG清單!A:B,2,0)</f>
        <v>PROD</v>
      </c>
      <c r="B1259" s="6" t="str">
        <f>_xlfn.IFNA(IF(C1259="舊服務",LOOKUP(1,0/FIND(IFERROR(VLOOKUP(E1259,新舊交易名稱mapping!A:B,2,0),E1259),PGMTRX!A:A),PGMTRX!C:C),LOOKUP(1,0/FIND(E1259,新服務功能!H:H),新服務功能!M:M)),VLOOKUP(IFERROR(VLOOKUP(E1259,新舊交易名稱mapping!A:B,2,0),E1259),CIFX_ECSG清單!A:B,2,0))</f>
        <v>TS0118 海外開戶系統(ABR)</v>
      </c>
      <c r="C1259" s="6" t="str">
        <f>IF(_xlfn.IFNA(VLOOKUP(E1259,新服務功能!H:H,1,0),"舊服務")&lt;&gt;"舊服務","新服務","舊服務")</f>
        <v>新服務</v>
      </c>
      <c r="D1259" s="6" t="str">
        <f>IF((VLOOKUP(E1259,CIFX_ECSG清單!A:H,8,FALSE))=1,"異動","查詢")</f>
        <v>異動</v>
      </c>
      <c r="E1259" s="65" t="s">
        <v>2527</v>
      </c>
      <c r="F1259" s="27" t="str">
        <f>IF(ISNUMBER(FIND("TWIS",E1259)),VLOOKUP(SUBSTITUTE(E1259,"TWIS","IWIS"),CIFX_ECSG清單!A:R,18,0),IF(AND(ISNUMBER(FIND("T",LEFT(E1259,2))),IF(LEN(E1259)-LEN(SUBSTITUTE(E1259,"T",""))&gt;1,FALSE,TRUE)),VLOOKUP(SUBSTITUTE(E1259,"T",""),CIFX_ECSG清單!A:R,18,0),VLOOKUP(E1259,CIFX_ECSG清單!A:R,18,0)))</f>
        <v>TS0116-SA-010301-00004-顧客資料基本資料_OBU顧客基本資料建檔及變更</v>
      </c>
      <c r="G1259" s="65"/>
      <c r="H1259" s="65"/>
      <c r="I1259" s="65"/>
      <c r="J1259" s="65" t="s">
        <v>496</v>
      </c>
      <c r="K1259" s="65" t="s">
        <v>871</v>
      </c>
      <c r="L1259" s="65"/>
      <c r="M1259" s="65"/>
      <c r="N1259" s="65">
        <v>22</v>
      </c>
      <c r="O1259" s="65" t="s">
        <v>516</v>
      </c>
      <c r="P1259" s="65" t="s">
        <v>874</v>
      </c>
      <c r="Q1259" s="65" t="s">
        <v>2034</v>
      </c>
      <c r="R1259" s="65" t="s">
        <v>875</v>
      </c>
      <c r="S1259" s="65" t="s">
        <v>876</v>
      </c>
      <c r="T1259" s="65"/>
    </row>
    <row r="1260" spans="1:20" hidden="1">
      <c r="A1260" s="6" t="str">
        <f>VLOOKUP(E1260,CIFX_ECSG清單!A:B,2,0)</f>
        <v>PROD</v>
      </c>
      <c r="B1260" s="6" t="str">
        <f>_xlfn.IFNA(IF(C1260="舊服務",LOOKUP(1,0/FIND(IFERROR(VLOOKUP(E1260,新舊交易名稱mapping!A:B,2,0),E1260),PGMTRX!A:A),PGMTRX!C:C),LOOKUP(1,0/FIND(E1260,新服務功能!H:H),新服務功能!M:M)),VLOOKUP(IFERROR(VLOOKUP(E1260,新舊交易名稱mapping!A:B,2,0),E1260),CIFX_ECSG清單!A:B,2,0))</f>
        <v>TS0118 海外開戶系統(ABR)</v>
      </c>
      <c r="C1260" s="6" t="str">
        <f>IF(_xlfn.IFNA(VLOOKUP(E1260,新服務功能!H:H,1,0),"舊服務")&lt;&gt;"舊服務","新服務","舊服務")</f>
        <v>新服務</v>
      </c>
      <c r="D1260" s="6" t="str">
        <f>IF((VLOOKUP(E1260,CIFX_ECSG清單!A:H,8,FALSE))=1,"異動","查詢")</f>
        <v>異動</v>
      </c>
      <c r="E1260" s="65" t="s">
        <v>2527</v>
      </c>
      <c r="F1260" s="27" t="str">
        <f>IF(ISNUMBER(FIND("TWIS",E1260)),VLOOKUP(SUBSTITUTE(E1260,"TWIS","IWIS"),CIFX_ECSG清單!A:R,18,0),IF(AND(ISNUMBER(FIND("T",LEFT(E1260,2))),IF(LEN(E1260)-LEN(SUBSTITUTE(E1260,"T",""))&gt;1,FALSE,TRUE)),VLOOKUP(SUBSTITUTE(E1260,"T",""),CIFX_ECSG清單!A:R,18,0),VLOOKUP(E1260,CIFX_ECSG清單!A:R,18,0)))</f>
        <v>TS0116-SA-010301-00004-顧客資料基本資料_OBU顧客基本資料建檔及變更</v>
      </c>
      <c r="G1260" s="65"/>
      <c r="H1260" s="65"/>
      <c r="I1260" s="65"/>
      <c r="J1260" s="65" t="s">
        <v>496</v>
      </c>
      <c r="K1260" s="65" t="s">
        <v>2322</v>
      </c>
      <c r="L1260" s="65"/>
      <c r="M1260" s="65"/>
      <c r="N1260" s="65">
        <v>1</v>
      </c>
      <c r="O1260" s="65" t="s">
        <v>516</v>
      </c>
      <c r="P1260" s="65" t="s">
        <v>648</v>
      </c>
      <c r="Q1260" s="65" t="s">
        <v>2034</v>
      </c>
      <c r="R1260" s="65" t="s">
        <v>649</v>
      </c>
      <c r="S1260" s="65" t="s">
        <v>651</v>
      </c>
      <c r="T1260" s="65"/>
    </row>
    <row r="1261" spans="1:20" hidden="1">
      <c r="A1261" s="6" t="str">
        <f>VLOOKUP(E1261,CIFX_ECSG清單!A:B,2,0)</f>
        <v>PROD</v>
      </c>
      <c r="B1261" s="6" t="str">
        <f>_xlfn.IFNA(IF(C1261="舊服務",LOOKUP(1,0/FIND(IFERROR(VLOOKUP(E1261,新舊交易名稱mapping!A:B,2,0),E1261),PGMTRX!A:A),PGMTRX!C:C),LOOKUP(1,0/FIND(E1261,新服務功能!H:H),新服務功能!M:M)),VLOOKUP(IFERROR(VLOOKUP(E1261,新舊交易名稱mapping!A:B,2,0),E1261),CIFX_ECSG清單!A:B,2,0))</f>
        <v>TS0118 海外開戶系統(ABR)</v>
      </c>
      <c r="C1261" s="6" t="str">
        <f>IF(_xlfn.IFNA(VLOOKUP(E1261,新服務功能!H:H,1,0),"舊服務")&lt;&gt;"舊服務","新服務","舊服務")</f>
        <v>新服務</v>
      </c>
      <c r="D1261" s="6" t="str">
        <f>IF((VLOOKUP(E1261,CIFX_ECSG清單!A:H,8,FALSE))=1,"異動","查詢")</f>
        <v>異動</v>
      </c>
      <c r="E1261" s="65" t="s">
        <v>2527</v>
      </c>
      <c r="F1261" s="27" t="str">
        <f>IF(ISNUMBER(FIND("TWIS",E1261)),VLOOKUP(SUBSTITUTE(E1261,"TWIS","IWIS"),CIFX_ECSG清單!A:R,18,0),IF(AND(ISNUMBER(FIND("T",LEFT(E1261,2))),IF(LEN(E1261)-LEN(SUBSTITUTE(E1261,"T",""))&gt;1,FALSE,TRUE)),VLOOKUP(SUBSTITUTE(E1261,"T",""),CIFX_ECSG清單!A:R,18,0),VLOOKUP(E1261,CIFX_ECSG清單!A:R,18,0)))</f>
        <v>TS0116-SA-010301-00004-顧客資料基本資料_OBU顧客基本資料建檔及變更</v>
      </c>
      <c r="G1261" s="65"/>
      <c r="H1261" s="65"/>
      <c r="I1261" s="65"/>
      <c r="J1261" s="65" t="s">
        <v>496</v>
      </c>
      <c r="K1261" s="65" t="s">
        <v>1001</v>
      </c>
      <c r="L1261" s="65"/>
      <c r="M1261" s="65"/>
      <c r="N1261" s="65">
        <v>2</v>
      </c>
      <c r="O1261" s="65" t="s">
        <v>516</v>
      </c>
      <c r="P1261" s="65" t="s">
        <v>1004</v>
      </c>
      <c r="Q1261" s="65" t="s">
        <v>2034</v>
      </c>
      <c r="R1261" s="65" t="s">
        <v>1005</v>
      </c>
      <c r="S1261" s="65" t="s">
        <v>1006</v>
      </c>
      <c r="T1261" s="65"/>
    </row>
    <row r="1262" spans="1:20" hidden="1">
      <c r="A1262" s="6" t="str">
        <f>VLOOKUP(E1262,CIFX_ECSG清單!A:B,2,0)</f>
        <v>PROD</v>
      </c>
      <c r="B1262" s="6" t="str">
        <f>_xlfn.IFNA(IF(C1262="舊服務",LOOKUP(1,0/FIND(IFERROR(VLOOKUP(E1262,新舊交易名稱mapping!A:B,2,0),E1262),PGMTRX!A:A),PGMTRX!C:C),LOOKUP(1,0/FIND(E1262,新服務功能!H:H),新服務功能!M:M)),VLOOKUP(IFERROR(VLOOKUP(E1262,新舊交易名稱mapping!A:B,2,0),E1262),CIFX_ECSG清單!A:B,2,0))</f>
        <v>TS0118 海外開戶系統(ABR)</v>
      </c>
      <c r="C1262" s="6" t="str">
        <f>IF(_xlfn.IFNA(VLOOKUP(E1262,新服務功能!H:H,1,0),"舊服務")&lt;&gt;"舊服務","新服務","舊服務")</f>
        <v>新服務</v>
      </c>
      <c r="D1262" s="6" t="str">
        <f>IF((VLOOKUP(E1262,CIFX_ECSG清單!A:H,8,FALSE))=1,"異動","查詢")</f>
        <v>異動</v>
      </c>
      <c r="E1262" s="65" t="s">
        <v>2527</v>
      </c>
      <c r="F1262" s="27" t="str">
        <f>IF(ISNUMBER(FIND("TWIS",E1262)),VLOOKUP(SUBSTITUTE(E1262,"TWIS","IWIS"),CIFX_ECSG清單!A:R,18,0),IF(AND(ISNUMBER(FIND("T",LEFT(E1262,2))),IF(LEN(E1262)-LEN(SUBSTITUTE(E1262,"T",""))&gt;1,FALSE,TRUE)),VLOOKUP(SUBSTITUTE(E1262,"T",""),CIFX_ECSG清單!A:R,18,0),VLOOKUP(E1262,CIFX_ECSG清單!A:R,18,0)))</f>
        <v>TS0116-SA-010301-00004-顧客資料基本資料_OBU顧客基本資料建檔及變更</v>
      </c>
      <c r="G1262" s="65"/>
      <c r="H1262" s="65"/>
      <c r="I1262" s="65"/>
      <c r="J1262" s="65" t="s">
        <v>496</v>
      </c>
      <c r="K1262" s="65" t="s">
        <v>1256</v>
      </c>
      <c r="L1262" s="65"/>
      <c r="M1262" s="65"/>
      <c r="N1262" s="65">
        <v>2</v>
      </c>
      <c r="O1262" s="65" t="s">
        <v>516</v>
      </c>
      <c r="P1262" s="65" t="s">
        <v>891</v>
      </c>
      <c r="Q1262" s="65" t="s">
        <v>2034</v>
      </c>
      <c r="R1262" s="65" t="s">
        <v>892</v>
      </c>
      <c r="S1262" s="65" t="s">
        <v>893</v>
      </c>
      <c r="T1262" s="65"/>
    </row>
    <row r="1263" spans="1:20" hidden="1">
      <c r="A1263" s="6" t="str">
        <f>VLOOKUP(E1263,CIFX_ECSG清單!A:B,2,0)</f>
        <v>PROD</v>
      </c>
      <c r="B1263" s="6" t="str">
        <f>_xlfn.IFNA(IF(C1263="舊服務",LOOKUP(1,0/FIND(IFERROR(VLOOKUP(E1263,新舊交易名稱mapping!A:B,2,0),E1263),PGMTRX!A:A),PGMTRX!C:C),LOOKUP(1,0/FIND(E1263,新服務功能!H:H),新服務功能!M:M)),VLOOKUP(IFERROR(VLOOKUP(E1263,新舊交易名稱mapping!A:B,2,0),E1263),CIFX_ECSG清單!A:B,2,0))</f>
        <v>TS0118 海外開戶系統(ABR)</v>
      </c>
      <c r="C1263" s="6" t="str">
        <f>IF(_xlfn.IFNA(VLOOKUP(E1263,新服務功能!H:H,1,0),"舊服務")&lt;&gt;"舊服務","新服務","舊服務")</f>
        <v>新服務</v>
      </c>
      <c r="D1263" s="6" t="str">
        <f>IF((VLOOKUP(E1263,CIFX_ECSG清單!A:H,8,FALSE))=1,"異動","查詢")</f>
        <v>異動</v>
      </c>
      <c r="E1263" s="65" t="s">
        <v>2527</v>
      </c>
      <c r="F1263" s="27" t="str">
        <f>IF(ISNUMBER(FIND("TWIS",E1263)),VLOOKUP(SUBSTITUTE(E1263,"TWIS","IWIS"),CIFX_ECSG清單!A:R,18,0),IF(AND(ISNUMBER(FIND("T",LEFT(E1263,2))),IF(LEN(E1263)-LEN(SUBSTITUTE(E1263,"T",""))&gt;1,FALSE,TRUE)),VLOOKUP(SUBSTITUTE(E1263,"T",""),CIFX_ECSG清單!A:R,18,0),VLOOKUP(E1263,CIFX_ECSG清單!A:R,18,0)))</f>
        <v>TS0116-SA-010301-00004-顧客資料基本資料_OBU顧客基本資料建檔及變更</v>
      </c>
      <c r="G1263" s="65"/>
      <c r="H1263" s="65"/>
      <c r="I1263" s="65"/>
      <c r="J1263" s="65" t="s">
        <v>496</v>
      </c>
      <c r="K1263" s="65" t="s">
        <v>1506</v>
      </c>
      <c r="L1263" s="65"/>
      <c r="M1263" s="65"/>
      <c r="N1263" s="65">
        <v>1</v>
      </c>
      <c r="O1263" s="65" t="s">
        <v>516</v>
      </c>
      <c r="P1263" s="65" t="s">
        <v>897</v>
      </c>
      <c r="Q1263" s="65" t="s">
        <v>2034</v>
      </c>
      <c r="R1263" s="65" t="s">
        <v>898</v>
      </c>
      <c r="S1263" s="65" t="s">
        <v>899</v>
      </c>
      <c r="T1263" s="65"/>
    </row>
    <row r="1264" spans="1:20" hidden="1">
      <c r="A1264" s="6" t="str">
        <f>VLOOKUP(E1264,CIFX_ECSG清單!A:B,2,0)</f>
        <v>PROD</v>
      </c>
      <c r="B1264" s="6" t="str">
        <f>_xlfn.IFNA(IF(C1264="舊服務",LOOKUP(1,0/FIND(IFERROR(VLOOKUP(E1264,新舊交易名稱mapping!A:B,2,0),E1264),PGMTRX!A:A),PGMTRX!C:C),LOOKUP(1,0/FIND(E1264,新服務功能!H:H),新服務功能!M:M)),VLOOKUP(IFERROR(VLOOKUP(E1264,新舊交易名稱mapping!A:B,2,0),E1264),CIFX_ECSG清單!A:B,2,0))</f>
        <v>TS0118 海外開戶系統(ABR)</v>
      </c>
      <c r="C1264" s="6" t="str">
        <f>IF(_xlfn.IFNA(VLOOKUP(E1264,新服務功能!H:H,1,0),"舊服務")&lt;&gt;"舊服務","新服務","舊服務")</f>
        <v>新服務</v>
      </c>
      <c r="D1264" s="6" t="str">
        <f>IF((VLOOKUP(E1264,CIFX_ECSG清單!A:H,8,FALSE))=1,"異動","查詢")</f>
        <v>異動</v>
      </c>
      <c r="E1264" s="65" t="s">
        <v>2527</v>
      </c>
      <c r="F1264" s="27" t="str">
        <f>IF(ISNUMBER(FIND("TWIS",E1264)),VLOOKUP(SUBSTITUTE(E1264,"TWIS","IWIS"),CIFX_ECSG清單!A:R,18,0),IF(AND(ISNUMBER(FIND("T",LEFT(E1264,2))),IF(LEN(E1264)-LEN(SUBSTITUTE(E1264,"T",""))&gt;1,FALSE,TRUE)),VLOOKUP(SUBSTITUTE(E1264,"T",""),CIFX_ECSG清單!A:R,18,0),VLOOKUP(E1264,CIFX_ECSG清單!A:R,18,0)))</f>
        <v>TS0116-SA-010301-00004-顧客資料基本資料_OBU顧客基本資料建檔及變更</v>
      </c>
      <c r="G1264" s="65"/>
      <c r="H1264" s="65"/>
      <c r="I1264" s="65"/>
      <c r="J1264" s="65" t="s">
        <v>496</v>
      </c>
      <c r="K1264" s="65" t="s">
        <v>2271</v>
      </c>
      <c r="L1264" s="65"/>
      <c r="M1264" s="65"/>
      <c r="N1264" s="65">
        <v>8</v>
      </c>
      <c r="O1264" s="65" t="s">
        <v>516</v>
      </c>
      <c r="P1264" s="65" t="s">
        <v>631</v>
      </c>
      <c r="Q1264" s="65" t="s">
        <v>2034</v>
      </c>
      <c r="R1264" s="65" t="s">
        <v>632</v>
      </c>
      <c r="S1264" s="65" t="s">
        <v>508</v>
      </c>
      <c r="T1264" s="65"/>
    </row>
    <row r="1265" spans="1:20" hidden="1">
      <c r="A1265" s="6" t="str">
        <f>VLOOKUP(E1265,CIFX_ECSG清單!A:B,2,0)</f>
        <v>PROD</v>
      </c>
      <c r="B1265" s="6" t="str">
        <f>_xlfn.IFNA(IF(C1265="舊服務",LOOKUP(1,0/FIND(IFERROR(VLOOKUP(E1265,新舊交易名稱mapping!A:B,2,0),E1265),PGMTRX!A:A),PGMTRX!C:C),LOOKUP(1,0/FIND(E1265,新服務功能!H:H),新服務功能!M:M)),VLOOKUP(IFERROR(VLOOKUP(E1265,新舊交易名稱mapping!A:B,2,0),E1265),CIFX_ECSG清單!A:B,2,0))</f>
        <v>TS0118 海外開戶系統(ABR)</v>
      </c>
      <c r="C1265" s="6" t="str">
        <f>IF(_xlfn.IFNA(VLOOKUP(E1265,新服務功能!H:H,1,0),"舊服務")&lt;&gt;"舊服務","新服務","舊服務")</f>
        <v>新服務</v>
      </c>
      <c r="D1265" s="6" t="str">
        <f>IF((VLOOKUP(E1265,CIFX_ECSG清單!A:H,8,FALSE))=1,"異動","查詢")</f>
        <v>異動</v>
      </c>
      <c r="E1265" s="65" t="s">
        <v>2527</v>
      </c>
      <c r="F1265" s="27" t="str">
        <f>IF(ISNUMBER(FIND("TWIS",E1265)),VLOOKUP(SUBSTITUTE(E1265,"TWIS","IWIS"),CIFX_ECSG清單!A:R,18,0),IF(AND(ISNUMBER(FIND("T",LEFT(E1265,2))),IF(LEN(E1265)-LEN(SUBSTITUTE(E1265,"T",""))&gt;1,FALSE,TRUE)),VLOOKUP(SUBSTITUTE(E1265,"T",""),CIFX_ECSG清單!A:R,18,0),VLOOKUP(E1265,CIFX_ECSG清單!A:R,18,0)))</f>
        <v>TS0116-SA-010301-00004-顧客資料基本資料_OBU顧客基本資料建檔及變更</v>
      </c>
      <c r="G1265" s="65"/>
      <c r="H1265" s="65"/>
      <c r="I1265" s="65"/>
      <c r="J1265" s="65" t="s">
        <v>496</v>
      </c>
      <c r="K1265" s="65" t="s">
        <v>677</v>
      </c>
      <c r="L1265" s="65"/>
      <c r="M1265" s="65"/>
      <c r="N1265" s="65">
        <v>3</v>
      </c>
      <c r="O1265" s="65" t="s">
        <v>516</v>
      </c>
      <c r="P1265" s="65" t="s">
        <v>679</v>
      </c>
      <c r="Q1265" s="65" t="s">
        <v>2034</v>
      </c>
      <c r="R1265" s="65" t="s">
        <v>680</v>
      </c>
      <c r="S1265" s="65" t="s">
        <v>682</v>
      </c>
      <c r="T1265" s="65"/>
    </row>
    <row r="1266" spans="1:20" hidden="1">
      <c r="A1266" s="6" t="str">
        <f>VLOOKUP(E1266,CIFX_ECSG清單!A:B,2,0)</f>
        <v>PROD</v>
      </c>
      <c r="B1266" s="6" t="str">
        <f>_xlfn.IFNA(IF(C1266="舊服務",LOOKUP(1,0/FIND(IFERROR(VLOOKUP(E1266,新舊交易名稱mapping!A:B,2,0),E1266),PGMTRX!A:A),PGMTRX!C:C),LOOKUP(1,0/FIND(E1266,新服務功能!H:H),新服務功能!M:M)),VLOOKUP(IFERROR(VLOOKUP(E1266,新舊交易名稱mapping!A:B,2,0),E1266),CIFX_ECSG清單!A:B,2,0))</f>
        <v>TS0118 海外開戶系統(ABR)</v>
      </c>
      <c r="C1266" s="6" t="str">
        <f>IF(_xlfn.IFNA(VLOOKUP(E1266,新服務功能!H:H,1,0),"舊服務")&lt;&gt;"舊服務","新服務","舊服務")</f>
        <v>新服務</v>
      </c>
      <c r="D1266" s="6" t="str">
        <f>IF((VLOOKUP(E1266,CIFX_ECSG清單!A:H,8,FALSE))=1,"異動","查詢")</f>
        <v>異動</v>
      </c>
      <c r="E1266" s="65" t="s">
        <v>2527</v>
      </c>
      <c r="F1266" s="27" t="str">
        <f>IF(ISNUMBER(FIND("TWIS",E1266)),VLOOKUP(SUBSTITUTE(E1266,"TWIS","IWIS"),CIFX_ECSG清單!A:R,18,0),IF(AND(ISNUMBER(FIND("T",LEFT(E1266,2))),IF(LEN(E1266)-LEN(SUBSTITUTE(E1266,"T",""))&gt;1,FALSE,TRUE)),VLOOKUP(SUBSTITUTE(E1266,"T",""),CIFX_ECSG清單!A:R,18,0),VLOOKUP(E1266,CIFX_ECSG清單!A:R,18,0)))</f>
        <v>TS0116-SA-010301-00004-顧客資料基本資料_OBU顧客基本資料建檔及變更</v>
      </c>
      <c r="G1266" s="65"/>
      <c r="H1266" s="65"/>
      <c r="I1266" s="65"/>
      <c r="J1266" s="65" t="s">
        <v>496</v>
      </c>
      <c r="K1266" s="65" t="s">
        <v>2319</v>
      </c>
      <c r="L1266" s="65"/>
      <c r="M1266" s="65"/>
      <c r="N1266" s="65">
        <v>6</v>
      </c>
      <c r="O1266" s="65" t="s">
        <v>516</v>
      </c>
      <c r="P1266" s="65" t="s">
        <v>655</v>
      </c>
      <c r="Q1266" s="65" t="s">
        <v>2034</v>
      </c>
      <c r="R1266" s="65" t="s">
        <v>656</v>
      </c>
      <c r="S1266" s="65" t="s">
        <v>657</v>
      </c>
      <c r="T1266" s="65"/>
    </row>
    <row r="1267" spans="1:20" hidden="1">
      <c r="A1267" s="6" t="str">
        <f>VLOOKUP(E1267,CIFX_ECSG清單!A:B,2,0)</f>
        <v>PROD</v>
      </c>
      <c r="B1267" s="6" t="str">
        <f>_xlfn.IFNA(IF(C1267="舊服務",LOOKUP(1,0/FIND(IFERROR(VLOOKUP(E1267,新舊交易名稱mapping!A:B,2,0),E1267),PGMTRX!A:A),PGMTRX!C:C),LOOKUP(1,0/FIND(E1267,新服務功能!H:H),新服務功能!M:M)),VLOOKUP(IFERROR(VLOOKUP(E1267,新舊交易名稱mapping!A:B,2,0),E1267),CIFX_ECSG清單!A:B,2,0))</f>
        <v>TS0118 海外開戶系統(ABR)</v>
      </c>
      <c r="C1267" s="6" t="str">
        <f>IF(_xlfn.IFNA(VLOOKUP(E1267,新服務功能!H:H,1,0),"舊服務")&lt;&gt;"舊服務","新服務","舊服務")</f>
        <v>新服務</v>
      </c>
      <c r="D1267" s="6" t="str">
        <f>IF((VLOOKUP(E1267,CIFX_ECSG清單!A:H,8,FALSE))=1,"異動","查詢")</f>
        <v>異動</v>
      </c>
      <c r="E1267" s="65" t="s">
        <v>2527</v>
      </c>
      <c r="F1267" s="27" t="str">
        <f>IF(ISNUMBER(FIND("TWIS",E1267)),VLOOKUP(SUBSTITUTE(E1267,"TWIS","IWIS"),CIFX_ECSG清單!A:R,18,0),IF(AND(ISNUMBER(FIND("T",LEFT(E1267,2))),IF(LEN(E1267)-LEN(SUBSTITUTE(E1267,"T",""))&gt;1,FALSE,TRUE)),VLOOKUP(SUBSTITUTE(E1267,"T",""),CIFX_ECSG清單!A:R,18,0),VLOOKUP(E1267,CIFX_ECSG清單!A:R,18,0)))</f>
        <v>TS0116-SA-010301-00004-顧客資料基本資料_OBU顧客基本資料建檔及變更</v>
      </c>
      <c r="G1267" s="65"/>
      <c r="H1267" s="65"/>
      <c r="I1267" s="65"/>
      <c r="J1267" s="65" t="s">
        <v>496</v>
      </c>
      <c r="K1267" s="65" t="s">
        <v>640</v>
      </c>
      <c r="L1267" s="65"/>
      <c r="M1267" s="65"/>
      <c r="N1267" s="65">
        <v>2</v>
      </c>
      <c r="O1267" s="65" t="s">
        <v>516</v>
      </c>
      <c r="P1267" s="65" t="s">
        <v>642</v>
      </c>
      <c r="Q1267" s="65" t="s">
        <v>2034</v>
      </c>
      <c r="R1267" s="65" t="s">
        <v>643</v>
      </c>
      <c r="S1267" s="65" t="s">
        <v>644</v>
      </c>
      <c r="T1267" s="65"/>
    </row>
    <row r="1268" spans="1:20" hidden="1">
      <c r="A1268" s="6" t="str">
        <f>VLOOKUP(E1268,CIFX_ECSG清單!A:B,2,0)</f>
        <v>PROD</v>
      </c>
      <c r="B1268" s="6" t="str">
        <f>_xlfn.IFNA(IF(C1268="舊服務",LOOKUP(1,0/FIND(IFERROR(VLOOKUP(E1268,新舊交易名稱mapping!A:B,2,0),E1268),PGMTRX!A:A),PGMTRX!C:C),LOOKUP(1,0/FIND(E1268,新服務功能!H:H),新服務功能!M:M)),VLOOKUP(IFERROR(VLOOKUP(E1268,新舊交易名稱mapping!A:B,2,0),E1268),CIFX_ECSG清單!A:B,2,0))</f>
        <v>TS0118 海外開戶系統(ABR)</v>
      </c>
      <c r="C1268" s="6" t="str">
        <f>IF(_xlfn.IFNA(VLOOKUP(E1268,新服務功能!H:H,1,0),"舊服務")&lt;&gt;"舊服務","新服務","舊服務")</f>
        <v>新服務</v>
      </c>
      <c r="D1268" s="6" t="str">
        <f>IF((VLOOKUP(E1268,CIFX_ECSG清單!A:H,8,FALSE))=1,"異動","查詢")</f>
        <v>異動</v>
      </c>
      <c r="E1268" s="65" t="s">
        <v>2527</v>
      </c>
      <c r="F1268" s="27" t="str">
        <f>IF(ISNUMBER(FIND("TWIS",E1268)),VLOOKUP(SUBSTITUTE(E1268,"TWIS","IWIS"),CIFX_ECSG清單!A:R,18,0),IF(AND(ISNUMBER(FIND("T",LEFT(E1268,2))),IF(LEN(E1268)-LEN(SUBSTITUTE(E1268,"T",""))&gt;1,FALSE,TRUE)),VLOOKUP(SUBSTITUTE(E1268,"T",""),CIFX_ECSG清單!A:R,18,0),VLOOKUP(E1268,CIFX_ECSG清單!A:R,18,0)))</f>
        <v>TS0116-SA-010301-00004-顧客資料基本資料_OBU顧客基本資料建檔及變更</v>
      </c>
      <c r="G1268" s="65"/>
      <c r="H1268" s="65"/>
      <c r="I1268" s="65"/>
      <c r="J1268" s="65" t="s">
        <v>496</v>
      </c>
      <c r="K1268" s="65" t="s">
        <v>1391</v>
      </c>
      <c r="L1268" s="65"/>
      <c r="M1268" s="65"/>
      <c r="N1268" s="65">
        <v>3</v>
      </c>
      <c r="O1268" s="65" t="s">
        <v>516</v>
      </c>
      <c r="P1268" s="65" t="s">
        <v>882</v>
      </c>
      <c r="Q1268" s="65" t="s">
        <v>2114</v>
      </c>
      <c r="R1268" s="65" t="s">
        <v>883</v>
      </c>
      <c r="S1268" s="65" t="s">
        <v>884</v>
      </c>
      <c r="T1268" s="65"/>
    </row>
    <row r="1269" spans="1:20" hidden="1">
      <c r="A1269" s="6" t="str">
        <f>VLOOKUP(E1269,CIFX_ECSG清單!A:B,2,0)</f>
        <v>PROD</v>
      </c>
      <c r="B1269" s="6" t="str">
        <f>_xlfn.IFNA(IF(C1269="舊服務",LOOKUP(1,0/FIND(IFERROR(VLOOKUP(E1269,新舊交易名稱mapping!A:B,2,0),E1269),PGMTRX!A:A),PGMTRX!C:C),LOOKUP(1,0/FIND(E1269,新服務功能!H:H),新服務功能!M:M)),VLOOKUP(IFERROR(VLOOKUP(E1269,新舊交易名稱mapping!A:B,2,0),E1269),CIFX_ECSG清單!A:B,2,0))</f>
        <v>TS0118 海外開戶系統(ABR)</v>
      </c>
      <c r="C1269" s="6" t="str">
        <f>IF(_xlfn.IFNA(VLOOKUP(E1269,新服務功能!H:H,1,0),"舊服務")&lt;&gt;"舊服務","新服務","舊服務")</f>
        <v>新服務</v>
      </c>
      <c r="D1269" s="6" t="str">
        <f>IF((VLOOKUP(E1269,CIFX_ECSG清單!A:H,8,FALSE))=1,"異動","查詢")</f>
        <v>異動</v>
      </c>
      <c r="E1269" s="65" t="s">
        <v>2527</v>
      </c>
      <c r="F1269" s="27" t="str">
        <f>IF(ISNUMBER(FIND("TWIS",E1269)),VLOOKUP(SUBSTITUTE(E1269,"TWIS","IWIS"),CIFX_ECSG清單!A:R,18,0),IF(AND(ISNUMBER(FIND("T",LEFT(E1269,2))),IF(LEN(E1269)-LEN(SUBSTITUTE(E1269,"T",""))&gt;1,FALSE,TRUE)),VLOOKUP(SUBSTITUTE(E1269,"T",""),CIFX_ECSG清單!A:R,18,0),VLOOKUP(E1269,CIFX_ECSG清單!A:R,18,0)))</f>
        <v>TS0116-SA-010301-00004-顧客資料基本資料_OBU顧客基本資料建檔及變更</v>
      </c>
      <c r="G1269" s="65"/>
      <c r="H1269" s="65"/>
      <c r="I1269" s="65"/>
      <c r="J1269" s="65" t="s">
        <v>496</v>
      </c>
      <c r="K1269" s="65" t="s">
        <v>2425</v>
      </c>
      <c r="L1269" s="65"/>
      <c r="M1269" s="65"/>
      <c r="N1269" s="65">
        <v>1</v>
      </c>
      <c r="O1269" s="65" t="s">
        <v>516</v>
      </c>
      <c r="P1269" s="65" t="s">
        <v>1057</v>
      </c>
      <c r="Q1269" s="65" t="s">
        <v>2040</v>
      </c>
      <c r="R1269" s="65" t="s">
        <v>1058</v>
      </c>
      <c r="S1269" s="65" t="s">
        <v>1059</v>
      </c>
      <c r="T1269" s="65"/>
    </row>
    <row r="1270" spans="1:20" hidden="1">
      <c r="A1270" s="6" t="str">
        <f>VLOOKUP(E1270,CIFX_ECSG清單!A:B,2,0)</f>
        <v>PROD</v>
      </c>
      <c r="B1270" s="6" t="str">
        <f>_xlfn.IFNA(IF(C1270="舊服務",LOOKUP(1,0/FIND(IFERROR(VLOOKUP(E1270,新舊交易名稱mapping!A:B,2,0),E1270),PGMTRX!A:A),PGMTRX!C:C),LOOKUP(1,0/FIND(E1270,新服務功能!H:H),新服務功能!M:M)),VLOOKUP(IFERROR(VLOOKUP(E1270,新舊交易名稱mapping!A:B,2,0),E1270),CIFX_ECSG清單!A:B,2,0))</f>
        <v>TS0118 海外開戶系統(ABR)</v>
      </c>
      <c r="C1270" s="6" t="str">
        <f>IF(_xlfn.IFNA(VLOOKUP(E1270,新服務功能!H:H,1,0),"舊服務")&lt;&gt;"舊服務","新服務","舊服務")</f>
        <v>新服務</v>
      </c>
      <c r="D1270" s="6" t="str">
        <f>IF((VLOOKUP(E1270,CIFX_ECSG清單!A:H,8,FALSE))=1,"異動","查詢")</f>
        <v>異動</v>
      </c>
      <c r="E1270" s="65" t="s">
        <v>2527</v>
      </c>
      <c r="F1270" s="27" t="str">
        <f>IF(ISNUMBER(FIND("TWIS",E1270)),VLOOKUP(SUBSTITUTE(E1270,"TWIS","IWIS"),CIFX_ECSG清單!A:R,18,0),IF(AND(ISNUMBER(FIND("T",LEFT(E1270,2))),IF(LEN(E1270)-LEN(SUBSTITUTE(E1270,"T",""))&gt;1,FALSE,TRUE)),VLOOKUP(SUBSTITUTE(E1270,"T",""),CIFX_ECSG清單!A:R,18,0),VLOOKUP(E1270,CIFX_ECSG清單!A:R,18,0)))</f>
        <v>TS0116-SA-010301-00004-顧客資料基本資料_OBU顧客基本資料建檔及變更</v>
      </c>
      <c r="G1270" s="65"/>
      <c r="H1270" s="65"/>
      <c r="I1270" s="65"/>
      <c r="J1270" s="65" t="s">
        <v>496</v>
      </c>
      <c r="K1270" s="65" t="s">
        <v>912</v>
      </c>
      <c r="L1270" s="65"/>
      <c r="M1270" s="65"/>
      <c r="N1270" s="65">
        <v>11</v>
      </c>
      <c r="O1270" s="65" t="s">
        <v>516</v>
      </c>
      <c r="P1270" s="65" t="s">
        <v>914</v>
      </c>
      <c r="Q1270" s="65" t="s">
        <v>2034</v>
      </c>
      <c r="R1270" s="65" t="s">
        <v>2132</v>
      </c>
      <c r="S1270" s="65" t="s">
        <v>916</v>
      </c>
      <c r="T1270" s="65"/>
    </row>
    <row r="1271" spans="1:20" hidden="1">
      <c r="A1271" s="6" t="str">
        <f>VLOOKUP(E1271,CIFX_ECSG清單!A:B,2,0)</f>
        <v>PROD</v>
      </c>
      <c r="B1271" s="6" t="str">
        <f>_xlfn.IFNA(IF(C1271="舊服務",LOOKUP(1,0/FIND(IFERROR(VLOOKUP(E1271,新舊交易名稱mapping!A:B,2,0),E1271),PGMTRX!A:A),PGMTRX!C:C),LOOKUP(1,0/FIND(E1271,新服務功能!H:H),新服務功能!M:M)),VLOOKUP(IFERROR(VLOOKUP(E1271,新舊交易名稱mapping!A:B,2,0),E1271),CIFX_ECSG清單!A:B,2,0))</f>
        <v>TS0118 海外開戶系統(ABR)</v>
      </c>
      <c r="C1271" s="6" t="str">
        <f>IF(_xlfn.IFNA(VLOOKUP(E1271,新服務功能!H:H,1,0),"舊服務")&lt;&gt;"舊服務","新服務","舊服務")</f>
        <v>新服務</v>
      </c>
      <c r="D1271" s="6" t="str">
        <f>IF((VLOOKUP(E1271,CIFX_ECSG清單!A:H,8,FALSE))=1,"異動","查詢")</f>
        <v>異動</v>
      </c>
      <c r="E1271" s="65" t="s">
        <v>2527</v>
      </c>
      <c r="F1271" s="27" t="str">
        <f>IF(ISNUMBER(FIND("TWIS",E1271)),VLOOKUP(SUBSTITUTE(E1271,"TWIS","IWIS"),CIFX_ECSG清單!A:R,18,0),IF(AND(ISNUMBER(FIND("T",LEFT(E1271,2))),IF(LEN(E1271)-LEN(SUBSTITUTE(E1271,"T",""))&gt;1,FALSE,TRUE)),VLOOKUP(SUBSTITUTE(E1271,"T",""),CIFX_ECSG清單!A:R,18,0),VLOOKUP(E1271,CIFX_ECSG清單!A:R,18,0)))</f>
        <v>TS0116-SA-010301-00004-顧客資料基本資料_OBU顧客基本資料建檔及變更</v>
      </c>
      <c r="G1271" s="65"/>
      <c r="H1271" s="65"/>
      <c r="I1271" s="65"/>
      <c r="J1271" s="65" t="s">
        <v>496</v>
      </c>
      <c r="K1271" s="65" t="s">
        <v>1883</v>
      </c>
      <c r="L1271" s="65"/>
      <c r="M1271" s="65"/>
      <c r="N1271" s="65">
        <v>4</v>
      </c>
      <c r="O1271" s="65" t="s">
        <v>516</v>
      </c>
      <c r="P1271" s="65" t="s">
        <v>920</v>
      </c>
      <c r="Q1271" s="65" t="s">
        <v>2034</v>
      </c>
      <c r="R1271" s="65" t="s">
        <v>921</v>
      </c>
      <c r="S1271" s="65" t="s">
        <v>922</v>
      </c>
      <c r="T1271" s="65"/>
    </row>
    <row r="1272" spans="1:20" hidden="1">
      <c r="A1272" s="6" t="str">
        <f>VLOOKUP(E1272,CIFX_ECSG清單!A:B,2,0)</f>
        <v>PROD</v>
      </c>
      <c r="B1272" s="6" t="str">
        <f>_xlfn.IFNA(IF(C1272="舊服務",LOOKUP(1,0/FIND(IFERROR(VLOOKUP(E1272,新舊交易名稱mapping!A:B,2,0),E1272),PGMTRX!A:A),PGMTRX!C:C),LOOKUP(1,0/FIND(E1272,新服務功能!H:H),新服務功能!M:M)),VLOOKUP(IFERROR(VLOOKUP(E1272,新舊交易名稱mapping!A:B,2,0),E1272),CIFX_ECSG清單!A:B,2,0))</f>
        <v>TS0118 海外開戶系統(ABR)</v>
      </c>
      <c r="C1272" s="6" t="str">
        <f>IF(_xlfn.IFNA(VLOOKUP(E1272,新服務功能!H:H,1,0),"舊服務")&lt;&gt;"舊服務","新服務","舊服務")</f>
        <v>新服務</v>
      </c>
      <c r="D1272" s="6" t="str">
        <f>IF((VLOOKUP(E1272,CIFX_ECSG清單!A:H,8,FALSE))=1,"異動","查詢")</f>
        <v>異動</v>
      </c>
      <c r="E1272" s="65" t="s">
        <v>2527</v>
      </c>
      <c r="F1272" s="27" t="str">
        <f>IF(ISNUMBER(FIND("TWIS",E1272)),VLOOKUP(SUBSTITUTE(E1272,"TWIS","IWIS"),CIFX_ECSG清單!A:R,18,0),IF(AND(ISNUMBER(FIND("T",LEFT(E1272,2))),IF(LEN(E1272)-LEN(SUBSTITUTE(E1272,"T",""))&gt;1,FALSE,TRUE)),VLOOKUP(SUBSTITUTE(E1272,"T",""),CIFX_ECSG清單!A:R,18,0),VLOOKUP(E1272,CIFX_ECSG清單!A:R,18,0)))</f>
        <v>TS0116-SA-010301-00004-顧客資料基本資料_OBU顧客基本資料建檔及變更</v>
      </c>
      <c r="G1272" s="65"/>
      <c r="H1272" s="65"/>
      <c r="I1272" s="65"/>
      <c r="J1272" s="65" t="s">
        <v>496</v>
      </c>
      <c r="K1272" s="65" t="s">
        <v>683</v>
      </c>
      <c r="L1272" s="65"/>
      <c r="M1272" s="65"/>
      <c r="N1272" s="65">
        <v>10</v>
      </c>
      <c r="O1272" s="65" t="s">
        <v>516</v>
      </c>
      <c r="P1272" s="65" t="s">
        <v>685</v>
      </c>
      <c r="Q1272" s="65" t="s">
        <v>2034</v>
      </c>
      <c r="R1272" s="65" t="s">
        <v>686</v>
      </c>
      <c r="S1272" s="65" t="s">
        <v>687</v>
      </c>
      <c r="T1272" s="65"/>
    </row>
    <row r="1273" spans="1:20" hidden="1">
      <c r="A1273" s="6" t="str">
        <f>VLOOKUP(E1273,CIFX_ECSG清單!A:B,2,0)</f>
        <v>PROD</v>
      </c>
      <c r="B1273" s="6" t="str">
        <f>_xlfn.IFNA(IF(C1273="舊服務",LOOKUP(1,0/FIND(IFERROR(VLOOKUP(E1273,新舊交易名稱mapping!A:B,2,0),E1273),PGMTRX!A:A),PGMTRX!C:C),LOOKUP(1,0/FIND(E1273,新服務功能!H:H),新服務功能!M:M)),VLOOKUP(IFERROR(VLOOKUP(E1273,新舊交易名稱mapping!A:B,2,0),E1273),CIFX_ECSG清單!A:B,2,0))</f>
        <v>TS0118 海外開戶系統(ABR)</v>
      </c>
      <c r="C1273" s="6" t="str">
        <f>IF(_xlfn.IFNA(VLOOKUP(E1273,新服務功能!H:H,1,0),"舊服務")&lt;&gt;"舊服務","新服務","舊服務")</f>
        <v>新服務</v>
      </c>
      <c r="D1273" s="6" t="str">
        <f>IF((VLOOKUP(E1273,CIFX_ECSG清單!A:H,8,FALSE))=1,"異動","查詢")</f>
        <v>異動</v>
      </c>
      <c r="E1273" s="65" t="s">
        <v>2527</v>
      </c>
      <c r="F1273" s="27" t="str">
        <f>IF(ISNUMBER(FIND("TWIS",E1273)),VLOOKUP(SUBSTITUTE(E1273,"TWIS","IWIS"),CIFX_ECSG清單!A:R,18,0),IF(AND(ISNUMBER(FIND("T",LEFT(E1273,2))),IF(LEN(E1273)-LEN(SUBSTITUTE(E1273,"T",""))&gt;1,FALSE,TRUE)),VLOOKUP(SUBSTITUTE(E1273,"T",""),CIFX_ECSG清單!A:R,18,0),VLOOKUP(E1273,CIFX_ECSG清單!A:R,18,0)))</f>
        <v>TS0116-SA-010301-00004-顧客資料基本資料_OBU顧客基本資料建檔及變更</v>
      </c>
      <c r="G1273" s="65"/>
      <c r="H1273" s="65"/>
      <c r="I1273" s="65"/>
      <c r="J1273" s="65" t="s">
        <v>496</v>
      </c>
      <c r="K1273" s="65" t="s">
        <v>1620</v>
      </c>
      <c r="L1273" s="65"/>
      <c r="M1273" s="65"/>
      <c r="N1273" s="65">
        <v>66</v>
      </c>
      <c r="O1273" s="65" t="s">
        <v>516</v>
      </c>
      <c r="P1273" s="65" t="s">
        <v>1114</v>
      </c>
      <c r="Q1273" s="65" t="s">
        <v>2159</v>
      </c>
      <c r="R1273" s="65" t="s">
        <v>1624</v>
      </c>
      <c r="S1273" s="65" t="s">
        <v>1115</v>
      </c>
      <c r="T1273" s="65"/>
    </row>
    <row r="1274" spans="1:20" hidden="1">
      <c r="A1274" s="6" t="str">
        <f>VLOOKUP(E1274,CIFX_ECSG清單!A:B,2,0)</f>
        <v>PROD</v>
      </c>
      <c r="B1274" s="6" t="str">
        <f>_xlfn.IFNA(IF(C1274="舊服務",LOOKUP(1,0/FIND(IFERROR(VLOOKUP(E1274,新舊交易名稱mapping!A:B,2,0),E1274),PGMTRX!A:A),PGMTRX!C:C),LOOKUP(1,0/FIND(E1274,新服務功能!H:H),新服務功能!M:M)),VLOOKUP(IFERROR(VLOOKUP(E1274,新舊交易名稱mapping!A:B,2,0),E1274),CIFX_ECSG清單!A:B,2,0))</f>
        <v>TS0118 海外開戶系統(ABR)</v>
      </c>
      <c r="C1274" s="6" t="str">
        <f>IF(_xlfn.IFNA(VLOOKUP(E1274,新服務功能!H:H,1,0),"舊服務")&lt;&gt;"舊服務","新服務","舊服務")</f>
        <v>新服務</v>
      </c>
      <c r="D1274" s="6" t="str">
        <f>IF((VLOOKUP(E1274,CIFX_ECSG清單!A:H,8,FALSE))=1,"異動","查詢")</f>
        <v>異動</v>
      </c>
      <c r="E1274" s="65" t="s">
        <v>2527</v>
      </c>
      <c r="F1274" s="27" t="str">
        <f>IF(ISNUMBER(FIND("TWIS",E1274)),VLOOKUP(SUBSTITUTE(E1274,"TWIS","IWIS"),CIFX_ECSG清單!A:R,18,0),IF(AND(ISNUMBER(FIND("T",LEFT(E1274,2))),IF(LEN(E1274)-LEN(SUBSTITUTE(E1274,"T",""))&gt;1,FALSE,TRUE)),VLOOKUP(SUBSTITUTE(E1274,"T",""),CIFX_ECSG清單!A:R,18,0),VLOOKUP(E1274,CIFX_ECSG清單!A:R,18,0)))</f>
        <v>TS0116-SA-010301-00004-顧客資料基本資料_OBU顧客基本資料建檔及變更</v>
      </c>
      <c r="G1274" s="65"/>
      <c r="H1274" s="65"/>
      <c r="I1274" s="65"/>
      <c r="J1274" s="65" t="s">
        <v>496</v>
      </c>
      <c r="K1274" s="65" t="s">
        <v>2523</v>
      </c>
      <c r="L1274" s="65"/>
      <c r="M1274" s="65"/>
      <c r="N1274" s="65">
        <v>8</v>
      </c>
      <c r="O1274" s="65" t="s">
        <v>516</v>
      </c>
      <c r="P1274" s="65" t="s">
        <v>1105</v>
      </c>
      <c r="Q1274" s="65" t="s">
        <v>2159</v>
      </c>
      <c r="R1274" s="65" t="s">
        <v>1624</v>
      </c>
      <c r="S1274" s="65" t="s">
        <v>1106</v>
      </c>
      <c r="T1274" s="65"/>
    </row>
    <row r="1275" spans="1:20" hidden="1">
      <c r="A1275" s="6" t="str">
        <f>VLOOKUP(E1275,CIFX_ECSG清單!A:B,2,0)</f>
        <v>PROD</v>
      </c>
      <c r="B1275" s="6" t="str">
        <f>_xlfn.IFNA(IF(C1275="舊服務",LOOKUP(1,0/FIND(IFERROR(VLOOKUP(E1275,新舊交易名稱mapping!A:B,2,0),E1275),PGMTRX!A:A),PGMTRX!C:C),LOOKUP(1,0/FIND(E1275,新服務功能!H:H),新服務功能!M:M)),VLOOKUP(IFERROR(VLOOKUP(E1275,新舊交易名稱mapping!A:B,2,0),E1275),CIFX_ECSG清單!A:B,2,0))</f>
        <v>TS0118 海外開戶系統(ABR)</v>
      </c>
      <c r="C1275" s="6" t="str">
        <f>IF(_xlfn.IFNA(VLOOKUP(E1275,新服務功能!H:H,1,0),"舊服務")&lt;&gt;"舊服務","新服務","舊服務")</f>
        <v>新服務</v>
      </c>
      <c r="D1275" s="6" t="str">
        <f>IF((VLOOKUP(E1275,CIFX_ECSG清單!A:H,8,FALSE))=1,"異動","查詢")</f>
        <v>異動</v>
      </c>
      <c r="E1275" s="65" t="s">
        <v>2527</v>
      </c>
      <c r="F1275" s="27" t="str">
        <f>IF(ISNUMBER(FIND("TWIS",E1275)),VLOOKUP(SUBSTITUTE(E1275,"TWIS","IWIS"),CIFX_ECSG清單!A:R,18,0),IF(AND(ISNUMBER(FIND("T",LEFT(E1275,2))),IF(LEN(E1275)-LEN(SUBSTITUTE(E1275,"T",""))&gt;1,FALSE,TRUE)),VLOOKUP(SUBSTITUTE(E1275,"T",""),CIFX_ECSG清單!A:R,18,0),VLOOKUP(E1275,CIFX_ECSG清單!A:R,18,0)))</f>
        <v>TS0116-SA-010301-00004-顧客資料基本資料_OBU顧客基本資料建檔及變更</v>
      </c>
      <c r="G1275" s="65"/>
      <c r="H1275" s="65"/>
      <c r="I1275" s="65"/>
      <c r="J1275" s="65" t="s">
        <v>496</v>
      </c>
      <c r="K1275" s="65" t="s">
        <v>2524</v>
      </c>
      <c r="L1275" s="65"/>
      <c r="M1275" s="65"/>
      <c r="N1275" s="65">
        <v>10</v>
      </c>
      <c r="O1275" s="65" t="s">
        <v>516</v>
      </c>
      <c r="P1275" s="65" t="s">
        <v>1110</v>
      </c>
      <c r="Q1275" s="65" t="s">
        <v>2159</v>
      </c>
      <c r="R1275" s="65" t="s">
        <v>1624</v>
      </c>
      <c r="S1275" s="65" t="s">
        <v>1111</v>
      </c>
      <c r="T1275" s="65"/>
    </row>
    <row r="1276" spans="1:20" hidden="1">
      <c r="A1276" s="6" t="str">
        <f>VLOOKUP(E1276,CIFX_ECSG清單!A:B,2,0)</f>
        <v>PROD</v>
      </c>
      <c r="B1276" s="6" t="str">
        <f>_xlfn.IFNA(IF(C1276="舊服務",LOOKUP(1,0/FIND(IFERROR(VLOOKUP(E1276,新舊交易名稱mapping!A:B,2,0),E1276),PGMTRX!A:A),PGMTRX!C:C),LOOKUP(1,0/FIND(E1276,新服務功能!H:H),新服務功能!M:M)),VLOOKUP(IFERROR(VLOOKUP(E1276,新舊交易名稱mapping!A:B,2,0),E1276),CIFX_ECSG清單!A:B,2,0))</f>
        <v>TS0118 海外開戶系統(ABR)</v>
      </c>
      <c r="C1276" s="6" t="str">
        <f>IF(_xlfn.IFNA(VLOOKUP(E1276,新服務功能!H:H,1,0),"舊服務")&lt;&gt;"舊服務","新服務","舊服務")</f>
        <v>新服務</v>
      </c>
      <c r="D1276" s="6" t="str">
        <f>IF((VLOOKUP(E1276,CIFX_ECSG清單!A:H,8,FALSE))=1,"異動","查詢")</f>
        <v>異動</v>
      </c>
      <c r="E1276" s="65" t="s">
        <v>2527</v>
      </c>
      <c r="F1276" s="27" t="str">
        <f>IF(ISNUMBER(FIND("TWIS",E1276)),VLOOKUP(SUBSTITUTE(E1276,"TWIS","IWIS"),CIFX_ECSG清單!A:R,18,0),IF(AND(ISNUMBER(FIND("T",LEFT(E1276,2))),IF(LEN(E1276)-LEN(SUBSTITUTE(E1276,"T",""))&gt;1,FALSE,TRUE)),VLOOKUP(SUBSTITUTE(E1276,"T",""),CIFX_ECSG清單!A:R,18,0),VLOOKUP(E1276,CIFX_ECSG清單!A:R,18,0)))</f>
        <v>TS0116-SA-010301-00004-顧客資料基本資料_OBU顧客基本資料建檔及變更</v>
      </c>
      <c r="G1276" s="65"/>
      <c r="H1276" s="65"/>
      <c r="I1276" s="65"/>
      <c r="J1276" s="65" t="s">
        <v>496</v>
      </c>
      <c r="K1276" s="65" t="s">
        <v>2374</v>
      </c>
      <c r="L1276" s="65"/>
      <c r="M1276" s="65"/>
      <c r="N1276" s="65">
        <v>5</v>
      </c>
      <c r="O1276" s="65" t="s">
        <v>516</v>
      </c>
      <c r="P1276" s="65" t="s">
        <v>1118</v>
      </c>
      <c r="Q1276" s="65" t="s">
        <v>2159</v>
      </c>
      <c r="R1276" s="65" t="s">
        <v>1624</v>
      </c>
      <c r="S1276" s="65" t="s">
        <v>1119</v>
      </c>
      <c r="T1276" s="65"/>
    </row>
    <row r="1277" spans="1:20" hidden="1">
      <c r="A1277" s="6" t="str">
        <f>VLOOKUP(E1277,CIFX_ECSG清單!A:B,2,0)</f>
        <v>PROD</v>
      </c>
      <c r="B1277" s="6" t="str">
        <f>_xlfn.IFNA(IF(C1277="舊服務",LOOKUP(1,0/FIND(IFERROR(VLOOKUP(E1277,新舊交易名稱mapping!A:B,2,0),E1277),PGMTRX!A:A),PGMTRX!C:C),LOOKUP(1,0/FIND(E1277,新服務功能!H:H),新服務功能!M:M)),VLOOKUP(IFERROR(VLOOKUP(E1277,新舊交易名稱mapping!A:B,2,0),E1277),CIFX_ECSG清單!A:B,2,0))</f>
        <v>TS0118 海外開戶系統(ABR)</v>
      </c>
      <c r="C1277" s="6" t="str">
        <f>IF(_xlfn.IFNA(VLOOKUP(E1277,新服務功能!H:H,1,0),"舊服務")&lt;&gt;"舊服務","新服務","舊服務")</f>
        <v>新服務</v>
      </c>
      <c r="D1277" s="6" t="str">
        <f>IF((VLOOKUP(E1277,CIFX_ECSG清單!A:H,8,FALSE))=1,"異動","查詢")</f>
        <v>異動</v>
      </c>
      <c r="E1277" s="65" t="s">
        <v>2527</v>
      </c>
      <c r="F1277" s="27" t="str">
        <f>IF(ISNUMBER(FIND("TWIS",E1277)),VLOOKUP(SUBSTITUTE(E1277,"TWIS","IWIS"),CIFX_ECSG清單!A:R,18,0),IF(AND(ISNUMBER(FIND("T",LEFT(E1277,2))),IF(LEN(E1277)-LEN(SUBSTITUTE(E1277,"T",""))&gt;1,FALSE,TRUE)),VLOOKUP(SUBSTITUTE(E1277,"T",""),CIFX_ECSG清單!A:R,18,0),VLOOKUP(E1277,CIFX_ECSG清單!A:R,18,0)))</f>
        <v>TS0116-SA-010301-00004-顧客資料基本資料_OBU顧客基本資料建檔及變更</v>
      </c>
      <c r="G1277" s="65"/>
      <c r="H1277" s="65"/>
      <c r="I1277" s="65"/>
      <c r="J1277" s="65" t="s">
        <v>496</v>
      </c>
      <c r="K1277" s="65" t="s">
        <v>1626</v>
      </c>
      <c r="L1277" s="65"/>
      <c r="M1277" s="65"/>
      <c r="N1277" s="65">
        <v>66</v>
      </c>
      <c r="O1277" s="65" t="s">
        <v>516</v>
      </c>
      <c r="P1277" s="65" t="s">
        <v>1130</v>
      </c>
      <c r="Q1277" s="65" t="s">
        <v>2159</v>
      </c>
      <c r="R1277" s="65" t="s">
        <v>1630</v>
      </c>
      <c r="S1277" s="65" t="s">
        <v>1131</v>
      </c>
      <c r="T1277" s="65"/>
    </row>
    <row r="1278" spans="1:20" hidden="1">
      <c r="A1278" s="6" t="str">
        <f>VLOOKUP(E1278,CIFX_ECSG清單!A:B,2,0)</f>
        <v>PROD</v>
      </c>
      <c r="B1278" s="6" t="str">
        <f>_xlfn.IFNA(IF(C1278="舊服務",LOOKUP(1,0/FIND(IFERROR(VLOOKUP(E1278,新舊交易名稱mapping!A:B,2,0),E1278),PGMTRX!A:A),PGMTRX!C:C),LOOKUP(1,0/FIND(E1278,新服務功能!H:H),新服務功能!M:M)),VLOOKUP(IFERROR(VLOOKUP(E1278,新舊交易名稱mapping!A:B,2,0),E1278),CIFX_ECSG清單!A:B,2,0))</f>
        <v>TS0118 海外開戶系統(ABR)</v>
      </c>
      <c r="C1278" s="6" t="str">
        <f>IF(_xlfn.IFNA(VLOOKUP(E1278,新服務功能!H:H,1,0),"舊服務")&lt;&gt;"舊服務","新服務","舊服務")</f>
        <v>新服務</v>
      </c>
      <c r="D1278" s="6" t="str">
        <f>IF((VLOOKUP(E1278,CIFX_ECSG清單!A:H,8,FALSE))=1,"異動","查詢")</f>
        <v>異動</v>
      </c>
      <c r="E1278" s="65" t="s">
        <v>2527</v>
      </c>
      <c r="F1278" s="27" t="str">
        <f>IF(ISNUMBER(FIND("TWIS",E1278)),VLOOKUP(SUBSTITUTE(E1278,"TWIS","IWIS"),CIFX_ECSG清單!A:R,18,0),IF(AND(ISNUMBER(FIND("T",LEFT(E1278,2))),IF(LEN(E1278)-LEN(SUBSTITUTE(E1278,"T",""))&gt;1,FALSE,TRUE)),VLOOKUP(SUBSTITUTE(E1278,"T",""),CIFX_ECSG清單!A:R,18,0),VLOOKUP(E1278,CIFX_ECSG清單!A:R,18,0)))</f>
        <v>TS0116-SA-010301-00004-顧客資料基本資料_OBU顧客基本資料建檔及變更</v>
      </c>
      <c r="G1278" s="65"/>
      <c r="H1278" s="65"/>
      <c r="I1278" s="65"/>
      <c r="J1278" s="65" t="s">
        <v>496</v>
      </c>
      <c r="K1278" s="65" t="s">
        <v>2525</v>
      </c>
      <c r="L1278" s="65"/>
      <c r="M1278" s="65"/>
      <c r="N1278" s="65">
        <v>8</v>
      </c>
      <c r="O1278" s="65" t="s">
        <v>516</v>
      </c>
      <c r="P1278" s="65" t="s">
        <v>1122</v>
      </c>
      <c r="Q1278" s="65" t="s">
        <v>2159</v>
      </c>
      <c r="R1278" s="65" t="s">
        <v>1630</v>
      </c>
      <c r="S1278" s="65" t="s">
        <v>1123</v>
      </c>
      <c r="T1278" s="65"/>
    </row>
    <row r="1279" spans="1:20" hidden="1">
      <c r="A1279" s="6" t="str">
        <f>VLOOKUP(E1279,CIFX_ECSG清單!A:B,2,0)</f>
        <v>PROD</v>
      </c>
      <c r="B1279" s="6" t="str">
        <f>_xlfn.IFNA(IF(C1279="舊服務",LOOKUP(1,0/FIND(IFERROR(VLOOKUP(E1279,新舊交易名稱mapping!A:B,2,0),E1279),PGMTRX!A:A),PGMTRX!C:C),LOOKUP(1,0/FIND(E1279,新服務功能!H:H),新服務功能!M:M)),VLOOKUP(IFERROR(VLOOKUP(E1279,新舊交易名稱mapping!A:B,2,0),E1279),CIFX_ECSG清單!A:B,2,0))</f>
        <v>TS0118 海外開戶系統(ABR)</v>
      </c>
      <c r="C1279" s="6" t="str">
        <f>IF(_xlfn.IFNA(VLOOKUP(E1279,新服務功能!H:H,1,0),"舊服務")&lt;&gt;"舊服務","新服務","舊服務")</f>
        <v>新服務</v>
      </c>
      <c r="D1279" s="6" t="str">
        <f>IF((VLOOKUP(E1279,CIFX_ECSG清單!A:H,8,FALSE))=1,"異動","查詢")</f>
        <v>異動</v>
      </c>
      <c r="E1279" s="65" t="s">
        <v>2527</v>
      </c>
      <c r="F1279" s="27" t="str">
        <f>IF(ISNUMBER(FIND("TWIS",E1279)),VLOOKUP(SUBSTITUTE(E1279,"TWIS","IWIS"),CIFX_ECSG清單!A:R,18,0),IF(AND(ISNUMBER(FIND("T",LEFT(E1279,2))),IF(LEN(E1279)-LEN(SUBSTITUTE(E1279,"T",""))&gt;1,FALSE,TRUE)),VLOOKUP(SUBSTITUTE(E1279,"T",""),CIFX_ECSG清單!A:R,18,0),VLOOKUP(E1279,CIFX_ECSG清單!A:R,18,0)))</f>
        <v>TS0116-SA-010301-00004-顧客資料基本資料_OBU顧客基本資料建檔及變更</v>
      </c>
      <c r="G1279" s="65"/>
      <c r="H1279" s="65"/>
      <c r="I1279" s="65"/>
      <c r="J1279" s="65" t="s">
        <v>496</v>
      </c>
      <c r="K1279" s="65" t="s">
        <v>2526</v>
      </c>
      <c r="L1279" s="65"/>
      <c r="M1279" s="65"/>
      <c r="N1279" s="65">
        <v>10</v>
      </c>
      <c r="O1279" s="65" t="s">
        <v>516</v>
      </c>
      <c r="P1279" s="65" t="s">
        <v>1126</v>
      </c>
      <c r="Q1279" s="65" t="s">
        <v>2159</v>
      </c>
      <c r="R1279" s="65" t="s">
        <v>1630</v>
      </c>
      <c r="S1279" s="65" t="s">
        <v>1127</v>
      </c>
      <c r="T1279" s="65"/>
    </row>
    <row r="1280" spans="1:20" hidden="1">
      <c r="A1280" s="6" t="str">
        <f>VLOOKUP(E1280,CIFX_ECSG清單!A:B,2,0)</f>
        <v>PROD</v>
      </c>
      <c r="B1280" s="6" t="str">
        <f>_xlfn.IFNA(IF(C1280="舊服務",LOOKUP(1,0/FIND(IFERROR(VLOOKUP(E1280,新舊交易名稱mapping!A:B,2,0),E1280),PGMTRX!A:A),PGMTRX!C:C),LOOKUP(1,0/FIND(E1280,新服務功能!H:H),新服務功能!M:M)),VLOOKUP(IFERROR(VLOOKUP(E1280,新舊交易名稱mapping!A:B,2,0),E1280),CIFX_ECSG清單!A:B,2,0))</f>
        <v>TS0118 海外開戶系統(ABR)</v>
      </c>
      <c r="C1280" s="6" t="str">
        <f>IF(_xlfn.IFNA(VLOOKUP(E1280,新服務功能!H:H,1,0),"舊服務")&lt;&gt;"舊服務","新服務","舊服務")</f>
        <v>新服務</v>
      </c>
      <c r="D1280" s="6" t="str">
        <f>IF((VLOOKUP(E1280,CIFX_ECSG清單!A:H,8,FALSE))=1,"異動","查詢")</f>
        <v>異動</v>
      </c>
      <c r="E1280" s="65" t="s">
        <v>2527</v>
      </c>
      <c r="F1280" s="27" t="str">
        <f>IF(ISNUMBER(FIND("TWIS",E1280)),VLOOKUP(SUBSTITUTE(E1280,"TWIS","IWIS"),CIFX_ECSG清單!A:R,18,0),IF(AND(ISNUMBER(FIND("T",LEFT(E1280,2))),IF(LEN(E1280)-LEN(SUBSTITUTE(E1280,"T",""))&gt;1,FALSE,TRUE)),VLOOKUP(SUBSTITUTE(E1280,"T",""),CIFX_ECSG清單!A:R,18,0),VLOOKUP(E1280,CIFX_ECSG清單!A:R,18,0)))</f>
        <v>TS0116-SA-010301-00004-顧客資料基本資料_OBU顧客基本資料建檔及變更</v>
      </c>
      <c r="G1280" s="65"/>
      <c r="H1280" s="65"/>
      <c r="I1280" s="65"/>
      <c r="J1280" s="65" t="s">
        <v>496</v>
      </c>
      <c r="K1280" s="65" t="s">
        <v>2161</v>
      </c>
      <c r="L1280" s="65"/>
      <c r="M1280" s="65"/>
      <c r="N1280" s="65">
        <v>5</v>
      </c>
      <c r="O1280" s="65" t="s">
        <v>516</v>
      </c>
      <c r="P1280" s="65" t="s">
        <v>946</v>
      </c>
      <c r="Q1280" s="65" t="s">
        <v>2034</v>
      </c>
      <c r="R1280" s="65" t="s">
        <v>947</v>
      </c>
      <c r="S1280" s="65" t="s">
        <v>948</v>
      </c>
      <c r="T1280" s="65"/>
    </row>
    <row r="1281" spans="1:20" hidden="1">
      <c r="A1281" s="6" t="str">
        <f>VLOOKUP(E1281,CIFX_ECSG清單!A:B,2,0)</f>
        <v>PROD</v>
      </c>
      <c r="B1281" s="6" t="str">
        <f>_xlfn.IFNA(IF(C1281="舊服務",LOOKUP(1,0/FIND(IFERROR(VLOOKUP(E1281,新舊交易名稱mapping!A:B,2,0),E1281),PGMTRX!A:A),PGMTRX!C:C),LOOKUP(1,0/FIND(E1281,新服務功能!H:H),新服務功能!M:M)),VLOOKUP(IFERROR(VLOOKUP(E1281,新舊交易名稱mapping!A:B,2,0),E1281),CIFX_ECSG清單!A:B,2,0))</f>
        <v>TS0118 海外開戶系統(ABR)</v>
      </c>
      <c r="C1281" s="6" t="str">
        <f>IF(_xlfn.IFNA(VLOOKUP(E1281,新服務功能!H:H,1,0),"舊服務")&lt;&gt;"舊服務","新服務","舊服務")</f>
        <v>新服務</v>
      </c>
      <c r="D1281" s="6" t="str">
        <f>IF((VLOOKUP(E1281,CIFX_ECSG清單!A:H,8,FALSE))=1,"異動","查詢")</f>
        <v>異動</v>
      </c>
      <c r="E1281" s="65" t="s">
        <v>2527</v>
      </c>
      <c r="F1281" s="27" t="str">
        <f>IF(ISNUMBER(FIND("TWIS",E1281)),VLOOKUP(SUBSTITUTE(E1281,"TWIS","IWIS"),CIFX_ECSG清單!A:R,18,0),IF(AND(ISNUMBER(FIND("T",LEFT(E1281,2))),IF(LEN(E1281)-LEN(SUBSTITUTE(E1281,"T",""))&gt;1,FALSE,TRUE)),VLOOKUP(SUBSTITUTE(E1281,"T",""),CIFX_ECSG清單!A:R,18,0),VLOOKUP(E1281,CIFX_ECSG清單!A:R,18,0)))</f>
        <v>TS0116-SA-010301-00004-顧客資料基本資料_OBU顧客基本資料建檔及變更</v>
      </c>
      <c r="G1281" s="65"/>
      <c r="H1281" s="65"/>
      <c r="I1281" s="65"/>
      <c r="J1281" s="65" t="s">
        <v>496</v>
      </c>
      <c r="K1281" s="65" t="s">
        <v>2036</v>
      </c>
      <c r="L1281" s="65"/>
      <c r="M1281" s="65"/>
      <c r="N1281" s="65">
        <v>80</v>
      </c>
      <c r="O1281" s="65" t="s">
        <v>516</v>
      </c>
      <c r="P1281" s="65" t="s">
        <v>521</v>
      </c>
      <c r="Q1281" s="65" t="s">
        <v>2038</v>
      </c>
      <c r="R1281" s="65" t="s">
        <v>522</v>
      </c>
      <c r="S1281" s="65" t="s">
        <v>523</v>
      </c>
      <c r="T1281" s="65"/>
    </row>
    <row r="1282" spans="1:20" hidden="1">
      <c r="A1282" s="6" t="str">
        <f>VLOOKUP(E1282,CIFX_ECSG清單!A:B,2,0)</f>
        <v>PROD</v>
      </c>
      <c r="B1282" s="6" t="str">
        <f>_xlfn.IFNA(IF(C1282="舊服務",LOOKUP(1,0/FIND(IFERROR(VLOOKUP(E1282,新舊交易名稱mapping!A:B,2,0),E1282),PGMTRX!A:A),PGMTRX!C:C),LOOKUP(1,0/FIND(E1282,新服務功能!H:H),新服務功能!M:M)),VLOOKUP(IFERROR(VLOOKUP(E1282,新舊交易名稱mapping!A:B,2,0),E1282),CIFX_ECSG清單!A:B,2,0))</f>
        <v>TS0118 海外開戶系統(ABR)</v>
      </c>
      <c r="C1282" s="6" t="str">
        <f>IF(_xlfn.IFNA(VLOOKUP(E1282,新服務功能!H:H,1,0),"舊服務")&lt;&gt;"舊服務","新服務","舊服務")</f>
        <v>新服務</v>
      </c>
      <c r="D1282" s="6" t="str">
        <f>IF((VLOOKUP(E1282,CIFX_ECSG清單!A:H,8,FALSE))=1,"異動","查詢")</f>
        <v>異動</v>
      </c>
      <c r="E1282" s="65" t="s">
        <v>2527</v>
      </c>
      <c r="F1282" s="27" t="str">
        <f>IF(ISNUMBER(FIND("TWIS",E1282)),VLOOKUP(SUBSTITUTE(E1282,"TWIS","IWIS"),CIFX_ECSG清單!A:R,18,0),IF(AND(ISNUMBER(FIND("T",LEFT(E1282,2))),IF(LEN(E1282)-LEN(SUBSTITUTE(E1282,"T",""))&gt;1,FALSE,TRUE)),VLOOKUP(SUBSTITUTE(E1282,"T",""),CIFX_ECSG清單!A:R,18,0),VLOOKUP(E1282,CIFX_ECSG清單!A:R,18,0)))</f>
        <v>TS0116-SA-010301-00004-顧客資料基本資料_OBU顧客基本資料建檔及變更</v>
      </c>
      <c r="G1282" s="65"/>
      <c r="H1282" s="65"/>
      <c r="I1282" s="65"/>
      <c r="J1282" s="65" t="s">
        <v>496</v>
      </c>
      <c r="K1282" s="65" t="s">
        <v>574</v>
      </c>
      <c r="L1282" s="65"/>
      <c r="M1282" s="65"/>
      <c r="N1282" s="65">
        <v>80</v>
      </c>
      <c r="O1282" s="65" t="s">
        <v>516</v>
      </c>
      <c r="P1282" s="65" t="s">
        <v>577</v>
      </c>
      <c r="Q1282" s="65" t="s">
        <v>2056</v>
      </c>
      <c r="R1282" s="65" t="s">
        <v>1465</v>
      </c>
      <c r="S1282" s="65" t="s">
        <v>579</v>
      </c>
      <c r="T1282" s="65"/>
    </row>
    <row r="1283" spans="1:20" hidden="1">
      <c r="A1283" s="6" t="str">
        <f>VLOOKUP(E1283,CIFX_ECSG清單!A:B,2,0)</f>
        <v>PROD</v>
      </c>
      <c r="B1283" s="6" t="str">
        <f>_xlfn.IFNA(IF(C1283="舊服務",LOOKUP(1,0/FIND(IFERROR(VLOOKUP(E1283,新舊交易名稱mapping!A:B,2,0),E1283),PGMTRX!A:A),PGMTRX!C:C),LOOKUP(1,0/FIND(E1283,新服務功能!H:H),新服務功能!M:M)),VLOOKUP(IFERROR(VLOOKUP(E1283,新舊交易名稱mapping!A:B,2,0),E1283),CIFX_ECSG清單!A:B,2,0))</f>
        <v>TS0118 海外開戶系統(ABR)</v>
      </c>
      <c r="C1283" s="6" t="str">
        <f>IF(_xlfn.IFNA(VLOOKUP(E1283,新服務功能!H:H,1,0),"舊服務")&lt;&gt;"舊服務","新服務","舊服務")</f>
        <v>新服務</v>
      </c>
      <c r="D1283" s="6" t="str">
        <f>IF((VLOOKUP(E1283,CIFX_ECSG清單!A:H,8,FALSE))=1,"異動","查詢")</f>
        <v>異動</v>
      </c>
      <c r="E1283" s="65" t="s">
        <v>2527</v>
      </c>
      <c r="F1283" s="27" t="str">
        <f>IF(ISNUMBER(FIND("TWIS",E1283)),VLOOKUP(SUBSTITUTE(E1283,"TWIS","IWIS"),CIFX_ECSG清單!A:R,18,0),IF(AND(ISNUMBER(FIND("T",LEFT(E1283,2))),IF(LEN(E1283)-LEN(SUBSTITUTE(E1283,"T",""))&gt;1,FALSE,TRUE)),VLOOKUP(SUBSTITUTE(E1283,"T",""),CIFX_ECSG清單!A:R,18,0),VLOOKUP(E1283,CIFX_ECSG清單!A:R,18,0)))</f>
        <v>TS0116-SA-010301-00004-顧客資料基本資料_OBU顧客基本資料建檔及變更</v>
      </c>
      <c r="G1283" s="65"/>
      <c r="H1283" s="65"/>
      <c r="I1283" s="65"/>
      <c r="J1283" s="65" t="s">
        <v>496</v>
      </c>
      <c r="K1283" s="65" t="s">
        <v>581</v>
      </c>
      <c r="L1283" s="65"/>
      <c r="M1283" s="65"/>
      <c r="N1283" s="65">
        <v>30</v>
      </c>
      <c r="O1283" s="65" t="s">
        <v>516</v>
      </c>
      <c r="P1283" s="65" t="s">
        <v>583</v>
      </c>
      <c r="Q1283" s="65" t="s">
        <v>2056</v>
      </c>
      <c r="R1283" s="65" t="s">
        <v>1468</v>
      </c>
      <c r="S1283" s="65" t="s">
        <v>584</v>
      </c>
      <c r="T1283" s="65"/>
    </row>
    <row r="1284" spans="1:20" hidden="1">
      <c r="A1284" s="6" t="str">
        <f>VLOOKUP(E1284,CIFX_ECSG清單!A:B,2,0)</f>
        <v>PROD</v>
      </c>
      <c r="B1284" s="6" t="str">
        <f>_xlfn.IFNA(IF(C1284="舊服務",LOOKUP(1,0/FIND(IFERROR(VLOOKUP(E1284,新舊交易名稱mapping!A:B,2,0),E1284),PGMTRX!A:A),PGMTRX!C:C),LOOKUP(1,0/FIND(E1284,新服務功能!H:H),新服務功能!M:M)),VLOOKUP(IFERROR(VLOOKUP(E1284,新舊交易名稱mapping!A:B,2,0),E1284),CIFX_ECSG清單!A:B,2,0))</f>
        <v>TS0118 海外開戶系統(ABR)</v>
      </c>
      <c r="C1284" s="6" t="str">
        <f>IF(_xlfn.IFNA(VLOOKUP(E1284,新服務功能!H:H,1,0),"舊服務")&lt;&gt;"舊服務","新服務","舊服務")</f>
        <v>新服務</v>
      </c>
      <c r="D1284" s="6" t="str">
        <f>IF((VLOOKUP(E1284,CIFX_ECSG清單!A:H,8,FALSE))=1,"異動","查詢")</f>
        <v>異動</v>
      </c>
      <c r="E1284" s="65" t="s">
        <v>2527</v>
      </c>
      <c r="F1284" s="27" t="str">
        <f>IF(ISNUMBER(FIND("TWIS",E1284)),VLOOKUP(SUBSTITUTE(E1284,"TWIS","IWIS"),CIFX_ECSG清單!A:R,18,0),IF(AND(ISNUMBER(FIND("T",LEFT(E1284,2))),IF(LEN(E1284)-LEN(SUBSTITUTE(E1284,"T",""))&gt;1,FALSE,TRUE)),VLOOKUP(SUBSTITUTE(E1284,"T",""),CIFX_ECSG清單!A:R,18,0),VLOOKUP(E1284,CIFX_ECSG清單!A:R,18,0)))</f>
        <v>TS0116-SA-010301-00004-顧客資料基本資料_OBU顧客基本資料建檔及變更</v>
      </c>
      <c r="G1284" s="65"/>
      <c r="H1284" s="65"/>
      <c r="I1284" s="65"/>
      <c r="J1284" s="65" t="s">
        <v>496</v>
      </c>
      <c r="K1284" s="65" t="s">
        <v>586</v>
      </c>
      <c r="L1284" s="65"/>
      <c r="M1284" s="65"/>
      <c r="N1284" s="65">
        <v>3</v>
      </c>
      <c r="O1284" s="65" t="s">
        <v>516</v>
      </c>
      <c r="P1284" s="65" t="s">
        <v>588</v>
      </c>
      <c r="Q1284" s="65" t="s">
        <v>2056</v>
      </c>
      <c r="R1284" s="65" t="s">
        <v>1472</v>
      </c>
      <c r="S1284" s="65" t="s">
        <v>589</v>
      </c>
      <c r="T1284" s="65"/>
    </row>
    <row r="1285" spans="1:20" hidden="1">
      <c r="A1285" s="6" t="str">
        <f>VLOOKUP(E1285,CIFX_ECSG清單!A:B,2,0)</f>
        <v>PROD</v>
      </c>
      <c r="B1285" s="6" t="str">
        <f>_xlfn.IFNA(IF(C1285="舊服務",LOOKUP(1,0/FIND(IFERROR(VLOOKUP(E1285,新舊交易名稱mapping!A:B,2,0),E1285),PGMTRX!A:A),PGMTRX!C:C),LOOKUP(1,0/FIND(E1285,新服務功能!H:H),新服務功能!M:M)),VLOOKUP(IFERROR(VLOOKUP(E1285,新舊交易名稱mapping!A:B,2,0),E1285),CIFX_ECSG清單!A:B,2,0))</f>
        <v>TS0118 海外開戶系統(ABR)</v>
      </c>
      <c r="C1285" s="6" t="str">
        <f>IF(_xlfn.IFNA(VLOOKUP(E1285,新服務功能!H:H,1,0),"舊服務")&lt;&gt;"舊服務","新服務","舊服務")</f>
        <v>新服務</v>
      </c>
      <c r="D1285" s="6" t="str">
        <f>IF((VLOOKUP(E1285,CIFX_ECSG清單!A:H,8,FALSE))=1,"異動","查詢")</f>
        <v>異動</v>
      </c>
      <c r="E1285" s="65" t="s">
        <v>2527</v>
      </c>
      <c r="F1285" s="27" t="str">
        <f>IF(ISNUMBER(FIND("TWIS",E1285)),VLOOKUP(SUBSTITUTE(E1285,"TWIS","IWIS"),CIFX_ECSG清單!A:R,18,0),IF(AND(ISNUMBER(FIND("T",LEFT(E1285,2))),IF(LEN(E1285)-LEN(SUBSTITUTE(E1285,"T",""))&gt;1,FALSE,TRUE)),VLOOKUP(SUBSTITUTE(E1285,"T",""),CIFX_ECSG清單!A:R,18,0),VLOOKUP(E1285,CIFX_ECSG清單!A:R,18,0)))</f>
        <v>TS0116-SA-010301-00004-顧客資料基本資料_OBU顧客基本資料建檔及變更</v>
      </c>
      <c r="G1285" s="65"/>
      <c r="H1285" s="65"/>
      <c r="I1285" s="65"/>
      <c r="J1285" s="65" t="s">
        <v>496</v>
      </c>
      <c r="K1285" s="65" t="s">
        <v>550</v>
      </c>
      <c r="L1285" s="65"/>
      <c r="M1285" s="65"/>
      <c r="N1285" s="65">
        <v>20</v>
      </c>
      <c r="O1285" s="65" t="s">
        <v>516</v>
      </c>
      <c r="P1285" s="65" t="s">
        <v>552</v>
      </c>
      <c r="Q1285" s="65" t="s">
        <v>2038</v>
      </c>
      <c r="R1285" s="65" t="s">
        <v>553</v>
      </c>
      <c r="S1285" s="65" t="s">
        <v>554</v>
      </c>
      <c r="T1285" s="65"/>
    </row>
    <row r="1286" spans="1:20" hidden="1">
      <c r="A1286" s="6" t="str">
        <f>VLOOKUP(E1286,CIFX_ECSG清單!A:B,2,0)</f>
        <v>PROD</v>
      </c>
      <c r="B1286" s="6" t="str">
        <f>_xlfn.IFNA(IF(C1286="舊服務",LOOKUP(1,0/FIND(IFERROR(VLOOKUP(E1286,新舊交易名稱mapping!A:B,2,0),E1286),PGMTRX!A:A),PGMTRX!C:C),LOOKUP(1,0/FIND(E1286,新服務功能!H:H),新服務功能!M:M)),VLOOKUP(IFERROR(VLOOKUP(E1286,新舊交易名稱mapping!A:B,2,0),E1286),CIFX_ECSG清單!A:B,2,0))</f>
        <v>TS0118 海外開戶系統(ABR)</v>
      </c>
      <c r="C1286" s="6" t="str">
        <f>IF(_xlfn.IFNA(VLOOKUP(E1286,新服務功能!H:H,1,0),"舊服務")&lt;&gt;"舊服務","新服務","舊服務")</f>
        <v>新服務</v>
      </c>
      <c r="D1286" s="6" t="str">
        <f>IF((VLOOKUP(E1286,CIFX_ECSG清單!A:H,8,FALSE))=1,"異動","查詢")</f>
        <v>異動</v>
      </c>
      <c r="E1286" s="65" t="s">
        <v>2527</v>
      </c>
      <c r="F1286" s="27" t="str">
        <f>IF(ISNUMBER(FIND("TWIS",E1286)),VLOOKUP(SUBSTITUTE(E1286,"TWIS","IWIS"),CIFX_ECSG清單!A:R,18,0),IF(AND(ISNUMBER(FIND("T",LEFT(E1286,2))),IF(LEN(E1286)-LEN(SUBSTITUTE(E1286,"T",""))&gt;1,FALSE,TRUE)),VLOOKUP(SUBSTITUTE(E1286,"T",""),CIFX_ECSG清單!A:R,18,0),VLOOKUP(E1286,CIFX_ECSG清單!A:R,18,0)))</f>
        <v>TS0116-SA-010301-00004-顧客資料基本資料_OBU顧客基本資料建檔及變更</v>
      </c>
      <c r="G1286" s="65"/>
      <c r="H1286" s="65"/>
      <c r="I1286" s="65"/>
      <c r="J1286" s="65" t="s">
        <v>496</v>
      </c>
      <c r="K1286" s="65" t="s">
        <v>1013</v>
      </c>
      <c r="L1286" s="65"/>
      <c r="M1286" s="65"/>
      <c r="N1286" s="65">
        <v>2</v>
      </c>
      <c r="O1286" s="65" t="s">
        <v>516</v>
      </c>
      <c r="P1286" s="65" t="s">
        <v>1016</v>
      </c>
      <c r="Q1286" s="65" t="s">
        <v>2114</v>
      </c>
      <c r="R1286" s="65" t="s">
        <v>1017</v>
      </c>
      <c r="S1286" s="65" t="s">
        <v>1018</v>
      </c>
      <c r="T1286" s="65"/>
    </row>
    <row r="1287" spans="1:20" hidden="1">
      <c r="A1287" s="6" t="str">
        <f>VLOOKUP(E1287,CIFX_ECSG清單!A:B,2,0)</f>
        <v>PROD</v>
      </c>
      <c r="B1287" s="6" t="str">
        <f>_xlfn.IFNA(IF(C1287="舊服務",LOOKUP(1,0/FIND(IFERROR(VLOOKUP(E1287,新舊交易名稱mapping!A:B,2,0),E1287),PGMTRX!A:A),PGMTRX!C:C),LOOKUP(1,0/FIND(E1287,新服務功能!H:H),新服務功能!M:M)),VLOOKUP(IFERROR(VLOOKUP(E1287,新舊交易名稱mapping!A:B,2,0),E1287),CIFX_ECSG清單!A:B,2,0))</f>
        <v>TS0118 海外開戶系統(ABR)</v>
      </c>
      <c r="C1287" s="6" t="str">
        <f>IF(_xlfn.IFNA(VLOOKUP(E1287,新服務功能!H:H,1,0),"舊服務")&lt;&gt;"舊服務","新服務","舊服務")</f>
        <v>新服務</v>
      </c>
      <c r="D1287" s="6" t="str">
        <f>IF((VLOOKUP(E1287,CIFX_ECSG清單!A:H,8,FALSE))=1,"異動","查詢")</f>
        <v>異動</v>
      </c>
      <c r="E1287" s="65" t="s">
        <v>2527</v>
      </c>
      <c r="F1287" s="27" t="str">
        <f>IF(ISNUMBER(FIND("TWIS",E1287)),VLOOKUP(SUBSTITUTE(E1287,"TWIS","IWIS"),CIFX_ECSG清單!A:R,18,0),IF(AND(ISNUMBER(FIND("T",LEFT(E1287,2))),IF(LEN(E1287)-LEN(SUBSTITUTE(E1287,"T",""))&gt;1,FALSE,TRUE)),VLOOKUP(SUBSTITUTE(E1287,"T",""),CIFX_ECSG清單!A:R,18,0),VLOOKUP(E1287,CIFX_ECSG清單!A:R,18,0)))</f>
        <v>TS0116-SA-010301-00004-顧客資料基本資料_OBU顧客基本資料建檔及變更</v>
      </c>
      <c r="G1287" s="65"/>
      <c r="H1287" s="65"/>
      <c r="I1287" s="65"/>
      <c r="J1287" s="65" t="s">
        <v>496</v>
      </c>
      <c r="K1287" s="65" t="s">
        <v>2432</v>
      </c>
      <c r="L1287" s="65"/>
      <c r="M1287" s="65"/>
      <c r="N1287" s="65">
        <v>2</v>
      </c>
      <c r="O1287" s="65" t="s">
        <v>516</v>
      </c>
      <c r="P1287" s="65" t="s">
        <v>1095</v>
      </c>
      <c r="Q1287" s="65" t="s">
        <v>2040</v>
      </c>
      <c r="R1287" s="65" t="s">
        <v>1096</v>
      </c>
      <c r="S1287" s="65" t="s">
        <v>1097</v>
      </c>
      <c r="T1287" s="65"/>
    </row>
    <row r="1288" spans="1:20" hidden="1">
      <c r="A1288" s="6" t="str">
        <f>VLOOKUP(E1288,CIFX_ECSG清單!A:B,2,0)</f>
        <v>PROD</v>
      </c>
      <c r="B1288" s="6" t="str">
        <f>_xlfn.IFNA(IF(C1288="舊服務",LOOKUP(1,0/FIND(IFERROR(VLOOKUP(E1288,新舊交易名稱mapping!A:B,2,0),E1288),PGMTRX!A:A),PGMTRX!C:C),LOOKUP(1,0/FIND(E1288,新服務功能!H:H),新服務功能!M:M)),VLOOKUP(IFERROR(VLOOKUP(E1288,新舊交易名稱mapping!A:B,2,0),E1288),CIFX_ECSG清單!A:B,2,0))</f>
        <v>TS0118 海外開戶系統(ABR)</v>
      </c>
      <c r="C1288" s="6" t="str">
        <f>IF(_xlfn.IFNA(VLOOKUP(E1288,新服務功能!H:H,1,0),"舊服務")&lt;&gt;"舊服務","新服務","舊服務")</f>
        <v>新服務</v>
      </c>
      <c r="D1288" s="6" t="str">
        <f>IF((VLOOKUP(E1288,CIFX_ECSG清單!A:H,8,FALSE))=1,"異動","查詢")</f>
        <v>異動</v>
      </c>
      <c r="E1288" s="65" t="s">
        <v>2527</v>
      </c>
      <c r="F1288" s="27" t="str">
        <f>IF(ISNUMBER(FIND("TWIS",E1288)),VLOOKUP(SUBSTITUTE(E1288,"TWIS","IWIS"),CIFX_ECSG清單!A:R,18,0),IF(AND(ISNUMBER(FIND("T",LEFT(E1288,2))),IF(LEN(E1288)-LEN(SUBSTITUTE(E1288,"T",""))&gt;1,FALSE,TRUE)),VLOOKUP(SUBSTITUTE(E1288,"T",""),CIFX_ECSG清單!A:R,18,0),VLOOKUP(E1288,CIFX_ECSG清單!A:R,18,0)))</f>
        <v>TS0116-SA-010301-00004-顧客資料基本資料_OBU顧客基本資料建檔及變更</v>
      </c>
      <c r="G1288" s="65"/>
      <c r="H1288" s="65"/>
      <c r="I1288" s="65"/>
      <c r="J1288" s="65" t="s">
        <v>496</v>
      </c>
      <c r="K1288" s="65" t="s">
        <v>526</v>
      </c>
      <c r="L1288" s="65"/>
      <c r="M1288" s="65"/>
      <c r="N1288" s="65">
        <v>2</v>
      </c>
      <c r="O1288" s="65" t="s">
        <v>516</v>
      </c>
      <c r="P1288" s="65" t="s">
        <v>1517</v>
      </c>
      <c r="Q1288" s="65" t="s">
        <v>2040</v>
      </c>
      <c r="R1288" s="65" t="s">
        <v>529</v>
      </c>
      <c r="S1288" s="65" t="s">
        <v>531</v>
      </c>
      <c r="T1288" s="65"/>
    </row>
    <row r="1289" spans="1:20" hidden="1">
      <c r="A1289" s="6" t="str">
        <f>VLOOKUP(E1289,CIFX_ECSG清單!A:B,2,0)</f>
        <v>PROD</v>
      </c>
      <c r="B1289" s="6" t="str">
        <f>_xlfn.IFNA(IF(C1289="舊服務",LOOKUP(1,0/FIND(IFERROR(VLOOKUP(E1289,新舊交易名稱mapping!A:B,2,0),E1289),PGMTRX!A:A),PGMTRX!C:C),LOOKUP(1,0/FIND(E1289,新服務功能!H:H),新服務功能!M:M)),VLOOKUP(IFERROR(VLOOKUP(E1289,新舊交易名稱mapping!A:B,2,0),E1289),CIFX_ECSG清單!A:B,2,0))</f>
        <v>TS0118 海外開戶系統(ABR)</v>
      </c>
      <c r="C1289" s="6" t="str">
        <f>IF(_xlfn.IFNA(VLOOKUP(E1289,新服務功能!H:H,1,0),"舊服務")&lt;&gt;"舊服務","新服務","舊服務")</f>
        <v>新服務</v>
      </c>
      <c r="D1289" s="6" t="str">
        <f>IF((VLOOKUP(E1289,CIFX_ECSG清單!A:H,8,FALSE))=1,"異動","查詢")</f>
        <v>異動</v>
      </c>
      <c r="E1289" s="65" t="s">
        <v>2527</v>
      </c>
      <c r="F1289" s="27" t="str">
        <f>IF(ISNUMBER(FIND("TWIS",E1289)),VLOOKUP(SUBSTITUTE(E1289,"TWIS","IWIS"),CIFX_ECSG清單!A:R,18,0),IF(AND(ISNUMBER(FIND("T",LEFT(E1289,2))),IF(LEN(E1289)-LEN(SUBSTITUTE(E1289,"T",""))&gt;1,FALSE,TRUE)),VLOOKUP(SUBSTITUTE(E1289,"T",""),CIFX_ECSG清單!A:R,18,0),VLOOKUP(E1289,CIFX_ECSG清單!A:R,18,0)))</f>
        <v>TS0116-SA-010301-00004-顧客資料基本資料_OBU顧客基本資料建檔及變更</v>
      </c>
      <c r="G1289" s="65"/>
      <c r="H1289" s="65"/>
      <c r="I1289" s="65"/>
      <c r="J1289" s="65" t="s">
        <v>496</v>
      </c>
      <c r="K1289" s="65" t="s">
        <v>2530</v>
      </c>
      <c r="L1289" s="65"/>
      <c r="M1289" s="65"/>
      <c r="N1289" s="65">
        <v>1</v>
      </c>
      <c r="O1289" s="65" t="s">
        <v>516</v>
      </c>
      <c r="P1289" s="65" t="s">
        <v>2531</v>
      </c>
      <c r="Q1289" s="65" t="s">
        <v>2114</v>
      </c>
      <c r="R1289" s="65" t="s">
        <v>2532</v>
      </c>
      <c r="S1289" s="65" t="s">
        <v>2533</v>
      </c>
      <c r="T1289" s="65"/>
    </row>
    <row r="1290" spans="1:20" hidden="1">
      <c r="A1290" s="6" t="str">
        <f>VLOOKUP(E1290,CIFX_ECSG清單!A:B,2,0)</f>
        <v>PROD</v>
      </c>
      <c r="B1290" s="6" t="str">
        <f>_xlfn.IFNA(IF(C1290="舊服務",LOOKUP(1,0/FIND(IFERROR(VLOOKUP(E1290,新舊交易名稱mapping!A:B,2,0),E1290),PGMTRX!A:A),PGMTRX!C:C),LOOKUP(1,0/FIND(E1290,新服務功能!H:H),新服務功能!M:M)),VLOOKUP(IFERROR(VLOOKUP(E1290,新舊交易名稱mapping!A:B,2,0),E1290),CIFX_ECSG清單!A:B,2,0))</f>
        <v>TS0118 海外開戶系統(ABR)</v>
      </c>
      <c r="C1290" s="6" t="str">
        <f>IF(_xlfn.IFNA(VLOOKUP(E1290,新服務功能!H:H,1,0),"舊服務")&lt;&gt;"舊服務","新服務","舊服務")</f>
        <v>新服務</v>
      </c>
      <c r="D1290" s="6" t="str">
        <f>IF((VLOOKUP(E1290,CIFX_ECSG清單!A:H,8,FALSE))=1,"異動","查詢")</f>
        <v>異動</v>
      </c>
      <c r="E1290" s="65" t="s">
        <v>2527</v>
      </c>
      <c r="F1290" s="27" t="str">
        <f>IF(ISNUMBER(FIND("TWIS",E1290)),VLOOKUP(SUBSTITUTE(E1290,"TWIS","IWIS"),CIFX_ECSG清單!A:R,18,0),IF(AND(ISNUMBER(FIND("T",LEFT(E1290,2))),IF(LEN(E1290)-LEN(SUBSTITUTE(E1290,"T",""))&gt;1,FALSE,TRUE)),VLOOKUP(SUBSTITUTE(E1290,"T",""),CIFX_ECSG清單!A:R,18,0),VLOOKUP(E1290,CIFX_ECSG清單!A:R,18,0)))</f>
        <v>TS0116-SA-010301-00004-顧客資料基本資料_OBU顧客基本資料建檔及變更</v>
      </c>
      <c r="G1290" s="65"/>
      <c r="H1290" s="65"/>
      <c r="I1290" s="65"/>
      <c r="J1290" s="65" t="s">
        <v>496</v>
      </c>
      <c r="K1290" s="65" t="s">
        <v>2534</v>
      </c>
      <c r="L1290" s="65"/>
      <c r="M1290" s="65"/>
      <c r="N1290" s="65">
        <v>1</v>
      </c>
      <c r="O1290" s="65" t="s">
        <v>516</v>
      </c>
      <c r="P1290" s="65" t="s">
        <v>2535</v>
      </c>
      <c r="Q1290" s="65"/>
      <c r="R1290" s="65"/>
      <c r="S1290" s="65" t="s">
        <v>2536</v>
      </c>
      <c r="T1290" s="65"/>
    </row>
    <row r="1291" spans="1:20" hidden="1">
      <c r="A1291" s="6" t="str">
        <f>VLOOKUP(E1291,CIFX_ECSG清單!A:B,2,0)</f>
        <v>PROD</v>
      </c>
      <c r="B1291" s="6" t="str">
        <f>_xlfn.IFNA(IF(C1291="舊服務",LOOKUP(1,0/FIND(IFERROR(VLOOKUP(E1291,新舊交易名稱mapping!A:B,2,0),E1291),PGMTRX!A:A),PGMTRX!C:C),LOOKUP(1,0/FIND(E1291,新服務功能!H:H),新服務功能!M:M)),VLOOKUP(IFERROR(VLOOKUP(E1291,新舊交易名稱mapping!A:B,2,0),E1291),CIFX_ECSG清單!A:B,2,0))</f>
        <v>TS0118 海外開戶系統(ABR)</v>
      </c>
      <c r="C1291" s="6" t="str">
        <f>IF(_xlfn.IFNA(VLOOKUP(E1291,新服務功能!H:H,1,0),"舊服務")&lt;&gt;"舊服務","新服務","舊服務")</f>
        <v>新服務</v>
      </c>
      <c r="D1291" s="6" t="str">
        <f>IF((VLOOKUP(E1291,CIFX_ECSG清單!A:H,8,FALSE))=1,"異動","查詢")</f>
        <v>異動</v>
      </c>
      <c r="E1291" s="65" t="s">
        <v>2527</v>
      </c>
      <c r="F1291" s="27" t="str">
        <f>IF(ISNUMBER(FIND("TWIS",E1291)),VLOOKUP(SUBSTITUTE(E1291,"TWIS","IWIS"),CIFX_ECSG清單!A:R,18,0),IF(AND(ISNUMBER(FIND("T",LEFT(E1291,2))),IF(LEN(E1291)-LEN(SUBSTITUTE(E1291,"T",""))&gt;1,FALSE,TRUE)),VLOOKUP(SUBSTITUTE(E1291,"T",""),CIFX_ECSG清單!A:R,18,0),VLOOKUP(E1291,CIFX_ECSG清單!A:R,18,0)))</f>
        <v>TS0116-SA-010301-00004-顧客資料基本資料_OBU顧客基本資料建檔及變更</v>
      </c>
      <c r="G1291" s="65"/>
      <c r="H1291" s="65"/>
      <c r="I1291" s="65"/>
      <c r="J1291" s="65" t="s">
        <v>496</v>
      </c>
      <c r="K1291" s="65" t="s">
        <v>1646</v>
      </c>
      <c r="L1291" s="65"/>
      <c r="M1291" s="65"/>
      <c r="N1291" s="65">
        <v>50</v>
      </c>
      <c r="O1291" s="65" t="s">
        <v>516</v>
      </c>
      <c r="P1291" s="65" t="s">
        <v>2537</v>
      </c>
      <c r="Q1291" s="65" t="s">
        <v>2114</v>
      </c>
      <c r="R1291" s="65" t="s">
        <v>1157</v>
      </c>
      <c r="S1291" s="65" t="s">
        <v>847</v>
      </c>
      <c r="T1291" s="65"/>
    </row>
    <row r="1292" spans="1:20" hidden="1">
      <c r="A1292" s="6" t="str">
        <f>VLOOKUP(E1292,CIFX_ECSG清單!A:B,2,0)</f>
        <v>PROD</v>
      </c>
      <c r="B1292" s="6" t="str">
        <f>_xlfn.IFNA(IF(C1292="舊服務",LOOKUP(1,0/FIND(IFERROR(VLOOKUP(E1292,新舊交易名稱mapping!A:B,2,0),E1292),PGMTRX!A:A),PGMTRX!C:C),LOOKUP(1,0/FIND(E1292,新服務功能!H:H),新服務功能!M:M)),VLOOKUP(IFERROR(VLOOKUP(E1292,新舊交易名稱mapping!A:B,2,0),E1292),CIFX_ECSG清單!A:B,2,0))</f>
        <v>TS0118 海外開戶系統(ABR)</v>
      </c>
      <c r="C1292" s="6" t="str">
        <f>IF(_xlfn.IFNA(VLOOKUP(E1292,新服務功能!H:H,1,0),"舊服務")&lt;&gt;"舊服務","新服務","舊服務")</f>
        <v>新服務</v>
      </c>
      <c r="D1292" s="6" t="str">
        <f>IF((VLOOKUP(E1292,CIFX_ECSG清單!A:H,8,FALSE))=1,"異動","查詢")</f>
        <v>異動</v>
      </c>
      <c r="E1292" s="65" t="s">
        <v>2527</v>
      </c>
      <c r="F1292" s="27" t="str">
        <f>IF(ISNUMBER(FIND("TWIS",E1292)),VLOOKUP(SUBSTITUTE(E1292,"TWIS","IWIS"),CIFX_ECSG清單!A:R,18,0),IF(AND(ISNUMBER(FIND("T",LEFT(E1292,2))),IF(LEN(E1292)-LEN(SUBSTITUTE(E1292,"T",""))&gt;1,FALSE,TRUE)),VLOOKUP(SUBSTITUTE(E1292,"T",""),CIFX_ECSG清單!A:R,18,0),VLOOKUP(E1292,CIFX_ECSG清單!A:R,18,0)))</f>
        <v>TS0116-SA-010301-00004-顧客資料基本資料_OBU顧客基本資料建檔及變更</v>
      </c>
      <c r="G1292" s="65"/>
      <c r="H1292" s="65"/>
      <c r="I1292" s="65"/>
      <c r="J1292" s="65" t="s">
        <v>513</v>
      </c>
      <c r="K1292" s="65" t="s">
        <v>1214</v>
      </c>
      <c r="L1292" s="65"/>
      <c r="M1292" s="65"/>
      <c r="N1292" s="65">
        <v>10</v>
      </c>
      <c r="O1292" s="65" t="s">
        <v>516</v>
      </c>
      <c r="P1292" s="65" t="s">
        <v>741</v>
      </c>
      <c r="Q1292" s="65" t="s">
        <v>2034</v>
      </c>
      <c r="R1292" s="65" t="s">
        <v>517</v>
      </c>
      <c r="S1292" s="65" t="s">
        <v>2035</v>
      </c>
      <c r="T1292" s="65"/>
    </row>
    <row r="1293" spans="1:20" hidden="1">
      <c r="A1293" s="6" t="str">
        <f>VLOOKUP(E1293,CIFX_ECSG清單!A:B,2,0)</f>
        <v>UAT</v>
      </c>
      <c r="B1293" s="6" t="str">
        <f>_xlfn.IFNA(IF(C1293="舊服務",LOOKUP(1,0/FIND(IFERROR(VLOOKUP(E1293,新舊交易名稱mapping!A:B,2,0),E1293),PGMTRX!A:A),PGMTRX!C:C),LOOKUP(1,0/FIND(E1293,新服務功能!H:H),新服務功能!M:M)),VLOOKUP(IFERROR(VLOOKUP(E1293,新舊交易名稱mapping!A:B,2,0),E1293),CIFX_ECSG清單!A:B,2,0))</f>
        <v>TS0092 大消金系統</v>
      </c>
      <c r="C1293" s="6" t="str">
        <f>IF(_xlfn.IFNA(VLOOKUP(E1293,新服務功能!H:H,1,0),"舊服務")&lt;&gt;"舊服務","新服務","舊服務")</f>
        <v>新服務</v>
      </c>
      <c r="D1293" s="6" t="str">
        <f>IF((VLOOKUP(E1293,CIFX_ECSG清單!A:H,8,FALSE))=1,"異動","查詢")</f>
        <v>異動</v>
      </c>
      <c r="E1293" s="65" t="s">
        <v>248</v>
      </c>
      <c r="F1293" s="27" t="str">
        <f>IF(ISNUMBER(FIND("TWIS",E1293)),VLOOKUP(SUBSTITUTE(E1293,"TWIS","IWIS"),CIFX_ECSG清單!A:R,18,0),IF(AND(ISNUMBER(FIND("T",LEFT(E1293,2))),IF(LEN(E1293)-LEN(SUBSTITUTE(E1293,"T",""))&gt;1,FALSE,TRUE)),VLOOKUP(SUBSTITUTE(E1293,"T",""),CIFX_ECSG清單!A:R,18,0),VLOOKUP(E1293,CIFX_ECSG清單!A:R,18,0)))</f>
        <v>TS0116-SA-010301-00010-顧客資料基本資料_顧客基本資料建檔(NCS/PLUS)</v>
      </c>
      <c r="G1293" s="65"/>
      <c r="H1293" s="65"/>
      <c r="I1293" s="65"/>
      <c r="J1293" s="65" t="s">
        <v>496</v>
      </c>
      <c r="K1293" s="65" t="s">
        <v>498</v>
      </c>
      <c r="L1293" s="65"/>
      <c r="M1293" s="65"/>
      <c r="N1293" s="65">
        <v>10</v>
      </c>
      <c r="O1293" s="65" t="s">
        <v>516</v>
      </c>
      <c r="P1293" s="65" t="s">
        <v>501</v>
      </c>
      <c r="Q1293" s="65"/>
      <c r="R1293" s="65"/>
      <c r="S1293" s="65" t="s">
        <v>2035</v>
      </c>
      <c r="T1293" s="65" t="s">
        <v>2538</v>
      </c>
    </row>
    <row r="1294" spans="1:20" hidden="1">
      <c r="A1294" s="6" t="str">
        <f>VLOOKUP(E1294,CIFX_ECSG清單!A:B,2,0)</f>
        <v>UAT</v>
      </c>
      <c r="B1294" s="6" t="str">
        <f>_xlfn.IFNA(IF(C1294="舊服務",LOOKUP(1,0/FIND(IFERROR(VLOOKUP(E1294,新舊交易名稱mapping!A:B,2,0),E1294),PGMTRX!A:A),PGMTRX!C:C),LOOKUP(1,0/FIND(E1294,新服務功能!H:H),新服務功能!M:M)),VLOOKUP(IFERROR(VLOOKUP(E1294,新舊交易名稱mapping!A:B,2,0),E1294),CIFX_ECSG清單!A:B,2,0))</f>
        <v>TS0092 大消金系統</v>
      </c>
      <c r="C1294" s="6" t="str">
        <f>IF(_xlfn.IFNA(VLOOKUP(E1294,新服務功能!H:H,1,0),"舊服務")&lt;&gt;"舊服務","新服務","舊服務")</f>
        <v>新服務</v>
      </c>
      <c r="D1294" s="6" t="str">
        <f>IF((VLOOKUP(E1294,CIFX_ECSG清單!A:H,8,FALSE))=1,"異動","查詢")</f>
        <v>異動</v>
      </c>
      <c r="E1294" s="65" t="s">
        <v>248</v>
      </c>
      <c r="F1294" s="27" t="str">
        <f>IF(ISNUMBER(FIND("TWIS",E1294)),VLOOKUP(SUBSTITUTE(E1294,"TWIS","IWIS"),CIFX_ECSG清單!A:R,18,0),IF(AND(ISNUMBER(FIND("T",LEFT(E1294,2))),IF(LEN(E1294)-LEN(SUBSTITUTE(E1294,"T",""))&gt;1,FALSE,TRUE)),VLOOKUP(SUBSTITUTE(E1294,"T",""),CIFX_ECSG清單!A:R,18,0),VLOOKUP(E1294,CIFX_ECSG清單!A:R,18,0)))</f>
        <v>TS0116-SA-010301-00010-顧客資料基本資料_顧客基本資料建檔(NCS/PLUS)</v>
      </c>
      <c r="G1294" s="65"/>
      <c r="H1294" s="65"/>
      <c r="I1294" s="65"/>
      <c r="J1294" s="65" t="s">
        <v>496</v>
      </c>
      <c r="K1294" s="65" t="s">
        <v>1201</v>
      </c>
      <c r="L1294" s="65"/>
      <c r="M1294" s="65"/>
      <c r="N1294" s="65">
        <v>4</v>
      </c>
      <c r="O1294" s="65" t="s">
        <v>516</v>
      </c>
      <c r="P1294" s="65" t="s">
        <v>1027</v>
      </c>
      <c r="Q1294" s="65"/>
      <c r="R1294" s="65"/>
      <c r="S1294" s="65" t="s">
        <v>2539</v>
      </c>
      <c r="T1294" s="65" t="s">
        <v>2538</v>
      </c>
    </row>
    <row r="1295" spans="1:20" hidden="1">
      <c r="A1295" s="6" t="str">
        <f>VLOOKUP(E1295,CIFX_ECSG清單!A:B,2,0)</f>
        <v>UAT</v>
      </c>
      <c r="B1295" s="6" t="str">
        <f>_xlfn.IFNA(IF(C1295="舊服務",LOOKUP(1,0/FIND(IFERROR(VLOOKUP(E1295,新舊交易名稱mapping!A:B,2,0),E1295),PGMTRX!A:A),PGMTRX!C:C),LOOKUP(1,0/FIND(E1295,新服務功能!H:H),新服務功能!M:M)),VLOOKUP(IFERROR(VLOOKUP(E1295,新舊交易名稱mapping!A:B,2,0),E1295),CIFX_ECSG清單!A:B,2,0))</f>
        <v>TS0092 大消金系統</v>
      </c>
      <c r="C1295" s="6" t="str">
        <f>IF(_xlfn.IFNA(VLOOKUP(E1295,新服務功能!H:H,1,0),"舊服務")&lt;&gt;"舊服務","新服務","舊服務")</f>
        <v>新服務</v>
      </c>
      <c r="D1295" s="6" t="str">
        <f>IF((VLOOKUP(E1295,CIFX_ECSG清單!A:H,8,FALSE))=1,"異動","查詢")</f>
        <v>異動</v>
      </c>
      <c r="E1295" s="65" t="s">
        <v>248</v>
      </c>
      <c r="F1295" s="27" t="str">
        <f>IF(ISNUMBER(FIND("TWIS",E1295)),VLOOKUP(SUBSTITUTE(E1295,"TWIS","IWIS"),CIFX_ECSG清單!A:R,18,0),IF(AND(ISNUMBER(FIND("T",LEFT(E1295,2))),IF(LEN(E1295)-LEN(SUBSTITUTE(E1295,"T",""))&gt;1,FALSE,TRUE)),VLOOKUP(SUBSTITUTE(E1295,"T",""),CIFX_ECSG清單!A:R,18,0),VLOOKUP(E1295,CIFX_ECSG清單!A:R,18,0)))</f>
        <v>TS0116-SA-010301-00010-顧客資料基本資料_顧客基本資料建檔(NCS/PLUS)</v>
      </c>
      <c r="G1295" s="65"/>
      <c r="H1295" s="65"/>
      <c r="I1295" s="65"/>
      <c r="J1295" s="65" t="s">
        <v>496</v>
      </c>
      <c r="K1295" s="6" t="s">
        <v>634</v>
      </c>
      <c r="L1295" s="6"/>
      <c r="M1295" s="6"/>
      <c r="N1295" s="65">
        <v>80</v>
      </c>
      <c r="O1295" s="65" t="s">
        <v>516</v>
      </c>
      <c r="P1295" s="6" t="s">
        <v>636</v>
      </c>
      <c r="Q1295" s="6"/>
      <c r="R1295" s="6"/>
      <c r="S1295" s="65" t="s">
        <v>2086</v>
      </c>
      <c r="T1295" s="65" t="s">
        <v>2538</v>
      </c>
    </row>
    <row r="1296" spans="1:20" hidden="1">
      <c r="A1296" s="6" t="str">
        <f>VLOOKUP(E1296,CIFX_ECSG清單!A:B,2,0)</f>
        <v>UAT</v>
      </c>
      <c r="B1296" s="6" t="str">
        <f>_xlfn.IFNA(IF(C1296="舊服務",LOOKUP(1,0/FIND(IFERROR(VLOOKUP(E1296,新舊交易名稱mapping!A:B,2,0),E1296),PGMTRX!A:A),PGMTRX!C:C),LOOKUP(1,0/FIND(E1296,新服務功能!H:H),新服務功能!M:M)),VLOOKUP(IFERROR(VLOOKUP(E1296,新舊交易名稱mapping!A:B,2,0),E1296),CIFX_ECSG清單!A:B,2,0))</f>
        <v>TS0092 大消金系統</v>
      </c>
      <c r="C1296" s="6" t="str">
        <f>IF(_xlfn.IFNA(VLOOKUP(E1296,新服務功能!H:H,1,0),"舊服務")&lt;&gt;"舊服務","新服務","舊服務")</f>
        <v>新服務</v>
      </c>
      <c r="D1296" s="6" t="str">
        <f>IF((VLOOKUP(E1296,CIFX_ECSG清單!A:H,8,FALSE))=1,"異動","查詢")</f>
        <v>異動</v>
      </c>
      <c r="E1296" s="65" t="s">
        <v>248</v>
      </c>
      <c r="F1296" s="27" t="str">
        <f>IF(ISNUMBER(FIND("TWIS",E1296)),VLOOKUP(SUBSTITUTE(E1296,"TWIS","IWIS"),CIFX_ECSG清單!A:R,18,0),IF(AND(ISNUMBER(FIND("T",LEFT(E1296,2))),IF(LEN(E1296)-LEN(SUBSTITUTE(E1296,"T",""))&gt;1,FALSE,TRUE)),VLOOKUP(SUBSTITUTE(E1296,"T",""),CIFX_ECSG清單!A:R,18,0),VLOOKUP(E1296,CIFX_ECSG清單!A:R,18,0)))</f>
        <v>TS0116-SA-010301-00010-顧客資料基本資料_顧客基本資料建檔(NCS/PLUS)</v>
      </c>
      <c r="G1296" s="65"/>
      <c r="H1296" s="65"/>
      <c r="I1296" s="65"/>
      <c r="J1296" s="65" t="s">
        <v>496</v>
      </c>
      <c r="K1296" s="6" t="s">
        <v>2271</v>
      </c>
      <c r="L1296" s="6"/>
      <c r="M1296" s="6"/>
      <c r="N1296" s="65">
        <v>8</v>
      </c>
      <c r="O1296" s="65" t="s">
        <v>516</v>
      </c>
      <c r="P1296" s="6" t="s">
        <v>631</v>
      </c>
      <c r="Q1296" s="6"/>
      <c r="R1296" s="6"/>
      <c r="S1296" s="65" t="s">
        <v>2540</v>
      </c>
      <c r="T1296" s="65" t="s">
        <v>2538</v>
      </c>
    </row>
    <row r="1297" spans="1:20" hidden="1">
      <c r="A1297" s="6" t="str">
        <f>VLOOKUP(E1297,CIFX_ECSG清單!A:B,2,0)</f>
        <v>UAT</v>
      </c>
      <c r="B1297" s="6" t="str">
        <f>_xlfn.IFNA(IF(C1297="舊服務",LOOKUP(1,0/FIND(IFERROR(VLOOKUP(E1297,新舊交易名稱mapping!A:B,2,0),E1297),PGMTRX!A:A),PGMTRX!C:C),LOOKUP(1,0/FIND(E1297,新服務功能!H:H),新服務功能!M:M)),VLOOKUP(IFERROR(VLOOKUP(E1297,新舊交易名稱mapping!A:B,2,0),E1297),CIFX_ECSG清單!A:B,2,0))</f>
        <v>TS0092 大消金系統</v>
      </c>
      <c r="C1297" s="6" t="str">
        <f>IF(_xlfn.IFNA(VLOOKUP(E1297,新服務功能!H:H,1,0),"舊服務")&lt;&gt;"舊服務","新服務","舊服務")</f>
        <v>新服務</v>
      </c>
      <c r="D1297" s="6" t="str">
        <f>IF((VLOOKUP(E1297,CIFX_ECSG清單!A:H,8,FALSE))=1,"異動","查詢")</f>
        <v>異動</v>
      </c>
      <c r="E1297" s="65" t="s">
        <v>248</v>
      </c>
      <c r="F1297" s="27" t="str">
        <f>IF(ISNUMBER(FIND("TWIS",E1297)),VLOOKUP(SUBSTITUTE(E1297,"TWIS","IWIS"),CIFX_ECSG清單!A:R,18,0),IF(AND(ISNUMBER(FIND("T",LEFT(E1297,2))),IF(LEN(E1297)-LEN(SUBSTITUTE(E1297,"T",""))&gt;1,FALSE,TRUE)),VLOOKUP(SUBSTITUTE(E1297,"T",""),CIFX_ECSG清單!A:R,18,0),VLOOKUP(E1297,CIFX_ECSG清單!A:R,18,0)))</f>
        <v>TS0116-SA-010301-00010-顧客資料基本資料_顧客基本資料建檔(NCS/PLUS)</v>
      </c>
      <c r="G1297" s="65"/>
      <c r="H1297" s="65"/>
      <c r="I1297" s="65"/>
      <c r="J1297" s="65" t="s">
        <v>496</v>
      </c>
      <c r="K1297" s="6" t="s">
        <v>2523</v>
      </c>
      <c r="L1297" s="6"/>
      <c r="M1297" s="6"/>
      <c r="N1297" s="65">
        <v>8</v>
      </c>
      <c r="O1297" s="65" t="s">
        <v>516</v>
      </c>
      <c r="P1297" s="6" t="s">
        <v>1105</v>
      </c>
      <c r="Q1297" s="6"/>
      <c r="R1297" s="6"/>
      <c r="S1297" s="65" t="s">
        <v>2541</v>
      </c>
      <c r="T1297" s="65" t="s">
        <v>2538</v>
      </c>
    </row>
    <row r="1298" spans="1:20" hidden="1">
      <c r="A1298" s="6" t="str">
        <f>VLOOKUP(E1298,CIFX_ECSG清單!A:B,2,0)</f>
        <v>UAT</v>
      </c>
      <c r="B1298" s="6" t="str">
        <f>_xlfn.IFNA(IF(C1298="舊服務",LOOKUP(1,0/FIND(IFERROR(VLOOKUP(E1298,新舊交易名稱mapping!A:B,2,0),E1298),PGMTRX!A:A),PGMTRX!C:C),LOOKUP(1,0/FIND(E1298,新服務功能!H:H),新服務功能!M:M)),VLOOKUP(IFERROR(VLOOKUP(E1298,新舊交易名稱mapping!A:B,2,0),E1298),CIFX_ECSG清單!A:B,2,0))</f>
        <v>TS0092 大消金系統</v>
      </c>
      <c r="C1298" s="6" t="str">
        <f>IF(_xlfn.IFNA(VLOOKUP(E1298,新服務功能!H:H,1,0),"舊服務")&lt;&gt;"舊服務","新服務","舊服務")</f>
        <v>新服務</v>
      </c>
      <c r="D1298" s="6" t="str">
        <f>IF((VLOOKUP(E1298,CIFX_ECSG清單!A:H,8,FALSE))=1,"異動","查詢")</f>
        <v>異動</v>
      </c>
      <c r="E1298" s="65" t="s">
        <v>248</v>
      </c>
      <c r="F1298" s="27" t="str">
        <f>IF(ISNUMBER(FIND("TWIS",E1298)),VLOOKUP(SUBSTITUTE(E1298,"TWIS","IWIS"),CIFX_ECSG清單!A:R,18,0),IF(AND(ISNUMBER(FIND("T",LEFT(E1298,2))),IF(LEN(E1298)-LEN(SUBSTITUTE(E1298,"T",""))&gt;1,FALSE,TRUE)),VLOOKUP(SUBSTITUTE(E1298,"T",""),CIFX_ECSG清單!A:R,18,0),VLOOKUP(E1298,CIFX_ECSG清單!A:R,18,0)))</f>
        <v>TS0116-SA-010301-00010-顧客資料基本資料_顧客基本資料建檔(NCS/PLUS)</v>
      </c>
      <c r="G1298" s="65"/>
      <c r="H1298" s="65"/>
      <c r="I1298" s="65"/>
      <c r="J1298" s="65" t="s">
        <v>496</v>
      </c>
      <c r="K1298" s="6" t="s">
        <v>2524</v>
      </c>
      <c r="L1298" s="6"/>
      <c r="M1298" s="6"/>
      <c r="N1298" s="65">
        <v>10</v>
      </c>
      <c r="O1298" s="65" t="s">
        <v>516</v>
      </c>
      <c r="P1298" s="6" t="s">
        <v>1110</v>
      </c>
      <c r="Q1298" s="6"/>
      <c r="R1298" s="6"/>
      <c r="S1298" s="65" t="s">
        <v>2542</v>
      </c>
      <c r="T1298" s="65" t="s">
        <v>2538</v>
      </c>
    </row>
    <row r="1299" spans="1:20" hidden="1">
      <c r="A1299" s="6" t="str">
        <f>VLOOKUP(E1299,CIFX_ECSG清單!A:B,2,0)</f>
        <v>UAT</v>
      </c>
      <c r="B1299" s="6" t="str">
        <f>_xlfn.IFNA(IF(C1299="舊服務",LOOKUP(1,0/FIND(IFERROR(VLOOKUP(E1299,新舊交易名稱mapping!A:B,2,0),E1299),PGMTRX!A:A),PGMTRX!C:C),LOOKUP(1,0/FIND(E1299,新服務功能!H:H),新服務功能!M:M)),VLOOKUP(IFERROR(VLOOKUP(E1299,新舊交易名稱mapping!A:B,2,0),E1299),CIFX_ECSG清單!A:B,2,0))</f>
        <v>TS0092 大消金系統</v>
      </c>
      <c r="C1299" s="6" t="str">
        <f>IF(_xlfn.IFNA(VLOOKUP(E1299,新服務功能!H:H,1,0),"舊服務")&lt;&gt;"舊服務","新服務","舊服務")</f>
        <v>新服務</v>
      </c>
      <c r="D1299" s="6" t="str">
        <f>IF((VLOOKUP(E1299,CIFX_ECSG清單!A:H,8,FALSE))=1,"異動","查詢")</f>
        <v>異動</v>
      </c>
      <c r="E1299" s="65" t="s">
        <v>248</v>
      </c>
      <c r="F1299" s="27" t="str">
        <f>IF(ISNUMBER(FIND("TWIS",E1299)),VLOOKUP(SUBSTITUTE(E1299,"TWIS","IWIS"),CIFX_ECSG清單!A:R,18,0),IF(AND(ISNUMBER(FIND("T",LEFT(E1299,2))),IF(LEN(E1299)-LEN(SUBSTITUTE(E1299,"T",""))&gt;1,FALSE,TRUE)),VLOOKUP(SUBSTITUTE(E1299,"T",""),CIFX_ECSG清單!A:R,18,0),VLOOKUP(E1299,CIFX_ECSG清單!A:R,18,0)))</f>
        <v>TS0116-SA-010301-00010-顧客資料基本資料_顧客基本資料建檔(NCS/PLUS)</v>
      </c>
      <c r="G1299" s="65"/>
      <c r="H1299" s="65"/>
      <c r="I1299" s="65"/>
      <c r="J1299" s="65" t="s">
        <v>496</v>
      </c>
      <c r="K1299" s="6" t="s">
        <v>2543</v>
      </c>
      <c r="L1299" s="6"/>
      <c r="M1299" s="6"/>
      <c r="N1299" s="65">
        <v>66</v>
      </c>
      <c r="O1299" s="65" t="s">
        <v>516</v>
      </c>
      <c r="P1299" s="6" t="s">
        <v>1114</v>
      </c>
      <c r="Q1299" s="6"/>
      <c r="R1299" s="6"/>
      <c r="S1299" s="65" t="s">
        <v>2544</v>
      </c>
      <c r="T1299" s="65" t="s">
        <v>2538</v>
      </c>
    </row>
    <row r="1300" spans="1:20" hidden="1">
      <c r="A1300" s="6" t="str">
        <f>VLOOKUP(E1300,CIFX_ECSG清單!A:B,2,0)</f>
        <v>UAT</v>
      </c>
      <c r="B1300" s="6" t="str">
        <f>_xlfn.IFNA(IF(C1300="舊服務",LOOKUP(1,0/FIND(IFERROR(VLOOKUP(E1300,新舊交易名稱mapping!A:B,2,0),E1300),PGMTRX!A:A),PGMTRX!C:C),LOOKUP(1,0/FIND(E1300,新服務功能!H:H),新服務功能!M:M)),VLOOKUP(IFERROR(VLOOKUP(E1300,新舊交易名稱mapping!A:B,2,0),E1300),CIFX_ECSG清單!A:B,2,0))</f>
        <v>TS0092 大消金系統</v>
      </c>
      <c r="C1300" s="6" t="str">
        <f>IF(_xlfn.IFNA(VLOOKUP(E1300,新服務功能!H:H,1,0),"舊服務")&lt;&gt;"舊服務","新服務","舊服務")</f>
        <v>新服務</v>
      </c>
      <c r="D1300" s="6" t="str">
        <f>IF((VLOOKUP(E1300,CIFX_ECSG清單!A:H,8,FALSE))=1,"異動","查詢")</f>
        <v>異動</v>
      </c>
      <c r="E1300" s="65" t="s">
        <v>248</v>
      </c>
      <c r="F1300" s="27" t="str">
        <f>IF(ISNUMBER(FIND("TWIS",E1300)),VLOOKUP(SUBSTITUTE(E1300,"TWIS","IWIS"),CIFX_ECSG清單!A:R,18,0),IF(AND(ISNUMBER(FIND("T",LEFT(E1300,2))),IF(LEN(E1300)-LEN(SUBSTITUTE(E1300,"T",""))&gt;1,FALSE,TRUE)),VLOOKUP(SUBSTITUTE(E1300,"T",""),CIFX_ECSG清單!A:R,18,0),VLOOKUP(E1300,CIFX_ECSG清單!A:R,18,0)))</f>
        <v>TS0116-SA-010301-00010-顧客資料基本資料_顧客基本資料建檔(NCS/PLUS)</v>
      </c>
      <c r="G1300" s="65"/>
      <c r="H1300" s="65"/>
      <c r="I1300" s="65"/>
      <c r="J1300" s="65" t="s">
        <v>496</v>
      </c>
      <c r="K1300" s="6" t="s">
        <v>2374</v>
      </c>
      <c r="L1300" s="6"/>
      <c r="M1300" s="6"/>
      <c r="N1300" s="65">
        <v>5</v>
      </c>
      <c r="O1300" s="65" t="s">
        <v>516</v>
      </c>
      <c r="P1300" s="6" t="s">
        <v>1118</v>
      </c>
      <c r="Q1300" s="6"/>
      <c r="R1300" s="6"/>
      <c r="S1300" s="65" t="s">
        <v>2545</v>
      </c>
      <c r="T1300" s="65" t="s">
        <v>2538</v>
      </c>
    </row>
    <row r="1301" spans="1:20" hidden="1">
      <c r="A1301" s="6" t="str">
        <f>VLOOKUP(E1301,CIFX_ECSG清單!A:B,2,0)</f>
        <v>UAT</v>
      </c>
      <c r="B1301" s="6" t="str">
        <f>_xlfn.IFNA(IF(C1301="舊服務",LOOKUP(1,0/FIND(IFERROR(VLOOKUP(E1301,新舊交易名稱mapping!A:B,2,0),E1301),PGMTRX!A:A),PGMTRX!C:C),LOOKUP(1,0/FIND(E1301,新服務功能!H:H),新服務功能!M:M)),VLOOKUP(IFERROR(VLOOKUP(E1301,新舊交易名稱mapping!A:B,2,0),E1301),CIFX_ECSG清單!A:B,2,0))</f>
        <v>TS0092 大消金系統</v>
      </c>
      <c r="C1301" s="6" t="str">
        <f>IF(_xlfn.IFNA(VLOOKUP(E1301,新服務功能!H:H,1,0),"舊服務")&lt;&gt;"舊服務","新服務","舊服務")</f>
        <v>新服務</v>
      </c>
      <c r="D1301" s="6" t="str">
        <f>IF((VLOOKUP(E1301,CIFX_ECSG清單!A:H,8,FALSE))=1,"異動","查詢")</f>
        <v>異動</v>
      </c>
      <c r="E1301" s="65" t="s">
        <v>248</v>
      </c>
      <c r="F1301" s="27" t="str">
        <f>IF(ISNUMBER(FIND("TWIS",E1301)),VLOOKUP(SUBSTITUTE(E1301,"TWIS","IWIS"),CIFX_ECSG清單!A:R,18,0),IF(AND(ISNUMBER(FIND("T",LEFT(E1301,2))),IF(LEN(E1301)-LEN(SUBSTITUTE(E1301,"T",""))&gt;1,FALSE,TRUE)),VLOOKUP(SUBSTITUTE(E1301,"T",""),CIFX_ECSG清單!A:R,18,0),VLOOKUP(E1301,CIFX_ECSG清單!A:R,18,0)))</f>
        <v>TS0116-SA-010301-00010-顧客資料基本資料_顧客基本資料建檔(NCS/PLUS)</v>
      </c>
      <c r="G1301" s="65"/>
      <c r="H1301" s="65"/>
      <c r="I1301" s="65"/>
      <c r="J1301" s="65" t="s">
        <v>496</v>
      </c>
      <c r="K1301" s="6" t="s">
        <v>2376</v>
      </c>
      <c r="L1301" s="6"/>
      <c r="M1301" s="6"/>
      <c r="N1301" s="65">
        <v>1</v>
      </c>
      <c r="O1301" s="65" t="s">
        <v>516</v>
      </c>
      <c r="P1301" s="6" t="s">
        <v>1074</v>
      </c>
      <c r="Q1301" s="6"/>
      <c r="R1301" s="6"/>
      <c r="S1301" s="65" t="s">
        <v>1076</v>
      </c>
      <c r="T1301" s="65" t="s">
        <v>2538</v>
      </c>
    </row>
    <row r="1302" spans="1:20" hidden="1">
      <c r="A1302" s="6" t="str">
        <f>VLOOKUP(E1302,CIFX_ECSG清單!A:B,2,0)</f>
        <v>UAT</v>
      </c>
      <c r="B1302" s="6" t="str">
        <f>_xlfn.IFNA(IF(C1302="舊服務",LOOKUP(1,0/FIND(IFERROR(VLOOKUP(E1302,新舊交易名稱mapping!A:B,2,0),E1302),PGMTRX!A:A),PGMTRX!C:C),LOOKUP(1,0/FIND(E1302,新服務功能!H:H),新服務功能!M:M)),VLOOKUP(IFERROR(VLOOKUP(E1302,新舊交易名稱mapping!A:B,2,0),E1302),CIFX_ECSG清單!A:B,2,0))</f>
        <v>TS0092 大消金系統</v>
      </c>
      <c r="C1302" s="6" t="str">
        <f>IF(_xlfn.IFNA(VLOOKUP(E1302,新服務功能!H:H,1,0),"舊服務")&lt;&gt;"舊服務","新服務","舊服務")</f>
        <v>新服務</v>
      </c>
      <c r="D1302" s="6" t="str">
        <f>IF((VLOOKUP(E1302,CIFX_ECSG清單!A:H,8,FALSE))=1,"異動","查詢")</f>
        <v>異動</v>
      </c>
      <c r="E1302" s="65" t="s">
        <v>248</v>
      </c>
      <c r="F1302" s="27" t="str">
        <f>IF(ISNUMBER(FIND("TWIS",E1302)),VLOOKUP(SUBSTITUTE(E1302,"TWIS","IWIS"),CIFX_ECSG清單!A:R,18,0),IF(AND(ISNUMBER(FIND("T",LEFT(E1302,2))),IF(LEN(E1302)-LEN(SUBSTITUTE(E1302,"T",""))&gt;1,FALSE,TRUE)),VLOOKUP(SUBSTITUTE(E1302,"T",""),CIFX_ECSG清單!A:R,18,0),VLOOKUP(E1302,CIFX_ECSG清單!A:R,18,0)))</f>
        <v>TS0116-SA-010301-00010-顧客資料基本資料_顧客基本資料建檔(NCS/PLUS)</v>
      </c>
      <c r="G1302" s="65"/>
      <c r="H1302" s="65"/>
      <c r="I1302" s="65"/>
      <c r="J1302" s="65" t="s">
        <v>496</v>
      </c>
      <c r="K1302" s="6" t="s">
        <v>1120</v>
      </c>
      <c r="L1302" s="6"/>
      <c r="M1302" s="6"/>
      <c r="N1302" s="65">
        <v>8</v>
      </c>
      <c r="O1302" s="65" t="s">
        <v>516</v>
      </c>
      <c r="P1302" s="6" t="s">
        <v>1122</v>
      </c>
      <c r="Q1302" s="6"/>
      <c r="R1302" s="6"/>
      <c r="S1302" s="65" t="s">
        <v>2546</v>
      </c>
      <c r="T1302" s="65" t="s">
        <v>2538</v>
      </c>
    </row>
    <row r="1303" spans="1:20" hidden="1">
      <c r="A1303" s="6" t="str">
        <f>VLOOKUP(E1303,CIFX_ECSG清單!A:B,2,0)</f>
        <v>UAT</v>
      </c>
      <c r="B1303" s="6" t="str">
        <f>_xlfn.IFNA(IF(C1303="舊服務",LOOKUP(1,0/FIND(IFERROR(VLOOKUP(E1303,新舊交易名稱mapping!A:B,2,0),E1303),PGMTRX!A:A),PGMTRX!C:C),LOOKUP(1,0/FIND(E1303,新服務功能!H:H),新服務功能!M:M)),VLOOKUP(IFERROR(VLOOKUP(E1303,新舊交易名稱mapping!A:B,2,0),E1303),CIFX_ECSG清單!A:B,2,0))</f>
        <v>TS0092 大消金系統</v>
      </c>
      <c r="C1303" s="6" t="str">
        <f>IF(_xlfn.IFNA(VLOOKUP(E1303,新服務功能!H:H,1,0),"舊服務")&lt;&gt;"舊服務","新服務","舊服務")</f>
        <v>新服務</v>
      </c>
      <c r="D1303" s="6" t="str">
        <f>IF((VLOOKUP(E1303,CIFX_ECSG清單!A:H,8,FALSE))=1,"異動","查詢")</f>
        <v>異動</v>
      </c>
      <c r="E1303" s="65" t="s">
        <v>248</v>
      </c>
      <c r="F1303" s="27" t="str">
        <f>IF(ISNUMBER(FIND("TWIS",E1303)),VLOOKUP(SUBSTITUTE(E1303,"TWIS","IWIS"),CIFX_ECSG清單!A:R,18,0),IF(AND(ISNUMBER(FIND("T",LEFT(E1303,2))),IF(LEN(E1303)-LEN(SUBSTITUTE(E1303,"T",""))&gt;1,FALSE,TRUE)),VLOOKUP(SUBSTITUTE(E1303,"T",""),CIFX_ECSG清單!A:R,18,0),VLOOKUP(E1303,CIFX_ECSG清單!A:R,18,0)))</f>
        <v>TS0116-SA-010301-00010-顧客資料基本資料_顧客基本資料建檔(NCS/PLUS)</v>
      </c>
      <c r="G1303" s="65"/>
      <c r="H1303" s="65"/>
      <c r="I1303" s="65"/>
      <c r="J1303" s="65" t="s">
        <v>496</v>
      </c>
      <c r="K1303" s="6" t="s">
        <v>2526</v>
      </c>
      <c r="L1303" s="6"/>
      <c r="M1303" s="6"/>
      <c r="N1303" s="65">
        <v>10</v>
      </c>
      <c r="O1303" s="65" t="s">
        <v>516</v>
      </c>
      <c r="P1303" s="6" t="s">
        <v>1126</v>
      </c>
      <c r="Q1303" s="6"/>
      <c r="R1303" s="6"/>
      <c r="S1303" s="65" t="s">
        <v>2547</v>
      </c>
      <c r="T1303" s="65" t="s">
        <v>2538</v>
      </c>
    </row>
    <row r="1304" spans="1:20" hidden="1">
      <c r="A1304" s="6" t="str">
        <f>VLOOKUP(E1304,CIFX_ECSG清單!A:B,2,0)</f>
        <v>UAT</v>
      </c>
      <c r="B1304" s="6" t="str">
        <f>_xlfn.IFNA(IF(C1304="舊服務",LOOKUP(1,0/FIND(IFERROR(VLOOKUP(E1304,新舊交易名稱mapping!A:B,2,0),E1304),PGMTRX!A:A),PGMTRX!C:C),LOOKUP(1,0/FIND(E1304,新服務功能!H:H),新服務功能!M:M)),VLOOKUP(IFERROR(VLOOKUP(E1304,新舊交易名稱mapping!A:B,2,0),E1304),CIFX_ECSG清單!A:B,2,0))</f>
        <v>TS0092 大消金系統</v>
      </c>
      <c r="C1304" s="6" t="str">
        <f>IF(_xlfn.IFNA(VLOOKUP(E1304,新服務功能!H:H,1,0),"舊服務")&lt;&gt;"舊服務","新服務","舊服務")</f>
        <v>新服務</v>
      </c>
      <c r="D1304" s="6" t="str">
        <f>IF((VLOOKUP(E1304,CIFX_ECSG清單!A:H,8,FALSE))=1,"異動","查詢")</f>
        <v>異動</v>
      </c>
      <c r="E1304" s="65" t="s">
        <v>248</v>
      </c>
      <c r="F1304" s="27" t="str">
        <f>IF(ISNUMBER(FIND("TWIS",E1304)),VLOOKUP(SUBSTITUTE(E1304,"TWIS","IWIS"),CIFX_ECSG清單!A:R,18,0),IF(AND(ISNUMBER(FIND("T",LEFT(E1304,2))),IF(LEN(E1304)-LEN(SUBSTITUTE(E1304,"T",""))&gt;1,FALSE,TRUE)),VLOOKUP(SUBSTITUTE(E1304,"T",""),CIFX_ECSG清單!A:R,18,0),VLOOKUP(E1304,CIFX_ECSG清單!A:R,18,0)))</f>
        <v>TS0116-SA-010301-00010-顧客資料基本資料_顧客基本資料建檔(NCS/PLUS)</v>
      </c>
      <c r="G1304" s="65"/>
      <c r="H1304" s="65"/>
      <c r="I1304" s="65"/>
      <c r="J1304" s="65" t="s">
        <v>496</v>
      </c>
      <c r="K1304" s="6" t="s">
        <v>2548</v>
      </c>
      <c r="L1304" s="6"/>
      <c r="M1304" s="6"/>
      <c r="N1304" s="65">
        <v>66</v>
      </c>
      <c r="O1304" s="65" t="s">
        <v>516</v>
      </c>
      <c r="P1304" s="6" t="s">
        <v>1130</v>
      </c>
      <c r="Q1304" s="6"/>
      <c r="R1304" s="6"/>
      <c r="S1304" s="65" t="s">
        <v>2549</v>
      </c>
      <c r="T1304" s="65" t="s">
        <v>2538</v>
      </c>
    </row>
    <row r="1305" spans="1:20" hidden="1">
      <c r="A1305" s="6" t="str">
        <f>VLOOKUP(E1305,CIFX_ECSG清單!A:B,2,0)</f>
        <v>UAT</v>
      </c>
      <c r="B1305" s="6" t="str">
        <f>_xlfn.IFNA(IF(C1305="舊服務",LOOKUP(1,0/FIND(IFERROR(VLOOKUP(E1305,新舊交易名稱mapping!A:B,2,0),E1305),PGMTRX!A:A),PGMTRX!C:C),LOOKUP(1,0/FIND(E1305,新服務功能!H:H),新服務功能!M:M)),VLOOKUP(IFERROR(VLOOKUP(E1305,新舊交易名稱mapping!A:B,2,0),E1305),CIFX_ECSG清單!A:B,2,0))</f>
        <v>TS0092 大消金系統</v>
      </c>
      <c r="C1305" s="6" t="str">
        <f>IF(_xlfn.IFNA(VLOOKUP(E1305,新服務功能!H:H,1,0),"舊服務")&lt;&gt;"舊服務","新服務","舊服務")</f>
        <v>新服務</v>
      </c>
      <c r="D1305" s="6" t="str">
        <f>IF((VLOOKUP(E1305,CIFX_ECSG清單!A:H,8,FALSE))=1,"異動","查詢")</f>
        <v>異動</v>
      </c>
      <c r="E1305" s="65" t="s">
        <v>248</v>
      </c>
      <c r="F1305" s="27" t="str">
        <f>IF(ISNUMBER(FIND("TWIS",E1305)),VLOOKUP(SUBSTITUTE(E1305,"TWIS","IWIS"),CIFX_ECSG清單!A:R,18,0),IF(AND(ISNUMBER(FIND("T",LEFT(E1305,2))),IF(LEN(E1305)-LEN(SUBSTITUTE(E1305,"T",""))&gt;1,FALSE,TRUE)),VLOOKUP(SUBSTITUTE(E1305,"T",""),CIFX_ECSG清單!A:R,18,0),VLOOKUP(E1305,CIFX_ECSG清單!A:R,18,0)))</f>
        <v>TS0116-SA-010301-00010-顧客資料基本資料_顧客基本資料建檔(NCS/PLUS)</v>
      </c>
      <c r="G1305" s="65"/>
      <c r="H1305" s="65"/>
      <c r="I1305" s="65"/>
      <c r="J1305" s="65" t="s">
        <v>496</v>
      </c>
      <c r="K1305" s="6" t="s">
        <v>2161</v>
      </c>
      <c r="L1305" s="6"/>
      <c r="M1305" s="6"/>
      <c r="N1305" s="65">
        <v>5</v>
      </c>
      <c r="O1305" s="65" t="s">
        <v>516</v>
      </c>
      <c r="P1305" s="6" t="s">
        <v>946</v>
      </c>
      <c r="Q1305" s="6"/>
      <c r="R1305" s="6"/>
      <c r="S1305" s="65" t="s">
        <v>2550</v>
      </c>
      <c r="T1305" s="65" t="s">
        <v>2538</v>
      </c>
    </row>
    <row r="1306" spans="1:20" hidden="1">
      <c r="A1306" s="6" t="str">
        <f>VLOOKUP(E1306,CIFX_ECSG清單!A:B,2,0)</f>
        <v>UAT</v>
      </c>
      <c r="B1306" s="6" t="str">
        <f>_xlfn.IFNA(IF(C1306="舊服務",LOOKUP(1,0/FIND(IFERROR(VLOOKUP(E1306,新舊交易名稱mapping!A:B,2,0),E1306),PGMTRX!A:A),PGMTRX!C:C),LOOKUP(1,0/FIND(E1306,新服務功能!H:H),新服務功能!M:M)),VLOOKUP(IFERROR(VLOOKUP(E1306,新舊交易名稱mapping!A:B,2,0),E1306),CIFX_ECSG清單!A:B,2,0))</f>
        <v>TS0092 大消金系統</v>
      </c>
      <c r="C1306" s="6" t="str">
        <f>IF(_xlfn.IFNA(VLOOKUP(E1306,新服務功能!H:H,1,0),"舊服務")&lt;&gt;"舊服務","新服務","舊服務")</f>
        <v>新服務</v>
      </c>
      <c r="D1306" s="6" t="str">
        <f>IF((VLOOKUP(E1306,CIFX_ECSG清單!A:H,8,FALSE))=1,"異動","查詢")</f>
        <v>異動</v>
      </c>
      <c r="E1306" s="65" t="s">
        <v>248</v>
      </c>
      <c r="F1306" s="27" t="str">
        <f>IF(ISNUMBER(FIND("TWIS",E1306)),VLOOKUP(SUBSTITUTE(E1306,"TWIS","IWIS"),CIFX_ECSG清單!A:R,18,0),IF(AND(ISNUMBER(FIND("T",LEFT(E1306,2))),IF(LEN(E1306)-LEN(SUBSTITUTE(E1306,"T",""))&gt;1,FALSE,TRUE)),VLOOKUP(SUBSTITUTE(E1306,"T",""),CIFX_ECSG清單!A:R,18,0),VLOOKUP(E1306,CIFX_ECSG清單!A:R,18,0)))</f>
        <v>TS0116-SA-010301-00010-顧客資料基本資料_顧客基本資料建檔(NCS/PLUS)</v>
      </c>
      <c r="G1306" s="65"/>
      <c r="H1306" s="65"/>
      <c r="I1306" s="65"/>
      <c r="J1306" s="65" t="s">
        <v>496</v>
      </c>
      <c r="K1306" s="6" t="s">
        <v>907</v>
      </c>
      <c r="L1306" s="6"/>
      <c r="M1306" s="6"/>
      <c r="N1306" s="65">
        <v>11</v>
      </c>
      <c r="O1306" s="65" t="s">
        <v>516</v>
      </c>
      <c r="P1306" s="6" t="s">
        <v>909</v>
      </c>
      <c r="Q1306" s="6"/>
      <c r="R1306" s="6"/>
      <c r="S1306" s="65" t="s">
        <v>2551</v>
      </c>
      <c r="T1306" s="65" t="s">
        <v>2538</v>
      </c>
    </row>
    <row r="1307" spans="1:20" hidden="1">
      <c r="A1307" s="6" t="str">
        <f>VLOOKUP(E1307,CIFX_ECSG清單!A:B,2,0)</f>
        <v>UAT</v>
      </c>
      <c r="B1307" s="6" t="str">
        <f>_xlfn.IFNA(IF(C1307="舊服務",LOOKUP(1,0/FIND(IFERROR(VLOOKUP(E1307,新舊交易名稱mapping!A:B,2,0),E1307),PGMTRX!A:A),PGMTRX!C:C),LOOKUP(1,0/FIND(E1307,新服務功能!H:H),新服務功能!M:M)),VLOOKUP(IFERROR(VLOOKUP(E1307,新舊交易名稱mapping!A:B,2,0),E1307),CIFX_ECSG清單!A:B,2,0))</f>
        <v>TS0092 大消金系統</v>
      </c>
      <c r="C1307" s="6" t="str">
        <f>IF(_xlfn.IFNA(VLOOKUP(E1307,新服務功能!H:H,1,0),"舊服務")&lt;&gt;"舊服務","新服務","舊服務")</f>
        <v>新服務</v>
      </c>
      <c r="D1307" s="6" t="str">
        <f>IF((VLOOKUP(E1307,CIFX_ECSG清單!A:H,8,FALSE))=1,"異動","查詢")</f>
        <v>異動</v>
      </c>
      <c r="E1307" s="65" t="s">
        <v>248</v>
      </c>
      <c r="F1307" s="27" t="str">
        <f>IF(ISNUMBER(FIND("TWIS",E1307)),VLOOKUP(SUBSTITUTE(E1307,"TWIS","IWIS"),CIFX_ECSG清單!A:R,18,0),IF(AND(ISNUMBER(FIND("T",LEFT(E1307,2))),IF(LEN(E1307)-LEN(SUBSTITUTE(E1307,"T",""))&gt;1,FALSE,TRUE)),VLOOKUP(SUBSTITUTE(E1307,"T",""),CIFX_ECSG清單!A:R,18,0),VLOOKUP(E1307,CIFX_ECSG清單!A:R,18,0)))</f>
        <v>TS0116-SA-010301-00010-顧客資料基本資料_顧客基本資料建檔(NCS/PLUS)</v>
      </c>
      <c r="G1307" s="65"/>
      <c r="H1307" s="65"/>
      <c r="I1307" s="65"/>
      <c r="J1307" s="65" t="s">
        <v>496</v>
      </c>
      <c r="K1307" s="6" t="s">
        <v>912</v>
      </c>
      <c r="L1307" s="6"/>
      <c r="M1307" s="6"/>
      <c r="N1307" s="65">
        <v>11</v>
      </c>
      <c r="O1307" s="65" t="s">
        <v>516</v>
      </c>
      <c r="P1307" s="6" t="s">
        <v>914</v>
      </c>
      <c r="Q1307" s="6"/>
      <c r="R1307" s="6"/>
      <c r="S1307" s="65" t="s">
        <v>2552</v>
      </c>
      <c r="T1307" s="65" t="s">
        <v>2538</v>
      </c>
    </row>
    <row r="1308" spans="1:20" hidden="1">
      <c r="A1308" s="6" t="str">
        <f>VLOOKUP(E1308,CIFX_ECSG清單!A:B,2,0)</f>
        <v>UAT</v>
      </c>
      <c r="B1308" s="6" t="str">
        <f>_xlfn.IFNA(IF(C1308="舊服務",LOOKUP(1,0/FIND(IFERROR(VLOOKUP(E1308,新舊交易名稱mapping!A:B,2,0),E1308),PGMTRX!A:A),PGMTRX!C:C),LOOKUP(1,0/FIND(E1308,新服務功能!H:H),新服務功能!M:M)),VLOOKUP(IFERROR(VLOOKUP(E1308,新舊交易名稱mapping!A:B,2,0),E1308),CIFX_ECSG清單!A:B,2,0))</f>
        <v>TS0092 大消金系統</v>
      </c>
      <c r="C1308" s="6" t="str">
        <f>IF(_xlfn.IFNA(VLOOKUP(E1308,新服務功能!H:H,1,0),"舊服務")&lt;&gt;"舊服務","新服務","舊服務")</f>
        <v>新服務</v>
      </c>
      <c r="D1308" s="6" t="str">
        <f>IF((VLOOKUP(E1308,CIFX_ECSG清單!A:H,8,FALSE))=1,"異動","查詢")</f>
        <v>異動</v>
      </c>
      <c r="E1308" s="65" t="s">
        <v>248</v>
      </c>
      <c r="F1308" s="27" t="str">
        <f>IF(ISNUMBER(FIND("TWIS",E1308)),VLOOKUP(SUBSTITUTE(E1308,"TWIS","IWIS"),CIFX_ECSG清單!A:R,18,0),IF(AND(ISNUMBER(FIND("T",LEFT(E1308,2))),IF(LEN(E1308)-LEN(SUBSTITUTE(E1308,"T",""))&gt;1,FALSE,TRUE)),VLOOKUP(SUBSTITUTE(E1308,"T",""),CIFX_ECSG清單!A:R,18,0),VLOOKUP(E1308,CIFX_ECSG清單!A:R,18,0)))</f>
        <v>TS0116-SA-010301-00010-顧客資料基本資料_顧客基本資料建檔(NCS/PLUS)</v>
      </c>
      <c r="G1308" s="65"/>
      <c r="H1308" s="65"/>
      <c r="I1308" s="65"/>
      <c r="J1308" s="65" t="s">
        <v>496</v>
      </c>
      <c r="K1308" s="6" t="s">
        <v>1883</v>
      </c>
      <c r="L1308" s="6"/>
      <c r="M1308" s="6"/>
      <c r="N1308" s="65">
        <v>4</v>
      </c>
      <c r="O1308" s="65" t="s">
        <v>516</v>
      </c>
      <c r="P1308" s="6" t="s">
        <v>920</v>
      </c>
      <c r="Q1308" s="6"/>
      <c r="R1308" s="6"/>
      <c r="S1308" s="65" t="s">
        <v>2553</v>
      </c>
      <c r="T1308" s="65" t="s">
        <v>2538</v>
      </c>
    </row>
    <row r="1309" spans="1:20" hidden="1">
      <c r="A1309" s="6" t="str">
        <f>VLOOKUP(E1309,CIFX_ECSG清單!A:B,2,0)</f>
        <v>UAT</v>
      </c>
      <c r="B1309" s="6" t="str">
        <f>_xlfn.IFNA(IF(C1309="舊服務",LOOKUP(1,0/FIND(IFERROR(VLOOKUP(E1309,新舊交易名稱mapping!A:B,2,0),E1309),PGMTRX!A:A),PGMTRX!C:C),LOOKUP(1,0/FIND(E1309,新服務功能!H:H),新服務功能!M:M)),VLOOKUP(IFERROR(VLOOKUP(E1309,新舊交易名稱mapping!A:B,2,0),E1309),CIFX_ECSG清單!A:B,2,0))</f>
        <v>TS0092 大消金系統</v>
      </c>
      <c r="C1309" s="6" t="str">
        <f>IF(_xlfn.IFNA(VLOOKUP(E1309,新服務功能!H:H,1,0),"舊服務")&lt;&gt;"舊服務","新服務","舊服務")</f>
        <v>新服務</v>
      </c>
      <c r="D1309" s="6" t="str">
        <f>IF((VLOOKUP(E1309,CIFX_ECSG清單!A:H,8,FALSE))=1,"異動","查詢")</f>
        <v>異動</v>
      </c>
      <c r="E1309" s="65" t="s">
        <v>248</v>
      </c>
      <c r="F1309" s="27" t="str">
        <f>IF(ISNUMBER(FIND("TWIS",E1309)),VLOOKUP(SUBSTITUTE(E1309,"TWIS","IWIS"),CIFX_ECSG清單!A:R,18,0),IF(AND(ISNUMBER(FIND("T",LEFT(E1309,2))),IF(LEN(E1309)-LEN(SUBSTITUTE(E1309,"T",""))&gt;1,FALSE,TRUE)),VLOOKUP(SUBSTITUTE(E1309,"T",""),CIFX_ECSG清單!A:R,18,0),VLOOKUP(E1309,CIFX_ECSG清單!A:R,18,0)))</f>
        <v>TS0116-SA-010301-00010-顧客資料基本資料_顧客基本資料建檔(NCS/PLUS)</v>
      </c>
      <c r="G1309" s="65"/>
      <c r="H1309" s="65"/>
      <c r="I1309" s="65"/>
      <c r="J1309" s="65" t="s">
        <v>496</v>
      </c>
      <c r="K1309" s="6" t="s">
        <v>1391</v>
      </c>
      <c r="L1309" s="6"/>
      <c r="M1309" s="6"/>
      <c r="N1309" s="65">
        <v>3</v>
      </c>
      <c r="O1309" s="65" t="s">
        <v>516</v>
      </c>
      <c r="P1309" s="6" t="s">
        <v>882</v>
      </c>
      <c r="Q1309" s="6"/>
      <c r="R1309" s="6"/>
      <c r="S1309" s="65" t="s">
        <v>884</v>
      </c>
      <c r="T1309" s="65" t="s">
        <v>2538</v>
      </c>
    </row>
    <row r="1310" spans="1:20" hidden="1">
      <c r="A1310" s="6" t="str">
        <f>VLOOKUP(E1310,CIFX_ECSG清單!A:B,2,0)</f>
        <v>UAT</v>
      </c>
      <c r="B1310" s="6" t="str">
        <f>_xlfn.IFNA(IF(C1310="舊服務",LOOKUP(1,0/FIND(IFERROR(VLOOKUP(E1310,新舊交易名稱mapping!A:B,2,0),E1310),PGMTRX!A:A),PGMTRX!C:C),LOOKUP(1,0/FIND(E1310,新服務功能!H:H),新服務功能!M:M)),VLOOKUP(IFERROR(VLOOKUP(E1310,新舊交易名稱mapping!A:B,2,0),E1310),CIFX_ECSG清單!A:B,2,0))</f>
        <v>TS0092 大消金系統</v>
      </c>
      <c r="C1310" s="6" t="str">
        <f>IF(_xlfn.IFNA(VLOOKUP(E1310,新服務功能!H:H,1,0),"舊服務")&lt;&gt;"舊服務","新服務","舊服務")</f>
        <v>新服務</v>
      </c>
      <c r="D1310" s="6" t="str">
        <f>IF((VLOOKUP(E1310,CIFX_ECSG清單!A:H,8,FALSE))=1,"異動","查詢")</f>
        <v>異動</v>
      </c>
      <c r="E1310" s="65" t="s">
        <v>248</v>
      </c>
      <c r="F1310" s="27" t="str">
        <f>IF(ISNUMBER(FIND("TWIS",E1310)),VLOOKUP(SUBSTITUTE(E1310,"TWIS","IWIS"),CIFX_ECSG清單!A:R,18,0),IF(AND(ISNUMBER(FIND("T",LEFT(E1310,2))),IF(LEN(E1310)-LEN(SUBSTITUTE(E1310,"T",""))&gt;1,FALSE,TRUE)),VLOOKUP(SUBSTITUTE(E1310,"T",""),CIFX_ECSG清單!A:R,18,0),VLOOKUP(E1310,CIFX_ECSG清單!A:R,18,0)))</f>
        <v>TS0116-SA-010301-00010-顧客資料基本資料_顧客基本資料建檔(NCS/PLUS)</v>
      </c>
      <c r="G1310" s="65"/>
      <c r="H1310" s="65"/>
      <c r="I1310" s="65"/>
      <c r="J1310" s="65" t="s">
        <v>496</v>
      </c>
      <c r="K1310" s="6" t="s">
        <v>885</v>
      </c>
      <c r="L1310" s="6"/>
      <c r="M1310" s="6"/>
      <c r="N1310" s="65">
        <v>6</v>
      </c>
      <c r="O1310" s="65" t="s">
        <v>516</v>
      </c>
      <c r="P1310" s="6" t="s">
        <v>655</v>
      </c>
      <c r="Q1310" s="6"/>
      <c r="R1310" s="6"/>
      <c r="S1310" s="65" t="s">
        <v>2554</v>
      </c>
      <c r="T1310" s="65" t="s">
        <v>2538</v>
      </c>
    </row>
    <row r="1311" spans="1:20" hidden="1">
      <c r="A1311" s="6" t="str">
        <f>VLOOKUP(E1311,CIFX_ECSG清單!A:B,2,0)</f>
        <v>UAT</v>
      </c>
      <c r="B1311" s="6" t="str">
        <f>_xlfn.IFNA(IF(C1311="舊服務",LOOKUP(1,0/FIND(IFERROR(VLOOKUP(E1311,新舊交易名稱mapping!A:B,2,0),E1311),PGMTRX!A:A),PGMTRX!C:C),LOOKUP(1,0/FIND(E1311,新服務功能!H:H),新服務功能!M:M)),VLOOKUP(IFERROR(VLOOKUP(E1311,新舊交易名稱mapping!A:B,2,0),E1311),CIFX_ECSG清單!A:B,2,0))</f>
        <v>TS0092 大消金系統</v>
      </c>
      <c r="C1311" s="6" t="str">
        <f>IF(_xlfn.IFNA(VLOOKUP(E1311,新服務功能!H:H,1,0),"舊服務")&lt;&gt;"舊服務","新服務","舊服務")</f>
        <v>新服務</v>
      </c>
      <c r="D1311" s="6" t="str">
        <f>IF((VLOOKUP(E1311,CIFX_ECSG清單!A:H,8,FALSE))=1,"異動","查詢")</f>
        <v>異動</v>
      </c>
      <c r="E1311" s="65" t="s">
        <v>248</v>
      </c>
      <c r="F1311" s="27" t="str">
        <f>IF(ISNUMBER(FIND("TWIS",E1311)),VLOOKUP(SUBSTITUTE(E1311,"TWIS","IWIS"),CIFX_ECSG清單!A:R,18,0),IF(AND(ISNUMBER(FIND("T",LEFT(E1311,2))),IF(LEN(E1311)-LEN(SUBSTITUTE(E1311,"T",""))&gt;1,FALSE,TRUE)),VLOOKUP(SUBSTITUTE(E1311,"T",""),CIFX_ECSG清單!A:R,18,0),VLOOKUP(E1311,CIFX_ECSG清單!A:R,18,0)))</f>
        <v>TS0116-SA-010301-00010-顧客資料基本資料_顧客基本資料建檔(NCS/PLUS)</v>
      </c>
      <c r="G1311" s="65"/>
      <c r="H1311" s="65"/>
      <c r="I1311" s="65"/>
      <c r="J1311" s="65" t="s">
        <v>496</v>
      </c>
      <c r="K1311" s="6" t="s">
        <v>923</v>
      </c>
      <c r="L1311" s="6"/>
      <c r="M1311" s="6"/>
      <c r="N1311" s="65">
        <v>11</v>
      </c>
      <c r="O1311" s="65" t="s">
        <v>516</v>
      </c>
      <c r="P1311" s="6" t="s">
        <v>925</v>
      </c>
      <c r="Q1311" s="6"/>
      <c r="R1311" s="6"/>
      <c r="S1311" s="65" t="s">
        <v>927</v>
      </c>
      <c r="T1311" s="65" t="s">
        <v>2538</v>
      </c>
    </row>
    <row r="1312" spans="1:20" hidden="1">
      <c r="A1312" s="6" t="str">
        <f>VLOOKUP(E1312,CIFX_ECSG清單!A:B,2,0)</f>
        <v>UAT</v>
      </c>
      <c r="B1312" s="6" t="str">
        <f>_xlfn.IFNA(IF(C1312="舊服務",LOOKUP(1,0/FIND(IFERROR(VLOOKUP(E1312,新舊交易名稱mapping!A:B,2,0),E1312),PGMTRX!A:A),PGMTRX!C:C),LOOKUP(1,0/FIND(E1312,新服務功能!H:H),新服務功能!M:M)),VLOOKUP(IFERROR(VLOOKUP(E1312,新舊交易名稱mapping!A:B,2,0),E1312),CIFX_ECSG清單!A:B,2,0))</f>
        <v>TS0092 大消金系統</v>
      </c>
      <c r="C1312" s="6" t="str">
        <f>IF(_xlfn.IFNA(VLOOKUP(E1312,新服務功能!H:H,1,0),"舊服務")&lt;&gt;"舊服務","新服務","舊服務")</f>
        <v>新服務</v>
      </c>
      <c r="D1312" s="6" t="str">
        <f>IF((VLOOKUP(E1312,CIFX_ECSG清單!A:H,8,FALSE))=1,"異動","查詢")</f>
        <v>異動</v>
      </c>
      <c r="E1312" s="65" t="s">
        <v>248</v>
      </c>
      <c r="F1312" s="27" t="str">
        <f>IF(ISNUMBER(FIND("TWIS",E1312)),VLOOKUP(SUBSTITUTE(E1312,"TWIS","IWIS"),CIFX_ECSG清單!A:R,18,0),IF(AND(ISNUMBER(FIND("T",LEFT(E1312,2))),IF(LEN(E1312)-LEN(SUBSTITUTE(E1312,"T",""))&gt;1,FALSE,TRUE)),VLOOKUP(SUBSTITUTE(E1312,"T",""),CIFX_ECSG清單!A:R,18,0),VLOOKUP(E1312,CIFX_ECSG清單!A:R,18,0)))</f>
        <v>TS0116-SA-010301-00010-顧客資料基本資料_顧客基本資料建檔(NCS/PLUS)</v>
      </c>
      <c r="G1312" s="65"/>
      <c r="H1312" s="65"/>
      <c r="I1312" s="65"/>
      <c r="J1312" s="65" t="s">
        <v>496</v>
      </c>
      <c r="K1312" s="6" t="s">
        <v>1640</v>
      </c>
      <c r="L1312" s="6"/>
      <c r="M1312" s="6"/>
      <c r="N1312" s="65">
        <v>6</v>
      </c>
      <c r="O1312" s="65" t="s">
        <v>516</v>
      </c>
      <c r="P1312" s="6" t="s">
        <v>930</v>
      </c>
      <c r="Q1312" s="6"/>
      <c r="R1312" s="6"/>
      <c r="S1312" s="65" t="s">
        <v>932</v>
      </c>
      <c r="T1312" s="65" t="s">
        <v>2538</v>
      </c>
    </row>
    <row r="1313" spans="1:20" hidden="1">
      <c r="A1313" s="6" t="str">
        <f>VLOOKUP(E1313,CIFX_ECSG清單!A:B,2,0)</f>
        <v>UAT</v>
      </c>
      <c r="B1313" s="6" t="str">
        <f>_xlfn.IFNA(IF(C1313="舊服務",LOOKUP(1,0/FIND(IFERROR(VLOOKUP(E1313,新舊交易名稱mapping!A:B,2,0),E1313),PGMTRX!A:A),PGMTRX!C:C),LOOKUP(1,0/FIND(E1313,新服務功能!H:H),新服務功能!M:M)),VLOOKUP(IFERROR(VLOOKUP(E1313,新舊交易名稱mapping!A:B,2,0),E1313),CIFX_ECSG清單!A:B,2,0))</f>
        <v>TS0092 大消金系統</v>
      </c>
      <c r="C1313" s="6" t="str">
        <f>IF(_xlfn.IFNA(VLOOKUP(E1313,新服務功能!H:H,1,0),"舊服務")&lt;&gt;"舊服務","新服務","舊服務")</f>
        <v>新服務</v>
      </c>
      <c r="D1313" s="6" t="str">
        <f>IF((VLOOKUP(E1313,CIFX_ECSG清單!A:H,8,FALSE))=1,"異動","查詢")</f>
        <v>異動</v>
      </c>
      <c r="E1313" s="65" t="s">
        <v>248</v>
      </c>
      <c r="F1313" s="27" t="str">
        <f>IF(ISNUMBER(FIND("TWIS",E1313)),VLOOKUP(SUBSTITUTE(E1313,"TWIS","IWIS"),CIFX_ECSG清單!A:R,18,0),IF(AND(ISNUMBER(FIND("T",LEFT(E1313,2))),IF(LEN(E1313)-LEN(SUBSTITUTE(E1313,"T",""))&gt;1,FALSE,TRUE)),VLOOKUP(SUBSTITUTE(E1313,"T",""),CIFX_ECSG清單!A:R,18,0),VLOOKUP(E1313,CIFX_ECSG清單!A:R,18,0)))</f>
        <v>TS0116-SA-010301-00010-顧客資料基本資料_顧客基本資料建檔(NCS/PLUS)</v>
      </c>
      <c r="G1313" s="65"/>
      <c r="H1313" s="65"/>
      <c r="I1313" s="65"/>
      <c r="J1313" s="65" t="s">
        <v>496</v>
      </c>
      <c r="K1313" s="6" t="s">
        <v>1643</v>
      </c>
      <c r="L1313" s="6"/>
      <c r="M1313" s="6"/>
      <c r="N1313" s="65">
        <v>11</v>
      </c>
      <c r="O1313" s="65" t="s">
        <v>516</v>
      </c>
      <c r="P1313" s="6" t="s">
        <v>936</v>
      </c>
      <c r="Q1313" s="6"/>
      <c r="R1313" s="6"/>
      <c r="S1313" s="65" t="s">
        <v>938</v>
      </c>
      <c r="T1313" s="65" t="s">
        <v>2538</v>
      </c>
    </row>
    <row r="1314" spans="1:20" hidden="1">
      <c r="A1314" s="6" t="str">
        <f>VLOOKUP(E1314,CIFX_ECSG清單!A:B,2,0)</f>
        <v>UAT</v>
      </c>
      <c r="B1314" s="6" t="str">
        <f>_xlfn.IFNA(IF(C1314="舊服務",LOOKUP(1,0/FIND(IFERROR(VLOOKUP(E1314,新舊交易名稱mapping!A:B,2,0),E1314),PGMTRX!A:A),PGMTRX!C:C),LOOKUP(1,0/FIND(E1314,新服務功能!H:H),新服務功能!M:M)),VLOOKUP(IFERROR(VLOOKUP(E1314,新舊交易名稱mapping!A:B,2,0),E1314),CIFX_ECSG清單!A:B,2,0))</f>
        <v>TS0092 大消金系統</v>
      </c>
      <c r="C1314" s="6" t="str">
        <f>IF(_xlfn.IFNA(VLOOKUP(E1314,新服務功能!H:H,1,0),"舊服務")&lt;&gt;"舊服務","新服務","舊服務")</f>
        <v>新服務</v>
      </c>
      <c r="D1314" s="6" t="str">
        <f>IF((VLOOKUP(E1314,CIFX_ECSG清單!A:H,8,FALSE))=1,"異動","查詢")</f>
        <v>異動</v>
      </c>
      <c r="E1314" s="65" t="s">
        <v>248</v>
      </c>
      <c r="F1314" s="27" t="str">
        <f>IF(ISNUMBER(FIND("TWIS",E1314)),VLOOKUP(SUBSTITUTE(E1314,"TWIS","IWIS"),CIFX_ECSG清單!A:R,18,0),IF(AND(ISNUMBER(FIND("T",LEFT(E1314,2))),IF(LEN(E1314)-LEN(SUBSTITUTE(E1314,"T",""))&gt;1,FALSE,TRUE)),VLOOKUP(SUBSTITUTE(E1314,"T",""),CIFX_ECSG清單!A:R,18,0),VLOOKUP(E1314,CIFX_ECSG清單!A:R,18,0)))</f>
        <v>TS0116-SA-010301-00010-顧客資料基本資料_顧客基本資料建檔(NCS/PLUS)</v>
      </c>
      <c r="G1314" s="65"/>
      <c r="H1314" s="65"/>
      <c r="I1314" s="65"/>
      <c r="J1314" s="65" t="s">
        <v>496</v>
      </c>
      <c r="K1314" s="6" t="s">
        <v>2297</v>
      </c>
      <c r="L1314" s="6"/>
      <c r="M1314" s="6"/>
      <c r="N1314" s="65">
        <v>2</v>
      </c>
      <c r="O1314" s="65" t="s">
        <v>516</v>
      </c>
      <c r="P1314" s="6" t="s">
        <v>1405</v>
      </c>
      <c r="Q1314" s="6"/>
      <c r="R1314" s="6"/>
      <c r="S1314" s="65" t="s">
        <v>1407</v>
      </c>
      <c r="T1314" s="65" t="s">
        <v>2538</v>
      </c>
    </row>
    <row r="1315" spans="1:20" hidden="1">
      <c r="A1315" s="6" t="str">
        <f>VLOOKUP(E1315,CIFX_ECSG清單!A:B,2,0)</f>
        <v>UAT</v>
      </c>
      <c r="B1315" s="6" t="str">
        <f>_xlfn.IFNA(IF(C1315="舊服務",LOOKUP(1,0/FIND(IFERROR(VLOOKUP(E1315,新舊交易名稱mapping!A:B,2,0),E1315),PGMTRX!A:A),PGMTRX!C:C),LOOKUP(1,0/FIND(E1315,新服務功能!H:H),新服務功能!M:M)),VLOOKUP(IFERROR(VLOOKUP(E1315,新舊交易名稱mapping!A:B,2,0),E1315),CIFX_ECSG清單!A:B,2,0))</f>
        <v>TS0092 大消金系統</v>
      </c>
      <c r="C1315" s="6" t="str">
        <f>IF(_xlfn.IFNA(VLOOKUP(E1315,新服務功能!H:H,1,0),"舊服務")&lt;&gt;"舊服務","新服務","舊服務")</f>
        <v>新服務</v>
      </c>
      <c r="D1315" s="6" t="str">
        <f>IF((VLOOKUP(E1315,CIFX_ECSG清單!A:H,8,FALSE))=1,"異動","查詢")</f>
        <v>異動</v>
      </c>
      <c r="E1315" s="65" t="s">
        <v>248</v>
      </c>
      <c r="F1315" s="27" t="str">
        <f>IF(ISNUMBER(FIND("TWIS",E1315)),VLOOKUP(SUBSTITUTE(E1315,"TWIS","IWIS"),CIFX_ECSG清單!A:R,18,0),IF(AND(ISNUMBER(FIND("T",LEFT(E1315,2))),IF(LEN(E1315)-LEN(SUBSTITUTE(E1315,"T",""))&gt;1,FALSE,TRUE)),VLOOKUP(SUBSTITUTE(E1315,"T",""),CIFX_ECSG清單!A:R,18,0),VLOOKUP(E1315,CIFX_ECSG清單!A:R,18,0)))</f>
        <v>TS0116-SA-010301-00010-顧客資料基本資料_顧客基本資料建檔(NCS/PLUS)</v>
      </c>
      <c r="G1315" s="65"/>
      <c r="H1315" s="65"/>
      <c r="I1315" s="65"/>
      <c r="J1315" s="65" t="s">
        <v>496</v>
      </c>
      <c r="K1315" s="6" t="s">
        <v>1394</v>
      </c>
      <c r="L1315" s="6"/>
      <c r="M1315" s="6"/>
      <c r="N1315" s="65">
        <v>1</v>
      </c>
      <c r="O1315" s="65" t="s">
        <v>516</v>
      </c>
      <c r="P1315" s="6" t="s">
        <v>1396</v>
      </c>
      <c r="Q1315" s="6"/>
      <c r="R1315" s="6"/>
      <c r="S1315" s="65" t="s">
        <v>1398</v>
      </c>
      <c r="T1315" s="65" t="s">
        <v>2538</v>
      </c>
    </row>
    <row r="1316" spans="1:20" hidden="1">
      <c r="A1316" s="6" t="str">
        <f>VLOOKUP(E1316,CIFX_ECSG清單!A:B,2,0)</f>
        <v>UAT</v>
      </c>
      <c r="B1316" s="6" t="str">
        <f>_xlfn.IFNA(IF(C1316="舊服務",LOOKUP(1,0/FIND(IFERROR(VLOOKUP(E1316,新舊交易名稱mapping!A:B,2,0),E1316),PGMTRX!A:A),PGMTRX!C:C),LOOKUP(1,0/FIND(E1316,新服務功能!H:H),新服務功能!M:M)),VLOOKUP(IFERROR(VLOOKUP(E1316,新舊交易名稱mapping!A:B,2,0),E1316),CIFX_ECSG清單!A:B,2,0))</f>
        <v>TS0092 大消金系統</v>
      </c>
      <c r="C1316" s="6" t="str">
        <f>IF(_xlfn.IFNA(VLOOKUP(E1316,新服務功能!H:H,1,0),"舊服務")&lt;&gt;"舊服務","新服務","舊服務")</f>
        <v>新服務</v>
      </c>
      <c r="D1316" s="6" t="str">
        <f>IF((VLOOKUP(E1316,CIFX_ECSG清單!A:H,8,FALSE))=1,"異動","查詢")</f>
        <v>異動</v>
      </c>
      <c r="E1316" s="65" t="s">
        <v>248</v>
      </c>
      <c r="F1316" s="27" t="str">
        <f>IF(ISNUMBER(FIND("TWIS",E1316)),VLOOKUP(SUBSTITUTE(E1316,"TWIS","IWIS"),CIFX_ECSG清單!A:R,18,0),IF(AND(ISNUMBER(FIND("T",LEFT(E1316,2))),IF(LEN(E1316)-LEN(SUBSTITUTE(E1316,"T",""))&gt;1,FALSE,TRUE)),VLOOKUP(SUBSTITUTE(E1316,"T",""),CIFX_ECSG清單!A:R,18,0),VLOOKUP(E1316,CIFX_ECSG清單!A:R,18,0)))</f>
        <v>TS0116-SA-010301-00010-顧客資料基本資料_顧客基本資料建檔(NCS/PLUS)</v>
      </c>
      <c r="G1316" s="65"/>
      <c r="H1316" s="65"/>
      <c r="I1316" s="65"/>
      <c r="J1316" s="65" t="s">
        <v>496</v>
      </c>
      <c r="K1316" s="307" t="s">
        <v>2555</v>
      </c>
      <c r="L1316" s="6"/>
      <c r="M1316" s="6"/>
      <c r="N1316" s="65">
        <v>2</v>
      </c>
      <c r="O1316" s="65" t="s">
        <v>516</v>
      </c>
      <c r="P1316" s="6" t="s">
        <v>1752</v>
      </c>
      <c r="Q1316" s="6"/>
      <c r="R1316" s="6"/>
      <c r="S1316" s="65" t="s">
        <v>1754</v>
      </c>
      <c r="T1316" s="65" t="s">
        <v>2538</v>
      </c>
    </row>
    <row r="1317" spans="1:20" hidden="1">
      <c r="A1317" s="6" t="str">
        <f>VLOOKUP(E1317,CIFX_ECSG清單!A:B,2,0)</f>
        <v>UAT</v>
      </c>
      <c r="B1317" s="6" t="str">
        <f>_xlfn.IFNA(IF(C1317="舊服務",LOOKUP(1,0/FIND(IFERROR(VLOOKUP(E1317,新舊交易名稱mapping!A:B,2,0),E1317),PGMTRX!A:A),PGMTRX!C:C),LOOKUP(1,0/FIND(E1317,新服務功能!H:H),新服務功能!M:M)),VLOOKUP(IFERROR(VLOOKUP(E1317,新舊交易名稱mapping!A:B,2,0),E1317),CIFX_ECSG清單!A:B,2,0))</f>
        <v>TS0092 大消金系統</v>
      </c>
      <c r="C1317" s="6" t="str">
        <f>IF(_xlfn.IFNA(VLOOKUP(E1317,新服務功能!H:H,1,0),"舊服務")&lt;&gt;"舊服務","新服務","舊服務")</f>
        <v>新服務</v>
      </c>
      <c r="D1317" s="6" t="str">
        <f>IF((VLOOKUP(E1317,CIFX_ECSG清單!A:H,8,FALSE))=1,"異動","查詢")</f>
        <v>異動</v>
      </c>
      <c r="E1317" s="65" t="s">
        <v>248</v>
      </c>
      <c r="F1317" s="27" t="str">
        <f>IF(ISNUMBER(FIND("TWIS",E1317)),VLOOKUP(SUBSTITUTE(E1317,"TWIS","IWIS"),CIFX_ECSG清單!A:R,18,0),IF(AND(ISNUMBER(FIND("T",LEFT(E1317,2))),IF(LEN(E1317)-LEN(SUBSTITUTE(E1317,"T",""))&gt;1,FALSE,TRUE)),VLOOKUP(SUBSTITUTE(E1317,"T",""),CIFX_ECSG清單!A:R,18,0),VLOOKUP(E1317,CIFX_ECSG清單!A:R,18,0)))</f>
        <v>TS0116-SA-010301-00010-顧客資料基本資料_顧客基本資料建檔(NCS/PLUS)</v>
      </c>
      <c r="G1317" s="65"/>
      <c r="H1317" s="65"/>
      <c r="I1317" s="65"/>
      <c r="J1317" s="65" t="s">
        <v>496</v>
      </c>
      <c r="K1317" s="6" t="s">
        <v>2402</v>
      </c>
      <c r="L1317" s="6"/>
      <c r="M1317" s="6"/>
      <c r="N1317" s="65">
        <v>10</v>
      </c>
      <c r="O1317" s="65" t="s">
        <v>516</v>
      </c>
      <c r="P1317" s="6" t="s">
        <v>1045</v>
      </c>
      <c r="Q1317" s="6"/>
      <c r="R1317" s="6"/>
      <c r="S1317" s="65" t="s">
        <v>1047</v>
      </c>
      <c r="T1317" s="65" t="s">
        <v>2538</v>
      </c>
    </row>
    <row r="1318" spans="1:20" hidden="1">
      <c r="A1318" s="6" t="str">
        <f>VLOOKUP(E1318,CIFX_ECSG清單!A:B,2,0)</f>
        <v>UAT</v>
      </c>
      <c r="B1318" s="6" t="str">
        <f>_xlfn.IFNA(IF(C1318="舊服務",LOOKUP(1,0/FIND(IFERROR(VLOOKUP(E1318,新舊交易名稱mapping!A:B,2,0),E1318),PGMTRX!A:A),PGMTRX!C:C),LOOKUP(1,0/FIND(E1318,新服務功能!H:H),新服務功能!M:M)),VLOOKUP(IFERROR(VLOOKUP(E1318,新舊交易名稱mapping!A:B,2,0),E1318),CIFX_ECSG清單!A:B,2,0))</f>
        <v>TS0092 大消金系統</v>
      </c>
      <c r="C1318" s="6" t="str">
        <f>IF(_xlfn.IFNA(VLOOKUP(E1318,新服務功能!H:H,1,0),"舊服務")&lt;&gt;"舊服務","新服務","舊服務")</f>
        <v>新服務</v>
      </c>
      <c r="D1318" s="6" t="str">
        <f>IF((VLOOKUP(E1318,CIFX_ECSG清單!A:H,8,FALSE))=1,"異動","查詢")</f>
        <v>異動</v>
      </c>
      <c r="E1318" s="65" t="s">
        <v>248</v>
      </c>
      <c r="F1318" s="27" t="str">
        <f>IF(ISNUMBER(FIND("TWIS",E1318)),VLOOKUP(SUBSTITUTE(E1318,"TWIS","IWIS"),CIFX_ECSG清單!A:R,18,0),IF(AND(ISNUMBER(FIND("T",LEFT(E1318,2))),IF(LEN(E1318)-LEN(SUBSTITUTE(E1318,"T",""))&gt;1,FALSE,TRUE)),VLOOKUP(SUBSTITUTE(E1318,"T",""),CIFX_ECSG清單!A:R,18,0),VLOOKUP(E1318,CIFX_ECSG清單!A:R,18,0)))</f>
        <v>TS0116-SA-010301-00010-顧客資料基本資料_顧客基本資料建檔(NCS/PLUS)</v>
      </c>
      <c r="G1318" s="65"/>
      <c r="H1318" s="65"/>
      <c r="I1318" s="65"/>
      <c r="J1318" s="65" t="s">
        <v>496</v>
      </c>
      <c r="K1318" s="6" t="s">
        <v>1511</v>
      </c>
      <c r="L1318" s="6"/>
      <c r="M1318" s="6"/>
      <c r="N1318" s="65">
        <v>10</v>
      </c>
      <c r="O1318" s="65" t="s">
        <v>516</v>
      </c>
      <c r="P1318" s="6" t="s">
        <v>1039</v>
      </c>
      <c r="Q1318" s="6"/>
      <c r="R1318" s="6"/>
      <c r="S1318" s="65" t="s">
        <v>1041</v>
      </c>
      <c r="T1318" s="65" t="s">
        <v>2538</v>
      </c>
    </row>
    <row r="1319" spans="1:20" hidden="1">
      <c r="A1319" s="6" t="str">
        <f>VLOOKUP(E1319,CIFX_ECSG清單!A:B,2,0)</f>
        <v>UAT</v>
      </c>
      <c r="B1319" s="6" t="str">
        <f>_xlfn.IFNA(IF(C1319="舊服務",LOOKUP(1,0/FIND(IFERROR(VLOOKUP(E1319,新舊交易名稱mapping!A:B,2,0),E1319),PGMTRX!A:A),PGMTRX!C:C),LOOKUP(1,0/FIND(E1319,新服務功能!H:H),新服務功能!M:M)),VLOOKUP(IFERROR(VLOOKUP(E1319,新舊交易名稱mapping!A:B,2,0),E1319),CIFX_ECSG清單!A:B,2,0))</f>
        <v>TS0092 大消金系統</v>
      </c>
      <c r="C1319" s="6" t="str">
        <f>IF(_xlfn.IFNA(VLOOKUP(E1319,新服務功能!H:H,1,0),"舊服務")&lt;&gt;"舊服務","新服務","舊服務")</f>
        <v>新服務</v>
      </c>
      <c r="D1319" s="6" t="str">
        <f>IF((VLOOKUP(E1319,CIFX_ECSG清單!A:H,8,FALSE))=1,"異動","查詢")</f>
        <v>異動</v>
      </c>
      <c r="E1319" s="65" t="s">
        <v>248</v>
      </c>
      <c r="F1319" s="27" t="str">
        <f>IF(ISNUMBER(FIND("TWIS",E1319)),VLOOKUP(SUBSTITUTE(E1319,"TWIS","IWIS"),CIFX_ECSG清單!A:R,18,0),IF(AND(ISNUMBER(FIND("T",LEFT(E1319,2))),IF(LEN(E1319)-LEN(SUBSTITUTE(E1319,"T",""))&gt;1,FALSE,TRUE)),VLOOKUP(SUBSTITUTE(E1319,"T",""),CIFX_ECSG清單!A:R,18,0),VLOOKUP(E1319,CIFX_ECSG清單!A:R,18,0)))</f>
        <v>TS0116-SA-010301-00010-顧客資料基本資料_顧客基本資料建檔(NCS/PLUS)</v>
      </c>
      <c r="G1319" s="65"/>
      <c r="H1319" s="65"/>
      <c r="I1319" s="65"/>
      <c r="J1319" s="65" t="s">
        <v>496</v>
      </c>
      <c r="K1319" s="6" t="s">
        <v>670</v>
      </c>
      <c r="L1319" s="6"/>
      <c r="M1319" s="6"/>
      <c r="N1319" s="65">
        <v>10</v>
      </c>
      <c r="O1319" s="65" t="s">
        <v>516</v>
      </c>
      <c r="P1319" s="6" t="s">
        <v>673</v>
      </c>
      <c r="Q1319" s="6"/>
      <c r="R1319" s="6"/>
      <c r="S1319" s="65" t="s">
        <v>1041</v>
      </c>
      <c r="T1319" s="65" t="s">
        <v>2538</v>
      </c>
    </row>
    <row r="1320" spans="1:20" hidden="1">
      <c r="A1320" s="6" t="str">
        <f>VLOOKUP(E1320,CIFX_ECSG清單!A:B,2,0)</f>
        <v>UAT</v>
      </c>
      <c r="B1320" s="6" t="str">
        <f>_xlfn.IFNA(IF(C1320="舊服務",LOOKUP(1,0/FIND(IFERROR(VLOOKUP(E1320,新舊交易名稱mapping!A:B,2,0),E1320),PGMTRX!A:A),PGMTRX!C:C),LOOKUP(1,0/FIND(E1320,新服務功能!H:H),新服務功能!M:M)),VLOOKUP(IFERROR(VLOOKUP(E1320,新舊交易名稱mapping!A:B,2,0),E1320),CIFX_ECSG清單!A:B,2,0))</f>
        <v>TS0092 大消金系統</v>
      </c>
      <c r="C1320" s="6" t="str">
        <f>IF(_xlfn.IFNA(VLOOKUP(E1320,新服務功能!H:H,1,0),"舊服務")&lt;&gt;"舊服務","新服務","舊服務")</f>
        <v>新服務</v>
      </c>
      <c r="D1320" s="6" t="str">
        <f>IF((VLOOKUP(E1320,CIFX_ECSG清單!A:H,8,FALSE))=1,"異動","查詢")</f>
        <v>異動</v>
      </c>
      <c r="E1320" s="65" t="s">
        <v>248</v>
      </c>
      <c r="F1320" s="27" t="str">
        <f>IF(ISNUMBER(FIND("TWIS",E1320)),VLOOKUP(SUBSTITUTE(E1320,"TWIS","IWIS"),CIFX_ECSG清單!A:R,18,0),IF(AND(ISNUMBER(FIND("T",LEFT(E1320,2))),IF(LEN(E1320)-LEN(SUBSTITUTE(E1320,"T",""))&gt;1,FALSE,TRUE)),VLOOKUP(SUBSTITUTE(E1320,"T",""),CIFX_ECSG清單!A:R,18,0),VLOOKUP(E1320,CIFX_ECSG清單!A:R,18,0)))</f>
        <v>TS0116-SA-010301-00010-顧客資料基本資料_顧客基本資料建檔(NCS/PLUS)</v>
      </c>
      <c r="G1320" s="65"/>
      <c r="H1320" s="65"/>
      <c r="I1320" s="65"/>
      <c r="J1320" s="65" t="s">
        <v>496</v>
      </c>
      <c r="K1320" s="6" t="s">
        <v>871</v>
      </c>
      <c r="L1320" s="6"/>
      <c r="M1320" s="6"/>
      <c r="N1320" s="65">
        <v>22</v>
      </c>
      <c r="O1320" s="65" t="s">
        <v>516</v>
      </c>
      <c r="P1320" s="6" t="s">
        <v>874</v>
      </c>
      <c r="Q1320" s="6"/>
      <c r="R1320" s="6"/>
      <c r="S1320" s="65" t="s">
        <v>876</v>
      </c>
      <c r="T1320" s="65" t="s">
        <v>2538</v>
      </c>
    </row>
    <row r="1321" spans="1:20" hidden="1">
      <c r="A1321" s="6" t="str">
        <f>VLOOKUP(E1321,CIFX_ECSG清單!A:B,2,0)</f>
        <v>UAT</v>
      </c>
      <c r="B1321" s="6" t="str">
        <f>_xlfn.IFNA(IF(C1321="舊服務",LOOKUP(1,0/FIND(IFERROR(VLOOKUP(E1321,新舊交易名稱mapping!A:B,2,0),E1321),PGMTRX!A:A),PGMTRX!C:C),LOOKUP(1,0/FIND(E1321,新服務功能!H:H),新服務功能!M:M)),VLOOKUP(IFERROR(VLOOKUP(E1321,新舊交易名稱mapping!A:B,2,0),E1321),CIFX_ECSG清單!A:B,2,0))</f>
        <v>TS0092 大消金系統</v>
      </c>
      <c r="C1321" s="6" t="str">
        <f>IF(_xlfn.IFNA(VLOOKUP(E1321,新服務功能!H:H,1,0),"舊服務")&lt;&gt;"舊服務","新服務","舊服務")</f>
        <v>新服務</v>
      </c>
      <c r="D1321" s="6" t="str">
        <f>IF((VLOOKUP(E1321,CIFX_ECSG清單!A:H,8,FALSE))=1,"異動","查詢")</f>
        <v>異動</v>
      </c>
      <c r="E1321" s="65" t="s">
        <v>248</v>
      </c>
      <c r="F1321" s="27" t="str">
        <f>IF(ISNUMBER(FIND("TWIS",E1321)),VLOOKUP(SUBSTITUTE(E1321,"TWIS","IWIS"),CIFX_ECSG清單!A:R,18,0),IF(AND(ISNUMBER(FIND("T",LEFT(E1321,2))),IF(LEN(E1321)-LEN(SUBSTITUTE(E1321,"T",""))&gt;1,FALSE,TRUE)),VLOOKUP(SUBSTITUTE(E1321,"T",""),CIFX_ECSG清單!A:R,18,0),VLOOKUP(E1321,CIFX_ECSG清單!A:R,18,0)))</f>
        <v>TS0116-SA-010301-00010-顧客資料基本資料_顧客基本資料建檔(NCS/PLUS)</v>
      </c>
      <c r="G1321" s="65"/>
      <c r="H1321" s="65"/>
      <c r="I1321" s="65"/>
      <c r="J1321" s="65" t="s">
        <v>496</v>
      </c>
      <c r="K1321" s="6" t="s">
        <v>2322</v>
      </c>
      <c r="L1321" s="6"/>
      <c r="M1321" s="6"/>
      <c r="N1321" s="65">
        <v>1</v>
      </c>
      <c r="O1321" s="65" t="s">
        <v>516</v>
      </c>
      <c r="P1321" s="6" t="s">
        <v>648</v>
      </c>
      <c r="Q1321" s="6"/>
      <c r="R1321" s="6"/>
      <c r="S1321" s="65" t="s">
        <v>651</v>
      </c>
      <c r="T1321" s="65" t="s">
        <v>2538</v>
      </c>
    </row>
    <row r="1322" spans="1:20" hidden="1">
      <c r="A1322" s="6" t="str">
        <f>VLOOKUP(E1322,CIFX_ECSG清單!A:B,2,0)</f>
        <v>UAT</v>
      </c>
      <c r="B1322" s="6" t="str">
        <f>_xlfn.IFNA(IF(C1322="舊服務",LOOKUP(1,0/FIND(IFERROR(VLOOKUP(E1322,新舊交易名稱mapping!A:B,2,0),E1322),PGMTRX!A:A),PGMTRX!C:C),LOOKUP(1,0/FIND(E1322,新服務功能!H:H),新服務功能!M:M)),VLOOKUP(IFERROR(VLOOKUP(E1322,新舊交易名稱mapping!A:B,2,0),E1322),CIFX_ECSG清單!A:B,2,0))</f>
        <v>TS0092 大消金系統</v>
      </c>
      <c r="C1322" s="6" t="str">
        <f>IF(_xlfn.IFNA(VLOOKUP(E1322,新服務功能!H:H,1,0),"舊服務")&lt;&gt;"舊服務","新服務","舊服務")</f>
        <v>新服務</v>
      </c>
      <c r="D1322" s="6" t="str">
        <f>IF((VLOOKUP(E1322,CIFX_ECSG清單!A:H,8,FALSE))=1,"異動","查詢")</f>
        <v>異動</v>
      </c>
      <c r="E1322" s="65" t="s">
        <v>248</v>
      </c>
      <c r="F1322" s="27" t="str">
        <f>IF(ISNUMBER(FIND("TWIS",E1322)),VLOOKUP(SUBSTITUTE(E1322,"TWIS","IWIS"),CIFX_ECSG清單!A:R,18,0),IF(AND(ISNUMBER(FIND("T",LEFT(E1322,2))),IF(LEN(E1322)-LEN(SUBSTITUTE(E1322,"T",""))&gt;1,FALSE,TRUE)),VLOOKUP(SUBSTITUTE(E1322,"T",""),CIFX_ECSG清單!A:R,18,0),VLOOKUP(E1322,CIFX_ECSG清單!A:R,18,0)))</f>
        <v>TS0116-SA-010301-00010-顧客資料基本資料_顧客基本資料建檔(NCS/PLUS)</v>
      </c>
      <c r="G1322" s="65"/>
      <c r="H1322" s="65"/>
      <c r="I1322" s="65"/>
      <c r="J1322" s="65" t="s">
        <v>496</v>
      </c>
      <c r="K1322" s="6" t="s">
        <v>1256</v>
      </c>
      <c r="L1322" s="6"/>
      <c r="M1322" s="6"/>
      <c r="N1322" s="65">
        <v>2</v>
      </c>
      <c r="O1322" s="65" t="s">
        <v>516</v>
      </c>
      <c r="P1322" s="6" t="s">
        <v>891</v>
      </c>
      <c r="Q1322" s="6"/>
      <c r="R1322" s="6"/>
      <c r="S1322" s="65" t="s">
        <v>893</v>
      </c>
      <c r="T1322" s="65" t="s">
        <v>2538</v>
      </c>
    </row>
    <row r="1323" spans="1:20" hidden="1">
      <c r="A1323" s="6" t="str">
        <f>VLOOKUP(E1323,CIFX_ECSG清單!A:B,2,0)</f>
        <v>UAT</v>
      </c>
      <c r="B1323" s="6" t="str">
        <f>_xlfn.IFNA(IF(C1323="舊服務",LOOKUP(1,0/FIND(IFERROR(VLOOKUP(E1323,新舊交易名稱mapping!A:B,2,0),E1323),PGMTRX!A:A),PGMTRX!C:C),LOOKUP(1,0/FIND(E1323,新服務功能!H:H),新服務功能!M:M)),VLOOKUP(IFERROR(VLOOKUP(E1323,新舊交易名稱mapping!A:B,2,0),E1323),CIFX_ECSG清單!A:B,2,0))</f>
        <v>TS0092 大消金系統</v>
      </c>
      <c r="C1323" s="6" t="str">
        <f>IF(_xlfn.IFNA(VLOOKUP(E1323,新服務功能!H:H,1,0),"舊服務")&lt;&gt;"舊服務","新服務","舊服務")</f>
        <v>新服務</v>
      </c>
      <c r="D1323" s="6" t="str">
        <f>IF((VLOOKUP(E1323,CIFX_ECSG清單!A:H,8,FALSE))=1,"異動","查詢")</f>
        <v>異動</v>
      </c>
      <c r="E1323" s="65" t="s">
        <v>248</v>
      </c>
      <c r="F1323" s="27" t="str">
        <f>IF(ISNUMBER(FIND("TWIS",E1323)),VLOOKUP(SUBSTITUTE(E1323,"TWIS","IWIS"),CIFX_ECSG清單!A:R,18,0),IF(AND(ISNUMBER(FIND("T",LEFT(E1323,2))),IF(LEN(E1323)-LEN(SUBSTITUTE(E1323,"T",""))&gt;1,FALSE,TRUE)),VLOOKUP(SUBSTITUTE(E1323,"T",""),CIFX_ECSG清單!A:R,18,0),VLOOKUP(E1323,CIFX_ECSG清單!A:R,18,0)))</f>
        <v>TS0116-SA-010301-00010-顧客資料基本資料_顧客基本資料建檔(NCS/PLUS)</v>
      </c>
      <c r="G1323" s="65"/>
      <c r="H1323" s="65"/>
      <c r="I1323" s="65"/>
      <c r="J1323" s="65" t="s">
        <v>496</v>
      </c>
      <c r="K1323" s="6" t="s">
        <v>1506</v>
      </c>
      <c r="L1323" s="6"/>
      <c r="M1323" s="6"/>
      <c r="N1323" s="65">
        <v>1</v>
      </c>
      <c r="O1323" s="65" t="s">
        <v>516</v>
      </c>
      <c r="P1323" s="6" t="s">
        <v>897</v>
      </c>
      <c r="Q1323" s="6"/>
      <c r="R1323" s="6"/>
      <c r="S1323" s="65" t="s">
        <v>899</v>
      </c>
      <c r="T1323" s="65" t="s">
        <v>2538</v>
      </c>
    </row>
    <row r="1324" spans="1:20" hidden="1">
      <c r="A1324" s="6" t="str">
        <f>VLOOKUP(E1324,CIFX_ECSG清單!A:B,2,0)</f>
        <v>UAT</v>
      </c>
      <c r="B1324" s="6" t="str">
        <f>_xlfn.IFNA(IF(C1324="舊服務",LOOKUP(1,0/FIND(IFERROR(VLOOKUP(E1324,新舊交易名稱mapping!A:B,2,0),E1324),PGMTRX!A:A),PGMTRX!C:C),LOOKUP(1,0/FIND(E1324,新服務功能!H:H),新服務功能!M:M)),VLOOKUP(IFERROR(VLOOKUP(E1324,新舊交易名稱mapping!A:B,2,0),E1324),CIFX_ECSG清單!A:B,2,0))</f>
        <v>TS0092 大消金系統</v>
      </c>
      <c r="C1324" s="6" t="str">
        <f>IF(_xlfn.IFNA(VLOOKUP(E1324,新服務功能!H:H,1,0),"舊服務")&lt;&gt;"舊服務","新服務","舊服務")</f>
        <v>新服務</v>
      </c>
      <c r="D1324" s="6" t="str">
        <f>IF((VLOOKUP(E1324,CIFX_ECSG清單!A:H,8,FALSE))=1,"異動","查詢")</f>
        <v>異動</v>
      </c>
      <c r="E1324" s="65" t="s">
        <v>248</v>
      </c>
      <c r="F1324" s="27" t="str">
        <f>IF(ISNUMBER(FIND("TWIS",E1324)),VLOOKUP(SUBSTITUTE(E1324,"TWIS","IWIS"),CIFX_ECSG清單!A:R,18,0),IF(AND(ISNUMBER(FIND("T",LEFT(E1324,2))),IF(LEN(E1324)-LEN(SUBSTITUTE(E1324,"T",""))&gt;1,FALSE,TRUE)),VLOOKUP(SUBSTITUTE(E1324,"T",""),CIFX_ECSG清單!A:R,18,0),VLOOKUP(E1324,CIFX_ECSG清單!A:R,18,0)))</f>
        <v>TS0116-SA-010301-00010-顧客資料基本資料_顧客基本資料建檔(NCS/PLUS)</v>
      </c>
      <c r="G1324" s="65"/>
      <c r="H1324" s="65"/>
      <c r="I1324" s="65"/>
      <c r="J1324" s="65" t="s">
        <v>496</v>
      </c>
      <c r="K1324" s="6" t="s">
        <v>677</v>
      </c>
      <c r="L1324" s="6"/>
      <c r="M1324" s="6"/>
      <c r="N1324" s="65">
        <v>1</v>
      </c>
      <c r="O1324" s="65" t="s">
        <v>516</v>
      </c>
      <c r="P1324" s="6" t="s">
        <v>679</v>
      </c>
      <c r="Q1324" s="6"/>
      <c r="R1324" s="6"/>
      <c r="S1324" s="65" t="s">
        <v>682</v>
      </c>
      <c r="T1324" s="65" t="s">
        <v>2538</v>
      </c>
    </row>
    <row r="1325" spans="1:20" hidden="1">
      <c r="A1325" s="6" t="str">
        <f>VLOOKUP(E1325,CIFX_ECSG清單!A:B,2,0)</f>
        <v>UAT</v>
      </c>
      <c r="B1325" s="6" t="str">
        <f>_xlfn.IFNA(IF(C1325="舊服務",LOOKUP(1,0/FIND(IFERROR(VLOOKUP(E1325,新舊交易名稱mapping!A:B,2,0),E1325),PGMTRX!A:A),PGMTRX!C:C),LOOKUP(1,0/FIND(E1325,新服務功能!H:H),新服務功能!M:M)),VLOOKUP(IFERROR(VLOOKUP(E1325,新舊交易名稱mapping!A:B,2,0),E1325),CIFX_ECSG清單!A:B,2,0))</f>
        <v>TS0092 大消金系統</v>
      </c>
      <c r="C1325" s="6" t="str">
        <f>IF(_xlfn.IFNA(VLOOKUP(E1325,新服務功能!H:H,1,0),"舊服務")&lt;&gt;"舊服務","新服務","舊服務")</f>
        <v>新服務</v>
      </c>
      <c r="D1325" s="6" t="str">
        <f>IF((VLOOKUP(E1325,CIFX_ECSG清單!A:H,8,FALSE))=1,"異動","查詢")</f>
        <v>異動</v>
      </c>
      <c r="E1325" s="65" t="s">
        <v>248</v>
      </c>
      <c r="F1325" s="27" t="str">
        <f>IF(ISNUMBER(FIND("TWIS",E1325)),VLOOKUP(SUBSTITUTE(E1325,"TWIS","IWIS"),CIFX_ECSG清單!A:R,18,0),IF(AND(ISNUMBER(FIND("T",LEFT(E1325,2))),IF(LEN(E1325)-LEN(SUBSTITUTE(E1325,"T",""))&gt;1,FALSE,TRUE)),VLOOKUP(SUBSTITUTE(E1325,"T",""),CIFX_ECSG清單!A:R,18,0),VLOOKUP(E1325,CIFX_ECSG清單!A:R,18,0)))</f>
        <v>TS0116-SA-010301-00010-顧客資料基本資料_顧客基本資料建檔(NCS/PLUS)</v>
      </c>
      <c r="G1325" s="65"/>
      <c r="H1325" s="65"/>
      <c r="I1325" s="65"/>
      <c r="J1325" s="65" t="s">
        <v>496</v>
      </c>
      <c r="K1325" s="6" t="s">
        <v>640</v>
      </c>
      <c r="L1325" s="6"/>
      <c r="M1325" s="6"/>
      <c r="N1325" s="65">
        <v>2</v>
      </c>
      <c r="O1325" s="65" t="s">
        <v>516</v>
      </c>
      <c r="P1325" s="6" t="s">
        <v>642</v>
      </c>
      <c r="Q1325" s="6"/>
      <c r="R1325" s="6"/>
      <c r="S1325" s="65" t="s">
        <v>644</v>
      </c>
      <c r="T1325" s="65" t="s">
        <v>2538</v>
      </c>
    </row>
    <row r="1326" spans="1:20" hidden="1">
      <c r="A1326" s="6" t="str">
        <f>VLOOKUP(E1326,CIFX_ECSG清單!A:B,2,0)</f>
        <v>UAT</v>
      </c>
      <c r="B1326" s="6" t="str">
        <f>_xlfn.IFNA(IF(C1326="舊服務",LOOKUP(1,0/FIND(IFERROR(VLOOKUP(E1326,新舊交易名稱mapping!A:B,2,0),E1326),PGMTRX!A:A),PGMTRX!C:C),LOOKUP(1,0/FIND(E1326,新服務功能!H:H),新服務功能!M:M)),VLOOKUP(IFERROR(VLOOKUP(E1326,新舊交易名稱mapping!A:B,2,0),E1326),CIFX_ECSG清單!A:B,2,0))</f>
        <v>TS0092 大消金系統</v>
      </c>
      <c r="C1326" s="6" t="str">
        <f>IF(_xlfn.IFNA(VLOOKUP(E1326,新服務功能!H:H,1,0),"舊服務")&lt;&gt;"舊服務","新服務","舊服務")</f>
        <v>新服務</v>
      </c>
      <c r="D1326" s="6" t="str">
        <f>IF((VLOOKUP(E1326,CIFX_ECSG清單!A:H,8,FALSE))=1,"異動","查詢")</f>
        <v>異動</v>
      </c>
      <c r="E1326" s="65" t="s">
        <v>248</v>
      </c>
      <c r="F1326" s="27" t="str">
        <f>IF(ISNUMBER(FIND("TWIS",E1326)),VLOOKUP(SUBSTITUTE(E1326,"TWIS","IWIS"),CIFX_ECSG清單!A:R,18,0),IF(AND(ISNUMBER(FIND("T",LEFT(E1326,2))),IF(LEN(E1326)-LEN(SUBSTITUTE(E1326,"T",""))&gt;1,FALSE,TRUE)),VLOOKUP(SUBSTITUTE(E1326,"T",""),CIFX_ECSG清單!A:R,18,0),VLOOKUP(E1326,CIFX_ECSG清單!A:R,18,0)))</f>
        <v>TS0116-SA-010301-00010-顧客資料基本資料_顧客基本資料建檔(NCS/PLUS)</v>
      </c>
      <c r="G1326" s="65"/>
      <c r="H1326" s="65"/>
      <c r="I1326" s="65"/>
      <c r="J1326" s="65" t="s">
        <v>496</v>
      </c>
      <c r="K1326" s="6" t="s">
        <v>1001</v>
      </c>
      <c r="L1326" s="6"/>
      <c r="M1326" s="6"/>
      <c r="N1326" s="65">
        <v>2</v>
      </c>
      <c r="O1326" s="65" t="s">
        <v>516</v>
      </c>
      <c r="P1326" s="6" t="s">
        <v>1004</v>
      </c>
      <c r="Q1326" s="6"/>
      <c r="R1326" s="6"/>
      <c r="S1326" s="65"/>
      <c r="T1326" s="65" t="s">
        <v>2538</v>
      </c>
    </row>
    <row r="1327" spans="1:20" hidden="1">
      <c r="A1327" s="6" t="str">
        <f>VLOOKUP(E1327,CIFX_ECSG清單!A:B,2,0)</f>
        <v>UAT</v>
      </c>
      <c r="B1327" s="6" t="str">
        <f>_xlfn.IFNA(IF(C1327="舊服務",LOOKUP(1,0/FIND(IFERROR(VLOOKUP(E1327,新舊交易名稱mapping!A:B,2,0),E1327),PGMTRX!A:A),PGMTRX!C:C),LOOKUP(1,0/FIND(E1327,新服務功能!H:H),新服務功能!M:M)),VLOOKUP(IFERROR(VLOOKUP(E1327,新舊交易名稱mapping!A:B,2,0),E1327),CIFX_ECSG清單!A:B,2,0))</f>
        <v>TS0092 大消金系統</v>
      </c>
      <c r="C1327" s="6" t="str">
        <f>IF(_xlfn.IFNA(VLOOKUP(E1327,新服務功能!H:H,1,0),"舊服務")&lt;&gt;"舊服務","新服務","舊服務")</f>
        <v>新服務</v>
      </c>
      <c r="D1327" s="6" t="str">
        <f>IF((VLOOKUP(E1327,CIFX_ECSG清單!A:H,8,FALSE))=1,"異動","查詢")</f>
        <v>異動</v>
      </c>
      <c r="E1327" s="65" t="s">
        <v>248</v>
      </c>
      <c r="F1327" s="27" t="str">
        <f>IF(ISNUMBER(FIND("TWIS",E1327)),VLOOKUP(SUBSTITUTE(E1327,"TWIS","IWIS"),CIFX_ECSG清單!A:R,18,0),IF(AND(ISNUMBER(FIND("T",LEFT(E1327,2))),IF(LEN(E1327)-LEN(SUBSTITUTE(E1327,"T",""))&gt;1,FALSE,TRUE)),VLOOKUP(SUBSTITUTE(E1327,"T",""),CIFX_ECSG清單!A:R,18,0),VLOOKUP(E1327,CIFX_ECSG清單!A:R,18,0)))</f>
        <v>TS0116-SA-010301-00010-顧客資料基本資料_顧客基本資料建檔(NCS/PLUS)</v>
      </c>
      <c r="G1327" s="65"/>
      <c r="H1327" s="65"/>
      <c r="I1327" s="65"/>
      <c r="J1327" s="65" t="s">
        <v>496</v>
      </c>
      <c r="K1327" s="6" t="s">
        <v>2425</v>
      </c>
      <c r="L1327" s="6"/>
      <c r="M1327" s="6"/>
      <c r="N1327" s="65">
        <v>1</v>
      </c>
      <c r="O1327" s="65" t="s">
        <v>516</v>
      </c>
      <c r="P1327" s="6" t="s">
        <v>1057</v>
      </c>
      <c r="Q1327" s="6"/>
      <c r="R1327" s="6"/>
      <c r="S1327" s="65" t="s">
        <v>1059</v>
      </c>
      <c r="T1327" s="65" t="s">
        <v>2538</v>
      </c>
    </row>
    <row r="1328" spans="1:20" hidden="1">
      <c r="A1328" s="6" t="str">
        <f>VLOOKUP(E1328,CIFX_ECSG清單!A:B,2,0)</f>
        <v>UAT</v>
      </c>
      <c r="B1328" s="6" t="str">
        <f>_xlfn.IFNA(IF(C1328="舊服務",LOOKUP(1,0/FIND(IFERROR(VLOOKUP(E1328,新舊交易名稱mapping!A:B,2,0),E1328),PGMTRX!A:A),PGMTRX!C:C),LOOKUP(1,0/FIND(E1328,新服務功能!H:H),新服務功能!M:M)),VLOOKUP(IFERROR(VLOOKUP(E1328,新舊交易名稱mapping!A:B,2,0),E1328),CIFX_ECSG清單!A:B,2,0))</f>
        <v>TS0092 大消金系統</v>
      </c>
      <c r="C1328" s="6" t="str">
        <f>IF(_xlfn.IFNA(VLOOKUP(E1328,新服務功能!H:H,1,0),"舊服務")&lt;&gt;"舊服務","新服務","舊服務")</f>
        <v>新服務</v>
      </c>
      <c r="D1328" s="6" t="str">
        <f>IF((VLOOKUP(E1328,CIFX_ECSG清單!A:H,8,FALSE))=1,"異動","查詢")</f>
        <v>異動</v>
      </c>
      <c r="E1328" s="65" t="s">
        <v>248</v>
      </c>
      <c r="F1328" s="27" t="str">
        <f>IF(ISNUMBER(FIND("TWIS",E1328)),VLOOKUP(SUBSTITUTE(E1328,"TWIS","IWIS"),CIFX_ECSG清單!A:R,18,0),IF(AND(ISNUMBER(FIND("T",LEFT(E1328,2))),IF(LEN(E1328)-LEN(SUBSTITUTE(E1328,"T",""))&gt;1,FALSE,TRUE)),VLOOKUP(SUBSTITUTE(E1328,"T",""),CIFX_ECSG清單!A:R,18,0),VLOOKUP(E1328,CIFX_ECSG清單!A:R,18,0)))</f>
        <v>TS0116-SA-010301-00010-顧客資料基本資料_顧客基本資料建檔(NCS/PLUS)</v>
      </c>
      <c r="G1328" s="65"/>
      <c r="H1328" s="65"/>
      <c r="I1328" s="65"/>
      <c r="J1328" s="65" t="s">
        <v>496</v>
      </c>
      <c r="K1328" s="6" t="s">
        <v>2432</v>
      </c>
      <c r="L1328" s="6"/>
      <c r="M1328" s="6"/>
      <c r="N1328" s="65">
        <v>2</v>
      </c>
      <c r="O1328" s="65" t="s">
        <v>516</v>
      </c>
      <c r="P1328" s="6" t="s">
        <v>1095</v>
      </c>
      <c r="Q1328" s="6"/>
      <c r="R1328" s="6"/>
      <c r="S1328" s="65" t="s">
        <v>1097</v>
      </c>
      <c r="T1328" s="65" t="s">
        <v>2538</v>
      </c>
    </row>
    <row r="1329" spans="1:20" hidden="1">
      <c r="A1329" s="6" t="str">
        <f>VLOOKUP(E1329,CIFX_ECSG清單!A:B,2,0)</f>
        <v>UAT</v>
      </c>
      <c r="B1329" s="6" t="str">
        <f>_xlfn.IFNA(IF(C1329="舊服務",LOOKUP(1,0/FIND(IFERROR(VLOOKUP(E1329,新舊交易名稱mapping!A:B,2,0),E1329),PGMTRX!A:A),PGMTRX!C:C),LOOKUP(1,0/FIND(E1329,新服務功能!H:H),新服務功能!M:M)),VLOOKUP(IFERROR(VLOOKUP(E1329,新舊交易名稱mapping!A:B,2,0),E1329),CIFX_ECSG清單!A:B,2,0))</f>
        <v>TS0092 大消金系統</v>
      </c>
      <c r="C1329" s="6" t="str">
        <f>IF(_xlfn.IFNA(VLOOKUP(E1329,新服務功能!H:H,1,0),"舊服務")&lt;&gt;"舊服務","新服務","舊服務")</f>
        <v>新服務</v>
      </c>
      <c r="D1329" s="6" t="str">
        <f>IF((VLOOKUP(E1329,CIFX_ECSG清單!A:H,8,FALSE))=1,"異動","查詢")</f>
        <v>異動</v>
      </c>
      <c r="E1329" s="65" t="s">
        <v>248</v>
      </c>
      <c r="F1329" s="27" t="str">
        <f>IF(ISNUMBER(FIND("TWIS",E1329)),VLOOKUP(SUBSTITUTE(E1329,"TWIS","IWIS"),CIFX_ECSG清單!A:R,18,0),IF(AND(ISNUMBER(FIND("T",LEFT(E1329,2))),IF(LEN(E1329)-LEN(SUBSTITUTE(E1329,"T",""))&gt;1,FALSE,TRUE)),VLOOKUP(SUBSTITUTE(E1329,"T",""),CIFX_ECSG清單!A:R,18,0),VLOOKUP(E1329,CIFX_ECSG清單!A:R,18,0)))</f>
        <v>TS0116-SA-010301-00010-顧客資料基本資料_顧客基本資料建檔(NCS/PLUS)</v>
      </c>
      <c r="G1329" s="65"/>
      <c r="H1329" s="65"/>
      <c r="I1329" s="65"/>
      <c r="J1329" s="65" t="s">
        <v>496</v>
      </c>
      <c r="K1329" s="6" t="s">
        <v>2556</v>
      </c>
      <c r="L1329" s="6"/>
      <c r="M1329" s="6"/>
      <c r="N1329" s="65">
        <v>1</v>
      </c>
      <c r="O1329" s="65" t="s">
        <v>516</v>
      </c>
      <c r="P1329" s="6" t="s">
        <v>1726</v>
      </c>
      <c r="Q1329" s="6"/>
      <c r="R1329" s="6"/>
      <c r="S1329" s="65" t="s">
        <v>1728</v>
      </c>
      <c r="T1329" s="65" t="s">
        <v>2538</v>
      </c>
    </row>
    <row r="1330" spans="1:20" hidden="1">
      <c r="A1330" s="6" t="str">
        <f>VLOOKUP(E1330,CIFX_ECSG清單!A:B,2,0)</f>
        <v>UAT</v>
      </c>
      <c r="B1330" s="6" t="str">
        <f>_xlfn.IFNA(IF(C1330="舊服務",LOOKUP(1,0/FIND(IFERROR(VLOOKUP(E1330,新舊交易名稱mapping!A:B,2,0),E1330),PGMTRX!A:A),PGMTRX!C:C),LOOKUP(1,0/FIND(E1330,新服務功能!H:H),新服務功能!M:M)),VLOOKUP(IFERROR(VLOOKUP(E1330,新舊交易名稱mapping!A:B,2,0),E1330),CIFX_ECSG清單!A:B,2,0))</f>
        <v>TS0092 大消金系統</v>
      </c>
      <c r="C1330" s="6" t="str">
        <f>IF(_xlfn.IFNA(VLOOKUP(E1330,新服務功能!H:H,1,0),"舊服務")&lt;&gt;"舊服務","新服務","舊服務")</f>
        <v>新服務</v>
      </c>
      <c r="D1330" s="6" t="str">
        <f>IF((VLOOKUP(E1330,CIFX_ECSG清單!A:H,8,FALSE))=1,"異動","查詢")</f>
        <v>異動</v>
      </c>
      <c r="E1330" s="65" t="s">
        <v>248</v>
      </c>
      <c r="F1330" s="27" t="str">
        <f>IF(ISNUMBER(FIND("TWIS",E1330)),VLOOKUP(SUBSTITUTE(E1330,"TWIS","IWIS"),CIFX_ECSG清單!A:R,18,0),IF(AND(ISNUMBER(FIND("T",LEFT(E1330,2))),IF(LEN(E1330)-LEN(SUBSTITUTE(E1330,"T",""))&gt;1,FALSE,TRUE)),VLOOKUP(SUBSTITUTE(E1330,"T",""),CIFX_ECSG清單!A:R,18,0),VLOOKUP(E1330,CIFX_ECSG清單!A:R,18,0)))</f>
        <v>TS0116-SA-010301-00010-顧客資料基本資料_顧客基本資料建檔(NCS/PLUS)</v>
      </c>
      <c r="G1330" s="65"/>
      <c r="H1330" s="65"/>
      <c r="I1330" s="65"/>
      <c r="J1330" s="65" t="s">
        <v>496</v>
      </c>
      <c r="K1330" s="6" t="s">
        <v>1732</v>
      </c>
      <c r="L1330" s="6"/>
      <c r="M1330" s="6"/>
      <c r="N1330" s="65">
        <v>1</v>
      </c>
      <c r="O1330" s="65" t="s">
        <v>516</v>
      </c>
      <c r="P1330" s="6" t="s">
        <v>1734</v>
      </c>
      <c r="Q1330" s="6"/>
      <c r="R1330" s="6"/>
      <c r="S1330" s="65" t="s">
        <v>1736</v>
      </c>
      <c r="T1330" s="65" t="s">
        <v>2538</v>
      </c>
    </row>
    <row r="1331" spans="1:20" hidden="1">
      <c r="A1331" s="6" t="str">
        <f>VLOOKUP(E1331,CIFX_ECSG清單!A:B,2,0)</f>
        <v>UAT</v>
      </c>
      <c r="B1331" s="6" t="str">
        <f>_xlfn.IFNA(IF(C1331="舊服務",LOOKUP(1,0/FIND(IFERROR(VLOOKUP(E1331,新舊交易名稱mapping!A:B,2,0),E1331),PGMTRX!A:A),PGMTRX!C:C),LOOKUP(1,0/FIND(E1331,新服務功能!H:H),新服務功能!M:M)),VLOOKUP(IFERROR(VLOOKUP(E1331,新舊交易名稱mapping!A:B,2,0),E1331),CIFX_ECSG清單!A:B,2,0))</f>
        <v>TS0092 大消金系統</v>
      </c>
      <c r="C1331" s="6" t="str">
        <f>IF(_xlfn.IFNA(VLOOKUP(E1331,新服務功能!H:H,1,0),"舊服務")&lt;&gt;"舊服務","新服務","舊服務")</f>
        <v>新服務</v>
      </c>
      <c r="D1331" s="6" t="str">
        <f>IF((VLOOKUP(E1331,CIFX_ECSG清單!A:H,8,FALSE))=1,"異動","查詢")</f>
        <v>異動</v>
      </c>
      <c r="E1331" s="65" t="s">
        <v>248</v>
      </c>
      <c r="F1331" s="27" t="str">
        <f>IF(ISNUMBER(FIND("TWIS",E1331)),VLOOKUP(SUBSTITUTE(E1331,"TWIS","IWIS"),CIFX_ECSG清單!A:R,18,0),IF(AND(ISNUMBER(FIND("T",LEFT(E1331,2))),IF(LEN(E1331)-LEN(SUBSTITUTE(E1331,"T",""))&gt;1,FALSE,TRUE)),VLOOKUP(SUBSTITUTE(E1331,"T",""),CIFX_ECSG清單!A:R,18,0),VLOOKUP(E1331,CIFX_ECSG清單!A:R,18,0)))</f>
        <v>TS0116-SA-010301-00010-顧客資料基本資料_顧客基本資料建檔(NCS/PLUS)</v>
      </c>
      <c r="G1331" s="65"/>
      <c r="H1331" s="65"/>
      <c r="I1331" s="65"/>
      <c r="J1331" s="65" t="s">
        <v>496</v>
      </c>
      <c r="K1331" s="6" t="s">
        <v>2557</v>
      </c>
      <c r="L1331" s="6"/>
      <c r="M1331" s="6"/>
      <c r="N1331" s="65">
        <v>100</v>
      </c>
      <c r="O1331" s="65" t="s">
        <v>2076</v>
      </c>
      <c r="P1331" s="6" t="s">
        <v>2558</v>
      </c>
      <c r="Q1331" s="6"/>
      <c r="R1331" s="6"/>
      <c r="S1331" s="65"/>
      <c r="T1331" s="65" t="s">
        <v>2538</v>
      </c>
    </row>
    <row r="1332" spans="1:20" hidden="1">
      <c r="A1332" s="6" t="str">
        <f>VLOOKUP(E1332,CIFX_ECSG清單!A:B,2,0)</f>
        <v>UAT</v>
      </c>
      <c r="B1332" s="6" t="str">
        <f>_xlfn.IFNA(IF(C1332="舊服務",LOOKUP(1,0/FIND(IFERROR(VLOOKUP(E1332,新舊交易名稱mapping!A:B,2,0),E1332),PGMTRX!A:A),PGMTRX!C:C),LOOKUP(1,0/FIND(E1332,新服務功能!H:H),新服務功能!M:M)),VLOOKUP(IFERROR(VLOOKUP(E1332,新舊交易名稱mapping!A:B,2,0),E1332),CIFX_ECSG清單!A:B,2,0))</f>
        <v>TS0092 大消金系統</v>
      </c>
      <c r="C1332" s="6" t="str">
        <f>IF(_xlfn.IFNA(VLOOKUP(E1332,新服務功能!H:H,1,0),"舊服務")&lt;&gt;"舊服務","新服務","舊服務")</f>
        <v>新服務</v>
      </c>
      <c r="D1332" s="6" t="str">
        <f>IF((VLOOKUP(E1332,CIFX_ECSG清單!A:H,8,FALSE))=1,"異動","查詢")</f>
        <v>異動</v>
      </c>
      <c r="E1332" s="65" t="s">
        <v>248</v>
      </c>
      <c r="F1332" s="27" t="str">
        <f>IF(ISNUMBER(FIND("TWIS",E1332)),VLOOKUP(SUBSTITUTE(E1332,"TWIS","IWIS"),CIFX_ECSG清單!A:R,18,0),IF(AND(ISNUMBER(FIND("T",LEFT(E1332,2))),IF(LEN(E1332)-LEN(SUBSTITUTE(E1332,"T",""))&gt;1,FALSE,TRUE)),VLOOKUP(SUBSTITUTE(E1332,"T",""),CIFX_ECSG清單!A:R,18,0),VLOOKUP(E1332,CIFX_ECSG清單!A:R,18,0)))</f>
        <v>TS0116-SA-010301-00010-顧客資料基本資料_顧客基本資料建檔(NCS/PLUS)</v>
      </c>
      <c r="G1332" s="65"/>
      <c r="H1332" s="65"/>
      <c r="I1332" s="65"/>
      <c r="J1332" s="65" t="s">
        <v>513</v>
      </c>
      <c r="K1332" s="6" t="s">
        <v>667</v>
      </c>
      <c r="L1332" s="6"/>
      <c r="M1332" s="6"/>
      <c r="N1332" s="65">
        <v>10</v>
      </c>
      <c r="O1332" s="65" t="s">
        <v>500</v>
      </c>
      <c r="P1332" s="6" t="s">
        <v>741</v>
      </c>
      <c r="Q1332" s="6"/>
      <c r="R1332" s="6"/>
      <c r="S1332" s="65" t="s">
        <v>2035</v>
      </c>
      <c r="T1332" s="65" t="s">
        <v>2538</v>
      </c>
    </row>
    <row r="1333" spans="1:20" hidden="1">
      <c r="A1333" s="337" t="s">
        <v>10519</v>
      </c>
      <c r="B1333" s="6" t="str">
        <f>_xlfn.IFNA(IF(C1333="舊服務",LOOKUP(1,0/FIND(IFERROR(VLOOKUP(E1333,新舊交易名稱mapping!A:B,2,0),E1333),PGMTRX!A:A),PGMTRX!C:C),LOOKUP(1,0/FIND(E1333,新服務功能!H:H),新服務功能!M:M)),VLOOKUP(IFERROR(VLOOKUP(E1333,新舊交易名稱mapping!A:B,2,0),E1333),CIFX_ECSG清單!A:B,2,0))</f>
        <v>CH0078 綜合對帳單系統(BSM)</v>
      </c>
      <c r="C1333" s="6" t="str">
        <f>IF(_xlfn.IFNA(VLOOKUP(E1333,新服務功能!H:H,1,0),"舊服務")&lt;&gt;"舊服務","新服務","舊服務")</f>
        <v>新服務</v>
      </c>
      <c r="D1333" s="6" t="str">
        <f>IF((VLOOKUP(E1333,CIFX_ECSG清單!A:H,8,FALSE))=1,"異動","查詢")</f>
        <v>異動</v>
      </c>
      <c r="E1333" s="65" t="s">
        <v>2559</v>
      </c>
      <c r="F1333" s="27" t="str">
        <f>IF(ISNUMBER(FIND("TWIS",E1333)),VLOOKUP(SUBSTITUTE(E1333,"TWIS","IWIS"),CIFX_ECSG清單!A:R,18,0),IF(AND(ISNUMBER(FIND("T",LEFT(E1333,2))),IF(LEN(E1333)-LEN(SUBSTITUTE(E1333,"T",""))&gt;1,FALSE,TRUE)),VLOOKUP(SUBSTITUTE(E1333,"T",""),CIFX_ECSG清單!A:R,18,0),VLOOKUP(E1333,CIFX_ECSG清單!A:R,18,0)))</f>
        <v>TS0116-SA-010318-00008-顧客註記/約定作業_不寄對帳單通知註記(保密戶註記)維護</v>
      </c>
      <c r="G1333" s="65"/>
      <c r="H1333" s="65"/>
      <c r="I1333" s="65"/>
      <c r="J1333" s="65" t="s">
        <v>496</v>
      </c>
      <c r="K1333" s="6" t="s">
        <v>498</v>
      </c>
      <c r="L1333" s="6"/>
      <c r="M1333" s="6"/>
      <c r="N1333" s="65">
        <v>10</v>
      </c>
      <c r="O1333" s="65" t="s">
        <v>500</v>
      </c>
      <c r="P1333" s="65" t="s">
        <v>2560</v>
      </c>
      <c r="Q1333" s="6"/>
      <c r="R1333" s="6"/>
      <c r="S1333" s="65" t="s">
        <v>2035</v>
      </c>
      <c r="T1333" s="65" t="s">
        <v>2227</v>
      </c>
    </row>
    <row r="1334" spans="1:20" hidden="1">
      <c r="A1334" s="337" t="s">
        <v>10519</v>
      </c>
      <c r="B1334" s="6" t="str">
        <f>_xlfn.IFNA(IF(C1334="舊服務",LOOKUP(1,0/FIND(IFERROR(VLOOKUP(E1334,新舊交易名稱mapping!A:B,2,0),E1334),PGMTRX!A:A),PGMTRX!C:C),LOOKUP(1,0/FIND(E1334,新服務功能!H:H),新服務功能!M:M)),VLOOKUP(IFERROR(VLOOKUP(E1334,新舊交易名稱mapping!A:B,2,0),E1334),CIFX_ECSG清單!A:B,2,0))</f>
        <v>CH0078 綜合對帳單系統(BSM)</v>
      </c>
      <c r="C1334" s="6" t="str">
        <f>IF(_xlfn.IFNA(VLOOKUP(E1334,新服務功能!H:H,1,0),"舊服務")&lt;&gt;"舊服務","新服務","舊服務")</f>
        <v>新服務</v>
      </c>
      <c r="D1334" s="6" t="str">
        <f>IF((VLOOKUP(E1334,CIFX_ECSG清單!A:H,8,FALSE))=1,"異動","查詢")</f>
        <v>異動</v>
      </c>
      <c r="E1334" s="65" t="s">
        <v>2559</v>
      </c>
      <c r="F1334" s="27" t="str">
        <f>IF(ISNUMBER(FIND("TWIS",E1334)),VLOOKUP(SUBSTITUTE(E1334,"TWIS","IWIS"),CIFX_ECSG清單!A:R,18,0),IF(AND(ISNUMBER(FIND("T",LEFT(E1334,2))),IF(LEN(E1334)-LEN(SUBSTITUTE(E1334,"T",""))&gt;1,FALSE,TRUE)),VLOOKUP(SUBSTITUTE(E1334,"T",""),CIFX_ECSG清單!A:R,18,0),VLOOKUP(E1334,CIFX_ECSG清單!A:R,18,0)))</f>
        <v>TS0116-SA-010318-00008-顧客註記/約定作業_不寄對帳單通知註記(保密戶註記)維護</v>
      </c>
      <c r="G1334" s="65"/>
      <c r="H1334" s="65"/>
      <c r="I1334" s="65"/>
      <c r="J1334" s="65" t="s">
        <v>496</v>
      </c>
      <c r="K1334" s="6" t="s">
        <v>2561</v>
      </c>
      <c r="L1334" s="6"/>
      <c r="M1334" s="6"/>
      <c r="N1334" s="65">
        <v>1</v>
      </c>
      <c r="O1334" s="65" t="s">
        <v>500</v>
      </c>
      <c r="P1334" s="65" t="s">
        <v>2562</v>
      </c>
      <c r="Q1334" s="6"/>
      <c r="R1334" s="6"/>
      <c r="S1334" s="65" t="s">
        <v>2561</v>
      </c>
      <c r="T1334" s="65" t="s">
        <v>2227</v>
      </c>
    </row>
    <row r="1335" spans="1:20" hidden="1">
      <c r="A1335" s="337" t="s">
        <v>10519</v>
      </c>
      <c r="B1335" s="6" t="str">
        <f>_xlfn.IFNA(IF(C1335="舊服務",LOOKUP(1,0/FIND(IFERROR(VLOOKUP(E1335,新舊交易名稱mapping!A:B,2,0),E1335),PGMTRX!A:A),PGMTRX!C:C),LOOKUP(1,0/FIND(E1335,新服務功能!H:H),新服務功能!M:M)),VLOOKUP(IFERROR(VLOOKUP(E1335,新舊交易名稱mapping!A:B,2,0),E1335),CIFX_ECSG清單!A:B,2,0))</f>
        <v>CH0078 綜合對帳單系統(BSM)</v>
      </c>
      <c r="C1335" s="6" t="str">
        <f>IF(_xlfn.IFNA(VLOOKUP(E1335,新服務功能!H:H,1,0),"舊服務")&lt;&gt;"舊服務","新服務","舊服務")</f>
        <v>新服務</v>
      </c>
      <c r="D1335" s="6" t="str">
        <f>IF((VLOOKUP(E1335,CIFX_ECSG清單!A:H,8,FALSE))=1,"異動","查詢")</f>
        <v>異動</v>
      </c>
      <c r="E1335" s="65" t="s">
        <v>10521</v>
      </c>
      <c r="F1335" s="27" t="str">
        <f>IF(ISNUMBER(FIND("TWIS",E1335)),VLOOKUP(SUBSTITUTE(E1335,"TWIS","IWIS"),CIFX_ECSG清單!A:R,18,0),IF(AND(ISNUMBER(FIND("T",LEFT(E1335,2))),IF(LEN(E1335)-LEN(SUBSTITUTE(E1335,"T",""))&gt;1,FALSE,TRUE)),VLOOKUP(SUBSTITUTE(E1335,"T",""),CIFX_ECSG清單!A:R,18,0),VLOOKUP(E1335,CIFX_ECSG清單!A:R,18,0)))</f>
        <v>TS0116-SA-010318-00008-顧客註記/約定作業_不寄對帳單通知註記(保密戶註記)維護</v>
      </c>
      <c r="G1335" s="65"/>
      <c r="H1335" s="65"/>
      <c r="I1335" s="65"/>
      <c r="J1335" s="65" t="s">
        <v>496</v>
      </c>
      <c r="K1335" s="6" t="s">
        <v>2563</v>
      </c>
      <c r="L1335" s="6"/>
      <c r="M1335" s="6"/>
      <c r="N1335" s="65">
        <v>3</v>
      </c>
      <c r="O1335" s="65" t="s">
        <v>500</v>
      </c>
      <c r="P1335" s="65" t="s">
        <v>2484</v>
      </c>
      <c r="Q1335" s="6"/>
      <c r="R1335" s="6"/>
      <c r="S1335" s="65"/>
      <c r="T1335" s="65" t="s">
        <v>2227</v>
      </c>
    </row>
    <row r="1336" spans="1:20" hidden="1">
      <c r="A1336" s="337" t="s">
        <v>10519</v>
      </c>
      <c r="B1336" s="6" t="str">
        <f>_xlfn.IFNA(IF(C1336="舊服務",LOOKUP(1,0/FIND(IFERROR(VLOOKUP(E1336,新舊交易名稱mapping!A:B,2,0),E1336),PGMTRX!A:A),PGMTRX!C:C),LOOKUP(1,0/FIND(E1336,新服務功能!H:H),新服務功能!M:M)),VLOOKUP(IFERROR(VLOOKUP(E1336,新舊交易名稱mapping!A:B,2,0),E1336),CIFX_ECSG清單!A:B,2,0))</f>
        <v>TS0052 客服系統</v>
      </c>
      <c r="C1336" s="6" t="str">
        <f>IF(_xlfn.IFNA(VLOOKUP(E1336,新服務功能!H:H,1,0),"舊服務")&lt;&gt;"舊服務","新服務","舊服務")</f>
        <v>新服務</v>
      </c>
      <c r="D1336" s="6" t="str">
        <f>IF((VLOOKUP(E1336,CIFX_ECSG清單!A:H,8,FALSE))=1,"異動","查詢")</f>
        <v>異動</v>
      </c>
      <c r="E1336" s="65" t="s">
        <v>10520</v>
      </c>
      <c r="F1336" s="27" t="str">
        <f>IF(ISNUMBER(FIND("TWIS",E1336)),VLOOKUP(SUBSTITUTE(E1336,"TWIS","IWIS"),CIFX_ECSG清單!A:R,18,0),IF(AND(ISNUMBER(FIND("T",LEFT(E1336,2))),IF(LEN(E1336)-LEN(SUBSTITUTE(E1336,"T",""))&gt;1,FALSE,TRUE)),VLOOKUP(SUBSTITUTE(E1336,"T",""),CIFX_ECSG清單!A:R,18,0),VLOOKUP(E1336,CIFX_ECSG清單!A:R,18,0)))</f>
        <v>TS0116-SA-010301-00008-顧客資料基本資料_顧客聯絡方式維護(客服)</v>
      </c>
      <c r="G1336" s="65"/>
      <c r="H1336" s="6"/>
      <c r="I1336" s="6"/>
      <c r="J1336" s="65" t="s">
        <v>496</v>
      </c>
      <c r="K1336" s="6" t="s">
        <v>498</v>
      </c>
      <c r="L1336" s="6"/>
      <c r="M1336" s="6"/>
      <c r="N1336" s="6">
        <v>10</v>
      </c>
      <c r="O1336" s="65" t="s">
        <v>500</v>
      </c>
      <c r="P1336" s="6" t="s">
        <v>501</v>
      </c>
      <c r="Q1336" s="6"/>
      <c r="R1336" s="6"/>
      <c r="S1336" s="65" t="s">
        <v>2035</v>
      </c>
      <c r="T1336" s="65" t="s">
        <v>2538</v>
      </c>
    </row>
    <row r="1337" spans="1:20" hidden="1">
      <c r="A1337" s="337" t="s">
        <v>10519</v>
      </c>
      <c r="B1337" s="6" t="str">
        <f>_xlfn.IFNA(IF(C1337="舊服務",LOOKUP(1,0/FIND(IFERROR(VLOOKUP(E1337,新舊交易名稱mapping!A:B,2,0),E1337),PGMTRX!A:A),PGMTRX!C:C),LOOKUP(1,0/FIND(E1337,新服務功能!H:H),新服務功能!M:M)),VLOOKUP(IFERROR(VLOOKUP(E1337,新舊交易名稱mapping!A:B,2,0),E1337),CIFX_ECSG清單!A:B,2,0))</f>
        <v>TS0052 客服系統</v>
      </c>
      <c r="C1337" s="6" t="str">
        <f>IF(_xlfn.IFNA(VLOOKUP(E1337,新服務功能!H:H,1,0),"舊服務")&lt;&gt;"舊服務","新服務","舊服務")</f>
        <v>新服務</v>
      </c>
      <c r="D1337" s="6" t="str">
        <f>IF((VLOOKUP(E1337,CIFX_ECSG清單!A:H,8,FALSE))=1,"異動","查詢")</f>
        <v>異動</v>
      </c>
      <c r="E1337" s="65" t="s">
        <v>2564</v>
      </c>
      <c r="F1337" s="27" t="str">
        <f>IF(ISNUMBER(FIND("TWIS",E1337)),VLOOKUP(SUBSTITUTE(E1337,"TWIS","IWIS"),CIFX_ECSG清單!A:R,18,0),IF(AND(ISNUMBER(FIND("T",LEFT(E1337,2))),IF(LEN(E1337)-LEN(SUBSTITUTE(E1337,"T",""))&gt;1,FALSE,TRUE)),VLOOKUP(SUBSTITUTE(E1337,"T",""),CIFX_ECSG清單!A:R,18,0),VLOOKUP(E1337,CIFX_ECSG清單!A:R,18,0)))</f>
        <v>TS0116-SA-010301-00008-顧客資料基本資料_顧客聯絡方式維護(客服)</v>
      </c>
      <c r="G1337" s="65"/>
      <c r="H1337" s="6"/>
      <c r="I1337" s="6"/>
      <c r="J1337" s="65" t="s">
        <v>496</v>
      </c>
      <c r="K1337" s="6" t="s">
        <v>912</v>
      </c>
      <c r="L1337" s="6"/>
      <c r="M1337" s="6"/>
      <c r="N1337" s="6">
        <v>11</v>
      </c>
      <c r="O1337" s="65" t="s">
        <v>500</v>
      </c>
      <c r="P1337" s="6" t="s">
        <v>914</v>
      </c>
      <c r="Q1337" s="6"/>
      <c r="R1337" s="6"/>
      <c r="S1337" s="65" t="s">
        <v>2552</v>
      </c>
      <c r="T1337" s="65" t="s">
        <v>2538</v>
      </c>
    </row>
    <row r="1338" spans="1:20" hidden="1">
      <c r="A1338" s="337" t="s">
        <v>10519</v>
      </c>
      <c r="B1338" s="6" t="str">
        <f>_xlfn.IFNA(IF(C1338="舊服務",LOOKUP(1,0/FIND(IFERROR(VLOOKUP(E1338,新舊交易名稱mapping!A:B,2,0),E1338),PGMTRX!A:A),PGMTRX!C:C),LOOKUP(1,0/FIND(E1338,新服務功能!H:H),新服務功能!M:M)),VLOOKUP(IFERROR(VLOOKUP(E1338,新舊交易名稱mapping!A:B,2,0),E1338),CIFX_ECSG清單!A:B,2,0))</f>
        <v>TS0052 客服系統</v>
      </c>
      <c r="C1338" s="6" t="str">
        <f>IF(_xlfn.IFNA(VLOOKUP(E1338,新服務功能!H:H,1,0),"舊服務")&lt;&gt;"舊服務","新服務","舊服務")</f>
        <v>新服務</v>
      </c>
      <c r="D1338" s="6" t="str">
        <f>IF((VLOOKUP(E1338,CIFX_ECSG清單!A:H,8,FALSE))=1,"異動","查詢")</f>
        <v>異動</v>
      </c>
      <c r="E1338" s="65" t="s">
        <v>2564</v>
      </c>
      <c r="F1338" s="27" t="str">
        <f>IF(ISNUMBER(FIND("TWIS",E1338)),VLOOKUP(SUBSTITUTE(E1338,"TWIS","IWIS"),CIFX_ECSG清單!A:R,18,0),IF(AND(ISNUMBER(FIND("T",LEFT(E1338,2))),IF(LEN(E1338)-LEN(SUBSTITUTE(E1338,"T",""))&gt;1,FALSE,TRUE)),VLOOKUP(SUBSTITUTE(E1338,"T",""),CIFX_ECSG清單!A:R,18,0),VLOOKUP(E1338,CIFX_ECSG清單!A:R,18,0)))</f>
        <v>TS0116-SA-010301-00008-顧客資料基本資料_顧客聯絡方式維護(客服)</v>
      </c>
      <c r="G1338" s="65"/>
      <c r="H1338" s="6"/>
      <c r="I1338" s="6"/>
      <c r="J1338" s="65" t="s">
        <v>496</v>
      </c>
      <c r="K1338" s="6" t="s">
        <v>1883</v>
      </c>
      <c r="L1338" s="6"/>
      <c r="M1338" s="6"/>
      <c r="N1338" s="6">
        <v>4</v>
      </c>
      <c r="O1338" s="65" t="s">
        <v>500</v>
      </c>
      <c r="P1338" s="6" t="s">
        <v>920</v>
      </c>
      <c r="Q1338" s="6"/>
      <c r="R1338" s="6"/>
      <c r="S1338" s="65" t="s">
        <v>2553</v>
      </c>
      <c r="T1338" s="65" t="s">
        <v>2538</v>
      </c>
    </row>
    <row r="1339" spans="1:20" hidden="1">
      <c r="A1339" s="337" t="s">
        <v>10519</v>
      </c>
      <c r="B1339" s="6" t="str">
        <f>_xlfn.IFNA(IF(C1339="舊服務",LOOKUP(1,0/FIND(IFERROR(VLOOKUP(E1339,新舊交易名稱mapping!A:B,2,0),E1339),PGMTRX!A:A),PGMTRX!C:C),LOOKUP(1,0/FIND(E1339,新服務功能!H:H),新服務功能!M:M)),VLOOKUP(IFERROR(VLOOKUP(E1339,新舊交易名稱mapping!A:B,2,0),E1339),CIFX_ECSG清單!A:B,2,0))</f>
        <v>TS0052 客服系統</v>
      </c>
      <c r="C1339" s="6" t="str">
        <f>IF(_xlfn.IFNA(VLOOKUP(E1339,新服務功能!H:H,1,0),"舊服務")&lt;&gt;"舊服務","新服務","舊服務")</f>
        <v>新服務</v>
      </c>
      <c r="D1339" s="6" t="str">
        <f>IF((VLOOKUP(E1339,CIFX_ECSG清單!A:H,8,FALSE))=1,"異動","查詢")</f>
        <v>異動</v>
      </c>
      <c r="E1339" s="65" t="s">
        <v>2564</v>
      </c>
      <c r="F1339" s="27" t="str">
        <f>IF(ISNUMBER(FIND("TWIS",E1339)),VLOOKUP(SUBSTITUTE(E1339,"TWIS","IWIS"),CIFX_ECSG清單!A:R,18,0),IF(AND(ISNUMBER(FIND("T",LEFT(E1339,2))),IF(LEN(E1339)-LEN(SUBSTITUTE(E1339,"T",""))&gt;1,FALSE,TRUE)),VLOOKUP(SUBSTITUTE(E1339,"T",""),CIFX_ECSG清單!A:R,18,0),VLOOKUP(E1339,CIFX_ECSG清單!A:R,18,0)))</f>
        <v>TS0116-SA-010301-00008-顧客資料基本資料_顧客聯絡方式維護(客服)</v>
      </c>
      <c r="G1339" s="65"/>
      <c r="H1339" s="6"/>
      <c r="I1339" s="6"/>
      <c r="J1339" s="65" t="s">
        <v>496</v>
      </c>
      <c r="K1339" s="6" t="s">
        <v>923</v>
      </c>
      <c r="L1339" s="6"/>
      <c r="M1339" s="6"/>
      <c r="N1339" s="6">
        <v>11</v>
      </c>
      <c r="O1339" s="65" t="s">
        <v>500</v>
      </c>
      <c r="P1339" s="6" t="s">
        <v>925</v>
      </c>
      <c r="Q1339" s="6"/>
      <c r="R1339" s="6"/>
      <c r="S1339" s="65" t="s">
        <v>927</v>
      </c>
      <c r="T1339" s="65" t="s">
        <v>2538</v>
      </c>
    </row>
    <row r="1340" spans="1:20" hidden="1">
      <c r="A1340" s="337" t="s">
        <v>10519</v>
      </c>
      <c r="B1340" s="6" t="str">
        <f>_xlfn.IFNA(IF(C1340="舊服務",LOOKUP(1,0/FIND(IFERROR(VLOOKUP(E1340,新舊交易名稱mapping!A:B,2,0),E1340),PGMTRX!A:A),PGMTRX!C:C),LOOKUP(1,0/FIND(E1340,新服務功能!H:H),新服務功能!M:M)),VLOOKUP(IFERROR(VLOOKUP(E1340,新舊交易名稱mapping!A:B,2,0),E1340),CIFX_ECSG清單!A:B,2,0))</f>
        <v>TS0052 客服系統</v>
      </c>
      <c r="C1340" s="6" t="str">
        <f>IF(_xlfn.IFNA(VLOOKUP(E1340,新服務功能!H:H,1,0),"舊服務")&lt;&gt;"舊服務","新服務","舊服務")</f>
        <v>新服務</v>
      </c>
      <c r="D1340" s="6" t="str">
        <f>IF((VLOOKUP(E1340,CIFX_ECSG清單!A:H,8,FALSE))=1,"異動","查詢")</f>
        <v>異動</v>
      </c>
      <c r="E1340" s="65" t="s">
        <v>2564</v>
      </c>
      <c r="F1340" s="27" t="str">
        <f>IF(ISNUMBER(FIND("TWIS",E1340)),VLOOKUP(SUBSTITUTE(E1340,"TWIS","IWIS"),CIFX_ECSG清單!A:R,18,0),IF(AND(ISNUMBER(FIND("T",LEFT(E1340,2))),IF(LEN(E1340)-LEN(SUBSTITUTE(E1340,"T",""))&gt;1,FALSE,TRUE)),VLOOKUP(SUBSTITUTE(E1340,"T",""),CIFX_ECSG清單!A:R,18,0),VLOOKUP(E1340,CIFX_ECSG清單!A:R,18,0)))</f>
        <v>TS0116-SA-010301-00008-顧客資料基本資料_顧客聯絡方式維護(客服)</v>
      </c>
      <c r="G1340" s="65"/>
      <c r="H1340" s="6"/>
      <c r="I1340" s="6"/>
      <c r="J1340" s="65" t="s">
        <v>496</v>
      </c>
      <c r="K1340" s="6" t="s">
        <v>1640</v>
      </c>
      <c r="L1340" s="6"/>
      <c r="M1340" s="6"/>
      <c r="N1340" s="6">
        <v>6</v>
      </c>
      <c r="O1340" s="65" t="s">
        <v>500</v>
      </c>
      <c r="P1340" s="6" t="s">
        <v>930</v>
      </c>
      <c r="Q1340" s="6"/>
      <c r="R1340" s="6"/>
      <c r="S1340" s="65" t="s">
        <v>932</v>
      </c>
      <c r="T1340" s="65" t="s">
        <v>2538</v>
      </c>
    </row>
    <row r="1341" spans="1:20" hidden="1">
      <c r="A1341" s="337" t="s">
        <v>10519</v>
      </c>
      <c r="B1341" s="6" t="str">
        <f>_xlfn.IFNA(IF(C1341="舊服務",LOOKUP(1,0/FIND(IFERROR(VLOOKUP(E1341,新舊交易名稱mapping!A:B,2,0),E1341),PGMTRX!A:A),PGMTRX!C:C),LOOKUP(1,0/FIND(E1341,新服務功能!H:H),新服務功能!M:M)),VLOOKUP(IFERROR(VLOOKUP(E1341,新舊交易名稱mapping!A:B,2,0),E1341),CIFX_ECSG清單!A:B,2,0))</f>
        <v>TS0052 客服系統</v>
      </c>
      <c r="C1341" s="6" t="str">
        <f>IF(_xlfn.IFNA(VLOOKUP(E1341,新服務功能!H:H,1,0),"舊服務")&lt;&gt;"舊服務","新服務","舊服務")</f>
        <v>新服務</v>
      </c>
      <c r="D1341" s="6" t="str">
        <f>IF((VLOOKUP(E1341,CIFX_ECSG清單!A:H,8,FALSE))=1,"異動","查詢")</f>
        <v>異動</v>
      </c>
      <c r="E1341" s="65" t="s">
        <v>2564</v>
      </c>
      <c r="F1341" s="27" t="str">
        <f>IF(ISNUMBER(FIND("TWIS",E1341)),VLOOKUP(SUBSTITUTE(E1341,"TWIS","IWIS"),CIFX_ECSG清單!A:R,18,0),IF(AND(ISNUMBER(FIND("T",LEFT(E1341,2))),IF(LEN(E1341)-LEN(SUBSTITUTE(E1341,"T",""))&gt;1,FALSE,TRUE)),VLOOKUP(SUBSTITUTE(E1341,"T",""),CIFX_ECSG清單!A:R,18,0),VLOOKUP(E1341,CIFX_ECSG清單!A:R,18,0)))</f>
        <v>TS0116-SA-010301-00008-顧客資料基本資料_顧客聯絡方式維護(客服)</v>
      </c>
      <c r="G1341" s="65"/>
      <c r="H1341" s="6"/>
      <c r="I1341" s="6"/>
      <c r="J1341" s="65" t="s">
        <v>496</v>
      </c>
      <c r="K1341" s="6" t="s">
        <v>1643</v>
      </c>
      <c r="L1341" s="6"/>
      <c r="M1341" s="6"/>
      <c r="N1341" s="6">
        <v>11</v>
      </c>
      <c r="O1341" s="65" t="s">
        <v>500</v>
      </c>
      <c r="P1341" s="6" t="s">
        <v>936</v>
      </c>
      <c r="Q1341" s="6"/>
      <c r="R1341" s="6"/>
      <c r="S1341" s="65" t="s">
        <v>938</v>
      </c>
      <c r="T1341" s="65" t="s">
        <v>2538</v>
      </c>
    </row>
    <row r="1342" spans="1:20" hidden="1">
      <c r="A1342" s="337" t="s">
        <v>10519</v>
      </c>
      <c r="B1342" s="6" t="str">
        <f>_xlfn.IFNA(IF(C1342="舊服務",LOOKUP(1,0/FIND(IFERROR(VLOOKUP(E1342,新舊交易名稱mapping!A:B,2,0),E1342),PGMTRX!A:A),PGMTRX!C:C),LOOKUP(1,0/FIND(E1342,新服務功能!H:H),新服務功能!M:M)),VLOOKUP(IFERROR(VLOOKUP(E1342,新舊交易名稱mapping!A:B,2,0),E1342),CIFX_ECSG清單!A:B,2,0))</f>
        <v>TS0052 客服系統</v>
      </c>
      <c r="C1342" s="6" t="str">
        <f>IF(_xlfn.IFNA(VLOOKUP(E1342,新服務功能!H:H,1,0),"舊服務")&lt;&gt;"舊服務","新服務","舊服務")</f>
        <v>新服務</v>
      </c>
      <c r="D1342" s="6" t="str">
        <f>IF((VLOOKUP(E1342,CIFX_ECSG清單!A:H,8,FALSE))=1,"異動","查詢")</f>
        <v>異動</v>
      </c>
      <c r="E1342" s="65" t="s">
        <v>2564</v>
      </c>
      <c r="F1342" s="27" t="str">
        <f>IF(ISNUMBER(FIND("TWIS",E1342)),VLOOKUP(SUBSTITUTE(E1342,"TWIS","IWIS"),CIFX_ECSG清單!A:R,18,0),IF(AND(ISNUMBER(FIND("T",LEFT(E1342,2))),IF(LEN(E1342)-LEN(SUBSTITUTE(E1342,"T",""))&gt;1,FALSE,TRUE)),VLOOKUP(SUBSTITUTE(E1342,"T",""),CIFX_ECSG清單!A:R,18,0),VLOOKUP(E1342,CIFX_ECSG清單!A:R,18,0)))</f>
        <v>TS0116-SA-010301-00008-顧客資料基本資料_顧客聯絡方式維護(客服)</v>
      </c>
      <c r="G1342" s="65"/>
      <c r="H1342" s="6"/>
      <c r="I1342" s="6"/>
      <c r="J1342" s="65" t="s">
        <v>496</v>
      </c>
      <c r="K1342" s="6" t="s">
        <v>1626</v>
      </c>
      <c r="L1342" s="6"/>
      <c r="M1342" s="6"/>
      <c r="N1342" s="6">
        <v>66</v>
      </c>
      <c r="O1342" s="65" t="s">
        <v>500</v>
      </c>
      <c r="P1342" s="6" t="s">
        <v>1130</v>
      </c>
      <c r="Q1342" s="6"/>
      <c r="R1342" s="6"/>
      <c r="S1342" s="65" t="s">
        <v>2546</v>
      </c>
      <c r="T1342" s="65" t="s">
        <v>2538</v>
      </c>
    </row>
    <row r="1343" spans="1:20" hidden="1">
      <c r="A1343" s="337" t="s">
        <v>10519</v>
      </c>
      <c r="B1343" s="6" t="str">
        <f>_xlfn.IFNA(IF(C1343="舊服務",LOOKUP(1,0/FIND(IFERROR(VLOOKUP(E1343,新舊交易名稱mapping!A:B,2,0),E1343),PGMTRX!A:A),PGMTRX!C:C),LOOKUP(1,0/FIND(E1343,新服務功能!H:H),新服務功能!M:M)),VLOOKUP(IFERROR(VLOOKUP(E1343,新舊交易名稱mapping!A:B,2,0),E1343),CIFX_ECSG清單!A:B,2,0))</f>
        <v>TS0052 客服系統</v>
      </c>
      <c r="C1343" s="6" t="str">
        <f>IF(_xlfn.IFNA(VLOOKUP(E1343,新服務功能!H:H,1,0),"舊服務")&lt;&gt;"舊服務","新服務","舊服務")</f>
        <v>新服務</v>
      </c>
      <c r="D1343" s="6" t="str">
        <f>IF((VLOOKUP(E1343,CIFX_ECSG清單!A:H,8,FALSE))=1,"異動","查詢")</f>
        <v>異動</v>
      </c>
      <c r="E1343" s="65" t="s">
        <v>2564</v>
      </c>
      <c r="F1343" s="27" t="str">
        <f>IF(ISNUMBER(FIND("TWIS",E1343)),VLOOKUP(SUBSTITUTE(E1343,"TWIS","IWIS"),CIFX_ECSG清單!A:R,18,0),IF(AND(ISNUMBER(FIND("T",LEFT(E1343,2))),IF(LEN(E1343)-LEN(SUBSTITUTE(E1343,"T",""))&gt;1,FALSE,TRUE)),VLOOKUP(SUBSTITUTE(E1343,"T",""),CIFX_ECSG清單!A:R,18,0),VLOOKUP(E1343,CIFX_ECSG清單!A:R,18,0)))</f>
        <v>TS0116-SA-010301-00008-顧客資料基本資料_顧客聯絡方式維護(客服)</v>
      </c>
      <c r="G1343" s="65"/>
      <c r="H1343" s="6"/>
      <c r="I1343" s="6"/>
      <c r="J1343" s="65" t="s">
        <v>496</v>
      </c>
      <c r="K1343" s="6" t="s">
        <v>2525</v>
      </c>
      <c r="L1343" s="6"/>
      <c r="M1343" s="6"/>
      <c r="N1343" s="6">
        <v>8</v>
      </c>
      <c r="O1343" s="65" t="s">
        <v>500</v>
      </c>
      <c r="P1343" s="6" t="s">
        <v>1122</v>
      </c>
      <c r="Q1343" s="6"/>
      <c r="R1343" s="6"/>
      <c r="S1343" s="65" t="s">
        <v>2547</v>
      </c>
      <c r="T1343" s="65" t="s">
        <v>2538</v>
      </c>
    </row>
    <row r="1344" spans="1:20" hidden="1">
      <c r="A1344" s="337" t="s">
        <v>10519</v>
      </c>
      <c r="B1344" s="6" t="str">
        <f>_xlfn.IFNA(IF(C1344="舊服務",LOOKUP(1,0/FIND(IFERROR(VLOOKUP(E1344,新舊交易名稱mapping!A:B,2,0),E1344),PGMTRX!A:A),PGMTRX!C:C),LOOKUP(1,0/FIND(E1344,新服務功能!H:H),新服務功能!M:M)),VLOOKUP(IFERROR(VLOOKUP(E1344,新舊交易名稱mapping!A:B,2,0),E1344),CIFX_ECSG清單!A:B,2,0))</f>
        <v>TS0052 客服系統</v>
      </c>
      <c r="C1344" s="6" t="str">
        <f>IF(_xlfn.IFNA(VLOOKUP(E1344,新服務功能!H:H,1,0),"舊服務")&lt;&gt;"舊服務","新服務","舊服務")</f>
        <v>新服務</v>
      </c>
      <c r="D1344" s="6" t="str">
        <f>IF((VLOOKUP(E1344,CIFX_ECSG清單!A:H,8,FALSE))=1,"異動","查詢")</f>
        <v>異動</v>
      </c>
      <c r="E1344" s="65" t="s">
        <v>2564</v>
      </c>
      <c r="F1344" s="27" t="str">
        <f>IF(ISNUMBER(FIND("TWIS",E1344)),VLOOKUP(SUBSTITUTE(E1344,"TWIS","IWIS"),CIFX_ECSG清單!A:R,18,0),IF(AND(ISNUMBER(FIND("T",LEFT(E1344,2))),IF(LEN(E1344)-LEN(SUBSTITUTE(E1344,"T",""))&gt;1,FALSE,TRUE)),VLOOKUP(SUBSTITUTE(E1344,"T",""),CIFX_ECSG清單!A:R,18,0),VLOOKUP(E1344,CIFX_ECSG清單!A:R,18,0)))</f>
        <v>TS0116-SA-010301-00008-顧客資料基本資料_顧客聯絡方式維護(客服)</v>
      </c>
      <c r="G1344" s="65"/>
      <c r="H1344" s="6"/>
      <c r="I1344" s="6"/>
      <c r="J1344" s="65" t="s">
        <v>496</v>
      </c>
      <c r="K1344" s="6" t="s">
        <v>2526</v>
      </c>
      <c r="L1344" s="6"/>
      <c r="M1344" s="6"/>
      <c r="N1344" s="6">
        <v>10</v>
      </c>
      <c r="O1344" s="65" t="s">
        <v>500</v>
      </c>
      <c r="P1344" s="6" t="s">
        <v>1126</v>
      </c>
      <c r="Q1344" s="6"/>
      <c r="R1344" s="6"/>
      <c r="S1344" s="65" t="s">
        <v>2549</v>
      </c>
      <c r="T1344" s="65" t="s">
        <v>2538</v>
      </c>
    </row>
    <row r="1345" spans="1:20" hidden="1">
      <c r="A1345" s="337" t="s">
        <v>10519</v>
      </c>
      <c r="B1345" s="6" t="str">
        <f>_xlfn.IFNA(IF(C1345="舊服務",LOOKUP(1,0/FIND(IFERROR(VLOOKUP(E1345,新舊交易名稱mapping!A:B,2,0),E1345),PGMTRX!A:A),PGMTRX!C:C),LOOKUP(1,0/FIND(E1345,新服務功能!H:H),新服務功能!M:M)),VLOOKUP(IFERROR(VLOOKUP(E1345,新舊交易名稱mapping!A:B,2,0),E1345),CIFX_ECSG清單!A:B,2,0))</f>
        <v>TS0052 客服系統</v>
      </c>
      <c r="C1345" s="6" t="str">
        <f>IF(_xlfn.IFNA(VLOOKUP(E1345,新服務功能!H:H,1,0),"舊服務")&lt;&gt;"舊服務","新服務","舊服務")</f>
        <v>新服務</v>
      </c>
      <c r="D1345" s="6" t="str">
        <f>IF((VLOOKUP(E1345,CIFX_ECSG清單!A:H,8,FALSE))=1,"異動","查詢")</f>
        <v>異動</v>
      </c>
      <c r="E1345" s="65" t="s">
        <v>2564</v>
      </c>
      <c r="F1345" s="27" t="str">
        <f>IF(ISNUMBER(FIND("TWIS",E1345)),VLOOKUP(SUBSTITUTE(E1345,"TWIS","IWIS"),CIFX_ECSG清單!A:R,18,0),IF(AND(ISNUMBER(FIND("T",LEFT(E1345,2))),IF(LEN(E1345)-LEN(SUBSTITUTE(E1345,"T",""))&gt;1,FALSE,TRUE)),VLOOKUP(SUBSTITUTE(E1345,"T",""),CIFX_ECSG清單!A:R,18,0),VLOOKUP(E1345,CIFX_ECSG清單!A:R,18,0)))</f>
        <v>TS0116-SA-010301-00008-顧客資料基本資料_顧客聯絡方式維護(客服)</v>
      </c>
      <c r="G1345" s="65"/>
      <c r="H1345" s="6"/>
      <c r="I1345" s="6"/>
      <c r="J1345" s="65" t="s">
        <v>496</v>
      </c>
      <c r="K1345" s="6" t="s">
        <v>2161</v>
      </c>
      <c r="L1345" s="6"/>
      <c r="M1345" s="6"/>
      <c r="N1345" s="6">
        <v>5</v>
      </c>
      <c r="O1345" s="65" t="s">
        <v>500</v>
      </c>
      <c r="P1345" s="6" t="s">
        <v>946</v>
      </c>
      <c r="Q1345" s="6"/>
      <c r="R1345" s="6"/>
      <c r="S1345" s="65" t="s">
        <v>2550</v>
      </c>
      <c r="T1345" s="65" t="s">
        <v>2538</v>
      </c>
    </row>
    <row r="1346" spans="1:20" hidden="1">
      <c r="A1346" s="337" t="s">
        <v>10519</v>
      </c>
      <c r="B1346" s="6" t="str">
        <f>_xlfn.IFNA(IF(C1346="舊服務",LOOKUP(1,0/FIND(IFERROR(VLOOKUP(E1346,新舊交易名稱mapping!A:B,2,0),E1346),PGMTRX!A:A),PGMTRX!C:C),LOOKUP(1,0/FIND(E1346,新服務功能!H:H),新服務功能!M:M)),VLOOKUP(IFERROR(VLOOKUP(E1346,新舊交易名稱mapping!A:B,2,0),E1346),CIFX_ECSG清單!A:B,2,0))</f>
        <v>TS0052 客服系統</v>
      </c>
      <c r="C1346" s="6" t="str">
        <f>IF(_xlfn.IFNA(VLOOKUP(E1346,新服務功能!H:H,1,0),"舊服務")&lt;&gt;"舊服務","新服務","舊服務")</f>
        <v>新服務</v>
      </c>
      <c r="D1346" s="6" t="str">
        <f>IF((VLOOKUP(E1346,CIFX_ECSG清單!A:H,8,FALSE))=1,"異動","查詢")</f>
        <v>異動</v>
      </c>
      <c r="E1346" s="65" t="s">
        <v>2564</v>
      </c>
      <c r="F1346" s="27" t="str">
        <f>IF(ISNUMBER(FIND("TWIS",E1346)),VLOOKUP(SUBSTITUTE(E1346,"TWIS","IWIS"),CIFX_ECSG清單!A:R,18,0),IF(AND(ISNUMBER(FIND("T",LEFT(E1346,2))),IF(LEN(E1346)-LEN(SUBSTITUTE(E1346,"T",""))&gt;1,FALSE,TRUE)),VLOOKUP(SUBSTITUTE(E1346,"T",""),CIFX_ECSG清單!A:R,18,0),VLOOKUP(E1346,CIFX_ECSG清單!A:R,18,0)))</f>
        <v>TS0116-SA-010301-00008-顧客資料基本資料_顧客聯絡方式維護(客服)</v>
      </c>
      <c r="G1346" s="65"/>
      <c r="H1346" s="6"/>
      <c r="I1346" s="6"/>
      <c r="J1346" s="65" t="s">
        <v>496</v>
      </c>
      <c r="K1346" s="6" t="s">
        <v>939</v>
      </c>
      <c r="L1346" s="6"/>
      <c r="M1346" s="6"/>
      <c r="N1346" s="6">
        <v>11</v>
      </c>
      <c r="O1346" s="65" t="s">
        <v>500</v>
      </c>
      <c r="P1346" s="6" t="s">
        <v>940</v>
      </c>
      <c r="Q1346" s="6"/>
      <c r="R1346" s="6"/>
      <c r="S1346" s="65" t="s">
        <v>942</v>
      </c>
      <c r="T1346" s="65" t="s">
        <v>2538</v>
      </c>
    </row>
    <row r="1347" spans="1:20" hidden="1">
      <c r="A1347" s="337" t="s">
        <v>10519</v>
      </c>
      <c r="B1347" s="6" t="str">
        <f>_xlfn.IFNA(IF(C1347="舊服務",LOOKUP(1,0/FIND(IFERROR(VLOOKUP(E1347,新舊交易名稱mapping!A:B,2,0),E1347),PGMTRX!A:A),PGMTRX!C:C),LOOKUP(1,0/FIND(E1347,新服務功能!H:H),新服務功能!M:M)),VLOOKUP(IFERROR(VLOOKUP(E1347,新舊交易名稱mapping!A:B,2,0),E1347),CIFX_ECSG清單!A:B,2,0))</f>
        <v>TS0052 客服系統</v>
      </c>
      <c r="C1347" s="6" t="str">
        <f>IF(_xlfn.IFNA(VLOOKUP(E1347,新服務功能!H:H,1,0),"舊服務")&lt;&gt;"舊服務","新服務","舊服務")</f>
        <v>新服務</v>
      </c>
      <c r="D1347" s="6" t="str">
        <f>IF((VLOOKUP(E1347,CIFX_ECSG清單!A:H,8,FALSE))=1,"異動","查詢")</f>
        <v>異動</v>
      </c>
      <c r="E1347" s="65" t="s">
        <v>2564</v>
      </c>
      <c r="F1347" s="27" t="str">
        <f>IF(ISNUMBER(FIND("TWIS",E1347)),VLOOKUP(SUBSTITUTE(E1347,"TWIS","IWIS"),CIFX_ECSG清單!A:R,18,0),IF(AND(ISNUMBER(FIND("T",LEFT(E1347,2))),IF(LEN(E1347)-LEN(SUBSTITUTE(E1347,"T",""))&gt;1,FALSE,TRUE)),VLOOKUP(SUBSTITUTE(E1347,"T",""),CIFX_ECSG清單!A:R,18,0),VLOOKUP(E1347,CIFX_ECSG清單!A:R,18,0)))</f>
        <v>TS0116-SA-010301-00008-顧客資料基本資料_顧客聯絡方式維護(客服)</v>
      </c>
      <c r="G1347" s="65"/>
      <c r="H1347" s="6"/>
      <c r="I1347" s="6"/>
      <c r="J1347" s="65" t="s">
        <v>496</v>
      </c>
      <c r="K1347" s="6" t="s">
        <v>907</v>
      </c>
      <c r="L1347" s="6"/>
      <c r="M1347" s="6"/>
      <c r="N1347" s="6">
        <v>11</v>
      </c>
      <c r="O1347" s="65" t="s">
        <v>500</v>
      </c>
      <c r="P1347" s="6" t="s">
        <v>909</v>
      </c>
      <c r="Q1347" s="6"/>
      <c r="R1347" s="6"/>
      <c r="S1347" s="65" t="s">
        <v>911</v>
      </c>
      <c r="T1347" s="65" t="s">
        <v>2538</v>
      </c>
    </row>
    <row r="1348" spans="1:20" hidden="1">
      <c r="A1348" s="337" t="s">
        <v>10519</v>
      </c>
      <c r="B1348" s="6" t="str">
        <f>_xlfn.IFNA(IF(C1348="舊服務",LOOKUP(1,0/FIND(IFERROR(VLOOKUP(E1348,新舊交易名稱mapping!A:B,2,0),E1348),PGMTRX!A:A),PGMTRX!C:C),LOOKUP(1,0/FIND(E1348,新服務功能!H:H),新服務功能!M:M)),VLOOKUP(IFERROR(VLOOKUP(E1348,新舊交易名稱mapping!A:B,2,0),E1348),CIFX_ECSG清單!A:B,2,0))</f>
        <v>TS0052 客服系統</v>
      </c>
      <c r="C1348" s="6" t="str">
        <f>IF(_xlfn.IFNA(VLOOKUP(E1348,新服務功能!H:H,1,0),"舊服務")&lt;&gt;"舊服務","新服務","舊服務")</f>
        <v>新服務</v>
      </c>
      <c r="D1348" s="6" t="str">
        <f>IF((VLOOKUP(E1348,CIFX_ECSG清單!A:H,8,FALSE))=1,"異動","查詢")</f>
        <v>異動</v>
      </c>
      <c r="E1348" s="65" t="s">
        <v>2564</v>
      </c>
      <c r="F1348" s="27" t="str">
        <f>IF(ISNUMBER(FIND("TWIS",E1348)),VLOOKUP(SUBSTITUTE(E1348,"TWIS","IWIS"),CIFX_ECSG清單!A:R,18,0),IF(AND(ISNUMBER(FIND("T",LEFT(E1348,2))),IF(LEN(E1348)-LEN(SUBSTITUTE(E1348,"T",""))&gt;1,FALSE,TRUE)),VLOOKUP(SUBSTITUTE(E1348,"T",""),CIFX_ECSG清單!A:R,18,0),VLOOKUP(E1348,CIFX_ECSG清單!A:R,18,0)))</f>
        <v>TS0116-SA-010301-00008-顧客資料基本資料_顧客聯絡方式維護(客服)</v>
      </c>
      <c r="G1348" s="65"/>
      <c r="H1348" s="6"/>
      <c r="I1348" s="6"/>
      <c r="J1348" s="65" t="s">
        <v>496</v>
      </c>
      <c r="K1348" s="6" t="s">
        <v>2563</v>
      </c>
      <c r="L1348" s="6"/>
      <c r="M1348" s="6"/>
      <c r="N1348" s="6">
        <v>3</v>
      </c>
      <c r="O1348" s="65" t="s">
        <v>500</v>
      </c>
      <c r="P1348" s="6" t="s">
        <v>2477</v>
      </c>
      <c r="Q1348" s="6"/>
      <c r="R1348" s="6"/>
      <c r="S1348" s="65"/>
      <c r="T1348" s="65" t="s">
        <v>2538</v>
      </c>
    </row>
    <row r="1349" spans="1:20" hidden="1">
      <c r="A1349" s="337" t="s">
        <v>10519</v>
      </c>
      <c r="B1349" s="6" t="str">
        <f>_xlfn.IFNA(IF(C1349="舊服務",LOOKUP(1,0/FIND(IFERROR(VLOOKUP(E1349,新舊交易名稱mapping!A:B,2,0),E1349),PGMTRX!A:A),PGMTRX!C:C),LOOKUP(1,0/FIND(E1349,新服務功能!H:H),新服務功能!M:M)),VLOOKUP(IFERROR(VLOOKUP(E1349,新舊交易名稱mapping!A:B,2,0),E1349),CIFX_ECSG清單!A:B,2,0))</f>
        <v>TS0052 客服系統</v>
      </c>
      <c r="C1349" s="6" t="str">
        <f>IF(_xlfn.IFNA(VLOOKUP(E1349,新服務功能!H:H,1,0),"舊服務")&lt;&gt;"舊服務","新服務","舊服務")</f>
        <v>新服務</v>
      </c>
      <c r="D1349" s="6" t="str">
        <f>IF((VLOOKUP(E1349,CIFX_ECSG清單!A:H,8,FALSE))=1,"異動","查詢")</f>
        <v>異動</v>
      </c>
      <c r="E1349" s="65" t="s">
        <v>2564</v>
      </c>
      <c r="F1349" s="27" t="str">
        <f>IF(ISNUMBER(FIND("TWIS",E1349)),VLOOKUP(SUBSTITUTE(E1349,"TWIS","IWIS"),CIFX_ECSG清單!A:R,18,0),IF(AND(ISNUMBER(FIND("T",LEFT(E1349,2))),IF(LEN(E1349)-LEN(SUBSTITUTE(E1349,"T",""))&gt;1,FALSE,TRUE)),VLOOKUP(SUBSTITUTE(E1349,"T",""),CIFX_ECSG清單!A:R,18,0),VLOOKUP(E1349,CIFX_ECSG清單!A:R,18,0)))</f>
        <v>TS0116-SA-010301-00008-顧客資料基本資料_顧客聯絡方式維護(客服)</v>
      </c>
      <c r="G1349" s="65"/>
      <c r="H1349" s="6"/>
      <c r="I1349" s="6"/>
      <c r="J1349" s="65" t="s">
        <v>496</v>
      </c>
      <c r="K1349" s="6" t="s">
        <v>2565</v>
      </c>
      <c r="L1349" s="6"/>
      <c r="M1349" s="6"/>
      <c r="N1349" s="6">
        <v>1</v>
      </c>
      <c r="O1349" s="65" t="s">
        <v>500</v>
      </c>
      <c r="P1349" s="6" t="s">
        <v>2189</v>
      </c>
      <c r="Q1349" s="6"/>
      <c r="R1349" s="6"/>
      <c r="S1349" s="65"/>
      <c r="T1349" s="65" t="s">
        <v>2538</v>
      </c>
    </row>
    <row r="1350" spans="1:20" hidden="1">
      <c r="A1350" s="6" t="str">
        <f>VLOOKUP(E1350,CIFX_ECSG清單!A:B,2,0)</f>
        <v>SIT</v>
      </c>
      <c r="B1350" s="6" t="str">
        <f>_xlfn.IFNA(IF(C1350="舊服務",LOOKUP(1,0/FIND(IFERROR(VLOOKUP(E1350,新舊交易名稱mapping!A:B,2,0),E1350),PGMTRX!A:A),PGMTRX!C:C),LOOKUP(1,0/FIND(E1350,新服務功能!H:H),新服務功能!M:M)),VLOOKUP(IFERROR(VLOOKUP(E1350,新舊交易名稱mapping!A:B,2,0),E1350),CIFX_ECSG清單!A:B,2,0))</f>
        <v>TS0077 新世代分行系統(NBS)</v>
      </c>
      <c r="C1350" s="6" t="str">
        <f>IF(_xlfn.IFNA(VLOOKUP(E1350,新服務功能!H:H,1,0),"舊服務")&lt;&gt;"舊服務","新服務","舊服務")</f>
        <v>新服務</v>
      </c>
      <c r="D1350" s="6" t="str">
        <f>IF((VLOOKUP(E1350,CIFX_ECSG清單!A:H,8,FALSE))=1,"異動","查詢")</f>
        <v>異動</v>
      </c>
      <c r="E1350" s="6" t="s">
        <v>465</v>
      </c>
      <c r="F1350" s="27" t="str">
        <f>IF(ISNUMBER(FIND("TWIS",E1350)),VLOOKUP(SUBSTITUTE(E1350,"TWIS","IWIS"),CIFX_ECSG清單!A:R,18,0),IF(AND(ISNUMBER(FIND("T",LEFT(E1350,2))),IF(LEN(E1350)-LEN(SUBSTITUTE(E1350,"T",""))&gt;1,FALSE,TRUE)),VLOOKUP(SUBSTITUTE(E1350,"T",""),CIFX_ECSG清單!A:R,18,0),VLOOKUP(E1350,CIFX_ECSG清單!A:R,18,0)))</f>
        <v>TS0116-SA-010319-00001-顧客註記/約定作業_問題客戶資料維護</v>
      </c>
      <c r="G1350" s="6"/>
      <c r="H1350" s="6"/>
      <c r="I1350" s="6"/>
      <c r="J1350" s="65" t="s">
        <v>496</v>
      </c>
      <c r="K1350" s="6" t="s">
        <v>498</v>
      </c>
      <c r="L1350" s="6"/>
      <c r="M1350" s="6"/>
      <c r="N1350" s="6">
        <v>10</v>
      </c>
      <c r="O1350" s="65" t="s">
        <v>516</v>
      </c>
      <c r="P1350" s="6" t="s">
        <v>501</v>
      </c>
      <c r="Q1350" s="6"/>
      <c r="R1350" s="6"/>
      <c r="S1350" s="65" t="s">
        <v>2035</v>
      </c>
      <c r="T1350" s="6" t="s">
        <v>2566</v>
      </c>
    </row>
    <row r="1351" spans="1:20" hidden="1">
      <c r="A1351" s="6" t="str">
        <f>VLOOKUP(E1351,CIFX_ECSG清單!A:B,2,0)</f>
        <v>SIT</v>
      </c>
      <c r="B1351" s="6" t="str">
        <f>_xlfn.IFNA(IF(C1351="舊服務",LOOKUP(1,0/FIND(IFERROR(VLOOKUP(E1351,新舊交易名稱mapping!A:B,2,0),E1351),PGMTRX!A:A),PGMTRX!C:C),LOOKUP(1,0/FIND(E1351,新服務功能!H:H),新服務功能!M:M)),VLOOKUP(IFERROR(VLOOKUP(E1351,新舊交易名稱mapping!A:B,2,0),E1351),CIFX_ECSG清單!A:B,2,0))</f>
        <v>TS0077 新世代分行系統(NBS)</v>
      </c>
      <c r="C1351" s="6" t="str">
        <f>IF(_xlfn.IFNA(VLOOKUP(E1351,新服務功能!H:H,1,0),"舊服務")&lt;&gt;"舊服務","新服務","舊服務")</f>
        <v>新服務</v>
      </c>
      <c r="D1351" s="6" t="str">
        <f>IF((VLOOKUP(E1351,CIFX_ECSG清單!A:H,8,FALSE))=1,"異動","查詢")</f>
        <v>異動</v>
      </c>
      <c r="E1351" s="6" t="s">
        <v>465</v>
      </c>
      <c r="F1351" s="27" t="str">
        <f>IF(ISNUMBER(FIND("TWIS",E1351)),VLOOKUP(SUBSTITUTE(E1351,"TWIS","IWIS"),CIFX_ECSG清單!A:R,18,0),IF(AND(ISNUMBER(FIND("T",LEFT(E1351,2))),IF(LEN(E1351)-LEN(SUBSTITUTE(E1351,"T",""))&gt;1,FALSE,TRUE)),VLOOKUP(SUBSTITUTE(E1351,"T",""),CIFX_ECSG清單!A:R,18,0),VLOOKUP(E1351,CIFX_ECSG清單!A:R,18,0)))</f>
        <v>TS0116-SA-010319-00001-顧客註記/約定作業_問題客戶資料維護</v>
      </c>
      <c r="G1351" s="6"/>
      <c r="H1351" s="6"/>
      <c r="I1351" s="6"/>
      <c r="J1351" s="65" t="s">
        <v>496</v>
      </c>
      <c r="K1351" s="6" t="s">
        <v>1247</v>
      </c>
      <c r="L1351" s="6"/>
      <c r="M1351" s="6"/>
      <c r="N1351" s="6">
        <v>2</v>
      </c>
      <c r="O1351" s="65" t="s">
        <v>516</v>
      </c>
      <c r="P1351" s="6" t="s">
        <v>1077</v>
      </c>
      <c r="Q1351" s="6"/>
      <c r="R1351" s="6"/>
      <c r="S1351" s="65" t="s">
        <v>2567</v>
      </c>
      <c r="T1351" s="6" t="s">
        <v>2566</v>
      </c>
    </row>
    <row r="1352" spans="1:20" hidden="1">
      <c r="A1352" s="6" t="str">
        <f>VLOOKUP(E1352,CIFX_ECSG清單!A:B,2,0)</f>
        <v>SIT</v>
      </c>
      <c r="B1352" s="6" t="str">
        <f>_xlfn.IFNA(IF(C1352="舊服務",LOOKUP(1,0/FIND(IFERROR(VLOOKUP(E1352,新舊交易名稱mapping!A:B,2,0),E1352),PGMTRX!A:A),PGMTRX!C:C),LOOKUP(1,0/FIND(E1352,新服務功能!H:H),新服務功能!M:M)),VLOOKUP(IFERROR(VLOOKUP(E1352,新舊交易名稱mapping!A:B,2,0),E1352),CIFX_ECSG清單!A:B,2,0))</f>
        <v>TS0077 新世代分行系統(NBS)</v>
      </c>
      <c r="C1352" s="6" t="str">
        <f>IF(_xlfn.IFNA(VLOOKUP(E1352,新服務功能!H:H,1,0),"舊服務")&lt;&gt;"舊服務","新服務","舊服務")</f>
        <v>新服務</v>
      </c>
      <c r="D1352" s="6" t="str">
        <f>IF((VLOOKUP(E1352,CIFX_ECSG清單!A:H,8,FALSE))=1,"異動","查詢")</f>
        <v>異動</v>
      </c>
      <c r="E1352" s="6" t="s">
        <v>465</v>
      </c>
      <c r="F1352" s="27" t="str">
        <f>IF(ISNUMBER(FIND("TWIS",E1352)),VLOOKUP(SUBSTITUTE(E1352,"TWIS","IWIS"),CIFX_ECSG清單!A:R,18,0),IF(AND(ISNUMBER(FIND("T",LEFT(E1352,2))),IF(LEN(E1352)-LEN(SUBSTITUTE(E1352,"T",""))&gt;1,FALSE,TRUE)),VLOOKUP(SUBSTITUTE(E1352,"T",""),CIFX_ECSG清單!A:R,18,0),VLOOKUP(E1352,CIFX_ECSG清單!A:R,18,0)))</f>
        <v>TS0116-SA-010319-00001-顧客註記/約定作業_問題客戶資料維護</v>
      </c>
      <c r="G1352" s="6"/>
      <c r="H1352" s="6"/>
      <c r="I1352" s="6"/>
      <c r="J1352" s="65" t="s">
        <v>496</v>
      </c>
      <c r="K1352" s="6" t="s">
        <v>810</v>
      </c>
      <c r="L1352" s="6"/>
      <c r="M1352" s="6"/>
      <c r="N1352" s="6">
        <v>8</v>
      </c>
      <c r="O1352" s="65" t="s">
        <v>516</v>
      </c>
      <c r="P1352" s="6" t="s">
        <v>2097</v>
      </c>
      <c r="Q1352" s="6"/>
      <c r="R1352" s="6"/>
      <c r="S1352" s="65" t="s">
        <v>772</v>
      </c>
      <c r="T1352" s="6" t="s">
        <v>2566</v>
      </c>
    </row>
    <row r="1353" spans="1:20" hidden="1">
      <c r="A1353" s="6" t="str">
        <f>VLOOKUP(E1353,CIFX_ECSG清單!A:B,2,0)</f>
        <v>SIT</v>
      </c>
      <c r="B1353" s="6" t="str">
        <f>_xlfn.IFNA(IF(C1353="舊服務",LOOKUP(1,0/FIND(IFERROR(VLOOKUP(E1353,新舊交易名稱mapping!A:B,2,0),E1353),PGMTRX!A:A),PGMTRX!C:C),LOOKUP(1,0/FIND(E1353,新服務功能!H:H),新服務功能!M:M)),VLOOKUP(IFERROR(VLOOKUP(E1353,新舊交易名稱mapping!A:B,2,0),E1353),CIFX_ECSG清單!A:B,2,0))</f>
        <v>TS0077 新世代分行系統(NBS)</v>
      </c>
      <c r="C1353" s="6" t="str">
        <f>IF(_xlfn.IFNA(VLOOKUP(E1353,新服務功能!H:H,1,0),"舊服務")&lt;&gt;"舊服務","新服務","舊服務")</f>
        <v>新服務</v>
      </c>
      <c r="D1353" s="6" t="str">
        <f>IF((VLOOKUP(E1353,CIFX_ECSG清單!A:H,8,FALSE))=1,"異動","查詢")</f>
        <v>異動</v>
      </c>
      <c r="E1353" s="6" t="s">
        <v>465</v>
      </c>
      <c r="F1353" s="27" t="str">
        <f>IF(ISNUMBER(FIND("TWIS",E1353)),VLOOKUP(SUBSTITUTE(E1353,"TWIS","IWIS"),CIFX_ECSG清單!A:R,18,0),IF(AND(ISNUMBER(FIND("T",LEFT(E1353,2))),IF(LEN(E1353)-LEN(SUBSTITUTE(E1353,"T",""))&gt;1,FALSE,TRUE)),VLOOKUP(SUBSTITUTE(E1353,"T",""),CIFX_ECSG清單!A:R,18,0),VLOOKUP(E1353,CIFX_ECSG清單!A:R,18,0)))</f>
        <v>TS0116-SA-010319-00001-顧客註記/約定作業_問題客戶資料維護</v>
      </c>
      <c r="G1353" s="6"/>
      <c r="H1353" s="6"/>
      <c r="I1353" s="6"/>
      <c r="J1353" s="65" t="s">
        <v>496</v>
      </c>
      <c r="K1353" s="6" t="s">
        <v>773</v>
      </c>
      <c r="L1353" s="6"/>
      <c r="M1353" s="6"/>
      <c r="N1353" s="6">
        <v>20</v>
      </c>
      <c r="O1353" s="65" t="s">
        <v>516</v>
      </c>
      <c r="P1353" s="6" t="s">
        <v>2099</v>
      </c>
      <c r="Q1353" s="6"/>
      <c r="R1353" s="6"/>
      <c r="S1353" s="65" t="s">
        <v>778</v>
      </c>
      <c r="T1353" s="6" t="s">
        <v>2566</v>
      </c>
    </row>
    <row r="1354" spans="1:20" hidden="1">
      <c r="A1354" s="6" t="str">
        <f>VLOOKUP(E1354,CIFX_ECSG清單!A:B,2,0)</f>
        <v>SIT</v>
      </c>
      <c r="B1354" s="6" t="str">
        <f>_xlfn.IFNA(IF(C1354="舊服務",LOOKUP(1,0/FIND(IFERROR(VLOOKUP(E1354,新舊交易名稱mapping!A:B,2,0),E1354),PGMTRX!A:A),PGMTRX!C:C),LOOKUP(1,0/FIND(E1354,新服務功能!H:H),新服務功能!M:M)),VLOOKUP(IFERROR(VLOOKUP(E1354,新舊交易名稱mapping!A:B,2,0),E1354),CIFX_ECSG清單!A:B,2,0))</f>
        <v>TS0077 新世代分行系統(NBS)</v>
      </c>
      <c r="C1354" s="6" t="str">
        <f>IF(_xlfn.IFNA(VLOOKUP(E1354,新服務功能!H:H,1,0),"舊服務")&lt;&gt;"舊服務","新服務","舊服務")</f>
        <v>新服務</v>
      </c>
      <c r="D1354" s="6" t="str">
        <f>IF((VLOOKUP(E1354,CIFX_ECSG清單!A:H,8,FALSE))=1,"異動","查詢")</f>
        <v>異動</v>
      </c>
      <c r="E1354" s="6" t="s">
        <v>465</v>
      </c>
      <c r="F1354" s="27" t="str">
        <f>IF(ISNUMBER(FIND("TWIS",E1354)),VLOOKUP(SUBSTITUTE(E1354,"TWIS","IWIS"),CIFX_ECSG清單!A:R,18,0),IF(AND(ISNUMBER(FIND("T",LEFT(E1354,2))),IF(LEN(E1354)-LEN(SUBSTITUTE(E1354,"T",""))&gt;1,FALSE,TRUE)),VLOOKUP(SUBSTITUTE(E1354,"T",""),CIFX_ECSG清單!A:R,18,0),VLOOKUP(E1354,CIFX_ECSG清單!A:R,18,0)))</f>
        <v>TS0116-SA-010319-00001-顧客註記/約定作業_問題客戶資料維護</v>
      </c>
      <c r="G1354" s="6"/>
      <c r="H1354" s="6"/>
      <c r="I1354" s="6"/>
      <c r="J1354" s="65" t="s">
        <v>496</v>
      </c>
      <c r="K1354" s="6" t="s">
        <v>779</v>
      </c>
      <c r="L1354" s="6"/>
      <c r="M1354" s="6"/>
      <c r="N1354" s="6">
        <v>4</v>
      </c>
      <c r="O1354" s="65" t="s">
        <v>516</v>
      </c>
      <c r="P1354" s="6" t="s">
        <v>1027</v>
      </c>
      <c r="Q1354" s="6"/>
      <c r="R1354" s="6"/>
      <c r="S1354" s="65" t="s">
        <v>1029</v>
      </c>
      <c r="T1354" s="6" t="s">
        <v>2566</v>
      </c>
    </row>
    <row r="1355" spans="1:20" hidden="1">
      <c r="A1355" s="6" t="str">
        <f>VLOOKUP(E1355,CIFX_ECSG清單!A:B,2,0)</f>
        <v>SIT</v>
      </c>
      <c r="B1355" s="6" t="str">
        <f>_xlfn.IFNA(IF(C1355="舊服務",LOOKUP(1,0/FIND(IFERROR(VLOOKUP(E1355,新舊交易名稱mapping!A:B,2,0),E1355),PGMTRX!A:A),PGMTRX!C:C),LOOKUP(1,0/FIND(E1355,新服務功能!H:H),新服務功能!M:M)),VLOOKUP(IFERROR(VLOOKUP(E1355,新舊交易名稱mapping!A:B,2,0),E1355),CIFX_ECSG清單!A:B,2,0))</f>
        <v>TS0077 新世代分行系統(NBS)</v>
      </c>
      <c r="C1355" s="6" t="str">
        <f>IF(_xlfn.IFNA(VLOOKUP(E1355,新服務功能!H:H,1,0),"舊服務")&lt;&gt;"舊服務","新服務","舊服務")</f>
        <v>新服務</v>
      </c>
      <c r="D1355" s="6" t="str">
        <f>IF((VLOOKUP(E1355,CIFX_ECSG清單!A:H,8,FALSE))=1,"異動","查詢")</f>
        <v>異動</v>
      </c>
      <c r="E1355" s="6" t="s">
        <v>465</v>
      </c>
      <c r="F1355" s="27" t="str">
        <f>IF(ISNUMBER(FIND("TWIS",E1355)),VLOOKUP(SUBSTITUTE(E1355,"TWIS","IWIS"),CIFX_ECSG清單!A:R,18,0),IF(AND(ISNUMBER(FIND("T",LEFT(E1355,2))),IF(LEN(E1355)-LEN(SUBSTITUTE(E1355,"T",""))&gt;1,FALSE,TRUE)),VLOOKUP(SUBSTITUTE(E1355,"T",""),CIFX_ECSG清單!A:R,18,0),VLOOKUP(E1355,CIFX_ECSG清單!A:R,18,0)))</f>
        <v>TS0116-SA-010319-00001-顧客註記/約定作業_問題客戶資料維護</v>
      </c>
      <c r="G1355" s="6"/>
      <c r="H1355" s="6"/>
      <c r="I1355" s="6"/>
      <c r="J1355" s="65" t="s">
        <v>496</v>
      </c>
      <c r="K1355" s="6" t="s">
        <v>785</v>
      </c>
      <c r="L1355" s="6"/>
      <c r="M1355" s="6"/>
      <c r="N1355" s="6">
        <v>158</v>
      </c>
      <c r="O1355" s="65" t="s">
        <v>516</v>
      </c>
      <c r="P1355" s="6" t="s">
        <v>2103</v>
      </c>
      <c r="Q1355" s="6"/>
      <c r="R1355" s="6"/>
      <c r="S1355" s="65" t="s">
        <v>790</v>
      </c>
      <c r="T1355" s="6" t="s">
        <v>2566</v>
      </c>
    </row>
    <row r="1356" spans="1:20" hidden="1">
      <c r="A1356" s="6" t="str">
        <f>VLOOKUP(E1356,CIFX_ECSG清單!A:B,2,0)</f>
        <v>SIT</v>
      </c>
      <c r="B1356" s="6" t="str">
        <f>_xlfn.IFNA(IF(C1356="舊服務",LOOKUP(1,0/FIND(IFERROR(VLOOKUP(E1356,新舊交易名稱mapping!A:B,2,0),E1356),PGMTRX!A:A),PGMTRX!C:C),LOOKUP(1,0/FIND(E1356,新服務功能!H:H),新服務功能!M:M)),VLOOKUP(IFERROR(VLOOKUP(E1356,新舊交易名稱mapping!A:B,2,0),E1356),CIFX_ECSG清單!A:B,2,0))</f>
        <v>TS0077 新世代分行系統(NBS)</v>
      </c>
      <c r="C1356" s="6" t="str">
        <f>IF(_xlfn.IFNA(VLOOKUP(E1356,新服務功能!H:H,1,0),"舊服務")&lt;&gt;"舊服務","新服務","舊服務")</f>
        <v>新服務</v>
      </c>
      <c r="D1356" s="6" t="str">
        <f>IF((VLOOKUP(E1356,CIFX_ECSG清單!A:H,8,FALSE))=1,"異動","查詢")</f>
        <v>異動</v>
      </c>
      <c r="E1356" s="6" t="s">
        <v>465</v>
      </c>
      <c r="F1356" s="27" t="str">
        <f>IF(ISNUMBER(FIND("TWIS",E1356)),VLOOKUP(SUBSTITUTE(E1356,"TWIS","IWIS"),CIFX_ECSG清單!A:R,18,0),IF(AND(ISNUMBER(FIND("T",LEFT(E1356,2))),IF(LEN(E1356)-LEN(SUBSTITUTE(E1356,"T",""))&gt;1,FALSE,TRUE)),VLOOKUP(SUBSTITUTE(E1356,"T",""),CIFX_ECSG清單!A:R,18,0),VLOOKUP(E1356,CIFX_ECSG清單!A:R,18,0)))</f>
        <v>TS0116-SA-010319-00001-顧客註記/約定作業_問題客戶資料維護</v>
      </c>
      <c r="G1356" s="6"/>
      <c r="H1356" s="6"/>
      <c r="I1356" s="6"/>
      <c r="J1356" s="65" t="s">
        <v>496</v>
      </c>
      <c r="K1356" s="6" t="s">
        <v>809</v>
      </c>
      <c r="L1356" s="6"/>
      <c r="M1356" s="6"/>
      <c r="N1356" s="6">
        <v>1</v>
      </c>
      <c r="O1356" s="65" t="s">
        <v>516</v>
      </c>
      <c r="P1356" s="6" t="s">
        <v>753</v>
      </c>
      <c r="Q1356" s="6"/>
      <c r="R1356" s="6"/>
      <c r="S1356" s="65" t="s">
        <v>754</v>
      </c>
      <c r="T1356" s="6" t="s">
        <v>2566</v>
      </c>
    </row>
    <row r="1357" spans="1:20" hidden="1">
      <c r="A1357" s="6" t="str">
        <f>VLOOKUP(E1357,CIFX_ECSG清單!A:B,2,0)</f>
        <v>SIT</v>
      </c>
      <c r="B1357" s="6" t="str">
        <f>_xlfn.IFNA(IF(C1357="舊服務",LOOKUP(1,0/FIND(IFERROR(VLOOKUP(E1357,新舊交易名稱mapping!A:B,2,0),E1357),PGMTRX!A:A),PGMTRX!C:C),LOOKUP(1,0/FIND(E1357,新服務功能!H:H),新服務功能!M:M)),VLOOKUP(IFERROR(VLOOKUP(E1357,新舊交易名稱mapping!A:B,2,0),E1357),CIFX_ECSG清單!A:B,2,0))</f>
        <v>TS0077 新世代分行系統(NBS)</v>
      </c>
      <c r="C1357" s="6" t="str">
        <f>IF(_xlfn.IFNA(VLOOKUP(E1357,新服務功能!H:H,1,0),"舊服務")&lt;&gt;"舊服務","新服務","舊服務")</f>
        <v>新服務</v>
      </c>
      <c r="D1357" s="6" t="str">
        <f>IF((VLOOKUP(E1357,CIFX_ECSG清單!A:H,8,FALSE))=1,"異動","查詢")</f>
        <v>異動</v>
      </c>
      <c r="E1357" s="6" t="s">
        <v>465</v>
      </c>
      <c r="F1357" s="27" t="str">
        <f>IF(ISNUMBER(FIND("TWIS",E1357)),VLOOKUP(SUBSTITUTE(E1357,"TWIS","IWIS"),CIFX_ECSG清單!A:R,18,0),IF(AND(ISNUMBER(FIND("T",LEFT(E1357,2))),IF(LEN(E1357)-LEN(SUBSTITUTE(E1357,"T",""))&gt;1,FALSE,TRUE)),VLOOKUP(SUBSTITUTE(E1357,"T",""),CIFX_ECSG清單!A:R,18,0),VLOOKUP(E1357,CIFX_ECSG清單!A:R,18,0)))</f>
        <v>TS0116-SA-010319-00001-顧客註記/約定作業_問題客戶資料維護</v>
      </c>
      <c r="G1357" s="6"/>
      <c r="H1357" s="6"/>
      <c r="I1357" s="6"/>
      <c r="J1357" s="65" t="s">
        <v>496</v>
      </c>
      <c r="K1357" s="6" t="s">
        <v>755</v>
      </c>
      <c r="L1357" s="6"/>
      <c r="M1357" s="6"/>
      <c r="N1357" s="6">
        <v>1</v>
      </c>
      <c r="O1357" s="65" t="s">
        <v>516</v>
      </c>
      <c r="P1357" s="6" t="s">
        <v>758</v>
      </c>
      <c r="Q1357" s="6"/>
      <c r="R1357" s="6"/>
      <c r="S1357" s="65" t="s">
        <v>760</v>
      </c>
      <c r="T1357" s="6" t="s">
        <v>2566</v>
      </c>
    </row>
    <row r="1358" spans="1:20" hidden="1">
      <c r="A1358" s="6" t="str">
        <f>VLOOKUP(E1358,CIFX_ECSG清單!A:B,2,0)</f>
        <v>SIT</v>
      </c>
      <c r="B1358" s="6" t="str">
        <f>_xlfn.IFNA(IF(C1358="舊服務",LOOKUP(1,0/FIND(IFERROR(VLOOKUP(E1358,新舊交易名稱mapping!A:B,2,0),E1358),PGMTRX!A:A),PGMTRX!C:C),LOOKUP(1,0/FIND(E1358,新服務功能!H:H),新服務功能!M:M)),VLOOKUP(IFERROR(VLOOKUP(E1358,新舊交易名稱mapping!A:B,2,0),E1358),CIFX_ECSG清單!A:B,2,0))</f>
        <v>TS0077 新世代分行系統(NBS)</v>
      </c>
      <c r="C1358" s="6" t="str">
        <f>IF(_xlfn.IFNA(VLOOKUP(E1358,新服務功能!H:H,1,0),"舊服務")&lt;&gt;"舊服務","新服務","舊服務")</f>
        <v>新服務</v>
      </c>
      <c r="D1358" s="6" t="str">
        <f>IF((VLOOKUP(E1358,CIFX_ECSG清單!A:H,8,FALSE))=1,"異動","查詢")</f>
        <v>異動</v>
      </c>
      <c r="E1358" s="6" t="s">
        <v>465</v>
      </c>
      <c r="F1358" s="27" t="str">
        <f>IF(ISNUMBER(FIND("TWIS",E1358)),VLOOKUP(SUBSTITUTE(E1358,"TWIS","IWIS"),CIFX_ECSG清單!A:R,18,0),IF(AND(ISNUMBER(FIND("T",LEFT(E1358,2))),IF(LEN(E1358)-LEN(SUBSTITUTE(E1358,"T",""))&gt;1,FALSE,TRUE)),VLOOKUP(SUBSTITUTE(E1358,"T",""),CIFX_ECSG清單!A:R,18,0),VLOOKUP(E1358,CIFX_ECSG清單!A:R,18,0)))</f>
        <v>TS0116-SA-010319-00001-顧客註記/約定作業_問題客戶資料維護</v>
      </c>
      <c r="G1358" s="6"/>
      <c r="H1358" s="6"/>
      <c r="I1358" s="6"/>
      <c r="J1358" s="65" t="s">
        <v>496</v>
      </c>
      <c r="K1358" s="6" t="s">
        <v>2483</v>
      </c>
      <c r="L1358" s="6"/>
      <c r="M1358" s="6"/>
      <c r="N1358" s="6">
        <v>3</v>
      </c>
      <c r="O1358" s="65" t="s">
        <v>516</v>
      </c>
      <c r="P1358" s="6" t="s">
        <v>2477</v>
      </c>
      <c r="Q1358" s="6"/>
      <c r="R1358" s="6"/>
      <c r="S1358" s="65"/>
      <c r="T1358" s="6" t="s">
        <v>2566</v>
      </c>
    </row>
    <row r="1359" spans="1:20" hidden="1">
      <c r="A1359" s="6" t="str">
        <f>VLOOKUP(E1359,CIFX_ECSG清單!A:B,2,0)</f>
        <v>SIT</v>
      </c>
      <c r="B1359" s="6" t="str">
        <f>_xlfn.IFNA(IF(C1359="舊服務",LOOKUP(1,0/FIND(IFERROR(VLOOKUP(E1359,新舊交易名稱mapping!A:B,2,0),E1359),PGMTRX!A:A),PGMTRX!C:C),LOOKUP(1,0/FIND(E1359,新服務功能!H:H),新服務功能!M:M)),VLOOKUP(IFERROR(VLOOKUP(E1359,新舊交易名稱mapping!A:B,2,0),E1359),CIFX_ECSG清單!A:B,2,0))</f>
        <v>TS0077 新世代分行系統(NBS)</v>
      </c>
      <c r="C1359" s="6" t="str">
        <f>IF(_xlfn.IFNA(VLOOKUP(E1359,新服務功能!H:H,1,0),"舊服務")&lt;&gt;"舊服務","新服務","舊服務")</f>
        <v>新服務</v>
      </c>
      <c r="D1359" s="6" t="str">
        <f>IF((VLOOKUP(E1359,CIFX_ECSG清單!A:H,8,FALSE))=1,"異動","查詢")</f>
        <v>異動</v>
      </c>
      <c r="E1359" s="6" t="s">
        <v>465</v>
      </c>
      <c r="F1359" s="27" t="str">
        <f>IF(ISNUMBER(FIND("TWIS",E1359)),VLOOKUP(SUBSTITUTE(E1359,"TWIS","IWIS"),CIFX_ECSG清單!A:R,18,0),IF(AND(ISNUMBER(FIND("T",LEFT(E1359,2))),IF(LEN(E1359)-LEN(SUBSTITUTE(E1359,"T",""))&gt;1,FALSE,TRUE)),VLOOKUP(SUBSTITUTE(E1359,"T",""),CIFX_ECSG清單!A:R,18,0),VLOOKUP(E1359,CIFX_ECSG清單!A:R,18,0)))</f>
        <v>TS0116-SA-010319-00001-顧客註記/約定作業_問題客戶資料維護</v>
      </c>
      <c r="G1359" s="6"/>
      <c r="H1359" s="6"/>
      <c r="I1359" s="6"/>
      <c r="J1359" s="65" t="s">
        <v>513</v>
      </c>
      <c r="K1359" s="6" t="s">
        <v>1214</v>
      </c>
      <c r="L1359" s="6"/>
      <c r="M1359" s="6"/>
      <c r="N1359" s="6">
        <v>10</v>
      </c>
      <c r="O1359" s="65" t="s">
        <v>516</v>
      </c>
      <c r="P1359" s="6" t="s">
        <v>501</v>
      </c>
      <c r="Q1359" s="6"/>
      <c r="R1359" s="6"/>
      <c r="S1359" s="65" t="s">
        <v>2035</v>
      </c>
      <c r="T1359" s="6" t="s">
        <v>2566</v>
      </c>
    </row>
    <row r="1360" spans="1:20" hidden="1">
      <c r="A1360" s="6" t="str">
        <f>VLOOKUP(E1360,CIFX_ECSG清單!A:B,2,0)</f>
        <v>SIT</v>
      </c>
      <c r="B1360" s="6" t="str">
        <f>_xlfn.IFNA(IF(C1360="舊服務",LOOKUP(1,0/FIND(IFERROR(VLOOKUP(E1360,新舊交易名稱mapping!A:B,2,0),E1360),PGMTRX!A:A),PGMTRX!C:C),LOOKUP(1,0/FIND(E1360,新服務功能!H:H),新服務功能!M:M)),VLOOKUP(IFERROR(VLOOKUP(E1360,新舊交易名稱mapping!A:B,2,0),E1360),CIFX_ECSG清單!A:B,2,0))</f>
        <v>TS0077 新世代分行系統(NBS)</v>
      </c>
      <c r="C1360" s="6" t="str">
        <f>IF(_xlfn.IFNA(VLOOKUP(E1360,新服務功能!H:H,1,0),"舊服務")&lt;&gt;"舊服務","新服務","舊服務")</f>
        <v>新服務</v>
      </c>
      <c r="D1360" s="6" t="str">
        <f>IF((VLOOKUP(E1360,CIFX_ECSG清單!A:H,8,FALSE))=1,"異動","查詢")</f>
        <v>異動</v>
      </c>
      <c r="E1360" s="6" t="s">
        <v>465</v>
      </c>
      <c r="F1360" s="27" t="str">
        <f>IF(ISNUMBER(FIND("TWIS",E1360)),VLOOKUP(SUBSTITUTE(E1360,"TWIS","IWIS"),CIFX_ECSG清單!A:R,18,0),IF(AND(ISNUMBER(FIND("T",LEFT(E1360,2))),IF(LEN(E1360)-LEN(SUBSTITUTE(E1360,"T",""))&gt;1,FALSE,TRUE)),VLOOKUP(SUBSTITUTE(E1360,"T",""),CIFX_ECSG清單!A:R,18,0),VLOOKUP(E1360,CIFX_ECSG清單!A:R,18,0)))</f>
        <v>TS0116-SA-010319-00001-顧客註記/約定作業_問題客戶資料維護</v>
      </c>
      <c r="G1360" s="6"/>
      <c r="H1360" s="6"/>
      <c r="J1360" s="65" t="s">
        <v>496</v>
      </c>
      <c r="K1360" s="6" t="s">
        <v>498</v>
      </c>
      <c r="L1360" s="6"/>
      <c r="M1360" s="6"/>
      <c r="N1360" s="6">
        <v>10</v>
      </c>
      <c r="O1360" s="65" t="s">
        <v>516</v>
      </c>
      <c r="P1360" s="6" t="s">
        <v>501</v>
      </c>
      <c r="Q1360" s="6"/>
      <c r="S1360" s="65" t="s">
        <v>2035</v>
      </c>
      <c r="T1360" s="6" t="s">
        <v>2566</v>
      </c>
    </row>
    <row r="1361" spans="1:20" hidden="1">
      <c r="A1361" s="6" t="str">
        <f>VLOOKUP(E1361,CIFX_ECSG清單!A:B,2,0)</f>
        <v>SIT</v>
      </c>
      <c r="B1361" s="6" t="str">
        <f>_xlfn.IFNA(IF(C1361="舊服務",LOOKUP(1,0/FIND(IFERROR(VLOOKUP(E1361,新舊交易名稱mapping!A:B,2,0),E1361),PGMTRX!A:A),PGMTRX!C:C),LOOKUP(1,0/FIND(E1361,新服務功能!H:H),新服務功能!M:M)),VLOOKUP(IFERROR(VLOOKUP(E1361,新舊交易名稱mapping!A:B,2,0),E1361),CIFX_ECSG清單!A:B,2,0))</f>
        <v>TS0077 新世代分行系統(NBS)</v>
      </c>
      <c r="C1361" s="6" t="str">
        <f>IF(_xlfn.IFNA(VLOOKUP(E1361,新服務功能!H:H,1,0),"舊服務")&lt;&gt;"舊服務","新服務","舊服務")</f>
        <v>新服務</v>
      </c>
      <c r="D1361" s="6" t="str">
        <f>IF((VLOOKUP(E1361,CIFX_ECSG清單!A:H,8,FALSE))=1,"異動","查詢")</f>
        <v>異動</v>
      </c>
      <c r="E1361" s="6" t="s">
        <v>465</v>
      </c>
      <c r="F1361" s="27" t="str">
        <f>IF(ISNUMBER(FIND("TWIS",E1361)),VLOOKUP(SUBSTITUTE(E1361,"TWIS","IWIS"),CIFX_ECSG清單!A:R,18,0),IF(AND(ISNUMBER(FIND("T",LEFT(E1361,2))),IF(LEN(E1361)-LEN(SUBSTITUTE(E1361,"T",""))&gt;1,FALSE,TRUE)),VLOOKUP(SUBSTITUTE(E1361,"T",""),CIFX_ECSG清單!A:R,18,0),VLOOKUP(E1361,CIFX_ECSG清單!A:R,18,0)))</f>
        <v>TS0116-SA-010319-00001-顧客註記/約定作業_問題客戶資料維護</v>
      </c>
      <c r="G1361" s="6"/>
      <c r="H1361" s="6"/>
      <c r="J1361" s="65" t="s">
        <v>496</v>
      </c>
      <c r="K1361" s="6" t="s">
        <v>1247</v>
      </c>
      <c r="L1361" s="6"/>
      <c r="M1361" s="6"/>
      <c r="N1361" s="6">
        <v>2</v>
      </c>
      <c r="O1361" s="65" t="s">
        <v>516</v>
      </c>
      <c r="P1361" s="6" t="s">
        <v>1077</v>
      </c>
      <c r="Q1361" s="6"/>
      <c r="S1361" s="65" t="s">
        <v>2567</v>
      </c>
      <c r="T1361" s="6" t="s">
        <v>2566</v>
      </c>
    </row>
    <row r="1362" spans="1:20" hidden="1">
      <c r="A1362" s="6" t="str">
        <f>VLOOKUP(E1362,CIFX_ECSG清單!A:B,2,0)</f>
        <v>SIT</v>
      </c>
      <c r="B1362" s="6" t="str">
        <f>_xlfn.IFNA(IF(C1362="舊服務",LOOKUP(1,0/FIND(IFERROR(VLOOKUP(E1362,新舊交易名稱mapping!A:B,2,0),E1362),PGMTRX!A:A),PGMTRX!C:C),LOOKUP(1,0/FIND(E1362,新服務功能!H:H),新服務功能!M:M)),VLOOKUP(IFERROR(VLOOKUP(E1362,新舊交易名稱mapping!A:B,2,0),E1362),CIFX_ECSG清單!A:B,2,0))</f>
        <v>TS0077 新世代分行系統(NBS)</v>
      </c>
      <c r="C1362" s="6" t="str">
        <f>IF(_xlfn.IFNA(VLOOKUP(E1362,新服務功能!H:H,1,0),"舊服務")&lt;&gt;"舊服務","新服務","舊服務")</f>
        <v>新服務</v>
      </c>
      <c r="D1362" s="6" t="str">
        <f>IF((VLOOKUP(E1362,CIFX_ECSG清單!A:H,8,FALSE))=1,"異動","查詢")</f>
        <v>異動</v>
      </c>
      <c r="E1362" s="6" t="s">
        <v>465</v>
      </c>
      <c r="F1362" s="27" t="str">
        <f>IF(ISNUMBER(FIND("TWIS",E1362)),VLOOKUP(SUBSTITUTE(E1362,"TWIS","IWIS"),CIFX_ECSG清單!A:R,18,0),IF(AND(ISNUMBER(FIND("T",LEFT(E1362,2))),IF(LEN(E1362)-LEN(SUBSTITUTE(E1362,"T",""))&gt;1,FALSE,TRUE)),VLOOKUP(SUBSTITUTE(E1362,"T",""),CIFX_ECSG清單!A:R,18,0),VLOOKUP(E1362,CIFX_ECSG清單!A:R,18,0)))</f>
        <v>TS0116-SA-010319-00001-顧客註記/約定作業_問題客戶資料維護</v>
      </c>
      <c r="G1362" s="6"/>
      <c r="H1362" s="6"/>
      <c r="J1362" s="65" t="s">
        <v>496</v>
      </c>
      <c r="K1362" s="6" t="s">
        <v>810</v>
      </c>
      <c r="L1362" s="6"/>
      <c r="M1362" s="6"/>
      <c r="N1362" s="6">
        <v>8</v>
      </c>
      <c r="O1362" s="65" t="s">
        <v>516</v>
      </c>
      <c r="P1362" s="6" t="s">
        <v>2097</v>
      </c>
      <c r="Q1362" s="6"/>
      <c r="S1362" s="65" t="s">
        <v>772</v>
      </c>
      <c r="T1362" s="6" t="s">
        <v>2566</v>
      </c>
    </row>
    <row r="1363" spans="1:20" hidden="1">
      <c r="A1363" s="6" t="str">
        <f>VLOOKUP(E1363,CIFX_ECSG清單!A:B,2,0)</f>
        <v>SIT</v>
      </c>
      <c r="B1363" s="6" t="str">
        <f>_xlfn.IFNA(IF(C1363="舊服務",LOOKUP(1,0/FIND(IFERROR(VLOOKUP(E1363,新舊交易名稱mapping!A:B,2,0),E1363),PGMTRX!A:A),PGMTRX!C:C),LOOKUP(1,0/FIND(E1363,新服務功能!H:H),新服務功能!M:M)),VLOOKUP(IFERROR(VLOOKUP(E1363,新舊交易名稱mapping!A:B,2,0),E1363),CIFX_ECSG清單!A:B,2,0))</f>
        <v>TS0077 新世代分行系統(NBS)</v>
      </c>
      <c r="C1363" s="6" t="str">
        <f>IF(_xlfn.IFNA(VLOOKUP(E1363,新服務功能!H:H,1,0),"舊服務")&lt;&gt;"舊服務","新服務","舊服務")</f>
        <v>新服務</v>
      </c>
      <c r="D1363" s="6" t="str">
        <f>IF((VLOOKUP(E1363,CIFX_ECSG清單!A:H,8,FALSE))=1,"異動","查詢")</f>
        <v>異動</v>
      </c>
      <c r="E1363" s="6" t="s">
        <v>465</v>
      </c>
      <c r="F1363" s="27" t="str">
        <f>IF(ISNUMBER(FIND("TWIS",E1363)),VLOOKUP(SUBSTITUTE(E1363,"TWIS","IWIS"),CIFX_ECSG清單!A:R,18,0),IF(AND(ISNUMBER(FIND("T",LEFT(E1363,2))),IF(LEN(E1363)-LEN(SUBSTITUTE(E1363,"T",""))&gt;1,FALSE,TRUE)),VLOOKUP(SUBSTITUTE(E1363,"T",""),CIFX_ECSG清單!A:R,18,0),VLOOKUP(E1363,CIFX_ECSG清單!A:R,18,0)))</f>
        <v>TS0116-SA-010319-00001-顧客註記/約定作業_問題客戶資料維護</v>
      </c>
      <c r="G1363" s="6"/>
      <c r="H1363" s="6"/>
      <c r="J1363" s="65" t="s">
        <v>496</v>
      </c>
      <c r="K1363" s="6" t="s">
        <v>773</v>
      </c>
      <c r="L1363" s="6"/>
      <c r="M1363" s="6"/>
      <c r="N1363" s="6">
        <v>20</v>
      </c>
      <c r="O1363" s="65" t="s">
        <v>516</v>
      </c>
      <c r="P1363" s="6" t="s">
        <v>2099</v>
      </c>
      <c r="Q1363" s="6"/>
      <c r="S1363" s="65" t="s">
        <v>778</v>
      </c>
      <c r="T1363" s="6" t="s">
        <v>2566</v>
      </c>
    </row>
    <row r="1364" spans="1:20" hidden="1">
      <c r="A1364" s="6" t="str">
        <f>VLOOKUP(E1364,CIFX_ECSG清單!A:B,2,0)</f>
        <v>SIT</v>
      </c>
      <c r="B1364" s="6" t="str">
        <f>_xlfn.IFNA(IF(C1364="舊服務",LOOKUP(1,0/FIND(IFERROR(VLOOKUP(E1364,新舊交易名稱mapping!A:B,2,0),E1364),PGMTRX!A:A),PGMTRX!C:C),LOOKUP(1,0/FIND(E1364,新服務功能!H:H),新服務功能!M:M)),VLOOKUP(IFERROR(VLOOKUP(E1364,新舊交易名稱mapping!A:B,2,0),E1364),CIFX_ECSG清單!A:B,2,0))</f>
        <v>TS0077 新世代分行系統(NBS)</v>
      </c>
      <c r="C1364" s="6" t="str">
        <f>IF(_xlfn.IFNA(VLOOKUP(E1364,新服務功能!H:H,1,0),"舊服務")&lt;&gt;"舊服務","新服務","舊服務")</f>
        <v>新服務</v>
      </c>
      <c r="D1364" s="6" t="str">
        <f>IF((VLOOKUP(E1364,CIFX_ECSG清單!A:H,8,FALSE))=1,"異動","查詢")</f>
        <v>異動</v>
      </c>
      <c r="E1364" s="6" t="s">
        <v>465</v>
      </c>
      <c r="F1364" s="27" t="str">
        <f>IF(ISNUMBER(FIND("TWIS",E1364)),VLOOKUP(SUBSTITUTE(E1364,"TWIS","IWIS"),CIFX_ECSG清單!A:R,18,0),IF(AND(ISNUMBER(FIND("T",LEFT(E1364,2))),IF(LEN(E1364)-LEN(SUBSTITUTE(E1364,"T",""))&gt;1,FALSE,TRUE)),VLOOKUP(SUBSTITUTE(E1364,"T",""),CIFX_ECSG清單!A:R,18,0),VLOOKUP(E1364,CIFX_ECSG清單!A:R,18,0)))</f>
        <v>TS0116-SA-010319-00001-顧客註記/約定作業_問題客戶資料維護</v>
      </c>
      <c r="G1364" s="6"/>
      <c r="H1364" s="6"/>
      <c r="J1364" s="65" t="s">
        <v>496</v>
      </c>
      <c r="K1364" s="6" t="s">
        <v>779</v>
      </c>
      <c r="L1364" s="6"/>
      <c r="M1364" s="6"/>
      <c r="N1364" s="6">
        <v>4</v>
      </c>
      <c r="O1364" s="65" t="s">
        <v>516</v>
      </c>
      <c r="P1364" s="6" t="s">
        <v>1027</v>
      </c>
      <c r="Q1364" s="6"/>
      <c r="S1364" s="65" t="s">
        <v>1029</v>
      </c>
      <c r="T1364" s="6" t="s">
        <v>2566</v>
      </c>
    </row>
    <row r="1365" spans="1:20" hidden="1">
      <c r="A1365" s="6" t="str">
        <f>VLOOKUP(E1365,CIFX_ECSG清單!A:B,2,0)</f>
        <v>SIT</v>
      </c>
      <c r="B1365" s="6" t="str">
        <f>_xlfn.IFNA(IF(C1365="舊服務",LOOKUP(1,0/FIND(IFERROR(VLOOKUP(E1365,新舊交易名稱mapping!A:B,2,0),E1365),PGMTRX!A:A),PGMTRX!C:C),LOOKUP(1,0/FIND(E1365,新服務功能!H:H),新服務功能!M:M)),VLOOKUP(IFERROR(VLOOKUP(E1365,新舊交易名稱mapping!A:B,2,0),E1365),CIFX_ECSG清單!A:B,2,0))</f>
        <v>TS0077 新世代分行系統(NBS)</v>
      </c>
      <c r="C1365" s="6" t="str">
        <f>IF(_xlfn.IFNA(VLOOKUP(E1365,新服務功能!H:H,1,0),"舊服務")&lt;&gt;"舊服務","新服務","舊服務")</f>
        <v>新服務</v>
      </c>
      <c r="D1365" s="6" t="str">
        <f>IF((VLOOKUP(E1365,CIFX_ECSG清單!A:H,8,FALSE))=1,"異動","查詢")</f>
        <v>異動</v>
      </c>
      <c r="E1365" s="6" t="s">
        <v>465</v>
      </c>
      <c r="F1365" s="27" t="str">
        <f>IF(ISNUMBER(FIND("TWIS",E1365)),VLOOKUP(SUBSTITUTE(E1365,"TWIS","IWIS"),CIFX_ECSG清單!A:R,18,0),IF(AND(ISNUMBER(FIND("T",LEFT(E1365,2))),IF(LEN(E1365)-LEN(SUBSTITUTE(E1365,"T",""))&gt;1,FALSE,TRUE)),VLOOKUP(SUBSTITUTE(E1365,"T",""),CIFX_ECSG清單!A:R,18,0),VLOOKUP(E1365,CIFX_ECSG清單!A:R,18,0)))</f>
        <v>TS0116-SA-010319-00001-顧客註記/約定作業_問題客戶資料維護</v>
      </c>
      <c r="G1365" s="6"/>
      <c r="H1365" s="6"/>
      <c r="J1365" s="65" t="s">
        <v>496</v>
      </c>
      <c r="K1365" s="6" t="s">
        <v>785</v>
      </c>
      <c r="L1365" s="6"/>
      <c r="M1365" s="6"/>
      <c r="N1365" s="6">
        <v>158</v>
      </c>
      <c r="O1365" s="65" t="s">
        <v>516</v>
      </c>
      <c r="P1365" s="6" t="s">
        <v>2103</v>
      </c>
      <c r="Q1365" s="6"/>
      <c r="S1365" s="65" t="s">
        <v>790</v>
      </c>
      <c r="T1365" s="6" t="s">
        <v>2566</v>
      </c>
    </row>
    <row r="1366" spans="1:20" hidden="1">
      <c r="A1366" s="6" t="str">
        <f>VLOOKUP(E1366,CIFX_ECSG清單!A:B,2,0)</f>
        <v>SIT</v>
      </c>
      <c r="B1366" s="6" t="str">
        <f>_xlfn.IFNA(IF(C1366="舊服務",LOOKUP(1,0/FIND(IFERROR(VLOOKUP(E1366,新舊交易名稱mapping!A:B,2,0),E1366),PGMTRX!A:A),PGMTRX!C:C),LOOKUP(1,0/FIND(E1366,新服務功能!H:H),新服務功能!M:M)),VLOOKUP(IFERROR(VLOOKUP(E1366,新舊交易名稱mapping!A:B,2,0),E1366),CIFX_ECSG清單!A:B,2,0))</f>
        <v>TS0077 新世代分行系統(NBS)</v>
      </c>
      <c r="C1366" s="6" t="str">
        <f>IF(_xlfn.IFNA(VLOOKUP(E1366,新服務功能!H:H,1,0),"舊服務")&lt;&gt;"舊服務","新服務","舊服務")</f>
        <v>新服務</v>
      </c>
      <c r="D1366" s="6" t="str">
        <f>IF((VLOOKUP(E1366,CIFX_ECSG清單!A:H,8,FALSE))=1,"異動","查詢")</f>
        <v>異動</v>
      </c>
      <c r="E1366" s="6" t="s">
        <v>465</v>
      </c>
      <c r="F1366" s="27" t="str">
        <f>IF(ISNUMBER(FIND("TWIS",E1366)),VLOOKUP(SUBSTITUTE(E1366,"TWIS","IWIS"),CIFX_ECSG清單!A:R,18,0),IF(AND(ISNUMBER(FIND("T",LEFT(E1366,2))),IF(LEN(E1366)-LEN(SUBSTITUTE(E1366,"T",""))&gt;1,FALSE,TRUE)),VLOOKUP(SUBSTITUTE(E1366,"T",""),CIFX_ECSG清單!A:R,18,0),VLOOKUP(E1366,CIFX_ECSG清單!A:R,18,0)))</f>
        <v>TS0116-SA-010319-00001-顧客註記/約定作業_問題客戶資料維護</v>
      </c>
      <c r="G1366" s="6"/>
      <c r="H1366" s="6"/>
      <c r="J1366" s="65" t="s">
        <v>496</v>
      </c>
      <c r="K1366" s="6" t="s">
        <v>809</v>
      </c>
      <c r="L1366" s="6"/>
      <c r="M1366" s="6"/>
      <c r="N1366" s="6">
        <v>1</v>
      </c>
      <c r="O1366" s="65" t="s">
        <v>516</v>
      </c>
      <c r="P1366" s="6" t="s">
        <v>753</v>
      </c>
      <c r="Q1366" s="6"/>
      <c r="S1366" s="65" t="s">
        <v>754</v>
      </c>
      <c r="T1366" s="6" t="s">
        <v>2566</v>
      </c>
    </row>
    <row r="1367" spans="1:20" hidden="1">
      <c r="A1367" s="6" t="str">
        <f>VLOOKUP(E1367,CIFX_ECSG清單!A:B,2,0)</f>
        <v>SIT</v>
      </c>
      <c r="B1367" s="6" t="str">
        <f>_xlfn.IFNA(IF(C1367="舊服務",LOOKUP(1,0/FIND(IFERROR(VLOOKUP(E1367,新舊交易名稱mapping!A:B,2,0),E1367),PGMTRX!A:A),PGMTRX!C:C),LOOKUP(1,0/FIND(E1367,新服務功能!H:H),新服務功能!M:M)),VLOOKUP(IFERROR(VLOOKUP(E1367,新舊交易名稱mapping!A:B,2,0),E1367),CIFX_ECSG清單!A:B,2,0))</f>
        <v>TS0077 新世代分行系統(NBS)</v>
      </c>
      <c r="C1367" s="6" t="str">
        <f>IF(_xlfn.IFNA(VLOOKUP(E1367,新服務功能!H:H,1,0),"舊服務")&lt;&gt;"舊服務","新服務","舊服務")</f>
        <v>新服務</v>
      </c>
      <c r="D1367" s="6" t="str">
        <f>IF((VLOOKUP(E1367,CIFX_ECSG清單!A:H,8,FALSE))=1,"異動","查詢")</f>
        <v>異動</v>
      </c>
      <c r="E1367" s="6" t="s">
        <v>465</v>
      </c>
      <c r="F1367" s="27" t="str">
        <f>IF(ISNUMBER(FIND("TWIS",E1367)),VLOOKUP(SUBSTITUTE(E1367,"TWIS","IWIS"),CIFX_ECSG清單!A:R,18,0),IF(AND(ISNUMBER(FIND("T",LEFT(E1367,2))),IF(LEN(E1367)-LEN(SUBSTITUTE(E1367,"T",""))&gt;1,FALSE,TRUE)),VLOOKUP(SUBSTITUTE(E1367,"T",""),CIFX_ECSG清單!A:R,18,0),VLOOKUP(E1367,CIFX_ECSG清單!A:R,18,0)))</f>
        <v>TS0116-SA-010319-00001-顧客註記/約定作業_問題客戶資料維護</v>
      </c>
      <c r="G1367" s="6"/>
      <c r="H1367" s="6"/>
      <c r="J1367" s="65" t="s">
        <v>496</v>
      </c>
      <c r="K1367" s="6" t="s">
        <v>755</v>
      </c>
      <c r="L1367" s="6"/>
      <c r="M1367" s="6"/>
      <c r="N1367" s="6">
        <v>1</v>
      </c>
      <c r="O1367" s="65" t="s">
        <v>516</v>
      </c>
      <c r="P1367" s="6" t="s">
        <v>758</v>
      </c>
      <c r="Q1367" s="6"/>
      <c r="S1367" s="65" t="s">
        <v>760</v>
      </c>
      <c r="T1367" s="6" t="s">
        <v>2566</v>
      </c>
    </row>
    <row r="1368" spans="1:20" hidden="1">
      <c r="A1368" s="6" t="str">
        <f>VLOOKUP(E1368,CIFX_ECSG清單!A:B,2,0)</f>
        <v>SIT</v>
      </c>
      <c r="B1368" s="6" t="str">
        <f>_xlfn.IFNA(IF(C1368="舊服務",LOOKUP(1,0/FIND(IFERROR(VLOOKUP(E1368,新舊交易名稱mapping!A:B,2,0),E1368),PGMTRX!A:A),PGMTRX!C:C),LOOKUP(1,0/FIND(E1368,新服務功能!H:H),新服務功能!M:M)),VLOOKUP(IFERROR(VLOOKUP(E1368,新舊交易名稱mapping!A:B,2,0),E1368),CIFX_ECSG清單!A:B,2,0))</f>
        <v>TS0077 新世代分行系統(NBS)</v>
      </c>
      <c r="C1368" s="6" t="str">
        <f>IF(_xlfn.IFNA(VLOOKUP(E1368,新服務功能!H:H,1,0),"舊服務")&lt;&gt;"舊服務","新服務","舊服務")</f>
        <v>新服務</v>
      </c>
      <c r="D1368" s="6" t="str">
        <f>IF((VLOOKUP(E1368,CIFX_ECSG清單!A:H,8,FALSE))=1,"異動","查詢")</f>
        <v>異動</v>
      </c>
      <c r="E1368" s="6" t="s">
        <v>465</v>
      </c>
      <c r="F1368" s="27" t="str">
        <f>IF(ISNUMBER(FIND("TWIS",E1368)),VLOOKUP(SUBSTITUTE(E1368,"TWIS","IWIS"),CIFX_ECSG清單!A:R,18,0),IF(AND(ISNUMBER(FIND("T",LEFT(E1368,2))),IF(LEN(E1368)-LEN(SUBSTITUTE(E1368,"T",""))&gt;1,FALSE,TRUE)),VLOOKUP(SUBSTITUTE(E1368,"T",""),CIFX_ECSG清單!A:R,18,0),VLOOKUP(E1368,CIFX_ECSG清單!A:R,18,0)))</f>
        <v>TS0116-SA-010319-00001-顧客註記/約定作業_問題客戶資料維護</v>
      </c>
      <c r="G1368" s="6"/>
      <c r="H1368" s="6"/>
      <c r="J1368" s="65" t="s">
        <v>496</v>
      </c>
      <c r="K1368" s="6" t="s">
        <v>2483</v>
      </c>
      <c r="L1368" s="6"/>
      <c r="M1368" s="6"/>
      <c r="N1368" s="6">
        <v>3</v>
      </c>
      <c r="O1368" s="65" t="s">
        <v>516</v>
      </c>
      <c r="P1368" s="6" t="s">
        <v>2477</v>
      </c>
      <c r="Q1368" s="6"/>
      <c r="S1368" s="65"/>
      <c r="T1368" s="6" t="s">
        <v>2566</v>
      </c>
    </row>
    <row r="1369" spans="1:20" hidden="1">
      <c r="A1369" s="6" t="str">
        <f>VLOOKUP(E1369,CIFX_ECSG清單!A:B,2,0)</f>
        <v>SIT</v>
      </c>
      <c r="B1369" s="6" t="str">
        <f>_xlfn.IFNA(IF(C1369="舊服務",LOOKUP(1,0/FIND(IFERROR(VLOOKUP(E1369,新舊交易名稱mapping!A:B,2,0),E1369),PGMTRX!A:A),PGMTRX!C:C),LOOKUP(1,0/FIND(E1369,新服務功能!H:H),新服務功能!M:M)),VLOOKUP(IFERROR(VLOOKUP(E1369,新舊交易名稱mapping!A:B,2,0),E1369),CIFX_ECSG清單!A:B,2,0))</f>
        <v>TS0077 新世代分行系統(NBS)</v>
      </c>
      <c r="C1369" s="6" t="str">
        <f>IF(_xlfn.IFNA(VLOOKUP(E1369,新服務功能!H:H,1,0),"舊服務")&lt;&gt;"舊服務","新服務","舊服務")</f>
        <v>新服務</v>
      </c>
      <c r="D1369" s="6" t="str">
        <f>IF((VLOOKUP(E1369,CIFX_ECSG清單!A:H,8,FALSE))=1,"異動","查詢")</f>
        <v>異動</v>
      </c>
      <c r="E1369" s="6" t="s">
        <v>465</v>
      </c>
      <c r="F1369" s="27" t="str">
        <f>IF(ISNUMBER(FIND("TWIS",E1369)),VLOOKUP(SUBSTITUTE(E1369,"TWIS","IWIS"),CIFX_ECSG清單!A:R,18,0),IF(AND(ISNUMBER(FIND("T",LEFT(E1369,2))),IF(LEN(E1369)-LEN(SUBSTITUTE(E1369,"T",""))&gt;1,FALSE,TRUE)),VLOOKUP(SUBSTITUTE(E1369,"T",""),CIFX_ECSG清單!A:R,18,0),VLOOKUP(E1369,CIFX_ECSG清單!A:R,18,0)))</f>
        <v>TS0116-SA-010319-00001-顧客註記/約定作業_問題客戶資料維護</v>
      </c>
      <c r="G1369" s="6"/>
      <c r="H1369" s="6"/>
      <c r="J1369" s="65" t="s">
        <v>513</v>
      </c>
      <c r="K1369" s="6" t="s">
        <v>1214</v>
      </c>
      <c r="L1369" s="6"/>
      <c r="M1369" s="6"/>
      <c r="N1369" s="6">
        <v>10</v>
      </c>
      <c r="O1369" s="65" t="s">
        <v>516</v>
      </c>
      <c r="P1369" s="6" t="s">
        <v>501</v>
      </c>
      <c r="Q1369" s="6"/>
      <c r="S1369" s="65" t="s">
        <v>2035</v>
      </c>
      <c r="T1369" s="6" t="s">
        <v>2566</v>
      </c>
    </row>
    <row r="1370" spans="1:20" hidden="1">
      <c r="A1370" s="6" t="str">
        <f>VLOOKUP(E1370,CIFX_ECSG清單!A:B,2,0)</f>
        <v>未上架</v>
      </c>
      <c r="B1370" s="6" t="str">
        <f>_xlfn.IFNA(IF(C1370="舊服務",LOOKUP(1,0/FIND(IFERROR(VLOOKUP(E1370,新舊交易名稱mapping!A:B,2,0),E1370),PGMTRX!A:A),PGMTRX!C:C),LOOKUP(1,0/FIND(E1370,新服務功能!H:H),新服務功能!M:M)),VLOOKUP(IFERROR(VLOOKUP(E1370,新舊交易名稱mapping!A:B,2,0),E1370),CIFX_ECSG清單!A:B,2,0))</f>
        <v>未上架</v>
      </c>
      <c r="C1370" s="6" t="str">
        <f>IF(_xlfn.IFNA(VLOOKUP(E1370,新服務功能!H:H,1,0),"舊服務")&lt;&gt;"舊服務","新服務","舊服務")</f>
        <v>舊服務</v>
      </c>
      <c r="D1370" s="6" t="str">
        <f>IF((VLOOKUP(E1370,CIFX_ECSG清單!A:H,8,FALSE))=1,"異動","查詢")</f>
        <v>異動</v>
      </c>
      <c r="E1370" s="323" t="s">
        <v>10322</v>
      </c>
      <c r="F1370" s="27" t="str">
        <f>IF(ISNUMBER(FIND("TWIS",E1370)),VLOOKUP(SUBSTITUTE(E1370,"TWIS","IWIS"),CIFX_ECSG清單!A:R,18,0),IF(AND(ISNUMBER(FIND("T",LEFT(E1370,2))),IF(LEN(E1370)-LEN(SUBSTITUTE(E1370,"T",""))&gt;1,FALSE,TRUE)),VLOOKUP(SUBSTITUTE(E1370,"T",""),CIFX_ECSG清單!A:R,18,0),VLOOKUP(E1370,CIFX_ECSG清單!A:R,18,0)))</f>
        <v>TS0116-SA-010301-00011-顧客資料基本資料_企金顧客基本資料建檔(CPS)</v>
      </c>
      <c r="G1370" s="6"/>
      <c r="H1370" s="6"/>
      <c r="J1370" s="65" t="s">
        <v>496</v>
      </c>
      <c r="K1370" s="6" t="s">
        <v>498</v>
      </c>
      <c r="L1370" s="6"/>
      <c r="M1370" s="6"/>
      <c r="N1370" s="6">
        <v>10</v>
      </c>
      <c r="O1370" s="6" t="s">
        <v>516</v>
      </c>
      <c r="P1370" s="6" t="s">
        <v>501</v>
      </c>
      <c r="Q1370" s="6"/>
      <c r="S1370" s="65" t="s">
        <v>2035</v>
      </c>
    </row>
    <row r="1371" spans="1:20" hidden="1">
      <c r="A1371" s="6" t="str">
        <f>VLOOKUP(E1371,CIFX_ECSG清單!A:B,2,0)</f>
        <v>未上架</v>
      </c>
      <c r="B1371" s="6" t="str">
        <f>_xlfn.IFNA(IF(C1371="舊服務",LOOKUP(1,0/FIND(IFERROR(VLOOKUP(E1371,新舊交易名稱mapping!A:B,2,0),E1371),PGMTRX!A:A),PGMTRX!C:C),LOOKUP(1,0/FIND(E1371,新服務功能!H:H),新服務功能!M:M)),VLOOKUP(IFERROR(VLOOKUP(E1371,新舊交易名稱mapping!A:B,2,0),E1371),CIFX_ECSG清單!A:B,2,0))</f>
        <v>未上架</v>
      </c>
      <c r="C1371" s="6" t="str">
        <f>IF(_xlfn.IFNA(VLOOKUP(E1371,新服務功能!H:H,1,0),"舊服務")&lt;&gt;"舊服務","新服務","舊服務")</f>
        <v>舊服務</v>
      </c>
      <c r="D1371" s="6" t="str">
        <f>IF((VLOOKUP(E1371,CIFX_ECSG清單!A:H,8,FALSE))=1,"異動","查詢")</f>
        <v>異動</v>
      </c>
      <c r="E1371" s="6" t="s">
        <v>2568</v>
      </c>
      <c r="F1371" s="27" t="str">
        <f>IF(ISNUMBER(FIND("TWIS",E1371)),VLOOKUP(SUBSTITUTE(E1371,"TWIS","IWIS"),CIFX_ECSG清單!A:R,18,0),IF(AND(ISNUMBER(FIND("T",LEFT(E1371,2))),IF(LEN(E1371)-LEN(SUBSTITUTE(E1371,"T",""))&gt;1,FALSE,TRUE)),VLOOKUP(SUBSTITUTE(E1371,"T",""),CIFX_ECSG清單!A:R,18,0),VLOOKUP(E1371,CIFX_ECSG清單!A:R,18,0)))</f>
        <v>TS0116-SA-010301-00011-顧客資料基本資料_企金顧客基本資料建檔(CPS)</v>
      </c>
      <c r="G1371" s="6"/>
      <c r="H1371" s="6"/>
      <c r="J1371" s="65" t="s">
        <v>496</v>
      </c>
      <c r="K1371" s="6" t="s">
        <v>779</v>
      </c>
      <c r="L1371" s="6"/>
      <c r="M1371" s="6"/>
      <c r="N1371" s="6">
        <v>4</v>
      </c>
      <c r="O1371" s="6" t="s">
        <v>516</v>
      </c>
      <c r="P1371" s="6" t="s">
        <v>1027</v>
      </c>
      <c r="Q1371" s="6"/>
      <c r="S1371" s="6" t="s">
        <v>1029</v>
      </c>
    </row>
    <row r="1372" spans="1:20" hidden="1">
      <c r="A1372" s="6" t="str">
        <f>VLOOKUP(E1372,CIFX_ECSG清單!A:B,2,0)</f>
        <v>未上架</v>
      </c>
      <c r="B1372" s="6" t="str">
        <f>_xlfn.IFNA(IF(C1372="舊服務",LOOKUP(1,0/FIND(IFERROR(VLOOKUP(E1372,新舊交易名稱mapping!A:B,2,0),E1372),PGMTRX!A:A),PGMTRX!C:C),LOOKUP(1,0/FIND(E1372,新服務功能!H:H),新服務功能!M:M)),VLOOKUP(IFERROR(VLOOKUP(E1372,新舊交易名稱mapping!A:B,2,0),E1372),CIFX_ECSG清單!A:B,2,0))</f>
        <v>未上架</v>
      </c>
      <c r="C1372" s="6" t="str">
        <f>IF(_xlfn.IFNA(VLOOKUP(E1372,新服務功能!H:H,1,0),"舊服務")&lt;&gt;"舊服務","新服務","舊服務")</f>
        <v>舊服務</v>
      </c>
      <c r="D1372" s="6" t="str">
        <f>IF((VLOOKUP(E1372,CIFX_ECSG清單!A:H,8,FALSE))=1,"異動","查詢")</f>
        <v>異動</v>
      </c>
      <c r="E1372" s="6" t="s">
        <v>2568</v>
      </c>
      <c r="F1372" s="27" t="str">
        <f>IF(ISNUMBER(FIND("TWIS",E1372)),VLOOKUP(SUBSTITUTE(E1372,"TWIS","IWIS"),CIFX_ECSG清單!A:R,18,0),IF(AND(ISNUMBER(FIND("T",LEFT(E1372,2))),IF(LEN(E1372)-LEN(SUBSTITUTE(E1372,"T",""))&gt;1,FALSE,TRUE)),VLOOKUP(SUBSTITUTE(E1372,"T",""),CIFX_ECSG清單!A:R,18,0),VLOOKUP(E1372,CIFX_ECSG清單!A:R,18,0)))</f>
        <v>TS0116-SA-010301-00011-顧客資料基本資料_企金顧客基本資料建檔(CPS)</v>
      </c>
      <c r="G1372" s="6"/>
      <c r="H1372" s="6"/>
      <c r="J1372" s="65" t="s">
        <v>496</v>
      </c>
      <c r="K1372" s="6" t="s">
        <v>634</v>
      </c>
      <c r="L1372" s="6"/>
      <c r="M1372" s="6"/>
      <c r="N1372" s="6">
        <v>80</v>
      </c>
      <c r="O1372" s="6" t="s">
        <v>516</v>
      </c>
      <c r="P1372" s="6" t="s">
        <v>636</v>
      </c>
      <c r="Q1372" s="6"/>
      <c r="S1372" s="6" t="s">
        <v>638</v>
      </c>
    </row>
    <row r="1373" spans="1:20" hidden="1">
      <c r="A1373" s="6" t="str">
        <f>VLOOKUP(E1373,CIFX_ECSG清單!A:B,2,0)</f>
        <v>未上架</v>
      </c>
      <c r="B1373" s="6" t="str">
        <f>_xlfn.IFNA(IF(C1373="舊服務",LOOKUP(1,0/FIND(IFERROR(VLOOKUP(E1373,新舊交易名稱mapping!A:B,2,0),E1373),PGMTRX!A:A),PGMTRX!C:C),LOOKUP(1,0/FIND(E1373,新服務功能!H:H),新服務功能!M:M)),VLOOKUP(IFERROR(VLOOKUP(E1373,新舊交易名稱mapping!A:B,2,0),E1373),CIFX_ECSG清單!A:B,2,0))</f>
        <v>未上架</v>
      </c>
      <c r="C1373" s="6" t="str">
        <f>IF(_xlfn.IFNA(VLOOKUP(E1373,新服務功能!H:H,1,0),"舊服務")&lt;&gt;"舊服務","新服務","舊服務")</f>
        <v>舊服務</v>
      </c>
      <c r="D1373" s="6" t="str">
        <f>IF((VLOOKUP(E1373,CIFX_ECSG清單!A:H,8,FALSE))=1,"異動","查詢")</f>
        <v>異動</v>
      </c>
      <c r="E1373" s="6" t="s">
        <v>2568</v>
      </c>
      <c r="F1373" s="27" t="str">
        <f>IF(ISNUMBER(FIND("TWIS",E1373)),VLOOKUP(SUBSTITUTE(E1373,"TWIS","IWIS"),CIFX_ECSG清單!A:R,18,0),IF(AND(ISNUMBER(FIND("T",LEFT(E1373,2))),IF(LEN(E1373)-LEN(SUBSTITUTE(E1373,"T",""))&gt;1,FALSE,TRUE)),VLOOKUP(SUBSTITUTE(E1373,"T",""),CIFX_ECSG清單!A:R,18,0),VLOOKUP(E1373,CIFX_ECSG清單!A:R,18,0)))</f>
        <v>TS0116-SA-010301-00011-顧客資料基本資料_企金顧客基本資料建檔(CPS)</v>
      </c>
      <c r="G1373" s="6"/>
      <c r="H1373" s="6"/>
      <c r="J1373" s="65" t="s">
        <v>496</v>
      </c>
      <c r="K1373" s="6" t="s">
        <v>2271</v>
      </c>
      <c r="L1373" s="6"/>
      <c r="M1373" s="6"/>
      <c r="N1373" s="6">
        <v>8</v>
      </c>
      <c r="O1373" s="6" t="s">
        <v>516</v>
      </c>
      <c r="P1373" s="6" t="s">
        <v>631</v>
      </c>
      <c r="Q1373" s="6"/>
      <c r="S1373" s="6" t="s">
        <v>508</v>
      </c>
    </row>
    <row r="1374" spans="1:20" hidden="1">
      <c r="A1374" s="6" t="str">
        <f>VLOOKUP(E1374,CIFX_ECSG清單!A:B,2,0)</f>
        <v>未上架</v>
      </c>
      <c r="B1374" s="6" t="str">
        <f>_xlfn.IFNA(IF(C1374="舊服務",LOOKUP(1,0/FIND(IFERROR(VLOOKUP(E1374,新舊交易名稱mapping!A:B,2,0),E1374),PGMTRX!A:A),PGMTRX!C:C),LOOKUP(1,0/FIND(E1374,新服務功能!H:H),新服務功能!M:M)),VLOOKUP(IFERROR(VLOOKUP(E1374,新舊交易名稱mapping!A:B,2,0),E1374),CIFX_ECSG清單!A:B,2,0))</f>
        <v>未上架</v>
      </c>
      <c r="C1374" s="6" t="str">
        <f>IF(_xlfn.IFNA(VLOOKUP(E1374,新服務功能!H:H,1,0),"舊服務")&lt;&gt;"舊服務","新服務","舊服務")</f>
        <v>舊服務</v>
      </c>
      <c r="D1374" s="6" t="str">
        <f>IF((VLOOKUP(E1374,CIFX_ECSG清單!A:H,8,FALSE))=1,"異動","查詢")</f>
        <v>異動</v>
      </c>
      <c r="E1374" s="6" t="s">
        <v>2568</v>
      </c>
      <c r="F1374" s="27" t="str">
        <f>IF(ISNUMBER(FIND("TWIS",E1374)),VLOOKUP(SUBSTITUTE(E1374,"TWIS","IWIS"),CIFX_ECSG清單!A:R,18,0),IF(AND(ISNUMBER(FIND("T",LEFT(E1374,2))),IF(LEN(E1374)-LEN(SUBSTITUTE(E1374,"T",""))&gt;1,FALSE,TRUE)),VLOOKUP(SUBSTITUTE(E1374,"T",""),CIFX_ECSG清單!A:R,18,0),VLOOKUP(E1374,CIFX_ECSG清單!A:R,18,0)))</f>
        <v>TS0116-SA-010301-00011-顧客資料基本資料_企金顧客基本資料建檔(CPS)</v>
      </c>
      <c r="G1374" s="6"/>
      <c r="H1374" s="6"/>
      <c r="J1374" s="65" t="s">
        <v>496</v>
      </c>
      <c r="K1374" s="6" t="s">
        <v>2523</v>
      </c>
      <c r="L1374" s="6"/>
      <c r="M1374" s="6"/>
      <c r="N1374" s="6">
        <v>8</v>
      </c>
      <c r="O1374" s="6" t="s">
        <v>516</v>
      </c>
      <c r="P1374" s="6" t="s">
        <v>1105</v>
      </c>
      <c r="Q1374" s="6"/>
      <c r="S1374" s="6" t="s">
        <v>1106</v>
      </c>
    </row>
    <row r="1375" spans="1:20" hidden="1">
      <c r="A1375" s="6" t="str">
        <f>VLOOKUP(E1375,CIFX_ECSG清單!A:B,2,0)</f>
        <v>未上架</v>
      </c>
      <c r="B1375" s="6" t="str">
        <f>_xlfn.IFNA(IF(C1375="舊服務",LOOKUP(1,0/FIND(IFERROR(VLOOKUP(E1375,新舊交易名稱mapping!A:B,2,0),E1375),PGMTRX!A:A),PGMTRX!C:C),LOOKUP(1,0/FIND(E1375,新服務功能!H:H),新服務功能!M:M)),VLOOKUP(IFERROR(VLOOKUP(E1375,新舊交易名稱mapping!A:B,2,0),E1375),CIFX_ECSG清單!A:B,2,0))</f>
        <v>未上架</v>
      </c>
      <c r="C1375" s="6" t="str">
        <f>IF(_xlfn.IFNA(VLOOKUP(E1375,新服務功能!H:H,1,0),"舊服務")&lt;&gt;"舊服務","新服務","舊服務")</f>
        <v>舊服務</v>
      </c>
      <c r="D1375" s="6" t="str">
        <f>IF((VLOOKUP(E1375,CIFX_ECSG清單!A:H,8,FALSE))=1,"異動","查詢")</f>
        <v>異動</v>
      </c>
      <c r="E1375" s="6" t="s">
        <v>2568</v>
      </c>
      <c r="F1375" s="27" t="str">
        <f>IF(ISNUMBER(FIND("TWIS",E1375)),VLOOKUP(SUBSTITUTE(E1375,"TWIS","IWIS"),CIFX_ECSG清單!A:R,18,0),IF(AND(ISNUMBER(FIND("T",LEFT(E1375,2))),IF(LEN(E1375)-LEN(SUBSTITUTE(E1375,"T",""))&gt;1,FALSE,TRUE)),VLOOKUP(SUBSTITUTE(E1375,"T",""),CIFX_ECSG清單!A:R,18,0),VLOOKUP(E1375,CIFX_ECSG清單!A:R,18,0)))</f>
        <v>TS0116-SA-010301-00011-顧客資料基本資料_企金顧客基本資料建檔(CPS)</v>
      </c>
      <c r="G1375" s="6"/>
      <c r="H1375" s="6"/>
      <c r="J1375" s="65" t="s">
        <v>496</v>
      </c>
      <c r="K1375" s="6" t="s">
        <v>2524</v>
      </c>
      <c r="L1375" s="6"/>
      <c r="M1375" s="6"/>
      <c r="N1375" s="6">
        <v>10</v>
      </c>
      <c r="O1375" s="6" t="s">
        <v>516</v>
      </c>
      <c r="P1375" s="6" t="s">
        <v>1110</v>
      </c>
      <c r="Q1375" s="6"/>
      <c r="S1375" s="6" t="s">
        <v>1111</v>
      </c>
    </row>
    <row r="1376" spans="1:20" hidden="1">
      <c r="A1376" s="6" t="str">
        <f>VLOOKUP(E1376,CIFX_ECSG清單!A:B,2,0)</f>
        <v>未上架</v>
      </c>
      <c r="B1376" s="6" t="str">
        <f>_xlfn.IFNA(IF(C1376="舊服務",LOOKUP(1,0/FIND(IFERROR(VLOOKUP(E1376,新舊交易名稱mapping!A:B,2,0),E1376),PGMTRX!A:A),PGMTRX!C:C),LOOKUP(1,0/FIND(E1376,新服務功能!H:H),新服務功能!M:M)),VLOOKUP(IFERROR(VLOOKUP(E1376,新舊交易名稱mapping!A:B,2,0),E1376),CIFX_ECSG清單!A:B,2,0))</f>
        <v>未上架</v>
      </c>
      <c r="C1376" s="6" t="str">
        <f>IF(_xlfn.IFNA(VLOOKUP(E1376,新服務功能!H:H,1,0),"舊服務")&lt;&gt;"舊服務","新服務","舊服務")</f>
        <v>舊服務</v>
      </c>
      <c r="D1376" s="6" t="str">
        <f>IF((VLOOKUP(E1376,CIFX_ECSG清單!A:H,8,FALSE))=1,"異動","查詢")</f>
        <v>異動</v>
      </c>
      <c r="E1376" s="6" t="s">
        <v>2568</v>
      </c>
      <c r="F1376" s="27" t="str">
        <f>IF(ISNUMBER(FIND("TWIS",E1376)),VLOOKUP(SUBSTITUTE(E1376,"TWIS","IWIS"),CIFX_ECSG清單!A:R,18,0),IF(AND(ISNUMBER(FIND("T",LEFT(E1376,2))),IF(LEN(E1376)-LEN(SUBSTITUTE(E1376,"T",""))&gt;1,FALSE,TRUE)),VLOOKUP(SUBSTITUTE(E1376,"T",""),CIFX_ECSG清單!A:R,18,0),VLOOKUP(E1376,CIFX_ECSG清單!A:R,18,0)))</f>
        <v>TS0116-SA-010301-00011-顧客資料基本資料_企金顧客基本資料建檔(CPS)</v>
      </c>
      <c r="G1376" s="6"/>
      <c r="H1376" s="6"/>
      <c r="J1376" s="65" t="s">
        <v>496</v>
      </c>
      <c r="K1376" s="6" t="s">
        <v>1620</v>
      </c>
      <c r="L1376" s="6"/>
      <c r="M1376" s="6"/>
      <c r="N1376" s="6">
        <v>66</v>
      </c>
      <c r="O1376" s="6" t="s">
        <v>516</v>
      </c>
      <c r="P1376" s="6" t="s">
        <v>1114</v>
      </c>
      <c r="Q1376" s="6"/>
      <c r="S1376" s="6" t="s">
        <v>1115</v>
      </c>
    </row>
    <row r="1377" spans="1:19" hidden="1">
      <c r="A1377" s="6" t="str">
        <f>VLOOKUP(E1377,CIFX_ECSG清單!A:B,2,0)</f>
        <v>未上架</v>
      </c>
      <c r="B1377" s="6" t="str">
        <f>_xlfn.IFNA(IF(C1377="舊服務",LOOKUP(1,0/FIND(IFERROR(VLOOKUP(E1377,新舊交易名稱mapping!A:B,2,0),E1377),PGMTRX!A:A),PGMTRX!C:C),LOOKUP(1,0/FIND(E1377,新服務功能!H:H),新服務功能!M:M)),VLOOKUP(IFERROR(VLOOKUP(E1377,新舊交易名稱mapping!A:B,2,0),E1377),CIFX_ECSG清單!A:B,2,0))</f>
        <v>未上架</v>
      </c>
      <c r="C1377" s="6" t="str">
        <f>IF(_xlfn.IFNA(VLOOKUP(E1377,新服務功能!H:H,1,0),"舊服務")&lt;&gt;"舊服務","新服務","舊服務")</f>
        <v>舊服務</v>
      </c>
      <c r="D1377" s="6" t="str">
        <f>IF((VLOOKUP(E1377,CIFX_ECSG清單!A:H,8,FALSE))=1,"異動","查詢")</f>
        <v>異動</v>
      </c>
      <c r="E1377" s="6" t="s">
        <v>2568</v>
      </c>
      <c r="F1377" s="27" t="str">
        <f>IF(ISNUMBER(FIND("TWIS",E1377)),VLOOKUP(SUBSTITUTE(E1377,"TWIS","IWIS"),CIFX_ECSG清單!A:R,18,0),IF(AND(ISNUMBER(FIND("T",LEFT(E1377,2))),IF(LEN(E1377)-LEN(SUBSTITUTE(E1377,"T",""))&gt;1,FALSE,TRUE)),VLOOKUP(SUBSTITUTE(E1377,"T",""),CIFX_ECSG清單!A:R,18,0),VLOOKUP(E1377,CIFX_ECSG清單!A:R,18,0)))</f>
        <v>TS0116-SA-010301-00011-顧客資料基本資料_企金顧客基本資料建檔(CPS)</v>
      </c>
      <c r="G1377" s="6"/>
      <c r="H1377" s="6"/>
      <c r="J1377" s="65" t="s">
        <v>496</v>
      </c>
      <c r="K1377" s="6" t="s">
        <v>2374</v>
      </c>
      <c r="L1377" s="6"/>
      <c r="M1377" s="6"/>
      <c r="N1377" s="6">
        <v>5</v>
      </c>
      <c r="O1377" s="6" t="s">
        <v>516</v>
      </c>
      <c r="P1377" s="6" t="s">
        <v>1118</v>
      </c>
      <c r="Q1377" s="6"/>
      <c r="S1377" s="6" t="s">
        <v>1119</v>
      </c>
    </row>
    <row r="1378" spans="1:19" hidden="1">
      <c r="A1378" s="6" t="str">
        <f>VLOOKUP(E1378,CIFX_ECSG清單!A:B,2,0)</f>
        <v>未上架</v>
      </c>
      <c r="B1378" s="6" t="str">
        <f>_xlfn.IFNA(IF(C1378="舊服務",LOOKUP(1,0/FIND(IFERROR(VLOOKUP(E1378,新舊交易名稱mapping!A:B,2,0),E1378),PGMTRX!A:A),PGMTRX!C:C),LOOKUP(1,0/FIND(E1378,新服務功能!H:H),新服務功能!M:M)),VLOOKUP(IFERROR(VLOOKUP(E1378,新舊交易名稱mapping!A:B,2,0),E1378),CIFX_ECSG清單!A:B,2,0))</f>
        <v>未上架</v>
      </c>
      <c r="C1378" s="6" t="str">
        <f>IF(_xlfn.IFNA(VLOOKUP(E1378,新服務功能!H:H,1,0),"舊服務")&lt;&gt;"舊服務","新服務","舊服務")</f>
        <v>舊服務</v>
      </c>
      <c r="D1378" s="6" t="str">
        <f>IF((VLOOKUP(E1378,CIFX_ECSG清單!A:H,8,FALSE))=1,"異動","查詢")</f>
        <v>異動</v>
      </c>
      <c r="E1378" s="6" t="s">
        <v>2568</v>
      </c>
      <c r="F1378" s="27" t="str">
        <f>IF(ISNUMBER(FIND("TWIS",E1378)),VLOOKUP(SUBSTITUTE(E1378,"TWIS","IWIS"),CIFX_ECSG清單!A:R,18,0),IF(AND(ISNUMBER(FIND("T",LEFT(E1378,2))),IF(LEN(E1378)-LEN(SUBSTITUTE(E1378,"T",""))&gt;1,FALSE,TRUE)),VLOOKUP(SUBSTITUTE(E1378,"T",""),CIFX_ECSG清單!A:R,18,0),VLOOKUP(E1378,CIFX_ECSG清單!A:R,18,0)))</f>
        <v>TS0116-SA-010301-00011-顧客資料基本資料_企金顧客基本資料建檔(CPS)</v>
      </c>
      <c r="G1378" s="6"/>
      <c r="H1378" s="6"/>
      <c r="J1378" s="65" t="s">
        <v>496</v>
      </c>
      <c r="K1378" s="6" t="s">
        <v>2525</v>
      </c>
      <c r="L1378" s="6"/>
      <c r="M1378" s="6"/>
      <c r="N1378" s="6">
        <v>8</v>
      </c>
      <c r="O1378" s="6" t="s">
        <v>516</v>
      </c>
      <c r="P1378" s="6" t="s">
        <v>1122</v>
      </c>
      <c r="Q1378" s="6"/>
      <c r="S1378" s="6" t="s">
        <v>1123</v>
      </c>
    </row>
    <row r="1379" spans="1:19" hidden="1">
      <c r="A1379" s="6" t="str">
        <f>VLOOKUP(E1379,CIFX_ECSG清單!A:B,2,0)</f>
        <v>未上架</v>
      </c>
      <c r="B1379" s="6" t="str">
        <f>_xlfn.IFNA(IF(C1379="舊服務",LOOKUP(1,0/FIND(IFERROR(VLOOKUP(E1379,新舊交易名稱mapping!A:B,2,0),E1379),PGMTRX!A:A),PGMTRX!C:C),LOOKUP(1,0/FIND(E1379,新服務功能!H:H),新服務功能!M:M)),VLOOKUP(IFERROR(VLOOKUP(E1379,新舊交易名稱mapping!A:B,2,0),E1379),CIFX_ECSG清單!A:B,2,0))</f>
        <v>未上架</v>
      </c>
      <c r="C1379" s="6" t="str">
        <f>IF(_xlfn.IFNA(VLOOKUP(E1379,新服務功能!H:H,1,0),"舊服務")&lt;&gt;"舊服務","新服務","舊服務")</f>
        <v>舊服務</v>
      </c>
      <c r="D1379" s="6" t="str">
        <f>IF((VLOOKUP(E1379,CIFX_ECSG清單!A:H,8,FALSE))=1,"異動","查詢")</f>
        <v>異動</v>
      </c>
      <c r="E1379" s="6" t="s">
        <v>2568</v>
      </c>
      <c r="F1379" s="27" t="str">
        <f>IF(ISNUMBER(FIND("TWIS",E1379)),VLOOKUP(SUBSTITUTE(E1379,"TWIS","IWIS"),CIFX_ECSG清單!A:R,18,0),IF(AND(ISNUMBER(FIND("T",LEFT(E1379,2))),IF(LEN(E1379)-LEN(SUBSTITUTE(E1379,"T",""))&gt;1,FALSE,TRUE)),VLOOKUP(SUBSTITUTE(E1379,"T",""),CIFX_ECSG清單!A:R,18,0),VLOOKUP(E1379,CIFX_ECSG清單!A:R,18,0)))</f>
        <v>TS0116-SA-010301-00011-顧客資料基本資料_企金顧客基本資料建檔(CPS)</v>
      </c>
      <c r="G1379" s="6"/>
      <c r="H1379" s="6"/>
      <c r="J1379" s="65" t="s">
        <v>496</v>
      </c>
      <c r="K1379" s="6" t="s">
        <v>2526</v>
      </c>
      <c r="L1379" s="6"/>
      <c r="M1379" s="6"/>
      <c r="N1379" s="6">
        <v>10</v>
      </c>
      <c r="O1379" s="6" t="s">
        <v>516</v>
      </c>
      <c r="P1379" s="6" t="s">
        <v>1126</v>
      </c>
      <c r="Q1379" s="6"/>
      <c r="S1379" s="6" t="s">
        <v>1127</v>
      </c>
    </row>
    <row r="1380" spans="1:19" hidden="1">
      <c r="A1380" s="6" t="str">
        <f>VLOOKUP(E1380,CIFX_ECSG清單!A:B,2,0)</f>
        <v>未上架</v>
      </c>
      <c r="B1380" s="6" t="str">
        <f>_xlfn.IFNA(IF(C1380="舊服務",LOOKUP(1,0/FIND(IFERROR(VLOOKUP(E1380,新舊交易名稱mapping!A:B,2,0),E1380),PGMTRX!A:A),PGMTRX!C:C),LOOKUP(1,0/FIND(E1380,新服務功能!H:H),新服務功能!M:M)),VLOOKUP(IFERROR(VLOOKUP(E1380,新舊交易名稱mapping!A:B,2,0),E1380),CIFX_ECSG清單!A:B,2,0))</f>
        <v>未上架</v>
      </c>
      <c r="C1380" s="6" t="str">
        <f>IF(_xlfn.IFNA(VLOOKUP(E1380,新服務功能!H:H,1,0),"舊服務")&lt;&gt;"舊服務","新服務","舊服務")</f>
        <v>舊服務</v>
      </c>
      <c r="D1380" s="6" t="str">
        <f>IF((VLOOKUP(E1380,CIFX_ECSG清單!A:H,8,FALSE))=1,"異動","查詢")</f>
        <v>異動</v>
      </c>
      <c r="E1380" s="6" t="s">
        <v>2568</v>
      </c>
      <c r="F1380" s="27" t="str">
        <f>IF(ISNUMBER(FIND("TWIS",E1380)),VLOOKUP(SUBSTITUTE(E1380,"TWIS","IWIS"),CIFX_ECSG清單!A:R,18,0),IF(AND(ISNUMBER(FIND("T",LEFT(E1380,2))),IF(LEN(E1380)-LEN(SUBSTITUTE(E1380,"T",""))&gt;1,FALSE,TRUE)),VLOOKUP(SUBSTITUTE(E1380,"T",""),CIFX_ECSG清單!A:R,18,0),VLOOKUP(E1380,CIFX_ECSG清單!A:R,18,0)))</f>
        <v>TS0116-SA-010301-00011-顧客資料基本資料_企金顧客基本資料建檔(CPS)</v>
      </c>
      <c r="G1380" s="6"/>
      <c r="H1380" s="6"/>
      <c r="J1380" s="65" t="s">
        <v>496</v>
      </c>
      <c r="K1380" s="6" t="s">
        <v>1626</v>
      </c>
      <c r="L1380" s="6"/>
      <c r="M1380" s="6"/>
      <c r="N1380" s="6">
        <v>66</v>
      </c>
      <c r="O1380" s="6" t="s">
        <v>516</v>
      </c>
      <c r="P1380" s="6" t="s">
        <v>1130</v>
      </c>
      <c r="Q1380" s="6"/>
      <c r="S1380" s="6" t="s">
        <v>1131</v>
      </c>
    </row>
    <row r="1381" spans="1:19" hidden="1">
      <c r="A1381" s="6" t="str">
        <f>VLOOKUP(E1381,CIFX_ECSG清單!A:B,2,0)</f>
        <v>未上架</v>
      </c>
      <c r="B1381" s="6" t="str">
        <f>_xlfn.IFNA(IF(C1381="舊服務",LOOKUP(1,0/FIND(IFERROR(VLOOKUP(E1381,新舊交易名稱mapping!A:B,2,0),E1381),PGMTRX!A:A),PGMTRX!C:C),LOOKUP(1,0/FIND(E1381,新服務功能!H:H),新服務功能!M:M)),VLOOKUP(IFERROR(VLOOKUP(E1381,新舊交易名稱mapping!A:B,2,0),E1381),CIFX_ECSG清單!A:B,2,0))</f>
        <v>未上架</v>
      </c>
      <c r="C1381" s="6" t="str">
        <f>IF(_xlfn.IFNA(VLOOKUP(E1381,新服務功能!H:H,1,0),"舊服務")&lt;&gt;"舊服務","新服務","舊服務")</f>
        <v>舊服務</v>
      </c>
      <c r="D1381" s="6" t="str">
        <f>IF((VLOOKUP(E1381,CIFX_ECSG清單!A:H,8,FALSE))=1,"異動","查詢")</f>
        <v>異動</v>
      </c>
      <c r="E1381" s="6" t="s">
        <v>2568</v>
      </c>
      <c r="F1381" s="27" t="str">
        <f>IF(ISNUMBER(FIND("TWIS",E1381)),VLOOKUP(SUBSTITUTE(E1381,"TWIS","IWIS"),CIFX_ECSG清單!A:R,18,0),IF(AND(ISNUMBER(FIND("T",LEFT(E1381,2))),IF(LEN(E1381)-LEN(SUBSTITUTE(E1381,"T",""))&gt;1,FALSE,TRUE)),VLOOKUP(SUBSTITUTE(E1381,"T",""),CIFX_ECSG清單!A:R,18,0),VLOOKUP(E1381,CIFX_ECSG清單!A:R,18,0)))</f>
        <v>TS0116-SA-010301-00011-顧客資料基本資料_企金顧客基本資料建檔(CPS)</v>
      </c>
      <c r="G1381" s="6"/>
      <c r="H1381" s="6"/>
      <c r="J1381" s="65" t="s">
        <v>496</v>
      </c>
      <c r="K1381" s="6" t="s">
        <v>2161</v>
      </c>
      <c r="L1381" s="6"/>
      <c r="M1381" s="6"/>
      <c r="N1381" s="6">
        <v>5</v>
      </c>
      <c r="O1381" s="6" t="s">
        <v>516</v>
      </c>
      <c r="P1381" s="6" t="s">
        <v>946</v>
      </c>
      <c r="Q1381" s="6"/>
      <c r="S1381" s="6" t="s">
        <v>948</v>
      </c>
    </row>
    <row r="1382" spans="1:19" hidden="1">
      <c r="A1382" s="6" t="str">
        <f>VLOOKUP(E1382,CIFX_ECSG清單!A:B,2,0)</f>
        <v>未上架</v>
      </c>
      <c r="B1382" s="6" t="str">
        <f>_xlfn.IFNA(IF(C1382="舊服務",LOOKUP(1,0/FIND(IFERROR(VLOOKUP(E1382,新舊交易名稱mapping!A:B,2,0),E1382),PGMTRX!A:A),PGMTRX!C:C),LOOKUP(1,0/FIND(E1382,新服務功能!H:H),新服務功能!M:M)),VLOOKUP(IFERROR(VLOOKUP(E1382,新舊交易名稱mapping!A:B,2,0),E1382),CIFX_ECSG清單!A:B,2,0))</f>
        <v>未上架</v>
      </c>
      <c r="C1382" s="6" t="str">
        <f>IF(_xlfn.IFNA(VLOOKUP(E1382,新服務功能!H:H,1,0),"舊服務")&lt;&gt;"舊服務","新服務","舊服務")</f>
        <v>舊服務</v>
      </c>
      <c r="D1382" s="6" t="str">
        <f>IF((VLOOKUP(E1382,CIFX_ECSG清單!A:H,8,FALSE))=1,"異動","查詢")</f>
        <v>異動</v>
      </c>
      <c r="E1382" s="6" t="s">
        <v>2568</v>
      </c>
      <c r="F1382" s="27" t="str">
        <f>IF(ISNUMBER(FIND("TWIS",E1382)),VLOOKUP(SUBSTITUTE(E1382,"TWIS","IWIS"),CIFX_ECSG清單!A:R,18,0),IF(AND(ISNUMBER(FIND("T",LEFT(E1382,2))),IF(LEN(E1382)-LEN(SUBSTITUTE(E1382,"T",""))&gt;1,FALSE,TRUE)),VLOOKUP(SUBSTITUTE(E1382,"T",""),CIFX_ECSG清單!A:R,18,0),VLOOKUP(E1382,CIFX_ECSG清單!A:R,18,0)))</f>
        <v>TS0116-SA-010301-00011-顧客資料基本資料_企金顧客基本資料建檔(CPS)</v>
      </c>
      <c r="G1382" s="6"/>
      <c r="H1382" s="6"/>
      <c r="J1382" s="65" t="s">
        <v>496</v>
      </c>
      <c r="K1382" s="6" t="s">
        <v>2569</v>
      </c>
      <c r="L1382" s="6"/>
      <c r="M1382" s="6"/>
      <c r="N1382" s="6">
        <v>6</v>
      </c>
      <c r="O1382" s="6" t="s">
        <v>516</v>
      </c>
      <c r="P1382" s="6" t="s">
        <v>655</v>
      </c>
      <c r="Q1382" s="6"/>
      <c r="S1382" s="6" t="s">
        <v>657</v>
      </c>
    </row>
    <row r="1383" spans="1:19" hidden="1">
      <c r="A1383" s="6" t="str">
        <f>VLOOKUP(E1383,CIFX_ECSG清單!A:B,2,0)</f>
        <v>未上架</v>
      </c>
      <c r="B1383" s="6" t="str">
        <f>_xlfn.IFNA(IF(C1383="舊服務",LOOKUP(1,0/FIND(IFERROR(VLOOKUP(E1383,新舊交易名稱mapping!A:B,2,0),E1383),PGMTRX!A:A),PGMTRX!C:C),LOOKUP(1,0/FIND(E1383,新服務功能!H:H),新服務功能!M:M)),VLOOKUP(IFERROR(VLOOKUP(E1383,新舊交易名稱mapping!A:B,2,0),E1383),CIFX_ECSG清單!A:B,2,0))</f>
        <v>未上架</v>
      </c>
      <c r="C1383" s="6" t="str">
        <f>IF(_xlfn.IFNA(VLOOKUP(E1383,新服務功能!H:H,1,0),"舊服務")&lt;&gt;"舊服務","新服務","舊服務")</f>
        <v>舊服務</v>
      </c>
      <c r="D1383" s="6" t="str">
        <f>IF((VLOOKUP(E1383,CIFX_ECSG清單!A:H,8,FALSE))=1,"異動","查詢")</f>
        <v>異動</v>
      </c>
      <c r="E1383" s="6" t="s">
        <v>2568</v>
      </c>
      <c r="F1383" s="27" t="str">
        <f>IF(ISNUMBER(FIND("TWIS",E1383)),VLOOKUP(SUBSTITUTE(E1383,"TWIS","IWIS"),CIFX_ECSG清單!A:R,18,0),IF(AND(ISNUMBER(FIND("T",LEFT(E1383,2))),IF(LEN(E1383)-LEN(SUBSTITUTE(E1383,"T",""))&gt;1,FALSE,TRUE)),VLOOKUP(SUBSTITUTE(E1383,"T",""),CIFX_ECSG清單!A:R,18,0),VLOOKUP(E1383,CIFX_ECSG清單!A:R,18,0)))</f>
        <v>TS0116-SA-010301-00011-顧客資料基本資料_企金顧客基本資料建檔(CPS)</v>
      </c>
      <c r="G1383" s="6"/>
      <c r="H1383" s="6"/>
      <c r="J1383" s="65" t="s">
        <v>496</v>
      </c>
      <c r="K1383" s="6" t="s">
        <v>2322</v>
      </c>
      <c r="L1383" s="6"/>
      <c r="M1383" s="6"/>
      <c r="N1383" s="6">
        <v>1</v>
      </c>
      <c r="O1383" s="6" t="s">
        <v>516</v>
      </c>
      <c r="P1383" s="6" t="s">
        <v>648</v>
      </c>
      <c r="Q1383" s="6"/>
      <c r="S1383" s="6" t="s">
        <v>651</v>
      </c>
    </row>
    <row r="1384" spans="1:19" hidden="1">
      <c r="A1384" s="6" t="str">
        <f>VLOOKUP(E1384,CIFX_ECSG清單!A:B,2,0)</f>
        <v>未上架</v>
      </c>
      <c r="B1384" s="6" t="str">
        <f>_xlfn.IFNA(IF(C1384="舊服務",LOOKUP(1,0/FIND(IFERROR(VLOOKUP(E1384,新舊交易名稱mapping!A:B,2,0),E1384),PGMTRX!A:A),PGMTRX!C:C),LOOKUP(1,0/FIND(E1384,新服務功能!H:H),新服務功能!M:M)),VLOOKUP(IFERROR(VLOOKUP(E1384,新舊交易名稱mapping!A:B,2,0),E1384),CIFX_ECSG清單!A:B,2,0))</f>
        <v>未上架</v>
      </c>
      <c r="C1384" s="6" t="str">
        <f>IF(_xlfn.IFNA(VLOOKUP(E1384,新服務功能!H:H,1,0),"舊服務")&lt;&gt;"舊服務","新服務","舊服務")</f>
        <v>舊服務</v>
      </c>
      <c r="D1384" s="6" t="str">
        <f>IF((VLOOKUP(E1384,CIFX_ECSG清單!A:H,8,FALSE))=1,"異動","查詢")</f>
        <v>異動</v>
      </c>
      <c r="E1384" s="6" t="s">
        <v>2568</v>
      </c>
      <c r="F1384" s="27" t="str">
        <f>IF(ISNUMBER(FIND("TWIS",E1384)),VLOOKUP(SUBSTITUTE(E1384,"TWIS","IWIS"),CIFX_ECSG清單!A:R,18,0),IF(AND(ISNUMBER(FIND("T",LEFT(E1384,2))),IF(LEN(E1384)-LEN(SUBSTITUTE(E1384,"T",""))&gt;1,FALSE,TRUE)),VLOOKUP(SUBSTITUTE(E1384,"T",""),CIFX_ECSG清單!A:R,18,0),VLOOKUP(E1384,CIFX_ECSG清單!A:R,18,0)))</f>
        <v>TS0116-SA-010301-00011-顧客資料基本資料_企金顧客基本資料建檔(CPS)</v>
      </c>
      <c r="G1384" s="6"/>
      <c r="H1384" s="6"/>
      <c r="J1384" s="65" t="s">
        <v>496</v>
      </c>
      <c r="K1384" s="6" t="s">
        <v>1256</v>
      </c>
      <c r="L1384" s="6"/>
      <c r="M1384" s="6"/>
      <c r="N1384" s="6">
        <v>2</v>
      </c>
      <c r="O1384" s="6" t="s">
        <v>516</v>
      </c>
      <c r="P1384" s="6" t="s">
        <v>891</v>
      </c>
      <c r="Q1384" s="6"/>
      <c r="S1384" s="6" t="s">
        <v>893</v>
      </c>
    </row>
    <row r="1385" spans="1:19" hidden="1">
      <c r="A1385" s="6" t="str">
        <f>VLOOKUP(E1385,CIFX_ECSG清單!A:B,2,0)</f>
        <v>未上架</v>
      </c>
      <c r="B1385" s="6" t="str">
        <f>_xlfn.IFNA(IF(C1385="舊服務",LOOKUP(1,0/FIND(IFERROR(VLOOKUP(E1385,新舊交易名稱mapping!A:B,2,0),E1385),PGMTRX!A:A),PGMTRX!C:C),LOOKUP(1,0/FIND(E1385,新服務功能!H:H),新服務功能!M:M)),VLOOKUP(IFERROR(VLOOKUP(E1385,新舊交易名稱mapping!A:B,2,0),E1385),CIFX_ECSG清單!A:B,2,0))</f>
        <v>未上架</v>
      </c>
      <c r="C1385" s="6" t="str">
        <f>IF(_xlfn.IFNA(VLOOKUP(E1385,新服務功能!H:H,1,0),"舊服務")&lt;&gt;"舊服務","新服務","舊服務")</f>
        <v>舊服務</v>
      </c>
      <c r="D1385" s="6" t="str">
        <f>IF((VLOOKUP(E1385,CIFX_ECSG清單!A:H,8,FALSE))=1,"異動","查詢")</f>
        <v>異動</v>
      </c>
      <c r="E1385" s="6" t="s">
        <v>2568</v>
      </c>
      <c r="F1385" s="27" t="str">
        <f>IF(ISNUMBER(FIND("TWIS",E1385)),VLOOKUP(SUBSTITUTE(E1385,"TWIS","IWIS"),CIFX_ECSG清單!A:R,18,0),IF(AND(ISNUMBER(FIND("T",LEFT(E1385,2))),IF(LEN(E1385)-LEN(SUBSTITUTE(E1385,"T",""))&gt;1,FALSE,TRUE)),VLOOKUP(SUBSTITUTE(E1385,"T",""),CIFX_ECSG清單!A:R,18,0),VLOOKUP(E1385,CIFX_ECSG清單!A:R,18,0)))</f>
        <v>TS0116-SA-010301-00011-顧客資料基本資料_企金顧客基本資料建檔(CPS)</v>
      </c>
      <c r="G1385" s="6"/>
      <c r="H1385" s="6"/>
      <c r="J1385" s="65" t="s">
        <v>496</v>
      </c>
      <c r="K1385" s="6" t="s">
        <v>1506</v>
      </c>
      <c r="L1385" s="6"/>
      <c r="M1385" s="6"/>
      <c r="N1385" s="6">
        <v>1</v>
      </c>
      <c r="O1385" s="6" t="s">
        <v>516</v>
      </c>
      <c r="P1385" s="6" t="s">
        <v>897</v>
      </c>
      <c r="Q1385" s="6"/>
      <c r="S1385" s="6" t="s">
        <v>899</v>
      </c>
    </row>
    <row r="1386" spans="1:19" hidden="1">
      <c r="A1386" s="6" t="str">
        <f>VLOOKUP(E1386,CIFX_ECSG清單!A:B,2,0)</f>
        <v>未上架</v>
      </c>
      <c r="B1386" s="6" t="str">
        <f>_xlfn.IFNA(IF(C1386="舊服務",LOOKUP(1,0/FIND(IFERROR(VLOOKUP(E1386,新舊交易名稱mapping!A:B,2,0),E1386),PGMTRX!A:A),PGMTRX!C:C),LOOKUP(1,0/FIND(E1386,新服務功能!H:H),新服務功能!M:M)),VLOOKUP(IFERROR(VLOOKUP(E1386,新舊交易名稱mapping!A:B,2,0),E1386),CIFX_ECSG清單!A:B,2,0))</f>
        <v>未上架</v>
      </c>
      <c r="C1386" s="6" t="str">
        <f>IF(_xlfn.IFNA(VLOOKUP(E1386,新服務功能!H:H,1,0),"舊服務")&lt;&gt;"舊服務","新服務","舊服務")</f>
        <v>舊服務</v>
      </c>
      <c r="D1386" s="6" t="str">
        <f>IF((VLOOKUP(E1386,CIFX_ECSG清單!A:H,8,FALSE))=1,"異動","查詢")</f>
        <v>異動</v>
      </c>
      <c r="E1386" s="6" t="s">
        <v>2568</v>
      </c>
      <c r="F1386" s="27" t="str">
        <f>IF(ISNUMBER(FIND("TWIS",E1386)),VLOOKUP(SUBSTITUTE(E1386,"TWIS","IWIS"),CIFX_ECSG清單!A:R,18,0),IF(AND(ISNUMBER(FIND("T",LEFT(E1386,2))),IF(LEN(E1386)-LEN(SUBSTITUTE(E1386,"T",""))&gt;1,FALSE,TRUE)),VLOOKUP(SUBSTITUTE(E1386,"T",""),CIFX_ECSG清單!A:R,18,0),VLOOKUP(E1386,CIFX_ECSG清單!A:R,18,0)))</f>
        <v>TS0116-SA-010301-00011-顧客資料基本資料_企金顧客基本資料建檔(CPS)</v>
      </c>
      <c r="G1386" s="6"/>
      <c r="H1386" s="6"/>
      <c r="J1386" s="65" t="s">
        <v>496</v>
      </c>
      <c r="K1386" s="6" t="s">
        <v>677</v>
      </c>
      <c r="L1386" s="6"/>
      <c r="M1386" s="6"/>
      <c r="N1386" s="6">
        <v>1</v>
      </c>
      <c r="O1386" s="6" t="s">
        <v>516</v>
      </c>
      <c r="P1386" s="6" t="s">
        <v>679</v>
      </c>
      <c r="Q1386" s="6"/>
      <c r="S1386" s="6" t="s">
        <v>682</v>
      </c>
    </row>
    <row r="1387" spans="1:19" hidden="1">
      <c r="A1387" s="6" t="str">
        <f>VLOOKUP(E1387,CIFX_ECSG清單!A:B,2,0)</f>
        <v>未上架</v>
      </c>
      <c r="B1387" s="6" t="str">
        <f>_xlfn.IFNA(IF(C1387="舊服務",LOOKUP(1,0/FIND(IFERROR(VLOOKUP(E1387,新舊交易名稱mapping!A:B,2,0),E1387),PGMTRX!A:A),PGMTRX!C:C),LOOKUP(1,0/FIND(E1387,新服務功能!H:H),新服務功能!M:M)),VLOOKUP(IFERROR(VLOOKUP(E1387,新舊交易名稱mapping!A:B,2,0),E1387),CIFX_ECSG清單!A:B,2,0))</f>
        <v>未上架</v>
      </c>
      <c r="C1387" s="6" t="str">
        <f>IF(_xlfn.IFNA(VLOOKUP(E1387,新服務功能!H:H,1,0),"舊服務")&lt;&gt;"舊服務","新服務","舊服務")</f>
        <v>舊服務</v>
      </c>
      <c r="D1387" s="6" t="str">
        <f>IF((VLOOKUP(E1387,CIFX_ECSG清單!A:H,8,FALSE))=1,"異動","查詢")</f>
        <v>異動</v>
      </c>
      <c r="E1387" s="6" t="s">
        <v>2568</v>
      </c>
      <c r="F1387" s="27" t="str">
        <f>IF(ISNUMBER(FIND("TWIS",E1387)),VLOOKUP(SUBSTITUTE(E1387,"TWIS","IWIS"),CIFX_ECSG清單!A:R,18,0),IF(AND(ISNUMBER(FIND("T",LEFT(E1387,2))),IF(LEN(E1387)-LEN(SUBSTITUTE(E1387,"T",""))&gt;1,FALSE,TRUE)),VLOOKUP(SUBSTITUTE(E1387,"T",""),CIFX_ECSG清單!A:R,18,0),VLOOKUP(E1387,CIFX_ECSG清單!A:R,18,0)))</f>
        <v>TS0116-SA-010301-00011-顧客資料基本資料_企金顧客基本資料建檔(CPS)</v>
      </c>
      <c r="G1387" s="6"/>
      <c r="H1387" s="6"/>
      <c r="J1387" s="65" t="s">
        <v>496</v>
      </c>
      <c r="K1387" s="6" t="s">
        <v>640</v>
      </c>
      <c r="L1387" s="6"/>
      <c r="M1387" s="6"/>
      <c r="N1387" s="6">
        <v>2</v>
      </c>
      <c r="O1387" s="6" t="s">
        <v>516</v>
      </c>
      <c r="P1387" s="6" t="s">
        <v>642</v>
      </c>
      <c r="Q1387" s="6"/>
      <c r="S1387" s="6" t="s">
        <v>644</v>
      </c>
    </row>
    <row r="1388" spans="1:19" hidden="1">
      <c r="A1388" s="6" t="str">
        <f>VLOOKUP(E1388,CIFX_ECSG清單!A:B,2,0)</f>
        <v>未上架</v>
      </c>
      <c r="B1388" s="6" t="str">
        <f>_xlfn.IFNA(IF(C1388="舊服務",LOOKUP(1,0/FIND(IFERROR(VLOOKUP(E1388,新舊交易名稱mapping!A:B,2,0),E1388),PGMTRX!A:A),PGMTRX!C:C),LOOKUP(1,0/FIND(E1388,新服務功能!H:H),新服務功能!M:M)),VLOOKUP(IFERROR(VLOOKUP(E1388,新舊交易名稱mapping!A:B,2,0),E1388),CIFX_ECSG清單!A:B,2,0))</f>
        <v>未上架</v>
      </c>
      <c r="C1388" s="6" t="str">
        <f>IF(_xlfn.IFNA(VLOOKUP(E1388,新服務功能!H:H,1,0),"舊服務")&lt;&gt;"舊服務","新服務","舊服務")</f>
        <v>舊服務</v>
      </c>
      <c r="D1388" s="6" t="str">
        <f>IF((VLOOKUP(E1388,CIFX_ECSG清單!A:H,8,FALSE))=1,"異動","查詢")</f>
        <v>異動</v>
      </c>
      <c r="E1388" s="6" t="s">
        <v>2568</v>
      </c>
      <c r="F1388" s="27" t="str">
        <f>IF(ISNUMBER(FIND("TWIS",E1388)),VLOOKUP(SUBSTITUTE(E1388,"TWIS","IWIS"),CIFX_ECSG清單!A:R,18,0),IF(AND(ISNUMBER(FIND("T",LEFT(E1388,2))),IF(LEN(E1388)-LEN(SUBSTITUTE(E1388,"T",""))&gt;1,FALSE,TRUE)),VLOOKUP(SUBSTITUTE(E1388,"T",""),CIFX_ECSG清單!A:R,18,0),VLOOKUP(E1388,CIFX_ECSG清單!A:R,18,0)))</f>
        <v>TS0116-SA-010301-00011-顧客資料基本資料_企金顧客基本資料建檔(CPS)</v>
      </c>
      <c r="G1388" s="6"/>
      <c r="H1388" s="6"/>
      <c r="J1388" s="65" t="s">
        <v>496</v>
      </c>
      <c r="K1388" s="6" t="s">
        <v>1001</v>
      </c>
      <c r="L1388" s="6"/>
      <c r="M1388" s="6"/>
      <c r="N1388" s="6">
        <v>2</v>
      </c>
      <c r="O1388" s="6" t="s">
        <v>516</v>
      </c>
      <c r="P1388" s="6" t="s">
        <v>1004</v>
      </c>
      <c r="Q1388" s="6"/>
      <c r="S1388" s="6" t="s">
        <v>1006</v>
      </c>
    </row>
    <row r="1389" spans="1:19" hidden="1">
      <c r="A1389" s="6" t="str">
        <f>VLOOKUP(E1389,CIFX_ECSG清單!A:B,2,0)</f>
        <v>未上架</v>
      </c>
      <c r="B1389" s="6" t="str">
        <f>_xlfn.IFNA(IF(C1389="舊服務",LOOKUP(1,0/FIND(IFERROR(VLOOKUP(E1389,新舊交易名稱mapping!A:B,2,0),E1389),PGMTRX!A:A),PGMTRX!C:C),LOOKUP(1,0/FIND(E1389,新服務功能!H:H),新服務功能!M:M)),VLOOKUP(IFERROR(VLOOKUP(E1389,新舊交易名稱mapping!A:B,2,0),E1389),CIFX_ECSG清單!A:B,2,0))</f>
        <v>未上架</v>
      </c>
      <c r="C1389" s="6" t="str">
        <f>IF(_xlfn.IFNA(VLOOKUP(E1389,新服務功能!H:H,1,0),"舊服務")&lt;&gt;"舊服務","新服務","舊服務")</f>
        <v>舊服務</v>
      </c>
      <c r="D1389" s="6" t="str">
        <f>IF((VLOOKUP(E1389,CIFX_ECSG清單!A:H,8,FALSE))=1,"異動","查詢")</f>
        <v>異動</v>
      </c>
      <c r="E1389" s="6" t="s">
        <v>2568</v>
      </c>
      <c r="F1389" s="27" t="str">
        <f>IF(ISNUMBER(FIND("TWIS",E1389)),VLOOKUP(SUBSTITUTE(E1389,"TWIS","IWIS"),CIFX_ECSG清單!A:R,18,0),IF(AND(ISNUMBER(FIND("T",LEFT(E1389,2))),IF(LEN(E1389)-LEN(SUBSTITUTE(E1389,"T",""))&gt;1,FALSE,TRUE)),VLOOKUP(SUBSTITUTE(E1389,"T",""),CIFX_ECSG清單!A:R,18,0),VLOOKUP(E1389,CIFX_ECSG清單!A:R,18,0)))</f>
        <v>TS0116-SA-010301-00011-顧客資料基本資料_企金顧客基本資料建檔(CPS)</v>
      </c>
      <c r="G1389" s="6"/>
      <c r="H1389" s="6"/>
      <c r="J1389" s="65" t="s">
        <v>496</v>
      </c>
      <c r="K1389" s="6" t="s">
        <v>2570</v>
      </c>
      <c r="L1389" s="6"/>
      <c r="M1389" s="6"/>
      <c r="N1389" s="6">
        <v>1</v>
      </c>
      <c r="O1389" s="6" t="s">
        <v>516</v>
      </c>
      <c r="P1389" s="6" t="s">
        <v>1057</v>
      </c>
      <c r="Q1389" s="6"/>
      <c r="S1389" s="6" t="s">
        <v>1059</v>
      </c>
    </row>
    <row r="1390" spans="1:19" hidden="1">
      <c r="A1390" s="6" t="str">
        <f>VLOOKUP(E1390,CIFX_ECSG清單!A:B,2,0)</f>
        <v>未上架</v>
      </c>
      <c r="B1390" s="6" t="str">
        <f>_xlfn.IFNA(IF(C1390="舊服務",LOOKUP(1,0/FIND(IFERROR(VLOOKUP(E1390,新舊交易名稱mapping!A:B,2,0),E1390),PGMTRX!A:A),PGMTRX!C:C),LOOKUP(1,0/FIND(E1390,新服務功能!H:H),新服務功能!M:M)),VLOOKUP(IFERROR(VLOOKUP(E1390,新舊交易名稱mapping!A:B,2,0),E1390),CIFX_ECSG清單!A:B,2,0))</f>
        <v>未上架</v>
      </c>
      <c r="C1390" s="6" t="str">
        <f>IF(_xlfn.IFNA(VLOOKUP(E1390,新服務功能!H:H,1,0),"舊服務")&lt;&gt;"舊服務","新服務","舊服務")</f>
        <v>舊服務</v>
      </c>
      <c r="D1390" s="6" t="str">
        <f>IF((VLOOKUP(E1390,CIFX_ECSG清單!A:H,8,FALSE))=1,"異動","查詢")</f>
        <v>異動</v>
      </c>
      <c r="E1390" s="6" t="s">
        <v>2568</v>
      </c>
      <c r="F1390" s="27" t="str">
        <f>IF(ISNUMBER(FIND("TWIS",E1390)),VLOOKUP(SUBSTITUTE(E1390,"TWIS","IWIS"),CIFX_ECSG清單!A:R,18,0),IF(AND(ISNUMBER(FIND("T",LEFT(E1390,2))),IF(LEN(E1390)-LEN(SUBSTITUTE(E1390,"T",""))&gt;1,FALSE,TRUE)),VLOOKUP(SUBSTITUTE(E1390,"T",""),CIFX_ECSG清單!A:R,18,0),VLOOKUP(E1390,CIFX_ECSG清單!A:R,18,0)))</f>
        <v>TS0116-SA-010301-00011-顧客資料基本資料_企金顧客基本資料建檔(CPS)</v>
      </c>
      <c r="G1390" s="6"/>
      <c r="H1390" s="6"/>
      <c r="J1390" s="65" t="s">
        <v>496</v>
      </c>
      <c r="K1390" s="6" t="s">
        <v>1092</v>
      </c>
      <c r="L1390" s="6"/>
      <c r="M1390" s="6"/>
      <c r="N1390" s="6">
        <v>2</v>
      </c>
      <c r="O1390" s="6" t="s">
        <v>516</v>
      </c>
      <c r="P1390" s="6" t="s">
        <v>1095</v>
      </c>
      <c r="Q1390" s="6"/>
      <c r="S1390" s="6" t="s">
        <v>1097</v>
      </c>
    </row>
    <row r="1391" spans="1:19" hidden="1">
      <c r="A1391" s="6" t="str">
        <f>VLOOKUP(E1391,CIFX_ECSG清單!A:B,2,0)</f>
        <v>未上架</v>
      </c>
      <c r="B1391" s="6" t="str">
        <f>_xlfn.IFNA(IF(C1391="舊服務",LOOKUP(1,0/FIND(IFERROR(VLOOKUP(E1391,新舊交易名稱mapping!A:B,2,0),E1391),PGMTRX!A:A),PGMTRX!C:C),LOOKUP(1,0/FIND(E1391,新服務功能!H:H),新服務功能!M:M)),VLOOKUP(IFERROR(VLOOKUP(E1391,新舊交易名稱mapping!A:B,2,0),E1391),CIFX_ECSG清單!A:B,2,0))</f>
        <v>未上架</v>
      </c>
      <c r="C1391" s="6" t="str">
        <f>IF(_xlfn.IFNA(VLOOKUP(E1391,新服務功能!H:H,1,0),"舊服務")&lt;&gt;"舊服務","新服務","舊服務")</f>
        <v>舊服務</v>
      </c>
      <c r="D1391" s="6" t="str">
        <f>IF((VLOOKUP(E1391,CIFX_ECSG清單!A:H,8,FALSE))=1,"異動","查詢")</f>
        <v>異動</v>
      </c>
      <c r="E1391" s="6" t="s">
        <v>2568</v>
      </c>
      <c r="F1391" s="27" t="str">
        <f>IF(ISNUMBER(FIND("TWIS",E1391)),VLOOKUP(SUBSTITUTE(E1391,"TWIS","IWIS"),CIFX_ECSG清單!A:R,18,0),IF(AND(ISNUMBER(FIND("T",LEFT(E1391,2))),IF(LEN(E1391)-LEN(SUBSTITUTE(E1391,"T",""))&gt;1,FALSE,TRUE)),VLOOKUP(SUBSTITUTE(E1391,"T",""),CIFX_ECSG清單!A:R,18,0),VLOOKUP(E1391,CIFX_ECSG清單!A:R,18,0)))</f>
        <v>TS0116-SA-010301-00011-顧客資料基本資料_企金顧客基本資料建檔(CPS)</v>
      </c>
      <c r="G1391" s="6"/>
      <c r="H1391" s="6"/>
      <c r="J1391" s="65" t="s">
        <v>496</v>
      </c>
      <c r="K1391" s="6" t="s">
        <v>2429</v>
      </c>
      <c r="L1391" s="6"/>
      <c r="M1391" s="6"/>
      <c r="N1391" s="6">
        <v>1</v>
      </c>
      <c r="O1391" s="6" t="s">
        <v>516</v>
      </c>
      <c r="P1391" s="6" t="s">
        <v>1022</v>
      </c>
      <c r="Q1391" s="6"/>
      <c r="S1391" s="6" t="s">
        <v>1024</v>
      </c>
    </row>
    <row r="1392" spans="1:19" hidden="1">
      <c r="A1392" s="6" t="str">
        <f>VLOOKUP(E1392,CIFX_ECSG清單!A:B,2,0)</f>
        <v>未上架</v>
      </c>
      <c r="B1392" s="6" t="str">
        <f>_xlfn.IFNA(IF(C1392="舊服務",LOOKUP(1,0/FIND(IFERROR(VLOOKUP(E1392,新舊交易名稱mapping!A:B,2,0),E1392),PGMTRX!A:A),PGMTRX!C:C),LOOKUP(1,0/FIND(E1392,新服務功能!H:H),新服務功能!M:M)),VLOOKUP(IFERROR(VLOOKUP(E1392,新舊交易名稱mapping!A:B,2,0),E1392),CIFX_ECSG清單!A:B,2,0))</f>
        <v>未上架</v>
      </c>
      <c r="C1392" s="6" t="str">
        <f>IF(_xlfn.IFNA(VLOOKUP(E1392,新服務功能!H:H,1,0),"舊服務")&lt;&gt;"舊服務","新服務","舊服務")</f>
        <v>舊服務</v>
      </c>
      <c r="D1392" s="6" t="str">
        <f>IF((VLOOKUP(E1392,CIFX_ECSG清單!A:H,8,FALSE))=1,"異動","查詢")</f>
        <v>異動</v>
      </c>
      <c r="E1392" s="6" t="s">
        <v>2568</v>
      </c>
      <c r="F1392" s="27" t="str">
        <f>IF(ISNUMBER(FIND("TWIS",E1392)),VLOOKUP(SUBSTITUTE(E1392,"TWIS","IWIS"),CIFX_ECSG清單!A:R,18,0),IF(AND(ISNUMBER(FIND("T",LEFT(E1392,2))),IF(LEN(E1392)-LEN(SUBSTITUTE(E1392,"T",""))&gt;1,FALSE,TRUE)),VLOOKUP(SUBSTITUTE(E1392,"T",""),CIFX_ECSG清單!A:R,18,0),VLOOKUP(E1392,CIFX_ECSG清單!A:R,18,0)))</f>
        <v>TS0116-SA-010301-00011-顧客資料基本資料_企金顧客基本資料建檔(CPS)</v>
      </c>
      <c r="G1392" s="6"/>
      <c r="H1392" s="6"/>
      <c r="J1392" s="65" t="s">
        <v>496</v>
      </c>
      <c r="K1392" s="6" t="s">
        <v>1486</v>
      </c>
      <c r="L1392" s="6"/>
      <c r="M1392" s="6"/>
      <c r="N1392" s="6">
        <v>2</v>
      </c>
      <c r="O1392" s="6" t="s">
        <v>516</v>
      </c>
      <c r="P1392" s="6" t="s">
        <v>1016</v>
      </c>
      <c r="Q1392" s="6"/>
      <c r="S1392" s="6" t="s">
        <v>1018</v>
      </c>
    </row>
    <row r="1393" spans="1:20" hidden="1">
      <c r="A1393" s="6" t="str">
        <f>VLOOKUP(E1393,CIFX_ECSG清單!A:B,2,0)</f>
        <v>未上架</v>
      </c>
      <c r="B1393" s="6" t="str">
        <f>_xlfn.IFNA(IF(C1393="舊服務",LOOKUP(1,0/FIND(IFERROR(VLOOKUP(E1393,新舊交易名稱mapping!A:B,2,0),E1393),PGMTRX!A:A),PGMTRX!C:C),LOOKUP(1,0/FIND(E1393,新服務功能!H:H),新服務功能!M:M)),VLOOKUP(IFERROR(VLOOKUP(E1393,新舊交易名稱mapping!A:B,2,0),E1393),CIFX_ECSG清單!A:B,2,0))</f>
        <v>未上架</v>
      </c>
      <c r="C1393" s="6" t="str">
        <f>IF(_xlfn.IFNA(VLOOKUP(E1393,新服務功能!H:H,1,0),"舊服務")&lt;&gt;"舊服務","新服務","舊服務")</f>
        <v>舊服務</v>
      </c>
      <c r="D1393" s="6" t="str">
        <f>IF((VLOOKUP(E1393,CIFX_ECSG清單!A:H,8,FALSE))=1,"異動","查詢")</f>
        <v>異動</v>
      </c>
      <c r="E1393" s="6" t="s">
        <v>2568</v>
      </c>
      <c r="F1393" s="27" t="str">
        <f>IF(ISNUMBER(FIND("TWIS",E1393)),VLOOKUP(SUBSTITUTE(E1393,"TWIS","IWIS"),CIFX_ECSG清單!A:R,18,0),IF(AND(ISNUMBER(FIND("T",LEFT(E1393,2))),IF(LEN(E1393)-LEN(SUBSTITUTE(E1393,"T",""))&gt;1,FALSE,TRUE)),VLOOKUP(SUBSTITUTE(E1393,"T",""),CIFX_ECSG清單!A:R,18,0),VLOOKUP(E1393,CIFX_ECSG清單!A:R,18,0)))</f>
        <v>TS0116-SA-010301-00011-顧客資料基本資料_企金顧客基本資料建檔(CPS)</v>
      </c>
      <c r="G1393" s="6"/>
      <c r="H1393" s="6"/>
      <c r="J1393" s="65" t="s">
        <v>496</v>
      </c>
      <c r="K1393" s="6" t="s">
        <v>670</v>
      </c>
      <c r="L1393" s="6"/>
      <c r="M1393" s="6"/>
      <c r="N1393" s="6">
        <v>10</v>
      </c>
      <c r="O1393" s="6" t="s">
        <v>516</v>
      </c>
      <c r="P1393" s="6" t="s">
        <v>673</v>
      </c>
      <c r="Q1393" s="6"/>
      <c r="S1393" s="6" t="s">
        <v>675</v>
      </c>
    </row>
    <row r="1394" spans="1:20" hidden="1">
      <c r="A1394" s="6" t="str">
        <f>VLOOKUP(E1394,CIFX_ECSG清單!A:B,2,0)</f>
        <v>未上架</v>
      </c>
      <c r="B1394" s="6" t="str">
        <f>_xlfn.IFNA(IF(C1394="舊服務",LOOKUP(1,0/FIND(IFERROR(VLOOKUP(E1394,新舊交易名稱mapping!A:B,2,0),E1394),PGMTRX!A:A),PGMTRX!C:C),LOOKUP(1,0/FIND(E1394,新服務功能!H:H),新服務功能!M:M)),VLOOKUP(IFERROR(VLOOKUP(E1394,新舊交易名稱mapping!A:B,2,0),E1394),CIFX_ECSG清單!A:B,2,0))</f>
        <v>未上架</v>
      </c>
      <c r="C1394" s="6" t="str">
        <f>IF(_xlfn.IFNA(VLOOKUP(E1394,新服務功能!H:H,1,0),"舊服務")&lt;&gt;"舊服務","新服務","舊服務")</f>
        <v>舊服務</v>
      </c>
      <c r="D1394" s="6" t="str">
        <f>IF((VLOOKUP(E1394,CIFX_ECSG清單!A:H,8,FALSE))=1,"異動","查詢")</f>
        <v>異動</v>
      </c>
      <c r="E1394" s="6" t="s">
        <v>2568</v>
      </c>
      <c r="F1394" s="27" t="str">
        <f>IF(ISNUMBER(FIND("TWIS",E1394)),VLOOKUP(SUBSTITUTE(E1394,"TWIS","IWIS"),CIFX_ECSG清單!A:R,18,0),IF(AND(ISNUMBER(FIND("T",LEFT(E1394,2))),IF(LEN(E1394)-LEN(SUBSTITUTE(E1394,"T",""))&gt;1,FALSE,TRUE)),VLOOKUP(SUBSTITUTE(E1394,"T",""),CIFX_ECSG清單!A:R,18,0),VLOOKUP(E1394,CIFX_ECSG清單!A:R,18,0)))</f>
        <v>TS0116-SA-010301-00011-顧客資料基本資料_企金顧客基本資料建檔(CPS)</v>
      </c>
      <c r="G1394" s="6"/>
      <c r="H1394" s="6"/>
      <c r="J1394" s="65" t="s">
        <v>496</v>
      </c>
      <c r="K1394" s="6" t="s">
        <v>871</v>
      </c>
      <c r="L1394" s="6"/>
      <c r="M1394" s="6"/>
      <c r="N1394" s="6">
        <v>22</v>
      </c>
      <c r="O1394" s="6" t="s">
        <v>516</v>
      </c>
      <c r="P1394" s="6" t="s">
        <v>874</v>
      </c>
      <c r="Q1394" s="6"/>
      <c r="S1394" s="6" t="s">
        <v>876</v>
      </c>
    </row>
    <row r="1395" spans="1:20" hidden="1">
      <c r="A1395" s="6" t="str">
        <f>VLOOKUP(E1395,CIFX_ECSG清單!A:B,2,0)</f>
        <v>未上架</v>
      </c>
      <c r="B1395" s="6" t="str">
        <f>_xlfn.IFNA(IF(C1395="舊服務",LOOKUP(1,0/FIND(IFERROR(VLOOKUP(E1395,新舊交易名稱mapping!A:B,2,0),E1395),PGMTRX!A:A),PGMTRX!C:C),LOOKUP(1,0/FIND(E1395,新服務功能!H:H),新服務功能!M:M)),VLOOKUP(IFERROR(VLOOKUP(E1395,新舊交易名稱mapping!A:B,2,0),E1395),CIFX_ECSG清單!A:B,2,0))</f>
        <v>未上架</v>
      </c>
      <c r="C1395" s="6" t="str">
        <f>IF(_xlfn.IFNA(VLOOKUP(E1395,新服務功能!H:H,1,0),"舊服務")&lt;&gt;"舊服務","新服務","舊服務")</f>
        <v>舊服務</v>
      </c>
      <c r="D1395" s="6" t="str">
        <f>IF((VLOOKUP(E1395,CIFX_ECSG清單!A:H,8,FALSE))=1,"異動","查詢")</f>
        <v>異動</v>
      </c>
      <c r="E1395" s="6" t="s">
        <v>2568</v>
      </c>
      <c r="F1395" s="27" t="str">
        <f>IF(ISNUMBER(FIND("TWIS",E1395)),VLOOKUP(SUBSTITUTE(E1395,"TWIS","IWIS"),CIFX_ECSG清單!A:R,18,0),IF(AND(ISNUMBER(FIND("T",LEFT(E1395,2))),IF(LEN(E1395)-LEN(SUBSTITUTE(E1395,"T",""))&gt;1,FALSE,TRUE)),VLOOKUP(SUBSTITUTE(E1395,"T",""),CIFX_ECSG清單!A:R,18,0),VLOOKUP(E1395,CIFX_ECSG清單!A:R,18,0)))</f>
        <v>TS0116-SA-010301-00011-顧客資料基本資料_企金顧客基本資料建檔(CPS)</v>
      </c>
      <c r="G1395" s="6"/>
      <c r="H1395" s="6"/>
      <c r="J1395" s="65" t="s">
        <v>496</v>
      </c>
      <c r="K1395" s="6" t="s">
        <v>1164</v>
      </c>
      <c r="L1395" s="6"/>
      <c r="M1395" s="6"/>
      <c r="N1395" s="6">
        <v>11</v>
      </c>
      <c r="O1395" s="6" t="s">
        <v>516</v>
      </c>
      <c r="P1395" s="6" t="s">
        <v>925</v>
      </c>
      <c r="Q1395" s="6"/>
      <c r="S1395" s="6" t="s">
        <v>927</v>
      </c>
    </row>
    <row r="1396" spans="1:20" hidden="1">
      <c r="A1396" s="6" t="str">
        <f>VLOOKUP(E1396,CIFX_ECSG清單!A:B,2,0)</f>
        <v>未上架</v>
      </c>
      <c r="B1396" s="6" t="str">
        <f>_xlfn.IFNA(IF(C1396="舊服務",LOOKUP(1,0/FIND(IFERROR(VLOOKUP(E1396,新舊交易名稱mapping!A:B,2,0),E1396),PGMTRX!A:A),PGMTRX!C:C),LOOKUP(1,0/FIND(E1396,新服務功能!H:H),新服務功能!M:M)),VLOOKUP(IFERROR(VLOOKUP(E1396,新舊交易名稱mapping!A:B,2,0),E1396),CIFX_ECSG清單!A:B,2,0))</f>
        <v>未上架</v>
      </c>
      <c r="C1396" s="6" t="str">
        <f>IF(_xlfn.IFNA(VLOOKUP(E1396,新服務功能!H:H,1,0),"舊服務")&lt;&gt;"舊服務","新服務","舊服務")</f>
        <v>舊服務</v>
      </c>
      <c r="D1396" s="6" t="str">
        <f>IF((VLOOKUP(E1396,CIFX_ECSG清單!A:H,8,FALSE))=1,"異動","查詢")</f>
        <v>異動</v>
      </c>
      <c r="E1396" s="6" t="s">
        <v>2568</v>
      </c>
      <c r="F1396" s="27" t="str">
        <f>IF(ISNUMBER(FIND("TWIS",E1396)),VLOOKUP(SUBSTITUTE(E1396,"TWIS","IWIS"),CIFX_ECSG清單!A:R,18,0),IF(AND(ISNUMBER(FIND("T",LEFT(E1396,2))),IF(LEN(E1396)-LEN(SUBSTITUTE(E1396,"T",""))&gt;1,FALSE,TRUE)),VLOOKUP(SUBSTITUTE(E1396,"T",""),CIFX_ECSG清單!A:R,18,0),VLOOKUP(E1396,CIFX_ECSG清單!A:R,18,0)))</f>
        <v>TS0116-SA-010301-00011-顧客資料基本資料_企金顧客基本資料建檔(CPS)</v>
      </c>
      <c r="G1396" s="6"/>
      <c r="H1396" s="6"/>
      <c r="J1396" s="65" t="s">
        <v>496</v>
      </c>
      <c r="K1396" s="6" t="s">
        <v>2475</v>
      </c>
      <c r="L1396" s="6"/>
      <c r="M1396" s="6"/>
      <c r="N1396" s="6">
        <v>6</v>
      </c>
      <c r="O1396" s="6" t="s">
        <v>516</v>
      </c>
      <c r="P1396" s="6" t="s">
        <v>930</v>
      </c>
      <c r="Q1396" s="6"/>
      <c r="S1396" s="6" t="s">
        <v>932</v>
      </c>
    </row>
    <row r="1397" spans="1:20" hidden="1">
      <c r="A1397" s="6" t="str">
        <f>VLOOKUP(E1397,CIFX_ECSG清單!A:B,2,0)</f>
        <v>未上架</v>
      </c>
      <c r="B1397" s="6" t="str">
        <f>_xlfn.IFNA(IF(C1397="舊服務",LOOKUP(1,0/FIND(IFERROR(VLOOKUP(E1397,新舊交易名稱mapping!A:B,2,0),E1397),PGMTRX!A:A),PGMTRX!C:C),LOOKUP(1,0/FIND(E1397,新服務功能!H:H),新服務功能!M:M)),VLOOKUP(IFERROR(VLOOKUP(E1397,新舊交易名稱mapping!A:B,2,0),E1397),CIFX_ECSG清單!A:B,2,0))</f>
        <v>未上架</v>
      </c>
      <c r="C1397" s="6" t="str">
        <f>IF(_xlfn.IFNA(VLOOKUP(E1397,新服務功能!H:H,1,0),"舊服務")&lt;&gt;"舊服務","新服務","舊服務")</f>
        <v>舊服務</v>
      </c>
      <c r="D1397" s="6" t="str">
        <f>IF((VLOOKUP(E1397,CIFX_ECSG清單!A:H,8,FALSE))=1,"異動","查詢")</f>
        <v>異動</v>
      </c>
      <c r="E1397" s="6" t="s">
        <v>2568</v>
      </c>
      <c r="F1397" s="27" t="str">
        <f>IF(ISNUMBER(FIND("TWIS",E1397)),VLOOKUP(SUBSTITUTE(E1397,"TWIS","IWIS"),CIFX_ECSG清單!A:R,18,0),IF(AND(ISNUMBER(FIND("T",LEFT(E1397,2))),IF(LEN(E1397)-LEN(SUBSTITUTE(E1397,"T",""))&gt;1,FALSE,TRUE)),VLOOKUP(SUBSTITUTE(E1397,"T",""),CIFX_ECSG清單!A:R,18,0),VLOOKUP(E1397,CIFX_ECSG清單!A:R,18,0)))</f>
        <v>TS0116-SA-010301-00011-顧客資料基本資料_企金顧客基本資料建檔(CPS)</v>
      </c>
      <c r="G1397" s="6"/>
      <c r="H1397" s="6"/>
      <c r="J1397" s="65" t="s">
        <v>496</v>
      </c>
      <c r="K1397" s="6" t="s">
        <v>949</v>
      </c>
      <c r="L1397" s="6"/>
      <c r="M1397" s="6"/>
      <c r="N1397" s="6">
        <v>40</v>
      </c>
      <c r="O1397" s="6" t="s">
        <v>516</v>
      </c>
      <c r="P1397" s="6" t="s">
        <v>952</v>
      </c>
      <c r="Q1397" s="6"/>
      <c r="S1397" s="6" t="s">
        <v>954</v>
      </c>
    </row>
    <row r="1398" spans="1:20" hidden="1">
      <c r="A1398" s="6" t="str">
        <f>VLOOKUP(E1398,CIFX_ECSG清單!A:B,2,0)</f>
        <v>未上架</v>
      </c>
      <c r="B1398" s="6" t="str">
        <f>_xlfn.IFNA(IF(C1398="舊服務",LOOKUP(1,0/FIND(IFERROR(VLOOKUP(E1398,新舊交易名稱mapping!A:B,2,0),E1398),PGMTRX!A:A),PGMTRX!C:C),LOOKUP(1,0/FIND(E1398,新服務功能!H:H),新服務功能!M:M)),VLOOKUP(IFERROR(VLOOKUP(E1398,新舊交易名稱mapping!A:B,2,0),E1398),CIFX_ECSG清單!A:B,2,0))</f>
        <v>未上架</v>
      </c>
      <c r="C1398" s="6" t="str">
        <f>IF(_xlfn.IFNA(VLOOKUP(E1398,新服務功能!H:H,1,0),"舊服務")&lt;&gt;"舊服務","新服務","舊服務")</f>
        <v>舊服務</v>
      </c>
      <c r="D1398" s="6" t="str">
        <f>IF((VLOOKUP(E1398,CIFX_ECSG清單!A:H,8,FALSE))=1,"異動","查詢")</f>
        <v>異動</v>
      </c>
      <c r="E1398" s="6" t="s">
        <v>2568</v>
      </c>
      <c r="F1398" s="27" t="str">
        <f>IF(ISNUMBER(FIND("TWIS",E1398)),VLOOKUP(SUBSTITUTE(E1398,"TWIS","IWIS"),CIFX_ECSG清單!A:R,18,0),IF(AND(ISNUMBER(FIND("T",LEFT(E1398,2))),IF(LEN(E1398)-LEN(SUBSTITUTE(E1398,"T",""))&gt;1,FALSE,TRUE)),VLOOKUP(SUBSTITUTE(E1398,"T",""),CIFX_ECSG清單!A:R,18,0),VLOOKUP(E1398,CIFX_ECSG清單!A:R,18,0)))</f>
        <v>TS0116-SA-010301-00011-顧客資料基本資料_企金顧客基本資料建檔(CPS)</v>
      </c>
      <c r="G1398" s="6"/>
      <c r="H1398" s="6"/>
      <c r="J1398" s="65" t="s">
        <v>496</v>
      </c>
      <c r="K1398" s="6" t="s">
        <v>1738</v>
      </c>
      <c r="L1398" s="6"/>
      <c r="M1398" s="6"/>
      <c r="N1398" s="65">
        <v>10</v>
      </c>
      <c r="O1398" s="6" t="s">
        <v>516</v>
      </c>
      <c r="P1398" s="6" t="s">
        <v>970</v>
      </c>
      <c r="Q1398" s="6"/>
      <c r="S1398" s="6" t="s">
        <v>972</v>
      </c>
    </row>
    <row r="1399" spans="1:20" hidden="1">
      <c r="A1399" s="6" t="str">
        <f>VLOOKUP(E1399,CIFX_ECSG清單!A:B,2,0)</f>
        <v>未上架</v>
      </c>
      <c r="B1399" s="6" t="str">
        <f>_xlfn.IFNA(IF(C1399="舊服務",LOOKUP(1,0/FIND(IFERROR(VLOOKUP(E1399,新舊交易名稱mapping!A:B,2,0),E1399),PGMTRX!A:A),PGMTRX!C:C),LOOKUP(1,0/FIND(E1399,新服務功能!H:H),新服務功能!M:M)),VLOOKUP(IFERROR(VLOOKUP(E1399,新舊交易名稱mapping!A:B,2,0),E1399),CIFX_ECSG清單!A:B,2,0))</f>
        <v>未上架</v>
      </c>
      <c r="C1399" s="6" t="str">
        <f>IF(_xlfn.IFNA(VLOOKUP(E1399,新服務功能!H:H,1,0),"舊服務")&lt;&gt;"舊服務","新服務","舊服務")</f>
        <v>舊服務</v>
      </c>
      <c r="D1399" s="6" t="str">
        <f>IF((VLOOKUP(E1399,CIFX_ECSG清單!A:H,8,FALSE))=1,"異動","查詢")</f>
        <v>異動</v>
      </c>
      <c r="E1399" s="6" t="s">
        <v>2568</v>
      </c>
      <c r="F1399" s="27" t="str">
        <f>IF(ISNUMBER(FIND("TWIS",E1399)),VLOOKUP(SUBSTITUTE(E1399,"TWIS","IWIS"),CIFX_ECSG清單!A:R,18,0),IF(AND(ISNUMBER(FIND("T",LEFT(E1399,2))),IF(LEN(E1399)-LEN(SUBSTITUTE(E1399,"T",""))&gt;1,FALSE,TRUE)),VLOOKUP(SUBSTITUTE(E1399,"T",""),CIFX_ECSG清單!A:R,18,0),VLOOKUP(E1399,CIFX_ECSG清單!A:R,18,0)))</f>
        <v>TS0116-SA-010301-00011-顧客資料基本資料_企金顧客基本資料建檔(CPS)</v>
      </c>
      <c r="G1399" s="6"/>
      <c r="H1399" s="6"/>
      <c r="J1399" s="65" t="s">
        <v>496</v>
      </c>
      <c r="K1399" s="6" t="s">
        <v>2349</v>
      </c>
      <c r="L1399" s="6"/>
      <c r="M1399" s="6"/>
      <c r="N1399" s="6" t="s">
        <v>2571</v>
      </c>
      <c r="O1399" s="6" t="s">
        <v>516</v>
      </c>
      <c r="P1399" s="6" t="s">
        <v>1100</v>
      </c>
      <c r="Q1399" s="6"/>
      <c r="S1399" s="6" t="s">
        <v>1102</v>
      </c>
    </row>
    <row r="1400" spans="1:20" hidden="1">
      <c r="A1400" s="6" t="str">
        <f>VLOOKUP(E1400,CIFX_ECSG清單!A:B,2,0)</f>
        <v>未上架</v>
      </c>
      <c r="B1400" s="6" t="str">
        <f>_xlfn.IFNA(IF(C1400="舊服務",LOOKUP(1,0/FIND(IFERROR(VLOOKUP(E1400,新舊交易名稱mapping!A:B,2,0),E1400),PGMTRX!A:A),PGMTRX!C:C),LOOKUP(1,0/FIND(E1400,新服務功能!H:H),新服務功能!M:M)),VLOOKUP(IFERROR(VLOOKUP(E1400,新舊交易名稱mapping!A:B,2,0),E1400),CIFX_ECSG清單!A:B,2,0))</f>
        <v>未上架</v>
      </c>
      <c r="C1400" s="6" t="str">
        <f>IF(_xlfn.IFNA(VLOOKUP(E1400,新服務功能!H:H,1,0),"舊服務")&lt;&gt;"舊服務","新服務","舊服務")</f>
        <v>舊服務</v>
      </c>
      <c r="D1400" s="6" t="str">
        <f>IF((VLOOKUP(E1400,CIFX_ECSG清單!A:H,8,FALSE))=1,"異動","查詢")</f>
        <v>異動</v>
      </c>
      <c r="E1400" s="6" t="s">
        <v>2568</v>
      </c>
      <c r="F1400" s="27" t="str">
        <f>IF(ISNUMBER(FIND("TWIS",E1400)),VLOOKUP(SUBSTITUTE(E1400,"TWIS","IWIS"),CIFX_ECSG清單!A:R,18,0),IF(AND(ISNUMBER(FIND("T",LEFT(E1400,2))),IF(LEN(E1400)-LEN(SUBSTITUTE(E1400,"T",""))&gt;1,FALSE,TRUE)),VLOOKUP(SUBSTITUTE(E1400,"T",""),CIFX_ECSG清單!A:R,18,0),VLOOKUP(E1400,CIFX_ECSG清單!A:R,18,0)))</f>
        <v>TS0116-SA-010301-00011-顧客資料基本資料_企金顧客基本資料建檔(CPS)</v>
      </c>
      <c r="G1400" s="6"/>
      <c r="H1400" s="6"/>
      <c r="J1400" s="65" t="s">
        <v>496</v>
      </c>
      <c r="K1400" s="6" t="s">
        <v>912</v>
      </c>
      <c r="L1400" s="6"/>
      <c r="M1400" s="6"/>
      <c r="N1400" s="6">
        <v>11</v>
      </c>
      <c r="O1400" s="6" t="s">
        <v>516</v>
      </c>
      <c r="P1400" s="6" t="s">
        <v>914</v>
      </c>
      <c r="Q1400" s="6"/>
      <c r="S1400" s="6" t="s">
        <v>916</v>
      </c>
    </row>
    <row r="1401" spans="1:20" hidden="1">
      <c r="A1401" s="6" t="str">
        <f>VLOOKUP(E1401,CIFX_ECSG清單!A:B,2,0)</f>
        <v>未上架</v>
      </c>
      <c r="B1401" s="6" t="str">
        <f>_xlfn.IFNA(IF(C1401="舊服務",LOOKUP(1,0/FIND(IFERROR(VLOOKUP(E1401,新舊交易名稱mapping!A:B,2,0),E1401),PGMTRX!A:A),PGMTRX!C:C),LOOKUP(1,0/FIND(E1401,新服務功能!H:H),新服務功能!M:M)),VLOOKUP(IFERROR(VLOOKUP(E1401,新舊交易名稱mapping!A:B,2,0),E1401),CIFX_ECSG清單!A:B,2,0))</f>
        <v>未上架</v>
      </c>
      <c r="C1401" s="6" t="str">
        <f>IF(_xlfn.IFNA(VLOOKUP(E1401,新服務功能!H:H,1,0),"舊服務")&lt;&gt;"舊服務","新服務","舊服務")</f>
        <v>舊服務</v>
      </c>
      <c r="D1401" s="6" t="str">
        <f>IF((VLOOKUP(E1401,CIFX_ECSG清單!A:H,8,FALSE))=1,"異動","查詢")</f>
        <v>異動</v>
      </c>
      <c r="E1401" s="6" t="s">
        <v>2568</v>
      </c>
      <c r="F1401" s="27" t="str">
        <f>IF(ISNUMBER(FIND("TWIS",E1401)),VLOOKUP(SUBSTITUTE(E1401,"TWIS","IWIS"),CIFX_ECSG清單!A:R,18,0),IF(AND(ISNUMBER(FIND("T",LEFT(E1401,2))),IF(LEN(E1401)-LEN(SUBSTITUTE(E1401,"T",""))&gt;1,FALSE,TRUE)),VLOOKUP(SUBSTITUTE(E1401,"T",""),CIFX_ECSG清單!A:R,18,0),VLOOKUP(E1401,CIFX_ECSG清單!A:R,18,0)))</f>
        <v>TS0116-SA-010301-00011-顧客資料基本資料_企金顧客基本資料建檔(CPS)</v>
      </c>
      <c r="G1401" s="6"/>
      <c r="H1401" s="6"/>
      <c r="J1401" s="65" t="s">
        <v>496</v>
      </c>
      <c r="K1401" s="6" t="s">
        <v>1883</v>
      </c>
      <c r="L1401" s="6"/>
      <c r="M1401" s="6"/>
      <c r="N1401" s="6">
        <v>4</v>
      </c>
      <c r="O1401" s="6" t="s">
        <v>516</v>
      </c>
      <c r="P1401" s="6" t="s">
        <v>920</v>
      </c>
      <c r="Q1401" s="6"/>
      <c r="S1401" s="6" t="s">
        <v>922</v>
      </c>
    </row>
    <row r="1402" spans="1:20" hidden="1">
      <c r="A1402" s="6" t="str">
        <f>VLOOKUP(E1402,CIFX_ECSG清單!A:B,2,0)</f>
        <v>未上架</v>
      </c>
      <c r="B1402" s="6" t="str">
        <f>_xlfn.IFNA(IF(C1402="舊服務",LOOKUP(1,0/FIND(IFERROR(VLOOKUP(E1402,新舊交易名稱mapping!A:B,2,0),E1402),PGMTRX!A:A),PGMTRX!C:C),LOOKUP(1,0/FIND(E1402,新服務功能!H:H),新服務功能!M:M)),VLOOKUP(IFERROR(VLOOKUP(E1402,新舊交易名稱mapping!A:B,2,0),E1402),CIFX_ECSG清單!A:B,2,0))</f>
        <v>未上架</v>
      </c>
      <c r="C1402" s="6" t="str">
        <f>IF(_xlfn.IFNA(VLOOKUP(E1402,新服務功能!H:H,1,0),"舊服務")&lt;&gt;"舊服務","新服務","舊服務")</f>
        <v>舊服務</v>
      </c>
      <c r="D1402" s="6" t="str">
        <f>IF((VLOOKUP(E1402,CIFX_ECSG清單!A:H,8,FALSE))=1,"異動","查詢")</f>
        <v>異動</v>
      </c>
      <c r="E1402" s="6" t="s">
        <v>2568</v>
      </c>
      <c r="F1402" s="27" t="str">
        <f>IF(ISNUMBER(FIND("TWIS",E1402)),VLOOKUP(SUBSTITUTE(E1402,"TWIS","IWIS"),CIFX_ECSG清單!A:R,18,0),IF(AND(ISNUMBER(FIND("T",LEFT(E1402,2))),IF(LEN(E1402)-LEN(SUBSTITUTE(E1402,"T",""))&gt;1,FALSE,TRUE)),VLOOKUP(SUBSTITUTE(E1402,"T",""),CIFX_ECSG清單!A:R,18,0),VLOOKUP(E1402,CIFX_ECSG清單!A:R,18,0)))</f>
        <v>TS0116-SA-010301-00011-顧客資料基本資料_企金顧客基本資料建檔(CPS)</v>
      </c>
      <c r="G1402" s="6"/>
      <c r="H1402" s="6"/>
      <c r="J1402" s="65" t="s">
        <v>496</v>
      </c>
      <c r="K1402" s="6" t="s">
        <v>1643</v>
      </c>
      <c r="L1402" s="6"/>
      <c r="M1402" s="6"/>
      <c r="N1402" s="6">
        <v>11</v>
      </c>
      <c r="O1402" s="6" t="s">
        <v>516</v>
      </c>
      <c r="P1402" s="6" t="s">
        <v>936</v>
      </c>
      <c r="Q1402" s="6"/>
      <c r="S1402" s="6" t="s">
        <v>938</v>
      </c>
    </row>
    <row r="1403" spans="1:20" hidden="1">
      <c r="A1403" s="6" t="str">
        <f>VLOOKUP(E1403,CIFX_ECSG清單!A:B,2,0)</f>
        <v>未上架</v>
      </c>
      <c r="B1403" s="6" t="str">
        <f>_xlfn.IFNA(IF(C1403="舊服務",LOOKUP(1,0/FIND(IFERROR(VLOOKUP(E1403,新舊交易名稱mapping!A:B,2,0),E1403),PGMTRX!A:A),PGMTRX!C:C),LOOKUP(1,0/FIND(E1403,新服務功能!H:H),新服務功能!M:M)),VLOOKUP(IFERROR(VLOOKUP(E1403,新舊交易名稱mapping!A:B,2,0),E1403),CIFX_ECSG清單!A:B,2,0))</f>
        <v>未上架</v>
      </c>
      <c r="C1403" s="6" t="str">
        <f>IF(_xlfn.IFNA(VLOOKUP(E1403,新服務功能!H:H,1,0),"舊服務")&lt;&gt;"舊服務","新服務","舊服務")</f>
        <v>舊服務</v>
      </c>
      <c r="D1403" s="6" t="str">
        <f>IF((VLOOKUP(E1403,CIFX_ECSG清單!A:H,8,FALSE))=1,"異動","查詢")</f>
        <v>異動</v>
      </c>
      <c r="E1403" s="6" t="s">
        <v>2568</v>
      </c>
      <c r="F1403" s="27" t="str">
        <f>IF(ISNUMBER(FIND("TWIS",E1403)),VLOOKUP(SUBSTITUTE(E1403,"TWIS","IWIS"),CIFX_ECSG清單!A:R,18,0),IF(AND(ISNUMBER(FIND("T",LEFT(E1403,2))),IF(LEN(E1403)-LEN(SUBSTITUTE(E1403,"T",""))&gt;1,FALSE,TRUE)),VLOOKUP(SUBSTITUTE(E1403,"T",""),CIFX_ECSG清單!A:R,18,0),VLOOKUP(E1403,CIFX_ECSG清單!A:R,18,0)))</f>
        <v>TS0116-SA-010301-00011-顧客資料基本資料_企金顧客基本資料建檔(CPS)</v>
      </c>
      <c r="G1403" s="6"/>
      <c r="H1403" s="6"/>
      <c r="J1403" s="65" t="s">
        <v>496</v>
      </c>
      <c r="K1403" s="6" t="s">
        <v>2297</v>
      </c>
      <c r="L1403" s="6"/>
      <c r="M1403" s="6"/>
      <c r="N1403" s="6">
        <v>2</v>
      </c>
      <c r="O1403" s="6" t="s">
        <v>516</v>
      </c>
      <c r="P1403" s="6" t="s">
        <v>1405</v>
      </c>
      <c r="Q1403" s="6"/>
      <c r="S1403" s="6" t="s">
        <v>1407</v>
      </c>
    </row>
    <row r="1404" spans="1:20" hidden="1">
      <c r="A1404" s="6" t="str">
        <f>VLOOKUP(E1404,CIFX_ECSG清單!A:B,2,0)</f>
        <v>未上架</v>
      </c>
      <c r="B1404" s="6" t="str">
        <f>_xlfn.IFNA(IF(C1404="舊服務",LOOKUP(1,0/FIND(IFERROR(VLOOKUP(E1404,新舊交易名稱mapping!A:B,2,0),E1404),PGMTRX!A:A),PGMTRX!C:C),LOOKUP(1,0/FIND(E1404,新服務功能!H:H),新服務功能!M:M)),VLOOKUP(IFERROR(VLOOKUP(E1404,新舊交易名稱mapping!A:B,2,0),E1404),CIFX_ECSG清單!A:B,2,0))</f>
        <v>未上架</v>
      </c>
      <c r="C1404" s="6" t="str">
        <f>IF(_xlfn.IFNA(VLOOKUP(E1404,新服務功能!H:H,1,0),"舊服務")&lt;&gt;"舊服務","新服務","舊服務")</f>
        <v>舊服務</v>
      </c>
      <c r="D1404" s="6" t="str">
        <f>IF((VLOOKUP(E1404,CIFX_ECSG清單!A:H,8,FALSE))=1,"異動","查詢")</f>
        <v>異動</v>
      </c>
      <c r="E1404" s="6" t="s">
        <v>2568</v>
      </c>
      <c r="F1404" s="27" t="str">
        <f>IF(ISNUMBER(FIND("TWIS",E1404)),VLOOKUP(SUBSTITUTE(E1404,"TWIS","IWIS"),CIFX_ECSG清單!A:R,18,0),IF(AND(ISNUMBER(FIND("T",LEFT(E1404,2))),IF(LEN(E1404)-LEN(SUBSTITUTE(E1404,"T",""))&gt;1,FALSE,TRUE)),VLOOKUP(SUBSTITUTE(E1404,"T",""),CIFX_ECSG清單!A:R,18,0),VLOOKUP(E1404,CIFX_ECSG清單!A:R,18,0)))</f>
        <v>TS0116-SA-010301-00011-顧客資料基本資料_企金顧客基本資料建檔(CPS)</v>
      </c>
      <c r="G1404" s="6"/>
      <c r="H1404" s="6"/>
      <c r="J1404" s="65" t="s">
        <v>496</v>
      </c>
      <c r="K1404" s="6" t="s">
        <v>1394</v>
      </c>
      <c r="L1404" s="6"/>
      <c r="M1404" s="6"/>
      <c r="N1404" s="6">
        <v>1</v>
      </c>
      <c r="O1404" s="6" t="s">
        <v>516</v>
      </c>
      <c r="P1404" s="6" t="s">
        <v>1396</v>
      </c>
      <c r="Q1404" s="6"/>
      <c r="S1404" s="6" t="s">
        <v>1398</v>
      </c>
    </row>
    <row r="1405" spans="1:20" hidden="1">
      <c r="A1405" s="6" t="str">
        <f>VLOOKUP(E1405,CIFX_ECSG清單!A:B,2,0)</f>
        <v>未上架</v>
      </c>
      <c r="B1405" s="6" t="str">
        <f>_xlfn.IFNA(IF(C1405="舊服務",LOOKUP(1,0/FIND(IFERROR(VLOOKUP(E1405,新舊交易名稱mapping!A:B,2,0),E1405),PGMTRX!A:A),PGMTRX!C:C),LOOKUP(1,0/FIND(E1405,新服務功能!H:H),新服務功能!M:M)),VLOOKUP(IFERROR(VLOOKUP(E1405,新舊交易名稱mapping!A:B,2,0),E1405),CIFX_ECSG清單!A:B,2,0))</f>
        <v>未上架</v>
      </c>
      <c r="C1405" s="6" t="str">
        <f>IF(_xlfn.IFNA(VLOOKUP(E1405,新服務功能!H:H,1,0),"舊服務")&lt;&gt;"舊服務","新服務","舊服務")</f>
        <v>舊服務</v>
      </c>
      <c r="D1405" s="6" t="str">
        <f>IF((VLOOKUP(E1405,CIFX_ECSG清單!A:H,8,FALSE))=1,"異動","查詢")</f>
        <v>異動</v>
      </c>
      <c r="E1405" s="6" t="s">
        <v>2568</v>
      </c>
      <c r="F1405" s="27" t="str">
        <f>IF(ISNUMBER(FIND("TWIS",E1405)),VLOOKUP(SUBSTITUTE(E1405,"TWIS","IWIS"),CIFX_ECSG清單!A:R,18,0),IF(AND(ISNUMBER(FIND("T",LEFT(E1405,2))),IF(LEN(E1405)-LEN(SUBSTITUTE(E1405,"T",""))&gt;1,FALSE,TRUE)),VLOOKUP(SUBSTITUTE(E1405,"T",""),CIFX_ECSG清單!A:R,18,0),VLOOKUP(E1405,CIFX_ECSG清單!A:R,18,0)))</f>
        <v>TS0116-SA-010301-00011-顧客資料基本資料_企金顧客基本資料建檔(CPS)</v>
      </c>
      <c r="G1405" s="6"/>
      <c r="H1405" s="6"/>
      <c r="J1405" s="65" t="s">
        <v>496</v>
      </c>
      <c r="K1405" s="6" t="s">
        <v>2402</v>
      </c>
      <c r="L1405" s="6"/>
      <c r="M1405" s="6"/>
      <c r="N1405" s="6">
        <v>10</v>
      </c>
      <c r="O1405" s="6" t="s">
        <v>516</v>
      </c>
      <c r="P1405" s="6" t="s">
        <v>1045</v>
      </c>
      <c r="Q1405" s="6"/>
      <c r="S1405" s="6" t="s">
        <v>1047</v>
      </c>
    </row>
    <row r="1406" spans="1:20" hidden="1">
      <c r="A1406" s="6" t="str">
        <f>VLOOKUP(E1406,CIFX_ECSG清單!A:B,2,0)</f>
        <v>未上架</v>
      </c>
      <c r="B1406" s="6" t="str">
        <f>_xlfn.IFNA(IF(C1406="舊服務",LOOKUP(1,0/FIND(IFERROR(VLOOKUP(E1406,新舊交易名稱mapping!A:B,2,0),E1406),PGMTRX!A:A),PGMTRX!C:C),LOOKUP(1,0/FIND(E1406,新服務功能!H:H),新服務功能!M:M)),VLOOKUP(IFERROR(VLOOKUP(E1406,新舊交易名稱mapping!A:B,2,0),E1406),CIFX_ECSG清單!A:B,2,0))</f>
        <v>未上架</v>
      </c>
      <c r="C1406" s="6" t="str">
        <f>IF(_xlfn.IFNA(VLOOKUP(E1406,新服務功能!H:H,1,0),"舊服務")&lt;&gt;"舊服務","新服務","舊服務")</f>
        <v>舊服務</v>
      </c>
      <c r="D1406" s="6" t="str">
        <f>IF((VLOOKUP(E1406,CIFX_ECSG清單!A:H,8,FALSE))=1,"異動","查詢")</f>
        <v>異動</v>
      </c>
      <c r="E1406" s="6" t="s">
        <v>2568</v>
      </c>
      <c r="F1406" s="27" t="str">
        <f>IF(ISNUMBER(FIND("TWIS",E1406)),VLOOKUP(SUBSTITUTE(E1406,"TWIS","IWIS"),CIFX_ECSG清單!A:R,18,0),IF(AND(ISNUMBER(FIND("T",LEFT(E1406,2))),IF(LEN(E1406)-LEN(SUBSTITUTE(E1406,"T",""))&gt;1,FALSE,TRUE)),VLOOKUP(SUBSTITUTE(E1406,"T",""),CIFX_ECSG清單!A:R,18,0),VLOOKUP(E1406,CIFX_ECSG清單!A:R,18,0)))</f>
        <v>TS0116-SA-010301-00011-顧客資料基本資料_企金顧客基本資料建檔(CPS)</v>
      </c>
      <c r="G1406" s="6"/>
      <c r="H1406" s="6"/>
      <c r="J1406" s="6" t="s">
        <v>2572</v>
      </c>
      <c r="K1406" s="6" t="s">
        <v>498</v>
      </c>
      <c r="L1406" s="6"/>
      <c r="M1406" s="6"/>
      <c r="N1406" s="6">
        <v>10</v>
      </c>
      <c r="O1406" s="6" t="s">
        <v>516</v>
      </c>
      <c r="P1406" s="6" t="s">
        <v>501</v>
      </c>
      <c r="Q1406" s="6"/>
      <c r="S1406" s="65" t="s">
        <v>2035</v>
      </c>
    </row>
    <row r="1407" spans="1:20" hidden="1">
      <c r="A1407" s="6" t="str">
        <f>VLOOKUP(E1407,CIFX_ECSG清單!A:B,2,0)</f>
        <v>未上架</v>
      </c>
      <c r="B1407" s="6" t="str">
        <f>_xlfn.IFNA(IF(C1407="舊服務",LOOKUP(1,0/FIND(IFERROR(VLOOKUP(E1407,新舊交易名稱mapping!A:B,2,0),E1407),PGMTRX!A:A),PGMTRX!C:C),LOOKUP(1,0/FIND(E1407,新服務功能!H:H),新服務功能!M:M)),VLOOKUP(IFERROR(VLOOKUP(E1407,新舊交易名稱mapping!A:B,2,0),E1407),CIFX_ECSG清單!A:B,2,0))</f>
        <v>未上架</v>
      </c>
      <c r="C1407" s="6" t="str">
        <f>IF(_xlfn.IFNA(VLOOKUP(E1407,新服務功能!H:H,1,0),"舊服務")&lt;&gt;"舊服務","新服務","舊服務")</f>
        <v>舊服務</v>
      </c>
      <c r="D1407" s="6" t="str">
        <f>IF((VLOOKUP(E1407,CIFX_ECSG清單!A:H,8,FALSE))=1,"異動","查詢")</f>
        <v>查詢</v>
      </c>
      <c r="E1407" s="324" t="s">
        <v>10328</v>
      </c>
      <c r="F1407" s="27" t="str">
        <f>IF(ISNUMBER(FIND("TWIS",E1407)),VLOOKUP(SUBSTITUTE(E1407,"TWIS","IWIS"),CIFX_ECSG清單!A:R,18,0),IF(AND(ISNUMBER(FIND("T",LEFT(E1407,2))),IF(LEN(E1407)-LEN(SUBSTITUTE(E1407,"T",""))&gt;1,FALSE,TRUE)),VLOOKUP(SUBSTITUTE(E1407,"T",""),CIFX_ECSG清單!A:R,18,0),VLOOKUP(E1407,CIFX_ECSG清單!A:R,18,0)))</f>
        <v>TS0116-SA-010320-00003-顧客註記約定作業_成年監護輔助宣告比對查詢</v>
      </c>
      <c r="G1407" s="6"/>
      <c r="H1407" s="6"/>
      <c r="J1407" s="65" t="s">
        <v>496</v>
      </c>
      <c r="K1407" s="6" t="s">
        <v>2574</v>
      </c>
      <c r="L1407" s="6"/>
      <c r="M1407" s="6"/>
      <c r="N1407" s="6">
        <v>10</v>
      </c>
      <c r="O1407" s="6" t="s">
        <v>516</v>
      </c>
      <c r="P1407" s="6" t="s">
        <v>501</v>
      </c>
      <c r="Q1407" s="6"/>
      <c r="S1407" s="6"/>
      <c r="T1407" s="6" t="s">
        <v>2575</v>
      </c>
    </row>
    <row r="1408" spans="1:20" hidden="1">
      <c r="A1408" s="6" t="str">
        <f>VLOOKUP(E1408,CIFX_ECSG清單!A:B,2,0)</f>
        <v>未上架</v>
      </c>
      <c r="B1408" s="6" t="str">
        <f>_xlfn.IFNA(IF(C1408="舊服務",LOOKUP(1,0/FIND(IFERROR(VLOOKUP(E1408,新舊交易名稱mapping!A:B,2,0),E1408),PGMTRX!A:A),PGMTRX!C:C),LOOKUP(1,0/FIND(E1408,新服務功能!H:H),新服務功能!M:M)),VLOOKUP(IFERROR(VLOOKUP(E1408,新舊交易名稱mapping!A:B,2,0),E1408),CIFX_ECSG清單!A:B,2,0))</f>
        <v>未上架</v>
      </c>
      <c r="C1408" s="6" t="str">
        <f>IF(_xlfn.IFNA(VLOOKUP(E1408,新服務功能!H:H,1,0),"舊服務")&lt;&gt;"舊服務","新服務","舊服務")</f>
        <v>舊服務</v>
      </c>
      <c r="D1408" s="6" t="str">
        <f>IF((VLOOKUP(E1408,CIFX_ECSG清單!A:H,8,FALSE))=1,"異動","查詢")</f>
        <v>查詢</v>
      </c>
      <c r="E1408" s="6" t="s">
        <v>2573</v>
      </c>
      <c r="F1408" s="27" t="str">
        <f>IF(ISNUMBER(FIND("TWIS",E1408)),VLOOKUP(SUBSTITUTE(E1408,"TWIS","IWIS"),CIFX_ECSG清單!A:R,18,0),IF(AND(ISNUMBER(FIND("T",LEFT(E1408,2))),IF(LEN(E1408)-LEN(SUBSTITUTE(E1408,"T",""))&gt;1,FALSE,TRUE)),VLOOKUP(SUBSTITUTE(E1408,"T",""),CIFX_ECSG清單!A:R,18,0),VLOOKUP(E1408,CIFX_ECSG清單!A:R,18,0)))</f>
        <v>TS0116-SA-010320-00003-顧客註記約定作業_成年監護輔助宣告比對查詢</v>
      </c>
      <c r="G1408" s="6"/>
      <c r="H1408" s="6"/>
      <c r="J1408" s="65" t="s">
        <v>496</v>
      </c>
      <c r="K1408" s="6" t="s">
        <v>634</v>
      </c>
      <c r="L1408" s="6"/>
      <c r="M1408" s="6"/>
      <c r="N1408" s="6">
        <v>12</v>
      </c>
      <c r="O1408" s="6" t="s">
        <v>516</v>
      </c>
      <c r="P1408" s="6" t="s">
        <v>636</v>
      </c>
      <c r="Q1408" s="6"/>
      <c r="S1408" s="6"/>
      <c r="T1408" s="6" t="s">
        <v>2575</v>
      </c>
    </row>
    <row r="1409" spans="1:20" hidden="1">
      <c r="A1409" s="6" t="str">
        <f>VLOOKUP(E1409,CIFX_ECSG清單!A:B,2,0)</f>
        <v>未上架</v>
      </c>
      <c r="B1409" s="6" t="str">
        <f>_xlfn.IFNA(IF(C1409="舊服務",LOOKUP(1,0/FIND(IFERROR(VLOOKUP(E1409,新舊交易名稱mapping!A:B,2,0),E1409),PGMTRX!A:A),PGMTRX!C:C),LOOKUP(1,0/FIND(E1409,新服務功能!H:H),新服務功能!M:M)),VLOOKUP(IFERROR(VLOOKUP(E1409,新舊交易名稱mapping!A:B,2,0),E1409),CIFX_ECSG清單!A:B,2,0))</f>
        <v>未上架</v>
      </c>
      <c r="C1409" s="6" t="str">
        <f>IF(_xlfn.IFNA(VLOOKUP(E1409,新服務功能!H:H,1,0),"舊服務")&lt;&gt;"舊服務","新服務","舊服務")</f>
        <v>舊服務</v>
      </c>
      <c r="D1409" s="6" t="str">
        <f>IF((VLOOKUP(E1409,CIFX_ECSG清單!A:H,8,FALSE))=1,"異動","查詢")</f>
        <v>查詢</v>
      </c>
      <c r="E1409" s="6" t="s">
        <v>2573</v>
      </c>
      <c r="F1409" s="27" t="str">
        <f>IF(ISNUMBER(FIND("TWIS",E1409)),VLOOKUP(SUBSTITUTE(E1409,"TWIS","IWIS"),CIFX_ECSG清單!A:R,18,0),IF(AND(ISNUMBER(FIND("T",LEFT(E1409,2))),IF(LEN(E1409)-LEN(SUBSTITUTE(E1409,"T",""))&gt;1,FALSE,TRUE)),VLOOKUP(SUBSTITUTE(E1409,"T",""),CIFX_ECSG清單!A:R,18,0),VLOOKUP(E1409,CIFX_ECSG清單!A:R,18,0)))</f>
        <v>TS0116-SA-010320-00003-顧客註記約定作業_成年監護輔助宣告比對查詢</v>
      </c>
      <c r="G1409" s="6"/>
      <c r="H1409" s="6"/>
      <c r="J1409" s="65" t="s">
        <v>496</v>
      </c>
      <c r="K1409" s="6" t="s">
        <v>2271</v>
      </c>
      <c r="L1409" s="6"/>
      <c r="M1409" s="6"/>
      <c r="N1409" s="6">
        <v>8</v>
      </c>
      <c r="O1409" s="6" t="s">
        <v>516</v>
      </c>
      <c r="P1409" s="6" t="s">
        <v>631</v>
      </c>
      <c r="Q1409" s="6"/>
      <c r="S1409" s="6"/>
      <c r="T1409" s="6" t="s">
        <v>2575</v>
      </c>
    </row>
    <row r="1410" spans="1:20" hidden="1">
      <c r="A1410" s="6" t="str">
        <f>VLOOKUP(E1410,CIFX_ECSG清單!A:B,2,0)</f>
        <v>未上架</v>
      </c>
      <c r="B1410" s="6" t="str">
        <f>_xlfn.IFNA(IF(C1410="舊服務",LOOKUP(1,0/FIND(IFERROR(VLOOKUP(E1410,新舊交易名稱mapping!A:B,2,0),E1410),PGMTRX!A:A),PGMTRX!C:C),LOOKUP(1,0/FIND(E1410,新服務功能!H:H),新服務功能!M:M)),VLOOKUP(IFERROR(VLOOKUP(E1410,新舊交易名稱mapping!A:B,2,0),E1410),CIFX_ECSG清單!A:B,2,0))</f>
        <v>未上架</v>
      </c>
      <c r="C1410" s="6" t="str">
        <f>IF(_xlfn.IFNA(VLOOKUP(E1410,新服務功能!H:H,1,0),"舊服務")&lt;&gt;"舊服務","新服務","舊服務")</f>
        <v>舊服務</v>
      </c>
      <c r="D1410" s="6" t="str">
        <f>IF((VLOOKUP(E1410,CIFX_ECSG清單!A:H,8,FALSE))=1,"異動","查詢")</f>
        <v>查詢</v>
      </c>
      <c r="E1410" s="6" t="s">
        <v>2573</v>
      </c>
      <c r="F1410" s="27" t="str">
        <f>IF(ISNUMBER(FIND("TWIS",E1410)),VLOOKUP(SUBSTITUTE(E1410,"TWIS","IWIS"),CIFX_ECSG清單!A:R,18,0),IF(AND(ISNUMBER(FIND("T",LEFT(E1410,2))),IF(LEN(E1410)-LEN(SUBSTITUTE(E1410,"T",""))&gt;1,FALSE,TRUE)),VLOOKUP(SUBSTITUTE(E1410,"T",""),CIFX_ECSG清單!A:R,18,0),VLOOKUP(E1410,CIFX_ECSG清單!A:R,18,0)))</f>
        <v>TS0116-SA-010320-00003-顧客註記約定作業_成年監護輔助宣告比對查詢</v>
      </c>
      <c r="G1410" s="6"/>
      <c r="H1410" s="6"/>
      <c r="J1410" s="6" t="s">
        <v>2572</v>
      </c>
      <c r="K1410" s="6" t="s">
        <v>2576</v>
      </c>
      <c r="L1410" s="6"/>
      <c r="M1410" s="6"/>
      <c r="N1410" s="6">
        <v>10</v>
      </c>
      <c r="O1410" s="6" t="s">
        <v>516</v>
      </c>
      <c r="P1410" s="6" t="s">
        <v>2577</v>
      </c>
      <c r="Q1410" s="6"/>
      <c r="S1410" s="6"/>
      <c r="T1410" s="6" t="s">
        <v>2575</v>
      </c>
    </row>
    <row r="1411" spans="1:20" hidden="1">
      <c r="A1411" s="6" t="str">
        <f>VLOOKUP(E1411,CIFX_ECSG清單!A:B,2,0)</f>
        <v>未上架</v>
      </c>
      <c r="B1411" s="6" t="str">
        <f>_xlfn.IFNA(IF(C1411="舊服務",LOOKUP(1,0/FIND(IFERROR(VLOOKUP(E1411,新舊交易名稱mapping!A:B,2,0),E1411),PGMTRX!A:A),PGMTRX!C:C),LOOKUP(1,0/FIND(E1411,新服務功能!H:H),新服務功能!M:M)),VLOOKUP(IFERROR(VLOOKUP(E1411,新舊交易名稱mapping!A:B,2,0),E1411),CIFX_ECSG清單!A:B,2,0))</f>
        <v>未上架</v>
      </c>
      <c r="C1411" s="6" t="str">
        <f>IF(_xlfn.IFNA(VLOOKUP(E1411,新服務功能!H:H,1,0),"舊服務")&lt;&gt;"舊服務","新服務","舊服務")</f>
        <v>舊服務</v>
      </c>
      <c r="D1411" s="6" t="str">
        <f>IF((VLOOKUP(E1411,CIFX_ECSG清單!A:H,8,FALSE))=1,"異動","查詢")</f>
        <v>查詢</v>
      </c>
      <c r="E1411" s="6" t="s">
        <v>2573</v>
      </c>
      <c r="F1411" s="27" t="str">
        <f>IF(ISNUMBER(FIND("TWIS",E1411)),VLOOKUP(SUBSTITUTE(E1411,"TWIS","IWIS"),CIFX_ECSG清單!A:R,18,0),IF(AND(ISNUMBER(FIND("T",LEFT(E1411,2))),IF(LEN(E1411)-LEN(SUBSTITUTE(E1411,"T",""))&gt;1,FALSE,TRUE)),VLOOKUP(SUBSTITUTE(E1411,"T",""),CIFX_ECSG清單!A:R,18,0),VLOOKUP(E1411,CIFX_ECSG清單!A:R,18,0)))</f>
        <v>TS0116-SA-010320-00003-顧客註記約定作業_成年監護輔助宣告比對查詢</v>
      </c>
      <c r="G1411" s="6"/>
      <c r="H1411" s="6"/>
      <c r="J1411" s="6" t="s">
        <v>2572</v>
      </c>
      <c r="K1411" s="6" t="s">
        <v>2578</v>
      </c>
      <c r="L1411" s="6"/>
      <c r="M1411" s="6"/>
      <c r="N1411" s="6">
        <v>12</v>
      </c>
      <c r="O1411" s="6" t="s">
        <v>516</v>
      </c>
      <c r="P1411" s="6" t="s">
        <v>2579</v>
      </c>
      <c r="Q1411" s="6"/>
      <c r="S1411" s="6"/>
      <c r="T1411" s="6" t="s">
        <v>2575</v>
      </c>
    </row>
    <row r="1412" spans="1:20" hidden="1">
      <c r="A1412" s="6" t="str">
        <f>VLOOKUP(E1412,CIFX_ECSG清單!A:B,2,0)</f>
        <v>未上架</v>
      </c>
      <c r="B1412" s="6" t="str">
        <f>_xlfn.IFNA(IF(C1412="舊服務",LOOKUP(1,0/FIND(IFERROR(VLOOKUP(E1412,新舊交易名稱mapping!A:B,2,0),E1412),PGMTRX!A:A),PGMTRX!C:C),LOOKUP(1,0/FIND(E1412,新服務功能!H:H),新服務功能!M:M)),VLOOKUP(IFERROR(VLOOKUP(E1412,新舊交易名稱mapping!A:B,2,0),E1412),CIFX_ECSG清單!A:B,2,0))</f>
        <v>未上架</v>
      </c>
      <c r="C1412" s="6" t="str">
        <f>IF(_xlfn.IFNA(VLOOKUP(E1412,新服務功能!H:H,1,0),"舊服務")&lt;&gt;"舊服務","新服務","舊服務")</f>
        <v>舊服務</v>
      </c>
      <c r="D1412" s="6" t="str">
        <f>IF((VLOOKUP(E1412,CIFX_ECSG清單!A:H,8,FALSE))=1,"異動","查詢")</f>
        <v>查詢</v>
      </c>
      <c r="E1412" s="6" t="s">
        <v>2573</v>
      </c>
      <c r="F1412" s="27" t="str">
        <f>IF(ISNUMBER(FIND("TWIS",E1412)),VLOOKUP(SUBSTITUTE(E1412,"TWIS","IWIS"),CIFX_ECSG清單!A:R,18,0),IF(AND(ISNUMBER(FIND("T",LEFT(E1412,2))),IF(LEN(E1412)-LEN(SUBSTITUTE(E1412,"T",""))&gt;1,FALSE,TRUE)),VLOOKUP(SUBSTITUTE(E1412,"T",""),CIFX_ECSG清單!A:R,18,0),VLOOKUP(E1412,CIFX_ECSG清單!A:R,18,0)))</f>
        <v>TS0116-SA-010320-00003-顧客註記約定作業_成年監護輔助宣告比對查詢</v>
      </c>
      <c r="G1412" s="6"/>
      <c r="H1412" s="6"/>
      <c r="J1412" s="6" t="s">
        <v>2572</v>
      </c>
      <c r="K1412" s="6" t="s">
        <v>2271</v>
      </c>
      <c r="L1412" s="6"/>
      <c r="M1412" s="6"/>
      <c r="N1412" s="6">
        <v>8</v>
      </c>
      <c r="O1412" s="6" t="s">
        <v>516</v>
      </c>
      <c r="P1412" s="6" t="s">
        <v>631</v>
      </c>
      <c r="Q1412" s="6"/>
      <c r="S1412" s="6"/>
      <c r="T1412" s="6" t="s">
        <v>2575</v>
      </c>
    </row>
    <row r="1413" spans="1:20" hidden="1">
      <c r="A1413" s="6" t="str">
        <f>VLOOKUP(E1413,CIFX_ECSG清單!A:B,2,0)</f>
        <v>未上架</v>
      </c>
      <c r="B1413" s="6" t="str">
        <f>_xlfn.IFNA(IF(C1413="舊服務",LOOKUP(1,0/FIND(IFERROR(VLOOKUP(E1413,新舊交易名稱mapping!A:B,2,0),E1413),PGMTRX!A:A),PGMTRX!C:C),LOOKUP(1,0/FIND(E1413,新服務功能!H:H),新服務功能!M:M)),VLOOKUP(IFERROR(VLOOKUP(E1413,新舊交易名稱mapping!A:B,2,0),E1413),CIFX_ECSG清單!A:B,2,0))</f>
        <v>未上架</v>
      </c>
      <c r="C1413" s="6" t="str">
        <f>IF(_xlfn.IFNA(VLOOKUP(E1413,新服務功能!H:H,1,0),"舊服務")&lt;&gt;"舊服務","新服務","舊服務")</f>
        <v>舊服務</v>
      </c>
      <c r="D1413" s="6" t="str">
        <f>IF((VLOOKUP(E1413,CIFX_ECSG清單!A:H,8,FALSE))=1,"異動","查詢")</f>
        <v>查詢</v>
      </c>
      <c r="E1413" s="6" t="s">
        <v>2573</v>
      </c>
      <c r="F1413" s="27" t="str">
        <f>IF(ISNUMBER(FIND("TWIS",E1413)),VLOOKUP(SUBSTITUTE(E1413,"TWIS","IWIS"),CIFX_ECSG清單!A:R,18,0),IF(AND(ISNUMBER(FIND("T",LEFT(E1413,2))),IF(LEN(E1413)-LEN(SUBSTITUTE(E1413,"T",""))&gt;1,FALSE,TRUE)),VLOOKUP(SUBSTITUTE(E1413,"T",""),CIFX_ECSG清單!A:R,18,0),VLOOKUP(E1413,CIFX_ECSG清單!A:R,18,0)))</f>
        <v>TS0116-SA-010320-00003-顧客註記約定作業_成年監護輔助宣告比對查詢</v>
      </c>
      <c r="G1413" s="6"/>
      <c r="H1413" s="6"/>
      <c r="J1413" s="6" t="s">
        <v>2572</v>
      </c>
      <c r="K1413" s="6" t="s">
        <v>2580</v>
      </c>
      <c r="L1413" s="6"/>
      <c r="M1413" s="6"/>
      <c r="N1413" s="6">
        <v>1</v>
      </c>
      <c r="O1413" s="6" t="s">
        <v>516</v>
      </c>
      <c r="P1413" s="6" t="s">
        <v>2581</v>
      </c>
      <c r="Q1413" s="6"/>
      <c r="S1413" s="6"/>
      <c r="T1413" s="6" t="s">
        <v>2575</v>
      </c>
    </row>
  </sheetData>
  <autoFilter ref="A1:T1413">
    <filterColumn colId="1">
      <filters>
        <filter val="CH0052 線上服務應用系統,CH0018 行動銀行系統"/>
      </filters>
    </filterColumn>
  </autoFilter>
  <phoneticPr fontId="19" type="noConversion"/>
  <pageMargins left="0.7" right="0.7" top="0.75" bottom="0.75" header="0.3" footer="0.3"/>
  <pageSetup paperSize="9" orientation="portrait" horizontalDpi="36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tabColor rgb="FFFFFF00"/>
  </sheetPr>
  <dimension ref="A1:T90"/>
  <sheetViews>
    <sheetView zoomScale="85" zoomScaleNormal="85" workbookViewId="0">
      <pane ySplit="1" topLeftCell="A68" activePane="bottomLeft" state="frozen"/>
      <selection pane="bottomLeft" activeCell="C89" sqref="C89"/>
    </sheetView>
  </sheetViews>
  <sheetFormatPr defaultColWidth="9.140625" defaultRowHeight="16.5"/>
  <cols>
    <col min="1" max="1" width="32.7109375" style="6" customWidth="1"/>
    <col min="2" max="2" width="10.85546875" style="6" bestFit="1" customWidth="1"/>
    <col min="3" max="3" width="58.42578125" style="6" bestFit="1" customWidth="1"/>
    <col min="4" max="5" width="15.28515625" style="17" customWidth="1"/>
    <col min="6" max="6" width="12.85546875" style="6" bestFit="1" customWidth="1"/>
    <col min="7" max="7" width="22.28515625" style="6" bestFit="1" customWidth="1"/>
    <col min="8" max="8" width="10.140625" style="6" bestFit="1" customWidth="1"/>
    <col min="9" max="10" width="8.5703125" style="6" hidden="1" customWidth="1"/>
    <col min="11" max="11" width="53.85546875" style="6" hidden="1" customWidth="1"/>
    <col min="12" max="12" width="7" style="6" hidden="1" customWidth="1"/>
    <col min="13" max="13" width="6.7109375" style="6" hidden="1" customWidth="1"/>
    <col min="14" max="16" width="19.140625" style="6" hidden="1" customWidth="1"/>
    <col min="17" max="17" width="38.7109375" style="6" hidden="1" customWidth="1"/>
    <col min="18" max="18" width="104.5703125" style="6" bestFit="1" customWidth="1"/>
    <col min="19" max="19" width="10" style="6" bestFit="1" customWidth="1"/>
    <col min="20" max="20" width="38.7109375" style="6" bestFit="1" customWidth="1"/>
    <col min="21" max="16384" width="9.140625" style="6"/>
  </cols>
  <sheetData>
    <row r="1" spans="1:20" ht="49.5">
      <c r="A1" s="2" t="s">
        <v>20</v>
      </c>
      <c r="B1" s="2" t="s">
        <v>21</v>
      </c>
      <c r="C1" s="2" t="s">
        <v>22</v>
      </c>
      <c r="D1" s="3" t="s">
        <v>23</v>
      </c>
      <c r="E1" s="4" t="s">
        <v>24</v>
      </c>
      <c r="F1" s="2" t="s">
        <v>25</v>
      </c>
      <c r="G1" s="5" t="s">
        <v>26</v>
      </c>
      <c r="H1" s="5" t="s">
        <v>27</v>
      </c>
      <c r="I1" s="2" t="s">
        <v>28</v>
      </c>
      <c r="J1" s="2" t="s">
        <v>29</v>
      </c>
      <c r="K1" s="2" t="s">
        <v>30</v>
      </c>
      <c r="L1" s="2" t="s">
        <v>31</v>
      </c>
      <c r="M1" s="2" t="s">
        <v>32</v>
      </c>
      <c r="N1" s="2" t="s">
        <v>33</v>
      </c>
      <c r="O1" s="2" t="s">
        <v>34</v>
      </c>
      <c r="P1" s="2" t="s">
        <v>35</v>
      </c>
      <c r="Q1" s="2" t="s">
        <v>36</v>
      </c>
      <c r="R1" s="5" t="s">
        <v>37</v>
      </c>
      <c r="S1" s="5" t="s">
        <v>38</v>
      </c>
      <c r="T1" s="5" t="s">
        <v>39</v>
      </c>
    </row>
    <row r="2" spans="1:20">
      <c r="A2" s="11" t="s">
        <v>40</v>
      </c>
      <c r="B2" s="7" t="s">
        <v>41</v>
      </c>
      <c r="C2" s="7" t="s">
        <v>42</v>
      </c>
      <c r="D2" s="8" t="s">
        <v>43</v>
      </c>
      <c r="E2" s="8"/>
      <c r="F2" s="7" t="s">
        <v>44</v>
      </c>
      <c r="G2" s="7" t="s">
        <v>45</v>
      </c>
      <c r="H2" s="7">
        <v>1</v>
      </c>
      <c r="I2" s="7" t="s">
        <v>46</v>
      </c>
      <c r="J2" s="7" t="s">
        <v>47</v>
      </c>
      <c r="K2" s="7" t="s">
        <v>48</v>
      </c>
      <c r="L2" s="7" t="s">
        <v>49</v>
      </c>
      <c r="M2" s="7" t="s">
        <v>50</v>
      </c>
      <c r="N2" s="7"/>
      <c r="O2" s="7"/>
      <c r="P2" s="7"/>
      <c r="Q2" s="7"/>
      <c r="R2" s="7" t="s">
        <v>51</v>
      </c>
      <c r="S2" s="7" t="s">
        <v>52</v>
      </c>
      <c r="T2" s="7" t="s">
        <v>53</v>
      </c>
    </row>
    <row r="3" spans="1:20">
      <c r="A3" s="7" t="s">
        <v>54</v>
      </c>
      <c r="B3" s="7" t="s">
        <v>41</v>
      </c>
      <c r="C3" s="7" t="s">
        <v>55</v>
      </c>
      <c r="D3" s="8" t="s">
        <v>43</v>
      </c>
      <c r="E3" s="8"/>
      <c r="F3" s="7" t="s">
        <v>56</v>
      </c>
      <c r="G3" s="7" t="s">
        <v>57</v>
      </c>
      <c r="H3" s="7">
        <v>3</v>
      </c>
      <c r="I3" s="7" t="s">
        <v>46</v>
      </c>
      <c r="J3" s="7" t="s">
        <v>47</v>
      </c>
      <c r="K3" s="7" t="s">
        <v>58</v>
      </c>
      <c r="L3" s="7" t="s">
        <v>49</v>
      </c>
      <c r="M3" s="7" t="s">
        <v>59</v>
      </c>
      <c r="N3" s="9">
        <v>1</v>
      </c>
      <c r="O3" s="9">
        <v>1</v>
      </c>
      <c r="P3" s="10">
        <v>43622</v>
      </c>
      <c r="Q3" s="7"/>
      <c r="R3" s="7" t="s">
        <v>60</v>
      </c>
      <c r="S3" s="7" t="s">
        <v>61</v>
      </c>
      <c r="T3" s="7" t="s">
        <v>52</v>
      </c>
    </row>
    <row r="4" spans="1:20">
      <c r="A4" s="7" t="s">
        <v>54</v>
      </c>
      <c r="B4" s="7" t="s">
        <v>41</v>
      </c>
      <c r="C4" s="7" t="s">
        <v>55</v>
      </c>
      <c r="D4" s="8" t="s">
        <v>43</v>
      </c>
      <c r="E4" s="8"/>
      <c r="F4" s="7" t="s">
        <v>62</v>
      </c>
      <c r="G4" s="7" t="s">
        <v>57</v>
      </c>
      <c r="H4" s="7">
        <v>3</v>
      </c>
      <c r="I4" s="7"/>
      <c r="J4" s="7"/>
      <c r="K4" s="7" t="s">
        <v>58</v>
      </c>
      <c r="L4" s="7"/>
      <c r="M4" s="7"/>
      <c r="N4" s="7"/>
      <c r="O4" s="7"/>
      <c r="P4" s="7"/>
      <c r="Q4" s="7" t="s">
        <v>63</v>
      </c>
      <c r="R4" s="7" t="s">
        <v>60</v>
      </c>
      <c r="S4" s="7" t="s">
        <v>61</v>
      </c>
      <c r="T4" s="7" t="s">
        <v>52</v>
      </c>
    </row>
    <row r="5" spans="1:20">
      <c r="A5" s="7" t="s">
        <v>64</v>
      </c>
      <c r="B5" s="7" t="s">
        <v>41</v>
      </c>
      <c r="C5" s="7" t="s">
        <v>65</v>
      </c>
      <c r="D5" s="8" t="s">
        <v>43</v>
      </c>
      <c r="E5" s="8"/>
      <c r="F5" s="7" t="s">
        <v>66</v>
      </c>
      <c r="G5" s="7" t="s">
        <v>67</v>
      </c>
      <c r="H5" s="7">
        <v>1</v>
      </c>
      <c r="I5" s="7" t="s">
        <v>46</v>
      </c>
      <c r="J5" s="7" t="s">
        <v>47</v>
      </c>
      <c r="K5" s="7" t="s">
        <v>68</v>
      </c>
      <c r="L5" s="7" t="s">
        <v>69</v>
      </c>
      <c r="M5" s="7" t="s">
        <v>70</v>
      </c>
      <c r="N5" s="9">
        <v>1</v>
      </c>
      <c r="O5" s="9">
        <v>1</v>
      </c>
      <c r="P5" s="10">
        <v>43622</v>
      </c>
      <c r="Q5" s="7"/>
      <c r="R5" s="7" t="s">
        <v>71</v>
      </c>
      <c r="S5" s="7" t="s">
        <v>61</v>
      </c>
      <c r="T5" s="7" t="s">
        <v>52</v>
      </c>
    </row>
    <row r="6" spans="1:20">
      <c r="A6" s="7" t="s">
        <v>72</v>
      </c>
      <c r="B6" s="7" t="s">
        <v>41</v>
      </c>
      <c r="C6" s="7" t="s">
        <v>73</v>
      </c>
      <c r="D6" s="8" t="s">
        <v>43</v>
      </c>
      <c r="E6" s="8"/>
      <c r="F6" s="7" t="s">
        <v>56</v>
      </c>
      <c r="G6" s="7" t="s">
        <v>74</v>
      </c>
      <c r="H6" s="7">
        <v>3</v>
      </c>
      <c r="I6" s="7" t="s">
        <v>46</v>
      </c>
      <c r="J6" s="7" t="s">
        <v>47</v>
      </c>
      <c r="K6" s="7" t="s">
        <v>75</v>
      </c>
      <c r="L6" s="7" t="s">
        <v>49</v>
      </c>
      <c r="M6" s="7" t="s">
        <v>59</v>
      </c>
      <c r="N6" s="9">
        <v>1</v>
      </c>
      <c r="O6" s="9">
        <v>1</v>
      </c>
      <c r="P6" s="10">
        <v>43622</v>
      </c>
      <c r="Q6" s="7"/>
      <c r="R6" s="7" t="s">
        <v>76</v>
      </c>
      <c r="S6" s="7" t="s">
        <v>61</v>
      </c>
      <c r="T6" s="7" t="s">
        <v>52</v>
      </c>
    </row>
    <row r="7" spans="1:20">
      <c r="A7" s="12" t="s">
        <v>77</v>
      </c>
      <c r="B7" s="12" t="s">
        <v>78</v>
      </c>
      <c r="C7" s="12" t="s">
        <v>79</v>
      </c>
      <c r="D7" s="13"/>
      <c r="E7" s="13"/>
      <c r="F7" s="12" t="s">
        <v>66</v>
      </c>
      <c r="G7" s="12" t="s">
        <v>67</v>
      </c>
      <c r="H7" s="12">
        <v>1</v>
      </c>
      <c r="I7" s="7" t="s">
        <v>46</v>
      </c>
      <c r="J7" s="7" t="s">
        <v>47</v>
      </c>
      <c r="K7" s="7" t="s">
        <v>80</v>
      </c>
      <c r="L7" s="7" t="s">
        <v>69</v>
      </c>
      <c r="M7" s="7" t="s">
        <v>81</v>
      </c>
      <c r="N7" s="9">
        <v>1</v>
      </c>
      <c r="O7" s="9">
        <v>1</v>
      </c>
      <c r="P7" s="10">
        <v>43622</v>
      </c>
      <c r="Q7" s="7"/>
      <c r="R7" s="12" t="s">
        <v>82</v>
      </c>
      <c r="S7" s="12" t="s">
        <v>52</v>
      </c>
      <c r="T7" s="12" t="s">
        <v>83</v>
      </c>
    </row>
    <row r="8" spans="1:20">
      <c r="A8" s="12" t="s">
        <v>84</v>
      </c>
      <c r="B8" s="12" t="s">
        <v>78</v>
      </c>
      <c r="C8" s="12" t="s">
        <v>85</v>
      </c>
      <c r="D8" s="13"/>
      <c r="E8" s="13"/>
      <c r="F8" s="12" t="s">
        <v>66</v>
      </c>
      <c r="G8" s="12" t="s">
        <v>86</v>
      </c>
      <c r="H8" s="12">
        <v>1</v>
      </c>
      <c r="I8" s="7" t="s">
        <v>46</v>
      </c>
      <c r="J8" s="7" t="s">
        <v>47</v>
      </c>
      <c r="K8" s="7" t="s">
        <v>87</v>
      </c>
      <c r="L8" s="7" t="s">
        <v>69</v>
      </c>
      <c r="M8" s="7" t="s">
        <v>81</v>
      </c>
      <c r="N8" s="9">
        <v>1</v>
      </c>
      <c r="O8" s="9">
        <v>1</v>
      </c>
      <c r="P8" s="10">
        <v>43622</v>
      </c>
      <c r="Q8" s="7"/>
      <c r="R8" s="12" t="s">
        <v>88</v>
      </c>
      <c r="S8" s="12" t="s">
        <v>61</v>
      </c>
      <c r="T8" s="12" t="s">
        <v>83</v>
      </c>
    </row>
    <row r="9" spans="1:20">
      <c r="A9" s="7" t="s">
        <v>89</v>
      </c>
      <c r="B9" s="7" t="s">
        <v>41</v>
      </c>
      <c r="C9" s="7" t="s">
        <v>90</v>
      </c>
      <c r="D9" s="8" t="s">
        <v>43</v>
      </c>
      <c r="E9" s="8"/>
      <c r="F9" s="7" t="s">
        <v>66</v>
      </c>
      <c r="G9" s="7" t="s">
        <v>91</v>
      </c>
      <c r="H9" s="7">
        <v>1</v>
      </c>
      <c r="I9" s="7" t="s">
        <v>46</v>
      </c>
      <c r="J9" s="7" t="s">
        <v>92</v>
      </c>
      <c r="K9" s="7" t="s">
        <v>93</v>
      </c>
      <c r="L9" s="7" t="s">
        <v>94</v>
      </c>
      <c r="M9" s="7" t="s">
        <v>50</v>
      </c>
      <c r="N9" s="9">
        <v>0.8</v>
      </c>
      <c r="O9" s="7"/>
      <c r="P9" s="7"/>
      <c r="Q9" s="7"/>
      <c r="R9" s="7" t="s">
        <v>95</v>
      </c>
      <c r="S9" s="7" t="s">
        <v>52</v>
      </c>
      <c r="T9" s="7" t="s">
        <v>52</v>
      </c>
    </row>
    <row r="10" spans="1:20">
      <c r="A10" s="7" t="s">
        <v>96</v>
      </c>
      <c r="B10" s="7" t="s">
        <v>41</v>
      </c>
      <c r="C10" s="7" t="s">
        <v>97</v>
      </c>
      <c r="D10" s="8" t="s">
        <v>43</v>
      </c>
      <c r="E10" s="8"/>
      <c r="F10" s="7" t="s">
        <v>66</v>
      </c>
      <c r="G10" s="7" t="s">
        <v>98</v>
      </c>
      <c r="H10" s="7">
        <v>1</v>
      </c>
      <c r="I10" s="7" t="s">
        <v>46</v>
      </c>
      <c r="J10" s="7" t="s">
        <v>99</v>
      </c>
      <c r="K10" s="7" t="s">
        <v>100</v>
      </c>
      <c r="L10" s="7" t="s">
        <v>94</v>
      </c>
      <c r="M10" s="7" t="s">
        <v>50</v>
      </c>
      <c r="N10" s="9">
        <v>0.8</v>
      </c>
      <c r="O10" s="7"/>
      <c r="P10" s="7"/>
      <c r="Q10" s="7"/>
      <c r="R10" s="7" t="s">
        <v>101</v>
      </c>
      <c r="S10" s="7" t="s">
        <v>52</v>
      </c>
      <c r="T10" s="7" t="s">
        <v>52</v>
      </c>
    </row>
    <row r="11" spans="1:20">
      <c r="A11" s="7" t="s">
        <v>102</v>
      </c>
      <c r="B11" s="7" t="s">
        <v>41</v>
      </c>
      <c r="C11" s="7" t="s">
        <v>103</v>
      </c>
      <c r="D11" s="8" t="s">
        <v>43</v>
      </c>
      <c r="E11" s="8"/>
      <c r="F11" s="7" t="s">
        <v>56</v>
      </c>
      <c r="G11" s="7" t="s">
        <v>104</v>
      </c>
      <c r="H11" s="7">
        <v>3</v>
      </c>
      <c r="I11" s="7" t="s">
        <v>46</v>
      </c>
      <c r="J11" s="7" t="s">
        <v>47</v>
      </c>
      <c r="K11" s="7" t="s">
        <v>105</v>
      </c>
      <c r="L11" s="7" t="s">
        <v>49</v>
      </c>
      <c r="M11" s="7" t="s">
        <v>50</v>
      </c>
      <c r="N11" s="9">
        <v>0.8</v>
      </c>
      <c r="O11" s="7"/>
      <c r="P11" s="7"/>
      <c r="Q11" s="7"/>
      <c r="R11" s="7" t="s">
        <v>106</v>
      </c>
      <c r="S11" s="7"/>
      <c r="T11" s="7" t="s">
        <v>52</v>
      </c>
    </row>
    <row r="12" spans="1:20">
      <c r="A12" s="7" t="s">
        <v>107</v>
      </c>
      <c r="B12" s="7" t="s">
        <v>41</v>
      </c>
      <c r="C12" s="7" t="s">
        <v>108</v>
      </c>
      <c r="D12" s="8" t="s">
        <v>43</v>
      </c>
      <c r="E12" s="8"/>
      <c r="F12" s="7" t="s">
        <v>109</v>
      </c>
      <c r="G12" s="7" t="s">
        <v>110</v>
      </c>
      <c r="H12" s="7">
        <v>1</v>
      </c>
      <c r="I12" s="7"/>
      <c r="J12" s="7"/>
      <c r="K12" s="7" t="s">
        <v>111</v>
      </c>
      <c r="L12" s="7"/>
      <c r="M12" s="7"/>
      <c r="N12" s="7"/>
      <c r="O12" s="7"/>
      <c r="P12" s="7"/>
      <c r="Q12" s="7"/>
      <c r="R12" s="7" t="s">
        <v>112</v>
      </c>
      <c r="S12" s="7" t="s">
        <v>61</v>
      </c>
      <c r="T12" s="7" t="s">
        <v>52</v>
      </c>
    </row>
    <row r="13" spans="1:20">
      <c r="A13" s="7" t="s">
        <v>113</v>
      </c>
      <c r="B13" s="7" t="s">
        <v>41</v>
      </c>
      <c r="C13" s="7" t="s">
        <v>114</v>
      </c>
      <c r="D13" s="8" t="s">
        <v>43</v>
      </c>
      <c r="E13" s="8"/>
      <c r="F13" s="7" t="s">
        <v>66</v>
      </c>
      <c r="G13" s="7" t="s">
        <v>115</v>
      </c>
      <c r="H13" s="7">
        <v>1</v>
      </c>
      <c r="I13" s="7" t="s">
        <v>46</v>
      </c>
      <c r="J13" s="7" t="s">
        <v>47</v>
      </c>
      <c r="K13" s="7" t="s">
        <v>116</v>
      </c>
      <c r="L13" s="7" t="s">
        <v>69</v>
      </c>
      <c r="M13" s="7" t="s">
        <v>81</v>
      </c>
      <c r="N13" s="9"/>
      <c r="O13" s="9"/>
      <c r="P13" s="7"/>
      <c r="Q13" s="7"/>
      <c r="R13" s="7" t="s">
        <v>117</v>
      </c>
      <c r="S13" s="7" t="s">
        <v>52</v>
      </c>
      <c r="T13" s="7" t="s">
        <v>52</v>
      </c>
    </row>
    <row r="14" spans="1:20">
      <c r="A14" s="7" t="s">
        <v>118</v>
      </c>
      <c r="B14" s="7" t="s">
        <v>119</v>
      </c>
      <c r="C14" s="7" t="s">
        <v>120</v>
      </c>
      <c r="D14" s="8" t="s">
        <v>43</v>
      </c>
      <c r="E14" s="8"/>
      <c r="F14" s="7" t="s">
        <v>66</v>
      </c>
      <c r="G14" s="7" t="s">
        <v>121</v>
      </c>
      <c r="H14" s="7">
        <v>1</v>
      </c>
      <c r="I14" s="7" t="s">
        <v>46</v>
      </c>
      <c r="J14" s="7" t="s">
        <v>122</v>
      </c>
      <c r="K14" s="7" t="s">
        <v>123</v>
      </c>
      <c r="L14" s="7" t="s">
        <v>94</v>
      </c>
      <c r="M14" s="7" t="s">
        <v>50</v>
      </c>
      <c r="N14" s="9">
        <v>0.8</v>
      </c>
      <c r="O14" s="7"/>
      <c r="P14" s="7"/>
      <c r="Q14" s="7"/>
      <c r="R14" s="7" t="s">
        <v>124</v>
      </c>
      <c r="S14" s="7" t="s">
        <v>52</v>
      </c>
      <c r="T14" s="7" t="s">
        <v>52</v>
      </c>
    </row>
    <row r="15" spans="1:20">
      <c r="A15" s="7" t="s">
        <v>125</v>
      </c>
      <c r="B15" s="7" t="s">
        <v>41</v>
      </c>
      <c r="C15" s="7" t="s">
        <v>126</v>
      </c>
      <c r="D15" s="8" t="s">
        <v>43</v>
      </c>
      <c r="E15" s="8"/>
      <c r="F15" s="7" t="s">
        <v>66</v>
      </c>
      <c r="G15" s="7" t="s">
        <v>121</v>
      </c>
      <c r="H15" s="7">
        <v>1</v>
      </c>
      <c r="I15" s="7" t="s">
        <v>46</v>
      </c>
      <c r="J15" s="7" t="s">
        <v>127</v>
      </c>
      <c r="K15" s="7" t="s">
        <v>128</v>
      </c>
      <c r="L15" s="7" t="s">
        <v>94</v>
      </c>
      <c r="M15" s="7" t="s">
        <v>50</v>
      </c>
      <c r="N15" s="9">
        <v>0.8</v>
      </c>
      <c r="O15" s="7"/>
      <c r="P15" s="7"/>
      <c r="Q15" s="7"/>
      <c r="R15" s="7" t="s">
        <v>129</v>
      </c>
      <c r="S15" s="7" t="s">
        <v>52</v>
      </c>
      <c r="T15" s="7" t="s">
        <v>52</v>
      </c>
    </row>
    <row r="16" spans="1:20">
      <c r="A16" s="7" t="s">
        <v>130</v>
      </c>
      <c r="B16" s="7" t="s">
        <v>41</v>
      </c>
      <c r="C16" s="7" t="s">
        <v>131</v>
      </c>
      <c r="D16" s="8" t="s">
        <v>43</v>
      </c>
      <c r="E16" s="8"/>
      <c r="F16" s="7" t="s">
        <v>56</v>
      </c>
      <c r="G16" s="7" t="s">
        <v>132</v>
      </c>
      <c r="H16" s="7">
        <v>3</v>
      </c>
      <c r="I16" s="7" t="s">
        <v>46</v>
      </c>
      <c r="J16" s="7" t="s">
        <v>133</v>
      </c>
      <c r="K16" s="7" t="s">
        <v>134</v>
      </c>
      <c r="L16" s="7" t="s">
        <v>49</v>
      </c>
      <c r="M16" s="7" t="s">
        <v>59</v>
      </c>
      <c r="N16" s="9">
        <v>0.8</v>
      </c>
      <c r="O16" s="7"/>
      <c r="P16" s="7"/>
      <c r="Q16" s="7"/>
      <c r="R16" s="7" t="s">
        <v>135</v>
      </c>
      <c r="S16" s="7"/>
      <c r="T16" s="7" t="s">
        <v>52</v>
      </c>
    </row>
    <row r="17" spans="1:20">
      <c r="A17" s="7" t="s">
        <v>136</v>
      </c>
      <c r="B17" s="7" t="s">
        <v>119</v>
      </c>
      <c r="C17" s="7" t="s">
        <v>137</v>
      </c>
      <c r="D17" s="8" t="s">
        <v>43</v>
      </c>
      <c r="E17" s="8"/>
      <c r="F17" s="7" t="s">
        <v>66</v>
      </c>
      <c r="G17" s="7" t="s">
        <v>138</v>
      </c>
      <c r="H17" s="7">
        <v>1</v>
      </c>
      <c r="I17" s="7" t="s">
        <v>46</v>
      </c>
      <c r="J17" s="7" t="s">
        <v>133</v>
      </c>
      <c r="K17" s="7" t="s">
        <v>139</v>
      </c>
      <c r="L17" s="7" t="s">
        <v>94</v>
      </c>
      <c r="M17" s="7" t="s">
        <v>59</v>
      </c>
      <c r="N17" s="9">
        <v>0.8</v>
      </c>
      <c r="O17" s="7"/>
      <c r="P17" s="7"/>
      <c r="Q17" s="7"/>
      <c r="R17" s="7" t="s">
        <v>140</v>
      </c>
      <c r="S17" s="7" t="s">
        <v>52</v>
      </c>
      <c r="T17" s="7" t="s">
        <v>52</v>
      </c>
    </row>
    <row r="18" spans="1:20">
      <c r="A18" s="7" t="s">
        <v>141</v>
      </c>
      <c r="B18" s="7" t="s">
        <v>41</v>
      </c>
      <c r="C18" s="7" t="s">
        <v>142</v>
      </c>
      <c r="D18" s="8" t="s">
        <v>43</v>
      </c>
      <c r="E18" s="8"/>
      <c r="F18" s="7" t="s">
        <v>66</v>
      </c>
      <c r="G18" s="7" t="s">
        <v>143</v>
      </c>
      <c r="H18" s="7">
        <v>1</v>
      </c>
      <c r="I18" s="7"/>
      <c r="J18" s="7"/>
      <c r="K18" s="7" t="s">
        <v>144</v>
      </c>
      <c r="L18" s="7"/>
      <c r="M18" s="7"/>
      <c r="N18" s="7"/>
      <c r="O18" s="7"/>
      <c r="P18" s="7"/>
      <c r="Q18" s="7"/>
      <c r="R18" s="7" t="s">
        <v>145</v>
      </c>
      <c r="S18" s="7" t="s">
        <v>52</v>
      </c>
      <c r="T18" s="7" t="s">
        <v>52</v>
      </c>
    </row>
    <row r="19" spans="1:20">
      <c r="A19" s="7" t="s">
        <v>146</v>
      </c>
      <c r="B19" s="7" t="s">
        <v>41</v>
      </c>
      <c r="C19" s="7" t="s">
        <v>147</v>
      </c>
      <c r="D19" s="8" t="s">
        <v>43</v>
      </c>
      <c r="E19" s="8"/>
      <c r="F19" s="7" t="s">
        <v>66</v>
      </c>
      <c r="G19" s="7" t="s">
        <v>148</v>
      </c>
      <c r="H19" s="7">
        <v>1</v>
      </c>
      <c r="I19" s="7" t="s">
        <v>46</v>
      </c>
      <c r="J19" s="7" t="s">
        <v>149</v>
      </c>
      <c r="K19" s="7" t="s">
        <v>150</v>
      </c>
      <c r="L19" s="7" t="s">
        <v>94</v>
      </c>
      <c r="M19" s="7" t="s">
        <v>50</v>
      </c>
      <c r="N19" s="9">
        <v>0.8</v>
      </c>
      <c r="O19" s="7"/>
      <c r="P19" s="7"/>
      <c r="Q19" s="7"/>
      <c r="R19" s="7" t="s">
        <v>151</v>
      </c>
      <c r="S19" s="7" t="s">
        <v>52</v>
      </c>
      <c r="T19" s="7" t="s">
        <v>52</v>
      </c>
    </row>
    <row r="20" spans="1:20">
      <c r="A20" s="7" t="s">
        <v>152</v>
      </c>
      <c r="B20" s="7" t="s">
        <v>119</v>
      </c>
      <c r="C20" s="7" t="s">
        <v>153</v>
      </c>
      <c r="D20" s="8" t="s">
        <v>43</v>
      </c>
      <c r="E20" s="8"/>
      <c r="F20" s="7" t="s">
        <v>66</v>
      </c>
      <c r="G20" s="7" t="s">
        <v>154</v>
      </c>
      <c r="H20" s="7">
        <v>1</v>
      </c>
      <c r="I20" s="7" t="s">
        <v>46</v>
      </c>
      <c r="J20" s="7" t="s">
        <v>155</v>
      </c>
      <c r="K20" s="7" t="s">
        <v>156</v>
      </c>
      <c r="L20" s="7" t="s">
        <v>94</v>
      </c>
      <c r="M20" s="7" t="s">
        <v>50</v>
      </c>
      <c r="N20" s="9">
        <v>0.8</v>
      </c>
      <c r="O20" s="7"/>
      <c r="P20" s="7"/>
      <c r="Q20" s="7"/>
      <c r="R20" s="7" t="s">
        <v>157</v>
      </c>
      <c r="S20" s="7" t="s">
        <v>158</v>
      </c>
      <c r="T20" s="7" t="s">
        <v>52</v>
      </c>
    </row>
    <row r="21" spans="1:20">
      <c r="A21" s="7" t="s">
        <v>159</v>
      </c>
      <c r="B21" s="7" t="s">
        <v>119</v>
      </c>
      <c r="C21" s="7" t="s">
        <v>160</v>
      </c>
      <c r="D21" s="8" t="s">
        <v>43</v>
      </c>
      <c r="E21" s="8"/>
      <c r="F21" s="7" t="s">
        <v>66</v>
      </c>
      <c r="G21" s="7" t="s">
        <v>161</v>
      </c>
      <c r="H21" s="7">
        <v>1</v>
      </c>
      <c r="I21" s="7" t="s">
        <v>46</v>
      </c>
      <c r="J21" s="7" t="s">
        <v>162</v>
      </c>
      <c r="K21" s="7" t="s">
        <v>161</v>
      </c>
      <c r="L21" s="7" t="s">
        <v>49</v>
      </c>
      <c r="M21" s="7" t="s">
        <v>50</v>
      </c>
      <c r="N21" s="9">
        <v>0.8</v>
      </c>
      <c r="O21" s="7"/>
      <c r="P21" s="7"/>
      <c r="Q21" s="7"/>
      <c r="R21" s="7" t="s">
        <v>163</v>
      </c>
      <c r="S21" s="7" t="s">
        <v>52</v>
      </c>
      <c r="T21" s="7" t="s">
        <v>52</v>
      </c>
    </row>
    <row r="22" spans="1:20">
      <c r="A22" s="7" t="s">
        <v>164</v>
      </c>
      <c r="B22" s="7" t="s">
        <v>41</v>
      </c>
      <c r="C22" s="7" t="s">
        <v>165</v>
      </c>
      <c r="D22" s="8" t="s">
        <v>43</v>
      </c>
      <c r="E22" s="8"/>
      <c r="F22" s="7" t="s">
        <v>56</v>
      </c>
      <c r="G22" s="7" t="s">
        <v>166</v>
      </c>
      <c r="H22" s="7">
        <v>3</v>
      </c>
      <c r="I22" s="7" t="s">
        <v>46</v>
      </c>
      <c r="J22" s="7" t="s">
        <v>167</v>
      </c>
      <c r="K22" s="7" t="s">
        <v>168</v>
      </c>
      <c r="L22" s="7" t="s">
        <v>49</v>
      </c>
      <c r="M22" s="7" t="s">
        <v>59</v>
      </c>
      <c r="N22" s="9">
        <v>0.1</v>
      </c>
      <c r="O22" s="7"/>
      <c r="P22" s="7"/>
      <c r="Q22" s="7"/>
      <c r="R22" s="7" t="s">
        <v>169</v>
      </c>
      <c r="S22" s="7" t="s">
        <v>52</v>
      </c>
      <c r="T22" s="7" t="s">
        <v>52</v>
      </c>
    </row>
    <row r="23" spans="1:20">
      <c r="A23" s="7" t="s">
        <v>170</v>
      </c>
      <c r="B23" s="7" t="s">
        <v>41</v>
      </c>
      <c r="C23" s="7" t="s">
        <v>171</v>
      </c>
      <c r="D23" s="8" t="s">
        <v>43</v>
      </c>
      <c r="E23" s="8"/>
      <c r="F23" s="7" t="s">
        <v>56</v>
      </c>
      <c r="G23" s="7" t="s">
        <v>172</v>
      </c>
      <c r="H23" s="7">
        <v>3</v>
      </c>
      <c r="I23" s="7" t="s">
        <v>46</v>
      </c>
      <c r="J23" s="7" t="s">
        <v>47</v>
      </c>
      <c r="K23" s="7" t="s">
        <v>173</v>
      </c>
      <c r="L23" s="7" t="s">
        <v>49</v>
      </c>
      <c r="M23" s="7" t="s">
        <v>59</v>
      </c>
      <c r="N23" s="9">
        <v>0.8</v>
      </c>
      <c r="O23" s="7"/>
      <c r="P23" s="7"/>
      <c r="Q23" s="7"/>
      <c r="R23" s="7" t="s">
        <v>174</v>
      </c>
      <c r="S23" s="7" t="s">
        <v>61</v>
      </c>
      <c r="T23" s="7" t="s">
        <v>52</v>
      </c>
    </row>
    <row r="24" spans="1:20">
      <c r="A24" s="7" t="s">
        <v>175</v>
      </c>
      <c r="B24" s="7" t="s">
        <v>41</v>
      </c>
      <c r="C24" s="7" t="s">
        <v>176</v>
      </c>
      <c r="D24" s="8" t="s">
        <v>43</v>
      </c>
      <c r="E24" s="8"/>
      <c r="F24" s="7" t="s">
        <v>56</v>
      </c>
      <c r="G24" s="7" t="s">
        <v>91</v>
      </c>
      <c r="H24" s="7">
        <v>3</v>
      </c>
      <c r="I24" s="7" t="s">
        <v>46</v>
      </c>
      <c r="J24" s="7" t="s">
        <v>92</v>
      </c>
      <c r="K24" s="7" t="s">
        <v>177</v>
      </c>
      <c r="L24" s="7" t="s">
        <v>49</v>
      </c>
      <c r="M24" s="7" t="s">
        <v>50</v>
      </c>
      <c r="N24" s="9">
        <v>0.8</v>
      </c>
      <c r="O24" s="7"/>
      <c r="P24" s="7"/>
      <c r="Q24" s="7"/>
      <c r="R24" s="7" t="s">
        <v>178</v>
      </c>
      <c r="S24" s="7"/>
      <c r="T24" s="7" t="s">
        <v>52</v>
      </c>
    </row>
    <row r="25" spans="1:20">
      <c r="A25" s="7" t="s">
        <v>175</v>
      </c>
      <c r="B25" s="7" t="s">
        <v>41</v>
      </c>
      <c r="C25" s="7" t="s">
        <v>176</v>
      </c>
      <c r="D25" s="8" t="s">
        <v>43</v>
      </c>
      <c r="E25" s="8"/>
      <c r="F25" s="7" t="s">
        <v>62</v>
      </c>
      <c r="G25" s="7" t="s">
        <v>91</v>
      </c>
      <c r="H25" s="7">
        <v>3</v>
      </c>
      <c r="I25" s="7"/>
      <c r="J25" s="7"/>
      <c r="K25" s="7" t="s">
        <v>177</v>
      </c>
      <c r="L25" s="7"/>
      <c r="M25" s="7"/>
      <c r="N25" s="7"/>
      <c r="O25" s="7"/>
      <c r="P25" s="7"/>
      <c r="Q25" s="7" t="s">
        <v>179</v>
      </c>
      <c r="R25" s="7" t="s">
        <v>180</v>
      </c>
      <c r="S25" s="7"/>
      <c r="T25" s="7" t="s">
        <v>52</v>
      </c>
    </row>
    <row r="26" spans="1:20">
      <c r="A26" s="7" t="s">
        <v>181</v>
      </c>
      <c r="B26" s="7" t="s">
        <v>41</v>
      </c>
      <c r="C26" s="7" t="s">
        <v>182</v>
      </c>
      <c r="D26" s="8" t="s">
        <v>43</v>
      </c>
      <c r="E26" s="8"/>
      <c r="F26" s="7" t="s">
        <v>56</v>
      </c>
      <c r="G26" s="7" t="s">
        <v>183</v>
      </c>
      <c r="H26" s="7">
        <v>3</v>
      </c>
      <c r="I26" s="7" t="s">
        <v>46</v>
      </c>
      <c r="J26" s="7" t="s">
        <v>149</v>
      </c>
      <c r="K26" s="7" t="s">
        <v>184</v>
      </c>
      <c r="L26" s="7" t="s">
        <v>49</v>
      </c>
      <c r="M26" s="7" t="s">
        <v>59</v>
      </c>
      <c r="N26" s="9">
        <v>0.8</v>
      </c>
      <c r="O26" s="7"/>
      <c r="P26" s="7"/>
      <c r="Q26" s="7"/>
      <c r="R26" s="7" t="s">
        <v>185</v>
      </c>
      <c r="S26" s="7"/>
      <c r="T26" s="7" t="s">
        <v>52</v>
      </c>
    </row>
    <row r="27" spans="1:20">
      <c r="A27" s="7" t="s">
        <v>186</v>
      </c>
      <c r="B27" s="7" t="s">
        <v>41</v>
      </c>
      <c r="C27" s="7" t="s">
        <v>187</v>
      </c>
      <c r="D27" s="8" t="s">
        <v>43</v>
      </c>
      <c r="E27" s="8"/>
      <c r="F27" s="7" t="s">
        <v>56</v>
      </c>
      <c r="G27" s="7" t="s">
        <v>188</v>
      </c>
      <c r="H27" s="7">
        <v>3</v>
      </c>
      <c r="I27" s="7" t="s">
        <v>46</v>
      </c>
      <c r="J27" s="7" t="s">
        <v>155</v>
      </c>
      <c r="K27" s="7" t="s">
        <v>189</v>
      </c>
      <c r="L27" s="7" t="s">
        <v>49</v>
      </c>
      <c r="M27" s="7" t="s">
        <v>59</v>
      </c>
      <c r="N27" s="9">
        <v>0.8</v>
      </c>
      <c r="O27" s="7"/>
      <c r="P27" s="7"/>
      <c r="Q27" s="7"/>
      <c r="R27" s="7" t="s">
        <v>190</v>
      </c>
      <c r="S27" s="7" t="s">
        <v>61</v>
      </c>
      <c r="T27" s="7" t="s">
        <v>52</v>
      </c>
    </row>
    <row r="28" spans="1:20">
      <c r="A28" s="7" t="s">
        <v>191</v>
      </c>
      <c r="B28" s="7" t="s">
        <v>41</v>
      </c>
      <c r="C28" s="7" t="s">
        <v>192</v>
      </c>
      <c r="D28" s="8" t="s">
        <v>43</v>
      </c>
      <c r="E28" s="8"/>
      <c r="F28" s="7" t="s">
        <v>56</v>
      </c>
      <c r="G28" s="7" t="s">
        <v>132</v>
      </c>
      <c r="H28" s="7">
        <v>3</v>
      </c>
      <c r="I28" s="7" t="s">
        <v>46</v>
      </c>
      <c r="J28" s="7" t="s">
        <v>133</v>
      </c>
      <c r="K28" s="7" t="s">
        <v>134</v>
      </c>
      <c r="L28" s="7" t="s">
        <v>49</v>
      </c>
      <c r="M28" s="7" t="s">
        <v>59</v>
      </c>
      <c r="N28" s="9">
        <v>0.8</v>
      </c>
      <c r="O28" s="7"/>
      <c r="P28" s="7"/>
      <c r="Q28" s="7"/>
      <c r="R28" s="7" t="s">
        <v>135</v>
      </c>
      <c r="S28" s="7"/>
      <c r="T28" s="7" t="s">
        <v>52</v>
      </c>
    </row>
    <row r="29" spans="1:20">
      <c r="A29" s="7" t="s">
        <v>191</v>
      </c>
      <c r="B29" s="7" t="s">
        <v>41</v>
      </c>
      <c r="C29" s="7" t="s">
        <v>192</v>
      </c>
      <c r="D29" s="8" t="s">
        <v>43</v>
      </c>
      <c r="E29" s="8"/>
      <c r="F29" s="7" t="s">
        <v>62</v>
      </c>
      <c r="G29" s="7" t="s">
        <v>132</v>
      </c>
      <c r="H29" s="7">
        <v>3</v>
      </c>
      <c r="I29" s="7"/>
      <c r="J29" s="7"/>
      <c r="K29" s="7" t="s">
        <v>134</v>
      </c>
      <c r="L29" s="7"/>
      <c r="M29" s="7"/>
      <c r="N29" s="7"/>
      <c r="O29" s="7"/>
      <c r="P29" s="7"/>
      <c r="Q29" s="7" t="s">
        <v>179</v>
      </c>
      <c r="R29" s="7" t="s">
        <v>135</v>
      </c>
      <c r="S29" s="7"/>
      <c r="T29" s="7" t="s">
        <v>52</v>
      </c>
    </row>
    <row r="30" spans="1:20">
      <c r="A30" s="7" t="s">
        <v>193</v>
      </c>
      <c r="B30" s="7" t="s">
        <v>41</v>
      </c>
      <c r="C30" s="7" t="s">
        <v>194</v>
      </c>
      <c r="D30" s="8" t="s">
        <v>43</v>
      </c>
      <c r="E30" s="8"/>
      <c r="F30" s="7" t="s">
        <v>56</v>
      </c>
      <c r="G30" s="7" t="s">
        <v>195</v>
      </c>
      <c r="H30" s="7">
        <v>3</v>
      </c>
      <c r="I30" s="7" t="s">
        <v>46</v>
      </c>
      <c r="J30" s="7" t="s">
        <v>196</v>
      </c>
      <c r="K30" s="7" t="s">
        <v>197</v>
      </c>
      <c r="L30" s="7" t="s">
        <v>49</v>
      </c>
      <c r="M30" s="7" t="s">
        <v>50</v>
      </c>
      <c r="N30" s="9">
        <v>0.8</v>
      </c>
      <c r="O30" s="7"/>
      <c r="P30" s="7"/>
      <c r="Q30" s="7"/>
      <c r="R30" s="7" t="s">
        <v>198</v>
      </c>
      <c r="S30" s="7"/>
      <c r="T30" s="7" t="s">
        <v>52</v>
      </c>
    </row>
    <row r="31" spans="1:20">
      <c r="A31" s="7" t="s">
        <v>199</v>
      </c>
      <c r="B31" s="7" t="s">
        <v>41</v>
      </c>
      <c r="C31" s="7" t="s">
        <v>200</v>
      </c>
      <c r="D31" s="8" t="s">
        <v>43</v>
      </c>
      <c r="E31" s="8"/>
      <c r="F31" s="7" t="s">
        <v>56</v>
      </c>
      <c r="G31" s="7" t="s">
        <v>115</v>
      </c>
      <c r="H31" s="7">
        <v>3</v>
      </c>
      <c r="I31" s="7" t="s">
        <v>46</v>
      </c>
      <c r="J31" s="7" t="s">
        <v>201</v>
      </c>
      <c r="K31" s="7" t="s">
        <v>202</v>
      </c>
      <c r="L31" s="7" t="s">
        <v>49</v>
      </c>
      <c r="M31" s="7" t="s">
        <v>59</v>
      </c>
      <c r="N31" s="9">
        <v>0.8</v>
      </c>
      <c r="O31" s="7"/>
      <c r="P31" s="7"/>
      <c r="Q31" s="7"/>
      <c r="R31" s="7" t="s">
        <v>203</v>
      </c>
      <c r="S31" s="7"/>
      <c r="T31" s="7" t="s">
        <v>52</v>
      </c>
    </row>
    <row r="32" spans="1:20">
      <c r="A32" s="7" t="s">
        <v>204</v>
      </c>
      <c r="B32" s="7" t="s">
        <v>41</v>
      </c>
      <c r="C32" s="7" t="s">
        <v>205</v>
      </c>
      <c r="D32" s="8" t="s">
        <v>43</v>
      </c>
      <c r="E32" s="8"/>
      <c r="F32" s="7" t="s">
        <v>56</v>
      </c>
      <c r="G32" s="7" t="s">
        <v>206</v>
      </c>
      <c r="H32" s="7">
        <v>3</v>
      </c>
      <c r="I32" s="7" t="s">
        <v>46</v>
      </c>
      <c r="J32" s="7" t="s">
        <v>127</v>
      </c>
      <c r="K32" s="7" t="s">
        <v>207</v>
      </c>
      <c r="L32" s="7" t="s">
        <v>49</v>
      </c>
      <c r="M32" s="7" t="s">
        <v>50</v>
      </c>
      <c r="N32" s="9">
        <v>0.8</v>
      </c>
      <c r="O32" s="7"/>
      <c r="P32" s="7"/>
      <c r="Q32" s="7"/>
      <c r="R32" s="7" t="s">
        <v>208</v>
      </c>
      <c r="S32" s="7"/>
      <c r="T32" s="7" t="s">
        <v>52</v>
      </c>
    </row>
    <row r="33" spans="1:20">
      <c r="A33" s="7" t="s">
        <v>209</v>
      </c>
      <c r="B33" s="7" t="s">
        <v>41</v>
      </c>
      <c r="C33" s="7" t="s">
        <v>210</v>
      </c>
      <c r="D33" s="8" t="s">
        <v>43</v>
      </c>
      <c r="E33" s="8"/>
      <c r="F33" s="7" t="s">
        <v>56</v>
      </c>
      <c r="G33" s="7" t="s">
        <v>211</v>
      </c>
      <c r="H33" s="7">
        <v>3</v>
      </c>
      <c r="I33" s="7" t="s">
        <v>46</v>
      </c>
      <c r="J33" s="7" t="s">
        <v>122</v>
      </c>
      <c r="K33" s="7" t="s">
        <v>212</v>
      </c>
      <c r="L33" s="7" t="s">
        <v>49</v>
      </c>
      <c r="M33" s="7" t="s">
        <v>50</v>
      </c>
      <c r="N33" s="7"/>
      <c r="O33" s="7"/>
      <c r="P33" s="7"/>
      <c r="Q33" s="7"/>
      <c r="R33" s="7" t="s">
        <v>213</v>
      </c>
      <c r="S33" s="7"/>
      <c r="T33" s="7" t="s">
        <v>52</v>
      </c>
    </row>
    <row r="34" spans="1:20">
      <c r="A34" s="7" t="s">
        <v>214</v>
      </c>
      <c r="B34" s="7" t="s">
        <v>41</v>
      </c>
      <c r="C34" s="7" t="s">
        <v>215</v>
      </c>
      <c r="D34" s="8" t="s">
        <v>43</v>
      </c>
      <c r="E34" s="8"/>
      <c r="F34" s="7" t="s">
        <v>56</v>
      </c>
      <c r="G34" s="7" t="s">
        <v>216</v>
      </c>
      <c r="H34" s="7">
        <v>3</v>
      </c>
      <c r="I34" s="7" t="s">
        <v>46</v>
      </c>
      <c r="J34" s="7" t="s">
        <v>99</v>
      </c>
      <c r="K34" s="7" t="s">
        <v>217</v>
      </c>
      <c r="L34" s="7" t="s">
        <v>49</v>
      </c>
      <c r="M34" s="7" t="s">
        <v>50</v>
      </c>
      <c r="N34" s="7"/>
      <c r="O34" s="7"/>
      <c r="P34" s="7"/>
      <c r="Q34" s="7"/>
      <c r="R34" s="7" t="s">
        <v>218</v>
      </c>
      <c r="S34" s="7"/>
      <c r="T34" s="7" t="s">
        <v>52</v>
      </c>
    </row>
    <row r="35" spans="1:20">
      <c r="A35" s="7" t="s">
        <v>214</v>
      </c>
      <c r="B35" s="7" t="s">
        <v>41</v>
      </c>
      <c r="C35" s="7" t="s">
        <v>215</v>
      </c>
      <c r="D35" s="8" t="s">
        <v>43</v>
      </c>
      <c r="E35" s="8"/>
      <c r="F35" s="7" t="s">
        <v>62</v>
      </c>
      <c r="G35" s="7" t="s">
        <v>216</v>
      </c>
      <c r="H35" s="7">
        <v>3</v>
      </c>
      <c r="I35" s="7"/>
      <c r="J35" s="7"/>
      <c r="K35" s="7" t="s">
        <v>217</v>
      </c>
      <c r="L35" s="7"/>
      <c r="M35" s="7"/>
      <c r="N35" s="7"/>
      <c r="O35" s="7"/>
      <c r="P35" s="7"/>
      <c r="Q35" s="7" t="s">
        <v>179</v>
      </c>
      <c r="R35" s="7" t="s">
        <v>218</v>
      </c>
      <c r="S35" s="7"/>
      <c r="T35" s="7" t="s">
        <v>52</v>
      </c>
    </row>
    <row r="36" spans="1:20">
      <c r="A36" s="7" t="s">
        <v>219</v>
      </c>
      <c r="B36" s="7" t="s">
        <v>41</v>
      </c>
      <c r="C36" s="7" t="s">
        <v>220</v>
      </c>
      <c r="D36" s="8" t="s">
        <v>43</v>
      </c>
      <c r="E36" s="8"/>
      <c r="F36" s="7" t="s">
        <v>56</v>
      </c>
      <c r="G36" s="7" t="s">
        <v>221</v>
      </c>
      <c r="H36" s="7">
        <v>3</v>
      </c>
      <c r="I36" s="7" t="s">
        <v>46</v>
      </c>
      <c r="J36" s="7" t="s">
        <v>47</v>
      </c>
      <c r="K36" s="7" t="s">
        <v>222</v>
      </c>
      <c r="L36" s="7" t="s">
        <v>49</v>
      </c>
      <c r="M36" s="7" t="s">
        <v>59</v>
      </c>
      <c r="N36" s="7"/>
      <c r="O36" s="7"/>
      <c r="P36" s="7"/>
      <c r="Q36" s="7"/>
      <c r="R36" s="7" t="s">
        <v>223</v>
      </c>
      <c r="S36" s="7"/>
      <c r="T36" s="7" t="s">
        <v>52</v>
      </c>
    </row>
    <row r="37" spans="1:20">
      <c r="A37" s="7" t="s">
        <v>224</v>
      </c>
      <c r="B37" s="7" t="s">
        <v>41</v>
      </c>
      <c r="C37" s="7" t="s">
        <v>225</v>
      </c>
      <c r="D37" s="8" t="s">
        <v>43</v>
      </c>
      <c r="E37" s="8"/>
      <c r="F37" s="7" t="s">
        <v>56</v>
      </c>
      <c r="G37" s="7" t="s">
        <v>226</v>
      </c>
      <c r="H37" s="7">
        <v>3</v>
      </c>
      <c r="I37" s="7" t="s">
        <v>46</v>
      </c>
      <c r="J37" s="7" t="s">
        <v>47</v>
      </c>
      <c r="K37" s="7" t="s">
        <v>227</v>
      </c>
      <c r="L37" s="7" t="s">
        <v>49</v>
      </c>
      <c r="M37" s="7" t="s">
        <v>59</v>
      </c>
      <c r="N37" s="9">
        <v>0.8</v>
      </c>
      <c r="O37" s="7"/>
      <c r="P37" s="7"/>
      <c r="Q37" s="7"/>
      <c r="R37" s="7" t="s">
        <v>228</v>
      </c>
      <c r="S37" s="7"/>
      <c r="T37" s="7" t="s">
        <v>52</v>
      </c>
    </row>
    <row r="38" spans="1:20">
      <c r="A38" s="7" t="s">
        <v>229</v>
      </c>
      <c r="B38" s="7" t="s">
        <v>41</v>
      </c>
      <c r="C38" s="7" t="s">
        <v>230</v>
      </c>
      <c r="D38" s="8" t="s">
        <v>43</v>
      </c>
      <c r="E38" s="8"/>
      <c r="F38" s="7" t="s">
        <v>66</v>
      </c>
      <c r="G38" s="7" t="s">
        <v>231</v>
      </c>
      <c r="H38" s="7">
        <v>3</v>
      </c>
      <c r="I38" s="7" t="s">
        <v>46</v>
      </c>
      <c r="J38" s="7" t="s">
        <v>47</v>
      </c>
      <c r="K38" s="7" t="s">
        <v>231</v>
      </c>
      <c r="L38" s="7" t="s">
        <v>49</v>
      </c>
      <c r="M38" s="7" t="s">
        <v>50</v>
      </c>
      <c r="N38" s="7"/>
      <c r="O38" s="7"/>
      <c r="P38" s="7"/>
      <c r="Q38" s="7"/>
      <c r="R38" s="7" t="s">
        <v>232</v>
      </c>
      <c r="S38" s="7"/>
      <c r="T38" s="7" t="s">
        <v>52</v>
      </c>
    </row>
    <row r="39" spans="1:20">
      <c r="A39" s="7" t="s">
        <v>233</v>
      </c>
      <c r="B39" s="7" t="s">
        <v>41</v>
      </c>
      <c r="C39" s="7" t="s">
        <v>234</v>
      </c>
      <c r="D39" s="8" t="s">
        <v>43</v>
      </c>
      <c r="E39" s="8"/>
      <c r="F39" s="7" t="s">
        <v>235</v>
      </c>
      <c r="G39" s="7" t="s">
        <v>236</v>
      </c>
      <c r="H39" s="7">
        <v>1</v>
      </c>
      <c r="I39" s="7" t="s">
        <v>46</v>
      </c>
      <c r="J39" s="7" t="s">
        <v>47</v>
      </c>
      <c r="K39" s="7" t="s">
        <v>237</v>
      </c>
      <c r="L39" s="7" t="s">
        <v>69</v>
      </c>
      <c r="M39" s="7" t="s">
        <v>70</v>
      </c>
      <c r="N39" s="9">
        <v>0.8</v>
      </c>
      <c r="O39" s="7"/>
      <c r="P39" s="7"/>
      <c r="Q39" s="7"/>
      <c r="R39" s="7" t="s">
        <v>238</v>
      </c>
      <c r="S39" s="7" t="s">
        <v>158</v>
      </c>
      <c r="T39" s="7" t="s">
        <v>52</v>
      </c>
    </row>
    <row r="40" spans="1:20">
      <c r="A40" s="7" t="s">
        <v>233</v>
      </c>
      <c r="B40" s="7" t="s">
        <v>41</v>
      </c>
      <c r="C40" s="7" t="s">
        <v>234</v>
      </c>
      <c r="D40" s="8" t="s">
        <v>43</v>
      </c>
      <c r="E40" s="8"/>
      <c r="F40" s="7" t="s">
        <v>239</v>
      </c>
      <c r="G40" s="7" t="s">
        <v>236</v>
      </c>
      <c r="H40" s="7">
        <v>1</v>
      </c>
      <c r="I40" s="7"/>
      <c r="J40" s="7"/>
      <c r="K40" s="7" t="s">
        <v>237</v>
      </c>
      <c r="L40" s="7"/>
      <c r="M40" s="7"/>
      <c r="N40" s="7"/>
      <c r="O40" s="7"/>
      <c r="P40" s="7"/>
      <c r="Q40" s="7" t="s">
        <v>179</v>
      </c>
      <c r="R40" s="7" t="s">
        <v>238</v>
      </c>
      <c r="S40" s="7" t="s">
        <v>158</v>
      </c>
      <c r="T40" s="7" t="s">
        <v>52</v>
      </c>
    </row>
    <row r="41" spans="1:20">
      <c r="A41" s="7" t="s">
        <v>240</v>
      </c>
      <c r="B41" s="7" t="s">
        <v>6</v>
      </c>
      <c r="C41" s="7" t="s">
        <v>241</v>
      </c>
      <c r="D41" s="8" t="s">
        <v>242</v>
      </c>
      <c r="E41" s="8"/>
      <c r="F41" s="7" t="s">
        <v>243</v>
      </c>
      <c r="G41" s="7" t="s">
        <v>244</v>
      </c>
      <c r="H41" s="7">
        <v>3</v>
      </c>
      <c r="I41" s="15"/>
      <c r="J41" s="15"/>
      <c r="K41" s="15" t="s">
        <v>245</v>
      </c>
      <c r="L41" s="15"/>
      <c r="M41" s="15"/>
      <c r="N41" s="15"/>
      <c r="O41" s="15"/>
      <c r="P41" s="15"/>
      <c r="Q41" s="15" t="s">
        <v>246</v>
      </c>
      <c r="R41" s="7" t="s">
        <v>247</v>
      </c>
      <c r="S41" s="7" t="s">
        <v>52</v>
      </c>
      <c r="T41" s="7" t="s">
        <v>246</v>
      </c>
    </row>
    <row r="42" spans="1:20">
      <c r="A42" s="7" t="s">
        <v>248</v>
      </c>
      <c r="B42" s="305" t="s">
        <v>249</v>
      </c>
      <c r="C42" s="7" t="s">
        <v>250</v>
      </c>
      <c r="D42" s="8"/>
      <c r="E42" s="8"/>
      <c r="F42" s="7" t="s">
        <v>251</v>
      </c>
      <c r="G42" s="7" t="s">
        <v>252</v>
      </c>
      <c r="H42" s="7">
        <v>1</v>
      </c>
      <c r="I42" s="7"/>
      <c r="J42" s="7"/>
      <c r="K42" s="7"/>
      <c r="L42" s="7"/>
      <c r="M42" s="7"/>
      <c r="N42" s="7"/>
      <c r="O42" s="7"/>
      <c r="P42" s="7"/>
      <c r="Q42" s="7"/>
      <c r="R42" s="7" t="s">
        <v>253</v>
      </c>
      <c r="S42" s="7"/>
      <c r="T42" s="7" t="s">
        <v>254</v>
      </c>
    </row>
    <row r="43" spans="1:20">
      <c r="A43" s="7" t="s">
        <v>255</v>
      </c>
      <c r="B43" s="7" t="s">
        <v>2</v>
      </c>
      <c r="C43" s="7" t="s">
        <v>256</v>
      </c>
      <c r="D43" s="8" t="s">
        <v>43</v>
      </c>
      <c r="E43" s="8"/>
      <c r="F43" s="7" t="s">
        <v>243</v>
      </c>
      <c r="G43" s="7" t="s">
        <v>257</v>
      </c>
      <c r="H43" s="7">
        <v>1</v>
      </c>
      <c r="I43" s="15"/>
      <c r="J43" s="15"/>
      <c r="K43" s="15" t="s">
        <v>258</v>
      </c>
      <c r="L43" s="15"/>
      <c r="M43" s="15"/>
      <c r="N43" s="15"/>
      <c r="O43" s="15"/>
      <c r="P43" s="15"/>
      <c r="Q43" s="15" t="s">
        <v>259</v>
      </c>
      <c r="R43" s="7" t="s">
        <v>260</v>
      </c>
      <c r="S43" s="7" t="s">
        <v>61</v>
      </c>
      <c r="T43" s="7" t="s">
        <v>261</v>
      </c>
    </row>
    <row r="44" spans="1:20">
      <c r="A44" s="7" t="s">
        <v>262</v>
      </c>
      <c r="B44" s="7" t="s">
        <v>41</v>
      </c>
      <c r="C44" s="7" t="s">
        <v>263</v>
      </c>
      <c r="D44" s="8" t="s">
        <v>43</v>
      </c>
      <c r="E44" s="8"/>
      <c r="F44" s="7" t="s">
        <v>251</v>
      </c>
      <c r="G44" s="7" t="s">
        <v>67</v>
      </c>
      <c r="H44" s="7">
        <v>1</v>
      </c>
      <c r="I44" s="7"/>
      <c r="J44" s="7"/>
      <c r="K44" s="7" t="s">
        <v>264</v>
      </c>
      <c r="L44" s="7"/>
      <c r="M44" s="7"/>
      <c r="N44" s="7"/>
      <c r="O44" s="7"/>
      <c r="P44" s="7"/>
      <c r="Q44" s="7" t="s">
        <v>265</v>
      </c>
      <c r="R44" s="7" t="s">
        <v>266</v>
      </c>
      <c r="S44" s="7"/>
      <c r="T44" s="7" t="s">
        <v>52</v>
      </c>
    </row>
    <row r="45" spans="1:20">
      <c r="A45" s="7" t="s">
        <v>267</v>
      </c>
      <c r="B45" s="7" t="s">
        <v>41</v>
      </c>
      <c r="C45" s="7" t="s">
        <v>268</v>
      </c>
      <c r="D45" s="8" t="s">
        <v>43</v>
      </c>
      <c r="E45" s="8"/>
      <c r="F45" s="7" t="s">
        <v>269</v>
      </c>
      <c r="G45" s="7" t="s">
        <v>270</v>
      </c>
      <c r="H45" s="7">
        <v>3</v>
      </c>
      <c r="I45" s="7" t="s">
        <v>46</v>
      </c>
      <c r="J45" s="7" t="s">
        <v>47</v>
      </c>
      <c r="K45" s="7" t="s">
        <v>271</v>
      </c>
      <c r="L45" s="7" t="s">
        <v>49</v>
      </c>
      <c r="M45" s="7" t="s">
        <v>59</v>
      </c>
      <c r="N45" s="7"/>
      <c r="O45" s="7"/>
      <c r="P45" s="7"/>
      <c r="Q45" s="7"/>
      <c r="R45" s="7" t="s">
        <v>272</v>
      </c>
      <c r="S45" s="7" t="s">
        <v>61</v>
      </c>
      <c r="T45" s="7" t="s">
        <v>52</v>
      </c>
    </row>
    <row r="46" spans="1:20">
      <c r="A46" s="7" t="s">
        <v>273</v>
      </c>
      <c r="B46" s="7" t="s">
        <v>41</v>
      </c>
      <c r="C46" s="7" t="s">
        <v>274</v>
      </c>
      <c r="D46" s="8" t="s">
        <v>275</v>
      </c>
      <c r="E46" s="8"/>
      <c r="F46" s="7" t="s">
        <v>276</v>
      </c>
      <c r="G46" s="7" t="s">
        <v>277</v>
      </c>
      <c r="H46" s="7">
        <v>3</v>
      </c>
      <c r="I46" s="7" t="s">
        <v>46</v>
      </c>
      <c r="J46" s="7" t="s">
        <v>47</v>
      </c>
      <c r="K46" s="7" t="s">
        <v>278</v>
      </c>
      <c r="L46" s="7" t="s">
        <v>49</v>
      </c>
      <c r="M46" s="7" t="s">
        <v>59</v>
      </c>
      <c r="N46" s="7"/>
      <c r="O46" s="7"/>
      <c r="P46" s="7"/>
      <c r="Q46" s="7"/>
      <c r="R46" s="7" t="s">
        <v>279</v>
      </c>
      <c r="S46" s="7"/>
      <c r="T46" s="7" t="s">
        <v>52</v>
      </c>
    </row>
    <row r="47" spans="1:20">
      <c r="A47" s="12" t="s">
        <v>280</v>
      </c>
      <c r="B47" s="12" t="s">
        <v>78</v>
      </c>
      <c r="C47" s="344" t="s">
        <v>10767</v>
      </c>
      <c r="D47" s="13" t="s">
        <v>281</v>
      </c>
      <c r="E47" s="13"/>
      <c r="F47" s="12" t="s">
        <v>276</v>
      </c>
      <c r="G47" s="12" t="s">
        <v>282</v>
      </c>
      <c r="H47" s="12">
        <v>3</v>
      </c>
      <c r="I47" s="7" t="s">
        <v>46</v>
      </c>
      <c r="J47" s="7" t="s">
        <v>47</v>
      </c>
      <c r="K47" s="7" t="s">
        <v>283</v>
      </c>
      <c r="L47" s="7" t="s">
        <v>49</v>
      </c>
      <c r="M47" s="7" t="s">
        <v>50</v>
      </c>
      <c r="N47" s="7"/>
      <c r="O47" s="7"/>
      <c r="P47" s="7"/>
      <c r="Q47" s="7"/>
      <c r="R47" s="12" t="s">
        <v>284</v>
      </c>
      <c r="S47" s="12"/>
      <c r="T47" s="12" t="s">
        <v>52</v>
      </c>
    </row>
    <row r="48" spans="1:20">
      <c r="A48" s="12" t="s">
        <v>280</v>
      </c>
      <c r="B48" s="12" t="s">
        <v>78</v>
      </c>
      <c r="C48" s="12" t="s">
        <v>285</v>
      </c>
      <c r="D48" s="13" t="s">
        <v>281</v>
      </c>
      <c r="E48" s="13"/>
      <c r="F48" s="12" t="s">
        <v>286</v>
      </c>
      <c r="G48" s="12" t="s">
        <v>282</v>
      </c>
      <c r="H48" s="12">
        <v>3</v>
      </c>
      <c r="I48" s="7"/>
      <c r="J48" s="7"/>
      <c r="K48" s="7" t="s">
        <v>283</v>
      </c>
      <c r="L48" s="7"/>
      <c r="M48" s="7"/>
      <c r="N48" s="7"/>
      <c r="O48" s="7"/>
      <c r="P48" s="7"/>
      <c r="Q48" s="7" t="s">
        <v>287</v>
      </c>
      <c r="R48" s="12" t="s">
        <v>284</v>
      </c>
      <c r="S48" s="12"/>
      <c r="T48" s="12" t="s">
        <v>52</v>
      </c>
    </row>
    <row r="49" spans="1:20">
      <c r="A49" s="7" t="s">
        <v>288</v>
      </c>
      <c r="B49" s="7" t="s">
        <v>41</v>
      </c>
      <c r="C49" s="7" t="s">
        <v>289</v>
      </c>
      <c r="D49" s="8" t="s">
        <v>290</v>
      </c>
      <c r="E49" s="8"/>
      <c r="F49" s="7" t="s">
        <v>276</v>
      </c>
      <c r="G49" s="7" t="s">
        <v>291</v>
      </c>
      <c r="H49" s="7">
        <v>3</v>
      </c>
      <c r="I49" s="7" t="s">
        <v>46</v>
      </c>
      <c r="J49" s="7" t="s">
        <v>47</v>
      </c>
      <c r="K49" s="7" t="s">
        <v>292</v>
      </c>
      <c r="L49" s="7" t="s">
        <v>49</v>
      </c>
      <c r="M49" s="7" t="s">
        <v>50</v>
      </c>
      <c r="N49" s="7"/>
      <c r="O49" s="7"/>
      <c r="P49" s="7"/>
      <c r="Q49" s="7"/>
      <c r="R49" s="7" t="s">
        <v>293</v>
      </c>
      <c r="S49" s="7" t="s">
        <v>61</v>
      </c>
      <c r="T49" s="7" t="s">
        <v>52</v>
      </c>
    </row>
    <row r="50" spans="1:20">
      <c r="A50" s="7" t="s">
        <v>288</v>
      </c>
      <c r="B50" s="7" t="s">
        <v>41</v>
      </c>
      <c r="C50" s="7" t="s">
        <v>289</v>
      </c>
      <c r="D50" s="8" t="s">
        <v>290</v>
      </c>
      <c r="E50" s="8"/>
      <c r="F50" s="7" t="s">
        <v>286</v>
      </c>
      <c r="G50" s="7" t="s">
        <v>291</v>
      </c>
      <c r="H50" s="7">
        <v>3</v>
      </c>
      <c r="I50" s="7"/>
      <c r="J50" s="7"/>
      <c r="K50" s="7" t="s">
        <v>292</v>
      </c>
      <c r="L50" s="7"/>
      <c r="M50" s="7"/>
      <c r="N50" s="7"/>
      <c r="O50" s="7"/>
      <c r="P50" s="7"/>
      <c r="Q50" s="7" t="s">
        <v>287</v>
      </c>
      <c r="R50" s="7" t="s">
        <v>293</v>
      </c>
      <c r="S50" s="7" t="s">
        <v>61</v>
      </c>
      <c r="T50" s="7" t="s">
        <v>52</v>
      </c>
    </row>
    <row r="51" spans="1:20">
      <c r="A51" s="7" t="s">
        <v>294</v>
      </c>
      <c r="B51" s="7" t="s">
        <v>41</v>
      </c>
      <c r="C51" s="7" t="s">
        <v>295</v>
      </c>
      <c r="D51" s="8" t="s">
        <v>296</v>
      </c>
      <c r="E51" s="8"/>
      <c r="F51" s="7" t="s">
        <v>276</v>
      </c>
      <c r="G51" s="7" t="s">
        <v>161</v>
      </c>
      <c r="H51" s="7">
        <v>1</v>
      </c>
      <c r="I51" s="7" t="s">
        <v>46</v>
      </c>
      <c r="J51" s="7" t="s">
        <v>47</v>
      </c>
      <c r="K51" s="7" t="s">
        <v>297</v>
      </c>
      <c r="L51" s="7" t="s">
        <v>49</v>
      </c>
      <c r="M51" s="7" t="s">
        <v>50</v>
      </c>
      <c r="N51" s="7"/>
      <c r="O51" s="7"/>
      <c r="P51" s="7"/>
      <c r="Q51" s="7"/>
      <c r="R51" s="7" t="s">
        <v>298</v>
      </c>
      <c r="S51" s="7" t="s">
        <v>52</v>
      </c>
      <c r="T51" s="7" t="s">
        <v>52</v>
      </c>
    </row>
    <row r="52" spans="1:20">
      <c r="A52" s="7" t="s">
        <v>299</v>
      </c>
      <c r="B52" s="7" t="s">
        <v>119</v>
      </c>
      <c r="C52" s="343" t="s">
        <v>10766</v>
      </c>
      <c r="D52" s="8" t="s">
        <v>300</v>
      </c>
      <c r="E52" s="8"/>
      <c r="F52" s="7" t="s">
        <v>276</v>
      </c>
      <c r="G52" s="7" t="s">
        <v>301</v>
      </c>
      <c r="H52" s="7">
        <v>1</v>
      </c>
      <c r="I52" s="7" t="s">
        <v>46</v>
      </c>
      <c r="J52" s="7" t="s">
        <v>47</v>
      </c>
      <c r="K52" s="7" t="s">
        <v>302</v>
      </c>
      <c r="L52" s="7" t="s">
        <v>49</v>
      </c>
      <c r="M52" s="7" t="s">
        <v>50</v>
      </c>
      <c r="N52" s="7"/>
      <c r="O52" s="7"/>
      <c r="P52" s="7"/>
      <c r="Q52" s="7"/>
      <c r="R52" s="7" t="s">
        <v>303</v>
      </c>
      <c r="S52" s="7" t="s">
        <v>61</v>
      </c>
      <c r="T52" s="7" t="s">
        <v>52</v>
      </c>
    </row>
    <row r="53" spans="1:20">
      <c r="A53" s="12" t="s">
        <v>304</v>
      </c>
      <c r="B53" s="12" t="s">
        <v>78</v>
      </c>
      <c r="C53" s="344" t="s">
        <v>10768</v>
      </c>
      <c r="D53" s="13" t="s">
        <v>306</v>
      </c>
      <c r="E53" s="13" t="s">
        <v>300</v>
      </c>
      <c r="F53" s="12" t="s">
        <v>276</v>
      </c>
      <c r="G53" s="12" t="s">
        <v>307</v>
      </c>
      <c r="H53" s="12">
        <v>1</v>
      </c>
      <c r="I53" s="7" t="s">
        <v>46</v>
      </c>
      <c r="J53" s="7" t="s">
        <v>47</v>
      </c>
      <c r="K53" s="7" t="s">
        <v>308</v>
      </c>
      <c r="L53" s="7"/>
      <c r="M53" s="7"/>
      <c r="N53" s="7"/>
      <c r="O53" s="7"/>
      <c r="P53" s="7"/>
      <c r="Q53" s="7"/>
      <c r="R53" s="12" t="s">
        <v>309</v>
      </c>
      <c r="S53" s="12" t="s">
        <v>61</v>
      </c>
      <c r="T53" s="12" t="s">
        <v>52</v>
      </c>
    </row>
    <row r="54" spans="1:20">
      <c r="A54" s="12" t="s">
        <v>304</v>
      </c>
      <c r="B54" s="12" t="s">
        <v>78</v>
      </c>
      <c r="C54" s="12" t="s">
        <v>305</v>
      </c>
      <c r="D54" s="13" t="s">
        <v>306</v>
      </c>
      <c r="E54" s="13" t="s">
        <v>300</v>
      </c>
      <c r="F54" s="12" t="s">
        <v>310</v>
      </c>
      <c r="G54" s="12" t="s">
        <v>307</v>
      </c>
      <c r="H54" s="12">
        <v>1</v>
      </c>
      <c r="I54" s="7"/>
      <c r="J54" s="7"/>
      <c r="K54" s="7" t="s">
        <v>311</v>
      </c>
      <c r="L54" s="7"/>
      <c r="M54" s="7"/>
      <c r="N54" s="7"/>
      <c r="O54" s="7"/>
      <c r="P54" s="7"/>
      <c r="Q54" s="7" t="s">
        <v>287</v>
      </c>
      <c r="R54" s="12" t="s">
        <v>309</v>
      </c>
      <c r="S54" s="12" t="s">
        <v>61</v>
      </c>
      <c r="T54" s="12" t="s">
        <v>52</v>
      </c>
    </row>
    <row r="55" spans="1:20">
      <c r="A55" s="7" t="s">
        <v>312</v>
      </c>
      <c r="B55" s="7" t="s">
        <v>41</v>
      </c>
      <c r="C55" s="7" t="s">
        <v>313</v>
      </c>
      <c r="D55" s="8" t="s">
        <v>314</v>
      </c>
      <c r="E55" s="8" t="s">
        <v>315</v>
      </c>
      <c r="F55" s="7" t="s">
        <v>276</v>
      </c>
      <c r="G55" s="7" t="s">
        <v>307</v>
      </c>
      <c r="H55" s="7">
        <v>1</v>
      </c>
      <c r="I55" s="7" t="s">
        <v>46</v>
      </c>
      <c r="J55" s="7" t="s">
        <v>47</v>
      </c>
      <c r="K55" s="7" t="s">
        <v>316</v>
      </c>
      <c r="L55" s="7" t="s">
        <v>69</v>
      </c>
      <c r="M55" s="7" t="s">
        <v>81</v>
      </c>
      <c r="N55" s="9">
        <v>0.8</v>
      </c>
      <c r="O55" s="7"/>
      <c r="P55" s="7"/>
      <c r="Q55" s="7"/>
      <c r="R55" s="7" t="s">
        <v>317</v>
      </c>
      <c r="S55" s="7" t="s">
        <v>61</v>
      </c>
      <c r="T55" s="7" t="s">
        <v>52</v>
      </c>
    </row>
    <row r="56" spans="1:20">
      <c r="A56" s="7" t="s">
        <v>318</v>
      </c>
      <c r="B56" s="335" t="s">
        <v>10517</v>
      </c>
      <c r="C56" s="7" t="s">
        <v>319</v>
      </c>
      <c r="D56" s="8" t="s">
        <v>320</v>
      </c>
      <c r="E56" s="8"/>
      <c r="F56" s="7" t="s">
        <v>243</v>
      </c>
      <c r="G56" s="7" t="s">
        <v>321</v>
      </c>
      <c r="H56" s="7">
        <v>3</v>
      </c>
      <c r="I56" s="15"/>
      <c r="J56" s="15"/>
      <c r="K56" s="15" t="s">
        <v>322</v>
      </c>
      <c r="L56" s="15"/>
      <c r="M56" s="15"/>
      <c r="N56" s="15"/>
      <c r="O56" s="15"/>
      <c r="P56" s="15"/>
      <c r="Q56" s="15" t="s">
        <v>323</v>
      </c>
      <c r="R56" s="7" t="s">
        <v>324</v>
      </c>
      <c r="S56" s="7" t="s">
        <v>52</v>
      </c>
      <c r="T56" s="7" t="s">
        <v>323</v>
      </c>
    </row>
    <row r="57" spans="1:20">
      <c r="A57" s="7" t="s">
        <v>325</v>
      </c>
      <c r="B57" s="7" t="s">
        <v>6</v>
      </c>
      <c r="C57" s="7" t="s">
        <v>326</v>
      </c>
      <c r="D57" s="8" t="s">
        <v>327</v>
      </c>
      <c r="E57" s="8"/>
      <c r="F57" s="7" t="s">
        <v>243</v>
      </c>
      <c r="G57" s="7" t="s">
        <v>328</v>
      </c>
      <c r="H57" s="7">
        <v>3</v>
      </c>
      <c r="I57" s="15"/>
      <c r="J57" s="15"/>
      <c r="K57" s="15" t="s">
        <v>329</v>
      </c>
      <c r="L57" s="15"/>
      <c r="M57" s="15"/>
      <c r="N57" s="15"/>
      <c r="O57" s="15"/>
      <c r="P57" s="15"/>
      <c r="Q57" s="15" t="s">
        <v>330</v>
      </c>
      <c r="R57" s="7" t="s">
        <v>174</v>
      </c>
      <c r="S57" s="7" t="s">
        <v>52</v>
      </c>
      <c r="T57" s="7" t="s">
        <v>330</v>
      </c>
    </row>
    <row r="58" spans="1:20">
      <c r="A58" s="7" t="s">
        <v>331</v>
      </c>
      <c r="B58" s="7" t="s">
        <v>6</v>
      </c>
      <c r="C58" s="7" t="s">
        <v>332</v>
      </c>
      <c r="D58" s="8" t="s">
        <v>275</v>
      </c>
      <c r="E58" s="8"/>
      <c r="F58" s="7" t="s">
        <v>251</v>
      </c>
      <c r="G58" s="7" t="s">
        <v>277</v>
      </c>
      <c r="H58" s="7">
        <v>3</v>
      </c>
      <c r="I58" s="7"/>
      <c r="J58" s="7"/>
      <c r="K58" s="7" t="s">
        <v>333</v>
      </c>
      <c r="L58" s="7"/>
      <c r="M58" s="7"/>
      <c r="N58" s="7"/>
      <c r="O58" s="7"/>
      <c r="P58" s="7"/>
      <c r="Q58" s="7" t="s">
        <v>334</v>
      </c>
      <c r="R58" s="7" t="s">
        <v>279</v>
      </c>
      <c r="S58" s="7" t="s">
        <v>52</v>
      </c>
      <c r="T58" s="7" t="s">
        <v>335</v>
      </c>
    </row>
    <row r="59" spans="1:20">
      <c r="A59" s="7" t="s">
        <v>336</v>
      </c>
      <c r="B59" s="7" t="s">
        <v>41</v>
      </c>
      <c r="C59" s="7" t="s">
        <v>337</v>
      </c>
      <c r="D59" s="8" t="s">
        <v>290</v>
      </c>
      <c r="E59" s="8"/>
      <c r="F59" s="7" t="s">
        <v>251</v>
      </c>
      <c r="G59" s="7" t="s">
        <v>291</v>
      </c>
      <c r="H59" s="7">
        <v>3</v>
      </c>
      <c r="I59" s="7"/>
      <c r="J59" s="7"/>
      <c r="K59" s="7" t="s">
        <v>338</v>
      </c>
      <c r="L59" s="7"/>
      <c r="M59" s="7"/>
      <c r="N59" s="7"/>
      <c r="O59" s="7"/>
      <c r="P59" s="7"/>
      <c r="Q59" s="7" t="s">
        <v>339</v>
      </c>
      <c r="R59" s="7" t="s">
        <v>340</v>
      </c>
      <c r="S59" s="7" t="s">
        <v>52</v>
      </c>
      <c r="T59" s="7" t="s">
        <v>341</v>
      </c>
    </row>
    <row r="60" spans="1:20">
      <c r="A60" s="7" t="s">
        <v>342</v>
      </c>
      <c r="B60" s="7" t="s">
        <v>6</v>
      </c>
      <c r="C60" s="7" t="s">
        <v>343</v>
      </c>
      <c r="D60" s="8" t="s">
        <v>344</v>
      </c>
      <c r="E60" s="8"/>
      <c r="F60" s="7" t="s">
        <v>243</v>
      </c>
      <c r="G60" s="7" t="s">
        <v>345</v>
      </c>
      <c r="H60" s="7">
        <v>3</v>
      </c>
      <c r="I60" s="15"/>
      <c r="J60" s="15"/>
      <c r="K60" s="15" t="s">
        <v>346</v>
      </c>
      <c r="L60" s="15"/>
      <c r="M60" s="15"/>
      <c r="N60" s="15"/>
      <c r="O60" s="15"/>
      <c r="P60" s="15"/>
      <c r="Q60" s="15" t="s">
        <v>347</v>
      </c>
      <c r="R60" s="7" t="s">
        <v>348</v>
      </c>
      <c r="S60" s="7" t="s">
        <v>52</v>
      </c>
      <c r="T60" s="7" t="s">
        <v>347</v>
      </c>
    </row>
    <row r="61" spans="1:20">
      <c r="A61" s="7" t="s">
        <v>349</v>
      </c>
      <c r="B61" s="7" t="s">
        <v>41</v>
      </c>
      <c r="C61" s="7" t="s">
        <v>350</v>
      </c>
      <c r="D61" s="8" t="s">
        <v>43</v>
      </c>
      <c r="E61" s="14" t="s">
        <v>300</v>
      </c>
      <c r="F61" s="7" t="s">
        <v>251</v>
      </c>
      <c r="G61" s="7" t="s">
        <v>328</v>
      </c>
      <c r="H61" s="7">
        <v>3</v>
      </c>
      <c r="I61" s="7"/>
      <c r="J61" s="7"/>
      <c r="K61" s="7" t="s">
        <v>351</v>
      </c>
      <c r="L61" s="7"/>
      <c r="M61" s="7"/>
      <c r="N61" s="7"/>
      <c r="O61" s="7"/>
      <c r="P61" s="7"/>
      <c r="Q61" s="7" t="s">
        <v>265</v>
      </c>
      <c r="R61" s="7" t="s">
        <v>352</v>
      </c>
      <c r="S61" s="7"/>
      <c r="T61" s="7" t="s">
        <v>52</v>
      </c>
    </row>
    <row r="62" spans="1:20">
      <c r="A62" s="7" t="s">
        <v>353</v>
      </c>
      <c r="B62" s="7" t="s">
        <v>41</v>
      </c>
      <c r="C62" s="7" t="s">
        <v>354</v>
      </c>
      <c r="D62" s="8" t="s">
        <v>281</v>
      </c>
      <c r="E62" s="8"/>
      <c r="F62" s="7" t="s">
        <v>251</v>
      </c>
      <c r="G62" s="7" t="s">
        <v>282</v>
      </c>
      <c r="H62" s="7">
        <v>3</v>
      </c>
      <c r="I62" s="7"/>
      <c r="J62" s="7"/>
      <c r="K62" s="7" t="s">
        <v>355</v>
      </c>
      <c r="L62" s="7"/>
      <c r="M62" s="7"/>
      <c r="N62" s="7"/>
      <c r="O62" s="7"/>
      <c r="P62" s="7"/>
      <c r="Q62" s="7" t="s">
        <v>280</v>
      </c>
      <c r="R62" s="7" t="s">
        <v>284</v>
      </c>
      <c r="S62" s="7" t="s">
        <v>52</v>
      </c>
      <c r="T62" s="7" t="s">
        <v>356</v>
      </c>
    </row>
    <row r="63" spans="1:20">
      <c r="A63" s="7" t="s">
        <v>357</v>
      </c>
      <c r="B63" s="7" t="s">
        <v>358</v>
      </c>
      <c r="C63" s="7" t="s">
        <v>359</v>
      </c>
      <c r="D63" s="8" t="s">
        <v>360</v>
      </c>
      <c r="E63" s="8"/>
      <c r="F63" s="7" t="s">
        <v>243</v>
      </c>
      <c r="G63" s="7" t="s">
        <v>361</v>
      </c>
      <c r="H63" s="7">
        <v>3</v>
      </c>
      <c r="I63" s="15"/>
      <c r="J63" s="15"/>
      <c r="K63" s="15" t="s">
        <v>362</v>
      </c>
      <c r="L63" s="15"/>
      <c r="M63" s="15"/>
      <c r="N63" s="15"/>
      <c r="O63" s="15"/>
      <c r="P63" s="15"/>
      <c r="Q63" s="15" t="s">
        <v>363</v>
      </c>
      <c r="R63" s="7" t="s">
        <v>364</v>
      </c>
      <c r="S63" s="7" t="s">
        <v>52</v>
      </c>
      <c r="T63" s="7" t="s">
        <v>363</v>
      </c>
    </row>
    <row r="64" spans="1:20">
      <c r="A64" s="343" t="s">
        <v>10769</v>
      </c>
      <c r="B64" s="7" t="s">
        <v>41</v>
      </c>
      <c r="C64" s="7" t="s">
        <v>366</v>
      </c>
      <c r="D64" s="8" t="s">
        <v>367</v>
      </c>
      <c r="E64" s="14" t="s">
        <v>300</v>
      </c>
      <c r="F64" s="7" t="s">
        <v>243</v>
      </c>
      <c r="G64" s="7" t="s">
        <v>368</v>
      </c>
      <c r="H64" s="7">
        <v>3</v>
      </c>
      <c r="I64" s="15"/>
      <c r="J64" s="15"/>
      <c r="K64" s="15" t="s">
        <v>369</v>
      </c>
      <c r="L64" s="15"/>
      <c r="M64" s="15"/>
      <c r="N64" s="15"/>
      <c r="O64" s="15"/>
      <c r="P64" s="15"/>
      <c r="Q64" s="15" t="s">
        <v>370</v>
      </c>
      <c r="R64" s="7" t="s">
        <v>135</v>
      </c>
      <c r="S64" s="7" t="s">
        <v>52</v>
      </c>
      <c r="T64" s="7" t="s">
        <v>370</v>
      </c>
    </row>
    <row r="65" spans="1:20">
      <c r="A65" s="7" t="s">
        <v>371</v>
      </c>
      <c r="B65" s="7" t="s">
        <v>41</v>
      </c>
      <c r="C65" s="7" t="s">
        <v>372</v>
      </c>
      <c r="D65" s="8" t="s">
        <v>43</v>
      </c>
      <c r="E65" s="8"/>
      <c r="F65" s="7" t="s">
        <v>251</v>
      </c>
      <c r="G65" s="7" t="s">
        <v>373</v>
      </c>
      <c r="H65" s="7">
        <v>3</v>
      </c>
      <c r="I65" s="7"/>
      <c r="J65" s="7"/>
      <c r="K65" s="7" t="s">
        <v>374</v>
      </c>
      <c r="L65" s="7"/>
      <c r="M65" s="7"/>
      <c r="N65" s="7"/>
      <c r="O65" s="7"/>
      <c r="P65" s="7"/>
      <c r="Q65" s="7"/>
      <c r="R65" s="7" t="s">
        <v>375</v>
      </c>
      <c r="S65" s="7" t="s">
        <v>376</v>
      </c>
      <c r="T65" s="7" t="s">
        <v>52</v>
      </c>
    </row>
    <row r="66" spans="1:20">
      <c r="A66" s="7" t="s">
        <v>377</v>
      </c>
      <c r="B66" s="7" t="s">
        <v>41</v>
      </c>
      <c r="C66" s="7" t="s">
        <v>97</v>
      </c>
      <c r="D66" s="8" t="s">
        <v>43</v>
      </c>
      <c r="E66" s="8"/>
      <c r="F66" s="7" t="s">
        <v>109</v>
      </c>
      <c r="G66" s="7" t="s">
        <v>98</v>
      </c>
      <c r="H66" s="7">
        <v>1</v>
      </c>
      <c r="I66" s="7" t="s">
        <v>46</v>
      </c>
      <c r="J66" s="7" t="s">
        <v>99</v>
      </c>
      <c r="K66" s="7" t="s">
        <v>100</v>
      </c>
      <c r="L66" s="7"/>
      <c r="M66" s="7"/>
      <c r="N66" s="7"/>
      <c r="O66" s="7"/>
      <c r="P66" s="7"/>
      <c r="Q66" s="7" t="s">
        <v>378</v>
      </c>
      <c r="R66" s="7" t="s">
        <v>101</v>
      </c>
      <c r="S66" s="7" t="s">
        <v>52</v>
      </c>
      <c r="T66" s="7" t="s">
        <v>379</v>
      </c>
    </row>
    <row r="67" spans="1:20">
      <c r="A67" s="7" t="s">
        <v>380</v>
      </c>
      <c r="B67" s="7" t="s">
        <v>41</v>
      </c>
      <c r="C67" s="7" t="s">
        <v>381</v>
      </c>
      <c r="D67" s="8" t="s">
        <v>43</v>
      </c>
      <c r="E67" s="8"/>
      <c r="F67" s="7" t="s">
        <v>382</v>
      </c>
      <c r="G67" s="7" t="s">
        <v>383</v>
      </c>
      <c r="H67" s="7">
        <v>3</v>
      </c>
      <c r="I67" s="7" t="s">
        <v>46</v>
      </c>
      <c r="J67" s="7" t="s">
        <v>47</v>
      </c>
      <c r="K67" s="7" t="s">
        <v>384</v>
      </c>
      <c r="L67" s="7" t="s">
        <v>49</v>
      </c>
      <c r="M67" s="7" t="s">
        <v>59</v>
      </c>
      <c r="N67" s="7"/>
      <c r="O67" s="7"/>
      <c r="P67" s="7"/>
      <c r="Q67" s="7"/>
      <c r="R67" s="7" t="s">
        <v>385</v>
      </c>
      <c r="S67" s="7"/>
      <c r="T67" s="7" t="s">
        <v>52</v>
      </c>
    </row>
    <row r="68" spans="1:20">
      <c r="A68" s="7" t="s">
        <v>386</v>
      </c>
      <c r="B68" s="7" t="s">
        <v>41</v>
      </c>
      <c r="C68" s="7" t="s">
        <v>386</v>
      </c>
      <c r="D68" s="8"/>
      <c r="E68" s="8"/>
      <c r="F68" s="7" t="s">
        <v>243</v>
      </c>
      <c r="G68" s="7" t="s">
        <v>387</v>
      </c>
      <c r="H68" s="7">
        <v>1</v>
      </c>
      <c r="I68" s="7"/>
      <c r="J68" s="7"/>
      <c r="K68" s="7" t="s">
        <v>388</v>
      </c>
      <c r="L68" s="7"/>
      <c r="M68" s="7"/>
      <c r="N68" s="7"/>
      <c r="O68" s="7"/>
      <c r="P68" s="7"/>
      <c r="Q68" s="7" t="s">
        <v>389</v>
      </c>
      <c r="R68" s="7" t="s">
        <v>390</v>
      </c>
      <c r="S68" s="7" t="s">
        <v>52</v>
      </c>
      <c r="T68" s="7" t="s">
        <v>389</v>
      </c>
    </row>
    <row r="69" spans="1:20">
      <c r="A69" s="7" t="s">
        <v>391</v>
      </c>
      <c r="B69" s="336" t="s">
        <v>10522</v>
      </c>
      <c r="C69" s="7" t="s">
        <v>392</v>
      </c>
      <c r="D69" s="8" t="s">
        <v>393</v>
      </c>
      <c r="E69" s="8"/>
      <c r="F69" s="7" t="s">
        <v>243</v>
      </c>
      <c r="G69" s="7" t="s">
        <v>394</v>
      </c>
      <c r="H69" s="7">
        <v>1</v>
      </c>
      <c r="I69" s="15"/>
      <c r="J69" s="15"/>
      <c r="K69" s="15" t="s">
        <v>395</v>
      </c>
      <c r="L69" s="15"/>
      <c r="M69" s="15"/>
      <c r="N69" s="15"/>
      <c r="O69" s="15"/>
      <c r="P69" s="15"/>
      <c r="Q69" s="15" t="s">
        <v>396</v>
      </c>
      <c r="R69" s="7" t="s">
        <v>397</v>
      </c>
      <c r="S69" s="7" t="s">
        <v>52</v>
      </c>
      <c r="T69" s="7" t="s">
        <v>396</v>
      </c>
    </row>
    <row r="70" spans="1:20">
      <c r="A70" s="7" t="s">
        <v>398</v>
      </c>
      <c r="B70" s="7" t="s">
        <v>41</v>
      </c>
      <c r="C70" s="7" t="s">
        <v>399</v>
      </c>
      <c r="D70" s="8" t="s">
        <v>306</v>
      </c>
      <c r="E70" s="8" t="s">
        <v>300</v>
      </c>
      <c r="F70" s="7" t="s">
        <v>251</v>
      </c>
      <c r="G70" s="7" t="s">
        <v>307</v>
      </c>
      <c r="H70" s="7">
        <v>1</v>
      </c>
      <c r="I70" s="7"/>
      <c r="J70" s="7"/>
      <c r="K70" s="7" t="s">
        <v>308</v>
      </c>
      <c r="L70" s="7"/>
      <c r="M70" s="7"/>
      <c r="N70" s="7"/>
      <c r="O70" s="7"/>
      <c r="P70" s="7"/>
      <c r="Q70" s="7" t="s">
        <v>400</v>
      </c>
      <c r="R70" s="7" t="s">
        <v>309</v>
      </c>
      <c r="S70" s="7" t="s">
        <v>61</v>
      </c>
      <c r="T70" s="7" t="s">
        <v>400</v>
      </c>
    </row>
    <row r="71" spans="1:20">
      <c r="A71" s="343" t="s">
        <v>10771</v>
      </c>
      <c r="B71" s="7" t="s">
        <v>6</v>
      </c>
      <c r="C71" s="7" t="s">
        <v>401</v>
      </c>
      <c r="D71" s="8" t="s">
        <v>314</v>
      </c>
      <c r="E71" s="8" t="s">
        <v>402</v>
      </c>
      <c r="F71" s="7" t="s">
        <v>251</v>
      </c>
      <c r="G71" s="7" t="s">
        <v>307</v>
      </c>
      <c r="H71" s="7">
        <v>1</v>
      </c>
      <c r="I71" s="7"/>
      <c r="J71" s="7"/>
      <c r="K71" s="7" t="s">
        <v>403</v>
      </c>
      <c r="L71" s="7"/>
      <c r="M71" s="7"/>
      <c r="N71" s="7"/>
      <c r="O71" s="7"/>
      <c r="P71" s="7"/>
      <c r="Q71" s="7" t="s">
        <v>404</v>
      </c>
      <c r="R71" s="7" t="s">
        <v>317</v>
      </c>
      <c r="S71" s="7" t="s">
        <v>61</v>
      </c>
      <c r="T71" s="7" t="s">
        <v>405</v>
      </c>
    </row>
    <row r="72" spans="1:20">
      <c r="A72" s="7" t="s">
        <v>406</v>
      </c>
      <c r="B72" s="343" t="s">
        <v>358</v>
      </c>
      <c r="C72" s="7" t="s">
        <v>407</v>
      </c>
      <c r="D72" s="8" t="s">
        <v>300</v>
      </c>
      <c r="E72" s="8"/>
      <c r="F72" s="7" t="s">
        <v>251</v>
      </c>
      <c r="G72" s="7" t="s">
        <v>408</v>
      </c>
      <c r="H72" s="7">
        <v>1</v>
      </c>
      <c r="I72" s="7"/>
      <c r="J72" s="7"/>
      <c r="K72" s="7" t="s">
        <v>409</v>
      </c>
      <c r="L72" s="7"/>
      <c r="M72" s="7"/>
      <c r="N72" s="7"/>
      <c r="O72" s="7"/>
      <c r="P72" s="7"/>
      <c r="Q72" s="7" t="s">
        <v>410</v>
      </c>
      <c r="R72" s="7" t="s">
        <v>303</v>
      </c>
      <c r="S72" s="7" t="s">
        <v>61</v>
      </c>
      <c r="T72" s="7" t="s">
        <v>410</v>
      </c>
    </row>
    <row r="73" spans="1:20">
      <c r="A73" s="7" t="s">
        <v>411</v>
      </c>
      <c r="B73" s="305" t="s">
        <v>412</v>
      </c>
      <c r="C73" s="7" t="s">
        <v>413</v>
      </c>
      <c r="D73" s="8" t="s">
        <v>414</v>
      </c>
      <c r="E73" s="8"/>
      <c r="F73" s="7" t="s">
        <v>243</v>
      </c>
      <c r="G73" s="7" t="s">
        <v>415</v>
      </c>
      <c r="H73" s="7">
        <v>1</v>
      </c>
      <c r="I73" s="15"/>
      <c r="J73" s="15"/>
      <c r="K73" s="15" t="s">
        <v>415</v>
      </c>
      <c r="L73" s="15"/>
      <c r="M73" s="15"/>
      <c r="N73" s="15"/>
      <c r="O73" s="15"/>
      <c r="P73" s="15"/>
      <c r="Q73" s="15" t="s">
        <v>416</v>
      </c>
      <c r="R73" s="7" t="s">
        <v>417</v>
      </c>
      <c r="S73" s="7" t="s">
        <v>52</v>
      </c>
      <c r="T73" s="7" t="s">
        <v>416</v>
      </c>
    </row>
    <row r="74" spans="1:20">
      <c r="A74" s="7" t="s">
        <v>418</v>
      </c>
      <c r="B74" s="336" t="s">
        <v>10522</v>
      </c>
      <c r="C74" s="7" t="s">
        <v>419</v>
      </c>
      <c r="D74" s="8"/>
      <c r="E74" s="8"/>
      <c r="F74" s="7" t="s">
        <v>243</v>
      </c>
      <c r="G74" s="7" t="s">
        <v>420</v>
      </c>
      <c r="H74" s="7">
        <v>1</v>
      </c>
      <c r="I74" s="7"/>
      <c r="J74" s="7"/>
      <c r="K74" s="7"/>
      <c r="L74" s="7"/>
      <c r="M74" s="7"/>
      <c r="N74" s="7"/>
      <c r="O74" s="7"/>
      <c r="P74" s="7"/>
      <c r="Q74" s="7"/>
      <c r="R74" s="7" t="s">
        <v>421</v>
      </c>
      <c r="S74" s="7"/>
      <c r="T74" s="7" t="s">
        <v>422</v>
      </c>
    </row>
    <row r="75" spans="1:20">
      <c r="A75" s="7" t="s">
        <v>423</v>
      </c>
      <c r="B75" s="7" t="s">
        <v>6</v>
      </c>
      <c r="C75" s="7" t="s">
        <v>424</v>
      </c>
      <c r="D75" s="8" t="s">
        <v>296</v>
      </c>
      <c r="E75" s="8"/>
      <c r="F75" s="7" t="s">
        <v>251</v>
      </c>
      <c r="G75" s="7" t="s">
        <v>425</v>
      </c>
      <c r="H75" s="7">
        <v>1</v>
      </c>
      <c r="I75" s="7"/>
      <c r="J75" s="7"/>
      <c r="K75" s="7" t="s">
        <v>426</v>
      </c>
      <c r="L75" s="7"/>
      <c r="M75" s="7"/>
      <c r="N75" s="7"/>
      <c r="O75" s="7"/>
      <c r="P75" s="7"/>
      <c r="Q75" s="7" t="s">
        <v>427</v>
      </c>
      <c r="R75" s="7" t="s">
        <v>428</v>
      </c>
      <c r="S75" s="7" t="s">
        <v>52</v>
      </c>
      <c r="T75" s="7" t="s">
        <v>427</v>
      </c>
    </row>
    <row r="76" spans="1:20">
      <c r="A76" s="7" t="s">
        <v>429</v>
      </c>
      <c r="B76" s="336" t="s">
        <v>10518</v>
      </c>
      <c r="C76" s="7" t="s">
        <v>430</v>
      </c>
      <c r="D76" s="8"/>
      <c r="E76" s="8"/>
      <c r="F76" s="7" t="s">
        <v>243</v>
      </c>
      <c r="G76" s="7" t="s">
        <v>431</v>
      </c>
      <c r="H76" s="7">
        <v>1</v>
      </c>
      <c r="I76" s="7"/>
      <c r="J76" s="7"/>
      <c r="K76" s="7"/>
      <c r="L76" s="7"/>
      <c r="M76" s="7"/>
      <c r="N76" s="7"/>
      <c r="O76" s="7"/>
      <c r="P76" s="7"/>
      <c r="Q76" s="7"/>
      <c r="R76" s="7" t="s">
        <v>432</v>
      </c>
      <c r="S76" s="7"/>
      <c r="T76" s="7" t="s">
        <v>433</v>
      </c>
    </row>
    <row r="77" spans="1:20">
      <c r="A77" s="7" t="s">
        <v>434</v>
      </c>
      <c r="B77" s="7" t="s">
        <v>41</v>
      </c>
      <c r="C77" s="7" t="s">
        <v>435</v>
      </c>
      <c r="D77" s="8" t="s">
        <v>320</v>
      </c>
      <c r="E77" s="8"/>
      <c r="F77" s="7" t="s">
        <v>436</v>
      </c>
      <c r="G77" s="7" t="s">
        <v>321</v>
      </c>
      <c r="H77" s="7">
        <v>3</v>
      </c>
      <c r="I77" s="7" t="s">
        <v>46</v>
      </c>
      <c r="J77" s="7" t="s">
        <v>47</v>
      </c>
      <c r="K77" s="7" t="s">
        <v>437</v>
      </c>
      <c r="L77" s="7" t="s">
        <v>49</v>
      </c>
      <c r="M77" s="7" t="s">
        <v>59</v>
      </c>
      <c r="N77" s="7"/>
      <c r="O77" s="7"/>
      <c r="P77" s="7"/>
      <c r="Q77" s="7"/>
      <c r="R77" s="7" t="s">
        <v>324</v>
      </c>
      <c r="S77" s="7"/>
      <c r="T77" s="7" t="s">
        <v>52</v>
      </c>
    </row>
    <row r="78" spans="1:20">
      <c r="A78" s="7" t="s">
        <v>438</v>
      </c>
      <c r="B78" s="7" t="s">
        <v>41</v>
      </c>
      <c r="C78" s="7" t="s">
        <v>439</v>
      </c>
      <c r="D78" s="8" t="s">
        <v>344</v>
      </c>
      <c r="E78" s="8"/>
      <c r="F78" s="7" t="s">
        <v>440</v>
      </c>
      <c r="G78" s="7" t="s">
        <v>345</v>
      </c>
      <c r="H78" s="7">
        <v>3</v>
      </c>
      <c r="I78" s="7" t="s">
        <v>46</v>
      </c>
      <c r="J78" s="7" t="s">
        <v>47</v>
      </c>
      <c r="K78" s="7" t="s">
        <v>346</v>
      </c>
      <c r="L78" s="7" t="s">
        <v>49</v>
      </c>
      <c r="M78" s="7" t="s">
        <v>59</v>
      </c>
      <c r="N78" s="7"/>
      <c r="O78" s="7"/>
      <c r="P78" s="7"/>
      <c r="Q78" s="7"/>
      <c r="R78" s="7" t="s">
        <v>348</v>
      </c>
      <c r="S78" s="7"/>
      <c r="T78" s="7" t="s">
        <v>52</v>
      </c>
    </row>
    <row r="79" spans="1:20">
      <c r="A79" s="7" t="s">
        <v>441</v>
      </c>
      <c r="B79" s="7" t="s">
        <v>41</v>
      </c>
      <c r="C79" s="7" t="s">
        <v>442</v>
      </c>
      <c r="D79" s="8" t="s">
        <v>242</v>
      </c>
      <c r="E79" s="8"/>
      <c r="F79" s="7" t="s">
        <v>440</v>
      </c>
      <c r="G79" s="7" t="s">
        <v>244</v>
      </c>
      <c r="H79" s="7">
        <v>3</v>
      </c>
      <c r="I79" s="7" t="s">
        <v>46</v>
      </c>
      <c r="J79" s="7" t="s">
        <v>155</v>
      </c>
      <c r="K79" s="7" t="s">
        <v>443</v>
      </c>
      <c r="L79" s="7" t="s">
        <v>94</v>
      </c>
      <c r="M79" s="7" t="s">
        <v>50</v>
      </c>
      <c r="N79" s="9">
        <v>0.8</v>
      </c>
      <c r="O79" s="7"/>
      <c r="P79" s="7"/>
      <c r="Q79" s="7"/>
      <c r="R79" s="7" t="s">
        <v>247</v>
      </c>
      <c r="S79" s="7" t="s">
        <v>52</v>
      </c>
      <c r="T79" s="7" t="s">
        <v>52</v>
      </c>
    </row>
    <row r="80" spans="1:20">
      <c r="A80" s="7" t="s">
        <v>444</v>
      </c>
      <c r="B80" s="7" t="s">
        <v>41</v>
      </c>
      <c r="C80" s="7" t="s">
        <v>445</v>
      </c>
      <c r="D80" s="8" t="s">
        <v>367</v>
      </c>
      <c r="E80" s="8"/>
      <c r="F80" s="7" t="s">
        <v>446</v>
      </c>
      <c r="G80" s="7" t="s">
        <v>368</v>
      </c>
      <c r="H80" s="7">
        <v>3</v>
      </c>
      <c r="I80" s="7" t="s">
        <v>46</v>
      </c>
      <c r="J80" s="7" t="s">
        <v>133</v>
      </c>
      <c r="K80" s="7" t="s">
        <v>369</v>
      </c>
      <c r="L80" s="7" t="s">
        <v>49</v>
      </c>
      <c r="M80" s="7" t="s">
        <v>59</v>
      </c>
      <c r="N80" s="7"/>
      <c r="O80" s="7"/>
      <c r="P80" s="7"/>
      <c r="Q80" s="7"/>
      <c r="R80" s="7" t="s">
        <v>135</v>
      </c>
      <c r="S80" s="7"/>
      <c r="T80" s="7" t="s">
        <v>52</v>
      </c>
    </row>
    <row r="81" spans="1:20">
      <c r="A81" s="7" t="s">
        <v>444</v>
      </c>
      <c r="B81" s="7" t="s">
        <v>119</v>
      </c>
      <c r="C81" s="343" t="s">
        <v>10770</v>
      </c>
      <c r="D81" s="8" t="s">
        <v>367</v>
      </c>
      <c r="E81" s="8"/>
      <c r="F81" s="7" t="s">
        <v>286</v>
      </c>
      <c r="G81" s="7" t="s">
        <v>368</v>
      </c>
      <c r="H81" s="7">
        <v>3</v>
      </c>
      <c r="I81" s="7"/>
      <c r="J81" s="7"/>
      <c r="K81" s="7" t="s">
        <v>369</v>
      </c>
      <c r="L81" s="7"/>
      <c r="M81" s="7"/>
      <c r="N81" s="7"/>
      <c r="O81" s="7"/>
      <c r="P81" s="7"/>
      <c r="Q81" s="7" t="s">
        <v>287</v>
      </c>
      <c r="R81" s="7" t="s">
        <v>135</v>
      </c>
      <c r="S81" s="7"/>
      <c r="T81" s="7" t="s">
        <v>52</v>
      </c>
    </row>
    <row r="82" spans="1:20">
      <c r="A82" s="7" t="s">
        <v>447</v>
      </c>
      <c r="B82" s="7" t="s">
        <v>41</v>
      </c>
      <c r="C82" s="7" t="s">
        <v>448</v>
      </c>
      <c r="D82" s="8" t="s">
        <v>327</v>
      </c>
      <c r="E82" s="8"/>
      <c r="F82" s="7" t="s">
        <v>446</v>
      </c>
      <c r="G82" s="7" t="s">
        <v>328</v>
      </c>
      <c r="H82" s="7">
        <v>3</v>
      </c>
      <c r="I82" s="7" t="s">
        <v>46</v>
      </c>
      <c r="J82" s="7" t="s">
        <v>47</v>
      </c>
      <c r="K82" s="7" t="s">
        <v>329</v>
      </c>
      <c r="L82" s="7" t="s">
        <v>49</v>
      </c>
      <c r="M82" s="7" t="s">
        <v>59</v>
      </c>
      <c r="N82" s="7"/>
      <c r="O82" s="7"/>
      <c r="P82" s="7"/>
      <c r="Q82" s="7"/>
      <c r="R82" s="7" t="s">
        <v>174</v>
      </c>
      <c r="S82" s="7"/>
      <c r="T82" s="7" t="s">
        <v>52</v>
      </c>
    </row>
    <row r="83" spans="1:20">
      <c r="A83" s="7" t="s">
        <v>449</v>
      </c>
      <c r="B83" s="7" t="s">
        <v>119</v>
      </c>
      <c r="C83" s="7" t="s">
        <v>450</v>
      </c>
      <c r="D83" s="8" t="s">
        <v>360</v>
      </c>
      <c r="E83" s="8"/>
      <c r="F83" s="7" t="s">
        <v>440</v>
      </c>
      <c r="G83" s="7" t="s">
        <v>361</v>
      </c>
      <c r="H83" s="7">
        <v>3</v>
      </c>
      <c r="I83" s="7" t="s">
        <v>46</v>
      </c>
      <c r="J83" s="7" t="s">
        <v>47</v>
      </c>
      <c r="K83" s="7" t="s">
        <v>362</v>
      </c>
      <c r="L83" s="7" t="s">
        <v>49</v>
      </c>
      <c r="M83" s="7" t="s">
        <v>50</v>
      </c>
      <c r="N83" s="7"/>
      <c r="O83" s="7"/>
      <c r="P83" s="7"/>
      <c r="Q83" s="7"/>
      <c r="R83" s="7" t="s">
        <v>364</v>
      </c>
      <c r="S83" s="7" t="s">
        <v>61</v>
      </c>
      <c r="T83" s="7" t="s">
        <v>52</v>
      </c>
    </row>
    <row r="84" spans="1:20">
      <c r="A84" s="7" t="s">
        <v>451</v>
      </c>
      <c r="B84" s="7" t="s">
        <v>119</v>
      </c>
      <c r="C84" s="343" t="s">
        <v>10765</v>
      </c>
      <c r="D84" s="8" t="s">
        <v>393</v>
      </c>
      <c r="E84" s="8"/>
      <c r="F84" s="7" t="s">
        <v>440</v>
      </c>
      <c r="G84" s="7" t="s">
        <v>394</v>
      </c>
      <c r="H84" s="7">
        <v>1</v>
      </c>
      <c r="I84" s="7" t="s">
        <v>46</v>
      </c>
      <c r="J84" s="7" t="s">
        <v>47</v>
      </c>
      <c r="K84" s="7" t="s">
        <v>394</v>
      </c>
      <c r="L84" s="7" t="s">
        <v>94</v>
      </c>
      <c r="M84" s="7" t="s">
        <v>50</v>
      </c>
      <c r="N84" s="9">
        <v>0.8</v>
      </c>
      <c r="O84" s="7"/>
      <c r="P84" s="7"/>
      <c r="Q84" s="7"/>
      <c r="R84" s="7" t="s">
        <v>397</v>
      </c>
      <c r="S84" s="7" t="s">
        <v>61</v>
      </c>
      <c r="T84" s="7" t="s">
        <v>452</v>
      </c>
    </row>
    <row r="85" spans="1:20">
      <c r="A85" s="227" t="s">
        <v>453</v>
      </c>
      <c r="B85" s="227" t="s">
        <v>41</v>
      </c>
      <c r="C85" s="227" t="s">
        <v>454</v>
      </c>
      <c r="D85" s="228" t="s">
        <v>414</v>
      </c>
      <c r="E85" s="228"/>
      <c r="F85" s="227" t="s">
        <v>440</v>
      </c>
      <c r="G85" s="227" t="s">
        <v>415</v>
      </c>
      <c r="H85" s="227">
        <v>1</v>
      </c>
      <c r="I85" s="227" t="s">
        <v>46</v>
      </c>
      <c r="J85" s="227" t="s">
        <v>455</v>
      </c>
      <c r="K85" s="227" t="s">
        <v>415</v>
      </c>
      <c r="L85" s="227" t="s">
        <v>94</v>
      </c>
      <c r="M85" s="227" t="s">
        <v>50</v>
      </c>
      <c r="N85" s="229">
        <v>0.8</v>
      </c>
      <c r="O85" s="227"/>
      <c r="P85" s="227"/>
      <c r="Q85" s="227"/>
      <c r="R85" s="227" t="s">
        <v>456</v>
      </c>
      <c r="S85" s="227" t="s">
        <v>52</v>
      </c>
      <c r="T85" s="227" t="s">
        <v>52</v>
      </c>
    </row>
    <row r="86" spans="1:20">
      <c r="A86" s="7" t="s">
        <v>457</v>
      </c>
      <c r="B86" s="7" t="s">
        <v>119</v>
      </c>
      <c r="C86" s="7" t="s">
        <v>458</v>
      </c>
      <c r="D86" s="8" t="s">
        <v>43</v>
      </c>
      <c r="E86" s="8"/>
      <c r="F86" s="7" t="s">
        <v>440</v>
      </c>
      <c r="G86" s="7" t="s">
        <v>387</v>
      </c>
      <c r="H86" s="7">
        <v>1</v>
      </c>
      <c r="I86" s="7" t="s">
        <v>46</v>
      </c>
      <c r="J86" s="7" t="s">
        <v>122</v>
      </c>
      <c r="K86" s="7" t="s">
        <v>459</v>
      </c>
      <c r="L86" s="7" t="s">
        <v>94</v>
      </c>
      <c r="M86" s="7" t="s">
        <v>50</v>
      </c>
      <c r="N86" s="9">
        <v>0.8</v>
      </c>
      <c r="O86" s="7"/>
      <c r="P86" s="7"/>
      <c r="Q86" s="7"/>
      <c r="R86" s="7" t="s">
        <v>460</v>
      </c>
      <c r="S86" s="7" t="s">
        <v>52</v>
      </c>
      <c r="T86" s="227" t="s">
        <v>461</v>
      </c>
    </row>
    <row r="87" spans="1:20">
      <c r="A87" s="15" t="s">
        <v>462</v>
      </c>
      <c r="B87" s="306" t="s">
        <v>463</v>
      </c>
      <c r="C87" s="15" t="s">
        <v>464</v>
      </c>
      <c r="D87" s="14"/>
      <c r="E87" s="14"/>
      <c r="F87" s="15" t="s">
        <v>243</v>
      </c>
      <c r="G87" s="15" t="s">
        <v>321</v>
      </c>
      <c r="H87" s="15">
        <v>3</v>
      </c>
      <c r="I87" s="15"/>
      <c r="J87" s="15"/>
      <c r="K87" s="15"/>
      <c r="L87" s="15"/>
      <c r="M87" s="15"/>
      <c r="N87" s="15"/>
      <c r="O87" s="15"/>
      <c r="P87" s="15"/>
      <c r="Q87" s="15"/>
      <c r="R87" s="15"/>
      <c r="S87" s="15"/>
      <c r="T87" s="15"/>
    </row>
    <row r="88" spans="1:20">
      <c r="A88" s="15" t="s">
        <v>465</v>
      </c>
      <c r="B88" s="306" t="s">
        <v>463</v>
      </c>
      <c r="C88" s="15" t="s">
        <v>466</v>
      </c>
      <c r="D88" s="14"/>
      <c r="E88" s="14"/>
      <c r="F88" s="15" t="s">
        <v>243</v>
      </c>
      <c r="G88" s="15" t="s">
        <v>138</v>
      </c>
      <c r="H88" s="15">
        <v>1</v>
      </c>
      <c r="I88" s="15" t="s">
        <v>46</v>
      </c>
      <c r="J88" s="15" t="s">
        <v>133</v>
      </c>
      <c r="K88" s="15" t="s">
        <v>139</v>
      </c>
      <c r="L88" s="15" t="s">
        <v>94</v>
      </c>
      <c r="M88" s="15" t="s">
        <v>59</v>
      </c>
      <c r="N88" s="16">
        <v>0.8</v>
      </c>
      <c r="O88" s="15"/>
      <c r="P88" s="15"/>
      <c r="Q88" s="15"/>
      <c r="R88" s="15" t="s">
        <v>140</v>
      </c>
      <c r="S88" s="15" t="s">
        <v>52</v>
      </c>
      <c r="T88" s="15" t="s">
        <v>52</v>
      </c>
    </row>
    <row r="89" spans="1:20">
      <c r="A89" s="15" t="s">
        <v>467</v>
      </c>
      <c r="B89" s="15" t="s">
        <v>6</v>
      </c>
      <c r="C89" s="15" t="s">
        <v>468</v>
      </c>
      <c r="D89" s="14"/>
      <c r="E89" s="14"/>
      <c r="F89" s="15" t="s">
        <v>243</v>
      </c>
      <c r="G89" s="15" t="s">
        <v>469</v>
      </c>
      <c r="H89" s="15">
        <v>3</v>
      </c>
      <c r="I89" s="15"/>
      <c r="J89" s="15"/>
      <c r="K89" s="15"/>
      <c r="L89" s="15"/>
      <c r="M89" s="15"/>
      <c r="N89" s="15"/>
      <c r="O89" s="15"/>
      <c r="P89" s="15"/>
      <c r="Q89" s="15"/>
      <c r="R89" s="15" t="s">
        <v>470</v>
      </c>
      <c r="S89" s="15"/>
      <c r="T89" s="15" t="s">
        <v>471</v>
      </c>
    </row>
    <row r="90" spans="1:20">
      <c r="A90" s="306" t="s">
        <v>472</v>
      </c>
      <c r="B90" s="15" t="s">
        <v>6</v>
      </c>
      <c r="C90" s="15" t="s">
        <v>473</v>
      </c>
      <c r="D90" s="14"/>
      <c r="E90" s="14"/>
      <c r="F90" s="15" t="s">
        <v>243</v>
      </c>
      <c r="G90" s="15" t="s">
        <v>67</v>
      </c>
      <c r="H90" s="15">
        <v>1</v>
      </c>
      <c r="I90" s="15"/>
      <c r="J90" s="15"/>
      <c r="K90" s="15"/>
      <c r="L90" s="15"/>
      <c r="M90" s="15"/>
      <c r="N90" s="15"/>
      <c r="O90" s="15"/>
      <c r="P90" s="15"/>
      <c r="Q90" s="15"/>
      <c r="R90" s="15" t="s">
        <v>474</v>
      </c>
      <c r="S90" s="15"/>
      <c r="T90" s="15" t="s">
        <v>471</v>
      </c>
    </row>
  </sheetData>
  <autoFilter ref="A1:T90"/>
  <phoneticPr fontId="19" type="noConversion"/>
  <pageMargins left="0.7" right="0.7" top="0.75" bottom="0.75" header="0.3" footer="0.3"/>
  <pageSetup paperSize="9" orientation="portrait"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L706"/>
  <sheetViews>
    <sheetView topLeftCell="F1" zoomScale="85" zoomScaleNormal="85" workbookViewId="0">
      <pane ySplit="1" topLeftCell="A2" activePane="bottomLeft" state="frozen"/>
      <selection pane="bottomLeft" activeCell="G19" sqref="G19"/>
    </sheetView>
  </sheetViews>
  <sheetFormatPr defaultColWidth="10.140625" defaultRowHeight="15.75"/>
  <cols>
    <col min="1" max="1" width="10.140625" style="170"/>
    <col min="2" max="2" width="13.7109375" style="168" bestFit="1" customWidth="1"/>
    <col min="3" max="3" width="32.140625" style="169" customWidth="1"/>
    <col min="4" max="4" width="11.28515625" style="170" customWidth="1"/>
    <col min="5" max="5" width="75.28515625" style="171" customWidth="1"/>
    <col min="6" max="6" width="22.28515625" style="171" customWidth="1"/>
    <col min="7" max="7" width="36.7109375" style="172" customWidth="1"/>
    <col min="8" max="8" width="38.28515625" style="171" customWidth="1"/>
    <col min="9" max="9" width="54.140625" style="173" bestFit="1" customWidth="1"/>
    <col min="10" max="10" width="32.140625" style="169" customWidth="1"/>
    <col min="11" max="11" width="34" style="171" bestFit="1" customWidth="1"/>
    <col min="12" max="12" width="59.42578125" style="169" bestFit="1" customWidth="1"/>
    <col min="13" max="16384" width="10.140625" style="170"/>
  </cols>
  <sheetData>
    <row r="1" spans="1:12" s="164" customFormat="1" ht="13.5">
      <c r="A1" s="164" t="s">
        <v>12090</v>
      </c>
      <c r="B1" s="162" t="s">
        <v>2582</v>
      </c>
      <c r="C1" s="163" t="s">
        <v>2583</v>
      </c>
      <c r="D1" s="164" t="s">
        <v>2584</v>
      </c>
      <c r="E1" s="165" t="s">
        <v>2585</v>
      </c>
      <c r="F1" s="165" t="s">
        <v>2586</v>
      </c>
      <c r="G1" s="166" t="s">
        <v>2587</v>
      </c>
      <c r="H1" s="165" t="s">
        <v>2588</v>
      </c>
      <c r="I1" s="167" t="s">
        <v>2589</v>
      </c>
      <c r="J1" s="163" t="s">
        <v>2583</v>
      </c>
      <c r="K1" s="165" t="s">
        <v>2590</v>
      </c>
      <c r="L1" s="163" t="s">
        <v>2591</v>
      </c>
    </row>
    <row r="2" spans="1:12" s="171" customFormat="1">
      <c r="B2" s="168">
        <v>1</v>
      </c>
      <c r="C2" s="169" t="s">
        <v>2592</v>
      </c>
      <c r="D2" s="170" t="s">
        <v>2593</v>
      </c>
      <c r="E2" s="171" t="s">
        <v>2594</v>
      </c>
      <c r="F2" s="171" t="s">
        <v>2595</v>
      </c>
      <c r="G2" s="172"/>
      <c r="H2" s="171" t="s">
        <v>2596</v>
      </c>
      <c r="I2" s="173" t="s">
        <v>2597</v>
      </c>
      <c r="J2" s="169" t="s">
        <v>2592</v>
      </c>
      <c r="K2" s="170" t="s">
        <v>2598</v>
      </c>
      <c r="L2" s="169" t="s">
        <v>2599</v>
      </c>
    </row>
    <row r="3" spans="1:12" s="171" customFormat="1">
      <c r="B3" s="168">
        <v>2</v>
      </c>
      <c r="C3" s="169" t="s">
        <v>2600</v>
      </c>
      <c r="D3" s="170" t="s">
        <v>12087</v>
      </c>
      <c r="E3" s="171" t="s">
        <v>2602</v>
      </c>
      <c r="F3" s="171" t="s">
        <v>2595</v>
      </c>
      <c r="G3" s="172" t="s">
        <v>501</v>
      </c>
      <c r="H3" s="171" t="s">
        <v>2596</v>
      </c>
      <c r="I3" s="173" t="s">
        <v>502</v>
      </c>
      <c r="J3" s="169" t="s">
        <v>2600</v>
      </c>
      <c r="K3" s="170" t="s">
        <v>2603</v>
      </c>
      <c r="L3" s="169" t="s">
        <v>2604</v>
      </c>
    </row>
    <row r="4" spans="1:12" ht="31.5">
      <c r="B4" s="168">
        <v>3</v>
      </c>
      <c r="C4" s="172" t="s">
        <v>2605</v>
      </c>
      <c r="D4" s="170" t="s">
        <v>2606</v>
      </c>
      <c r="E4" s="171" t="s">
        <v>2607</v>
      </c>
      <c r="F4" s="171" t="s">
        <v>2595</v>
      </c>
      <c r="G4" s="172" t="s">
        <v>1051</v>
      </c>
      <c r="H4" s="171" t="s">
        <v>2596</v>
      </c>
      <c r="I4" s="173" t="s">
        <v>1053</v>
      </c>
      <c r="J4" s="172" t="s">
        <v>2605</v>
      </c>
      <c r="K4" s="170" t="s">
        <v>2603</v>
      </c>
    </row>
    <row r="5" spans="1:12">
      <c r="B5" s="168">
        <v>4</v>
      </c>
      <c r="C5" s="172" t="s">
        <v>1319</v>
      </c>
      <c r="D5" s="170" t="s">
        <v>2608</v>
      </c>
      <c r="E5" s="171" t="s">
        <v>2609</v>
      </c>
      <c r="F5" s="171" t="s">
        <v>2595</v>
      </c>
      <c r="G5" s="172" t="s">
        <v>1027</v>
      </c>
      <c r="H5" s="171" t="s">
        <v>2596</v>
      </c>
      <c r="I5" s="173" t="s">
        <v>1029</v>
      </c>
      <c r="J5" s="172" t="s">
        <v>1319</v>
      </c>
      <c r="K5" s="170" t="s">
        <v>2610</v>
      </c>
    </row>
    <row r="6" spans="1:12">
      <c r="B6" s="168">
        <v>5</v>
      </c>
      <c r="C6" s="172" t="s">
        <v>2611</v>
      </c>
      <c r="D6" s="170" t="s">
        <v>2612</v>
      </c>
      <c r="E6" s="171" t="s">
        <v>2613</v>
      </c>
      <c r="F6" s="171" t="s">
        <v>2595</v>
      </c>
      <c r="G6" s="172" t="s">
        <v>673</v>
      </c>
      <c r="H6" s="171" t="s">
        <v>2596</v>
      </c>
      <c r="I6" s="173" t="s">
        <v>675</v>
      </c>
      <c r="J6" s="172" t="s">
        <v>2611</v>
      </c>
      <c r="K6" s="170" t="s">
        <v>2603</v>
      </c>
    </row>
    <row r="7" spans="1:12">
      <c r="B7" s="168">
        <v>6</v>
      </c>
      <c r="C7" s="172" t="s">
        <v>1030</v>
      </c>
      <c r="D7" s="170" t="s">
        <v>2614</v>
      </c>
      <c r="E7" s="171" t="s">
        <v>2615</v>
      </c>
      <c r="F7" s="171" t="s">
        <v>2595</v>
      </c>
      <c r="G7" s="172" t="s">
        <v>1033</v>
      </c>
      <c r="H7" s="171" t="s">
        <v>2596</v>
      </c>
      <c r="I7" s="173" t="s">
        <v>1035</v>
      </c>
      <c r="J7" s="172" t="s">
        <v>1030</v>
      </c>
      <c r="K7" s="170" t="s">
        <v>2616</v>
      </c>
    </row>
    <row r="8" spans="1:12" ht="63">
      <c r="B8" s="168">
        <v>7</v>
      </c>
      <c r="C8" s="172" t="s">
        <v>2617</v>
      </c>
      <c r="D8" s="170" t="s">
        <v>2618</v>
      </c>
      <c r="E8" s="171" t="s">
        <v>2619</v>
      </c>
      <c r="F8" s="171" t="s">
        <v>2595</v>
      </c>
      <c r="G8" s="172" t="s">
        <v>1004</v>
      </c>
      <c r="H8" s="171" t="s">
        <v>2596</v>
      </c>
      <c r="I8" s="173" t="s">
        <v>1006</v>
      </c>
      <c r="J8" s="172" t="s">
        <v>2617</v>
      </c>
      <c r="K8" s="170" t="s">
        <v>2620</v>
      </c>
      <c r="L8" s="172" t="s">
        <v>2621</v>
      </c>
    </row>
    <row r="9" spans="1:12">
      <c r="B9" s="168">
        <v>8</v>
      </c>
      <c r="C9" s="172" t="s">
        <v>1506</v>
      </c>
      <c r="D9" s="170" t="s">
        <v>2622</v>
      </c>
      <c r="E9" s="171" t="s">
        <v>2623</v>
      </c>
      <c r="F9" s="171" t="s">
        <v>2595</v>
      </c>
      <c r="G9" s="172" t="s">
        <v>897</v>
      </c>
      <c r="H9" s="171" t="s">
        <v>2596</v>
      </c>
      <c r="I9" s="173" t="s">
        <v>899</v>
      </c>
      <c r="J9" s="172" t="s">
        <v>1506</v>
      </c>
      <c r="K9" s="170" t="s">
        <v>2624</v>
      </c>
    </row>
    <row r="10" spans="1:12">
      <c r="A10" s="170" t="s">
        <v>12091</v>
      </c>
      <c r="B10" s="168">
        <v>9</v>
      </c>
      <c r="C10" s="172" t="s">
        <v>2625</v>
      </c>
      <c r="D10" s="170" t="s">
        <v>2626</v>
      </c>
      <c r="E10" s="171" t="s">
        <v>2627</v>
      </c>
      <c r="F10" s="171" t="s">
        <v>2595</v>
      </c>
      <c r="G10" s="172" t="s">
        <v>874</v>
      </c>
      <c r="H10" s="171" t="s">
        <v>2596</v>
      </c>
      <c r="I10" s="173" t="s">
        <v>12103</v>
      </c>
      <c r="J10" s="172" t="s">
        <v>2625</v>
      </c>
      <c r="K10" s="170" t="s">
        <v>2628</v>
      </c>
    </row>
    <row r="11" spans="1:12" s="171" customFormat="1">
      <c r="B11" s="168">
        <v>10</v>
      </c>
      <c r="C11" s="172" t="s">
        <v>629</v>
      </c>
      <c r="D11" s="170" t="s">
        <v>2629</v>
      </c>
      <c r="E11" s="171" t="s">
        <v>2630</v>
      </c>
      <c r="F11" s="171" t="s">
        <v>2595</v>
      </c>
      <c r="G11" s="172" t="s">
        <v>631</v>
      </c>
      <c r="H11" s="171" t="s">
        <v>2596</v>
      </c>
      <c r="I11" s="173" t="s">
        <v>508</v>
      </c>
      <c r="J11" s="172" t="s">
        <v>629</v>
      </c>
      <c r="K11" s="170" t="s">
        <v>2631</v>
      </c>
      <c r="L11" s="169"/>
    </row>
    <row r="12" spans="1:12" s="171" customFormat="1">
      <c r="B12" s="168">
        <v>11</v>
      </c>
      <c r="C12" s="172" t="s">
        <v>677</v>
      </c>
      <c r="D12" s="170" t="s">
        <v>2632</v>
      </c>
      <c r="E12" s="171" t="s">
        <v>2633</v>
      </c>
      <c r="F12" s="171" t="s">
        <v>2595</v>
      </c>
      <c r="G12" s="172" t="s">
        <v>679</v>
      </c>
      <c r="H12" s="171" t="s">
        <v>2596</v>
      </c>
      <c r="I12" s="173" t="s">
        <v>682</v>
      </c>
      <c r="J12" s="172" t="s">
        <v>677</v>
      </c>
      <c r="K12" s="170" t="s">
        <v>2634</v>
      </c>
      <c r="L12" s="169"/>
    </row>
    <row r="13" spans="1:12" s="171" customFormat="1" ht="47.25">
      <c r="B13" s="168">
        <v>12</v>
      </c>
      <c r="C13" s="172" t="s">
        <v>1143</v>
      </c>
      <c r="D13" s="170" t="s">
        <v>2635</v>
      </c>
      <c r="E13" s="170" t="s">
        <v>2636</v>
      </c>
      <c r="F13" s="171" t="s">
        <v>2595</v>
      </c>
      <c r="G13" s="172" t="s">
        <v>1145</v>
      </c>
      <c r="H13" s="171" t="s">
        <v>2596</v>
      </c>
      <c r="I13" s="173" t="s">
        <v>2637</v>
      </c>
      <c r="J13" s="172" t="s">
        <v>1143</v>
      </c>
      <c r="K13" s="170" t="s">
        <v>2620</v>
      </c>
      <c r="L13" s="172" t="s">
        <v>2638</v>
      </c>
    </row>
    <row r="14" spans="1:12" s="171" customFormat="1">
      <c r="B14" s="168">
        <v>13</v>
      </c>
      <c r="C14" s="172" t="s">
        <v>640</v>
      </c>
      <c r="D14" s="170" t="s">
        <v>2639</v>
      </c>
      <c r="E14" s="171" t="s">
        <v>2640</v>
      </c>
      <c r="F14" s="171" t="s">
        <v>2595</v>
      </c>
      <c r="G14" s="172" t="s">
        <v>1592</v>
      </c>
      <c r="H14" s="171" t="s">
        <v>2596</v>
      </c>
      <c r="I14" s="173" t="s">
        <v>644</v>
      </c>
      <c r="J14" s="172" t="s">
        <v>640</v>
      </c>
      <c r="K14" s="170" t="s">
        <v>2620</v>
      </c>
      <c r="L14" s="169"/>
    </row>
    <row r="15" spans="1:12" s="171" customFormat="1" ht="31.5">
      <c r="B15" s="168">
        <v>14</v>
      </c>
      <c r="C15" s="172" t="s">
        <v>2641</v>
      </c>
      <c r="D15" s="170" t="s">
        <v>2642</v>
      </c>
      <c r="E15" s="171" t="s">
        <v>2643</v>
      </c>
      <c r="F15" s="171" t="s">
        <v>2595</v>
      </c>
      <c r="G15" s="169" t="s">
        <v>2644</v>
      </c>
      <c r="H15" s="171" t="s">
        <v>2596</v>
      </c>
      <c r="I15" s="173" t="s">
        <v>2645</v>
      </c>
      <c r="J15" s="172" t="s">
        <v>2641</v>
      </c>
      <c r="K15" s="170" t="s">
        <v>2624</v>
      </c>
      <c r="L15" s="169"/>
    </row>
    <row r="16" spans="1:12" s="171" customFormat="1">
      <c r="B16" s="168">
        <v>15</v>
      </c>
      <c r="C16" s="172" t="s">
        <v>2646</v>
      </c>
      <c r="D16" s="170" t="s">
        <v>2647</v>
      </c>
      <c r="E16" s="171" t="s">
        <v>2648</v>
      </c>
      <c r="F16" s="171" t="s">
        <v>2595</v>
      </c>
      <c r="G16" s="169" t="s">
        <v>2649</v>
      </c>
      <c r="H16" s="171" t="s">
        <v>2596</v>
      </c>
      <c r="I16" s="173" t="s">
        <v>2650</v>
      </c>
      <c r="J16" s="172" t="s">
        <v>2646</v>
      </c>
      <c r="K16" s="170" t="s">
        <v>2624</v>
      </c>
      <c r="L16" s="169"/>
    </row>
    <row r="17" spans="1:12" s="171" customFormat="1">
      <c r="B17" s="168">
        <v>16</v>
      </c>
      <c r="C17" s="172" t="s">
        <v>2651</v>
      </c>
      <c r="D17" s="170" t="s">
        <v>2652</v>
      </c>
      <c r="E17" s="171" t="s">
        <v>2653</v>
      </c>
      <c r="F17" s="171" t="s">
        <v>2595</v>
      </c>
      <c r="G17" s="169" t="s">
        <v>2654</v>
      </c>
      <c r="H17" s="171" t="s">
        <v>2596</v>
      </c>
      <c r="I17" s="173" t="s">
        <v>2655</v>
      </c>
      <c r="J17" s="172" t="s">
        <v>2651</v>
      </c>
      <c r="K17" s="170" t="s">
        <v>2624</v>
      </c>
      <c r="L17" s="169"/>
    </row>
    <row r="18" spans="1:12" s="171" customFormat="1">
      <c r="B18" s="168">
        <v>17</v>
      </c>
      <c r="C18" s="172" t="s">
        <v>1060</v>
      </c>
      <c r="D18" s="170" t="s">
        <v>2656</v>
      </c>
      <c r="E18" s="171" t="s">
        <v>2657</v>
      </c>
      <c r="F18" s="171" t="s">
        <v>2595</v>
      </c>
      <c r="G18" s="172" t="s">
        <v>1062</v>
      </c>
      <c r="H18" s="171" t="s">
        <v>2596</v>
      </c>
      <c r="I18" s="173" t="s">
        <v>1064</v>
      </c>
      <c r="J18" s="172" t="s">
        <v>1060</v>
      </c>
      <c r="K18" s="170" t="s">
        <v>2610</v>
      </c>
      <c r="L18" s="169"/>
    </row>
    <row r="19" spans="1:12" s="171" customFormat="1" ht="126">
      <c r="B19" s="168">
        <v>18</v>
      </c>
      <c r="C19" s="172" t="s">
        <v>1502</v>
      </c>
      <c r="D19" s="170" t="s">
        <v>2658</v>
      </c>
      <c r="E19" s="171" t="s">
        <v>2659</v>
      </c>
      <c r="F19" s="171" t="s">
        <v>2595</v>
      </c>
      <c r="G19" s="172" t="s">
        <v>2660</v>
      </c>
      <c r="H19" s="171" t="s">
        <v>2596</v>
      </c>
      <c r="I19" s="173" t="s">
        <v>651</v>
      </c>
      <c r="J19" s="172" t="s">
        <v>1502</v>
      </c>
      <c r="K19" s="170" t="s">
        <v>2624</v>
      </c>
      <c r="L19" s="172" t="s">
        <v>2661</v>
      </c>
    </row>
    <row r="20" spans="1:12" s="171" customFormat="1">
      <c r="B20" s="168">
        <v>19</v>
      </c>
      <c r="C20" s="172" t="s">
        <v>1256</v>
      </c>
      <c r="D20" s="170" t="s">
        <v>2662</v>
      </c>
      <c r="E20" s="171" t="s">
        <v>2663</v>
      </c>
      <c r="F20" s="171" t="s">
        <v>2595</v>
      </c>
      <c r="G20" s="172" t="s">
        <v>891</v>
      </c>
      <c r="H20" s="171" t="s">
        <v>2596</v>
      </c>
      <c r="I20" s="173" t="s">
        <v>893</v>
      </c>
      <c r="J20" s="172" t="s">
        <v>1256</v>
      </c>
      <c r="K20" s="170" t="s">
        <v>2620</v>
      </c>
      <c r="L20" s="169"/>
    </row>
    <row r="21" spans="1:12" s="171" customFormat="1">
      <c r="B21" s="168">
        <v>20</v>
      </c>
      <c r="C21" s="172" t="s">
        <v>2664</v>
      </c>
      <c r="D21" s="170" t="s">
        <v>2665</v>
      </c>
      <c r="E21" s="171" t="s">
        <v>2666</v>
      </c>
      <c r="F21" s="171" t="s">
        <v>2595</v>
      </c>
      <c r="G21" s="172" t="s">
        <v>655</v>
      </c>
      <c r="H21" s="171" t="s">
        <v>2596</v>
      </c>
      <c r="I21" s="173" t="s">
        <v>2667</v>
      </c>
      <c r="J21" s="172" t="s">
        <v>2664</v>
      </c>
      <c r="K21" s="170" t="s">
        <v>2668</v>
      </c>
      <c r="L21" s="169"/>
    </row>
    <row r="22" spans="1:12" s="171" customFormat="1">
      <c r="B22" s="168">
        <v>21</v>
      </c>
      <c r="C22" s="172" t="s">
        <v>2669</v>
      </c>
      <c r="D22" s="170" t="s">
        <v>2670</v>
      </c>
      <c r="E22" s="171" t="s">
        <v>2671</v>
      </c>
      <c r="F22" s="171" t="s">
        <v>2595</v>
      </c>
      <c r="G22" s="169" t="s">
        <v>2672</v>
      </c>
      <c r="H22" s="171" t="s">
        <v>2596</v>
      </c>
      <c r="I22" s="173" t="s">
        <v>2673</v>
      </c>
      <c r="J22" s="172" t="s">
        <v>2669</v>
      </c>
      <c r="K22" s="170" t="s">
        <v>2616</v>
      </c>
      <c r="L22" s="169"/>
    </row>
    <row r="23" spans="1:12" s="171" customFormat="1">
      <c r="B23" s="168">
        <v>22</v>
      </c>
      <c r="C23" s="172" t="s">
        <v>1703</v>
      </c>
      <c r="D23" s="170" t="s">
        <v>2674</v>
      </c>
      <c r="E23" s="171" t="s">
        <v>2675</v>
      </c>
      <c r="F23" s="171" t="s">
        <v>2595</v>
      </c>
      <c r="G23" s="172" t="s">
        <v>1705</v>
      </c>
      <c r="H23" s="171" t="s">
        <v>2596</v>
      </c>
      <c r="I23" s="173" t="s">
        <v>1707</v>
      </c>
      <c r="J23" s="172" t="s">
        <v>1703</v>
      </c>
      <c r="K23" s="170" t="s">
        <v>2668</v>
      </c>
      <c r="L23" s="169"/>
    </row>
    <row r="24" spans="1:12" s="171" customFormat="1">
      <c r="A24" s="171" t="s">
        <v>12091</v>
      </c>
      <c r="B24" s="168">
        <v>23</v>
      </c>
      <c r="C24" s="172" t="s">
        <v>2288</v>
      </c>
      <c r="D24" s="170" t="s">
        <v>2676</v>
      </c>
      <c r="E24" s="171" t="s">
        <v>2677</v>
      </c>
      <c r="F24" s="171" t="s">
        <v>2595</v>
      </c>
      <c r="G24" s="172" t="s">
        <v>952</v>
      </c>
      <c r="H24" s="171" t="s">
        <v>2596</v>
      </c>
      <c r="I24" s="173" t="s">
        <v>954</v>
      </c>
      <c r="J24" s="172" t="s">
        <v>2288</v>
      </c>
      <c r="K24" s="170" t="s">
        <v>2628</v>
      </c>
      <c r="L24" s="169"/>
    </row>
    <row r="25" spans="1:12" s="171" customFormat="1" ht="31.5">
      <c r="B25" s="168">
        <v>24</v>
      </c>
      <c r="C25" s="172" t="s">
        <v>2286</v>
      </c>
      <c r="D25" s="170" t="s">
        <v>2678</v>
      </c>
      <c r="E25" s="171" t="s">
        <v>2679</v>
      </c>
      <c r="F25" s="171" t="s">
        <v>2595</v>
      </c>
      <c r="G25" s="172" t="s">
        <v>970</v>
      </c>
      <c r="H25" s="171" t="s">
        <v>2596</v>
      </c>
      <c r="I25" s="173" t="s">
        <v>972</v>
      </c>
      <c r="J25" s="172" t="s">
        <v>2286</v>
      </c>
      <c r="K25" s="170" t="s">
        <v>2616</v>
      </c>
      <c r="L25" s="169"/>
    </row>
    <row r="26" spans="1:12" s="171" customFormat="1">
      <c r="B26" s="168">
        <v>25</v>
      </c>
      <c r="C26" s="172" t="s">
        <v>1385</v>
      </c>
      <c r="D26" s="170" t="s">
        <v>2680</v>
      </c>
      <c r="E26" s="171" t="s">
        <v>2681</v>
      </c>
      <c r="F26" s="171" t="s">
        <v>2595</v>
      </c>
      <c r="G26" s="172" t="s">
        <v>1744</v>
      </c>
      <c r="H26" s="171" t="s">
        <v>2596</v>
      </c>
      <c r="I26" s="173" t="s">
        <v>1390</v>
      </c>
      <c r="J26" s="172" t="s">
        <v>1385</v>
      </c>
      <c r="K26" s="170" t="s">
        <v>2620</v>
      </c>
      <c r="L26" s="169"/>
    </row>
    <row r="27" spans="1:12" s="177" customFormat="1">
      <c r="B27" s="174">
        <v>26</v>
      </c>
      <c r="C27" s="175" t="s">
        <v>2682</v>
      </c>
      <c r="D27" s="176" t="s">
        <v>2683</v>
      </c>
      <c r="E27" s="177" t="s">
        <v>2684</v>
      </c>
      <c r="F27" s="177" t="s">
        <v>2595</v>
      </c>
      <c r="G27" s="175" t="s">
        <v>2685</v>
      </c>
      <c r="H27" s="177" t="s">
        <v>2596</v>
      </c>
      <c r="I27" s="178" t="s">
        <v>2686</v>
      </c>
      <c r="J27" s="175" t="s">
        <v>2682</v>
      </c>
      <c r="K27" s="176" t="s">
        <v>2687</v>
      </c>
      <c r="L27" s="179" t="s">
        <v>2688</v>
      </c>
    </row>
    <row r="28" spans="1:12" s="171" customFormat="1" ht="299.25">
      <c r="B28" s="168">
        <v>27</v>
      </c>
      <c r="C28" s="172" t="s">
        <v>2689</v>
      </c>
      <c r="D28" s="170" t="s">
        <v>2690</v>
      </c>
      <c r="E28" s="171" t="s">
        <v>2691</v>
      </c>
      <c r="F28" s="171" t="s">
        <v>2595</v>
      </c>
      <c r="G28" s="172" t="s">
        <v>882</v>
      </c>
      <c r="H28" s="171" t="s">
        <v>2596</v>
      </c>
      <c r="I28" s="173" t="s">
        <v>884</v>
      </c>
      <c r="J28" s="172" t="s">
        <v>2689</v>
      </c>
      <c r="K28" s="170" t="s">
        <v>2634</v>
      </c>
      <c r="L28" s="172" t="s">
        <v>2692</v>
      </c>
    </row>
    <row r="29" spans="1:12" s="171" customFormat="1" ht="31.5">
      <c r="B29" s="168">
        <v>28</v>
      </c>
      <c r="C29" s="172" t="s">
        <v>2693</v>
      </c>
      <c r="D29" s="170" t="s">
        <v>2694</v>
      </c>
      <c r="E29" s="171" t="s">
        <v>2695</v>
      </c>
      <c r="F29" s="171" t="s">
        <v>2595</v>
      </c>
      <c r="G29" s="172" t="s">
        <v>1010</v>
      </c>
      <c r="H29" s="171" t="s">
        <v>2596</v>
      </c>
      <c r="I29" s="173" t="s">
        <v>1012</v>
      </c>
      <c r="J29" s="172" t="s">
        <v>2693</v>
      </c>
      <c r="K29" s="170" t="s">
        <v>2616</v>
      </c>
      <c r="L29" s="169"/>
    </row>
    <row r="30" spans="1:12" s="171" customFormat="1" ht="63">
      <c r="B30" s="168">
        <v>29</v>
      </c>
      <c r="C30" s="172" t="s">
        <v>2696</v>
      </c>
      <c r="D30" s="170" t="s">
        <v>2697</v>
      </c>
      <c r="E30" s="171" t="s">
        <v>2698</v>
      </c>
      <c r="F30" s="171" t="s">
        <v>2595</v>
      </c>
      <c r="G30" s="172" t="s">
        <v>1022</v>
      </c>
      <c r="H30" s="171" t="s">
        <v>2596</v>
      </c>
      <c r="I30" s="173" t="s">
        <v>1024</v>
      </c>
      <c r="J30" s="172" t="s">
        <v>2696</v>
      </c>
      <c r="K30" s="170" t="s">
        <v>2624</v>
      </c>
      <c r="L30" s="172" t="s">
        <v>2699</v>
      </c>
    </row>
    <row r="31" spans="1:12" s="171" customFormat="1">
      <c r="B31" s="168">
        <v>30</v>
      </c>
      <c r="C31" s="172" t="s">
        <v>1486</v>
      </c>
      <c r="D31" s="170" t="s">
        <v>2700</v>
      </c>
      <c r="E31" s="171" t="s">
        <v>2701</v>
      </c>
      <c r="F31" s="171" t="s">
        <v>2595</v>
      </c>
      <c r="G31" s="172" t="s">
        <v>1016</v>
      </c>
      <c r="H31" s="171" t="s">
        <v>2596</v>
      </c>
      <c r="I31" s="173" t="s">
        <v>1018</v>
      </c>
      <c r="J31" s="172" t="s">
        <v>1486</v>
      </c>
      <c r="K31" s="170" t="s">
        <v>2620</v>
      </c>
      <c r="L31" s="169"/>
    </row>
    <row r="32" spans="1:12" s="171" customFormat="1">
      <c r="B32" s="168">
        <v>31</v>
      </c>
      <c r="C32" s="172" t="s">
        <v>2425</v>
      </c>
      <c r="D32" s="170" t="s">
        <v>2702</v>
      </c>
      <c r="E32" s="171" t="s">
        <v>2703</v>
      </c>
      <c r="F32" s="171" t="s">
        <v>2595</v>
      </c>
      <c r="G32" s="172" t="s">
        <v>1057</v>
      </c>
      <c r="H32" s="171" t="s">
        <v>2596</v>
      </c>
      <c r="I32" s="173" t="s">
        <v>1059</v>
      </c>
      <c r="J32" s="172" t="s">
        <v>2425</v>
      </c>
      <c r="K32" s="170" t="s">
        <v>2624</v>
      </c>
      <c r="L32" s="169"/>
    </row>
    <row r="33" spans="1:12" s="171" customFormat="1" ht="189">
      <c r="B33" s="168">
        <v>32</v>
      </c>
      <c r="C33" s="172" t="s">
        <v>2704</v>
      </c>
      <c r="D33" s="170" t="s">
        <v>2705</v>
      </c>
      <c r="E33" s="171" t="s">
        <v>2706</v>
      </c>
      <c r="F33" s="171" t="s">
        <v>2595</v>
      </c>
      <c r="G33" s="172" t="s">
        <v>1095</v>
      </c>
      <c r="H33" s="171" t="s">
        <v>2596</v>
      </c>
      <c r="I33" s="173" t="s">
        <v>1097</v>
      </c>
      <c r="J33" s="172" t="s">
        <v>2704</v>
      </c>
      <c r="K33" s="170" t="s">
        <v>2634</v>
      </c>
      <c r="L33" s="172" t="s">
        <v>2707</v>
      </c>
    </row>
    <row r="34" spans="1:12" s="171" customFormat="1">
      <c r="B34" s="168">
        <v>33</v>
      </c>
      <c r="C34" s="180" t="s">
        <v>864</v>
      </c>
      <c r="D34" s="170" t="s">
        <v>2708</v>
      </c>
      <c r="E34" s="171" t="s">
        <v>2709</v>
      </c>
      <c r="F34" s="170" t="s">
        <v>2710</v>
      </c>
      <c r="G34" s="172" t="s">
        <v>865</v>
      </c>
      <c r="H34" s="171" t="s">
        <v>2596</v>
      </c>
      <c r="I34" s="173" t="s">
        <v>867</v>
      </c>
      <c r="J34" s="180" t="s">
        <v>864</v>
      </c>
      <c r="K34" s="170" t="s">
        <v>2711</v>
      </c>
      <c r="L34" s="172"/>
    </row>
    <row r="35" spans="1:12" s="171" customFormat="1">
      <c r="B35" s="168">
        <v>34</v>
      </c>
      <c r="C35" s="180" t="s">
        <v>1863</v>
      </c>
      <c r="D35" s="170" t="s">
        <v>2712</v>
      </c>
      <c r="E35" s="171" t="s">
        <v>2713</v>
      </c>
      <c r="F35" s="170" t="s">
        <v>2710</v>
      </c>
      <c r="G35" s="172" t="s">
        <v>1865</v>
      </c>
      <c r="H35" s="171" t="s">
        <v>2596</v>
      </c>
      <c r="I35" s="173" t="s">
        <v>2714</v>
      </c>
      <c r="J35" s="180" t="s">
        <v>1863</v>
      </c>
      <c r="K35" s="170" t="s">
        <v>2624</v>
      </c>
      <c r="L35" s="172"/>
    </row>
    <row r="36" spans="1:12" s="171" customFormat="1">
      <c r="A36" s="171" t="s">
        <v>12092</v>
      </c>
      <c r="B36" s="168">
        <v>35</v>
      </c>
      <c r="C36" s="180" t="s">
        <v>749</v>
      </c>
      <c r="D36" s="170" t="s">
        <v>12088</v>
      </c>
      <c r="E36" s="171" t="s">
        <v>2716</v>
      </c>
      <c r="F36" s="170" t="s">
        <v>2710</v>
      </c>
      <c r="G36" s="172" t="s">
        <v>636</v>
      </c>
      <c r="H36" s="171" t="s">
        <v>2596</v>
      </c>
      <c r="I36" s="173" t="s">
        <v>638</v>
      </c>
      <c r="J36" s="180" t="s">
        <v>749</v>
      </c>
      <c r="K36" s="170" t="s">
        <v>2628</v>
      </c>
      <c r="L36" s="172"/>
    </row>
    <row r="37" spans="1:12" s="171" customFormat="1">
      <c r="B37" s="168">
        <v>36</v>
      </c>
      <c r="C37" s="180" t="s">
        <v>993</v>
      </c>
      <c r="D37" s="170" t="s">
        <v>2717</v>
      </c>
      <c r="E37" s="171" t="s">
        <v>2718</v>
      </c>
      <c r="F37" s="171" t="s">
        <v>2595</v>
      </c>
      <c r="G37" s="172" t="s">
        <v>2719</v>
      </c>
      <c r="H37" s="171" t="s">
        <v>2596</v>
      </c>
      <c r="I37" s="173" t="s">
        <v>960</v>
      </c>
      <c r="J37" s="180" t="s">
        <v>993</v>
      </c>
      <c r="K37" s="170" t="s">
        <v>2603</v>
      </c>
      <c r="L37" s="169"/>
    </row>
    <row r="38" spans="1:12" s="171" customFormat="1">
      <c r="B38" s="168">
        <v>37</v>
      </c>
      <c r="C38" s="180" t="s">
        <v>998</v>
      </c>
      <c r="D38" s="170" t="s">
        <v>2720</v>
      </c>
      <c r="E38" s="171" t="s">
        <v>2721</v>
      </c>
      <c r="F38" s="171" t="s">
        <v>2595</v>
      </c>
      <c r="G38" s="172" t="s">
        <v>2722</v>
      </c>
      <c r="H38" s="171" t="s">
        <v>2596</v>
      </c>
      <c r="I38" s="173" t="s">
        <v>966</v>
      </c>
      <c r="J38" s="180" t="s">
        <v>12085</v>
      </c>
      <c r="K38" s="170" t="s">
        <v>2603</v>
      </c>
      <c r="L38" s="169"/>
    </row>
    <row r="39" spans="1:12" s="171" customFormat="1">
      <c r="B39" s="168">
        <v>38</v>
      </c>
      <c r="C39" s="180" t="s">
        <v>2723</v>
      </c>
      <c r="D39" s="170" t="s">
        <v>2724</v>
      </c>
      <c r="E39" s="171" t="s">
        <v>2725</v>
      </c>
      <c r="F39" s="171" t="s">
        <v>2595</v>
      </c>
      <c r="G39" s="172" t="s">
        <v>1411</v>
      </c>
      <c r="H39" s="171" t="s">
        <v>2596</v>
      </c>
      <c r="I39" s="173" t="s">
        <v>1413</v>
      </c>
      <c r="J39" s="180" t="s">
        <v>2723</v>
      </c>
      <c r="K39" s="170" t="s">
        <v>2620</v>
      </c>
      <c r="L39" s="169"/>
    </row>
    <row r="40" spans="1:12" s="171" customFormat="1">
      <c r="B40" s="168">
        <v>39</v>
      </c>
      <c r="C40" s="180" t="s">
        <v>2726</v>
      </c>
      <c r="D40" s="170" t="s">
        <v>2727</v>
      </c>
      <c r="E40" s="171" t="s">
        <v>2728</v>
      </c>
      <c r="F40" s="171" t="s">
        <v>2595</v>
      </c>
      <c r="G40" s="172" t="s">
        <v>2396</v>
      </c>
      <c r="H40" s="171" t="s">
        <v>2596</v>
      </c>
      <c r="I40" s="173" t="s">
        <v>2398</v>
      </c>
      <c r="J40" s="180" t="s">
        <v>2726</v>
      </c>
      <c r="K40" s="170" t="s">
        <v>2620</v>
      </c>
      <c r="L40" s="169"/>
    </row>
    <row r="41" spans="1:12" s="171" customFormat="1" ht="141.75">
      <c r="B41" s="168">
        <v>40</v>
      </c>
      <c r="C41" s="180" t="s">
        <v>1403</v>
      </c>
      <c r="D41" s="170" t="s">
        <v>2729</v>
      </c>
      <c r="E41" s="171" t="s">
        <v>2730</v>
      </c>
      <c r="F41" s="171" t="s">
        <v>2595</v>
      </c>
      <c r="G41" s="172" t="s">
        <v>1405</v>
      </c>
      <c r="H41" s="171" t="s">
        <v>2596</v>
      </c>
      <c r="I41" s="173" t="s">
        <v>1407</v>
      </c>
      <c r="J41" s="180" t="s">
        <v>1403</v>
      </c>
      <c r="K41" s="170" t="s">
        <v>2620</v>
      </c>
      <c r="L41" s="169" t="s">
        <v>2731</v>
      </c>
    </row>
    <row r="42" spans="1:12" s="171" customFormat="1">
      <c r="B42" s="168">
        <v>41</v>
      </c>
      <c r="C42" s="180" t="s">
        <v>2732</v>
      </c>
      <c r="D42" s="170" t="s">
        <v>2733</v>
      </c>
      <c r="E42" s="171" t="s">
        <v>2734</v>
      </c>
      <c r="F42" s="171" t="s">
        <v>2595</v>
      </c>
      <c r="G42" s="172" t="s">
        <v>1396</v>
      </c>
      <c r="H42" s="171" t="s">
        <v>2596</v>
      </c>
      <c r="I42" s="173" t="s">
        <v>1398</v>
      </c>
      <c r="J42" s="180" t="s">
        <v>2732</v>
      </c>
      <c r="K42" s="170" t="s">
        <v>2624</v>
      </c>
      <c r="L42" s="169"/>
    </row>
    <row r="43" spans="1:12" s="171" customFormat="1">
      <c r="B43" s="168">
        <v>42</v>
      </c>
      <c r="C43" s="180" t="s">
        <v>1750</v>
      </c>
      <c r="D43" s="170" t="s">
        <v>2735</v>
      </c>
      <c r="E43" s="171" t="s">
        <v>2736</v>
      </c>
      <c r="F43" s="171" t="s">
        <v>2595</v>
      </c>
      <c r="G43" s="172" t="s">
        <v>1752</v>
      </c>
      <c r="H43" s="171" t="s">
        <v>2596</v>
      </c>
      <c r="I43" s="173" t="s">
        <v>1754</v>
      </c>
      <c r="J43" s="180" t="s">
        <v>1750</v>
      </c>
      <c r="K43" s="170" t="s">
        <v>2737</v>
      </c>
      <c r="L43" s="169"/>
    </row>
    <row r="44" spans="1:12" s="171" customFormat="1">
      <c r="B44" s="168">
        <v>43</v>
      </c>
      <c r="C44" s="180" t="s">
        <v>1037</v>
      </c>
      <c r="D44" s="170" t="s">
        <v>2738</v>
      </c>
      <c r="E44" s="171" t="s">
        <v>2739</v>
      </c>
      <c r="F44" s="171" t="s">
        <v>2595</v>
      </c>
      <c r="G44" s="172" t="s">
        <v>1039</v>
      </c>
      <c r="H44" s="171" t="s">
        <v>2596</v>
      </c>
      <c r="I44" s="173" t="s">
        <v>1041</v>
      </c>
      <c r="J44" s="180" t="s">
        <v>1037</v>
      </c>
      <c r="K44" s="170" t="s">
        <v>2603</v>
      </c>
      <c r="L44" s="169"/>
    </row>
    <row r="45" spans="1:12" s="171" customFormat="1">
      <c r="B45" s="168">
        <v>44</v>
      </c>
      <c r="C45" s="180" t="s">
        <v>2402</v>
      </c>
      <c r="D45" s="170" t="s">
        <v>2740</v>
      </c>
      <c r="E45" s="171" t="s">
        <v>2741</v>
      </c>
      <c r="F45" s="171" t="s">
        <v>2595</v>
      </c>
      <c r="G45" s="172" t="s">
        <v>1045</v>
      </c>
      <c r="H45" s="171" t="s">
        <v>2596</v>
      </c>
      <c r="I45" s="173" t="s">
        <v>1047</v>
      </c>
      <c r="J45" s="180" t="s">
        <v>2402</v>
      </c>
      <c r="K45" s="170" t="s">
        <v>2616</v>
      </c>
      <c r="L45" s="169"/>
    </row>
    <row r="46" spans="1:12" s="171" customFormat="1" ht="31.5">
      <c r="B46" s="168">
        <v>45</v>
      </c>
      <c r="C46" s="180" t="s">
        <v>2742</v>
      </c>
      <c r="D46" s="170" t="s">
        <v>2743</v>
      </c>
      <c r="E46" s="171" t="s">
        <v>2744</v>
      </c>
      <c r="F46" s="171" t="s">
        <v>2595</v>
      </c>
      <c r="G46" s="172" t="s">
        <v>564</v>
      </c>
      <c r="H46" s="171" t="s">
        <v>2596</v>
      </c>
      <c r="I46" s="173" t="s">
        <v>566</v>
      </c>
      <c r="J46" s="180" t="s">
        <v>2742</v>
      </c>
      <c r="K46" s="170" t="s">
        <v>2603</v>
      </c>
      <c r="L46" s="169"/>
    </row>
    <row r="47" spans="1:12" s="171" customFormat="1" ht="31.5">
      <c r="B47" s="168">
        <v>46</v>
      </c>
      <c r="C47" s="180" t="s">
        <v>2745</v>
      </c>
      <c r="D47" s="170" t="s">
        <v>2746</v>
      </c>
      <c r="E47" s="171" t="s">
        <v>2747</v>
      </c>
      <c r="F47" s="171" t="s">
        <v>2595</v>
      </c>
      <c r="G47" s="172" t="s">
        <v>2748</v>
      </c>
      <c r="H47" s="171" t="s">
        <v>2596</v>
      </c>
      <c r="I47" s="173" t="s">
        <v>572</v>
      </c>
      <c r="J47" s="180" t="s">
        <v>2745</v>
      </c>
      <c r="K47" s="170" t="s">
        <v>2603</v>
      </c>
      <c r="L47" s="169"/>
    </row>
    <row r="48" spans="1:12" s="171" customFormat="1">
      <c r="B48" s="168">
        <v>47</v>
      </c>
      <c r="C48" s="180" t="s">
        <v>556</v>
      </c>
      <c r="D48" s="170" t="s">
        <v>2749</v>
      </c>
      <c r="E48" s="171" t="s">
        <v>2750</v>
      </c>
      <c r="F48" s="171" t="s">
        <v>2595</v>
      </c>
      <c r="G48" s="172" t="s">
        <v>558</v>
      </c>
      <c r="H48" s="171" t="s">
        <v>2596</v>
      </c>
      <c r="I48" s="173" t="s">
        <v>560</v>
      </c>
      <c r="J48" s="180" t="s">
        <v>556</v>
      </c>
      <c r="K48" s="170" t="s">
        <v>2751</v>
      </c>
      <c r="L48" s="169"/>
    </row>
    <row r="49" spans="2:12" s="171" customFormat="1">
      <c r="B49" s="168">
        <v>48</v>
      </c>
      <c r="C49" s="180" t="s">
        <v>526</v>
      </c>
      <c r="D49" s="170" t="s">
        <v>2752</v>
      </c>
      <c r="E49" s="171" t="s">
        <v>2753</v>
      </c>
      <c r="F49" s="171" t="s">
        <v>2595</v>
      </c>
      <c r="G49" s="172" t="s">
        <v>1517</v>
      </c>
      <c r="H49" s="171" t="s">
        <v>2596</v>
      </c>
      <c r="I49" s="173" t="s">
        <v>531</v>
      </c>
      <c r="J49" s="180" t="s">
        <v>526</v>
      </c>
      <c r="K49" s="170" t="s">
        <v>2620</v>
      </c>
      <c r="L49" s="169"/>
    </row>
    <row r="50" spans="2:12" s="171" customFormat="1">
      <c r="B50" s="168">
        <v>49</v>
      </c>
      <c r="C50" s="180" t="s">
        <v>609</v>
      </c>
      <c r="D50" s="170" t="s">
        <v>2754</v>
      </c>
      <c r="E50" s="171" t="s">
        <v>2755</v>
      </c>
      <c r="F50" s="171" t="s">
        <v>2595</v>
      </c>
      <c r="G50" s="172" t="s">
        <v>611</v>
      </c>
      <c r="H50" s="171" t="s">
        <v>2596</v>
      </c>
      <c r="I50" s="173" t="s">
        <v>614</v>
      </c>
      <c r="J50" s="180" t="s">
        <v>609</v>
      </c>
      <c r="K50" s="170" t="s">
        <v>2624</v>
      </c>
      <c r="L50" s="169"/>
    </row>
    <row r="51" spans="2:12" s="171" customFormat="1">
      <c r="B51" s="168">
        <v>50</v>
      </c>
      <c r="C51" s="180" t="s">
        <v>659</v>
      </c>
      <c r="D51" s="170" t="s">
        <v>2756</v>
      </c>
      <c r="E51" s="171" t="s">
        <v>2757</v>
      </c>
      <c r="F51" s="171" t="s">
        <v>2595</v>
      </c>
      <c r="G51" s="172" t="s">
        <v>661</v>
      </c>
      <c r="H51" s="171" t="s">
        <v>2596</v>
      </c>
      <c r="I51" s="173" t="s">
        <v>663</v>
      </c>
      <c r="J51" s="180" t="s">
        <v>659</v>
      </c>
      <c r="K51" s="170" t="s">
        <v>2758</v>
      </c>
      <c r="L51" s="169"/>
    </row>
    <row r="52" spans="2:12" s="171" customFormat="1">
      <c r="B52" s="168">
        <v>51</v>
      </c>
      <c r="C52" s="180" t="s">
        <v>1433</v>
      </c>
      <c r="D52" s="170" t="s">
        <v>2759</v>
      </c>
      <c r="E52" s="171" t="s">
        <v>2760</v>
      </c>
      <c r="F52" s="171" t="s">
        <v>2595</v>
      </c>
      <c r="G52" s="172" t="s">
        <v>521</v>
      </c>
      <c r="H52" s="171" t="s">
        <v>2596</v>
      </c>
      <c r="I52" s="173" t="s">
        <v>523</v>
      </c>
      <c r="J52" s="180" t="s">
        <v>1433</v>
      </c>
      <c r="K52" s="170" t="s">
        <v>2628</v>
      </c>
      <c r="L52" s="169"/>
    </row>
    <row r="53" spans="2:12" s="171" customFormat="1" ht="31.5">
      <c r="B53" s="168">
        <v>52</v>
      </c>
      <c r="C53" s="180" t="s">
        <v>1496</v>
      </c>
      <c r="D53" s="170" t="s">
        <v>2761</v>
      </c>
      <c r="E53" s="171" t="s">
        <v>2762</v>
      </c>
      <c r="F53" s="171" t="s">
        <v>2595</v>
      </c>
      <c r="G53" s="172" t="s">
        <v>547</v>
      </c>
      <c r="H53" s="171" t="s">
        <v>2596</v>
      </c>
      <c r="I53" s="173" t="s">
        <v>549</v>
      </c>
      <c r="J53" s="180" t="s">
        <v>1496</v>
      </c>
      <c r="K53" s="170" t="s">
        <v>2603</v>
      </c>
      <c r="L53" s="169"/>
    </row>
    <row r="54" spans="2:12" s="171" customFormat="1" ht="31.5">
      <c r="B54" s="168">
        <v>53</v>
      </c>
      <c r="C54" s="180" t="s">
        <v>1082</v>
      </c>
      <c r="D54" s="170" t="s">
        <v>2763</v>
      </c>
      <c r="E54" s="171" t="s">
        <v>2764</v>
      </c>
      <c r="F54" s="171" t="s">
        <v>2595</v>
      </c>
      <c r="G54" s="172" t="s">
        <v>541</v>
      </c>
      <c r="H54" s="171" t="s">
        <v>2596</v>
      </c>
      <c r="I54" s="173" t="s">
        <v>543</v>
      </c>
      <c r="J54" s="180" t="s">
        <v>1082</v>
      </c>
      <c r="K54" s="170" t="s">
        <v>2603</v>
      </c>
      <c r="L54" s="169"/>
    </row>
    <row r="55" spans="2:12" s="171" customFormat="1" ht="31.5">
      <c r="B55" s="168">
        <v>54</v>
      </c>
      <c r="C55" s="180" t="s">
        <v>1080</v>
      </c>
      <c r="D55" s="170" t="s">
        <v>2765</v>
      </c>
      <c r="E55" s="171" t="s">
        <v>2766</v>
      </c>
      <c r="F55" s="171" t="s">
        <v>2595</v>
      </c>
      <c r="G55" s="172" t="s">
        <v>535</v>
      </c>
      <c r="H55" s="171" t="s">
        <v>2596</v>
      </c>
      <c r="I55" s="173" t="s">
        <v>537</v>
      </c>
      <c r="J55" s="180" t="s">
        <v>1080</v>
      </c>
      <c r="K55" s="170" t="s">
        <v>2616</v>
      </c>
      <c r="L55" s="169"/>
    </row>
    <row r="56" spans="2:12" s="171" customFormat="1">
      <c r="B56" s="168">
        <v>55</v>
      </c>
      <c r="C56" s="180" t="s">
        <v>550</v>
      </c>
      <c r="D56" s="170" t="s">
        <v>2767</v>
      </c>
      <c r="E56" s="171" t="s">
        <v>2768</v>
      </c>
      <c r="F56" s="171" t="s">
        <v>2595</v>
      </c>
      <c r="G56" s="172" t="s">
        <v>552</v>
      </c>
      <c r="H56" s="171" t="s">
        <v>2596</v>
      </c>
      <c r="I56" s="173" t="s">
        <v>554</v>
      </c>
      <c r="J56" s="180" t="s">
        <v>550</v>
      </c>
      <c r="K56" s="170" t="s">
        <v>2769</v>
      </c>
      <c r="L56" s="169"/>
    </row>
    <row r="57" spans="2:12" s="171" customFormat="1">
      <c r="B57" s="168">
        <v>56</v>
      </c>
      <c r="C57" s="180" t="s">
        <v>591</v>
      </c>
      <c r="D57" s="170" t="s">
        <v>2770</v>
      </c>
      <c r="E57" s="171" t="s">
        <v>2771</v>
      </c>
      <c r="F57" s="171" t="s">
        <v>2595</v>
      </c>
      <c r="G57" s="172" t="s">
        <v>593</v>
      </c>
      <c r="H57" s="171" t="s">
        <v>2596</v>
      </c>
      <c r="I57" s="173" t="s">
        <v>595</v>
      </c>
      <c r="J57" s="180" t="s">
        <v>591</v>
      </c>
      <c r="K57" s="170" t="s">
        <v>2628</v>
      </c>
      <c r="L57" s="169"/>
    </row>
    <row r="58" spans="2:12" s="171" customFormat="1" ht="31.5">
      <c r="B58" s="168">
        <v>57</v>
      </c>
      <c r="C58" s="180" t="s">
        <v>597</v>
      </c>
      <c r="D58" s="170" t="s">
        <v>2772</v>
      </c>
      <c r="E58" s="171" t="s">
        <v>2773</v>
      </c>
      <c r="F58" s="171" t="s">
        <v>2595</v>
      </c>
      <c r="G58" s="172" t="s">
        <v>599</v>
      </c>
      <c r="H58" s="171" t="s">
        <v>2596</v>
      </c>
      <c r="I58" s="173" t="s">
        <v>601</v>
      </c>
      <c r="J58" s="180" t="s">
        <v>597</v>
      </c>
      <c r="K58" s="170" t="s">
        <v>2769</v>
      </c>
      <c r="L58" s="169"/>
    </row>
    <row r="59" spans="2:12" s="171" customFormat="1">
      <c r="B59" s="168">
        <v>58</v>
      </c>
      <c r="C59" s="180" t="s">
        <v>602</v>
      </c>
      <c r="D59" s="170" t="s">
        <v>2774</v>
      </c>
      <c r="E59" s="171" t="s">
        <v>2775</v>
      </c>
      <c r="F59" s="171" t="s">
        <v>2595</v>
      </c>
      <c r="G59" s="172" t="s">
        <v>604</v>
      </c>
      <c r="H59" s="171" t="s">
        <v>2596</v>
      </c>
      <c r="I59" s="173" t="s">
        <v>607</v>
      </c>
      <c r="J59" s="180" t="s">
        <v>602</v>
      </c>
      <c r="K59" s="170" t="s">
        <v>2610</v>
      </c>
      <c r="L59" s="169"/>
    </row>
    <row r="60" spans="2:12" s="171" customFormat="1">
      <c r="B60" s="168">
        <v>59</v>
      </c>
      <c r="C60" s="180" t="s">
        <v>2776</v>
      </c>
      <c r="D60" s="170" t="s">
        <v>2777</v>
      </c>
      <c r="E60" s="171" t="s">
        <v>2778</v>
      </c>
      <c r="F60" s="171" t="s">
        <v>2595</v>
      </c>
      <c r="G60" s="172" t="s">
        <v>588</v>
      </c>
      <c r="H60" s="171" t="s">
        <v>2596</v>
      </c>
      <c r="I60" s="173" t="s">
        <v>589</v>
      </c>
      <c r="J60" s="180" t="s">
        <v>2776</v>
      </c>
      <c r="K60" s="170" t="s">
        <v>2634</v>
      </c>
      <c r="L60" s="169"/>
    </row>
    <row r="61" spans="2:12" s="171" customFormat="1">
      <c r="B61" s="168">
        <v>60</v>
      </c>
      <c r="C61" s="180" t="s">
        <v>2525</v>
      </c>
      <c r="D61" s="170" t="s">
        <v>2779</v>
      </c>
      <c r="E61" s="171" t="s">
        <v>2780</v>
      </c>
      <c r="F61" s="171" t="s">
        <v>2595</v>
      </c>
      <c r="G61" s="172" t="s">
        <v>1122</v>
      </c>
      <c r="H61" s="171" t="s">
        <v>2596</v>
      </c>
      <c r="I61" s="173" t="s">
        <v>1123</v>
      </c>
      <c r="J61" s="180" t="s">
        <v>2525</v>
      </c>
      <c r="K61" s="170" t="s">
        <v>2769</v>
      </c>
      <c r="L61" s="169"/>
    </row>
    <row r="62" spans="2:12" s="171" customFormat="1">
      <c r="B62" s="168">
        <v>61</v>
      </c>
      <c r="C62" s="180" t="s">
        <v>2781</v>
      </c>
      <c r="D62" s="170" t="s">
        <v>2782</v>
      </c>
      <c r="E62" s="171" t="s">
        <v>2783</v>
      </c>
      <c r="F62" s="171" t="s">
        <v>2595</v>
      </c>
      <c r="G62" s="172" t="s">
        <v>946</v>
      </c>
      <c r="H62" s="171" t="s">
        <v>2596</v>
      </c>
      <c r="I62" s="173" t="s">
        <v>2784</v>
      </c>
      <c r="J62" s="180" t="s">
        <v>2781</v>
      </c>
      <c r="K62" s="170" t="s">
        <v>2785</v>
      </c>
      <c r="L62" s="169"/>
    </row>
    <row r="63" spans="2:12" s="171" customFormat="1">
      <c r="B63" s="168">
        <v>62</v>
      </c>
      <c r="C63" s="180" t="s">
        <v>2786</v>
      </c>
      <c r="D63" s="170" t="s">
        <v>2787</v>
      </c>
      <c r="E63" s="171" t="s">
        <v>2788</v>
      </c>
      <c r="F63" s="171" t="s">
        <v>2595</v>
      </c>
      <c r="G63" s="172" t="s">
        <v>1130</v>
      </c>
      <c r="H63" s="171" t="s">
        <v>2596</v>
      </c>
      <c r="I63" s="173" t="s">
        <v>1131</v>
      </c>
      <c r="J63" s="180" t="s">
        <v>2786</v>
      </c>
      <c r="K63" s="170" t="s">
        <v>2789</v>
      </c>
      <c r="L63" s="169"/>
    </row>
    <row r="64" spans="2:12" s="171" customFormat="1">
      <c r="B64" s="168">
        <v>63</v>
      </c>
      <c r="C64" s="180" t="s">
        <v>2790</v>
      </c>
      <c r="D64" s="170" t="s">
        <v>2791</v>
      </c>
      <c r="E64" s="171" t="s">
        <v>2792</v>
      </c>
      <c r="F64" s="171" t="s">
        <v>2595</v>
      </c>
      <c r="G64" s="172" t="s">
        <v>1126</v>
      </c>
      <c r="H64" s="171" t="s">
        <v>2596</v>
      </c>
      <c r="I64" s="173" t="s">
        <v>1127</v>
      </c>
      <c r="J64" s="180" t="s">
        <v>2790</v>
      </c>
      <c r="K64" s="170" t="s">
        <v>2769</v>
      </c>
      <c r="L64" s="169"/>
    </row>
    <row r="65" spans="2:12" s="171" customFormat="1">
      <c r="B65" s="168">
        <v>64</v>
      </c>
      <c r="C65" s="180" t="s">
        <v>2793</v>
      </c>
      <c r="D65" s="170" t="s">
        <v>2794</v>
      </c>
      <c r="E65" s="171" t="s">
        <v>2795</v>
      </c>
      <c r="F65" s="171" t="s">
        <v>2595</v>
      </c>
      <c r="G65" s="172" t="s">
        <v>1105</v>
      </c>
      <c r="H65" s="171" t="s">
        <v>2596</v>
      </c>
      <c r="I65" s="173" t="s">
        <v>1106</v>
      </c>
      <c r="J65" s="180" t="s">
        <v>2793</v>
      </c>
      <c r="K65" s="170" t="s">
        <v>2769</v>
      </c>
      <c r="L65" s="169"/>
    </row>
    <row r="66" spans="2:12" s="171" customFormat="1">
      <c r="B66" s="168">
        <v>65</v>
      </c>
      <c r="C66" s="180" t="s">
        <v>2796</v>
      </c>
      <c r="D66" s="170" t="s">
        <v>2797</v>
      </c>
      <c r="E66" s="171" t="s">
        <v>2798</v>
      </c>
      <c r="F66" s="171" t="s">
        <v>2595</v>
      </c>
      <c r="G66" s="169" t="s">
        <v>1118</v>
      </c>
      <c r="H66" s="171" t="s">
        <v>2596</v>
      </c>
      <c r="I66" s="173" t="s">
        <v>1119</v>
      </c>
      <c r="J66" s="180" t="s">
        <v>2796</v>
      </c>
      <c r="K66" s="170" t="s">
        <v>2785</v>
      </c>
      <c r="L66" s="169"/>
    </row>
    <row r="67" spans="2:12" s="171" customFormat="1">
      <c r="B67" s="168">
        <v>66</v>
      </c>
      <c r="C67" s="180" t="s">
        <v>2799</v>
      </c>
      <c r="D67" s="170" t="s">
        <v>2800</v>
      </c>
      <c r="E67" s="171" t="s">
        <v>2801</v>
      </c>
      <c r="F67" s="171" t="s">
        <v>2595</v>
      </c>
      <c r="G67" s="172" t="s">
        <v>1114</v>
      </c>
      <c r="H67" s="171" t="s">
        <v>2596</v>
      </c>
      <c r="I67" s="173" t="s">
        <v>1115</v>
      </c>
      <c r="J67" s="180" t="s">
        <v>2799</v>
      </c>
      <c r="K67" s="170" t="s">
        <v>2789</v>
      </c>
      <c r="L67" s="169"/>
    </row>
    <row r="68" spans="2:12" s="171" customFormat="1">
      <c r="B68" s="168">
        <v>67</v>
      </c>
      <c r="C68" s="180" t="s">
        <v>2802</v>
      </c>
      <c r="D68" s="170" t="s">
        <v>2803</v>
      </c>
      <c r="E68" s="171" t="s">
        <v>2804</v>
      </c>
      <c r="F68" s="171" t="s">
        <v>2595</v>
      </c>
      <c r="G68" s="172" t="s">
        <v>1110</v>
      </c>
      <c r="H68" s="171" t="s">
        <v>2596</v>
      </c>
      <c r="I68" s="173" t="s">
        <v>12084</v>
      </c>
      <c r="J68" s="180" t="s">
        <v>2802</v>
      </c>
      <c r="K68" s="170" t="s">
        <v>2769</v>
      </c>
      <c r="L68" s="169"/>
    </row>
    <row r="69" spans="2:12" s="171" customFormat="1">
      <c r="B69" s="168">
        <v>68</v>
      </c>
      <c r="C69" s="180" t="s">
        <v>2805</v>
      </c>
      <c r="D69" s="170" t="s">
        <v>2806</v>
      </c>
      <c r="E69" s="171" t="s">
        <v>2807</v>
      </c>
      <c r="F69" s="171" t="s">
        <v>2595</v>
      </c>
      <c r="G69" s="172" t="s">
        <v>583</v>
      </c>
      <c r="H69" s="171" t="s">
        <v>2596</v>
      </c>
      <c r="I69" s="173" t="s">
        <v>584</v>
      </c>
      <c r="J69" s="180" t="s">
        <v>2805</v>
      </c>
      <c r="K69" s="170" t="s">
        <v>2769</v>
      </c>
      <c r="L69" s="169"/>
    </row>
    <row r="70" spans="2:12" s="171" customFormat="1">
      <c r="B70" s="168">
        <v>69</v>
      </c>
      <c r="C70" s="180" t="s">
        <v>2808</v>
      </c>
      <c r="D70" s="170" t="s">
        <v>2809</v>
      </c>
      <c r="E70" s="171" t="s">
        <v>2810</v>
      </c>
      <c r="F70" s="171" t="s">
        <v>2595</v>
      </c>
      <c r="G70" s="172" t="s">
        <v>577</v>
      </c>
      <c r="H70" s="171" t="s">
        <v>2596</v>
      </c>
      <c r="I70" s="173" t="s">
        <v>579</v>
      </c>
      <c r="J70" s="180" t="s">
        <v>2808</v>
      </c>
      <c r="K70" s="170" t="s">
        <v>2789</v>
      </c>
      <c r="L70" s="169"/>
    </row>
    <row r="71" spans="2:12" s="171" customFormat="1">
      <c r="B71" s="168">
        <v>70</v>
      </c>
      <c r="C71" s="180" t="s">
        <v>2811</v>
      </c>
      <c r="D71" s="170" t="s">
        <v>2812</v>
      </c>
      <c r="E71" s="171" t="s">
        <v>2813</v>
      </c>
      <c r="F71" s="171" t="s">
        <v>2595</v>
      </c>
      <c r="G71" s="172" t="s">
        <v>2814</v>
      </c>
      <c r="H71" s="171" t="s">
        <v>2596</v>
      </c>
      <c r="I71" s="173" t="s">
        <v>2815</v>
      </c>
      <c r="J71" s="180" t="s">
        <v>2811</v>
      </c>
      <c r="K71" s="170" t="s">
        <v>2624</v>
      </c>
      <c r="L71" s="169"/>
    </row>
    <row r="72" spans="2:12" s="171" customFormat="1">
      <c r="B72" s="168">
        <v>71</v>
      </c>
      <c r="C72" s="180" t="s">
        <v>2816</v>
      </c>
      <c r="D72" s="170" t="s">
        <v>2817</v>
      </c>
      <c r="E72" s="171" t="s">
        <v>2818</v>
      </c>
      <c r="F72" s="171" t="s">
        <v>2595</v>
      </c>
      <c r="G72" s="172" t="s">
        <v>2819</v>
      </c>
      <c r="H72" s="171" t="s">
        <v>2596</v>
      </c>
      <c r="I72" s="173" t="s">
        <v>2820</v>
      </c>
      <c r="J72" s="180" t="s">
        <v>2816</v>
      </c>
      <c r="K72" s="170" t="s">
        <v>2624</v>
      </c>
      <c r="L72" s="169"/>
    </row>
    <row r="73" spans="2:12" s="171" customFormat="1">
      <c r="B73" s="168">
        <v>72</v>
      </c>
      <c r="C73" s="180" t="s">
        <v>2821</v>
      </c>
      <c r="D73" s="170" t="s">
        <v>2822</v>
      </c>
      <c r="E73" s="171" t="s">
        <v>2823</v>
      </c>
      <c r="F73" s="171" t="s">
        <v>2595</v>
      </c>
      <c r="G73" s="169" t="s">
        <v>2824</v>
      </c>
      <c r="H73" s="171" t="s">
        <v>2596</v>
      </c>
      <c r="I73" s="173" t="s">
        <v>2825</v>
      </c>
      <c r="J73" s="180" t="s">
        <v>2821</v>
      </c>
      <c r="K73" s="170" t="s">
        <v>2610</v>
      </c>
      <c r="L73" s="169"/>
    </row>
    <row r="74" spans="2:12" s="171" customFormat="1">
      <c r="B74" s="168">
        <v>73</v>
      </c>
      <c r="C74" s="172" t="s">
        <v>2826</v>
      </c>
      <c r="D74" s="170" t="s">
        <v>2827</v>
      </c>
      <c r="E74" s="171" t="s">
        <v>2828</v>
      </c>
      <c r="F74" s="171" t="s">
        <v>2595</v>
      </c>
      <c r="G74" s="169" t="s">
        <v>2829</v>
      </c>
      <c r="H74" s="171" t="s">
        <v>2596</v>
      </c>
      <c r="I74" s="173" t="s">
        <v>2830</v>
      </c>
      <c r="J74" s="172" t="s">
        <v>2826</v>
      </c>
      <c r="K74" s="170" t="s">
        <v>2624</v>
      </c>
      <c r="L74" s="169"/>
    </row>
    <row r="75" spans="2:12" s="171" customFormat="1" ht="63">
      <c r="B75" s="168">
        <v>74</v>
      </c>
      <c r="C75" s="172" t="s">
        <v>2831</v>
      </c>
      <c r="D75" s="170" t="s">
        <v>2832</v>
      </c>
      <c r="E75" s="171" t="s">
        <v>2833</v>
      </c>
      <c r="F75" s="171" t="s">
        <v>2595</v>
      </c>
      <c r="G75" s="172" t="s">
        <v>2834</v>
      </c>
      <c r="H75" s="171" t="s">
        <v>2596</v>
      </c>
      <c r="I75" s="173" t="s">
        <v>760</v>
      </c>
      <c r="J75" s="172" t="s">
        <v>12081</v>
      </c>
      <c r="K75" s="170" t="s">
        <v>2624</v>
      </c>
      <c r="L75" s="179" t="s">
        <v>2835</v>
      </c>
    </row>
    <row r="76" spans="2:12" s="171" customFormat="1">
      <c r="B76" s="168">
        <v>75</v>
      </c>
      <c r="C76" s="180" t="s">
        <v>2836</v>
      </c>
      <c r="D76" s="170" t="s">
        <v>2837</v>
      </c>
      <c r="E76" s="171" t="s">
        <v>2838</v>
      </c>
      <c r="F76" s="171" t="s">
        <v>2595</v>
      </c>
      <c r="G76" s="172" t="s">
        <v>1244</v>
      </c>
      <c r="H76" s="171" t="s">
        <v>2596</v>
      </c>
      <c r="I76" s="173" t="s">
        <v>1246</v>
      </c>
      <c r="J76" s="180" t="s">
        <v>2836</v>
      </c>
      <c r="K76" s="170" t="s">
        <v>2624</v>
      </c>
      <c r="L76" s="169"/>
    </row>
    <row r="77" spans="2:12" s="171" customFormat="1">
      <c r="B77" s="168">
        <v>76</v>
      </c>
      <c r="C77" s="180" t="s">
        <v>2839</v>
      </c>
      <c r="D77" s="170" t="s">
        <v>2840</v>
      </c>
      <c r="E77" s="171" t="s">
        <v>2841</v>
      </c>
      <c r="F77" s="171" t="s">
        <v>2595</v>
      </c>
      <c r="G77" s="172" t="s">
        <v>753</v>
      </c>
      <c r="H77" s="171" t="s">
        <v>2596</v>
      </c>
      <c r="I77" s="173" t="s">
        <v>754</v>
      </c>
      <c r="J77" s="180" t="s">
        <v>12080</v>
      </c>
      <c r="K77" s="170" t="s">
        <v>2624</v>
      </c>
      <c r="L77" s="169"/>
    </row>
    <row r="78" spans="2:12" s="171" customFormat="1">
      <c r="B78" s="168">
        <v>77</v>
      </c>
      <c r="C78" s="180" t="s">
        <v>1247</v>
      </c>
      <c r="D78" s="170" t="s">
        <v>2842</v>
      </c>
      <c r="E78" s="171" t="s">
        <v>2843</v>
      </c>
      <c r="F78" s="171" t="s">
        <v>2595</v>
      </c>
      <c r="G78" s="172" t="s">
        <v>1077</v>
      </c>
      <c r="H78" s="171" t="s">
        <v>2596</v>
      </c>
      <c r="I78" s="173" t="s">
        <v>12083</v>
      </c>
      <c r="J78" s="180" t="s">
        <v>1247</v>
      </c>
      <c r="K78" s="170" t="s">
        <v>2620</v>
      </c>
      <c r="L78" s="169"/>
    </row>
    <row r="79" spans="2:12" s="171" customFormat="1">
      <c r="B79" s="168">
        <v>78</v>
      </c>
      <c r="C79" s="180" t="s">
        <v>2844</v>
      </c>
      <c r="D79" s="170" t="s">
        <v>2845</v>
      </c>
      <c r="E79" s="171" t="s">
        <v>2846</v>
      </c>
      <c r="F79" s="171" t="s">
        <v>2595</v>
      </c>
      <c r="G79" s="169" t="s">
        <v>2847</v>
      </c>
      <c r="H79" s="171" t="s">
        <v>2596</v>
      </c>
      <c r="I79" s="173" t="s">
        <v>2848</v>
      </c>
      <c r="J79" s="180" t="s">
        <v>2844</v>
      </c>
      <c r="K79" s="170" t="s">
        <v>2624</v>
      </c>
      <c r="L79" s="169"/>
    </row>
    <row r="80" spans="2:12" s="171" customFormat="1">
      <c r="B80" s="168">
        <v>79</v>
      </c>
      <c r="C80" s="180" t="s">
        <v>2849</v>
      </c>
      <c r="D80" s="170" t="s">
        <v>2850</v>
      </c>
      <c r="E80" s="171" t="s">
        <v>2851</v>
      </c>
      <c r="F80" s="171" t="s">
        <v>2595</v>
      </c>
      <c r="G80" s="169" t="s">
        <v>2852</v>
      </c>
      <c r="H80" s="171" t="s">
        <v>2596</v>
      </c>
      <c r="I80" s="173" t="s">
        <v>2853</v>
      </c>
      <c r="J80" s="180" t="s">
        <v>2849</v>
      </c>
      <c r="K80" s="170" t="s">
        <v>2610</v>
      </c>
      <c r="L80" s="169"/>
    </row>
    <row r="81" spans="1:12" s="171" customFormat="1">
      <c r="B81" s="168">
        <v>80</v>
      </c>
      <c r="C81" s="172" t="s">
        <v>2854</v>
      </c>
      <c r="D81" s="170" t="s">
        <v>2855</v>
      </c>
      <c r="E81" s="171" t="s">
        <v>2856</v>
      </c>
      <c r="F81" s="171" t="s">
        <v>2595</v>
      </c>
      <c r="G81" s="172" t="s">
        <v>794</v>
      </c>
      <c r="H81" s="171" t="s">
        <v>2596</v>
      </c>
      <c r="I81" s="173" t="s">
        <v>797</v>
      </c>
      <c r="J81" s="172" t="s">
        <v>12079</v>
      </c>
      <c r="K81" s="170" t="s">
        <v>2624</v>
      </c>
      <c r="L81" s="169"/>
    </row>
    <row r="82" spans="1:12" s="171" customFormat="1">
      <c r="B82" s="168">
        <v>81</v>
      </c>
      <c r="C82" s="172" t="s">
        <v>2857</v>
      </c>
      <c r="D82" s="170" t="s">
        <v>2858</v>
      </c>
      <c r="E82" s="171" t="s">
        <v>2859</v>
      </c>
      <c r="F82" s="171" t="s">
        <v>2595</v>
      </c>
      <c r="G82" s="172" t="s">
        <v>801</v>
      </c>
      <c r="H82" s="171" t="s">
        <v>2596</v>
      </c>
      <c r="I82" s="173" t="s">
        <v>804</v>
      </c>
      <c r="J82" s="172" t="s">
        <v>2857</v>
      </c>
      <c r="K82" s="170" t="s">
        <v>2624</v>
      </c>
      <c r="L82" s="169"/>
    </row>
    <row r="83" spans="1:12" s="171" customFormat="1">
      <c r="B83" s="168">
        <v>82</v>
      </c>
      <c r="C83" s="180" t="s">
        <v>2860</v>
      </c>
      <c r="D83" s="170" t="s">
        <v>2861</v>
      </c>
      <c r="E83" s="171" t="s">
        <v>2862</v>
      </c>
      <c r="F83" s="171" t="s">
        <v>2595</v>
      </c>
      <c r="G83" s="172" t="s">
        <v>12105</v>
      </c>
      <c r="H83" s="171" t="s">
        <v>2596</v>
      </c>
      <c r="I83" s="173" t="s">
        <v>2863</v>
      </c>
      <c r="J83" s="180" t="s">
        <v>2860</v>
      </c>
      <c r="K83" s="170" t="s">
        <v>2624</v>
      </c>
      <c r="L83" s="169"/>
    </row>
    <row r="84" spans="1:12" s="171" customFormat="1" ht="31.5">
      <c r="B84" s="168">
        <v>83</v>
      </c>
      <c r="C84" s="180" t="s">
        <v>1354</v>
      </c>
      <c r="D84" s="170" t="s">
        <v>2864</v>
      </c>
      <c r="E84" s="171" t="s">
        <v>2865</v>
      </c>
      <c r="F84" s="171" t="s">
        <v>2595</v>
      </c>
      <c r="G84" s="169" t="s">
        <v>1356</v>
      </c>
      <c r="H84" s="171" t="s">
        <v>2596</v>
      </c>
      <c r="I84" s="173" t="s">
        <v>1358</v>
      </c>
      <c r="J84" s="180" t="s">
        <v>1354</v>
      </c>
      <c r="K84" s="170" t="s">
        <v>2785</v>
      </c>
      <c r="L84" s="169"/>
    </row>
    <row r="85" spans="1:12" s="171" customFormat="1" ht="31.5">
      <c r="B85" s="168">
        <v>84</v>
      </c>
      <c r="C85" s="180" t="s">
        <v>2866</v>
      </c>
      <c r="D85" s="170" t="s">
        <v>2867</v>
      </c>
      <c r="E85" s="171" t="s">
        <v>2868</v>
      </c>
      <c r="F85" s="171" t="s">
        <v>2595</v>
      </c>
      <c r="G85" s="169" t="s">
        <v>2869</v>
      </c>
      <c r="H85" s="171" t="s">
        <v>2596</v>
      </c>
      <c r="I85" s="173" t="s">
        <v>2870</v>
      </c>
      <c r="J85" s="180" t="s">
        <v>2866</v>
      </c>
      <c r="K85" s="170" t="s">
        <v>2624</v>
      </c>
      <c r="L85" s="169"/>
    </row>
    <row r="86" spans="1:12" s="171" customFormat="1">
      <c r="B86" s="168">
        <v>85</v>
      </c>
      <c r="C86" s="180" t="s">
        <v>2170</v>
      </c>
      <c r="D86" s="170" t="s">
        <v>2871</v>
      </c>
      <c r="E86" s="171" t="s">
        <v>2872</v>
      </c>
      <c r="F86" s="171" t="s">
        <v>2595</v>
      </c>
      <c r="G86" s="172" t="s">
        <v>703</v>
      </c>
      <c r="H86" s="171" t="s">
        <v>2596</v>
      </c>
      <c r="I86" s="173" t="s">
        <v>706</v>
      </c>
      <c r="J86" s="180" t="s">
        <v>2170</v>
      </c>
      <c r="K86" s="170" t="s">
        <v>2624</v>
      </c>
      <c r="L86" s="169"/>
    </row>
    <row r="87" spans="1:12" s="171" customFormat="1">
      <c r="B87" s="168">
        <v>86</v>
      </c>
      <c r="C87" s="180" t="s">
        <v>2174</v>
      </c>
      <c r="D87" s="170" t="s">
        <v>2873</v>
      </c>
      <c r="E87" s="171" t="s">
        <v>2874</v>
      </c>
      <c r="F87" s="171" t="s">
        <v>2595</v>
      </c>
      <c r="G87" s="172" t="s">
        <v>709</v>
      </c>
      <c r="H87" s="171" t="s">
        <v>2596</v>
      </c>
      <c r="I87" s="173" t="s">
        <v>711</v>
      </c>
      <c r="J87" s="180" t="s">
        <v>2174</v>
      </c>
      <c r="K87" s="170" t="s">
        <v>2624</v>
      </c>
      <c r="L87" s="169"/>
    </row>
    <row r="88" spans="1:12" s="171" customFormat="1">
      <c r="B88" s="168">
        <v>87</v>
      </c>
      <c r="C88" s="180" t="s">
        <v>1979</v>
      </c>
      <c r="D88" s="170" t="s">
        <v>2875</v>
      </c>
      <c r="E88" s="171" t="s">
        <v>2876</v>
      </c>
      <c r="F88" s="171" t="s">
        <v>2595</v>
      </c>
      <c r="G88" s="172" t="s">
        <v>714</v>
      </c>
      <c r="H88" s="171" t="s">
        <v>2596</v>
      </c>
      <c r="I88" s="173" t="s">
        <v>716</v>
      </c>
      <c r="J88" s="180" t="s">
        <v>1979</v>
      </c>
      <c r="K88" s="170" t="s">
        <v>2624</v>
      </c>
      <c r="L88" s="169"/>
    </row>
    <row r="89" spans="1:12" s="171" customFormat="1">
      <c r="B89" s="168">
        <v>88</v>
      </c>
      <c r="C89" s="180" t="s">
        <v>2180</v>
      </c>
      <c r="D89" s="170" t="s">
        <v>2877</v>
      </c>
      <c r="E89" s="171" t="s">
        <v>2878</v>
      </c>
      <c r="F89" s="171" t="s">
        <v>2595</v>
      </c>
      <c r="G89" s="172" t="s">
        <v>719</v>
      </c>
      <c r="H89" s="171" t="s">
        <v>2596</v>
      </c>
      <c r="I89" s="173" t="s">
        <v>721</v>
      </c>
      <c r="J89" s="180" t="s">
        <v>2180</v>
      </c>
      <c r="K89" s="170" t="s">
        <v>2624</v>
      </c>
      <c r="L89" s="169"/>
    </row>
    <row r="90" spans="1:12" s="171" customFormat="1">
      <c r="B90" s="168">
        <v>89</v>
      </c>
      <c r="C90" s="180" t="s">
        <v>691</v>
      </c>
      <c r="D90" s="170" t="s">
        <v>2879</v>
      </c>
      <c r="E90" s="171" t="s">
        <v>2880</v>
      </c>
      <c r="F90" s="171" t="s">
        <v>2595</v>
      </c>
      <c r="G90" s="172" t="s">
        <v>693</v>
      </c>
      <c r="H90" s="171" t="s">
        <v>2596</v>
      </c>
      <c r="I90" s="173" t="s">
        <v>12095</v>
      </c>
      <c r="J90" s="180" t="s">
        <v>691</v>
      </c>
      <c r="K90" s="170" t="s">
        <v>2624</v>
      </c>
      <c r="L90" s="169"/>
    </row>
    <row r="91" spans="1:12" s="171" customFormat="1">
      <c r="A91" s="171" t="s">
        <v>12094</v>
      </c>
      <c r="B91" s="168">
        <v>90</v>
      </c>
      <c r="C91" s="180" t="s">
        <v>623</v>
      </c>
      <c r="D91" s="170" t="s">
        <v>2881</v>
      </c>
      <c r="E91" s="171" t="s">
        <v>2882</v>
      </c>
      <c r="F91" s="171" t="s">
        <v>2595</v>
      </c>
      <c r="G91" s="172" t="s">
        <v>699</v>
      </c>
      <c r="H91" s="171" t="s">
        <v>2596</v>
      </c>
      <c r="I91" s="173" t="s">
        <v>12093</v>
      </c>
      <c r="J91" s="180" t="s">
        <v>623</v>
      </c>
      <c r="K91" s="170" t="s">
        <v>2883</v>
      </c>
      <c r="L91" s="169"/>
    </row>
    <row r="92" spans="1:12" s="171" customFormat="1">
      <c r="B92" s="168">
        <v>91</v>
      </c>
      <c r="C92" s="172" t="s">
        <v>2884</v>
      </c>
      <c r="D92" s="170" t="s">
        <v>2885</v>
      </c>
      <c r="E92" s="171" t="s">
        <v>2886</v>
      </c>
      <c r="F92" s="171" t="s">
        <v>2595</v>
      </c>
      <c r="G92" s="172" t="s">
        <v>909</v>
      </c>
      <c r="H92" s="171" t="s">
        <v>2596</v>
      </c>
      <c r="I92" s="173" t="s">
        <v>911</v>
      </c>
      <c r="J92" s="172" t="s">
        <v>2884</v>
      </c>
      <c r="K92" s="170" t="s">
        <v>2789</v>
      </c>
      <c r="L92" s="169"/>
    </row>
    <row r="93" spans="1:12" s="171" customFormat="1">
      <c r="B93" s="168">
        <v>92</v>
      </c>
      <c r="C93" s="172" t="s">
        <v>2887</v>
      </c>
      <c r="D93" s="170" t="s">
        <v>2888</v>
      </c>
      <c r="E93" s="171" t="s">
        <v>2889</v>
      </c>
      <c r="F93" s="171" t="s">
        <v>2595</v>
      </c>
      <c r="G93" s="172" t="s">
        <v>914</v>
      </c>
      <c r="H93" s="171" t="s">
        <v>2596</v>
      </c>
      <c r="I93" s="173" t="s">
        <v>916</v>
      </c>
      <c r="J93" s="172" t="s">
        <v>2887</v>
      </c>
      <c r="K93" s="170" t="s">
        <v>2789</v>
      </c>
      <c r="L93" s="169"/>
    </row>
    <row r="94" spans="1:12" s="171" customFormat="1">
      <c r="B94" s="168">
        <v>93</v>
      </c>
      <c r="C94" s="172" t="s">
        <v>2890</v>
      </c>
      <c r="D94" s="170" t="s">
        <v>2891</v>
      </c>
      <c r="E94" s="171" t="s">
        <v>2892</v>
      </c>
      <c r="F94" s="171" t="s">
        <v>2595</v>
      </c>
      <c r="G94" s="172" t="s">
        <v>925</v>
      </c>
      <c r="H94" s="171" t="s">
        <v>2596</v>
      </c>
      <c r="I94" s="173" t="s">
        <v>927</v>
      </c>
      <c r="J94" s="172" t="s">
        <v>2890</v>
      </c>
      <c r="K94" s="170" t="s">
        <v>2789</v>
      </c>
      <c r="L94" s="169"/>
    </row>
    <row r="95" spans="1:12" s="171" customFormat="1">
      <c r="B95" s="168">
        <v>94</v>
      </c>
      <c r="C95" s="172" t="s">
        <v>2893</v>
      </c>
      <c r="D95" s="170" t="s">
        <v>2894</v>
      </c>
      <c r="E95" s="171" t="s">
        <v>2895</v>
      </c>
      <c r="F95" s="171" t="s">
        <v>2595</v>
      </c>
      <c r="G95" s="169" t="s">
        <v>2896</v>
      </c>
      <c r="H95" s="171" t="s">
        <v>2596</v>
      </c>
      <c r="I95" s="173" t="s">
        <v>2897</v>
      </c>
      <c r="J95" s="172" t="s">
        <v>2893</v>
      </c>
      <c r="K95" s="170" t="s">
        <v>2789</v>
      </c>
      <c r="L95" s="169"/>
    </row>
    <row r="96" spans="1:12" s="171" customFormat="1">
      <c r="B96" s="168">
        <v>95</v>
      </c>
      <c r="C96" s="172" t="s">
        <v>2898</v>
      </c>
      <c r="D96" s="170" t="s">
        <v>2899</v>
      </c>
      <c r="E96" s="171" t="s">
        <v>2900</v>
      </c>
      <c r="F96" s="171" t="s">
        <v>2595</v>
      </c>
      <c r="G96" s="172" t="s">
        <v>920</v>
      </c>
      <c r="H96" s="171" t="s">
        <v>2596</v>
      </c>
      <c r="I96" s="173" t="s">
        <v>922</v>
      </c>
      <c r="J96" s="172" t="s">
        <v>2898</v>
      </c>
      <c r="K96" s="170" t="s">
        <v>2789</v>
      </c>
      <c r="L96" s="169"/>
    </row>
    <row r="97" spans="2:12" s="171" customFormat="1">
      <c r="B97" s="168">
        <v>96</v>
      </c>
      <c r="C97" s="172" t="s">
        <v>2901</v>
      </c>
      <c r="D97" s="170" t="s">
        <v>2902</v>
      </c>
      <c r="E97" s="171" t="s">
        <v>2903</v>
      </c>
      <c r="F97" s="171" t="s">
        <v>2595</v>
      </c>
      <c r="G97" s="172" t="s">
        <v>930</v>
      </c>
      <c r="H97" s="171" t="s">
        <v>2596</v>
      </c>
      <c r="I97" s="173" t="s">
        <v>932</v>
      </c>
      <c r="J97" s="172" t="s">
        <v>2901</v>
      </c>
      <c r="K97" s="170" t="s">
        <v>2789</v>
      </c>
      <c r="L97" s="169"/>
    </row>
    <row r="98" spans="2:12" s="171" customFormat="1">
      <c r="B98" s="168">
        <v>97</v>
      </c>
      <c r="C98" s="172" t="s">
        <v>1180</v>
      </c>
      <c r="D98" s="170" t="s">
        <v>2904</v>
      </c>
      <c r="E98" s="171" t="s">
        <v>2905</v>
      </c>
      <c r="F98" s="171" t="s">
        <v>2595</v>
      </c>
      <c r="G98" s="172" t="s">
        <v>936</v>
      </c>
      <c r="H98" s="171" t="s">
        <v>2596</v>
      </c>
      <c r="I98" s="173" t="s">
        <v>12104</v>
      </c>
      <c r="J98" s="172" t="s">
        <v>1180</v>
      </c>
      <c r="K98" s="170" t="s">
        <v>2789</v>
      </c>
      <c r="L98" s="169"/>
    </row>
    <row r="99" spans="2:12" s="171" customFormat="1" ht="31.5">
      <c r="B99" s="168">
        <v>98</v>
      </c>
      <c r="C99" s="172" t="s">
        <v>2010</v>
      </c>
      <c r="D99" s="170" t="s">
        <v>2906</v>
      </c>
      <c r="E99" s="171" t="s">
        <v>2907</v>
      </c>
      <c r="F99" s="171" t="s">
        <v>2595</v>
      </c>
      <c r="G99" s="172" t="s">
        <v>1068</v>
      </c>
      <c r="H99" s="171" t="s">
        <v>2596</v>
      </c>
      <c r="I99" s="173" t="s">
        <v>12089</v>
      </c>
      <c r="J99" s="172" t="s">
        <v>2010</v>
      </c>
      <c r="K99" s="170" t="s">
        <v>2789</v>
      </c>
      <c r="L99" s="169"/>
    </row>
    <row r="100" spans="2:12" s="171" customFormat="1">
      <c r="B100" s="168">
        <v>99</v>
      </c>
      <c r="C100" s="172" t="s">
        <v>2908</v>
      </c>
      <c r="D100" s="170" t="s">
        <v>2909</v>
      </c>
      <c r="E100" s="171" t="s">
        <v>2910</v>
      </c>
      <c r="F100" s="171" t="s">
        <v>2595</v>
      </c>
      <c r="G100" s="172" t="s">
        <v>2911</v>
      </c>
      <c r="H100" s="171" t="s">
        <v>2596</v>
      </c>
      <c r="I100" s="173" t="s">
        <v>2912</v>
      </c>
      <c r="J100" s="172" t="s">
        <v>2908</v>
      </c>
      <c r="K100" s="170" t="s">
        <v>2789</v>
      </c>
      <c r="L100" s="169"/>
    </row>
    <row r="101" spans="2:12" s="171" customFormat="1">
      <c r="B101" s="168">
        <v>100</v>
      </c>
      <c r="C101" s="172" t="s">
        <v>939</v>
      </c>
      <c r="D101" s="170" t="s">
        <v>2913</v>
      </c>
      <c r="E101" s="171" t="s">
        <v>2914</v>
      </c>
      <c r="F101" s="171" t="s">
        <v>2595</v>
      </c>
      <c r="G101" s="172" t="s">
        <v>940</v>
      </c>
      <c r="H101" s="171" t="s">
        <v>2596</v>
      </c>
      <c r="I101" s="173" t="s">
        <v>942</v>
      </c>
      <c r="J101" s="172" t="s">
        <v>939</v>
      </c>
      <c r="K101" s="170" t="s">
        <v>2789</v>
      </c>
      <c r="L101" s="169"/>
    </row>
    <row r="102" spans="2:12" s="171" customFormat="1">
      <c r="B102" s="168">
        <v>101</v>
      </c>
      <c r="C102" s="172" t="s">
        <v>2915</v>
      </c>
      <c r="D102" s="170" t="s">
        <v>2916</v>
      </c>
      <c r="E102" s="171" t="s">
        <v>2917</v>
      </c>
      <c r="F102" s="171" t="s">
        <v>2595</v>
      </c>
      <c r="G102" s="172" t="s">
        <v>845</v>
      </c>
      <c r="H102" s="171" t="s">
        <v>2596</v>
      </c>
      <c r="I102" s="173" t="s">
        <v>847</v>
      </c>
      <c r="J102" s="172" t="s">
        <v>2915</v>
      </c>
      <c r="K102" s="170" t="s">
        <v>2789</v>
      </c>
      <c r="L102" s="169" t="s">
        <v>2918</v>
      </c>
    </row>
    <row r="103" spans="2:12" s="171" customFormat="1">
      <c r="B103" s="168">
        <v>102</v>
      </c>
      <c r="C103" s="172" t="s">
        <v>2919</v>
      </c>
      <c r="D103" s="170" t="s">
        <v>2920</v>
      </c>
      <c r="E103" s="171" t="s">
        <v>2921</v>
      </c>
      <c r="F103" s="171" t="s">
        <v>2595</v>
      </c>
      <c r="G103" s="169" t="s">
        <v>2922</v>
      </c>
      <c r="H103" s="171" t="s">
        <v>2596</v>
      </c>
      <c r="I103" s="173" t="s">
        <v>2923</v>
      </c>
      <c r="J103" s="172" t="s">
        <v>2919</v>
      </c>
      <c r="K103" s="170" t="s">
        <v>2789</v>
      </c>
      <c r="L103" s="169"/>
    </row>
    <row r="104" spans="2:12" s="171" customFormat="1">
      <c r="B104" s="168">
        <v>103</v>
      </c>
      <c r="C104" s="172" t="s">
        <v>2924</v>
      </c>
      <c r="D104" s="170" t="s">
        <v>2925</v>
      </c>
      <c r="E104" s="171" t="s">
        <v>2926</v>
      </c>
      <c r="F104" s="171" t="s">
        <v>2595</v>
      </c>
      <c r="G104" s="169" t="s">
        <v>2927</v>
      </c>
      <c r="H104" s="171" t="s">
        <v>2596</v>
      </c>
      <c r="I104" s="173" t="s">
        <v>2928</v>
      </c>
      <c r="J104" s="172" t="s">
        <v>2924</v>
      </c>
      <c r="K104" s="170" t="s">
        <v>2789</v>
      </c>
      <c r="L104" s="169"/>
    </row>
    <row r="105" spans="2:12" s="171" customFormat="1">
      <c r="B105" s="168">
        <v>104</v>
      </c>
      <c r="C105" s="172" t="s">
        <v>2929</v>
      </c>
      <c r="D105" s="170" t="s">
        <v>2930</v>
      </c>
      <c r="E105" s="171" t="s">
        <v>2931</v>
      </c>
      <c r="F105" s="171" t="s">
        <v>2595</v>
      </c>
      <c r="G105" s="169" t="s">
        <v>2932</v>
      </c>
      <c r="H105" s="171" t="s">
        <v>2596</v>
      </c>
      <c r="I105" s="173" t="s">
        <v>2933</v>
      </c>
      <c r="J105" s="172" t="s">
        <v>2929</v>
      </c>
      <c r="K105" s="170" t="s">
        <v>2789</v>
      </c>
      <c r="L105" s="169"/>
    </row>
    <row r="106" spans="2:12" s="171" customFormat="1">
      <c r="B106" s="168">
        <v>105</v>
      </c>
      <c r="C106" s="172" t="s">
        <v>2934</v>
      </c>
      <c r="D106" s="170" t="s">
        <v>2935</v>
      </c>
      <c r="E106" s="171" t="s">
        <v>2936</v>
      </c>
      <c r="F106" s="171" t="s">
        <v>2595</v>
      </c>
      <c r="G106" s="169" t="s">
        <v>2937</v>
      </c>
      <c r="H106" s="171" t="s">
        <v>2596</v>
      </c>
      <c r="I106" s="173" t="s">
        <v>2938</v>
      </c>
      <c r="J106" s="172" t="s">
        <v>2934</v>
      </c>
      <c r="K106" s="170" t="s">
        <v>2789</v>
      </c>
      <c r="L106" s="169"/>
    </row>
    <row r="107" spans="2:12" s="171" customFormat="1">
      <c r="B107" s="168">
        <v>106</v>
      </c>
      <c r="C107" s="172" t="s">
        <v>2939</v>
      </c>
      <c r="D107" s="170" t="s">
        <v>2940</v>
      </c>
      <c r="E107" s="171" t="s">
        <v>2941</v>
      </c>
      <c r="F107" s="171" t="s">
        <v>2595</v>
      </c>
      <c r="G107" s="172" t="s">
        <v>2135</v>
      </c>
      <c r="H107" s="171" t="s">
        <v>2596</v>
      </c>
      <c r="I107" s="173" t="s">
        <v>2136</v>
      </c>
      <c r="J107" s="172" t="s">
        <v>2939</v>
      </c>
      <c r="K107" s="170" t="s">
        <v>2789</v>
      </c>
      <c r="L107" s="169"/>
    </row>
    <row r="108" spans="2:12" s="171" customFormat="1">
      <c r="B108" s="168">
        <v>107</v>
      </c>
      <c r="C108" s="172" t="s">
        <v>2942</v>
      </c>
      <c r="D108" s="170" t="s">
        <v>2943</v>
      </c>
      <c r="E108" s="171" t="s">
        <v>2944</v>
      </c>
      <c r="F108" s="171" t="s">
        <v>2595</v>
      </c>
      <c r="G108" s="169" t="s">
        <v>2945</v>
      </c>
      <c r="H108" s="171" t="s">
        <v>2596</v>
      </c>
      <c r="I108" s="173" t="s">
        <v>2946</v>
      </c>
      <c r="J108" s="172" t="s">
        <v>2942</v>
      </c>
      <c r="K108" s="170" t="s">
        <v>2789</v>
      </c>
      <c r="L108" s="169"/>
    </row>
    <row r="109" spans="2:12" s="171" customFormat="1" ht="31.5">
      <c r="B109" s="168">
        <v>108</v>
      </c>
      <c r="C109" s="172" t="s">
        <v>2947</v>
      </c>
      <c r="D109" s="170" t="s">
        <v>2948</v>
      </c>
      <c r="E109" s="171" t="s">
        <v>2949</v>
      </c>
      <c r="F109" s="171" t="s">
        <v>2595</v>
      </c>
      <c r="G109" s="169" t="s">
        <v>2950</v>
      </c>
      <c r="H109" s="171" t="s">
        <v>2596</v>
      </c>
      <c r="I109" s="173" t="s">
        <v>2951</v>
      </c>
      <c r="J109" s="172" t="s">
        <v>2947</v>
      </c>
      <c r="K109" s="170" t="s">
        <v>2789</v>
      </c>
      <c r="L109" s="169"/>
    </row>
    <row r="110" spans="2:12" s="171" customFormat="1" ht="31.5">
      <c r="B110" s="168">
        <v>109</v>
      </c>
      <c r="C110" s="172" t="s">
        <v>2952</v>
      </c>
      <c r="D110" s="170" t="s">
        <v>2953</v>
      </c>
      <c r="E110" s="171" t="s">
        <v>2954</v>
      </c>
      <c r="F110" s="171" t="s">
        <v>2595</v>
      </c>
      <c r="G110" s="169" t="s">
        <v>2955</v>
      </c>
      <c r="H110" s="171" t="s">
        <v>2596</v>
      </c>
      <c r="I110" s="173" t="s">
        <v>2956</v>
      </c>
      <c r="J110" s="172" t="s">
        <v>2952</v>
      </c>
      <c r="K110" s="170" t="s">
        <v>2789</v>
      </c>
      <c r="L110" s="169"/>
    </row>
    <row r="111" spans="2:12" s="171" customFormat="1">
      <c r="B111" s="168">
        <v>110</v>
      </c>
      <c r="C111" s="172" t="s">
        <v>2957</v>
      </c>
      <c r="D111" s="170" t="s">
        <v>2958</v>
      </c>
      <c r="E111" s="171" t="s">
        <v>2959</v>
      </c>
      <c r="F111" s="171" t="s">
        <v>2595</v>
      </c>
      <c r="G111" s="169" t="s">
        <v>2960</v>
      </c>
      <c r="H111" s="171" t="s">
        <v>2596</v>
      </c>
      <c r="I111" s="173" t="s">
        <v>2961</v>
      </c>
      <c r="J111" s="172" t="s">
        <v>2957</v>
      </c>
      <c r="K111" s="170" t="s">
        <v>2789</v>
      </c>
      <c r="L111" s="169"/>
    </row>
    <row r="112" spans="2:12" s="171" customFormat="1">
      <c r="B112" s="168">
        <v>111</v>
      </c>
      <c r="C112" s="172" t="s">
        <v>2962</v>
      </c>
      <c r="D112" s="170" t="s">
        <v>2963</v>
      </c>
      <c r="E112" s="171" t="s">
        <v>2964</v>
      </c>
      <c r="F112" s="171" t="s">
        <v>2595</v>
      </c>
      <c r="G112" s="169" t="s">
        <v>2965</v>
      </c>
      <c r="H112" s="171" t="s">
        <v>2596</v>
      </c>
      <c r="I112" s="173" t="s">
        <v>2966</v>
      </c>
      <c r="J112" s="172" t="s">
        <v>2962</v>
      </c>
      <c r="K112" s="170" t="s">
        <v>2789</v>
      </c>
      <c r="L112" s="169"/>
    </row>
    <row r="113" spans="2:12" s="171" customFormat="1">
      <c r="B113" s="168">
        <v>112</v>
      </c>
      <c r="C113" s="172" t="s">
        <v>2967</v>
      </c>
      <c r="D113" s="170" t="s">
        <v>2968</v>
      </c>
      <c r="E113" s="171" t="s">
        <v>2969</v>
      </c>
      <c r="F113" s="171" t="s">
        <v>2595</v>
      </c>
      <c r="G113" s="169" t="s">
        <v>2970</v>
      </c>
      <c r="H113" s="171" t="s">
        <v>2596</v>
      </c>
      <c r="I113" s="173" t="s">
        <v>2971</v>
      </c>
      <c r="J113" s="172" t="s">
        <v>2967</v>
      </c>
      <c r="K113" s="170" t="s">
        <v>2789</v>
      </c>
      <c r="L113" s="169" t="s">
        <v>2918</v>
      </c>
    </row>
    <row r="114" spans="2:12" s="171" customFormat="1">
      <c r="B114" s="168">
        <v>113</v>
      </c>
      <c r="C114" s="172" t="s">
        <v>2972</v>
      </c>
      <c r="D114" s="170" t="s">
        <v>2973</v>
      </c>
      <c r="E114" s="171" t="s">
        <v>2974</v>
      </c>
      <c r="F114" s="171" t="s">
        <v>2595</v>
      </c>
      <c r="G114" s="169" t="s">
        <v>2975</v>
      </c>
      <c r="H114" s="171" t="s">
        <v>2596</v>
      </c>
      <c r="I114" s="173" t="s">
        <v>2976</v>
      </c>
      <c r="J114" s="172" t="s">
        <v>2972</v>
      </c>
      <c r="K114" s="170" t="s">
        <v>2789</v>
      </c>
      <c r="L114" s="169"/>
    </row>
    <row r="115" spans="2:12" s="171" customFormat="1">
      <c r="B115" s="168">
        <v>114</v>
      </c>
      <c r="C115" s="172" t="s">
        <v>2977</v>
      </c>
      <c r="D115" s="170" t="s">
        <v>2978</v>
      </c>
      <c r="E115" s="171" t="s">
        <v>2979</v>
      </c>
      <c r="F115" s="171" t="s">
        <v>2595</v>
      </c>
      <c r="G115" s="169" t="s">
        <v>2980</v>
      </c>
      <c r="H115" s="171" t="s">
        <v>2596</v>
      </c>
      <c r="I115" s="173" t="s">
        <v>2981</v>
      </c>
      <c r="J115" s="172" t="s">
        <v>2977</v>
      </c>
      <c r="K115" s="170" t="s">
        <v>2789</v>
      </c>
      <c r="L115" s="169"/>
    </row>
    <row r="116" spans="2:12" s="171" customFormat="1">
      <c r="B116" s="168">
        <v>115</v>
      </c>
      <c r="C116" s="172" t="s">
        <v>2982</v>
      </c>
      <c r="D116" s="170" t="s">
        <v>2983</v>
      </c>
      <c r="E116" s="171" t="s">
        <v>2984</v>
      </c>
      <c r="F116" s="171" t="s">
        <v>2595</v>
      </c>
      <c r="G116" s="169" t="s">
        <v>2985</v>
      </c>
      <c r="H116" s="171" t="s">
        <v>2596</v>
      </c>
      <c r="I116" s="173" t="s">
        <v>2986</v>
      </c>
      <c r="J116" s="172" t="s">
        <v>2982</v>
      </c>
      <c r="K116" s="170" t="s">
        <v>2789</v>
      </c>
      <c r="L116" s="169"/>
    </row>
    <row r="117" spans="2:12" s="171" customFormat="1">
      <c r="B117" s="168">
        <v>116</v>
      </c>
      <c r="C117" s="172" t="s">
        <v>2987</v>
      </c>
      <c r="D117" s="170" t="s">
        <v>2988</v>
      </c>
      <c r="E117" s="171" t="s">
        <v>2989</v>
      </c>
      <c r="F117" s="171" t="s">
        <v>2595</v>
      </c>
      <c r="G117" s="169" t="s">
        <v>2990</v>
      </c>
      <c r="H117" s="171" t="s">
        <v>2596</v>
      </c>
      <c r="I117" s="173" t="s">
        <v>2991</v>
      </c>
      <c r="J117" s="172" t="s">
        <v>2987</v>
      </c>
      <c r="K117" s="170" t="s">
        <v>2789</v>
      </c>
      <c r="L117" s="169"/>
    </row>
    <row r="118" spans="2:12" s="171" customFormat="1">
      <c r="B118" s="168">
        <v>117</v>
      </c>
      <c r="C118" s="172" t="s">
        <v>2992</v>
      </c>
      <c r="D118" s="170" t="s">
        <v>2993</v>
      </c>
      <c r="E118" s="171" t="s">
        <v>2994</v>
      </c>
      <c r="F118" s="171" t="s">
        <v>2595</v>
      </c>
      <c r="G118" s="169" t="s">
        <v>2995</v>
      </c>
      <c r="H118" s="171" t="s">
        <v>2596</v>
      </c>
      <c r="I118" s="173" t="s">
        <v>2996</v>
      </c>
      <c r="J118" s="172" t="s">
        <v>2992</v>
      </c>
      <c r="K118" s="170" t="s">
        <v>2789</v>
      </c>
      <c r="L118" s="169"/>
    </row>
    <row r="119" spans="2:12" s="171" customFormat="1">
      <c r="B119" s="168">
        <v>118</v>
      </c>
      <c r="C119" s="172" t="s">
        <v>2997</v>
      </c>
      <c r="D119" s="170" t="s">
        <v>2998</v>
      </c>
      <c r="E119" s="171" t="s">
        <v>2999</v>
      </c>
      <c r="F119" s="171" t="s">
        <v>2595</v>
      </c>
      <c r="G119" s="169" t="s">
        <v>3000</v>
      </c>
      <c r="H119" s="171" t="s">
        <v>2596</v>
      </c>
      <c r="I119" s="173" t="s">
        <v>3001</v>
      </c>
      <c r="J119" s="172" t="s">
        <v>2997</v>
      </c>
      <c r="K119" s="170" t="s">
        <v>2789</v>
      </c>
      <c r="L119" s="169"/>
    </row>
    <row r="120" spans="2:12" s="171" customFormat="1" ht="31.5">
      <c r="B120" s="168">
        <v>119</v>
      </c>
      <c r="C120" s="172" t="s">
        <v>3002</v>
      </c>
      <c r="D120" s="170" t="s">
        <v>3003</v>
      </c>
      <c r="E120" s="171" t="s">
        <v>3004</v>
      </c>
      <c r="F120" s="171" t="s">
        <v>2595</v>
      </c>
      <c r="G120" s="169" t="s">
        <v>3005</v>
      </c>
      <c r="H120" s="171" t="s">
        <v>2596</v>
      </c>
      <c r="I120" s="173" t="s">
        <v>3006</v>
      </c>
      <c r="J120" s="172" t="s">
        <v>3002</v>
      </c>
      <c r="K120" s="170" t="s">
        <v>2789</v>
      </c>
      <c r="L120" s="169"/>
    </row>
    <row r="121" spans="2:12" s="171" customFormat="1" ht="31.5">
      <c r="B121" s="168">
        <v>120</v>
      </c>
      <c r="C121" s="172" t="s">
        <v>3007</v>
      </c>
      <c r="D121" s="170" t="s">
        <v>3008</v>
      </c>
      <c r="E121" s="171" t="s">
        <v>3009</v>
      </c>
      <c r="F121" s="171" t="s">
        <v>2595</v>
      </c>
      <c r="G121" s="169" t="s">
        <v>3010</v>
      </c>
      <c r="H121" s="171" t="s">
        <v>2596</v>
      </c>
      <c r="I121" s="173" t="s">
        <v>3011</v>
      </c>
      <c r="J121" s="172" t="s">
        <v>3007</v>
      </c>
      <c r="K121" s="170" t="s">
        <v>2789</v>
      </c>
      <c r="L121" s="169"/>
    </row>
    <row r="122" spans="2:12" s="171" customFormat="1">
      <c r="B122" s="168">
        <v>121</v>
      </c>
      <c r="C122" s="172" t="s">
        <v>3012</v>
      </c>
      <c r="D122" s="170" t="s">
        <v>3013</v>
      </c>
      <c r="E122" s="171" t="s">
        <v>3014</v>
      </c>
      <c r="F122" s="171" t="s">
        <v>2595</v>
      </c>
      <c r="G122" s="169" t="s">
        <v>3015</v>
      </c>
      <c r="H122" s="171" t="s">
        <v>2596</v>
      </c>
      <c r="I122" s="173" t="s">
        <v>3016</v>
      </c>
      <c r="J122" s="172" t="s">
        <v>3012</v>
      </c>
      <c r="K122" s="170" t="s">
        <v>2789</v>
      </c>
      <c r="L122" s="169"/>
    </row>
    <row r="123" spans="2:12" s="171" customFormat="1">
      <c r="B123" s="168">
        <v>122</v>
      </c>
      <c r="C123" s="172" t="s">
        <v>3017</v>
      </c>
      <c r="D123" s="170" t="s">
        <v>3018</v>
      </c>
      <c r="E123" s="171" t="s">
        <v>3019</v>
      </c>
      <c r="F123" s="171" t="s">
        <v>2595</v>
      </c>
      <c r="G123" s="169" t="s">
        <v>3020</v>
      </c>
      <c r="H123" s="171" t="s">
        <v>2596</v>
      </c>
      <c r="I123" s="173" t="s">
        <v>3021</v>
      </c>
      <c r="J123" s="172" t="s">
        <v>3017</v>
      </c>
      <c r="K123" s="170" t="s">
        <v>2789</v>
      </c>
      <c r="L123" s="169"/>
    </row>
    <row r="124" spans="2:12" s="171" customFormat="1">
      <c r="B124" s="168">
        <v>123</v>
      </c>
      <c r="C124" s="172" t="s">
        <v>3022</v>
      </c>
      <c r="D124" s="170" t="s">
        <v>3023</v>
      </c>
      <c r="E124" s="171" t="s">
        <v>3024</v>
      </c>
      <c r="F124" s="171" t="s">
        <v>2595</v>
      </c>
      <c r="G124" s="169" t="s">
        <v>3025</v>
      </c>
      <c r="H124" s="171" t="s">
        <v>2596</v>
      </c>
      <c r="I124" s="173" t="s">
        <v>3026</v>
      </c>
      <c r="J124" s="172" t="s">
        <v>3022</v>
      </c>
      <c r="K124" s="170" t="s">
        <v>2789</v>
      </c>
      <c r="L124" s="169" t="s">
        <v>2918</v>
      </c>
    </row>
    <row r="125" spans="2:12" s="171" customFormat="1">
      <c r="B125" s="168">
        <v>124</v>
      </c>
      <c r="C125" s="172" t="s">
        <v>2376</v>
      </c>
      <c r="D125" s="170" t="s">
        <v>3027</v>
      </c>
      <c r="E125" s="171" t="s">
        <v>3028</v>
      </c>
      <c r="F125" s="171" t="s">
        <v>2595</v>
      </c>
      <c r="G125" s="172" t="s">
        <v>1074</v>
      </c>
      <c r="H125" s="171" t="s">
        <v>2596</v>
      </c>
      <c r="I125" s="173" t="s">
        <v>3029</v>
      </c>
      <c r="J125" s="172" t="s">
        <v>2376</v>
      </c>
      <c r="K125" s="170" t="s">
        <v>2624</v>
      </c>
      <c r="L125" s="169"/>
    </row>
    <row r="126" spans="2:12" s="171" customFormat="1">
      <c r="B126" s="168">
        <v>125</v>
      </c>
      <c r="C126" s="172" t="s">
        <v>1724</v>
      </c>
      <c r="D126" s="170" t="s">
        <v>3030</v>
      </c>
      <c r="E126" s="171" t="s">
        <v>3031</v>
      </c>
      <c r="F126" s="171" t="s">
        <v>2595</v>
      </c>
      <c r="G126" s="172" t="s">
        <v>1726</v>
      </c>
      <c r="H126" s="171" t="s">
        <v>2596</v>
      </c>
      <c r="I126" s="173" t="s">
        <v>12096</v>
      </c>
      <c r="J126" s="172" t="s">
        <v>1724</v>
      </c>
      <c r="K126" s="170" t="s">
        <v>2624</v>
      </c>
      <c r="L126" s="169"/>
    </row>
    <row r="127" spans="2:12" s="171" customFormat="1">
      <c r="B127" s="168">
        <v>126</v>
      </c>
      <c r="C127" s="172" t="s">
        <v>3032</v>
      </c>
      <c r="D127" s="170" t="s">
        <v>3033</v>
      </c>
      <c r="E127" s="171" t="s">
        <v>3034</v>
      </c>
      <c r="F127" s="171" t="s">
        <v>2595</v>
      </c>
      <c r="G127" s="172" t="s">
        <v>3035</v>
      </c>
      <c r="H127" s="171" t="s">
        <v>2596</v>
      </c>
      <c r="I127" s="173" t="s">
        <v>3036</v>
      </c>
      <c r="J127" s="172" t="s">
        <v>3032</v>
      </c>
      <c r="K127" s="170" t="s">
        <v>2620</v>
      </c>
      <c r="L127" s="169"/>
    </row>
    <row r="128" spans="2:12" s="171" customFormat="1">
      <c r="B128" s="168">
        <v>127</v>
      </c>
      <c r="C128" s="172" t="s">
        <v>683</v>
      </c>
      <c r="D128" s="170" t="s">
        <v>3037</v>
      </c>
      <c r="E128" s="171" t="s">
        <v>3038</v>
      </c>
      <c r="F128" s="171" t="s">
        <v>2595</v>
      </c>
      <c r="G128" s="172" t="s">
        <v>685</v>
      </c>
      <c r="H128" s="171" t="s">
        <v>2596</v>
      </c>
      <c r="I128" s="173" t="s">
        <v>687</v>
      </c>
      <c r="J128" s="172" t="s">
        <v>683</v>
      </c>
      <c r="K128" s="170" t="s">
        <v>2616</v>
      </c>
      <c r="L128" s="169"/>
    </row>
    <row r="129" spans="2:12" s="171" customFormat="1">
      <c r="B129" s="168">
        <v>128</v>
      </c>
      <c r="C129" s="172" t="s">
        <v>3039</v>
      </c>
      <c r="D129" s="170" t="s">
        <v>3040</v>
      </c>
      <c r="E129" s="171" t="s">
        <v>3041</v>
      </c>
      <c r="F129" s="171" t="s">
        <v>2595</v>
      </c>
      <c r="G129" s="172" t="s">
        <v>1253</v>
      </c>
      <c r="H129" s="171" t="s">
        <v>2596</v>
      </c>
      <c r="I129" s="173" t="s">
        <v>1255</v>
      </c>
      <c r="J129" s="172" t="s">
        <v>3039</v>
      </c>
      <c r="K129" s="170" t="s">
        <v>2624</v>
      </c>
      <c r="L129" s="169"/>
    </row>
    <row r="130" spans="2:12" s="171" customFormat="1">
      <c r="B130" s="168">
        <v>129</v>
      </c>
      <c r="C130" s="172" t="s">
        <v>1667</v>
      </c>
      <c r="D130" s="170" t="s">
        <v>3042</v>
      </c>
      <c r="E130" s="171" t="s">
        <v>3043</v>
      </c>
      <c r="F130" s="171" t="s">
        <v>2595</v>
      </c>
      <c r="G130" s="172" t="s">
        <v>1669</v>
      </c>
      <c r="H130" s="171" t="s">
        <v>2596</v>
      </c>
      <c r="I130" s="173" t="s">
        <v>1671</v>
      </c>
      <c r="J130" s="172" t="s">
        <v>1667</v>
      </c>
      <c r="K130" s="170" t="s">
        <v>2624</v>
      </c>
      <c r="L130" s="169"/>
    </row>
    <row r="131" spans="2:12" s="171" customFormat="1">
      <c r="B131" s="168">
        <v>130</v>
      </c>
      <c r="C131" s="172" t="s">
        <v>2012</v>
      </c>
      <c r="D131" s="170" t="s">
        <v>3044</v>
      </c>
      <c r="E131" s="171" t="s">
        <v>3045</v>
      </c>
      <c r="F131" s="171" t="s">
        <v>2595</v>
      </c>
      <c r="G131" s="169" t="s">
        <v>3046</v>
      </c>
      <c r="H131" s="171" t="s">
        <v>2596</v>
      </c>
      <c r="I131" s="173" t="s">
        <v>2016</v>
      </c>
      <c r="J131" s="172" t="s">
        <v>2012</v>
      </c>
      <c r="K131" s="170" t="s">
        <v>2624</v>
      </c>
      <c r="L131" s="169"/>
    </row>
    <row r="132" spans="2:12" s="171" customFormat="1" ht="31.5">
      <c r="B132" s="168">
        <v>131</v>
      </c>
      <c r="C132" s="172" t="s">
        <v>2018</v>
      </c>
      <c r="D132" s="170" t="s">
        <v>3047</v>
      </c>
      <c r="E132" s="171" t="s">
        <v>3048</v>
      </c>
      <c r="F132" s="171" t="s">
        <v>2595</v>
      </c>
      <c r="G132" s="169" t="s">
        <v>3049</v>
      </c>
      <c r="H132" s="171" t="s">
        <v>2596</v>
      </c>
      <c r="I132" s="173" t="s">
        <v>3050</v>
      </c>
      <c r="J132" s="172" t="s">
        <v>2018</v>
      </c>
      <c r="K132" s="170" t="s">
        <v>2624</v>
      </c>
      <c r="L132" s="169"/>
    </row>
    <row r="133" spans="2:12" s="171" customFormat="1">
      <c r="B133" s="168">
        <v>132</v>
      </c>
      <c r="C133" s="172" t="s">
        <v>1900</v>
      </c>
      <c r="D133" s="170" t="s">
        <v>3051</v>
      </c>
      <c r="E133" s="171" t="s">
        <v>3052</v>
      </c>
      <c r="F133" s="171" t="s">
        <v>2595</v>
      </c>
      <c r="G133" s="172" t="s">
        <v>1902</v>
      </c>
      <c r="H133" s="171" t="s">
        <v>2596</v>
      </c>
      <c r="I133" s="173" t="s">
        <v>1904</v>
      </c>
      <c r="J133" s="172" t="s">
        <v>1900</v>
      </c>
      <c r="K133" s="170" t="s">
        <v>2624</v>
      </c>
      <c r="L133" s="169" t="s">
        <v>3053</v>
      </c>
    </row>
    <row r="134" spans="2:12" s="171" customFormat="1" ht="31.5">
      <c r="B134" s="168">
        <v>133</v>
      </c>
      <c r="C134" s="172" t="s">
        <v>3054</v>
      </c>
      <c r="D134" s="170" t="s">
        <v>3055</v>
      </c>
      <c r="E134" s="171" t="s">
        <v>3056</v>
      </c>
      <c r="F134" s="171" t="s">
        <v>2595</v>
      </c>
      <c r="G134" s="172" t="s">
        <v>3057</v>
      </c>
      <c r="H134" s="171" t="s">
        <v>2596</v>
      </c>
      <c r="I134" s="173" t="s">
        <v>860</v>
      </c>
      <c r="J134" s="172" t="s">
        <v>3054</v>
      </c>
      <c r="K134" s="170" t="s">
        <v>2785</v>
      </c>
      <c r="L134" s="169" t="s">
        <v>3058</v>
      </c>
    </row>
    <row r="135" spans="2:12" s="171" customFormat="1">
      <c r="B135" s="168">
        <v>134</v>
      </c>
      <c r="C135" s="172" t="s">
        <v>831</v>
      </c>
      <c r="D135" s="170" t="s">
        <v>3059</v>
      </c>
      <c r="E135" s="171" t="s">
        <v>3060</v>
      </c>
      <c r="F135" s="171" t="s">
        <v>2595</v>
      </c>
      <c r="G135" s="172" t="s">
        <v>833</v>
      </c>
      <c r="H135" s="171" t="s">
        <v>2596</v>
      </c>
      <c r="I135" s="173" t="s">
        <v>836</v>
      </c>
      <c r="J135" s="172" t="s">
        <v>831</v>
      </c>
      <c r="K135" s="170" t="s">
        <v>2624</v>
      </c>
      <c r="L135" s="169"/>
    </row>
    <row r="136" spans="2:12" s="171" customFormat="1">
      <c r="B136" s="168">
        <v>135</v>
      </c>
      <c r="C136" s="172" t="s">
        <v>1732</v>
      </c>
      <c r="D136" s="170" t="s">
        <v>3061</v>
      </c>
      <c r="E136" s="171" t="s">
        <v>3062</v>
      </c>
      <c r="F136" s="171" t="s">
        <v>2595</v>
      </c>
      <c r="G136" s="172" t="s">
        <v>1734</v>
      </c>
      <c r="H136" s="171" t="s">
        <v>2596</v>
      </c>
      <c r="I136" s="173" t="s">
        <v>1736</v>
      </c>
      <c r="J136" s="172" t="s">
        <v>1732</v>
      </c>
      <c r="K136" s="170" t="s">
        <v>2620</v>
      </c>
      <c r="L136" s="169" t="s">
        <v>3063</v>
      </c>
    </row>
    <row r="137" spans="2:12" s="171" customFormat="1">
      <c r="B137" s="168">
        <v>136</v>
      </c>
      <c r="C137" s="172" t="s">
        <v>2338</v>
      </c>
      <c r="D137" s="170" t="s">
        <v>3064</v>
      </c>
      <c r="E137" s="171" t="s">
        <v>3065</v>
      </c>
      <c r="F137" s="171" t="s">
        <v>2595</v>
      </c>
      <c r="G137" s="172" t="s">
        <v>979</v>
      </c>
      <c r="H137" s="171" t="s">
        <v>2596</v>
      </c>
      <c r="I137" s="173" t="s">
        <v>981</v>
      </c>
      <c r="J137" s="172" t="s">
        <v>2338</v>
      </c>
      <c r="K137" s="170" t="s">
        <v>3066</v>
      </c>
      <c r="L137" s="169"/>
    </row>
    <row r="138" spans="2:12" s="171" customFormat="1">
      <c r="B138" s="168">
        <v>137</v>
      </c>
      <c r="C138" s="172" t="s">
        <v>2340</v>
      </c>
      <c r="D138" s="170" t="s">
        <v>3067</v>
      </c>
      <c r="E138" s="171" t="s">
        <v>3068</v>
      </c>
      <c r="F138" s="171" t="s">
        <v>2595</v>
      </c>
      <c r="G138" s="172" t="s">
        <v>985</v>
      </c>
      <c r="H138" s="171" t="s">
        <v>2596</v>
      </c>
      <c r="I138" s="173" t="s">
        <v>988</v>
      </c>
      <c r="J138" s="172" t="s">
        <v>2340</v>
      </c>
      <c r="K138" s="170" t="s">
        <v>2603</v>
      </c>
      <c r="L138" s="169"/>
    </row>
    <row r="139" spans="2:12" s="171" customFormat="1" ht="47.25">
      <c r="B139" s="168">
        <v>138</v>
      </c>
      <c r="C139" s="172" t="s">
        <v>3069</v>
      </c>
      <c r="D139" s="170" t="s">
        <v>3070</v>
      </c>
      <c r="E139" s="171" t="s">
        <v>3071</v>
      </c>
      <c r="F139" s="171" t="s">
        <v>2595</v>
      </c>
      <c r="G139" s="169" t="s">
        <v>3072</v>
      </c>
      <c r="H139" s="171" t="s">
        <v>2596</v>
      </c>
      <c r="I139" s="173" t="s">
        <v>2533</v>
      </c>
      <c r="J139" s="172" t="s">
        <v>3069</v>
      </c>
      <c r="K139" s="170" t="s">
        <v>2624</v>
      </c>
      <c r="L139" s="172" t="s">
        <v>3073</v>
      </c>
    </row>
    <row r="140" spans="2:12" s="171" customFormat="1">
      <c r="B140" s="168">
        <v>139</v>
      </c>
      <c r="C140" s="172" t="s">
        <v>3074</v>
      </c>
      <c r="D140" s="170" t="s">
        <v>3075</v>
      </c>
      <c r="E140" s="171" t="s">
        <v>3076</v>
      </c>
      <c r="F140" s="171" t="s">
        <v>2595</v>
      </c>
      <c r="G140" s="169" t="s">
        <v>3077</v>
      </c>
      <c r="H140" s="171" t="s">
        <v>2596</v>
      </c>
      <c r="I140" s="173" t="s">
        <v>3078</v>
      </c>
      <c r="J140" s="172" t="s">
        <v>3074</v>
      </c>
      <c r="K140" s="170" t="s">
        <v>2624</v>
      </c>
      <c r="L140" s="169"/>
    </row>
    <row r="141" spans="2:12" s="171" customFormat="1">
      <c r="B141" s="168">
        <v>140</v>
      </c>
      <c r="C141" s="172" t="s">
        <v>3079</v>
      </c>
      <c r="D141" s="170" t="s">
        <v>3080</v>
      </c>
      <c r="E141" s="171" t="s">
        <v>3081</v>
      </c>
      <c r="F141" s="171" t="s">
        <v>2595</v>
      </c>
      <c r="G141" s="172" t="s">
        <v>3082</v>
      </c>
      <c r="H141" s="171" t="s">
        <v>2596</v>
      </c>
      <c r="I141" s="173" t="s">
        <v>3083</v>
      </c>
      <c r="J141" s="172" t="s">
        <v>3079</v>
      </c>
      <c r="K141" s="170" t="s">
        <v>2620</v>
      </c>
      <c r="L141" s="169"/>
    </row>
    <row r="142" spans="2:12" s="171" customFormat="1">
      <c r="B142" s="168">
        <v>141</v>
      </c>
      <c r="C142" s="172" t="s">
        <v>3084</v>
      </c>
      <c r="D142" s="170" t="s">
        <v>3085</v>
      </c>
      <c r="E142" s="171" t="s">
        <v>3086</v>
      </c>
      <c r="F142" s="171" t="s">
        <v>2595</v>
      </c>
      <c r="G142" s="172" t="s">
        <v>3087</v>
      </c>
      <c r="H142" s="171" t="s">
        <v>2596</v>
      </c>
      <c r="I142" s="173" t="s">
        <v>3088</v>
      </c>
      <c r="J142" s="172" t="s">
        <v>3084</v>
      </c>
      <c r="K142" s="170" t="s">
        <v>2620</v>
      </c>
      <c r="L142" s="169"/>
    </row>
    <row r="143" spans="2:12" s="171" customFormat="1">
      <c r="B143" s="168">
        <v>142</v>
      </c>
      <c r="C143" s="172" t="s">
        <v>3089</v>
      </c>
      <c r="D143" s="170" t="s">
        <v>3090</v>
      </c>
      <c r="E143" s="171" t="s">
        <v>3091</v>
      </c>
      <c r="F143" s="171" t="s">
        <v>2595</v>
      </c>
      <c r="G143" s="172" t="s">
        <v>3092</v>
      </c>
      <c r="H143" s="171" t="s">
        <v>2596</v>
      </c>
      <c r="I143" s="173" t="s">
        <v>3093</v>
      </c>
      <c r="J143" s="172" t="s">
        <v>3089</v>
      </c>
      <c r="K143" s="170" t="s">
        <v>2603</v>
      </c>
      <c r="L143" s="169"/>
    </row>
    <row r="144" spans="2:12" s="171" customFormat="1" ht="31.5">
      <c r="B144" s="168">
        <v>143</v>
      </c>
      <c r="C144" s="172" t="s">
        <v>3094</v>
      </c>
      <c r="D144" s="170" t="s">
        <v>3095</v>
      </c>
      <c r="E144" s="171" t="s">
        <v>3096</v>
      </c>
      <c r="F144" s="171" t="s">
        <v>2595</v>
      </c>
      <c r="G144" s="172" t="s">
        <v>3097</v>
      </c>
      <c r="H144" s="171" t="s">
        <v>2596</v>
      </c>
      <c r="I144" s="173" t="s">
        <v>3098</v>
      </c>
      <c r="J144" s="172" t="s">
        <v>3094</v>
      </c>
      <c r="K144" s="170" t="s">
        <v>2620</v>
      </c>
      <c r="L144" s="169" t="s">
        <v>3099</v>
      </c>
    </row>
    <row r="145" spans="2:12" s="171" customFormat="1">
      <c r="B145" s="168">
        <v>144</v>
      </c>
      <c r="C145" s="172" t="s">
        <v>3100</v>
      </c>
      <c r="D145" s="170" t="s">
        <v>3101</v>
      </c>
      <c r="E145" s="171" t="s">
        <v>3102</v>
      </c>
      <c r="F145" s="171" t="s">
        <v>2595</v>
      </c>
      <c r="G145" s="172" t="s">
        <v>3103</v>
      </c>
      <c r="H145" s="171" t="s">
        <v>2596</v>
      </c>
      <c r="I145" s="173" t="s">
        <v>3104</v>
      </c>
      <c r="J145" s="172" t="s">
        <v>3100</v>
      </c>
      <c r="K145" s="170" t="s">
        <v>2631</v>
      </c>
      <c r="L145" s="169"/>
    </row>
    <row r="146" spans="2:12" s="171" customFormat="1">
      <c r="B146" s="168">
        <v>145</v>
      </c>
      <c r="C146" s="172" t="s">
        <v>3105</v>
      </c>
      <c r="D146" s="170" t="s">
        <v>3106</v>
      </c>
      <c r="E146" s="171" t="s">
        <v>3107</v>
      </c>
      <c r="F146" s="171" t="s">
        <v>2595</v>
      </c>
      <c r="G146" s="172" t="s">
        <v>3108</v>
      </c>
      <c r="H146" s="171" t="s">
        <v>2596</v>
      </c>
      <c r="I146" s="173" t="s">
        <v>3109</v>
      </c>
      <c r="J146" s="172" t="s">
        <v>3105</v>
      </c>
      <c r="K146" s="170" t="s">
        <v>2631</v>
      </c>
      <c r="L146" s="169"/>
    </row>
    <row r="147" spans="2:12" s="171" customFormat="1">
      <c r="B147" s="168">
        <v>146</v>
      </c>
      <c r="C147" s="172" t="s">
        <v>2008</v>
      </c>
      <c r="D147" s="170" t="s">
        <v>3110</v>
      </c>
      <c r="E147" s="171" t="s">
        <v>3111</v>
      </c>
      <c r="F147" s="171" t="s">
        <v>2595</v>
      </c>
      <c r="G147" s="172" t="s">
        <v>1523</v>
      </c>
      <c r="H147" s="171" t="s">
        <v>2596</v>
      </c>
      <c r="I147" s="173" t="s">
        <v>1525</v>
      </c>
      <c r="J147" s="172" t="s">
        <v>2008</v>
      </c>
      <c r="K147" s="170" t="s">
        <v>2624</v>
      </c>
      <c r="L147" s="169"/>
    </row>
    <row r="148" spans="2:12" s="171" customFormat="1" ht="31.5">
      <c r="B148" s="168">
        <v>147</v>
      </c>
      <c r="C148" s="172" t="s">
        <v>3112</v>
      </c>
      <c r="D148" s="170" t="s">
        <v>3113</v>
      </c>
      <c r="E148" s="171" t="s">
        <v>3114</v>
      </c>
      <c r="F148" s="171" t="s">
        <v>2595</v>
      </c>
      <c r="G148" s="172" t="s">
        <v>3115</v>
      </c>
      <c r="H148" s="171" t="s">
        <v>2596</v>
      </c>
      <c r="I148" s="173" t="s">
        <v>906</v>
      </c>
      <c r="J148" s="172" t="s">
        <v>3112</v>
      </c>
      <c r="K148" s="170" t="s">
        <v>2624</v>
      </c>
      <c r="L148" s="169"/>
    </row>
    <row r="149" spans="2:12" s="171" customFormat="1">
      <c r="B149" s="168">
        <v>148</v>
      </c>
      <c r="C149" s="172" t="s">
        <v>3116</v>
      </c>
      <c r="D149" s="170" t="s">
        <v>3117</v>
      </c>
      <c r="E149" s="171" t="s">
        <v>3118</v>
      </c>
      <c r="F149" s="171" t="s">
        <v>2595</v>
      </c>
      <c r="G149" s="172" t="s">
        <v>729</v>
      </c>
      <c r="H149" s="171" t="s">
        <v>2596</v>
      </c>
      <c r="I149" s="173" t="s">
        <v>732</v>
      </c>
      <c r="J149" s="172" t="s">
        <v>3116</v>
      </c>
      <c r="K149" s="170" t="s">
        <v>2624</v>
      </c>
      <c r="L149" s="169"/>
    </row>
    <row r="150" spans="2:12" s="171" customFormat="1">
      <c r="B150" s="168">
        <v>149</v>
      </c>
      <c r="C150" s="172" t="s">
        <v>3119</v>
      </c>
      <c r="D150" s="170" t="s">
        <v>3120</v>
      </c>
      <c r="E150" s="171" t="s">
        <v>3121</v>
      </c>
      <c r="F150" s="171" t="s">
        <v>2595</v>
      </c>
      <c r="G150" s="172" t="s">
        <v>736</v>
      </c>
      <c r="H150" s="171" t="s">
        <v>2596</v>
      </c>
      <c r="I150" s="173" t="s">
        <v>738</v>
      </c>
      <c r="J150" s="172" t="s">
        <v>3119</v>
      </c>
      <c r="K150" s="170" t="s">
        <v>2624</v>
      </c>
      <c r="L150" s="169"/>
    </row>
    <row r="151" spans="2:12" s="171" customFormat="1">
      <c r="B151" s="168">
        <v>150</v>
      </c>
      <c r="C151" s="172" t="s">
        <v>1661</v>
      </c>
      <c r="D151" s="170" t="s">
        <v>3122</v>
      </c>
      <c r="E151" s="171" t="s">
        <v>3123</v>
      </c>
      <c r="F151" s="171" t="s">
        <v>2595</v>
      </c>
      <c r="G151" s="172" t="s">
        <v>1663</v>
      </c>
      <c r="H151" s="171" t="s">
        <v>2596</v>
      </c>
      <c r="I151" s="173" t="s">
        <v>1665</v>
      </c>
      <c r="J151" s="172" t="s">
        <v>1661</v>
      </c>
      <c r="K151" s="170" t="s">
        <v>2785</v>
      </c>
      <c r="L151" s="169"/>
    </row>
    <row r="152" spans="2:12" s="171" customFormat="1" ht="47.25">
      <c r="B152" s="168">
        <v>151</v>
      </c>
      <c r="C152" s="180" t="s">
        <v>3124</v>
      </c>
      <c r="D152" s="170" t="s">
        <v>3125</v>
      </c>
      <c r="E152" s="171" t="s">
        <v>3126</v>
      </c>
      <c r="F152" s="171" t="s">
        <v>2595</v>
      </c>
      <c r="G152" s="172" t="s">
        <v>3127</v>
      </c>
      <c r="H152" s="171" t="s">
        <v>2596</v>
      </c>
      <c r="I152" s="173" t="s">
        <v>3128</v>
      </c>
      <c r="J152" s="180" t="s">
        <v>3124</v>
      </c>
      <c r="K152" s="170" t="s">
        <v>2620</v>
      </c>
      <c r="L152" s="169" t="s">
        <v>3129</v>
      </c>
    </row>
    <row r="153" spans="2:12" s="171" customFormat="1" ht="31.5">
      <c r="B153" s="168">
        <v>152</v>
      </c>
      <c r="C153" s="180" t="s">
        <v>3130</v>
      </c>
      <c r="D153" s="170" t="s">
        <v>3131</v>
      </c>
      <c r="E153" s="171" t="s">
        <v>3132</v>
      </c>
      <c r="F153" s="171" t="s">
        <v>2595</v>
      </c>
      <c r="G153" s="172" t="s">
        <v>3133</v>
      </c>
      <c r="H153" s="171" t="s">
        <v>2596</v>
      </c>
      <c r="I153" s="173" t="s">
        <v>3134</v>
      </c>
      <c r="J153" s="180" t="s">
        <v>3130</v>
      </c>
      <c r="K153" s="170" t="s">
        <v>2631</v>
      </c>
      <c r="L153" s="169"/>
    </row>
    <row r="154" spans="2:12" s="171" customFormat="1" ht="31.5">
      <c r="B154" s="168">
        <v>153</v>
      </c>
      <c r="C154" s="180" t="s">
        <v>3135</v>
      </c>
      <c r="D154" s="170" t="s">
        <v>3136</v>
      </c>
      <c r="E154" s="171" t="s">
        <v>3137</v>
      </c>
      <c r="F154" s="171" t="s">
        <v>2595</v>
      </c>
      <c r="G154" s="172" t="s">
        <v>2097</v>
      </c>
      <c r="H154" s="171" t="s">
        <v>2596</v>
      </c>
      <c r="I154" s="173" t="s">
        <v>772</v>
      </c>
      <c r="J154" s="180" t="s">
        <v>3135</v>
      </c>
      <c r="K154" s="170" t="s">
        <v>2631</v>
      </c>
      <c r="L154" s="169"/>
    </row>
    <row r="155" spans="2:12" s="171" customFormat="1">
      <c r="B155" s="168">
        <v>154</v>
      </c>
      <c r="C155" s="180" t="s">
        <v>3138</v>
      </c>
      <c r="D155" s="170" t="s">
        <v>3139</v>
      </c>
      <c r="E155" s="171" t="s">
        <v>3140</v>
      </c>
      <c r="F155" s="171" t="s">
        <v>2595</v>
      </c>
      <c r="G155" s="172" t="s">
        <v>2099</v>
      </c>
      <c r="H155" s="171" t="s">
        <v>2596</v>
      </c>
      <c r="I155" s="173" t="s">
        <v>778</v>
      </c>
      <c r="J155" s="180" t="s">
        <v>3138</v>
      </c>
      <c r="K155" s="170" t="s">
        <v>3141</v>
      </c>
      <c r="L155" s="169"/>
    </row>
    <row r="156" spans="2:12" s="171" customFormat="1">
      <c r="B156" s="168">
        <v>155</v>
      </c>
      <c r="C156" s="180" t="s">
        <v>780</v>
      </c>
      <c r="D156" s="170" t="s">
        <v>3142</v>
      </c>
      <c r="E156" s="171" t="s">
        <v>3143</v>
      </c>
      <c r="F156" s="171" t="s">
        <v>2595</v>
      </c>
      <c r="G156" s="172" t="s">
        <v>3144</v>
      </c>
      <c r="H156" s="171" t="s">
        <v>2596</v>
      </c>
      <c r="I156" s="173" t="s">
        <v>12086</v>
      </c>
      <c r="J156" s="180" t="s">
        <v>780</v>
      </c>
      <c r="K156" s="170" t="s">
        <v>2610</v>
      </c>
      <c r="L156" s="169"/>
    </row>
    <row r="157" spans="2:12" s="171" customFormat="1">
      <c r="B157" s="168">
        <v>156</v>
      </c>
      <c r="C157" s="180" t="s">
        <v>817</v>
      </c>
      <c r="D157" s="170" t="s">
        <v>3145</v>
      </c>
      <c r="E157" s="171" t="s">
        <v>3146</v>
      </c>
      <c r="F157" s="171" t="s">
        <v>2595</v>
      </c>
      <c r="G157" s="172" t="s">
        <v>2103</v>
      </c>
      <c r="H157" s="171" t="s">
        <v>2596</v>
      </c>
      <c r="I157" s="173" t="s">
        <v>12097</v>
      </c>
      <c r="J157" s="180" t="s">
        <v>817</v>
      </c>
      <c r="K157" s="170" t="s">
        <v>3147</v>
      </c>
      <c r="L157" s="169"/>
    </row>
    <row r="158" spans="2:12" s="171" customFormat="1">
      <c r="B158" s="168">
        <v>157</v>
      </c>
      <c r="C158" s="180" t="s">
        <v>3148</v>
      </c>
      <c r="D158" s="170" t="s">
        <v>3149</v>
      </c>
      <c r="E158" s="171" t="s">
        <v>3150</v>
      </c>
      <c r="F158" s="171" t="s">
        <v>2595</v>
      </c>
      <c r="G158" s="172" t="s">
        <v>1439</v>
      </c>
      <c r="H158" s="171" t="s">
        <v>2596</v>
      </c>
      <c r="I158" s="173" t="s">
        <v>1441</v>
      </c>
      <c r="J158" s="180" t="s">
        <v>3148</v>
      </c>
      <c r="K158" s="170" t="s">
        <v>2624</v>
      </c>
      <c r="L158" s="169"/>
    </row>
    <row r="159" spans="2:12" s="171" customFormat="1">
      <c r="B159" s="168">
        <v>158</v>
      </c>
      <c r="C159" s="180" t="s">
        <v>3151</v>
      </c>
      <c r="D159" s="170" t="s">
        <v>3152</v>
      </c>
      <c r="E159" s="171" t="s">
        <v>3153</v>
      </c>
      <c r="F159" s="171" t="s">
        <v>2595</v>
      </c>
      <c r="G159" s="172" t="s">
        <v>3154</v>
      </c>
      <c r="H159" s="171" t="s">
        <v>2596</v>
      </c>
      <c r="I159" s="173" t="s">
        <v>3155</v>
      </c>
      <c r="J159" s="180" t="s">
        <v>3151</v>
      </c>
      <c r="K159" s="170" t="s">
        <v>2624</v>
      </c>
      <c r="L159" s="169" t="s">
        <v>3156</v>
      </c>
    </row>
    <row r="160" spans="2:12" s="171" customFormat="1" ht="31.5">
      <c r="B160" s="168">
        <v>159</v>
      </c>
      <c r="C160" s="169" t="s">
        <v>3157</v>
      </c>
      <c r="D160" s="170" t="s">
        <v>3158</v>
      </c>
      <c r="E160" s="171" t="s">
        <v>3159</v>
      </c>
      <c r="F160" s="171" t="s">
        <v>2595</v>
      </c>
      <c r="G160" s="169" t="s">
        <v>1582</v>
      </c>
      <c r="H160" s="171" t="s">
        <v>2596</v>
      </c>
      <c r="I160" s="173" t="s">
        <v>3160</v>
      </c>
      <c r="J160" s="169" t="s">
        <v>3157</v>
      </c>
      <c r="K160" s="170" t="s">
        <v>2624</v>
      </c>
      <c r="L160" s="169" t="s">
        <v>3161</v>
      </c>
    </row>
    <row r="161" spans="2:12" s="171" customFormat="1" ht="47.25">
      <c r="B161" s="168">
        <v>160</v>
      </c>
      <c r="C161" s="180" t="s">
        <v>3162</v>
      </c>
      <c r="D161" s="170" t="s">
        <v>3163</v>
      </c>
      <c r="F161" s="171" t="s">
        <v>3164</v>
      </c>
      <c r="G161" s="172"/>
      <c r="H161" s="171" t="s">
        <v>2596</v>
      </c>
      <c r="I161" s="170" t="s">
        <v>3165</v>
      </c>
      <c r="J161" s="180" t="s">
        <v>3162</v>
      </c>
      <c r="K161" s="170" t="s">
        <v>2624</v>
      </c>
      <c r="L161" s="169" t="s">
        <v>3166</v>
      </c>
    </row>
    <row r="162" spans="2:12" s="171" customFormat="1" ht="31.5">
      <c r="B162" s="168">
        <v>161</v>
      </c>
      <c r="C162" s="180" t="s">
        <v>3167</v>
      </c>
      <c r="D162" s="170" t="s">
        <v>3168</v>
      </c>
      <c r="F162" s="171" t="s">
        <v>3164</v>
      </c>
      <c r="G162" s="172"/>
      <c r="H162" s="171" t="s">
        <v>2596</v>
      </c>
      <c r="I162" s="170" t="s">
        <v>3169</v>
      </c>
      <c r="J162" s="180" t="s">
        <v>3167</v>
      </c>
      <c r="K162" s="170" t="s">
        <v>2751</v>
      </c>
      <c r="L162" s="169" t="s">
        <v>3170</v>
      </c>
    </row>
    <row r="163" spans="2:12" s="171" customFormat="1" ht="31.5">
      <c r="B163" s="168">
        <v>162</v>
      </c>
      <c r="C163" s="180" t="s">
        <v>3171</v>
      </c>
      <c r="D163" s="170" t="s">
        <v>3172</v>
      </c>
      <c r="F163" s="171" t="s">
        <v>3164</v>
      </c>
      <c r="G163" s="172" t="s">
        <v>3173</v>
      </c>
      <c r="H163" s="171" t="s">
        <v>2596</v>
      </c>
      <c r="I163" s="170" t="s">
        <v>2536</v>
      </c>
      <c r="J163" s="180" t="s">
        <v>3171</v>
      </c>
      <c r="K163" s="170" t="s">
        <v>2624</v>
      </c>
      <c r="L163" s="169" t="s">
        <v>3174</v>
      </c>
    </row>
    <row r="164" spans="2:12" s="171" customFormat="1">
      <c r="B164" s="181" t="s">
        <v>3175</v>
      </c>
      <c r="C164" s="172" t="s">
        <v>3176</v>
      </c>
      <c r="D164" s="170" t="s">
        <v>3177</v>
      </c>
      <c r="E164" s="171" t="s">
        <v>3178</v>
      </c>
      <c r="F164" s="170" t="s">
        <v>3179</v>
      </c>
      <c r="G164" s="169"/>
      <c r="H164" s="171" t="s">
        <v>3180</v>
      </c>
      <c r="I164" s="173" t="s">
        <v>3181</v>
      </c>
      <c r="J164" s="172" t="s">
        <v>3176</v>
      </c>
      <c r="K164" s="170" t="s">
        <v>3182</v>
      </c>
      <c r="L164" s="169" t="s">
        <v>2599</v>
      </c>
    </row>
    <row r="165" spans="2:12" s="171" customFormat="1">
      <c r="B165" s="181" t="s">
        <v>3183</v>
      </c>
      <c r="C165" s="169" t="s">
        <v>2600</v>
      </c>
      <c r="D165" s="176" t="s">
        <v>3184</v>
      </c>
      <c r="E165" s="171" t="s">
        <v>2602</v>
      </c>
      <c r="F165" s="170" t="s">
        <v>3179</v>
      </c>
      <c r="G165" s="169" t="s">
        <v>501</v>
      </c>
      <c r="H165" s="171" t="s">
        <v>3180</v>
      </c>
      <c r="I165" s="173" t="s">
        <v>3185</v>
      </c>
      <c r="J165" s="169" t="s">
        <v>2600</v>
      </c>
      <c r="K165" s="170" t="s">
        <v>2603</v>
      </c>
      <c r="L165" s="169" t="s">
        <v>3186</v>
      </c>
    </row>
    <row r="166" spans="2:12" s="171" customFormat="1">
      <c r="B166" s="181" t="s">
        <v>3187</v>
      </c>
      <c r="C166" s="169" t="s">
        <v>2592</v>
      </c>
      <c r="D166" s="176" t="s">
        <v>3188</v>
      </c>
      <c r="E166" s="171" t="s">
        <v>2594</v>
      </c>
      <c r="F166" s="170" t="s">
        <v>3179</v>
      </c>
      <c r="G166" s="169"/>
      <c r="H166" s="171" t="s">
        <v>3180</v>
      </c>
      <c r="I166" s="173" t="s">
        <v>2597</v>
      </c>
      <c r="J166" s="169" t="s">
        <v>2592</v>
      </c>
      <c r="K166" s="170" t="s">
        <v>3182</v>
      </c>
      <c r="L166" s="169" t="s">
        <v>2599</v>
      </c>
    </row>
    <row r="167" spans="2:12" s="171" customFormat="1">
      <c r="B167" s="181" t="s">
        <v>3189</v>
      </c>
      <c r="C167" s="172" t="s">
        <v>2470</v>
      </c>
      <c r="D167" s="170" t="s">
        <v>3190</v>
      </c>
      <c r="E167" s="171" t="s">
        <v>3191</v>
      </c>
      <c r="F167" s="170" t="s">
        <v>3179</v>
      </c>
      <c r="G167" s="172" t="s">
        <v>3192</v>
      </c>
      <c r="H167" s="171" t="s">
        <v>3180</v>
      </c>
      <c r="I167" s="173" t="s">
        <v>3193</v>
      </c>
      <c r="J167" s="172" t="s">
        <v>2470</v>
      </c>
      <c r="K167" s="170" t="s">
        <v>2620</v>
      </c>
      <c r="L167" s="169"/>
    </row>
    <row r="168" spans="2:12" s="171" customFormat="1">
      <c r="B168" s="181" t="s">
        <v>3194</v>
      </c>
      <c r="C168" s="169" t="s">
        <v>3195</v>
      </c>
      <c r="D168" s="170"/>
      <c r="E168" s="171" t="s">
        <v>3196</v>
      </c>
      <c r="F168" s="171" t="s">
        <v>3197</v>
      </c>
      <c r="G168" s="172"/>
      <c r="H168" s="171" t="s">
        <v>3198</v>
      </c>
      <c r="I168" s="173" t="s">
        <v>3199</v>
      </c>
      <c r="J168" s="169" t="s">
        <v>12082</v>
      </c>
      <c r="K168" s="170" t="s">
        <v>3182</v>
      </c>
      <c r="L168" s="169" t="s">
        <v>2599</v>
      </c>
    </row>
    <row r="169" spans="2:12" s="171" customFormat="1">
      <c r="B169" s="181" t="s">
        <v>3200</v>
      </c>
      <c r="C169" s="169" t="s">
        <v>2600</v>
      </c>
      <c r="D169" s="170"/>
      <c r="E169" s="171" t="s">
        <v>2602</v>
      </c>
      <c r="F169" s="171" t="s">
        <v>3197</v>
      </c>
      <c r="G169" s="169" t="s">
        <v>501</v>
      </c>
      <c r="H169" s="171" t="s">
        <v>3198</v>
      </c>
      <c r="I169" s="173" t="s">
        <v>3185</v>
      </c>
      <c r="J169" s="169" t="s">
        <v>2600</v>
      </c>
      <c r="K169" s="170" t="s">
        <v>2603</v>
      </c>
      <c r="L169" s="169" t="s">
        <v>3186</v>
      </c>
    </row>
    <row r="170" spans="2:12" s="171" customFormat="1">
      <c r="B170" s="181" t="s">
        <v>3201</v>
      </c>
      <c r="C170" s="172" t="s">
        <v>3202</v>
      </c>
      <c r="D170" s="170"/>
      <c r="E170" s="171" t="s">
        <v>3203</v>
      </c>
      <c r="F170" s="170" t="s">
        <v>3204</v>
      </c>
      <c r="G170" s="169" t="s">
        <v>3205</v>
      </c>
      <c r="H170" s="170" t="s">
        <v>3206</v>
      </c>
      <c r="I170" s="173" t="s">
        <v>3207</v>
      </c>
      <c r="J170" s="172" t="s">
        <v>3202</v>
      </c>
      <c r="K170" s="170" t="s">
        <v>2624</v>
      </c>
      <c r="L170" s="169"/>
    </row>
    <row r="171" spans="2:12" s="171" customFormat="1">
      <c r="B171" s="181" t="s">
        <v>3208</v>
      </c>
      <c r="C171" s="172" t="s">
        <v>3209</v>
      </c>
      <c r="D171" s="170"/>
      <c r="E171" s="171" t="s">
        <v>3210</v>
      </c>
      <c r="F171" s="170" t="s">
        <v>3204</v>
      </c>
      <c r="G171" s="169" t="s">
        <v>3211</v>
      </c>
      <c r="H171" s="170" t="s">
        <v>3206</v>
      </c>
      <c r="I171" s="173" t="s">
        <v>3212</v>
      </c>
      <c r="J171" s="172" t="s">
        <v>3209</v>
      </c>
      <c r="K171" s="170" t="s">
        <v>2631</v>
      </c>
      <c r="L171" s="169"/>
    </row>
    <row r="172" spans="2:12" s="171" customFormat="1" ht="31.5">
      <c r="B172" s="181" t="s">
        <v>3213</v>
      </c>
      <c r="C172" s="172" t="s">
        <v>3214</v>
      </c>
      <c r="D172" s="170"/>
      <c r="E172" s="171" t="s">
        <v>3215</v>
      </c>
      <c r="F172" s="170" t="s">
        <v>3204</v>
      </c>
      <c r="G172" s="169" t="s">
        <v>3216</v>
      </c>
      <c r="H172" s="170" t="s">
        <v>3206</v>
      </c>
      <c r="I172" s="173" t="s">
        <v>3217</v>
      </c>
      <c r="J172" s="172" t="s">
        <v>3214</v>
      </c>
      <c r="K172" s="170" t="s">
        <v>3218</v>
      </c>
      <c r="L172" s="169"/>
    </row>
    <row r="173" spans="2:12" s="171" customFormat="1">
      <c r="B173" s="181" t="s">
        <v>3219</v>
      </c>
      <c r="C173" s="172" t="s">
        <v>3220</v>
      </c>
      <c r="D173" s="170"/>
      <c r="E173" s="171" t="s">
        <v>3221</v>
      </c>
      <c r="F173" s="170" t="s">
        <v>3204</v>
      </c>
      <c r="G173" s="169" t="s">
        <v>3222</v>
      </c>
      <c r="H173" s="170" t="s">
        <v>3206</v>
      </c>
      <c r="I173" s="173" t="s">
        <v>3223</v>
      </c>
      <c r="J173" s="172" t="s">
        <v>3220</v>
      </c>
      <c r="K173" s="170" t="s">
        <v>3224</v>
      </c>
      <c r="L173" s="169"/>
    </row>
    <row r="174" spans="2:12" s="171" customFormat="1">
      <c r="B174" s="181" t="s">
        <v>3225</v>
      </c>
      <c r="C174" s="172" t="s">
        <v>3226</v>
      </c>
      <c r="D174" s="170"/>
      <c r="E174" s="171" t="s">
        <v>3227</v>
      </c>
      <c r="F174" s="170" t="s">
        <v>3228</v>
      </c>
      <c r="G174" s="172"/>
      <c r="H174" s="170" t="s">
        <v>3229</v>
      </c>
      <c r="I174" s="173" t="s">
        <v>3230</v>
      </c>
      <c r="J174" s="172" t="s">
        <v>3226</v>
      </c>
      <c r="K174" s="170" t="s">
        <v>3182</v>
      </c>
      <c r="L174" s="169" t="s">
        <v>2599</v>
      </c>
    </row>
    <row r="175" spans="2:12" s="171" customFormat="1">
      <c r="B175" s="181" t="s">
        <v>3231</v>
      </c>
      <c r="C175" s="172" t="s">
        <v>3232</v>
      </c>
      <c r="D175" s="170"/>
      <c r="E175" s="171" t="s">
        <v>3233</v>
      </c>
      <c r="F175" s="170" t="s">
        <v>3228</v>
      </c>
      <c r="G175" s="172"/>
      <c r="H175" s="170" t="s">
        <v>3229</v>
      </c>
      <c r="I175" s="173" t="s">
        <v>3234</v>
      </c>
      <c r="J175" s="172" t="s">
        <v>3232</v>
      </c>
      <c r="K175" s="170" t="s">
        <v>3182</v>
      </c>
      <c r="L175" s="169" t="s">
        <v>2599</v>
      </c>
    </row>
    <row r="176" spans="2:12" s="171" customFormat="1">
      <c r="B176" s="181" t="s">
        <v>3235</v>
      </c>
      <c r="C176" s="169" t="s">
        <v>2600</v>
      </c>
      <c r="D176" s="170"/>
      <c r="E176" s="171" t="s">
        <v>2602</v>
      </c>
      <c r="F176" s="170" t="s">
        <v>3228</v>
      </c>
      <c r="G176" s="169" t="s">
        <v>501</v>
      </c>
      <c r="H176" s="170" t="s">
        <v>3229</v>
      </c>
      <c r="I176" s="173" t="s">
        <v>3185</v>
      </c>
      <c r="J176" s="169" t="s">
        <v>2600</v>
      </c>
      <c r="K176" s="170" t="s">
        <v>2603</v>
      </c>
      <c r="L176" s="169" t="s">
        <v>3186</v>
      </c>
    </row>
    <row r="177" spans="2:12" s="171" customFormat="1" ht="110.25">
      <c r="B177" s="181" t="s">
        <v>3236</v>
      </c>
      <c r="C177" s="180" t="s">
        <v>3237</v>
      </c>
      <c r="D177" s="170"/>
      <c r="E177" s="173" t="s">
        <v>3238</v>
      </c>
      <c r="F177" s="170" t="s">
        <v>3228</v>
      </c>
      <c r="G177" s="180" t="s">
        <v>3239</v>
      </c>
      <c r="H177" s="170" t="s">
        <v>3229</v>
      </c>
      <c r="I177" s="173" t="s">
        <v>3240</v>
      </c>
      <c r="J177" s="180" t="s">
        <v>3237</v>
      </c>
      <c r="K177" s="170" t="s">
        <v>2610</v>
      </c>
      <c r="L177" s="169" t="s">
        <v>3241</v>
      </c>
    </row>
    <row r="178" spans="2:12" s="171" customFormat="1" ht="63">
      <c r="B178" s="181" t="s">
        <v>3242</v>
      </c>
      <c r="C178" s="180" t="s">
        <v>3243</v>
      </c>
      <c r="D178" s="170"/>
      <c r="E178" s="173" t="s">
        <v>3244</v>
      </c>
      <c r="F178" s="170" t="s">
        <v>3228</v>
      </c>
      <c r="G178" s="180" t="s">
        <v>3245</v>
      </c>
      <c r="H178" s="170" t="s">
        <v>3229</v>
      </c>
      <c r="I178" s="173" t="s">
        <v>3246</v>
      </c>
      <c r="J178" s="180" t="s">
        <v>3243</v>
      </c>
      <c r="K178" s="170" t="s">
        <v>3182</v>
      </c>
      <c r="L178" s="169" t="s">
        <v>3247</v>
      </c>
    </row>
    <row r="179" spans="2:12" s="171" customFormat="1">
      <c r="B179" s="181" t="s">
        <v>3248</v>
      </c>
      <c r="C179" s="172" t="s">
        <v>3249</v>
      </c>
      <c r="D179" s="170"/>
      <c r="E179" s="170" t="s">
        <v>3250</v>
      </c>
      <c r="F179" s="170" t="s">
        <v>3228</v>
      </c>
      <c r="G179" s="172"/>
      <c r="H179" s="170" t="s">
        <v>3229</v>
      </c>
      <c r="I179" s="173" t="s">
        <v>3251</v>
      </c>
      <c r="J179" s="172" t="s">
        <v>3249</v>
      </c>
      <c r="K179" s="170" t="s">
        <v>2631</v>
      </c>
      <c r="L179" s="169" t="s">
        <v>3252</v>
      </c>
    </row>
    <row r="180" spans="2:12" s="171" customFormat="1" ht="47.25">
      <c r="B180" s="181" t="s">
        <v>3253</v>
      </c>
      <c r="C180" s="172" t="s">
        <v>3254</v>
      </c>
      <c r="D180" s="170"/>
      <c r="E180" s="170" t="s">
        <v>3255</v>
      </c>
      <c r="F180" s="170" t="s">
        <v>3228</v>
      </c>
      <c r="G180" s="172"/>
      <c r="H180" s="170" t="s">
        <v>3229</v>
      </c>
      <c r="I180" s="173" t="s">
        <v>3256</v>
      </c>
      <c r="J180" s="172" t="s">
        <v>3254</v>
      </c>
      <c r="K180" s="170" t="s">
        <v>3257</v>
      </c>
      <c r="L180" s="169" t="s">
        <v>3258</v>
      </c>
    </row>
    <row r="181" spans="2:12" s="171" customFormat="1">
      <c r="B181" s="181" t="s">
        <v>3259</v>
      </c>
      <c r="C181" s="172" t="s">
        <v>3260</v>
      </c>
      <c r="D181" s="170"/>
      <c r="E181" s="170" t="s">
        <v>3261</v>
      </c>
      <c r="F181" s="170" t="s">
        <v>3228</v>
      </c>
      <c r="G181" s="172"/>
      <c r="H181" s="170" t="s">
        <v>3229</v>
      </c>
      <c r="I181" s="173" t="s">
        <v>3262</v>
      </c>
      <c r="J181" s="172" t="s">
        <v>3260</v>
      </c>
      <c r="K181" s="170" t="s">
        <v>2668</v>
      </c>
      <c r="L181" s="169" t="s">
        <v>3263</v>
      </c>
    </row>
    <row r="182" spans="2:12" s="171" customFormat="1" ht="47.25">
      <c r="B182" s="181" t="s">
        <v>3264</v>
      </c>
      <c r="C182" s="172" t="s">
        <v>3265</v>
      </c>
      <c r="D182" s="170"/>
      <c r="E182" s="173" t="s">
        <v>3266</v>
      </c>
      <c r="F182" s="170" t="s">
        <v>3228</v>
      </c>
      <c r="G182" s="180" t="s">
        <v>2090</v>
      </c>
      <c r="H182" s="170" t="s">
        <v>3229</v>
      </c>
      <c r="I182" s="173" t="s">
        <v>3267</v>
      </c>
      <c r="J182" s="172" t="s">
        <v>3265</v>
      </c>
      <c r="K182" s="170" t="s">
        <v>2603</v>
      </c>
      <c r="L182" s="169" t="s">
        <v>3268</v>
      </c>
    </row>
    <row r="183" spans="2:12" s="171" customFormat="1" ht="47.25">
      <c r="B183" s="181" t="s">
        <v>3269</v>
      </c>
      <c r="C183" s="180" t="s">
        <v>3270</v>
      </c>
      <c r="D183" s="170"/>
      <c r="E183" s="173" t="s">
        <v>3271</v>
      </c>
      <c r="F183" s="170" t="s">
        <v>3228</v>
      </c>
      <c r="G183" s="169" t="s">
        <v>3272</v>
      </c>
      <c r="H183" s="170" t="s">
        <v>3229</v>
      </c>
      <c r="I183" s="173" t="s">
        <v>3273</v>
      </c>
      <c r="J183" s="180" t="s">
        <v>3270</v>
      </c>
      <c r="K183" s="170" t="s">
        <v>2789</v>
      </c>
      <c r="L183" s="169" t="s">
        <v>3274</v>
      </c>
    </row>
    <row r="184" spans="2:12" s="171" customFormat="1" ht="63">
      <c r="B184" s="181" t="s">
        <v>3275</v>
      </c>
      <c r="C184" s="180" t="s">
        <v>3276</v>
      </c>
      <c r="D184" s="170"/>
      <c r="E184" s="171" t="s">
        <v>3277</v>
      </c>
      <c r="F184" s="170" t="s">
        <v>3228</v>
      </c>
      <c r="G184" s="169" t="s">
        <v>3278</v>
      </c>
      <c r="H184" s="170" t="s">
        <v>3229</v>
      </c>
      <c r="I184" s="173" t="s">
        <v>3279</v>
      </c>
      <c r="J184" s="180" t="s">
        <v>3276</v>
      </c>
      <c r="K184" s="170" t="s">
        <v>2610</v>
      </c>
      <c r="L184" s="169" t="s">
        <v>3280</v>
      </c>
    </row>
    <row r="185" spans="2:12" s="171" customFormat="1" ht="63">
      <c r="B185" s="181" t="s">
        <v>3281</v>
      </c>
      <c r="C185" s="180" t="s">
        <v>3282</v>
      </c>
      <c r="D185" s="170"/>
      <c r="E185" s="173" t="s">
        <v>3283</v>
      </c>
      <c r="F185" s="170" t="s">
        <v>3228</v>
      </c>
      <c r="G185" s="180" t="s">
        <v>3284</v>
      </c>
      <c r="H185" s="170" t="s">
        <v>3229</v>
      </c>
      <c r="I185" s="173" t="s">
        <v>3285</v>
      </c>
      <c r="J185" s="180" t="s">
        <v>3282</v>
      </c>
      <c r="K185" s="170" t="s">
        <v>2603</v>
      </c>
      <c r="L185" s="169" t="s">
        <v>3286</v>
      </c>
    </row>
    <row r="186" spans="2:12" s="171" customFormat="1" ht="31.5">
      <c r="B186" s="181" t="s">
        <v>3287</v>
      </c>
      <c r="C186" s="180" t="s">
        <v>3124</v>
      </c>
      <c r="D186" s="170"/>
      <c r="E186" s="171" t="s">
        <v>3126</v>
      </c>
      <c r="F186" s="170" t="s">
        <v>3228</v>
      </c>
      <c r="G186" s="169" t="s">
        <v>3288</v>
      </c>
      <c r="H186" s="170" t="s">
        <v>3229</v>
      </c>
      <c r="I186" s="173" t="s">
        <v>3289</v>
      </c>
      <c r="J186" s="180" t="s">
        <v>3124</v>
      </c>
      <c r="K186" s="170" t="s">
        <v>2620</v>
      </c>
      <c r="L186" s="169" t="s">
        <v>3290</v>
      </c>
    </row>
    <row r="187" spans="2:12" s="171" customFormat="1" ht="47.25">
      <c r="B187" s="181" t="s">
        <v>3291</v>
      </c>
      <c r="C187" s="180" t="s">
        <v>3292</v>
      </c>
      <c r="D187" s="170"/>
      <c r="E187" s="173" t="s">
        <v>3293</v>
      </c>
      <c r="F187" s="170" t="s">
        <v>3228</v>
      </c>
      <c r="G187" s="180"/>
      <c r="H187" s="170" t="s">
        <v>3229</v>
      </c>
      <c r="I187" s="173" t="s">
        <v>3294</v>
      </c>
      <c r="J187" s="180" t="s">
        <v>3292</v>
      </c>
      <c r="K187" s="170" t="s">
        <v>2603</v>
      </c>
      <c r="L187" s="169" t="s">
        <v>3295</v>
      </c>
    </row>
    <row r="188" spans="2:12" s="171" customFormat="1" ht="31.5">
      <c r="B188" s="181" t="s">
        <v>3296</v>
      </c>
      <c r="C188" s="180" t="s">
        <v>3297</v>
      </c>
      <c r="D188" s="170"/>
      <c r="E188" s="173" t="s">
        <v>3298</v>
      </c>
      <c r="F188" s="170" t="s">
        <v>3228</v>
      </c>
      <c r="G188" s="180" t="s">
        <v>3299</v>
      </c>
      <c r="H188" s="170" t="s">
        <v>3229</v>
      </c>
      <c r="I188" s="173" t="s">
        <v>3300</v>
      </c>
      <c r="J188" s="180" t="s">
        <v>3297</v>
      </c>
      <c r="K188" s="170" t="s">
        <v>3301</v>
      </c>
      <c r="L188" s="169" t="s">
        <v>3302</v>
      </c>
    </row>
    <row r="189" spans="2:12" s="171" customFormat="1" ht="31.5">
      <c r="B189" s="181" t="s">
        <v>3303</v>
      </c>
      <c r="C189" s="180" t="s">
        <v>3304</v>
      </c>
      <c r="D189" s="170"/>
      <c r="E189" s="173" t="s">
        <v>3305</v>
      </c>
      <c r="F189" s="170" t="s">
        <v>3228</v>
      </c>
      <c r="G189" s="180" t="s">
        <v>3306</v>
      </c>
      <c r="H189" s="170" t="s">
        <v>3229</v>
      </c>
      <c r="I189" s="173" t="s">
        <v>3307</v>
      </c>
      <c r="J189" s="180" t="s">
        <v>3304</v>
      </c>
      <c r="K189" s="170" t="s">
        <v>2624</v>
      </c>
      <c r="L189" s="169" t="s">
        <v>3308</v>
      </c>
    </row>
    <row r="190" spans="2:12" s="171" customFormat="1">
      <c r="B190" s="181" t="s">
        <v>3309</v>
      </c>
      <c r="C190" s="180" t="s">
        <v>3310</v>
      </c>
      <c r="D190" s="170"/>
      <c r="E190" s="173" t="s">
        <v>3311</v>
      </c>
      <c r="F190" s="170" t="s">
        <v>3228</v>
      </c>
      <c r="G190" s="180" t="s">
        <v>3312</v>
      </c>
      <c r="H190" s="170" t="s">
        <v>3229</v>
      </c>
      <c r="I190" s="173" t="s">
        <v>3313</v>
      </c>
      <c r="J190" s="180" t="s">
        <v>3310</v>
      </c>
      <c r="K190" s="170" t="s">
        <v>3314</v>
      </c>
      <c r="L190" s="169" t="s">
        <v>3315</v>
      </c>
    </row>
    <row r="191" spans="2:12" s="171" customFormat="1" ht="63">
      <c r="B191" s="181" t="s">
        <v>3316</v>
      </c>
      <c r="C191" s="180" t="s">
        <v>3162</v>
      </c>
      <c r="D191" s="170"/>
      <c r="F191" s="170" t="s">
        <v>3228</v>
      </c>
      <c r="G191" s="172"/>
      <c r="H191" s="170" t="s">
        <v>3229</v>
      </c>
      <c r="I191" s="170" t="s">
        <v>3165</v>
      </c>
      <c r="J191" s="180" t="s">
        <v>3162</v>
      </c>
      <c r="K191" s="170" t="s">
        <v>2624</v>
      </c>
      <c r="L191" s="169" t="s">
        <v>3317</v>
      </c>
    </row>
    <row r="192" spans="2:12" s="171" customFormat="1" ht="63">
      <c r="B192" s="181" t="s">
        <v>3318</v>
      </c>
      <c r="C192" s="180" t="s">
        <v>3319</v>
      </c>
      <c r="D192" s="170"/>
      <c r="E192" s="173"/>
      <c r="F192" s="170" t="s">
        <v>3228</v>
      </c>
      <c r="G192" s="172" t="s">
        <v>3320</v>
      </c>
      <c r="H192" s="170" t="s">
        <v>3229</v>
      </c>
      <c r="I192" s="170" t="s">
        <v>3321</v>
      </c>
      <c r="J192" s="180" t="s">
        <v>3319</v>
      </c>
      <c r="K192" s="170" t="s">
        <v>3314</v>
      </c>
      <c r="L192" s="169" t="s">
        <v>3322</v>
      </c>
    </row>
    <row r="193" spans="2:12" s="171" customFormat="1" ht="31.5">
      <c r="B193" s="181" t="s">
        <v>3323</v>
      </c>
      <c r="C193" s="180" t="s">
        <v>3324</v>
      </c>
      <c r="D193" s="170"/>
      <c r="E193" s="173"/>
      <c r="F193" s="170" t="s">
        <v>3228</v>
      </c>
      <c r="G193" s="172" t="s">
        <v>3325</v>
      </c>
      <c r="H193" s="170" t="s">
        <v>3229</v>
      </c>
      <c r="I193" s="170" t="s">
        <v>3326</v>
      </c>
      <c r="J193" s="180" t="s">
        <v>3324</v>
      </c>
      <c r="K193" s="170" t="s">
        <v>2631</v>
      </c>
      <c r="L193" s="170" t="s">
        <v>3327</v>
      </c>
    </row>
    <row r="194" spans="2:12" s="171" customFormat="1">
      <c r="B194" s="181">
        <v>197</v>
      </c>
      <c r="C194" s="180" t="s">
        <v>3328</v>
      </c>
      <c r="D194" s="170"/>
      <c r="E194" s="173"/>
      <c r="F194" s="170" t="s">
        <v>3228</v>
      </c>
      <c r="G194" s="172"/>
      <c r="H194" s="170" t="s">
        <v>3229</v>
      </c>
      <c r="I194" s="170" t="s">
        <v>3329</v>
      </c>
      <c r="J194" s="180" t="s">
        <v>3328</v>
      </c>
      <c r="K194" s="170" t="s">
        <v>3330</v>
      </c>
      <c r="L194" s="170" t="s">
        <v>3331</v>
      </c>
    </row>
    <row r="195" spans="2:12" s="171" customFormat="1">
      <c r="B195" s="181">
        <v>198</v>
      </c>
      <c r="C195" s="180" t="s">
        <v>3332</v>
      </c>
      <c r="D195" s="170"/>
      <c r="E195" s="173"/>
      <c r="F195" s="170" t="s">
        <v>3228</v>
      </c>
      <c r="G195" s="172"/>
      <c r="H195" s="170" t="s">
        <v>3229</v>
      </c>
      <c r="I195" s="170" t="s">
        <v>3333</v>
      </c>
      <c r="J195" s="180" t="s">
        <v>3332</v>
      </c>
      <c r="K195" s="170" t="s">
        <v>3334</v>
      </c>
      <c r="L195" s="170" t="s">
        <v>3331</v>
      </c>
    </row>
    <row r="196" spans="2:12" s="171" customFormat="1" ht="31.5">
      <c r="B196" s="181" t="s">
        <v>3335</v>
      </c>
      <c r="C196" s="180" t="s">
        <v>3336</v>
      </c>
      <c r="D196" s="170"/>
      <c r="E196" s="173"/>
      <c r="F196" s="170" t="s">
        <v>3228</v>
      </c>
      <c r="G196" s="172" t="s">
        <v>3337</v>
      </c>
      <c r="H196" s="170" t="s">
        <v>3229</v>
      </c>
      <c r="I196" s="170" t="s">
        <v>3338</v>
      </c>
      <c r="J196" s="180" t="s">
        <v>3336</v>
      </c>
      <c r="K196" s="170" t="s">
        <v>2668</v>
      </c>
      <c r="L196" s="170" t="s">
        <v>3339</v>
      </c>
    </row>
    <row r="197" spans="2:12" s="171" customFormat="1">
      <c r="B197" s="181" t="s">
        <v>3340</v>
      </c>
      <c r="C197" s="172" t="s">
        <v>3341</v>
      </c>
      <c r="D197" s="170"/>
      <c r="E197" s="171" t="s">
        <v>3342</v>
      </c>
      <c r="F197" s="170" t="s">
        <v>3343</v>
      </c>
      <c r="G197" s="169"/>
      <c r="H197" s="170" t="s">
        <v>3344</v>
      </c>
      <c r="I197" s="173" t="s">
        <v>3345</v>
      </c>
      <c r="J197" s="172" t="s">
        <v>3341</v>
      </c>
      <c r="K197" s="170" t="s">
        <v>3182</v>
      </c>
      <c r="L197" s="169" t="s">
        <v>2599</v>
      </c>
    </row>
    <row r="198" spans="2:12" s="171" customFormat="1">
      <c r="B198" s="181" t="s">
        <v>3346</v>
      </c>
      <c r="C198" s="172" t="s">
        <v>3226</v>
      </c>
      <c r="D198" s="170"/>
      <c r="E198" s="171" t="s">
        <v>3227</v>
      </c>
      <c r="F198" s="170" t="s">
        <v>3343</v>
      </c>
      <c r="G198" s="169"/>
      <c r="H198" s="170" t="s">
        <v>3344</v>
      </c>
      <c r="I198" s="173" t="s">
        <v>3230</v>
      </c>
      <c r="J198" s="172" t="s">
        <v>3226</v>
      </c>
      <c r="K198" s="170" t="s">
        <v>3182</v>
      </c>
      <c r="L198" s="169" t="s">
        <v>3347</v>
      </c>
    </row>
    <row r="199" spans="2:12" s="171" customFormat="1">
      <c r="B199" s="181" t="s">
        <v>3348</v>
      </c>
      <c r="C199" s="172" t="s">
        <v>3349</v>
      </c>
      <c r="D199" s="170"/>
      <c r="E199" s="171" t="s">
        <v>3350</v>
      </c>
      <c r="F199" s="170" t="s">
        <v>3343</v>
      </c>
      <c r="G199" s="169" t="s">
        <v>3351</v>
      </c>
      <c r="H199" s="170" t="s">
        <v>3344</v>
      </c>
      <c r="I199" s="173" t="s">
        <v>3352</v>
      </c>
      <c r="J199" s="172" t="s">
        <v>3349</v>
      </c>
      <c r="K199" s="170" t="s">
        <v>3182</v>
      </c>
      <c r="L199" s="169" t="s">
        <v>3347</v>
      </c>
    </row>
    <row r="200" spans="2:12" s="171" customFormat="1">
      <c r="B200" s="181" t="s">
        <v>3353</v>
      </c>
      <c r="C200" s="180" t="s">
        <v>3243</v>
      </c>
      <c r="D200" s="170"/>
      <c r="E200" s="173" t="s">
        <v>3244</v>
      </c>
      <c r="F200" s="170" t="s">
        <v>3343</v>
      </c>
      <c r="G200" s="180" t="s">
        <v>3354</v>
      </c>
      <c r="H200" s="170" t="s">
        <v>3344</v>
      </c>
      <c r="I200" s="173" t="s">
        <v>3355</v>
      </c>
      <c r="J200" s="180" t="s">
        <v>3243</v>
      </c>
      <c r="K200" s="170" t="s">
        <v>3182</v>
      </c>
      <c r="L200" s="169"/>
    </row>
    <row r="201" spans="2:12" s="171" customFormat="1">
      <c r="B201" s="181" t="s">
        <v>3356</v>
      </c>
      <c r="C201" s="180" t="s">
        <v>3357</v>
      </c>
      <c r="D201" s="170"/>
      <c r="E201" s="173" t="s">
        <v>3358</v>
      </c>
      <c r="F201" s="170" t="s">
        <v>3343</v>
      </c>
      <c r="G201" s="180" t="s">
        <v>3359</v>
      </c>
      <c r="H201" s="170" t="s">
        <v>3344</v>
      </c>
      <c r="I201" s="173" t="s">
        <v>3360</v>
      </c>
      <c r="J201" s="180" t="s">
        <v>3357</v>
      </c>
      <c r="K201" s="170" t="s">
        <v>2634</v>
      </c>
      <c r="L201" s="169"/>
    </row>
    <row r="202" spans="2:12" s="171" customFormat="1">
      <c r="B202" s="181" t="s">
        <v>3361</v>
      </c>
      <c r="C202" s="180" t="s">
        <v>3362</v>
      </c>
      <c r="D202" s="170"/>
      <c r="E202" s="173" t="s">
        <v>3363</v>
      </c>
      <c r="F202" s="170" t="s">
        <v>3343</v>
      </c>
      <c r="G202" s="180" t="s">
        <v>1139</v>
      </c>
      <c r="H202" s="170" t="s">
        <v>3344</v>
      </c>
      <c r="I202" s="173" t="s">
        <v>3364</v>
      </c>
      <c r="J202" s="180" t="s">
        <v>3362</v>
      </c>
      <c r="K202" s="170" t="s">
        <v>2603</v>
      </c>
      <c r="L202" s="169"/>
    </row>
    <row r="203" spans="2:12" s="171" customFormat="1" ht="63">
      <c r="B203" s="181" t="s">
        <v>3365</v>
      </c>
      <c r="C203" s="180" t="s">
        <v>3366</v>
      </c>
      <c r="D203" s="170"/>
      <c r="E203" s="173" t="s">
        <v>3367</v>
      </c>
      <c r="F203" s="170" t="s">
        <v>3343</v>
      </c>
      <c r="G203" s="180" t="s">
        <v>3368</v>
      </c>
      <c r="H203" s="170" t="s">
        <v>3344</v>
      </c>
      <c r="I203" s="173" t="s">
        <v>3369</v>
      </c>
      <c r="J203" s="180" t="s">
        <v>3366</v>
      </c>
      <c r="K203" s="170" t="s">
        <v>2624</v>
      </c>
      <c r="L203" s="180" t="s">
        <v>3370</v>
      </c>
    </row>
    <row r="204" spans="2:12" s="171" customFormat="1">
      <c r="B204" s="181" t="s">
        <v>3371</v>
      </c>
      <c r="C204" s="182" t="s">
        <v>3372</v>
      </c>
      <c r="D204" s="176"/>
      <c r="E204" s="178" t="s">
        <v>3373</v>
      </c>
      <c r="F204" s="176" t="s">
        <v>3343</v>
      </c>
      <c r="G204" s="182" t="s">
        <v>3374</v>
      </c>
      <c r="H204" s="176" t="s">
        <v>3344</v>
      </c>
      <c r="I204" s="178" t="s">
        <v>3375</v>
      </c>
      <c r="J204" s="182" t="s">
        <v>3372</v>
      </c>
      <c r="K204" s="176" t="s">
        <v>3182</v>
      </c>
      <c r="L204" s="180" t="s">
        <v>3376</v>
      </c>
    </row>
    <row r="205" spans="2:12" s="171" customFormat="1">
      <c r="B205" s="181" t="s">
        <v>3377</v>
      </c>
      <c r="C205" s="180" t="s">
        <v>3378</v>
      </c>
      <c r="D205" s="170"/>
      <c r="E205" s="173" t="s">
        <v>3379</v>
      </c>
      <c r="F205" s="170" t="s">
        <v>3343</v>
      </c>
      <c r="G205" s="172" t="s">
        <v>3380</v>
      </c>
      <c r="H205" s="170" t="s">
        <v>3344</v>
      </c>
      <c r="I205" s="173" t="s">
        <v>3381</v>
      </c>
      <c r="J205" s="180" t="s">
        <v>3378</v>
      </c>
      <c r="K205" s="170" t="s">
        <v>2883</v>
      </c>
      <c r="L205" s="169"/>
    </row>
    <row r="206" spans="2:12" s="171" customFormat="1">
      <c r="B206" s="181" t="s">
        <v>3382</v>
      </c>
      <c r="C206" s="180" t="s">
        <v>3383</v>
      </c>
      <c r="D206" s="170"/>
      <c r="E206" s="173" t="s">
        <v>3384</v>
      </c>
      <c r="F206" s="170" t="s">
        <v>3343</v>
      </c>
      <c r="G206" s="172" t="s">
        <v>3385</v>
      </c>
      <c r="H206" s="170" t="s">
        <v>3344</v>
      </c>
      <c r="I206" s="173" t="s">
        <v>3386</v>
      </c>
      <c r="J206" s="180" t="s">
        <v>3383</v>
      </c>
      <c r="K206" s="170" t="s">
        <v>2883</v>
      </c>
      <c r="L206" s="169"/>
    </row>
    <row r="207" spans="2:12" s="171" customFormat="1">
      <c r="B207" s="181" t="s">
        <v>3387</v>
      </c>
      <c r="C207" s="180" t="s">
        <v>3310</v>
      </c>
      <c r="D207" s="170"/>
      <c r="E207" s="173" t="s">
        <v>3311</v>
      </c>
      <c r="F207" s="170" t="s">
        <v>3343</v>
      </c>
      <c r="G207" s="180" t="s">
        <v>3312</v>
      </c>
      <c r="H207" s="170" t="s">
        <v>3344</v>
      </c>
      <c r="I207" s="173" t="s">
        <v>3388</v>
      </c>
      <c r="J207" s="180" t="s">
        <v>3310</v>
      </c>
      <c r="K207" s="170" t="s">
        <v>3314</v>
      </c>
      <c r="L207" s="169" t="s">
        <v>3315</v>
      </c>
    </row>
    <row r="208" spans="2:12" s="171" customFormat="1" ht="31.5">
      <c r="B208" s="181" t="s">
        <v>3389</v>
      </c>
      <c r="C208" s="180" t="s">
        <v>3390</v>
      </c>
      <c r="D208" s="170"/>
      <c r="E208" s="173" t="s">
        <v>3391</v>
      </c>
      <c r="F208" s="170" t="s">
        <v>3343</v>
      </c>
      <c r="G208" s="180" t="s">
        <v>3392</v>
      </c>
      <c r="H208" s="170" t="s">
        <v>3344</v>
      </c>
      <c r="I208" s="173" t="s">
        <v>3393</v>
      </c>
      <c r="J208" s="180" t="s">
        <v>3390</v>
      </c>
      <c r="K208" s="170" t="s">
        <v>3314</v>
      </c>
      <c r="L208" s="169" t="s">
        <v>3394</v>
      </c>
    </row>
    <row r="209" spans="2:12" s="171" customFormat="1" ht="31.5">
      <c r="B209" s="181" t="s">
        <v>3395</v>
      </c>
      <c r="C209" s="169" t="s">
        <v>2600</v>
      </c>
      <c r="D209" s="170"/>
      <c r="E209" s="171" t="s">
        <v>2602</v>
      </c>
      <c r="F209" s="170" t="s">
        <v>3343</v>
      </c>
      <c r="G209" s="172" t="s">
        <v>501</v>
      </c>
      <c r="H209" s="170" t="s">
        <v>3344</v>
      </c>
      <c r="I209" s="173" t="s">
        <v>3185</v>
      </c>
      <c r="J209" s="169" t="s">
        <v>2600</v>
      </c>
      <c r="K209" s="170" t="s">
        <v>2603</v>
      </c>
      <c r="L209" s="169" t="s">
        <v>3396</v>
      </c>
    </row>
    <row r="210" spans="2:12" s="171" customFormat="1" ht="31.5">
      <c r="B210" s="181" t="s">
        <v>3397</v>
      </c>
      <c r="C210" s="172" t="s">
        <v>1502</v>
      </c>
      <c r="D210" s="170"/>
      <c r="E210" s="171" t="s">
        <v>2659</v>
      </c>
      <c r="F210" s="170" t="s">
        <v>3343</v>
      </c>
      <c r="G210" s="172" t="s">
        <v>648</v>
      </c>
      <c r="H210" s="170" t="s">
        <v>3344</v>
      </c>
      <c r="I210" s="173" t="s">
        <v>651</v>
      </c>
      <c r="J210" s="172" t="s">
        <v>1502</v>
      </c>
      <c r="K210" s="170" t="s">
        <v>2624</v>
      </c>
      <c r="L210" s="169" t="s">
        <v>3398</v>
      </c>
    </row>
    <row r="211" spans="2:12" s="171" customFormat="1" ht="31.5">
      <c r="B211" s="181" t="s">
        <v>3399</v>
      </c>
      <c r="C211" s="180" t="s">
        <v>864</v>
      </c>
      <c r="D211" s="170"/>
      <c r="E211" s="171" t="s">
        <v>2709</v>
      </c>
      <c r="F211" s="170" t="s">
        <v>3343</v>
      </c>
      <c r="G211" s="172" t="s">
        <v>865</v>
      </c>
      <c r="H211" s="170" t="s">
        <v>3344</v>
      </c>
      <c r="I211" s="173" t="s">
        <v>867</v>
      </c>
      <c r="J211" s="180" t="s">
        <v>864</v>
      </c>
      <c r="K211" s="170" t="s">
        <v>2711</v>
      </c>
      <c r="L211" s="169" t="s">
        <v>3400</v>
      </c>
    </row>
    <row r="212" spans="2:12" s="171" customFormat="1" ht="31.5">
      <c r="B212" s="181" t="s">
        <v>3401</v>
      </c>
      <c r="C212" s="172" t="s">
        <v>629</v>
      </c>
      <c r="D212" s="170"/>
      <c r="E212" s="171" t="s">
        <v>2630</v>
      </c>
      <c r="F212" s="170" t="s">
        <v>3343</v>
      </c>
      <c r="G212" s="172" t="s">
        <v>631</v>
      </c>
      <c r="H212" s="170" t="s">
        <v>3344</v>
      </c>
      <c r="I212" s="173" t="s">
        <v>508</v>
      </c>
      <c r="J212" s="172" t="s">
        <v>629</v>
      </c>
      <c r="K212" s="170" t="s">
        <v>2631</v>
      </c>
      <c r="L212" s="169" t="s">
        <v>3402</v>
      </c>
    </row>
    <row r="213" spans="2:12" s="171" customFormat="1">
      <c r="B213" s="181" t="s">
        <v>3403</v>
      </c>
      <c r="C213" s="172" t="s">
        <v>3404</v>
      </c>
      <c r="D213" s="170"/>
      <c r="E213" s="171" t="s">
        <v>3405</v>
      </c>
      <c r="F213" s="171" t="s">
        <v>3406</v>
      </c>
      <c r="G213" s="172"/>
      <c r="H213" s="170" t="s">
        <v>3407</v>
      </c>
      <c r="I213" s="173" t="s">
        <v>3408</v>
      </c>
      <c r="J213" s="172" t="s">
        <v>3404</v>
      </c>
      <c r="K213" s="170" t="s">
        <v>3182</v>
      </c>
      <c r="L213" s="169" t="s">
        <v>2599</v>
      </c>
    </row>
    <row r="214" spans="2:12" s="171" customFormat="1" ht="31.5">
      <c r="B214" s="181" t="s">
        <v>3409</v>
      </c>
      <c r="C214" s="169" t="s">
        <v>3410</v>
      </c>
      <c r="D214" s="170"/>
      <c r="E214" s="173" t="s">
        <v>3411</v>
      </c>
      <c r="F214" s="171" t="s">
        <v>3406</v>
      </c>
      <c r="G214" s="172" t="s">
        <v>3412</v>
      </c>
      <c r="H214" s="170" t="s">
        <v>3407</v>
      </c>
      <c r="I214" s="173" t="s">
        <v>3413</v>
      </c>
      <c r="J214" s="169" t="s">
        <v>3410</v>
      </c>
      <c r="K214" s="170" t="s">
        <v>2785</v>
      </c>
      <c r="L214" s="180" t="s">
        <v>3414</v>
      </c>
    </row>
    <row r="215" spans="2:12" s="171" customFormat="1">
      <c r="B215" s="181" t="s">
        <v>3415</v>
      </c>
      <c r="C215" s="172" t="s">
        <v>3416</v>
      </c>
      <c r="D215" s="170"/>
      <c r="E215" s="171" t="s">
        <v>3417</v>
      </c>
      <c r="F215" s="171" t="s">
        <v>3406</v>
      </c>
      <c r="G215" s="169" t="s">
        <v>3418</v>
      </c>
      <c r="H215" s="170" t="s">
        <v>3407</v>
      </c>
      <c r="I215" s="173" t="s">
        <v>3419</v>
      </c>
      <c r="J215" s="172" t="s">
        <v>3416</v>
      </c>
      <c r="K215" s="170" t="s">
        <v>3182</v>
      </c>
      <c r="L215" s="169"/>
    </row>
    <row r="216" spans="2:12" s="171" customFormat="1">
      <c r="B216" s="181" t="s">
        <v>3420</v>
      </c>
      <c r="C216" s="172" t="s">
        <v>3421</v>
      </c>
      <c r="D216" s="170"/>
      <c r="E216" s="171" t="s">
        <v>3422</v>
      </c>
      <c r="F216" s="171" t="s">
        <v>3406</v>
      </c>
      <c r="G216" s="169" t="s">
        <v>3423</v>
      </c>
      <c r="H216" s="170" t="s">
        <v>3407</v>
      </c>
      <c r="I216" s="173" t="s">
        <v>3424</v>
      </c>
      <c r="J216" s="172" t="s">
        <v>3421</v>
      </c>
      <c r="K216" s="170" t="s">
        <v>3182</v>
      </c>
      <c r="L216" s="169"/>
    </row>
    <row r="217" spans="2:12" s="171" customFormat="1">
      <c r="B217" s="181" t="s">
        <v>3425</v>
      </c>
      <c r="C217" s="172" t="s">
        <v>3426</v>
      </c>
      <c r="D217" s="170"/>
      <c r="E217" s="171" t="s">
        <v>3427</v>
      </c>
      <c r="F217" s="171" t="s">
        <v>3406</v>
      </c>
      <c r="G217" s="169" t="s">
        <v>3428</v>
      </c>
      <c r="H217" s="170" t="s">
        <v>3407</v>
      </c>
      <c r="I217" s="173" t="s">
        <v>3429</v>
      </c>
      <c r="J217" s="172" t="s">
        <v>3426</v>
      </c>
      <c r="K217" s="170" t="s">
        <v>2628</v>
      </c>
      <c r="L217" s="169"/>
    </row>
    <row r="218" spans="2:12" s="171" customFormat="1">
      <c r="B218" s="181" t="s">
        <v>3430</v>
      </c>
      <c r="C218" s="172" t="s">
        <v>3431</v>
      </c>
      <c r="D218" s="170"/>
      <c r="E218" s="171" t="s">
        <v>3432</v>
      </c>
      <c r="F218" s="171" t="s">
        <v>3406</v>
      </c>
      <c r="G218" s="169" t="s">
        <v>3433</v>
      </c>
      <c r="H218" s="170" t="s">
        <v>3407</v>
      </c>
      <c r="I218" s="173" t="s">
        <v>3434</v>
      </c>
      <c r="J218" s="172" t="s">
        <v>3431</v>
      </c>
      <c r="K218" s="170" t="s">
        <v>3435</v>
      </c>
      <c r="L218" s="169"/>
    </row>
    <row r="219" spans="2:12" s="177" customFormat="1">
      <c r="B219" s="181" t="s">
        <v>3436</v>
      </c>
      <c r="C219" s="175" t="s">
        <v>3437</v>
      </c>
      <c r="D219" s="176"/>
      <c r="E219" s="177" t="s">
        <v>3438</v>
      </c>
      <c r="F219" s="177" t="s">
        <v>3406</v>
      </c>
      <c r="G219" s="179"/>
      <c r="H219" s="176" t="s">
        <v>3407</v>
      </c>
      <c r="I219" s="178" t="s">
        <v>3439</v>
      </c>
      <c r="J219" s="175" t="s">
        <v>3437</v>
      </c>
      <c r="K219" s="176" t="s">
        <v>2624</v>
      </c>
      <c r="L219" s="179" t="s">
        <v>3440</v>
      </c>
    </row>
    <row r="220" spans="2:12" s="177" customFormat="1">
      <c r="B220" s="181" t="s">
        <v>3441</v>
      </c>
      <c r="C220" s="175" t="s">
        <v>3442</v>
      </c>
      <c r="D220" s="176"/>
      <c r="E220" s="177" t="s">
        <v>3443</v>
      </c>
      <c r="F220" s="177" t="s">
        <v>3406</v>
      </c>
      <c r="G220" s="179"/>
      <c r="H220" s="176" t="s">
        <v>3407</v>
      </c>
      <c r="I220" s="178" t="s">
        <v>3444</v>
      </c>
      <c r="J220" s="175" t="s">
        <v>3442</v>
      </c>
      <c r="K220" s="176" t="s">
        <v>2624</v>
      </c>
      <c r="L220" s="179" t="s">
        <v>3445</v>
      </c>
    </row>
    <row r="221" spans="2:12" s="177" customFormat="1">
      <c r="B221" s="181" t="s">
        <v>3446</v>
      </c>
      <c r="C221" s="175" t="s">
        <v>3447</v>
      </c>
      <c r="D221" s="176"/>
      <c r="E221" s="177" t="s">
        <v>3448</v>
      </c>
      <c r="F221" s="177" t="s">
        <v>3406</v>
      </c>
      <c r="G221" s="179"/>
      <c r="H221" s="176" t="s">
        <v>3407</v>
      </c>
      <c r="I221" s="178" t="s">
        <v>3449</v>
      </c>
      <c r="J221" s="175" t="s">
        <v>3447</v>
      </c>
      <c r="K221" s="176" t="s">
        <v>2785</v>
      </c>
      <c r="L221" s="179" t="s">
        <v>3450</v>
      </c>
    </row>
    <row r="222" spans="2:12" s="177" customFormat="1">
      <c r="B222" s="181" t="s">
        <v>3451</v>
      </c>
      <c r="C222" s="175" t="s">
        <v>3452</v>
      </c>
      <c r="D222" s="176"/>
      <c r="E222" s="177" t="s">
        <v>3453</v>
      </c>
      <c r="F222" s="177" t="s">
        <v>3406</v>
      </c>
      <c r="G222" s="179"/>
      <c r="H222" s="176" t="s">
        <v>3407</v>
      </c>
      <c r="I222" s="178" t="s">
        <v>3454</v>
      </c>
      <c r="J222" s="175" t="s">
        <v>3452</v>
      </c>
      <c r="K222" s="176" t="s">
        <v>2785</v>
      </c>
      <c r="L222" s="179" t="s">
        <v>3455</v>
      </c>
    </row>
    <row r="223" spans="2:12" s="171" customFormat="1">
      <c r="B223" s="181" t="s">
        <v>3456</v>
      </c>
      <c r="C223" s="172" t="s">
        <v>3457</v>
      </c>
      <c r="D223" s="170"/>
      <c r="E223" s="171" t="s">
        <v>3458</v>
      </c>
      <c r="F223" s="171" t="s">
        <v>3459</v>
      </c>
      <c r="G223" s="169"/>
      <c r="H223" s="171" t="s">
        <v>3460</v>
      </c>
      <c r="I223" s="173" t="s">
        <v>3461</v>
      </c>
      <c r="J223" s="172" t="s">
        <v>3457</v>
      </c>
      <c r="K223" s="170" t="s">
        <v>3182</v>
      </c>
      <c r="L223" s="169" t="s">
        <v>2599</v>
      </c>
    </row>
    <row r="224" spans="2:12" s="171" customFormat="1">
      <c r="B224" s="181" t="s">
        <v>3462</v>
      </c>
      <c r="C224" s="172" t="s">
        <v>3463</v>
      </c>
      <c r="D224" s="170"/>
      <c r="E224" s="171" t="s">
        <v>3464</v>
      </c>
      <c r="F224" s="171" t="s">
        <v>3459</v>
      </c>
      <c r="G224" s="169" t="s">
        <v>3465</v>
      </c>
      <c r="H224" s="171" t="s">
        <v>3460</v>
      </c>
      <c r="I224" s="173" t="s">
        <v>3466</v>
      </c>
      <c r="J224" s="172" t="s">
        <v>3463</v>
      </c>
      <c r="K224" s="170" t="s">
        <v>3182</v>
      </c>
      <c r="L224" s="169"/>
    </row>
    <row r="225" spans="2:12" s="171" customFormat="1">
      <c r="B225" s="181" t="s">
        <v>3467</v>
      </c>
      <c r="C225" s="172" t="s">
        <v>3468</v>
      </c>
      <c r="D225" s="170"/>
      <c r="E225" s="171" t="s">
        <v>3469</v>
      </c>
      <c r="F225" s="171" t="s">
        <v>3459</v>
      </c>
      <c r="G225" s="169" t="s">
        <v>3470</v>
      </c>
      <c r="H225" s="171" t="s">
        <v>3460</v>
      </c>
      <c r="I225" s="173" t="s">
        <v>3471</v>
      </c>
      <c r="J225" s="172" t="s">
        <v>3468</v>
      </c>
      <c r="K225" s="170" t="s">
        <v>2628</v>
      </c>
      <c r="L225" s="169"/>
    </row>
    <row r="226" spans="2:12" s="171" customFormat="1">
      <c r="B226" s="181" t="s">
        <v>3472</v>
      </c>
      <c r="C226" s="172" t="s">
        <v>3473</v>
      </c>
      <c r="D226" s="170"/>
      <c r="E226" s="171" t="s">
        <v>3474</v>
      </c>
      <c r="F226" s="171" t="s">
        <v>3459</v>
      </c>
      <c r="G226" s="172" t="s">
        <v>3475</v>
      </c>
      <c r="H226" s="171" t="s">
        <v>3460</v>
      </c>
      <c r="I226" s="173" t="s">
        <v>3476</v>
      </c>
      <c r="J226" s="172" t="s">
        <v>3473</v>
      </c>
      <c r="K226" s="170" t="s">
        <v>3182</v>
      </c>
      <c r="L226" s="169"/>
    </row>
    <row r="227" spans="2:12" s="171" customFormat="1">
      <c r="B227" s="181" t="s">
        <v>3477</v>
      </c>
      <c r="C227" s="169" t="s">
        <v>3478</v>
      </c>
      <c r="D227" s="170"/>
      <c r="E227" s="171" t="s">
        <v>3479</v>
      </c>
      <c r="F227" s="171" t="s">
        <v>3459</v>
      </c>
      <c r="G227" s="172" t="s">
        <v>3480</v>
      </c>
      <c r="H227" s="171" t="s">
        <v>3460</v>
      </c>
      <c r="I227" s="173" t="s">
        <v>3481</v>
      </c>
      <c r="J227" s="169" t="s">
        <v>3478</v>
      </c>
      <c r="K227" s="170" t="s">
        <v>2628</v>
      </c>
      <c r="L227" s="169"/>
    </row>
    <row r="228" spans="2:12" s="171" customFormat="1">
      <c r="B228" s="181" t="s">
        <v>3482</v>
      </c>
      <c r="C228" s="169" t="s">
        <v>3483</v>
      </c>
      <c r="D228" s="170"/>
      <c r="E228" s="171" t="s">
        <v>3484</v>
      </c>
      <c r="F228" s="171" t="s">
        <v>3459</v>
      </c>
      <c r="G228" s="172" t="s">
        <v>3485</v>
      </c>
      <c r="H228" s="171" t="s">
        <v>3460</v>
      </c>
      <c r="I228" s="173" t="s">
        <v>3486</v>
      </c>
      <c r="J228" s="169" t="s">
        <v>3483</v>
      </c>
      <c r="K228" s="170" t="s">
        <v>2624</v>
      </c>
      <c r="L228" s="169" t="s">
        <v>3487</v>
      </c>
    </row>
    <row r="229" spans="2:12" s="171" customFormat="1">
      <c r="B229" s="181" t="s">
        <v>3488</v>
      </c>
      <c r="C229" s="169" t="s">
        <v>3489</v>
      </c>
      <c r="D229" s="170"/>
      <c r="E229" s="171" t="s">
        <v>3490</v>
      </c>
      <c r="F229" s="171" t="s">
        <v>3491</v>
      </c>
      <c r="G229" s="172"/>
      <c r="H229" s="171" t="s">
        <v>3492</v>
      </c>
      <c r="I229" s="173" t="s">
        <v>3493</v>
      </c>
      <c r="J229" s="169" t="s">
        <v>3489</v>
      </c>
      <c r="K229" s="170" t="s">
        <v>3182</v>
      </c>
      <c r="L229" s="169" t="s">
        <v>2599</v>
      </c>
    </row>
    <row r="230" spans="2:12" s="171" customFormat="1">
      <c r="B230" s="181" t="s">
        <v>3494</v>
      </c>
      <c r="C230" s="172" t="s">
        <v>3495</v>
      </c>
      <c r="D230" s="170"/>
      <c r="E230" s="171" t="s">
        <v>3496</v>
      </c>
      <c r="F230" s="171" t="s">
        <v>3491</v>
      </c>
      <c r="G230" s="172" t="s">
        <v>655</v>
      </c>
      <c r="H230" s="171" t="s">
        <v>3492</v>
      </c>
      <c r="I230" s="173" t="s">
        <v>657</v>
      </c>
      <c r="J230" s="172" t="s">
        <v>3495</v>
      </c>
      <c r="K230" s="170" t="s">
        <v>2668</v>
      </c>
      <c r="L230" s="169"/>
    </row>
    <row r="231" spans="2:12" s="171" customFormat="1">
      <c r="B231" s="181" t="s">
        <v>3497</v>
      </c>
      <c r="C231" s="172" t="s">
        <v>3498</v>
      </c>
      <c r="D231" s="170"/>
      <c r="E231" s="171" t="s">
        <v>3499</v>
      </c>
      <c r="F231" s="171" t="s">
        <v>3491</v>
      </c>
      <c r="G231" s="172" t="s">
        <v>1705</v>
      </c>
      <c r="H231" s="171" t="s">
        <v>3492</v>
      </c>
      <c r="I231" s="173" t="s">
        <v>1707</v>
      </c>
      <c r="J231" s="172" t="s">
        <v>3498</v>
      </c>
      <c r="K231" s="170" t="s">
        <v>2668</v>
      </c>
      <c r="L231" s="169"/>
    </row>
    <row r="232" spans="2:12" s="171" customFormat="1">
      <c r="B232" s="181" t="s">
        <v>3500</v>
      </c>
      <c r="C232" s="172" t="s">
        <v>3501</v>
      </c>
      <c r="D232" s="170"/>
      <c r="E232" s="171" t="s">
        <v>3502</v>
      </c>
      <c r="F232" s="171" t="s">
        <v>3491</v>
      </c>
      <c r="G232" s="172" t="s">
        <v>3503</v>
      </c>
      <c r="H232" s="171" t="s">
        <v>3492</v>
      </c>
      <c r="I232" s="173" t="s">
        <v>3504</v>
      </c>
      <c r="J232" s="172" t="s">
        <v>3501</v>
      </c>
      <c r="K232" s="170" t="s">
        <v>2668</v>
      </c>
      <c r="L232" s="169"/>
    </row>
    <row r="233" spans="2:12" s="171" customFormat="1">
      <c r="B233" s="181" t="s">
        <v>3505</v>
      </c>
      <c r="C233" s="172" t="s">
        <v>3506</v>
      </c>
      <c r="D233" s="170"/>
      <c r="E233" s="171" t="s">
        <v>3507</v>
      </c>
      <c r="F233" s="171" t="s">
        <v>3491</v>
      </c>
      <c r="G233" s="172" t="s">
        <v>3508</v>
      </c>
      <c r="H233" s="171" t="s">
        <v>3492</v>
      </c>
      <c r="I233" s="173" t="s">
        <v>3509</v>
      </c>
      <c r="J233" s="172" t="s">
        <v>3506</v>
      </c>
      <c r="K233" s="170" t="s">
        <v>3435</v>
      </c>
      <c r="L233" s="169"/>
    </row>
    <row r="234" spans="2:12" s="171" customFormat="1">
      <c r="B234" s="181" t="s">
        <v>3510</v>
      </c>
      <c r="C234" s="172" t="s">
        <v>3511</v>
      </c>
      <c r="D234" s="170"/>
      <c r="E234" s="171" t="s">
        <v>3512</v>
      </c>
      <c r="F234" s="171" t="s">
        <v>3491</v>
      </c>
      <c r="G234" s="172" t="s">
        <v>3513</v>
      </c>
      <c r="H234" s="171" t="s">
        <v>3492</v>
      </c>
      <c r="I234" s="173" t="s">
        <v>3514</v>
      </c>
      <c r="J234" s="172" t="s">
        <v>3511</v>
      </c>
      <c r="K234" s="170" t="s">
        <v>3435</v>
      </c>
      <c r="L234" s="169"/>
    </row>
    <row r="235" spans="2:12" s="171" customFormat="1" ht="31.5">
      <c r="B235" s="181" t="s">
        <v>3515</v>
      </c>
      <c r="C235" s="172" t="s">
        <v>3516</v>
      </c>
      <c r="D235" s="170"/>
      <c r="E235" s="171" t="s">
        <v>3517</v>
      </c>
      <c r="F235" s="171" t="s">
        <v>3491</v>
      </c>
      <c r="G235" s="172" t="s">
        <v>3518</v>
      </c>
      <c r="H235" s="171" t="s">
        <v>3492</v>
      </c>
      <c r="I235" s="173" t="s">
        <v>3519</v>
      </c>
      <c r="J235" s="172" t="s">
        <v>3516</v>
      </c>
      <c r="K235" s="170" t="s">
        <v>3435</v>
      </c>
      <c r="L235" s="169"/>
    </row>
    <row r="236" spans="2:12" s="171" customFormat="1">
      <c r="B236" s="181" t="s">
        <v>3520</v>
      </c>
      <c r="C236" s="172" t="s">
        <v>3232</v>
      </c>
      <c r="D236" s="170"/>
      <c r="E236" s="171" t="s">
        <v>3233</v>
      </c>
      <c r="F236" s="171" t="s">
        <v>3521</v>
      </c>
      <c r="G236" s="172"/>
      <c r="H236" s="171" t="s">
        <v>3522</v>
      </c>
      <c r="I236" s="173" t="s">
        <v>3234</v>
      </c>
      <c r="J236" s="172" t="s">
        <v>3232</v>
      </c>
      <c r="K236" s="170" t="s">
        <v>3182</v>
      </c>
      <c r="L236" s="169" t="s">
        <v>2599</v>
      </c>
    </row>
    <row r="237" spans="2:12" s="171" customFormat="1" ht="63">
      <c r="B237" s="181" t="s">
        <v>3523</v>
      </c>
      <c r="C237" s="180" t="s">
        <v>3243</v>
      </c>
      <c r="D237" s="170"/>
      <c r="E237" s="173" t="s">
        <v>3244</v>
      </c>
      <c r="F237" s="171" t="s">
        <v>3521</v>
      </c>
      <c r="G237" s="172" t="s">
        <v>3524</v>
      </c>
      <c r="H237" s="171" t="s">
        <v>3522</v>
      </c>
      <c r="I237" s="173" t="s">
        <v>3355</v>
      </c>
      <c r="J237" s="180" t="s">
        <v>3243</v>
      </c>
      <c r="K237" s="170" t="s">
        <v>3182</v>
      </c>
      <c r="L237" s="169" t="s">
        <v>3247</v>
      </c>
    </row>
    <row r="238" spans="2:12" s="171" customFormat="1">
      <c r="B238" s="181" t="s">
        <v>3525</v>
      </c>
      <c r="C238" s="169" t="s">
        <v>3526</v>
      </c>
      <c r="D238" s="170"/>
      <c r="E238" s="171" t="s">
        <v>3527</v>
      </c>
      <c r="F238" s="171" t="s">
        <v>3521</v>
      </c>
      <c r="G238" s="172" t="s">
        <v>3528</v>
      </c>
      <c r="H238" s="171" t="s">
        <v>3522</v>
      </c>
      <c r="I238" s="173" t="s">
        <v>3529</v>
      </c>
      <c r="J238" s="169" t="s">
        <v>3526</v>
      </c>
      <c r="K238" s="170" t="s">
        <v>2883</v>
      </c>
      <c r="L238" s="169"/>
    </row>
    <row r="239" spans="2:12" s="171" customFormat="1" ht="31.5">
      <c r="B239" s="181" t="s">
        <v>3530</v>
      </c>
      <c r="C239" s="169" t="s">
        <v>3531</v>
      </c>
      <c r="D239" s="170"/>
      <c r="E239" s="171" t="s">
        <v>3532</v>
      </c>
      <c r="F239" s="171" t="s">
        <v>3521</v>
      </c>
      <c r="G239" s="172" t="s">
        <v>3533</v>
      </c>
      <c r="H239" s="171" t="s">
        <v>3522</v>
      </c>
      <c r="I239" s="173" t="s">
        <v>3534</v>
      </c>
      <c r="J239" s="169" t="s">
        <v>3531</v>
      </c>
      <c r="K239" s="171" t="s">
        <v>3535</v>
      </c>
      <c r="L239" s="169" t="s">
        <v>3536</v>
      </c>
    </row>
    <row r="240" spans="2:12" s="171" customFormat="1" ht="31.5">
      <c r="B240" s="181" t="s">
        <v>3537</v>
      </c>
      <c r="C240" s="172" t="s">
        <v>3538</v>
      </c>
      <c r="D240" s="170"/>
      <c r="E240" s="171" t="s">
        <v>3539</v>
      </c>
      <c r="F240" s="171" t="s">
        <v>3521</v>
      </c>
      <c r="G240" s="172" t="s">
        <v>3540</v>
      </c>
      <c r="H240" s="171" t="s">
        <v>3522</v>
      </c>
      <c r="I240" s="173" t="s">
        <v>3541</v>
      </c>
      <c r="J240" s="172" t="s">
        <v>3538</v>
      </c>
      <c r="K240" s="170" t="s">
        <v>2603</v>
      </c>
      <c r="L240" s="169" t="s">
        <v>3542</v>
      </c>
    </row>
    <row r="241" spans="2:12" s="171" customFormat="1" ht="31.5">
      <c r="B241" s="181" t="s">
        <v>3543</v>
      </c>
      <c r="C241" s="180" t="s">
        <v>3270</v>
      </c>
      <c r="D241" s="170"/>
      <c r="E241" s="173" t="s">
        <v>3544</v>
      </c>
      <c r="F241" s="171" t="s">
        <v>3521</v>
      </c>
      <c r="G241" s="172" t="s">
        <v>3545</v>
      </c>
      <c r="H241" s="171" t="s">
        <v>3522</v>
      </c>
      <c r="I241" s="173" t="s">
        <v>3546</v>
      </c>
      <c r="J241" s="180" t="s">
        <v>3270</v>
      </c>
      <c r="K241" s="170" t="s">
        <v>2789</v>
      </c>
      <c r="L241" s="169" t="s">
        <v>3274</v>
      </c>
    </row>
    <row r="242" spans="2:12" s="171" customFormat="1" ht="47.25">
      <c r="B242" s="181" t="s">
        <v>3547</v>
      </c>
      <c r="C242" s="180" t="s">
        <v>3282</v>
      </c>
      <c r="D242" s="170"/>
      <c r="E242" s="173" t="s">
        <v>3283</v>
      </c>
      <c r="F242" s="171" t="s">
        <v>3521</v>
      </c>
      <c r="G242" s="172" t="s">
        <v>3548</v>
      </c>
      <c r="H242" s="171" t="s">
        <v>3522</v>
      </c>
      <c r="I242" s="173" t="s">
        <v>3549</v>
      </c>
      <c r="J242" s="180" t="s">
        <v>3282</v>
      </c>
      <c r="K242" s="170" t="s">
        <v>2603</v>
      </c>
      <c r="L242" s="169" t="s">
        <v>3286</v>
      </c>
    </row>
    <row r="243" spans="2:12" s="171" customFormat="1" ht="63">
      <c r="B243" s="181" t="s">
        <v>3550</v>
      </c>
      <c r="C243" s="180" t="s">
        <v>3551</v>
      </c>
      <c r="D243" s="170"/>
      <c r="E243" s="173" t="s">
        <v>3552</v>
      </c>
      <c r="F243" s="171" t="s">
        <v>3521</v>
      </c>
      <c r="G243" s="172" t="s">
        <v>3553</v>
      </c>
      <c r="H243" s="171" t="s">
        <v>3522</v>
      </c>
      <c r="I243" s="173" t="s">
        <v>3554</v>
      </c>
      <c r="J243" s="180" t="s">
        <v>3551</v>
      </c>
      <c r="K243" s="170" t="s">
        <v>3314</v>
      </c>
      <c r="L243" s="169" t="s">
        <v>3555</v>
      </c>
    </row>
    <row r="244" spans="2:12" s="171" customFormat="1">
      <c r="B244" s="181" t="s">
        <v>3556</v>
      </c>
      <c r="C244" s="180" t="s">
        <v>3557</v>
      </c>
      <c r="D244" s="170"/>
      <c r="E244" s="173" t="s">
        <v>3558</v>
      </c>
      <c r="F244" s="171" t="s">
        <v>3521</v>
      </c>
      <c r="G244" s="172" t="s">
        <v>3559</v>
      </c>
      <c r="H244" s="171" t="s">
        <v>3522</v>
      </c>
      <c r="I244" s="173" t="s">
        <v>3560</v>
      </c>
      <c r="J244" s="180" t="s">
        <v>3557</v>
      </c>
      <c r="K244" s="170" t="s">
        <v>2603</v>
      </c>
      <c r="L244" s="169" t="s">
        <v>3561</v>
      </c>
    </row>
    <row r="245" spans="2:12" s="171" customFormat="1" ht="47.25">
      <c r="B245" s="181" t="s">
        <v>3562</v>
      </c>
      <c r="C245" s="180" t="s">
        <v>3276</v>
      </c>
      <c r="D245" s="170"/>
      <c r="E245" s="171" t="s">
        <v>3277</v>
      </c>
      <c r="F245" s="171" t="s">
        <v>3521</v>
      </c>
      <c r="G245" s="172" t="s">
        <v>3563</v>
      </c>
      <c r="H245" s="171" t="s">
        <v>3522</v>
      </c>
      <c r="I245" s="173" t="s">
        <v>3564</v>
      </c>
      <c r="J245" s="180" t="s">
        <v>3276</v>
      </c>
      <c r="K245" s="170" t="s">
        <v>2610</v>
      </c>
      <c r="L245" s="169" t="s">
        <v>3280</v>
      </c>
    </row>
    <row r="246" spans="2:12" s="171" customFormat="1" ht="47.25">
      <c r="B246" s="181" t="s">
        <v>3565</v>
      </c>
      <c r="C246" s="172" t="s">
        <v>3265</v>
      </c>
      <c r="D246" s="170"/>
      <c r="E246" s="171" t="s">
        <v>3266</v>
      </c>
      <c r="F246" s="171" t="s">
        <v>3521</v>
      </c>
      <c r="G246" s="172" t="s">
        <v>2090</v>
      </c>
      <c r="H246" s="171" t="s">
        <v>3522</v>
      </c>
      <c r="I246" s="173" t="s">
        <v>3566</v>
      </c>
      <c r="J246" s="172" t="s">
        <v>3265</v>
      </c>
      <c r="K246" s="170" t="s">
        <v>3182</v>
      </c>
      <c r="L246" s="169" t="s">
        <v>3567</v>
      </c>
    </row>
    <row r="247" spans="2:12" s="171" customFormat="1">
      <c r="B247" s="181" t="s">
        <v>3568</v>
      </c>
      <c r="C247" s="180" t="s">
        <v>3569</v>
      </c>
      <c r="D247" s="170"/>
      <c r="E247" s="173" t="s">
        <v>3570</v>
      </c>
      <c r="F247" s="171" t="s">
        <v>3521</v>
      </c>
      <c r="G247" s="172" t="s">
        <v>3571</v>
      </c>
      <c r="H247" s="171" t="s">
        <v>3522</v>
      </c>
      <c r="I247" s="173" t="s">
        <v>3572</v>
      </c>
      <c r="J247" s="180" t="s">
        <v>3569</v>
      </c>
      <c r="K247" s="170" t="s">
        <v>3314</v>
      </c>
      <c r="L247" s="169" t="s">
        <v>3315</v>
      </c>
    </row>
    <row r="248" spans="2:12" s="171" customFormat="1">
      <c r="B248" s="181" t="s">
        <v>3573</v>
      </c>
      <c r="C248" s="169" t="s">
        <v>3574</v>
      </c>
      <c r="D248" s="170"/>
      <c r="E248" s="171" t="s">
        <v>3575</v>
      </c>
      <c r="F248" s="171" t="s">
        <v>3521</v>
      </c>
      <c r="G248" s="169" t="s">
        <v>3576</v>
      </c>
      <c r="H248" s="171" t="s">
        <v>3522</v>
      </c>
      <c r="I248" s="173" t="s">
        <v>3577</v>
      </c>
      <c r="J248" s="169" t="s">
        <v>3574</v>
      </c>
      <c r="K248" s="171" t="s">
        <v>3578</v>
      </c>
      <c r="L248" s="169" t="s">
        <v>3579</v>
      </c>
    </row>
    <row r="249" spans="2:12" s="171" customFormat="1">
      <c r="B249" s="181" t="s">
        <v>3580</v>
      </c>
      <c r="C249" s="180" t="s">
        <v>3581</v>
      </c>
      <c r="D249" s="170"/>
      <c r="E249" s="173" t="s">
        <v>3582</v>
      </c>
      <c r="F249" s="171" t="s">
        <v>3521</v>
      </c>
      <c r="G249" s="180" t="s">
        <v>3583</v>
      </c>
      <c r="H249" s="171" t="s">
        <v>3522</v>
      </c>
      <c r="I249" s="173" t="s">
        <v>3584</v>
      </c>
      <c r="J249" s="180" t="s">
        <v>3581</v>
      </c>
      <c r="K249" s="170" t="s">
        <v>3314</v>
      </c>
      <c r="L249" s="169" t="s">
        <v>3315</v>
      </c>
    </row>
    <row r="250" spans="2:12" s="171" customFormat="1">
      <c r="B250" s="181" t="s">
        <v>3585</v>
      </c>
      <c r="C250" s="169" t="s">
        <v>3586</v>
      </c>
      <c r="D250" s="170"/>
      <c r="E250" s="171" t="s">
        <v>3587</v>
      </c>
      <c r="F250" s="171" t="s">
        <v>3521</v>
      </c>
      <c r="G250" s="169" t="s">
        <v>3588</v>
      </c>
      <c r="H250" s="171" t="s">
        <v>3522</v>
      </c>
      <c r="I250" s="173" t="s">
        <v>3589</v>
      </c>
      <c r="J250" s="169" t="s">
        <v>3586</v>
      </c>
      <c r="K250" s="171" t="s">
        <v>3578</v>
      </c>
      <c r="L250" s="169" t="s">
        <v>3579</v>
      </c>
    </row>
    <row r="251" spans="2:12" s="171" customFormat="1">
      <c r="B251" s="181" t="s">
        <v>3590</v>
      </c>
      <c r="C251" s="172" t="s">
        <v>3591</v>
      </c>
      <c r="D251" s="170"/>
      <c r="E251" s="171" t="s">
        <v>3233</v>
      </c>
      <c r="F251" s="171" t="s">
        <v>3592</v>
      </c>
      <c r="G251" s="169" t="s">
        <v>3593</v>
      </c>
      <c r="H251" s="171" t="s">
        <v>3594</v>
      </c>
      <c r="I251" s="173" t="s">
        <v>3234</v>
      </c>
      <c r="J251" s="172" t="s">
        <v>3591</v>
      </c>
      <c r="K251" s="170" t="s">
        <v>3182</v>
      </c>
      <c r="L251" s="169" t="s">
        <v>2599</v>
      </c>
    </row>
    <row r="252" spans="2:12" s="171" customFormat="1">
      <c r="B252" s="181" t="s">
        <v>3595</v>
      </c>
      <c r="C252" s="172" t="s">
        <v>3232</v>
      </c>
      <c r="D252" s="170"/>
      <c r="E252" s="171" t="s">
        <v>3596</v>
      </c>
      <c r="F252" s="171" t="s">
        <v>3592</v>
      </c>
      <c r="G252" s="169" t="s">
        <v>3597</v>
      </c>
      <c r="H252" s="171" t="s">
        <v>3594</v>
      </c>
      <c r="I252" s="173" t="s">
        <v>3598</v>
      </c>
      <c r="J252" s="172" t="s">
        <v>3232</v>
      </c>
      <c r="K252" s="170" t="s">
        <v>3182</v>
      </c>
      <c r="L252" s="169" t="s">
        <v>2599</v>
      </c>
    </row>
    <row r="253" spans="2:12" s="171" customFormat="1">
      <c r="B253" s="181" t="s">
        <v>3599</v>
      </c>
      <c r="C253" s="180" t="s">
        <v>3243</v>
      </c>
      <c r="D253" s="170"/>
      <c r="E253" s="173" t="s">
        <v>3244</v>
      </c>
      <c r="F253" s="171" t="s">
        <v>3592</v>
      </c>
      <c r="G253" s="180" t="s">
        <v>3524</v>
      </c>
      <c r="H253" s="171" t="s">
        <v>3594</v>
      </c>
      <c r="I253" s="173" t="s">
        <v>3355</v>
      </c>
      <c r="J253" s="180" t="s">
        <v>3243</v>
      </c>
      <c r="K253" s="170" t="s">
        <v>3182</v>
      </c>
      <c r="L253" s="169"/>
    </row>
    <row r="254" spans="2:12" s="171" customFormat="1">
      <c r="B254" s="181" t="s">
        <v>3600</v>
      </c>
      <c r="C254" s="169" t="s">
        <v>3526</v>
      </c>
      <c r="D254" s="170"/>
      <c r="E254" s="171" t="s">
        <v>3527</v>
      </c>
      <c r="F254" s="171" t="s">
        <v>3592</v>
      </c>
      <c r="G254" s="172" t="s">
        <v>3528</v>
      </c>
      <c r="H254" s="171" t="s">
        <v>3594</v>
      </c>
      <c r="I254" s="173" t="s">
        <v>3529</v>
      </c>
      <c r="J254" s="169" t="s">
        <v>3526</v>
      </c>
      <c r="K254" s="170" t="s">
        <v>2883</v>
      </c>
      <c r="L254" s="169"/>
    </row>
    <row r="255" spans="2:12" s="171" customFormat="1">
      <c r="B255" s="181" t="s">
        <v>3601</v>
      </c>
      <c r="C255" s="169" t="s">
        <v>3602</v>
      </c>
      <c r="D255" s="170"/>
      <c r="E255" s="171" t="s">
        <v>3603</v>
      </c>
      <c r="F255" s="171" t="s">
        <v>3592</v>
      </c>
      <c r="G255" s="172" t="s">
        <v>3604</v>
      </c>
      <c r="H255" s="171" t="s">
        <v>3594</v>
      </c>
      <c r="I255" s="173" t="s">
        <v>3605</v>
      </c>
      <c r="J255" s="169" t="s">
        <v>3602</v>
      </c>
      <c r="K255" s="170" t="s">
        <v>2603</v>
      </c>
      <c r="L255" s="169" t="s">
        <v>3606</v>
      </c>
    </row>
    <row r="256" spans="2:12" s="171" customFormat="1" ht="31.5">
      <c r="B256" s="181" t="s">
        <v>3607</v>
      </c>
      <c r="C256" s="169" t="s">
        <v>3531</v>
      </c>
      <c r="D256" s="170"/>
      <c r="E256" s="171" t="s">
        <v>3532</v>
      </c>
      <c r="F256" s="171" t="s">
        <v>3592</v>
      </c>
      <c r="G256" s="172" t="s">
        <v>3533</v>
      </c>
      <c r="H256" s="171" t="s">
        <v>3594</v>
      </c>
      <c r="I256" s="173" t="s">
        <v>3534</v>
      </c>
      <c r="J256" s="169" t="s">
        <v>3531</v>
      </c>
      <c r="K256" s="171" t="s">
        <v>3535</v>
      </c>
      <c r="L256" s="169" t="s">
        <v>3536</v>
      </c>
    </row>
    <row r="257" spans="2:12" s="171" customFormat="1" ht="31.5">
      <c r="B257" s="181" t="s">
        <v>3608</v>
      </c>
      <c r="C257" s="172" t="s">
        <v>3538</v>
      </c>
      <c r="D257" s="170"/>
      <c r="E257" s="171" t="s">
        <v>3539</v>
      </c>
      <c r="F257" s="171" t="s">
        <v>3592</v>
      </c>
      <c r="G257" s="172" t="s">
        <v>3540</v>
      </c>
      <c r="H257" s="171" t="s">
        <v>3594</v>
      </c>
      <c r="I257" s="173" t="s">
        <v>3541</v>
      </c>
      <c r="J257" s="172" t="s">
        <v>3538</v>
      </c>
      <c r="K257" s="170" t="s">
        <v>2603</v>
      </c>
      <c r="L257" s="169"/>
    </row>
    <row r="258" spans="2:12" s="171" customFormat="1">
      <c r="B258" s="181" t="s">
        <v>3609</v>
      </c>
      <c r="C258" s="180" t="s">
        <v>3270</v>
      </c>
      <c r="D258" s="170"/>
      <c r="E258" s="173" t="s">
        <v>3544</v>
      </c>
      <c r="F258" s="171" t="s">
        <v>3592</v>
      </c>
      <c r="G258" s="172" t="s">
        <v>3545</v>
      </c>
      <c r="H258" s="171" t="s">
        <v>3594</v>
      </c>
      <c r="I258" s="173" t="s">
        <v>3546</v>
      </c>
      <c r="J258" s="180" t="s">
        <v>3270</v>
      </c>
      <c r="K258" s="170" t="s">
        <v>2789</v>
      </c>
      <c r="L258" s="169"/>
    </row>
    <row r="259" spans="2:12" s="171" customFormat="1" ht="31.5">
      <c r="B259" s="181" t="s">
        <v>3610</v>
      </c>
      <c r="C259" s="180" t="s">
        <v>3282</v>
      </c>
      <c r="D259" s="170"/>
      <c r="E259" s="173" t="s">
        <v>3283</v>
      </c>
      <c r="F259" s="171" t="s">
        <v>3592</v>
      </c>
      <c r="G259" s="172" t="s">
        <v>2123</v>
      </c>
      <c r="H259" s="171" t="s">
        <v>3594</v>
      </c>
      <c r="I259" s="173" t="s">
        <v>3549</v>
      </c>
      <c r="J259" s="180" t="s">
        <v>3282</v>
      </c>
      <c r="K259" s="170" t="s">
        <v>2603</v>
      </c>
      <c r="L259" s="169" t="s">
        <v>3611</v>
      </c>
    </row>
    <row r="260" spans="2:12" s="171" customFormat="1">
      <c r="B260" s="181" t="s">
        <v>3612</v>
      </c>
      <c r="C260" s="180" t="s">
        <v>3613</v>
      </c>
      <c r="D260" s="170"/>
      <c r="E260" s="171" t="s">
        <v>3277</v>
      </c>
      <c r="F260" s="171" t="s">
        <v>3592</v>
      </c>
      <c r="G260" s="172" t="s">
        <v>3563</v>
      </c>
      <c r="H260" s="171" t="s">
        <v>3594</v>
      </c>
      <c r="I260" s="173" t="s">
        <v>3564</v>
      </c>
      <c r="J260" s="180" t="s">
        <v>3613</v>
      </c>
      <c r="K260" s="170" t="s">
        <v>2610</v>
      </c>
      <c r="L260" s="169" t="s">
        <v>3614</v>
      </c>
    </row>
    <row r="261" spans="2:12" s="171" customFormat="1">
      <c r="B261" s="181" t="s">
        <v>3615</v>
      </c>
      <c r="C261" s="172" t="s">
        <v>3265</v>
      </c>
      <c r="D261" s="170"/>
      <c r="E261" s="171" t="s">
        <v>3266</v>
      </c>
      <c r="F261" s="171" t="s">
        <v>3592</v>
      </c>
      <c r="G261" s="172" t="s">
        <v>2090</v>
      </c>
      <c r="H261" s="171" t="s">
        <v>3594</v>
      </c>
      <c r="I261" s="173" t="s">
        <v>3566</v>
      </c>
      <c r="J261" s="172" t="s">
        <v>3265</v>
      </c>
      <c r="K261" s="170" t="s">
        <v>3182</v>
      </c>
      <c r="L261" s="169"/>
    </row>
    <row r="262" spans="2:12" s="171" customFormat="1">
      <c r="B262" s="181" t="s">
        <v>3616</v>
      </c>
      <c r="C262" s="180" t="s">
        <v>3569</v>
      </c>
      <c r="D262" s="170"/>
      <c r="E262" s="173" t="s">
        <v>3570</v>
      </c>
      <c r="F262" s="171" t="s">
        <v>3592</v>
      </c>
      <c r="G262" s="172" t="s">
        <v>3571</v>
      </c>
      <c r="H262" s="171" t="s">
        <v>3594</v>
      </c>
      <c r="I262" s="173" t="s">
        <v>3572</v>
      </c>
      <c r="J262" s="180" t="s">
        <v>3569</v>
      </c>
      <c r="K262" s="170" t="s">
        <v>3314</v>
      </c>
      <c r="L262" s="169" t="s">
        <v>3315</v>
      </c>
    </row>
    <row r="263" spans="2:12" s="171" customFormat="1">
      <c r="B263" s="181" t="s">
        <v>3617</v>
      </c>
      <c r="C263" s="169" t="s">
        <v>3574</v>
      </c>
      <c r="D263" s="170"/>
      <c r="E263" s="171" t="s">
        <v>3575</v>
      </c>
      <c r="F263" s="171" t="s">
        <v>3592</v>
      </c>
      <c r="G263" s="172" t="s">
        <v>3576</v>
      </c>
      <c r="H263" s="171" t="s">
        <v>3594</v>
      </c>
      <c r="I263" s="173" t="s">
        <v>3577</v>
      </c>
      <c r="J263" s="169" t="s">
        <v>3574</v>
      </c>
      <c r="K263" s="171" t="s">
        <v>3578</v>
      </c>
      <c r="L263" s="169" t="s">
        <v>3579</v>
      </c>
    </row>
    <row r="264" spans="2:12" s="171" customFormat="1">
      <c r="B264" s="181" t="s">
        <v>3618</v>
      </c>
      <c r="C264" s="180" t="s">
        <v>3581</v>
      </c>
      <c r="D264" s="170"/>
      <c r="E264" s="173" t="s">
        <v>3582</v>
      </c>
      <c r="F264" s="171" t="s">
        <v>3592</v>
      </c>
      <c r="G264" s="172" t="s">
        <v>3583</v>
      </c>
      <c r="H264" s="171" t="s">
        <v>3594</v>
      </c>
      <c r="I264" s="173" t="s">
        <v>3584</v>
      </c>
      <c r="J264" s="180" t="s">
        <v>3581</v>
      </c>
      <c r="K264" s="170" t="s">
        <v>3314</v>
      </c>
      <c r="L264" s="169" t="s">
        <v>3315</v>
      </c>
    </row>
    <row r="265" spans="2:12" s="171" customFormat="1">
      <c r="B265" s="181" t="s">
        <v>3619</v>
      </c>
      <c r="C265" s="169" t="s">
        <v>3586</v>
      </c>
      <c r="D265" s="170"/>
      <c r="E265" s="171" t="s">
        <v>3587</v>
      </c>
      <c r="F265" s="171" t="s">
        <v>3592</v>
      </c>
      <c r="G265" s="172" t="s">
        <v>3588</v>
      </c>
      <c r="H265" s="171" t="s">
        <v>3594</v>
      </c>
      <c r="I265" s="173" t="s">
        <v>3589</v>
      </c>
      <c r="J265" s="169" t="s">
        <v>3586</v>
      </c>
      <c r="K265" s="171" t="s">
        <v>3578</v>
      </c>
      <c r="L265" s="169" t="s">
        <v>3579</v>
      </c>
    </row>
    <row r="266" spans="2:12" s="171" customFormat="1">
      <c r="B266" s="181" t="s">
        <v>3620</v>
      </c>
      <c r="C266" s="169" t="s">
        <v>3621</v>
      </c>
      <c r="D266" s="170"/>
      <c r="E266" s="171" t="s">
        <v>3622</v>
      </c>
      <c r="F266" s="171" t="s">
        <v>3623</v>
      </c>
      <c r="G266" s="172"/>
      <c r="H266" s="171" t="s">
        <v>3624</v>
      </c>
      <c r="I266" s="173" t="s">
        <v>3625</v>
      </c>
      <c r="J266" s="169" t="s">
        <v>3621</v>
      </c>
      <c r="K266" s="170" t="s">
        <v>3182</v>
      </c>
      <c r="L266" s="169" t="s">
        <v>2599</v>
      </c>
    </row>
    <row r="267" spans="2:12" s="171" customFormat="1">
      <c r="B267" s="181" t="s">
        <v>3626</v>
      </c>
      <c r="C267" s="169" t="s">
        <v>2600</v>
      </c>
      <c r="D267" s="170"/>
      <c r="E267" s="171" t="s">
        <v>2602</v>
      </c>
      <c r="F267" s="171" t="s">
        <v>3623</v>
      </c>
      <c r="G267" s="172" t="s">
        <v>3627</v>
      </c>
      <c r="H267" s="171" t="s">
        <v>3624</v>
      </c>
      <c r="I267" s="173" t="s">
        <v>3185</v>
      </c>
      <c r="J267" s="169" t="s">
        <v>2600</v>
      </c>
      <c r="K267" s="170" t="s">
        <v>2603</v>
      </c>
      <c r="L267" s="169" t="s">
        <v>3186</v>
      </c>
    </row>
    <row r="268" spans="2:12" s="171" customFormat="1">
      <c r="B268" s="181" t="s">
        <v>3628</v>
      </c>
      <c r="C268" s="169" t="s">
        <v>3629</v>
      </c>
      <c r="D268" s="170"/>
      <c r="E268" s="171" t="s">
        <v>3630</v>
      </c>
      <c r="F268" s="171" t="s">
        <v>3623</v>
      </c>
      <c r="G268" s="172" t="s">
        <v>3631</v>
      </c>
      <c r="H268" s="171" t="s">
        <v>3624</v>
      </c>
      <c r="I268" s="173" t="s">
        <v>3632</v>
      </c>
      <c r="J268" s="169" t="s">
        <v>3629</v>
      </c>
      <c r="K268" s="171" t="s">
        <v>2769</v>
      </c>
      <c r="L268" s="169"/>
    </row>
    <row r="269" spans="2:12" s="171" customFormat="1">
      <c r="B269" s="181" t="s">
        <v>3633</v>
      </c>
      <c r="C269" s="172" t="s">
        <v>3232</v>
      </c>
      <c r="D269" s="170"/>
      <c r="E269" s="171" t="s">
        <v>3233</v>
      </c>
      <c r="F269" s="171" t="s">
        <v>3623</v>
      </c>
      <c r="G269" s="172"/>
      <c r="H269" s="171" t="s">
        <v>3624</v>
      </c>
      <c r="I269" s="173" t="s">
        <v>3234</v>
      </c>
      <c r="J269" s="172" t="s">
        <v>3232</v>
      </c>
      <c r="K269" s="170" t="s">
        <v>3182</v>
      </c>
      <c r="L269" s="169"/>
    </row>
    <row r="270" spans="2:12" s="171" customFormat="1">
      <c r="B270" s="181" t="s">
        <v>3634</v>
      </c>
      <c r="C270" s="180" t="s">
        <v>3569</v>
      </c>
      <c r="D270" s="170"/>
      <c r="E270" s="173" t="s">
        <v>3570</v>
      </c>
      <c r="F270" s="171" t="s">
        <v>3623</v>
      </c>
      <c r="G270" s="172" t="s">
        <v>3571</v>
      </c>
      <c r="H270" s="171" t="s">
        <v>3624</v>
      </c>
      <c r="I270" s="173" t="s">
        <v>3572</v>
      </c>
      <c r="J270" s="180" t="s">
        <v>3569</v>
      </c>
      <c r="K270" s="170" t="s">
        <v>3314</v>
      </c>
      <c r="L270" s="169" t="s">
        <v>3315</v>
      </c>
    </row>
    <row r="271" spans="2:12" s="171" customFormat="1">
      <c r="B271" s="181" t="s">
        <v>3635</v>
      </c>
      <c r="C271" s="169" t="s">
        <v>3636</v>
      </c>
      <c r="D271" s="170"/>
      <c r="E271" s="171" t="s">
        <v>3637</v>
      </c>
      <c r="F271" s="171" t="s">
        <v>3623</v>
      </c>
      <c r="G271" s="172" t="s">
        <v>3638</v>
      </c>
      <c r="H271" s="171" t="s">
        <v>3624</v>
      </c>
      <c r="I271" s="173" t="s">
        <v>3639</v>
      </c>
      <c r="J271" s="169" t="s">
        <v>3636</v>
      </c>
      <c r="K271" s="171" t="s">
        <v>3640</v>
      </c>
      <c r="L271" s="169"/>
    </row>
    <row r="272" spans="2:12" s="171" customFormat="1">
      <c r="B272" s="181" t="s">
        <v>3641</v>
      </c>
      <c r="C272" s="169" t="s">
        <v>3642</v>
      </c>
      <c r="D272" s="170"/>
      <c r="E272" s="171" t="s">
        <v>3643</v>
      </c>
      <c r="F272" s="171" t="s">
        <v>3623</v>
      </c>
      <c r="G272" s="172" t="s">
        <v>3644</v>
      </c>
      <c r="H272" s="171" t="s">
        <v>3624</v>
      </c>
      <c r="I272" s="173" t="s">
        <v>3645</v>
      </c>
      <c r="J272" s="169" t="s">
        <v>3642</v>
      </c>
      <c r="K272" s="171" t="s">
        <v>2616</v>
      </c>
      <c r="L272" s="169" t="s">
        <v>3646</v>
      </c>
    </row>
    <row r="273" spans="2:12" s="171" customFormat="1" ht="31.5">
      <c r="B273" s="181" t="s">
        <v>3647</v>
      </c>
      <c r="C273" s="169" t="s">
        <v>3648</v>
      </c>
      <c r="D273" s="170"/>
      <c r="E273" s="171" t="s">
        <v>3649</v>
      </c>
      <c r="F273" s="171" t="s">
        <v>3623</v>
      </c>
      <c r="G273" s="172" t="s">
        <v>3650</v>
      </c>
      <c r="H273" s="171" t="s">
        <v>3624</v>
      </c>
      <c r="I273" s="173" t="s">
        <v>3651</v>
      </c>
      <c r="J273" s="169" t="s">
        <v>3648</v>
      </c>
      <c r="K273" s="171" t="s">
        <v>3535</v>
      </c>
      <c r="L273" s="169" t="s">
        <v>3536</v>
      </c>
    </row>
    <row r="274" spans="2:12" s="171" customFormat="1" ht="31.5">
      <c r="B274" s="181" t="s">
        <v>3652</v>
      </c>
      <c r="C274" s="169" t="s">
        <v>3653</v>
      </c>
      <c r="D274" s="170"/>
      <c r="E274" s="171" t="s">
        <v>3654</v>
      </c>
      <c r="F274" s="171" t="s">
        <v>3623</v>
      </c>
      <c r="G274" s="172" t="s">
        <v>3655</v>
      </c>
      <c r="H274" s="171" t="s">
        <v>3624</v>
      </c>
      <c r="I274" s="173" t="s">
        <v>3656</v>
      </c>
      <c r="J274" s="169" t="s">
        <v>3653</v>
      </c>
      <c r="K274" s="171" t="s">
        <v>3535</v>
      </c>
      <c r="L274" s="169" t="s">
        <v>3536</v>
      </c>
    </row>
    <row r="275" spans="2:12" s="171" customFormat="1" ht="31.5">
      <c r="B275" s="181" t="s">
        <v>3657</v>
      </c>
      <c r="C275" s="169" t="s">
        <v>3658</v>
      </c>
      <c r="D275" s="170"/>
      <c r="E275" s="171" t="s">
        <v>3659</v>
      </c>
      <c r="F275" s="171" t="s">
        <v>3623</v>
      </c>
      <c r="G275" s="172" t="s">
        <v>3660</v>
      </c>
      <c r="H275" s="171" t="s">
        <v>3624</v>
      </c>
      <c r="I275" s="173" t="s">
        <v>3661</v>
      </c>
      <c r="J275" s="169" t="s">
        <v>3658</v>
      </c>
      <c r="K275" s="171" t="s">
        <v>2789</v>
      </c>
      <c r="L275" s="169"/>
    </row>
    <row r="276" spans="2:12" s="171" customFormat="1">
      <c r="B276" s="181" t="s">
        <v>3662</v>
      </c>
      <c r="C276" s="169" t="s">
        <v>3663</v>
      </c>
      <c r="D276" s="170"/>
      <c r="E276" s="171" t="s">
        <v>3664</v>
      </c>
      <c r="F276" s="171" t="s">
        <v>3623</v>
      </c>
      <c r="G276" s="172" t="s">
        <v>3665</v>
      </c>
      <c r="H276" s="171" t="s">
        <v>3624</v>
      </c>
      <c r="I276" s="173" t="s">
        <v>3666</v>
      </c>
      <c r="J276" s="169" t="s">
        <v>3663</v>
      </c>
      <c r="K276" s="170" t="s">
        <v>3314</v>
      </c>
      <c r="L276" s="169" t="s">
        <v>3315</v>
      </c>
    </row>
    <row r="277" spans="2:12" s="171" customFormat="1">
      <c r="B277" s="181" t="s">
        <v>3667</v>
      </c>
      <c r="C277" s="169" t="s">
        <v>3668</v>
      </c>
      <c r="D277" s="170"/>
      <c r="E277" s="171" t="s">
        <v>3669</v>
      </c>
      <c r="F277" s="171" t="s">
        <v>3623</v>
      </c>
      <c r="G277" s="172" t="s">
        <v>3670</v>
      </c>
      <c r="H277" s="171" t="s">
        <v>3624</v>
      </c>
      <c r="I277" s="173" t="s">
        <v>3671</v>
      </c>
      <c r="J277" s="169" t="s">
        <v>3668</v>
      </c>
      <c r="K277" s="170" t="s">
        <v>3314</v>
      </c>
      <c r="L277" s="169" t="s">
        <v>3315</v>
      </c>
    </row>
    <row r="278" spans="2:12" s="171" customFormat="1">
      <c r="B278" s="181" t="s">
        <v>3672</v>
      </c>
      <c r="C278" s="169" t="s">
        <v>3673</v>
      </c>
      <c r="D278" s="170"/>
      <c r="E278" s="171" t="s">
        <v>3674</v>
      </c>
      <c r="F278" s="171" t="s">
        <v>3623</v>
      </c>
      <c r="G278" s="172" t="s">
        <v>3675</v>
      </c>
      <c r="H278" s="171" t="s">
        <v>3624</v>
      </c>
      <c r="I278" s="173" t="s">
        <v>3676</v>
      </c>
      <c r="J278" s="169" t="s">
        <v>3673</v>
      </c>
      <c r="K278" s="170" t="s">
        <v>3314</v>
      </c>
      <c r="L278" s="169" t="s">
        <v>3315</v>
      </c>
    </row>
    <row r="279" spans="2:12" s="171" customFormat="1">
      <c r="B279" s="181" t="s">
        <v>3677</v>
      </c>
      <c r="C279" s="169" t="s">
        <v>3678</v>
      </c>
      <c r="D279" s="170"/>
      <c r="E279" s="171" t="s">
        <v>3679</v>
      </c>
      <c r="F279" s="171" t="s">
        <v>3623</v>
      </c>
      <c r="G279" s="172" t="s">
        <v>3680</v>
      </c>
      <c r="H279" s="171" t="s">
        <v>3624</v>
      </c>
      <c r="I279" s="173" t="s">
        <v>3681</v>
      </c>
      <c r="J279" s="169" t="s">
        <v>3678</v>
      </c>
      <c r="K279" s="170" t="s">
        <v>3314</v>
      </c>
      <c r="L279" s="169" t="s">
        <v>3315</v>
      </c>
    </row>
    <row r="280" spans="2:12" s="171" customFormat="1">
      <c r="B280" s="181" t="s">
        <v>3682</v>
      </c>
      <c r="C280" s="169" t="s">
        <v>3683</v>
      </c>
      <c r="D280" s="170"/>
      <c r="E280" s="171" t="s">
        <v>3684</v>
      </c>
      <c r="F280" s="171" t="s">
        <v>3685</v>
      </c>
      <c r="G280" s="172"/>
      <c r="H280" s="171" t="s">
        <v>3686</v>
      </c>
      <c r="I280" s="173" t="s">
        <v>3687</v>
      </c>
      <c r="J280" s="169" t="s">
        <v>3683</v>
      </c>
      <c r="K280" s="170" t="s">
        <v>3182</v>
      </c>
      <c r="L280" s="169" t="s">
        <v>2599</v>
      </c>
    </row>
    <row r="281" spans="2:12" s="171" customFormat="1">
      <c r="B281" s="181" t="s">
        <v>3688</v>
      </c>
      <c r="C281" s="169" t="s">
        <v>3689</v>
      </c>
      <c r="D281" s="170"/>
      <c r="E281" s="171" t="s">
        <v>3690</v>
      </c>
      <c r="F281" s="171" t="s">
        <v>3685</v>
      </c>
      <c r="G281" s="172" t="s">
        <v>3691</v>
      </c>
      <c r="H281" s="171" t="s">
        <v>3686</v>
      </c>
      <c r="I281" s="173" t="s">
        <v>3692</v>
      </c>
      <c r="J281" s="169" t="s">
        <v>3689</v>
      </c>
      <c r="K281" s="170" t="s">
        <v>2603</v>
      </c>
      <c r="L281" s="169"/>
    </row>
    <row r="282" spans="2:12" s="171" customFormat="1">
      <c r="B282" s="181" t="s">
        <v>3693</v>
      </c>
      <c r="C282" s="169" t="s">
        <v>3694</v>
      </c>
      <c r="D282" s="170"/>
      <c r="E282" s="171" t="s">
        <v>3695</v>
      </c>
      <c r="F282" s="171" t="s">
        <v>3685</v>
      </c>
      <c r="G282" s="172" t="s">
        <v>3696</v>
      </c>
      <c r="H282" s="171" t="s">
        <v>3686</v>
      </c>
      <c r="I282" s="173" t="s">
        <v>3697</v>
      </c>
      <c r="J282" s="169" t="s">
        <v>3694</v>
      </c>
      <c r="K282" s="170" t="s">
        <v>3578</v>
      </c>
      <c r="L282" s="169"/>
    </row>
    <row r="283" spans="2:12" s="171" customFormat="1">
      <c r="B283" s="181" t="s">
        <v>3698</v>
      </c>
      <c r="C283" s="169" t="s">
        <v>3232</v>
      </c>
      <c r="D283" s="170"/>
      <c r="E283" s="171" t="s">
        <v>3622</v>
      </c>
      <c r="F283" s="171" t="s">
        <v>3685</v>
      </c>
      <c r="G283" s="172"/>
      <c r="H283" s="171" t="s">
        <v>3686</v>
      </c>
      <c r="I283" s="173" t="s">
        <v>3625</v>
      </c>
      <c r="J283" s="169" t="s">
        <v>3232</v>
      </c>
      <c r="K283" s="170" t="s">
        <v>3182</v>
      </c>
      <c r="L283" s="169"/>
    </row>
    <row r="284" spans="2:12" s="171" customFormat="1" ht="31.5">
      <c r="B284" s="181" t="s">
        <v>3699</v>
      </c>
      <c r="C284" s="169" t="s">
        <v>3648</v>
      </c>
      <c r="D284" s="170"/>
      <c r="E284" s="171" t="s">
        <v>3649</v>
      </c>
      <c r="F284" s="171" t="s">
        <v>3685</v>
      </c>
      <c r="G284" s="172" t="s">
        <v>3650</v>
      </c>
      <c r="H284" s="171" t="s">
        <v>3686</v>
      </c>
      <c r="I284" s="173" t="s">
        <v>3651</v>
      </c>
      <c r="J284" s="169" t="s">
        <v>3648</v>
      </c>
      <c r="K284" s="171" t="s">
        <v>3535</v>
      </c>
      <c r="L284" s="169" t="s">
        <v>3536</v>
      </c>
    </row>
    <row r="285" spans="2:12" s="171" customFormat="1" ht="31.5">
      <c r="B285" s="181" t="s">
        <v>3700</v>
      </c>
      <c r="C285" s="169" t="s">
        <v>3653</v>
      </c>
      <c r="D285" s="170"/>
      <c r="E285" s="171" t="s">
        <v>3654</v>
      </c>
      <c r="F285" s="171" t="s">
        <v>3685</v>
      </c>
      <c r="G285" s="172" t="s">
        <v>3655</v>
      </c>
      <c r="H285" s="171" t="s">
        <v>3686</v>
      </c>
      <c r="I285" s="173" t="s">
        <v>3656</v>
      </c>
      <c r="J285" s="169" t="s">
        <v>3653</v>
      </c>
      <c r="K285" s="171" t="s">
        <v>3535</v>
      </c>
      <c r="L285" s="169" t="s">
        <v>3536</v>
      </c>
    </row>
    <row r="286" spans="2:12" s="171" customFormat="1" ht="31.5">
      <c r="B286" s="181" t="s">
        <v>3701</v>
      </c>
      <c r="C286" s="169" t="s">
        <v>3658</v>
      </c>
      <c r="D286" s="170"/>
      <c r="E286" s="171" t="s">
        <v>3659</v>
      </c>
      <c r="F286" s="171" t="s">
        <v>3685</v>
      </c>
      <c r="G286" s="172" t="s">
        <v>3660</v>
      </c>
      <c r="H286" s="171" t="s">
        <v>3686</v>
      </c>
      <c r="I286" s="173" t="s">
        <v>3661</v>
      </c>
      <c r="J286" s="169" t="s">
        <v>3658</v>
      </c>
      <c r="K286" s="171" t="s">
        <v>2789</v>
      </c>
      <c r="L286" s="169"/>
    </row>
    <row r="287" spans="2:12" s="171" customFormat="1">
      <c r="B287" s="181" t="s">
        <v>3702</v>
      </c>
      <c r="C287" s="169" t="s">
        <v>3636</v>
      </c>
      <c r="D287" s="170"/>
      <c r="E287" s="171" t="s">
        <v>3637</v>
      </c>
      <c r="F287" s="171" t="s">
        <v>3685</v>
      </c>
      <c r="G287" s="169" t="s">
        <v>3638</v>
      </c>
      <c r="H287" s="171" t="s">
        <v>3686</v>
      </c>
      <c r="I287" s="173" t="s">
        <v>3639</v>
      </c>
      <c r="J287" s="169" t="s">
        <v>3636</v>
      </c>
      <c r="K287" s="171" t="s">
        <v>3640</v>
      </c>
      <c r="L287" s="169"/>
    </row>
    <row r="288" spans="2:12" s="171" customFormat="1">
      <c r="B288" s="181" t="s">
        <v>3703</v>
      </c>
      <c r="C288" s="169" t="s">
        <v>3663</v>
      </c>
      <c r="D288" s="170"/>
      <c r="E288" s="171" t="s">
        <v>3664</v>
      </c>
      <c r="F288" s="171" t="s">
        <v>3685</v>
      </c>
      <c r="G288" s="172" t="s">
        <v>3665</v>
      </c>
      <c r="H288" s="171" t="s">
        <v>3686</v>
      </c>
      <c r="I288" s="173" t="s">
        <v>3666</v>
      </c>
      <c r="J288" s="169" t="s">
        <v>3663</v>
      </c>
      <c r="K288" s="170" t="s">
        <v>3314</v>
      </c>
      <c r="L288" s="169" t="s">
        <v>3315</v>
      </c>
    </row>
    <row r="289" spans="2:12" s="171" customFormat="1">
      <c r="B289" s="181" t="s">
        <v>3704</v>
      </c>
      <c r="C289" s="169" t="s">
        <v>3668</v>
      </c>
      <c r="D289" s="170"/>
      <c r="E289" s="171" t="s">
        <v>3669</v>
      </c>
      <c r="F289" s="171" t="s">
        <v>3685</v>
      </c>
      <c r="G289" s="172" t="s">
        <v>3670</v>
      </c>
      <c r="H289" s="171" t="s">
        <v>3686</v>
      </c>
      <c r="I289" s="173" t="s">
        <v>3671</v>
      </c>
      <c r="J289" s="169" t="s">
        <v>3668</v>
      </c>
      <c r="K289" s="170" t="s">
        <v>3314</v>
      </c>
      <c r="L289" s="169" t="s">
        <v>3315</v>
      </c>
    </row>
    <row r="290" spans="2:12" s="171" customFormat="1">
      <c r="B290" s="181" t="s">
        <v>3705</v>
      </c>
      <c r="C290" s="169" t="s">
        <v>3673</v>
      </c>
      <c r="D290" s="170"/>
      <c r="E290" s="171" t="s">
        <v>3674</v>
      </c>
      <c r="F290" s="171" t="s">
        <v>3685</v>
      </c>
      <c r="G290" s="172" t="s">
        <v>3675</v>
      </c>
      <c r="H290" s="171" t="s">
        <v>3686</v>
      </c>
      <c r="I290" s="173" t="s">
        <v>3676</v>
      </c>
      <c r="J290" s="169" t="s">
        <v>3673</v>
      </c>
      <c r="K290" s="170" t="s">
        <v>3314</v>
      </c>
      <c r="L290" s="169" t="s">
        <v>3315</v>
      </c>
    </row>
    <row r="291" spans="2:12" s="171" customFormat="1">
      <c r="B291" s="181" t="s">
        <v>3706</v>
      </c>
      <c r="C291" s="169" t="s">
        <v>3678</v>
      </c>
      <c r="D291" s="170"/>
      <c r="E291" s="171" t="s">
        <v>3679</v>
      </c>
      <c r="F291" s="171" t="s">
        <v>3685</v>
      </c>
      <c r="G291" s="172" t="s">
        <v>3680</v>
      </c>
      <c r="H291" s="171" t="s">
        <v>3686</v>
      </c>
      <c r="I291" s="173" t="s">
        <v>3681</v>
      </c>
      <c r="J291" s="169" t="s">
        <v>3678</v>
      </c>
      <c r="K291" s="170" t="s">
        <v>3314</v>
      </c>
      <c r="L291" s="169" t="s">
        <v>3315</v>
      </c>
    </row>
    <row r="292" spans="2:12" s="171" customFormat="1">
      <c r="B292" s="181" t="s">
        <v>3707</v>
      </c>
      <c r="C292" s="169" t="s">
        <v>3708</v>
      </c>
      <c r="D292" s="170"/>
      <c r="E292" s="171" t="s">
        <v>3709</v>
      </c>
      <c r="F292" s="171" t="s">
        <v>3685</v>
      </c>
      <c r="G292" s="172" t="s">
        <v>3710</v>
      </c>
      <c r="H292" s="171" t="s">
        <v>3686</v>
      </c>
      <c r="I292" s="173" t="s">
        <v>3711</v>
      </c>
      <c r="J292" s="169" t="s">
        <v>3708</v>
      </c>
      <c r="K292" s="171" t="s">
        <v>3712</v>
      </c>
      <c r="L292" s="169"/>
    </row>
    <row r="293" spans="2:12" s="171" customFormat="1">
      <c r="B293" s="181" t="s">
        <v>3713</v>
      </c>
      <c r="C293" s="172" t="s">
        <v>3714</v>
      </c>
      <c r="D293" s="170"/>
      <c r="E293" s="171" t="s">
        <v>3715</v>
      </c>
      <c r="F293" s="171" t="s">
        <v>3685</v>
      </c>
      <c r="G293" s="172" t="s">
        <v>3716</v>
      </c>
      <c r="H293" s="171" t="s">
        <v>3686</v>
      </c>
      <c r="I293" s="173" t="s">
        <v>3717</v>
      </c>
      <c r="J293" s="172" t="s">
        <v>3714</v>
      </c>
      <c r="K293" s="170" t="s">
        <v>3578</v>
      </c>
      <c r="L293" s="169"/>
    </row>
    <row r="294" spans="2:12" s="171" customFormat="1">
      <c r="B294" s="181" t="s">
        <v>3718</v>
      </c>
      <c r="C294" s="169" t="s">
        <v>3642</v>
      </c>
      <c r="D294" s="170"/>
      <c r="E294" s="171" t="s">
        <v>3643</v>
      </c>
      <c r="F294" s="171" t="s">
        <v>3685</v>
      </c>
      <c r="G294" s="172" t="s">
        <v>3644</v>
      </c>
      <c r="H294" s="171" t="s">
        <v>3686</v>
      </c>
      <c r="I294" s="173" t="s">
        <v>3645</v>
      </c>
      <c r="J294" s="169" t="s">
        <v>3642</v>
      </c>
      <c r="K294" s="171" t="s">
        <v>2616</v>
      </c>
      <c r="L294" s="169" t="s">
        <v>3646</v>
      </c>
    </row>
    <row r="295" spans="2:12" s="171" customFormat="1">
      <c r="B295" s="181" t="s">
        <v>3719</v>
      </c>
      <c r="C295" s="169" t="s">
        <v>3720</v>
      </c>
      <c r="D295" s="170"/>
      <c r="E295" s="171" t="s">
        <v>3721</v>
      </c>
      <c r="F295" s="171" t="s">
        <v>3722</v>
      </c>
      <c r="G295" s="172"/>
      <c r="H295" s="171" t="s">
        <v>3723</v>
      </c>
      <c r="I295" s="173" t="s">
        <v>3724</v>
      </c>
      <c r="J295" s="169" t="s">
        <v>3720</v>
      </c>
      <c r="K295" s="170" t="s">
        <v>3182</v>
      </c>
      <c r="L295" s="169"/>
    </row>
    <row r="296" spans="2:12" s="171" customFormat="1">
      <c r="B296" s="181" t="s">
        <v>3725</v>
      </c>
      <c r="C296" s="172" t="s">
        <v>2574</v>
      </c>
      <c r="D296" s="170"/>
      <c r="E296" s="171" t="s">
        <v>2709</v>
      </c>
      <c r="F296" s="171" t="s">
        <v>3722</v>
      </c>
      <c r="G296" s="172" t="s">
        <v>865</v>
      </c>
      <c r="H296" s="171" t="s">
        <v>3723</v>
      </c>
      <c r="I296" s="173" t="s">
        <v>867</v>
      </c>
      <c r="J296" s="172" t="s">
        <v>2574</v>
      </c>
      <c r="K296" s="170" t="s">
        <v>2616</v>
      </c>
      <c r="L296" s="169"/>
    </row>
    <row r="297" spans="2:12" s="171" customFormat="1">
      <c r="B297" s="181" t="s">
        <v>3726</v>
      </c>
      <c r="C297" s="172" t="s">
        <v>2271</v>
      </c>
      <c r="D297" s="170"/>
      <c r="E297" s="171" t="s">
        <v>2630</v>
      </c>
      <c r="F297" s="171" t="s">
        <v>3722</v>
      </c>
      <c r="G297" s="172" t="s">
        <v>631</v>
      </c>
      <c r="H297" s="171" t="s">
        <v>3723</v>
      </c>
      <c r="I297" s="173" t="s">
        <v>508</v>
      </c>
      <c r="J297" s="172" t="s">
        <v>2271</v>
      </c>
      <c r="K297" s="170" t="s">
        <v>2631</v>
      </c>
      <c r="L297" s="169"/>
    </row>
    <row r="298" spans="2:12" s="171" customFormat="1" ht="31.5">
      <c r="B298" s="181" t="s">
        <v>3727</v>
      </c>
      <c r="C298" s="172" t="s">
        <v>3728</v>
      </c>
      <c r="D298" s="170"/>
      <c r="E298" s="171" t="s">
        <v>3729</v>
      </c>
      <c r="F298" s="171" t="s">
        <v>3722</v>
      </c>
      <c r="G298" s="172" t="s">
        <v>3730</v>
      </c>
      <c r="H298" s="171" t="s">
        <v>3723</v>
      </c>
      <c r="I298" s="173" t="s">
        <v>3731</v>
      </c>
      <c r="J298" s="172" t="s">
        <v>3728</v>
      </c>
      <c r="K298" s="170" t="s">
        <v>2785</v>
      </c>
      <c r="L298" s="169"/>
    </row>
    <row r="299" spans="2:12" s="171" customFormat="1">
      <c r="B299" s="181" t="s">
        <v>3732</v>
      </c>
      <c r="C299" s="172" t="s">
        <v>3733</v>
      </c>
      <c r="D299" s="170"/>
      <c r="E299" s="171" t="s">
        <v>3210</v>
      </c>
      <c r="F299" s="171" t="s">
        <v>3722</v>
      </c>
      <c r="G299" s="172" t="s">
        <v>3734</v>
      </c>
      <c r="H299" s="171" t="s">
        <v>3723</v>
      </c>
      <c r="I299" s="173" t="s">
        <v>3212</v>
      </c>
      <c r="J299" s="172" t="s">
        <v>3733</v>
      </c>
      <c r="K299" s="170" t="s">
        <v>2631</v>
      </c>
      <c r="L299" s="169"/>
    </row>
    <row r="300" spans="2:12" s="171" customFormat="1">
      <c r="B300" s="181" t="s">
        <v>3735</v>
      </c>
      <c r="C300" s="172" t="s">
        <v>3736</v>
      </c>
      <c r="D300" s="170"/>
      <c r="E300" s="171" t="s">
        <v>3737</v>
      </c>
      <c r="F300" s="171" t="s">
        <v>3722</v>
      </c>
      <c r="G300" s="169" t="s">
        <v>3738</v>
      </c>
      <c r="H300" s="171" t="s">
        <v>3723</v>
      </c>
      <c r="I300" s="173" t="s">
        <v>3739</v>
      </c>
      <c r="J300" s="172" t="s">
        <v>3736</v>
      </c>
      <c r="K300" s="170" t="s">
        <v>2624</v>
      </c>
      <c r="L300" s="169" t="s">
        <v>3740</v>
      </c>
    </row>
    <row r="301" spans="2:12" s="171" customFormat="1">
      <c r="B301" s="181" t="s">
        <v>3741</v>
      </c>
      <c r="C301" s="172" t="s">
        <v>3742</v>
      </c>
      <c r="D301" s="170"/>
      <c r="E301" s="171" t="s">
        <v>3743</v>
      </c>
      <c r="F301" s="171" t="s">
        <v>3722</v>
      </c>
      <c r="G301" s="172" t="s">
        <v>3744</v>
      </c>
      <c r="H301" s="171" t="s">
        <v>3723</v>
      </c>
      <c r="I301" s="173" t="s">
        <v>3745</v>
      </c>
      <c r="J301" s="172" t="s">
        <v>3742</v>
      </c>
      <c r="K301" s="170" t="s">
        <v>2624</v>
      </c>
      <c r="L301" s="169" t="s">
        <v>3746</v>
      </c>
    </row>
    <row r="302" spans="2:12" s="171" customFormat="1" ht="78.75">
      <c r="B302" s="181" t="s">
        <v>3747</v>
      </c>
      <c r="C302" s="172" t="s">
        <v>3748</v>
      </c>
      <c r="D302" s="170"/>
      <c r="E302" s="171" t="s">
        <v>3749</v>
      </c>
      <c r="F302" s="171" t="s">
        <v>3722</v>
      </c>
      <c r="G302" s="172" t="s">
        <v>3750</v>
      </c>
      <c r="H302" s="171" t="s">
        <v>3723</v>
      </c>
      <c r="I302" s="173" t="s">
        <v>3751</v>
      </c>
      <c r="J302" s="172" t="s">
        <v>3748</v>
      </c>
      <c r="K302" s="170" t="s">
        <v>2624</v>
      </c>
      <c r="L302" s="169" t="s">
        <v>3752</v>
      </c>
    </row>
    <row r="303" spans="2:12" s="171" customFormat="1" ht="126">
      <c r="B303" s="181" t="s">
        <v>3753</v>
      </c>
      <c r="C303" s="172" t="s">
        <v>3754</v>
      </c>
      <c r="D303" s="170"/>
      <c r="E303" s="171" t="s">
        <v>3755</v>
      </c>
      <c r="F303" s="171" t="s">
        <v>3722</v>
      </c>
      <c r="G303" s="169" t="s">
        <v>3756</v>
      </c>
      <c r="H303" s="171" t="s">
        <v>3723</v>
      </c>
      <c r="I303" s="173" t="s">
        <v>3757</v>
      </c>
      <c r="J303" s="172" t="s">
        <v>3754</v>
      </c>
      <c r="K303" s="170" t="s">
        <v>2624</v>
      </c>
      <c r="L303" s="169" t="s">
        <v>3758</v>
      </c>
    </row>
    <row r="304" spans="2:12" s="171" customFormat="1">
      <c r="B304" s="181" t="s">
        <v>3759</v>
      </c>
      <c r="C304" s="175" t="s">
        <v>3760</v>
      </c>
      <c r="D304" s="176"/>
      <c r="E304" s="177"/>
      <c r="F304" s="177" t="s">
        <v>3761</v>
      </c>
      <c r="G304" s="172" t="s">
        <v>3762</v>
      </c>
      <c r="H304" s="171" t="s">
        <v>3763</v>
      </c>
      <c r="I304" s="173" t="s">
        <v>3764</v>
      </c>
      <c r="J304" s="175" t="s">
        <v>3760</v>
      </c>
      <c r="K304" s="176" t="s">
        <v>3765</v>
      </c>
      <c r="L304" s="169"/>
    </row>
    <row r="305" spans="2:12" s="171" customFormat="1">
      <c r="B305" s="181" t="s">
        <v>3766</v>
      </c>
      <c r="C305" s="175" t="s">
        <v>3767</v>
      </c>
      <c r="D305" s="176"/>
      <c r="E305" s="177"/>
      <c r="F305" s="177" t="s">
        <v>3761</v>
      </c>
      <c r="G305" s="172" t="s">
        <v>3768</v>
      </c>
      <c r="H305" s="171" t="s">
        <v>3763</v>
      </c>
      <c r="I305" s="173" t="s">
        <v>3769</v>
      </c>
      <c r="J305" s="175" t="s">
        <v>3767</v>
      </c>
      <c r="K305" s="176" t="s">
        <v>3712</v>
      </c>
      <c r="L305" s="169"/>
    </row>
    <row r="306" spans="2:12" s="171" customFormat="1">
      <c r="B306" s="168">
        <v>163</v>
      </c>
      <c r="C306" s="172" t="s">
        <v>3770</v>
      </c>
      <c r="D306" s="170" t="s">
        <v>3771</v>
      </c>
      <c r="F306" s="171" t="s">
        <v>3164</v>
      </c>
      <c r="G306" s="183" t="s">
        <v>3772</v>
      </c>
      <c r="H306" s="171" t="s">
        <v>3773</v>
      </c>
      <c r="I306" s="173" t="s">
        <v>12098</v>
      </c>
      <c r="J306" s="172" t="s">
        <v>3770</v>
      </c>
      <c r="K306" s="170" t="s">
        <v>2631</v>
      </c>
      <c r="L306" s="169"/>
    </row>
    <row r="307" spans="2:12" s="171" customFormat="1">
      <c r="B307" s="168">
        <v>164</v>
      </c>
      <c r="C307" s="172" t="s">
        <v>1086</v>
      </c>
      <c r="D307" s="170" t="s">
        <v>3775</v>
      </c>
      <c r="F307" s="171" t="s">
        <v>3164</v>
      </c>
      <c r="G307" s="183" t="s">
        <v>3776</v>
      </c>
      <c r="H307" s="171" t="s">
        <v>3773</v>
      </c>
      <c r="I307" s="173" t="s">
        <v>12099</v>
      </c>
      <c r="J307" s="172" t="s">
        <v>1086</v>
      </c>
      <c r="K307" s="170" t="s">
        <v>3778</v>
      </c>
      <c r="L307" s="169"/>
    </row>
    <row r="308" spans="2:12" s="171" customFormat="1">
      <c r="B308" s="181"/>
      <c r="C308" s="172"/>
      <c r="D308" s="170"/>
      <c r="G308" s="172"/>
      <c r="I308" s="173" t="s">
        <v>52</v>
      </c>
      <c r="J308" s="172"/>
      <c r="K308" s="170"/>
      <c r="L308" s="169"/>
    </row>
    <row r="309" spans="2:12" s="171" customFormat="1">
      <c r="B309" s="181"/>
      <c r="C309" s="172"/>
      <c r="D309" s="170"/>
      <c r="G309" s="172"/>
      <c r="I309" s="173" t="s">
        <v>52</v>
      </c>
      <c r="J309" s="172"/>
      <c r="K309" s="170"/>
      <c r="L309" s="169"/>
    </row>
    <row r="310" spans="2:12" s="171" customFormat="1">
      <c r="B310" s="181"/>
      <c r="C310" s="172"/>
      <c r="D310" s="170"/>
      <c r="G310" s="172"/>
      <c r="I310" s="173" t="s">
        <v>52</v>
      </c>
      <c r="J310" s="172"/>
      <c r="K310" s="170"/>
      <c r="L310" s="169"/>
    </row>
    <row r="311" spans="2:12" s="171" customFormat="1">
      <c r="B311" s="181"/>
      <c r="C311" s="172"/>
      <c r="D311" s="170"/>
      <c r="G311" s="172"/>
      <c r="I311" s="173" t="s">
        <v>52</v>
      </c>
      <c r="J311" s="172"/>
      <c r="K311" s="170"/>
      <c r="L311" s="169"/>
    </row>
    <row r="312" spans="2:12" s="171" customFormat="1">
      <c r="B312" s="181"/>
      <c r="C312" s="172"/>
      <c r="D312" s="170"/>
      <c r="G312" s="172"/>
      <c r="I312" s="173" t="s">
        <v>52</v>
      </c>
      <c r="J312" s="172"/>
      <c r="K312" s="170"/>
      <c r="L312" s="169"/>
    </row>
    <row r="313" spans="2:12" s="171" customFormat="1">
      <c r="B313" s="168">
        <v>165</v>
      </c>
      <c r="C313" s="172" t="s">
        <v>3779</v>
      </c>
      <c r="D313" s="170" t="s">
        <v>3780</v>
      </c>
      <c r="F313" s="171" t="s">
        <v>3164</v>
      </c>
      <c r="G313" s="183" t="s">
        <v>3781</v>
      </c>
      <c r="H313" s="171" t="s">
        <v>3773</v>
      </c>
      <c r="I313" s="173" t="s">
        <v>12100</v>
      </c>
      <c r="J313" s="172" t="s">
        <v>3779</v>
      </c>
      <c r="K313" s="170" t="s">
        <v>2883</v>
      </c>
      <c r="L313" s="169"/>
    </row>
    <row r="314" spans="2:12" s="171" customFormat="1">
      <c r="B314" s="168">
        <v>166</v>
      </c>
      <c r="C314" s="172" t="s">
        <v>3783</v>
      </c>
      <c r="D314" s="170" t="s">
        <v>3784</v>
      </c>
      <c r="F314" s="171" t="s">
        <v>3164</v>
      </c>
      <c r="G314" s="183" t="s">
        <v>3785</v>
      </c>
      <c r="H314" s="171" t="s">
        <v>3773</v>
      </c>
      <c r="I314" s="173" t="s">
        <v>12102</v>
      </c>
      <c r="J314" s="172" t="s">
        <v>3783</v>
      </c>
      <c r="K314" s="170" t="s">
        <v>2883</v>
      </c>
      <c r="L314" s="169"/>
    </row>
    <row r="315" spans="2:12" s="171" customFormat="1">
      <c r="B315" s="168">
        <v>167</v>
      </c>
      <c r="C315" s="172" t="s">
        <v>3786</v>
      </c>
      <c r="D315" s="172" t="s">
        <v>3787</v>
      </c>
      <c r="F315" s="171" t="s">
        <v>3164</v>
      </c>
      <c r="G315" s="183" t="s">
        <v>3788</v>
      </c>
      <c r="H315" s="171" t="s">
        <v>3773</v>
      </c>
      <c r="I315" s="173" t="s">
        <v>3789</v>
      </c>
      <c r="J315" s="172" t="s">
        <v>3786</v>
      </c>
      <c r="K315" s="170" t="s">
        <v>2610</v>
      </c>
      <c r="L315" s="169"/>
    </row>
    <row r="316" spans="2:12" s="171" customFormat="1">
      <c r="B316" s="168">
        <v>168</v>
      </c>
      <c r="C316" s="172" t="s">
        <v>3790</v>
      </c>
      <c r="D316" s="172" t="s">
        <v>3791</v>
      </c>
      <c r="F316" s="171" t="s">
        <v>3164</v>
      </c>
      <c r="G316" s="171" t="s">
        <v>3792</v>
      </c>
      <c r="H316" s="171" t="s">
        <v>3773</v>
      </c>
      <c r="I316" s="173" t="s">
        <v>3793</v>
      </c>
      <c r="J316" s="172" t="s">
        <v>3790</v>
      </c>
      <c r="K316" s="170" t="s">
        <v>2616</v>
      </c>
      <c r="L316" s="169"/>
    </row>
    <row r="317" spans="2:12" s="171" customFormat="1">
      <c r="B317" s="168">
        <v>169</v>
      </c>
      <c r="C317" s="172" t="s">
        <v>2490</v>
      </c>
      <c r="D317" s="172" t="s">
        <v>3794</v>
      </c>
      <c r="F317" s="171" t="s">
        <v>3164</v>
      </c>
      <c r="G317" s="183" t="s">
        <v>2491</v>
      </c>
      <c r="H317" s="171" t="s">
        <v>3773</v>
      </c>
      <c r="I317" s="173" t="s">
        <v>2492</v>
      </c>
      <c r="J317" s="172" t="s">
        <v>2490</v>
      </c>
      <c r="K317" s="170" t="s">
        <v>2624</v>
      </c>
      <c r="L317" s="169"/>
    </row>
    <row r="318" spans="2:12" s="171" customFormat="1">
      <c r="B318" s="168">
        <v>170</v>
      </c>
      <c r="C318" s="172" t="s">
        <v>3795</v>
      </c>
      <c r="D318" s="172" t="s">
        <v>3796</v>
      </c>
      <c r="F318" s="171" t="s">
        <v>3164</v>
      </c>
      <c r="G318" s="183" t="s">
        <v>3797</v>
      </c>
      <c r="H318" s="171" t="s">
        <v>3773</v>
      </c>
      <c r="I318" s="173" t="s">
        <v>3798</v>
      </c>
      <c r="J318" s="172" t="s">
        <v>3795</v>
      </c>
      <c r="K318" s="170" t="s">
        <v>2631</v>
      </c>
      <c r="L318" s="169"/>
    </row>
    <row r="319" spans="2:12" s="171" customFormat="1">
      <c r="B319" s="168">
        <v>171</v>
      </c>
      <c r="C319" s="172" t="s">
        <v>3799</v>
      </c>
      <c r="D319" s="172" t="s">
        <v>3800</v>
      </c>
      <c r="F319" s="171" t="s">
        <v>3164</v>
      </c>
      <c r="G319" s="183" t="s">
        <v>3801</v>
      </c>
      <c r="H319" s="171" t="s">
        <v>3773</v>
      </c>
      <c r="I319" s="173" t="s">
        <v>3802</v>
      </c>
      <c r="J319" s="172" t="s">
        <v>3799</v>
      </c>
      <c r="K319" s="170" t="s">
        <v>2668</v>
      </c>
      <c r="L319" s="169"/>
    </row>
    <row r="320" spans="2:12" s="171" customFormat="1">
      <c r="B320" s="168">
        <v>172</v>
      </c>
      <c r="C320" s="172" t="s">
        <v>2496</v>
      </c>
      <c r="D320" s="172" t="s">
        <v>3803</v>
      </c>
      <c r="F320" s="171" t="s">
        <v>3164</v>
      </c>
      <c r="G320" s="183" t="s">
        <v>3804</v>
      </c>
      <c r="H320" s="171" t="s">
        <v>3773</v>
      </c>
      <c r="I320" s="173" t="s">
        <v>2498</v>
      </c>
      <c r="J320" s="172" t="s">
        <v>2496</v>
      </c>
      <c r="K320" s="170" t="s">
        <v>2631</v>
      </c>
      <c r="L320" s="169"/>
    </row>
    <row r="321" spans="2:12" s="171" customFormat="1">
      <c r="B321" s="168">
        <v>173</v>
      </c>
      <c r="C321" s="172" t="s">
        <v>2499</v>
      </c>
      <c r="D321" s="172" t="s">
        <v>3805</v>
      </c>
      <c r="F321" s="171" t="s">
        <v>3164</v>
      </c>
      <c r="G321" s="183" t="s">
        <v>2500</v>
      </c>
      <c r="H321" s="171" t="s">
        <v>3773</v>
      </c>
      <c r="I321" s="173" t="s">
        <v>3806</v>
      </c>
      <c r="J321" s="172" t="s">
        <v>2499</v>
      </c>
      <c r="K321" s="170" t="s">
        <v>2603</v>
      </c>
      <c r="L321" s="169"/>
    </row>
    <row r="322" spans="2:12" s="171" customFormat="1">
      <c r="B322" s="168">
        <v>174</v>
      </c>
      <c r="C322" s="172" t="s">
        <v>2502</v>
      </c>
      <c r="D322" s="172" t="s">
        <v>3807</v>
      </c>
      <c r="F322" s="171" t="s">
        <v>3164</v>
      </c>
      <c r="G322" s="183" t="s">
        <v>2503</v>
      </c>
      <c r="H322" s="171" t="s">
        <v>3773</v>
      </c>
      <c r="I322" s="173" t="s">
        <v>2504</v>
      </c>
      <c r="J322" s="172" t="s">
        <v>2502</v>
      </c>
      <c r="K322" s="170" t="s">
        <v>2616</v>
      </c>
      <c r="L322" s="169"/>
    </row>
    <row r="323" spans="2:12" s="171" customFormat="1">
      <c r="B323" s="168">
        <v>175</v>
      </c>
      <c r="C323" s="172" t="s">
        <v>2505</v>
      </c>
      <c r="D323" s="172" t="s">
        <v>3808</v>
      </c>
      <c r="F323" s="171" t="s">
        <v>3164</v>
      </c>
      <c r="G323" s="183" t="s">
        <v>2506</v>
      </c>
      <c r="H323" s="171" t="s">
        <v>3773</v>
      </c>
      <c r="I323" s="173" t="s">
        <v>12101</v>
      </c>
      <c r="J323" s="172" t="s">
        <v>2505</v>
      </c>
      <c r="K323" s="170" t="s">
        <v>2711</v>
      </c>
      <c r="L323" s="169"/>
    </row>
    <row r="324" spans="2:12" s="171" customFormat="1">
      <c r="B324" s="168">
        <v>176</v>
      </c>
      <c r="C324" s="172" t="s">
        <v>3809</v>
      </c>
      <c r="D324" s="170" t="s">
        <v>3810</v>
      </c>
      <c r="F324" s="171" t="s">
        <v>3164</v>
      </c>
      <c r="G324" s="172" t="s">
        <v>3811</v>
      </c>
      <c r="H324" s="171" t="s">
        <v>3773</v>
      </c>
      <c r="I324" s="184" t="s">
        <v>3812</v>
      </c>
      <c r="J324" s="172" t="s">
        <v>3809</v>
      </c>
      <c r="K324" s="170" t="s">
        <v>3813</v>
      </c>
      <c r="L324" s="169"/>
    </row>
    <row r="325" spans="2:12" s="171" customFormat="1">
      <c r="B325" s="168">
        <v>177</v>
      </c>
      <c r="C325" s="172" t="s">
        <v>3814</v>
      </c>
      <c r="D325" s="170" t="s">
        <v>3815</v>
      </c>
      <c r="F325" s="171" t="s">
        <v>3164</v>
      </c>
      <c r="G325" s="183" t="s">
        <v>3816</v>
      </c>
      <c r="H325" s="171" t="s">
        <v>3773</v>
      </c>
      <c r="I325" s="184" t="s">
        <v>3817</v>
      </c>
      <c r="J325" s="172" t="s">
        <v>3814</v>
      </c>
      <c r="K325" s="170" t="s">
        <v>3813</v>
      </c>
      <c r="L325" s="169"/>
    </row>
    <row r="326" spans="2:12" s="171" customFormat="1">
      <c r="B326" s="168"/>
      <c r="C326" s="172"/>
      <c r="D326" s="170"/>
      <c r="G326" s="172"/>
      <c r="I326" s="173"/>
      <c r="J326" s="172"/>
      <c r="K326" s="170"/>
      <c r="L326" s="169"/>
    </row>
    <row r="327" spans="2:12" s="171" customFormat="1">
      <c r="B327" s="168"/>
      <c r="C327" s="172"/>
      <c r="D327" s="170"/>
      <c r="G327" s="172"/>
      <c r="I327" s="173"/>
      <c r="J327" s="172"/>
      <c r="K327" s="170"/>
      <c r="L327" s="169"/>
    </row>
    <row r="328" spans="2:12" s="171" customFormat="1">
      <c r="B328" s="168"/>
      <c r="C328" s="172"/>
      <c r="D328" s="170"/>
      <c r="G328" s="172"/>
      <c r="I328" s="173"/>
      <c r="J328" s="172"/>
      <c r="K328" s="170"/>
      <c r="L328" s="169"/>
    </row>
    <row r="329" spans="2:12" s="171" customFormat="1">
      <c r="B329" s="168"/>
      <c r="C329" s="172"/>
      <c r="D329" s="170"/>
      <c r="G329" s="172"/>
      <c r="I329" s="173"/>
      <c r="J329" s="172"/>
      <c r="K329" s="170"/>
      <c r="L329" s="169"/>
    </row>
    <row r="330" spans="2:12" s="171" customFormat="1">
      <c r="B330" s="168"/>
      <c r="C330" s="172"/>
      <c r="D330" s="170"/>
      <c r="G330" s="172"/>
      <c r="I330" s="173"/>
      <c r="J330" s="172"/>
      <c r="K330" s="170"/>
      <c r="L330" s="169"/>
    </row>
    <row r="331" spans="2:12" s="171" customFormat="1">
      <c r="B331" s="168"/>
      <c r="C331" s="172"/>
      <c r="D331" s="170"/>
      <c r="G331" s="172"/>
      <c r="I331" s="173"/>
      <c r="J331" s="172"/>
      <c r="K331" s="170"/>
      <c r="L331" s="169"/>
    </row>
    <row r="332" spans="2:12" s="171" customFormat="1">
      <c r="B332" s="168"/>
      <c r="C332" s="172"/>
      <c r="D332" s="170"/>
      <c r="G332" s="172"/>
      <c r="I332" s="173"/>
      <c r="J332" s="172"/>
      <c r="K332" s="170"/>
      <c r="L332" s="169"/>
    </row>
    <row r="333" spans="2:12" s="171" customFormat="1">
      <c r="B333" s="168"/>
      <c r="C333" s="172"/>
      <c r="D333" s="170"/>
      <c r="G333" s="172"/>
      <c r="I333" s="173"/>
      <c r="J333" s="172"/>
      <c r="K333" s="170"/>
      <c r="L333" s="169"/>
    </row>
    <row r="334" spans="2:12" s="171" customFormat="1">
      <c r="B334" s="168"/>
      <c r="C334" s="172"/>
      <c r="D334" s="170"/>
      <c r="G334" s="172"/>
      <c r="I334" s="173"/>
      <c r="J334" s="172"/>
      <c r="K334" s="170"/>
      <c r="L334" s="169"/>
    </row>
    <row r="335" spans="2:12" s="171" customFormat="1">
      <c r="B335" s="168"/>
      <c r="C335" s="172"/>
      <c r="D335" s="170"/>
      <c r="G335" s="172"/>
      <c r="I335" s="173"/>
      <c r="J335" s="172"/>
      <c r="K335" s="170"/>
      <c r="L335" s="169"/>
    </row>
    <row r="336" spans="2:12" s="171" customFormat="1">
      <c r="B336" s="168"/>
      <c r="C336" s="172"/>
      <c r="D336" s="170"/>
      <c r="G336" s="172"/>
      <c r="I336" s="173"/>
      <c r="J336" s="172"/>
      <c r="K336" s="170"/>
      <c r="L336" s="169"/>
    </row>
    <row r="337" spans="2:12" s="171" customFormat="1">
      <c r="B337" s="168"/>
      <c r="C337" s="172"/>
      <c r="D337" s="170"/>
      <c r="G337" s="172"/>
      <c r="I337" s="173"/>
      <c r="J337" s="172"/>
      <c r="K337" s="170"/>
      <c r="L337" s="169"/>
    </row>
    <row r="338" spans="2:12" s="171" customFormat="1">
      <c r="B338" s="168"/>
      <c r="C338" s="172"/>
      <c r="D338" s="170"/>
      <c r="G338" s="172"/>
      <c r="I338" s="173"/>
      <c r="J338" s="172"/>
      <c r="K338" s="170"/>
      <c r="L338" s="169"/>
    </row>
    <row r="339" spans="2:12" s="171" customFormat="1">
      <c r="B339" s="168"/>
      <c r="C339" s="172"/>
      <c r="D339" s="170"/>
      <c r="G339" s="172"/>
      <c r="I339" s="173"/>
      <c r="J339" s="172"/>
      <c r="K339" s="170"/>
      <c r="L339" s="169"/>
    </row>
    <row r="340" spans="2:12" s="171" customFormat="1">
      <c r="B340" s="168"/>
      <c r="C340" s="172"/>
      <c r="D340" s="170"/>
      <c r="G340" s="172"/>
      <c r="I340" s="173"/>
      <c r="J340" s="172"/>
      <c r="K340" s="170"/>
      <c r="L340" s="169"/>
    </row>
    <row r="341" spans="2:12" s="171" customFormat="1">
      <c r="B341" s="168"/>
      <c r="C341" s="172"/>
      <c r="D341" s="170"/>
      <c r="G341" s="172"/>
      <c r="I341" s="173"/>
      <c r="J341" s="172"/>
      <c r="K341" s="170"/>
      <c r="L341" s="169"/>
    </row>
    <row r="342" spans="2:12" s="171" customFormat="1">
      <c r="B342" s="168"/>
      <c r="C342" s="172"/>
      <c r="D342" s="170"/>
      <c r="G342" s="172"/>
      <c r="I342" s="173"/>
      <c r="J342" s="172"/>
      <c r="K342" s="170"/>
      <c r="L342" s="169"/>
    </row>
    <row r="343" spans="2:12" s="171" customFormat="1">
      <c r="B343" s="168"/>
      <c r="C343" s="172"/>
      <c r="D343" s="170"/>
      <c r="G343" s="172"/>
      <c r="I343" s="173"/>
      <c r="J343" s="172"/>
      <c r="K343" s="170"/>
      <c r="L343" s="169"/>
    </row>
    <row r="344" spans="2:12" s="171" customFormat="1">
      <c r="B344" s="168"/>
      <c r="C344" s="172"/>
      <c r="D344" s="170"/>
      <c r="G344" s="172"/>
      <c r="I344" s="173"/>
      <c r="J344" s="172"/>
      <c r="K344" s="170"/>
      <c r="L344" s="169"/>
    </row>
    <row r="345" spans="2:12" s="171" customFormat="1">
      <c r="B345" s="168"/>
      <c r="C345" s="172"/>
      <c r="D345" s="170"/>
      <c r="G345" s="172"/>
      <c r="I345" s="173"/>
      <c r="J345" s="172"/>
      <c r="K345" s="170"/>
      <c r="L345" s="169"/>
    </row>
    <row r="346" spans="2:12" s="171" customFormat="1">
      <c r="B346" s="168"/>
      <c r="C346" s="172"/>
      <c r="D346" s="170"/>
      <c r="G346" s="172"/>
      <c r="I346" s="173"/>
      <c r="J346" s="172"/>
      <c r="K346" s="170"/>
      <c r="L346" s="169"/>
    </row>
    <row r="347" spans="2:12" s="171" customFormat="1">
      <c r="B347" s="168"/>
      <c r="C347" s="172"/>
      <c r="D347" s="170"/>
      <c r="G347" s="172"/>
      <c r="I347" s="173"/>
      <c r="J347" s="172"/>
      <c r="K347" s="170"/>
      <c r="L347" s="169"/>
    </row>
    <row r="348" spans="2:12" s="171" customFormat="1">
      <c r="B348" s="168"/>
      <c r="C348" s="172"/>
      <c r="D348" s="170"/>
      <c r="G348" s="172"/>
      <c r="I348" s="173"/>
      <c r="J348" s="172"/>
      <c r="K348" s="170"/>
      <c r="L348" s="169"/>
    </row>
    <row r="349" spans="2:12" s="171" customFormat="1">
      <c r="B349" s="168"/>
      <c r="C349" s="172"/>
      <c r="D349" s="170"/>
      <c r="G349" s="172"/>
      <c r="I349" s="173"/>
      <c r="J349" s="172"/>
      <c r="K349" s="170"/>
      <c r="L349" s="169"/>
    </row>
    <row r="350" spans="2:12" s="171" customFormat="1">
      <c r="B350" s="168"/>
      <c r="C350" s="172"/>
      <c r="D350" s="170"/>
      <c r="G350" s="172"/>
      <c r="I350" s="173"/>
      <c r="J350" s="172"/>
      <c r="K350" s="170"/>
      <c r="L350" s="169"/>
    </row>
    <row r="351" spans="2:12" s="171" customFormat="1">
      <c r="B351" s="168"/>
      <c r="C351" s="172"/>
      <c r="D351" s="170"/>
      <c r="G351" s="172"/>
      <c r="I351" s="173"/>
      <c r="J351" s="172"/>
      <c r="K351" s="170"/>
      <c r="L351" s="169"/>
    </row>
    <row r="352" spans="2:12" s="171" customFormat="1">
      <c r="B352" s="168"/>
      <c r="C352" s="172"/>
      <c r="D352" s="170"/>
      <c r="G352" s="172"/>
      <c r="I352" s="173"/>
      <c r="J352" s="172"/>
      <c r="K352" s="170"/>
      <c r="L352" s="169"/>
    </row>
    <row r="353" spans="2:12" s="171" customFormat="1">
      <c r="B353" s="168"/>
      <c r="C353" s="172"/>
      <c r="D353" s="170"/>
      <c r="G353" s="172"/>
      <c r="I353" s="173"/>
      <c r="J353" s="172"/>
      <c r="K353" s="170"/>
      <c r="L353" s="169"/>
    </row>
    <row r="354" spans="2:12" s="171" customFormat="1">
      <c r="B354" s="168"/>
      <c r="C354" s="172"/>
      <c r="D354" s="170"/>
      <c r="G354" s="172"/>
      <c r="I354" s="173"/>
      <c r="J354" s="172"/>
      <c r="K354" s="170"/>
      <c r="L354" s="169"/>
    </row>
    <row r="355" spans="2:12" s="171" customFormat="1">
      <c r="B355" s="168"/>
      <c r="C355" s="172"/>
      <c r="D355" s="170"/>
      <c r="G355" s="172"/>
      <c r="I355" s="173"/>
      <c r="J355" s="172"/>
      <c r="K355" s="170"/>
      <c r="L355" s="169"/>
    </row>
    <row r="356" spans="2:12" s="171" customFormat="1">
      <c r="B356" s="168"/>
      <c r="C356" s="172"/>
      <c r="D356" s="170"/>
      <c r="G356" s="172"/>
      <c r="I356" s="173"/>
      <c r="J356" s="172"/>
      <c r="K356" s="170"/>
      <c r="L356" s="169"/>
    </row>
    <row r="357" spans="2:12" s="171" customFormat="1">
      <c r="B357" s="168"/>
      <c r="C357" s="172"/>
      <c r="D357" s="170"/>
      <c r="G357" s="172"/>
      <c r="I357" s="173"/>
      <c r="J357" s="172"/>
      <c r="K357" s="170"/>
      <c r="L357" s="169"/>
    </row>
    <row r="358" spans="2:12" s="171" customFormat="1">
      <c r="B358" s="168"/>
      <c r="C358" s="172"/>
      <c r="D358" s="170"/>
      <c r="G358" s="172"/>
      <c r="I358" s="173"/>
      <c r="J358" s="172"/>
      <c r="K358" s="170"/>
      <c r="L358" s="169"/>
    </row>
    <row r="359" spans="2:12" s="171" customFormat="1">
      <c r="B359" s="168"/>
      <c r="C359" s="172"/>
      <c r="D359" s="170"/>
      <c r="G359" s="172"/>
      <c r="I359" s="173"/>
      <c r="J359" s="172"/>
      <c r="K359" s="170"/>
      <c r="L359" s="169"/>
    </row>
    <row r="360" spans="2:12" s="171" customFormat="1">
      <c r="B360" s="168"/>
      <c r="C360" s="172"/>
      <c r="D360" s="170"/>
      <c r="G360" s="172"/>
      <c r="I360" s="173"/>
      <c r="J360" s="172"/>
      <c r="K360" s="170"/>
      <c r="L360" s="169"/>
    </row>
    <row r="361" spans="2:12" s="171" customFormat="1">
      <c r="B361" s="168"/>
      <c r="C361" s="172"/>
      <c r="D361" s="170"/>
      <c r="G361" s="172"/>
      <c r="I361" s="173"/>
      <c r="J361" s="172"/>
      <c r="K361" s="170"/>
      <c r="L361" s="169"/>
    </row>
    <row r="362" spans="2:12" s="171" customFormat="1">
      <c r="B362" s="168"/>
      <c r="C362" s="172"/>
      <c r="D362" s="170"/>
      <c r="G362" s="172"/>
      <c r="I362" s="173"/>
      <c r="J362" s="172"/>
      <c r="K362" s="170"/>
      <c r="L362" s="169"/>
    </row>
    <row r="363" spans="2:12" s="171" customFormat="1">
      <c r="B363" s="168"/>
      <c r="C363" s="172"/>
      <c r="D363" s="170"/>
      <c r="G363" s="172"/>
      <c r="I363" s="173"/>
      <c r="J363" s="172"/>
      <c r="K363" s="170"/>
      <c r="L363" s="169"/>
    </row>
    <row r="364" spans="2:12" s="171" customFormat="1">
      <c r="B364" s="168"/>
      <c r="C364" s="172"/>
      <c r="D364" s="170"/>
      <c r="G364" s="172"/>
      <c r="I364" s="173"/>
      <c r="J364" s="172"/>
      <c r="K364" s="170"/>
      <c r="L364" s="169"/>
    </row>
    <row r="365" spans="2:12" s="171" customFormat="1">
      <c r="B365" s="168"/>
      <c r="C365" s="172"/>
      <c r="D365" s="170"/>
      <c r="G365" s="172"/>
      <c r="I365" s="173"/>
      <c r="J365" s="172"/>
      <c r="K365" s="170"/>
      <c r="L365" s="169"/>
    </row>
    <row r="366" spans="2:12" s="171" customFormat="1">
      <c r="B366" s="168"/>
      <c r="C366" s="172"/>
      <c r="D366" s="170"/>
      <c r="G366" s="172"/>
      <c r="I366" s="173"/>
      <c r="J366" s="172"/>
      <c r="K366" s="170"/>
      <c r="L366" s="169"/>
    </row>
    <row r="367" spans="2:12" s="171" customFormat="1">
      <c r="B367" s="168"/>
      <c r="C367" s="172"/>
      <c r="D367" s="170"/>
      <c r="G367" s="172"/>
      <c r="I367" s="173"/>
      <c r="J367" s="172"/>
      <c r="K367" s="170"/>
      <c r="L367" s="169"/>
    </row>
    <row r="368" spans="2:12" s="171" customFormat="1">
      <c r="B368" s="168"/>
      <c r="C368" s="172"/>
      <c r="D368" s="170"/>
      <c r="G368" s="172"/>
      <c r="I368" s="173"/>
      <c r="J368" s="172"/>
      <c r="K368" s="170"/>
      <c r="L368" s="169"/>
    </row>
    <row r="369" spans="2:12" s="171" customFormat="1">
      <c r="B369" s="168"/>
      <c r="C369" s="172"/>
      <c r="D369" s="170"/>
      <c r="G369" s="172"/>
      <c r="I369" s="173"/>
      <c r="J369" s="172"/>
      <c r="K369" s="170"/>
      <c r="L369" s="169"/>
    </row>
    <row r="370" spans="2:12" s="171" customFormat="1">
      <c r="B370" s="168"/>
      <c r="C370" s="172"/>
      <c r="D370" s="170"/>
      <c r="G370" s="172"/>
      <c r="I370" s="173"/>
      <c r="J370" s="172"/>
      <c r="K370" s="170"/>
      <c r="L370" s="169"/>
    </row>
    <row r="371" spans="2:12" s="171" customFormat="1">
      <c r="B371" s="168"/>
      <c r="C371" s="172"/>
      <c r="D371" s="170"/>
      <c r="G371" s="172"/>
      <c r="I371" s="173"/>
      <c r="J371" s="172"/>
      <c r="K371" s="170"/>
      <c r="L371" s="169"/>
    </row>
    <row r="372" spans="2:12" s="171" customFormat="1">
      <c r="B372" s="168"/>
      <c r="C372" s="172"/>
      <c r="D372" s="170"/>
      <c r="G372" s="172"/>
      <c r="I372" s="173"/>
      <c r="J372" s="172"/>
      <c r="K372" s="170"/>
      <c r="L372" s="169"/>
    </row>
    <row r="373" spans="2:12" s="171" customFormat="1">
      <c r="B373" s="168"/>
      <c r="C373" s="172"/>
      <c r="D373" s="170"/>
      <c r="G373" s="172"/>
      <c r="I373" s="173"/>
      <c r="J373" s="172"/>
      <c r="K373" s="170"/>
      <c r="L373" s="169"/>
    </row>
    <row r="374" spans="2:12" s="171" customFormat="1">
      <c r="B374" s="168"/>
      <c r="C374" s="172"/>
      <c r="D374" s="170"/>
      <c r="G374" s="172"/>
      <c r="I374" s="173"/>
      <c r="J374" s="172"/>
      <c r="K374" s="170"/>
      <c r="L374" s="169"/>
    </row>
    <row r="375" spans="2:12" s="171" customFormat="1">
      <c r="B375" s="168"/>
      <c r="C375" s="172"/>
      <c r="D375" s="170"/>
      <c r="G375" s="172"/>
      <c r="I375" s="173"/>
      <c r="J375" s="172"/>
      <c r="K375" s="170"/>
      <c r="L375" s="169"/>
    </row>
    <row r="376" spans="2:12" s="171" customFormat="1">
      <c r="B376" s="168"/>
      <c r="C376" s="172"/>
      <c r="D376" s="170"/>
      <c r="G376" s="172"/>
      <c r="I376" s="173"/>
      <c r="J376" s="172"/>
      <c r="K376" s="170"/>
      <c r="L376" s="169"/>
    </row>
    <row r="377" spans="2:12" s="171" customFormat="1">
      <c r="B377" s="168"/>
      <c r="C377" s="172"/>
      <c r="D377" s="170"/>
      <c r="G377" s="172"/>
      <c r="I377" s="173"/>
      <c r="J377" s="172"/>
      <c r="K377" s="170"/>
      <c r="L377" s="169"/>
    </row>
    <row r="378" spans="2:12" s="171" customFormat="1">
      <c r="B378" s="168"/>
      <c r="C378" s="172"/>
      <c r="D378" s="170"/>
      <c r="G378" s="172"/>
      <c r="I378" s="173"/>
      <c r="J378" s="172"/>
      <c r="K378" s="170"/>
      <c r="L378" s="169"/>
    </row>
    <row r="379" spans="2:12" s="171" customFormat="1">
      <c r="B379" s="168"/>
      <c r="C379" s="172"/>
      <c r="D379" s="170"/>
      <c r="G379" s="172"/>
      <c r="I379" s="173"/>
      <c r="J379" s="172"/>
      <c r="K379" s="170"/>
      <c r="L379" s="169"/>
    </row>
    <row r="380" spans="2:12" s="171" customFormat="1">
      <c r="B380" s="168"/>
      <c r="C380" s="172"/>
      <c r="D380" s="170"/>
      <c r="G380" s="172"/>
      <c r="I380" s="173"/>
      <c r="J380" s="172"/>
      <c r="K380" s="170"/>
      <c r="L380" s="169"/>
    </row>
    <row r="381" spans="2:12" s="171" customFormat="1">
      <c r="B381" s="168"/>
      <c r="C381" s="172"/>
      <c r="D381" s="170"/>
      <c r="G381" s="172"/>
      <c r="I381" s="173"/>
      <c r="J381" s="172"/>
      <c r="K381" s="170"/>
      <c r="L381" s="169"/>
    </row>
    <row r="382" spans="2:12" s="171" customFormat="1">
      <c r="B382" s="168"/>
      <c r="C382" s="172"/>
      <c r="D382" s="170"/>
      <c r="G382" s="172"/>
      <c r="I382" s="173"/>
      <c r="J382" s="172"/>
      <c r="K382" s="170"/>
      <c r="L382" s="169"/>
    </row>
    <row r="383" spans="2:12" s="171" customFormat="1">
      <c r="B383" s="168"/>
      <c r="C383" s="172"/>
      <c r="D383" s="170"/>
      <c r="G383" s="172"/>
      <c r="I383" s="173"/>
      <c r="J383" s="172"/>
      <c r="K383" s="170"/>
      <c r="L383" s="169"/>
    </row>
    <row r="384" spans="2:12" s="171" customFormat="1">
      <c r="B384" s="168"/>
      <c r="C384" s="172"/>
      <c r="D384" s="170"/>
      <c r="G384" s="172"/>
      <c r="I384" s="173"/>
      <c r="J384" s="172"/>
      <c r="K384" s="170"/>
      <c r="L384" s="169"/>
    </row>
    <row r="385" spans="2:12" s="171" customFormat="1">
      <c r="B385" s="168"/>
      <c r="C385" s="172"/>
      <c r="D385" s="170"/>
      <c r="G385" s="172"/>
      <c r="I385" s="173"/>
      <c r="J385" s="172"/>
      <c r="K385" s="170"/>
      <c r="L385" s="169"/>
    </row>
    <row r="386" spans="2:12" s="171" customFormat="1">
      <c r="B386" s="168"/>
      <c r="C386" s="172"/>
      <c r="D386" s="170"/>
      <c r="G386" s="172"/>
      <c r="I386" s="173"/>
      <c r="J386" s="172"/>
      <c r="K386" s="170"/>
      <c r="L386" s="169"/>
    </row>
    <row r="387" spans="2:12" s="171" customFormat="1">
      <c r="B387" s="168"/>
      <c r="C387" s="172"/>
      <c r="D387" s="170"/>
      <c r="G387" s="172"/>
      <c r="I387" s="173"/>
      <c r="J387" s="172"/>
      <c r="K387" s="170"/>
      <c r="L387" s="169"/>
    </row>
    <row r="388" spans="2:12" s="171" customFormat="1">
      <c r="B388" s="168"/>
      <c r="C388" s="172"/>
      <c r="D388" s="170"/>
      <c r="G388" s="172"/>
      <c r="I388" s="173"/>
      <c r="J388" s="172"/>
      <c r="K388" s="170"/>
      <c r="L388" s="169"/>
    </row>
    <row r="389" spans="2:12" s="171" customFormat="1">
      <c r="B389" s="168"/>
      <c r="C389" s="172"/>
      <c r="D389" s="170"/>
      <c r="G389" s="172"/>
      <c r="I389" s="173"/>
      <c r="J389" s="172"/>
      <c r="K389" s="170"/>
      <c r="L389" s="169"/>
    </row>
    <row r="390" spans="2:12" s="171" customFormat="1">
      <c r="B390" s="168"/>
      <c r="C390" s="172"/>
      <c r="D390" s="170"/>
      <c r="G390" s="172"/>
      <c r="I390" s="173"/>
      <c r="J390" s="172"/>
      <c r="K390" s="170"/>
      <c r="L390" s="169"/>
    </row>
    <row r="391" spans="2:12" s="171" customFormat="1">
      <c r="B391" s="168"/>
      <c r="C391" s="172"/>
      <c r="D391" s="170"/>
      <c r="G391" s="172"/>
      <c r="I391" s="173"/>
      <c r="J391" s="172"/>
      <c r="K391" s="170"/>
      <c r="L391" s="169"/>
    </row>
    <row r="392" spans="2:12" s="171" customFormat="1">
      <c r="B392" s="168"/>
      <c r="C392" s="172"/>
      <c r="D392" s="170"/>
      <c r="G392" s="172"/>
      <c r="I392" s="173"/>
      <c r="J392" s="172"/>
      <c r="K392" s="170"/>
      <c r="L392" s="169"/>
    </row>
    <row r="393" spans="2:12" s="171" customFormat="1">
      <c r="B393" s="168"/>
      <c r="C393" s="172"/>
      <c r="D393" s="170"/>
      <c r="G393" s="172"/>
      <c r="I393" s="173"/>
      <c r="J393" s="172"/>
      <c r="K393" s="170"/>
      <c r="L393" s="169"/>
    </row>
    <row r="394" spans="2:12" s="171" customFormat="1">
      <c r="B394" s="168"/>
      <c r="C394" s="172"/>
      <c r="D394" s="170"/>
      <c r="G394" s="172"/>
      <c r="I394" s="173"/>
      <c r="J394" s="172"/>
      <c r="K394" s="170"/>
      <c r="L394" s="169"/>
    </row>
    <row r="395" spans="2:12" s="171" customFormat="1">
      <c r="B395" s="168"/>
      <c r="C395" s="172"/>
      <c r="D395" s="170"/>
      <c r="G395" s="172"/>
      <c r="I395" s="173"/>
      <c r="J395" s="172"/>
      <c r="K395" s="170"/>
      <c r="L395" s="169"/>
    </row>
    <row r="396" spans="2:12" s="171" customFormat="1">
      <c r="B396" s="168"/>
      <c r="C396" s="172"/>
      <c r="D396" s="170"/>
      <c r="G396" s="172"/>
      <c r="I396" s="173"/>
      <c r="J396" s="172"/>
      <c r="K396" s="170"/>
      <c r="L396" s="169"/>
    </row>
    <row r="397" spans="2:12" s="171" customFormat="1">
      <c r="B397" s="168"/>
      <c r="C397" s="172"/>
      <c r="D397" s="170"/>
      <c r="G397" s="172"/>
      <c r="I397" s="173"/>
      <c r="J397" s="172"/>
      <c r="K397" s="170"/>
      <c r="L397" s="169"/>
    </row>
    <row r="398" spans="2:12" s="171" customFormat="1">
      <c r="B398" s="168"/>
      <c r="C398" s="172"/>
      <c r="D398" s="170"/>
      <c r="G398" s="172"/>
      <c r="I398" s="173"/>
      <c r="J398" s="172"/>
      <c r="K398" s="170"/>
      <c r="L398" s="169"/>
    </row>
    <row r="399" spans="2:12" s="171" customFormat="1">
      <c r="B399" s="168"/>
      <c r="C399" s="172"/>
      <c r="D399" s="170"/>
      <c r="G399" s="172"/>
      <c r="I399" s="173"/>
      <c r="J399" s="172"/>
      <c r="K399" s="170"/>
      <c r="L399" s="169"/>
    </row>
    <row r="400" spans="2:12" s="171" customFormat="1">
      <c r="B400" s="168"/>
      <c r="C400" s="172"/>
      <c r="D400" s="170"/>
      <c r="G400" s="172"/>
      <c r="I400" s="173"/>
      <c r="J400" s="172"/>
      <c r="K400" s="170"/>
      <c r="L400" s="169"/>
    </row>
    <row r="401" spans="2:12" s="171" customFormat="1">
      <c r="B401" s="168"/>
      <c r="C401" s="172"/>
      <c r="D401" s="170"/>
      <c r="G401" s="172"/>
      <c r="I401" s="173"/>
      <c r="J401" s="172"/>
      <c r="K401" s="170"/>
      <c r="L401" s="169"/>
    </row>
    <row r="402" spans="2:12" s="171" customFormat="1">
      <c r="B402" s="168"/>
      <c r="C402" s="172"/>
      <c r="D402" s="170"/>
      <c r="G402" s="172"/>
      <c r="I402" s="173"/>
      <c r="J402" s="172"/>
      <c r="K402" s="170"/>
      <c r="L402" s="169"/>
    </row>
    <row r="403" spans="2:12" s="171" customFormat="1">
      <c r="B403" s="168"/>
      <c r="C403" s="172"/>
      <c r="D403" s="170"/>
      <c r="G403" s="172"/>
      <c r="I403" s="173"/>
      <c r="J403" s="172"/>
      <c r="K403" s="170"/>
      <c r="L403" s="169"/>
    </row>
    <row r="404" spans="2:12" s="171" customFormat="1">
      <c r="B404" s="168"/>
      <c r="C404" s="172"/>
      <c r="D404" s="170"/>
      <c r="G404" s="172"/>
      <c r="I404" s="173"/>
      <c r="J404" s="172"/>
      <c r="K404" s="170"/>
      <c r="L404" s="169"/>
    </row>
    <row r="405" spans="2:12" s="171" customFormat="1">
      <c r="B405" s="168"/>
      <c r="C405" s="172"/>
      <c r="D405" s="170"/>
      <c r="G405" s="172"/>
      <c r="I405" s="173"/>
      <c r="J405" s="172"/>
      <c r="K405" s="170"/>
      <c r="L405" s="169"/>
    </row>
    <row r="406" spans="2:12" s="171" customFormat="1">
      <c r="B406" s="168"/>
      <c r="C406" s="172"/>
      <c r="D406" s="170"/>
      <c r="G406" s="172"/>
      <c r="I406" s="173"/>
      <c r="J406" s="172"/>
      <c r="K406" s="170"/>
      <c r="L406" s="169"/>
    </row>
    <row r="407" spans="2:12" s="171" customFormat="1">
      <c r="B407" s="168"/>
      <c r="C407" s="172"/>
      <c r="D407" s="170"/>
      <c r="G407" s="172"/>
      <c r="I407" s="173"/>
      <c r="J407" s="172"/>
      <c r="K407" s="170"/>
      <c r="L407" s="169"/>
    </row>
    <row r="408" spans="2:12" s="171" customFormat="1">
      <c r="B408" s="168"/>
      <c r="C408" s="172"/>
      <c r="D408" s="170"/>
      <c r="G408" s="172"/>
      <c r="I408" s="173"/>
      <c r="J408" s="172"/>
      <c r="K408" s="170"/>
      <c r="L408" s="169"/>
    </row>
    <row r="409" spans="2:12" s="171" customFormat="1">
      <c r="B409" s="168"/>
      <c r="C409" s="172"/>
      <c r="D409" s="170"/>
      <c r="G409" s="172"/>
      <c r="I409" s="173"/>
      <c r="J409" s="172"/>
      <c r="K409" s="170"/>
      <c r="L409" s="169"/>
    </row>
    <row r="410" spans="2:12" s="171" customFormat="1">
      <c r="B410" s="168"/>
      <c r="C410" s="172"/>
      <c r="D410" s="170"/>
      <c r="G410" s="172"/>
      <c r="I410" s="173"/>
      <c r="J410" s="172"/>
      <c r="K410" s="170"/>
      <c r="L410" s="169"/>
    </row>
    <row r="411" spans="2:12" s="171" customFormat="1">
      <c r="B411" s="168"/>
      <c r="C411" s="172"/>
      <c r="D411" s="170"/>
      <c r="G411" s="172"/>
      <c r="I411" s="173"/>
      <c r="J411" s="172"/>
      <c r="K411" s="170"/>
      <c r="L411" s="169"/>
    </row>
    <row r="412" spans="2:12" s="171" customFormat="1">
      <c r="B412" s="168"/>
      <c r="C412" s="172"/>
      <c r="D412" s="170"/>
      <c r="G412" s="172"/>
      <c r="I412" s="173"/>
      <c r="J412" s="172"/>
      <c r="K412" s="170"/>
      <c r="L412" s="169"/>
    </row>
    <row r="413" spans="2:12" s="171" customFormat="1">
      <c r="B413" s="168"/>
      <c r="C413" s="172"/>
      <c r="D413" s="170"/>
      <c r="G413" s="172"/>
      <c r="I413" s="173"/>
      <c r="J413" s="172"/>
      <c r="K413" s="170"/>
      <c r="L413" s="169"/>
    </row>
    <row r="414" spans="2:12" s="171" customFormat="1">
      <c r="B414" s="168"/>
      <c r="C414" s="172"/>
      <c r="D414" s="170"/>
      <c r="G414" s="172"/>
      <c r="I414" s="173"/>
      <c r="J414" s="172"/>
      <c r="K414" s="170"/>
      <c r="L414" s="169"/>
    </row>
    <row r="415" spans="2:12" s="171" customFormat="1">
      <c r="B415" s="168"/>
      <c r="C415" s="172"/>
      <c r="D415" s="170"/>
      <c r="G415" s="172"/>
      <c r="I415" s="173"/>
      <c r="J415" s="172"/>
      <c r="K415" s="170"/>
      <c r="L415" s="169"/>
    </row>
    <row r="416" spans="2:12" s="171" customFormat="1">
      <c r="B416" s="168"/>
      <c r="C416" s="172"/>
      <c r="D416" s="170"/>
      <c r="G416" s="172"/>
      <c r="I416" s="173"/>
      <c r="J416" s="172"/>
      <c r="K416" s="170"/>
      <c r="L416" s="169"/>
    </row>
    <row r="417" spans="2:12" s="171" customFormat="1">
      <c r="B417" s="168"/>
      <c r="C417" s="172"/>
      <c r="D417" s="170"/>
      <c r="G417" s="172"/>
      <c r="I417" s="173"/>
      <c r="J417" s="172"/>
      <c r="K417" s="170"/>
      <c r="L417" s="169"/>
    </row>
    <row r="418" spans="2:12" s="171" customFormat="1">
      <c r="B418" s="168"/>
      <c r="C418" s="172"/>
      <c r="D418" s="170"/>
      <c r="G418" s="172"/>
      <c r="I418" s="173"/>
      <c r="J418" s="172"/>
      <c r="K418" s="170"/>
      <c r="L418" s="169"/>
    </row>
    <row r="419" spans="2:12" s="171" customFormat="1">
      <c r="B419" s="168"/>
      <c r="C419" s="172"/>
      <c r="D419" s="170"/>
      <c r="G419" s="172"/>
      <c r="I419" s="173"/>
      <c r="J419" s="172"/>
      <c r="K419" s="170"/>
      <c r="L419" s="169"/>
    </row>
    <row r="420" spans="2:12" s="171" customFormat="1">
      <c r="B420" s="168"/>
      <c r="C420" s="172"/>
      <c r="D420" s="170"/>
      <c r="G420" s="172"/>
      <c r="I420" s="173"/>
      <c r="J420" s="172"/>
      <c r="K420" s="170"/>
      <c r="L420" s="169"/>
    </row>
    <row r="421" spans="2:12" s="171" customFormat="1">
      <c r="B421" s="168"/>
      <c r="C421" s="172"/>
      <c r="D421" s="170"/>
      <c r="G421" s="172"/>
      <c r="I421" s="173"/>
      <c r="J421" s="172"/>
      <c r="K421" s="170"/>
      <c r="L421" s="169"/>
    </row>
    <row r="422" spans="2:12" s="171" customFormat="1">
      <c r="B422" s="168"/>
      <c r="C422" s="172"/>
      <c r="D422" s="170"/>
      <c r="G422" s="172"/>
      <c r="I422" s="173"/>
      <c r="J422" s="172"/>
      <c r="K422" s="170"/>
      <c r="L422" s="169"/>
    </row>
    <row r="423" spans="2:12" s="171" customFormat="1">
      <c r="B423" s="168"/>
      <c r="C423" s="172"/>
      <c r="D423" s="170"/>
      <c r="G423" s="172"/>
      <c r="I423" s="173"/>
      <c r="J423" s="172"/>
      <c r="K423" s="170"/>
      <c r="L423" s="169"/>
    </row>
    <row r="424" spans="2:12" s="171" customFormat="1">
      <c r="B424" s="168"/>
      <c r="C424" s="172"/>
      <c r="D424" s="170"/>
      <c r="G424" s="172"/>
      <c r="I424" s="173"/>
      <c r="J424" s="172"/>
      <c r="K424" s="170"/>
      <c r="L424" s="169"/>
    </row>
    <row r="425" spans="2:12" s="171" customFormat="1">
      <c r="B425" s="168"/>
      <c r="C425" s="172"/>
      <c r="D425" s="170"/>
      <c r="G425" s="172"/>
      <c r="I425" s="173"/>
      <c r="J425" s="172"/>
      <c r="K425" s="170"/>
      <c r="L425" s="169"/>
    </row>
    <row r="426" spans="2:12" s="171" customFormat="1">
      <c r="B426" s="168"/>
      <c r="C426" s="172"/>
      <c r="D426" s="170"/>
      <c r="G426" s="172"/>
      <c r="I426" s="173"/>
      <c r="J426" s="172"/>
      <c r="K426" s="170"/>
      <c r="L426" s="169"/>
    </row>
    <row r="427" spans="2:12" s="171" customFormat="1">
      <c r="B427" s="168"/>
      <c r="C427" s="172"/>
      <c r="D427" s="170"/>
      <c r="G427" s="172"/>
      <c r="I427" s="173"/>
      <c r="J427" s="172"/>
      <c r="K427" s="170"/>
      <c r="L427" s="169"/>
    </row>
    <row r="428" spans="2:12" s="171" customFormat="1">
      <c r="B428" s="168"/>
      <c r="C428" s="172"/>
      <c r="D428" s="170"/>
      <c r="G428" s="172"/>
      <c r="I428" s="173"/>
      <c r="J428" s="172"/>
      <c r="K428" s="170"/>
      <c r="L428" s="169"/>
    </row>
    <row r="429" spans="2:12" s="171" customFormat="1">
      <c r="B429" s="168"/>
      <c r="C429" s="172"/>
      <c r="D429" s="170"/>
      <c r="G429" s="172"/>
      <c r="I429" s="173"/>
      <c r="J429" s="172"/>
      <c r="K429" s="170"/>
      <c r="L429" s="169"/>
    </row>
    <row r="430" spans="2:12" s="171" customFormat="1">
      <c r="B430" s="168"/>
      <c r="C430" s="172"/>
      <c r="D430" s="170"/>
      <c r="G430" s="172"/>
      <c r="I430" s="173"/>
      <c r="J430" s="172"/>
      <c r="K430" s="170"/>
      <c r="L430" s="169"/>
    </row>
    <row r="431" spans="2:12" s="171" customFormat="1">
      <c r="B431" s="168"/>
      <c r="C431" s="172"/>
      <c r="D431" s="170"/>
      <c r="G431" s="172"/>
      <c r="I431" s="173"/>
      <c r="J431" s="172"/>
      <c r="K431" s="170"/>
      <c r="L431" s="169"/>
    </row>
    <row r="432" spans="2:12" s="171" customFormat="1">
      <c r="B432" s="168"/>
      <c r="C432" s="172"/>
      <c r="D432" s="170"/>
      <c r="G432" s="172"/>
      <c r="I432" s="173"/>
      <c r="J432" s="172"/>
      <c r="K432" s="170"/>
      <c r="L432" s="169"/>
    </row>
    <row r="433" spans="2:12" s="171" customFormat="1">
      <c r="B433" s="168"/>
      <c r="C433" s="172"/>
      <c r="D433" s="170"/>
      <c r="G433" s="172"/>
      <c r="I433" s="173"/>
      <c r="J433" s="172"/>
      <c r="K433" s="170"/>
      <c r="L433" s="169"/>
    </row>
    <row r="434" spans="2:12" s="171" customFormat="1">
      <c r="B434" s="168"/>
      <c r="C434" s="172"/>
      <c r="D434" s="170"/>
      <c r="G434" s="172"/>
      <c r="I434" s="173"/>
      <c r="J434" s="172"/>
      <c r="K434" s="170"/>
      <c r="L434" s="169"/>
    </row>
    <row r="435" spans="2:12" s="171" customFormat="1">
      <c r="B435" s="168"/>
      <c r="C435" s="172"/>
      <c r="D435" s="170"/>
      <c r="G435" s="172"/>
      <c r="I435" s="173"/>
      <c r="J435" s="172"/>
      <c r="K435" s="170"/>
      <c r="L435" s="169"/>
    </row>
    <row r="436" spans="2:12" s="171" customFormat="1">
      <c r="B436" s="168"/>
      <c r="C436" s="172"/>
      <c r="D436" s="170"/>
      <c r="G436" s="172"/>
      <c r="I436" s="173"/>
      <c r="J436" s="172"/>
      <c r="K436" s="170"/>
      <c r="L436" s="169"/>
    </row>
    <row r="437" spans="2:12" s="171" customFormat="1">
      <c r="B437" s="168"/>
      <c r="C437" s="172"/>
      <c r="D437" s="170"/>
      <c r="G437" s="172"/>
      <c r="I437" s="173"/>
      <c r="J437" s="172"/>
      <c r="K437" s="170"/>
      <c r="L437" s="169"/>
    </row>
    <row r="438" spans="2:12" s="171" customFormat="1">
      <c r="B438" s="168"/>
      <c r="C438" s="172"/>
      <c r="D438" s="170"/>
      <c r="G438" s="172"/>
      <c r="I438" s="173"/>
      <c r="J438" s="172"/>
      <c r="K438" s="170"/>
      <c r="L438" s="169"/>
    </row>
    <row r="439" spans="2:12" s="171" customFormat="1">
      <c r="B439" s="168"/>
      <c r="C439" s="172"/>
      <c r="D439" s="170"/>
      <c r="G439" s="172"/>
      <c r="I439" s="173"/>
      <c r="J439" s="172"/>
      <c r="K439" s="170"/>
      <c r="L439" s="169"/>
    </row>
    <row r="440" spans="2:12" s="171" customFormat="1">
      <c r="B440" s="168"/>
      <c r="C440" s="172"/>
      <c r="D440" s="170"/>
      <c r="G440" s="172"/>
      <c r="I440" s="173"/>
      <c r="J440" s="172"/>
      <c r="K440" s="170"/>
      <c r="L440" s="169"/>
    </row>
    <row r="441" spans="2:12" s="171" customFormat="1">
      <c r="B441" s="168"/>
      <c r="C441" s="172"/>
      <c r="D441" s="170"/>
      <c r="G441" s="172"/>
      <c r="I441" s="173"/>
      <c r="J441" s="172"/>
      <c r="K441" s="170"/>
      <c r="L441" s="169"/>
    </row>
    <row r="442" spans="2:12" s="171" customFormat="1">
      <c r="B442" s="168"/>
      <c r="C442" s="172"/>
      <c r="D442" s="170"/>
      <c r="G442" s="172"/>
      <c r="I442" s="173"/>
      <c r="J442" s="172"/>
      <c r="K442" s="170"/>
      <c r="L442" s="169"/>
    </row>
    <row r="443" spans="2:12" s="171" customFormat="1">
      <c r="B443" s="168"/>
      <c r="C443" s="172"/>
      <c r="D443" s="170"/>
      <c r="G443" s="172"/>
      <c r="I443" s="173"/>
      <c r="J443" s="172"/>
      <c r="K443" s="170"/>
      <c r="L443" s="169"/>
    </row>
    <row r="444" spans="2:12" s="171" customFormat="1">
      <c r="B444" s="168"/>
      <c r="C444" s="172"/>
      <c r="D444" s="170"/>
      <c r="G444" s="172"/>
      <c r="I444" s="173"/>
      <c r="J444" s="172"/>
      <c r="K444" s="170"/>
      <c r="L444" s="169"/>
    </row>
    <row r="445" spans="2:12" s="171" customFormat="1">
      <c r="B445" s="168"/>
      <c r="C445" s="172"/>
      <c r="D445" s="170"/>
      <c r="G445" s="172"/>
      <c r="I445" s="173"/>
      <c r="J445" s="172"/>
      <c r="K445" s="170"/>
      <c r="L445" s="169"/>
    </row>
    <row r="446" spans="2:12" s="171" customFormat="1">
      <c r="B446" s="168"/>
      <c r="C446" s="172"/>
      <c r="D446" s="170"/>
      <c r="G446" s="172"/>
      <c r="I446" s="173"/>
      <c r="J446" s="172"/>
      <c r="K446" s="170"/>
      <c r="L446" s="169"/>
    </row>
    <row r="447" spans="2:12" s="171" customFormat="1">
      <c r="B447" s="168"/>
      <c r="C447" s="172"/>
      <c r="D447" s="170"/>
      <c r="G447" s="172"/>
      <c r="I447" s="173"/>
      <c r="J447" s="172"/>
      <c r="K447" s="170"/>
      <c r="L447" s="169"/>
    </row>
    <row r="448" spans="2:12" s="171" customFormat="1">
      <c r="B448" s="168"/>
      <c r="C448" s="172"/>
      <c r="D448" s="170"/>
      <c r="G448" s="172"/>
      <c r="I448" s="173"/>
      <c r="J448" s="172"/>
      <c r="K448" s="170"/>
      <c r="L448" s="169"/>
    </row>
    <row r="449" spans="2:12" s="171" customFormat="1">
      <c r="B449" s="168"/>
      <c r="C449" s="172"/>
      <c r="D449" s="170"/>
      <c r="G449" s="172"/>
      <c r="I449" s="173"/>
      <c r="J449" s="172"/>
      <c r="K449" s="170"/>
      <c r="L449" s="169"/>
    </row>
    <row r="450" spans="2:12" s="171" customFormat="1">
      <c r="B450" s="168"/>
      <c r="C450" s="172"/>
      <c r="D450" s="170"/>
      <c r="G450" s="172"/>
      <c r="I450" s="173"/>
      <c r="J450" s="172"/>
      <c r="K450" s="170"/>
      <c r="L450" s="169"/>
    </row>
    <row r="451" spans="2:12" s="171" customFormat="1">
      <c r="B451" s="168"/>
      <c r="C451" s="172"/>
      <c r="D451" s="170"/>
      <c r="G451" s="172"/>
      <c r="I451" s="173"/>
      <c r="J451" s="172"/>
      <c r="K451" s="170"/>
      <c r="L451" s="169"/>
    </row>
    <row r="452" spans="2:12" s="171" customFormat="1">
      <c r="B452" s="168"/>
      <c r="C452" s="172"/>
      <c r="D452" s="170"/>
      <c r="G452" s="172"/>
      <c r="I452" s="173"/>
      <c r="J452" s="172"/>
      <c r="K452" s="170"/>
      <c r="L452" s="169"/>
    </row>
    <row r="453" spans="2:12" s="171" customFormat="1">
      <c r="B453" s="168"/>
      <c r="C453" s="172"/>
      <c r="D453" s="170"/>
      <c r="G453" s="172"/>
      <c r="I453" s="173"/>
      <c r="J453" s="172"/>
      <c r="K453" s="170"/>
      <c r="L453" s="169"/>
    </row>
    <row r="454" spans="2:12" s="171" customFormat="1">
      <c r="B454" s="168"/>
      <c r="C454" s="172"/>
      <c r="D454" s="170"/>
      <c r="G454" s="172"/>
      <c r="I454" s="173"/>
      <c r="J454" s="172"/>
      <c r="K454" s="170"/>
      <c r="L454" s="169"/>
    </row>
    <row r="455" spans="2:12" s="171" customFormat="1">
      <c r="B455" s="168"/>
      <c r="C455" s="172"/>
      <c r="D455" s="170"/>
      <c r="G455" s="172"/>
      <c r="I455" s="173"/>
      <c r="J455" s="172"/>
      <c r="K455" s="170"/>
      <c r="L455" s="169"/>
    </row>
    <row r="456" spans="2:12" s="171" customFormat="1">
      <c r="B456" s="168"/>
      <c r="C456" s="172"/>
      <c r="D456" s="170"/>
      <c r="G456" s="172"/>
      <c r="I456" s="173"/>
      <c r="J456" s="172"/>
      <c r="K456" s="170"/>
      <c r="L456" s="169"/>
    </row>
    <row r="457" spans="2:12" s="171" customFormat="1">
      <c r="B457" s="168"/>
      <c r="C457" s="172"/>
      <c r="D457" s="170"/>
      <c r="G457" s="172"/>
      <c r="I457" s="173"/>
      <c r="J457" s="172"/>
      <c r="K457" s="170"/>
      <c r="L457" s="169"/>
    </row>
    <row r="458" spans="2:12" s="171" customFormat="1">
      <c r="B458" s="168"/>
      <c r="C458" s="172"/>
      <c r="D458" s="170"/>
      <c r="G458" s="172"/>
      <c r="I458" s="173"/>
      <c r="J458" s="172"/>
      <c r="K458" s="170"/>
      <c r="L458" s="169"/>
    </row>
    <row r="459" spans="2:12" s="171" customFormat="1">
      <c r="B459" s="168"/>
      <c r="C459" s="172"/>
      <c r="D459" s="170"/>
      <c r="G459" s="172"/>
      <c r="I459" s="173"/>
      <c r="J459" s="172"/>
      <c r="K459" s="170"/>
      <c r="L459" s="169"/>
    </row>
    <row r="460" spans="2:12" s="171" customFormat="1">
      <c r="B460" s="168"/>
      <c r="C460" s="172"/>
      <c r="D460" s="170"/>
      <c r="G460" s="172"/>
      <c r="I460" s="173"/>
      <c r="J460" s="172"/>
      <c r="K460" s="170"/>
      <c r="L460" s="169"/>
    </row>
    <row r="461" spans="2:12" s="171" customFormat="1">
      <c r="B461" s="168"/>
      <c r="C461" s="172"/>
      <c r="D461" s="170"/>
      <c r="G461" s="172"/>
      <c r="I461" s="173"/>
      <c r="J461" s="172"/>
      <c r="K461" s="170"/>
      <c r="L461" s="169"/>
    </row>
    <row r="462" spans="2:12" s="171" customFormat="1">
      <c r="B462" s="168"/>
      <c r="C462" s="172"/>
      <c r="D462" s="170"/>
      <c r="G462" s="172"/>
      <c r="I462" s="173"/>
      <c r="J462" s="172"/>
      <c r="K462" s="170"/>
      <c r="L462" s="169"/>
    </row>
    <row r="463" spans="2:12" s="171" customFormat="1">
      <c r="B463" s="168"/>
      <c r="C463" s="172"/>
      <c r="D463" s="170"/>
      <c r="G463" s="172"/>
      <c r="I463" s="173"/>
      <c r="J463" s="172"/>
      <c r="K463" s="170"/>
      <c r="L463" s="169"/>
    </row>
    <row r="464" spans="2:12" s="171" customFormat="1">
      <c r="B464" s="168"/>
      <c r="C464" s="172"/>
      <c r="D464" s="170"/>
      <c r="G464" s="172"/>
      <c r="I464" s="173"/>
      <c r="J464" s="172"/>
      <c r="K464" s="170"/>
      <c r="L464" s="169"/>
    </row>
    <row r="465" spans="2:12" s="171" customFormat="1">
      <c r="B465" s="168"/>
      <c r="C465" s="172"/>
      <c r="D465" s="170"/>
      <c r="G465" s="172"/>
      <c r="I465" s="173"/>
      <c r="J465" s="172"/>
      <c r="K465" s="170"/>
      <c r="L465" s="169"/>
    </row>
    <row r="466" spans="2:12" s="171" customFormat="1">
      <c r="B466" s="168"/>
      <c r="C466" s="172"/>
      <c r="D466" s="170"/>
      <c r="G466" s="172"/>
      <c r="I466" s="173"/>
      <c r="J466" s="172"/>
      <c r="K466" s="170"/>
      <c r="L466" s="169"/>
    </row>
    <row r="467" spans="2:12" s="171" customFormat="1">
      <c r="B467" s="168"/>
      <c r="C467" s="172"/>
      <c r="D467" s="170"/>
      <c r="G467" s="172"/>
      <c r="I467" s="173"/>
      <c r="J467" s="172"/>
      <c r="K467" s="170"/>
      <c r="L467" s="169"/>
    </row>
    <row r="468" spans="2:12" s="171" customFormat="1">
      <c r="B468" s="168"/>
      <c r="C468" s="172"/>
      <c r="D468" s="170"/>
      <c r="G468" s="172"/>
      <c r="I468" s="173"/>
      <c r="J468" s="172"/>
      <c r="K468" s="170"/>
      <c r="L468" s="169"/>
    </row>
    <row r="469" spans="2:12" s="171" customFormat="1">
      <c r="B469" s="168"/>
      <c r="C469" s="172"/>
      <c r="D469" s="170"/>
      <c r="G469" s="172"/>
      <c r="I469" s="173"/>
      <c r="J469" s="172"/>
      <c r="K469" s="170"/>
      <c r="L469" s="169"/>
    </row>
    <row r="470" spans="2:12" s="171" customFormat="1">
      <c r="B470" s="168"/>
      <c r="C470" s="172"/>
      <c r="D470" s="170"/>
      <c r="G470" s="172"/>
      <c r="I470" s="173"/>
      <c r="J470" s="172"/>
      <c r="K470" s="170"/>
      <c r="L470" s="169"/>
    </row>
    <row r="471" spans="2:12" s="171" customFormat="1">
      <c r="B471" s="168"/>
      <c r="C471" s="172"/>
      <c r="D471" s="170"/>
      <c r="G471" s="172"/>
      <c r="I471" s="173"/>
      <c r="J471" s="172"/>
      <c r="K471" s="170"/>
      <c r="L471" s="169"/>
    </row>
    <row r="472" spans="2:12" s="171" customFormat="1">
      <c r="B472" s="168"/>
      <c r="C472" s="172"/>
      <c r="D472" s="170"/>
      <c r="G472" s="172"/>
      <c r="I472" s="173"/>
      <c r="J472" s="172"/>
      <c r="K472" s="170"/>
      <c r="L472" s="169"/>
    </row>
    <row r="473" spans="2:12" s="171" customFormat="1">
      <c r="B473" s="168"/>
      <c r="C473" s="172"/>
      <c r="D473" s="170"/>
      <c r="G473" s="172"/>
      <c r="I473" s="173"/>
      <c r="J473" s="172"/>
      <c r="K473" s="170"/>
      <c r="L473" s="169"/>
    </row>
    <row r="474" spans="2:12" s="171" customFormat="1">
      <c r="B474" s="168"/>
      <c r="C474" s="172"/>
      <c r="D474" s="170"/>
      <c r="G474" s="172"/>
      <c r="I474" s="173"/>
      <c r="J474" s="172"/>
      <c r="K474" s="170"/>
      <c r="L474" s="169"/>
    </row>
    <row r="475" spans="2:12" s="171" customFormat="1">
      <c r="B475" s="168"/>
      <c r="C475" s="172"/>
      <c r="D475" s="170"/>
      <c r="G475" s="172"/>
      <c r="I475" s="173"/>
      <c r="J475" s="172"/>
      <c r="K475" s="170"/>
      <c r="L475" s="169"/>
    </row>
    <row r="476" spans="2:12" s="171" customFormat="1">
      <c r="B476" s="168"/>
      <c r="C476" s="172"/>
      <c r="D476" s="170"/>
      <c r="G476" s="172"/>
      <c r="I476" s="173"/>
      <c r="J476" s="172"/>
      <c r="K476" s="170"/>
      <c r="L476" s="169"/>
    </row>
    <row r="477" spans="2:12" s="171" customFormat="1">
      <c r="B477" s="168"/>
      <c r="C477" s="172"/>
      <c r="D477" s="170"/>
      <c r="G477" s="172"/>
      <c r="I477" s="173"/>
      <c r="J477" s="172"/>
      <c r="K477" s="170"/>
      <c r="L477" s="169"/>
    </row>
    <row r="478" spans="2:12" s="171" customFormat="1">
      <c r="B478" s="168"/>
      <c r="C478" s="172"/>
      <c r="D478" s="170"/>
      <c r="G478" s="172"/>
      <c r="I478" s="173"/>
      <c r="J478" s="172"/>
      <c r="K478" s="170"/>
      <c r="L478" s="169"/>
    </row>
    <row r="479" spans="2:12" s="171" customFormat="1">
      <c r="B479" s="168"/>
      <c r="C479" s="172"/>
      <c r="D479" s="170"/>
      <c r="G479" s="172"/>
      <c r="I479" s="173"/>
      <c r="J479" s="172"/>
      <c r="K479" s="170"/>
      <c r="L479" s="169"/>
    </row>
    <row r="480" spans="2:12" s="171" customFormat="1">
      <c r="B480" s="168"/>
      <c r="C480" s="172"/>
      <c r="D480" s="170"/>
      <c r="G480" s="172"/>
      <c r="I480" s="173"/>
      <c r="J480" s="172"/>
      <c r="K480" s="170"/>
      <c r="L480" s="169"/>
    </row>
    <row r="481" spans="2:12" s="171" customFormat="1">
      <c r="B481" s="168"/>
      <c r="C481" s="172"/>
      <c r="D481" s="170"/>
      <c r="G481" s="172"/>
      <c r="I481" s="173"/>
      <c r="J481" s="172"/>
      <c r="K481" s="170"/>
      <c r="L481" s="169"/>
    </row>
    <row r="482" spans="2:12" s="171" customFormat="1">
      <c r="B482" s="168"/>
      <c r="C482" s="172"/>
      <c r="D482" s="170"/>
      <c r="G482" s="172"/>
      <c r="I482" s="173"/>
      <c r="J482" s="172"/>
      <c r="K482" s="170"/>
      <c r="L482" s="169"/>
    </row>
    <row r="483" spans="2:12" s="171" customFormat="1">
      <c r="B483" s="168"/>
      <c r="C483" s="172"/>
      <c r="D483" s="170"/>
      <c r="G483" s="172"/>
      <c r="I483" s="173"/>
      <c r="J483" s="172"/>
      <c r="K483" s="170"/>
      <c r="L483" s="169"/>
    </row>
    <row r="484" spans="2:12" s="171" customFormat="1">
      <c r="B484" s="168"/>
      <c r="C484" s="172"/>
      <c r="D484" s="170"/>
      <c r="G484" s="172"/>
      <c r="I484" s="173"/>
      <c r="J484" s="172"/>
      <c r="K484" s="170"/>
      <c r="L484" s="169"/>
    </row>
    <row r="485" spans="2:12" s="171" customFormat="1">
      <c r="B485" s="168"/>
      <c r="C485" s="172"/>
      <c r="D485" s="170"/>
      <c r="G485" s="172"/>
      <c r="I485" s="173"/>
      <c r="J485" s="172"/>
      <c r="K485" s="170"/>
      <c r="L485" s="169"/>
    </row>
    <row r="486" spans="2:12" s="171" customFormat="1">
      <c r="B486" s="168"/>
      <c r="C486" s="172"/>
      <c r="D486" s="170"/>
      <c r="G486" s="172"/>
      <c r="I486" s="173"/>
      <c r="J486" s="172"/>
      <c r="K486" s="170"/>
      <c r="L486" s="169"/>
    </row>
    <row r="487" spans="2:12" s="171" customFormat="1">
      <c r="B487" s="168"/>
      <c r="C487" s="172"/>
      <c r="D487" s="170"/>
      <c r="G487" s="172"/>
      <c r="I487" s="173"/>
      <c r="J487" s="172"/>
      <c r="K487" s="170"/>
      <c r="L487" s="169"/>
    </row>
    <row r="488" spans="2:12" s="171" customFormat="1">
      <c r="B488" s="168"/>
      <c r="C488" s="172"/>
      <c r="D488" s="170"/>
      <c r="G488" s="172"/>
      <c r="I488" s="173"/>
      <c r="J488" s="172"/>
      <c r="K488" s="170"/>
      <c r="L488" s="169"/>
    </row>
    <row r="489" spans="2:12" s="171" customFormat="1">
      <c r="B489" s="168"/>
      <c r="C489" s="172"/>
      <c r="D489" s="170"/>
      <c r="G489" s="172"/>
      <c r="I489" s="173"/>
      <c r="J489" s="172"/>
      <c r="K489" s="170"/>
      <c r="L489" s="169"/>
    </row>
    <row r="490" spans="2:12" s="171" customFormat="1">
      <c r="B490" s="168"/>
      <c r="C490" s="172"/>
      <c r="D490" s="170"/>
      <c r="G490" s="172"/>
      <c r="I490" s="173"/>
      <c r="J490" s="172"/>
      <c r="K490" s="170"/>
      <c r="L490" s="169"/>
    </row>
    <row r="491" spans="2:12" s="171" customFormat="1">
      <c r="B491" s="168"/>
      <c r="C491" s="172"/>
      <c r="D491" s="170"/>
      <c r="G491" s="172"/>
      <c r="I491" s="173"/>
      <c r="J491" s="172"/>
      <c r="K491" s="170"/>
      <c r="L491" s="169"/>
    </row>
    <row r="492" spans="2:12" s="171" customFormat="1">
      <c r="B492" s="168"/>
      <c r="C492" s="172"/>
      <c r="D492" s="170"/>
      <c r="G492" s="172"/>
      <c r="I492" s="173"/>
      <c r="J492" s="172"/>
      <c r="K492" s="170"/>
      <c r="L492" s="169"/>
    </row>
    <row r="493" spans="2:12" s="171" customFormat="1">
      <c r="B493" s="168"/>
      <c r="C493" s="172"/>
      <c r="D493" s="170"/>
      <c r="G493" s="172"/>
      <c r="I493" s="173"/>
      <c r="J493" s="172"/>
      <c r="K493" s="170"/>
      <c r="L493" s="169"/>
    </row>
    <row r="494" spans="2:12" s="171" customFormat="1">
      <c r="B494" s="168"/>
      <c r="C494" s="172"/>
      <c r="D494" s="170"/>
      <c r="G494" s="172"/>
      <c r="I494" s="173"/>
      <c r="J494" s="172"/>
      <c r="K494" s="170"/>
      <c r="L494" s="169"/>
    </row>
    <row r="495" spans="2:12" s="171" customFormat="1">
      <c r="B495" s="168"/>
      <c r="C495" s="172"/>
      <c r="D495" s="170"/>
      <c r="G495" s="172"/>
      <c r="I495" s="173"/>
      <c r="J495" s="172"/>
      <c r="K495" s="170"/>
      <c r="L495" s="169"/>
    </row>
    <row r="496" spans="2:12" s="171" customFormat="1">
      <c r="B496" s="168"/>
      <c r="C496" s="172"/>
      <c r="D496" s="170"/>
      <c r="G496" s="172"/>
      <c r="I496" s="173"/>
      <c r="J496" s="172"/>
      <c r="K496" s="170"/>
      <c r="L496" s="169"/>
    </row>
    <row r="497" spans="2:12" s="171" customFormat="1">
      <c r="B497" s="168"/>
      <c r="C497" s="172"/>
      <c r="D497" s="170"/>
      <c r="G497" s="172"/>
      <c r="I497" s="173"/>
      <c r="J497" s="172"/>
      <c r="K497" s="170"/>
      <c r="L497" s="169"/>
    </row>
    <row r="498" spans="2:12" s="171" customFormat="1">
      <c r="B498" s="168"/>
      <c r="C498" s="172"/>
      <c r="D498" s="170"/>
      <c r="G498" s="172"/>
      <c r="I498" s="173"/>
      <c r="J498" s="172"/>
      <c r="K498" s="170"/>
      <c r="L498" s="169"/>
    </row>
    <row r="499" spans="2:12" s="171" customFormat="1">
      <c r="B499" s="168"/>
      <c r="C499" s="172"/>
      <c r="D499" s="170"/>
      <c r="G499" s="172"/>
      <c r="I499" s="173"/>
      <c r="J499" s="172"/>
      <c r="K499" s="170"/>
      <c r="L499" s="169"/>
    </row>
    <row r="500" spans="2:12" s="171" customFormat="1">
      <c r="B500" s="168"/>
      <c r="C500" s="172"/>
      <c r="D500" s="170"/>
      <c r="G500" s="172"/>
      <c r="I500" s="173"/>
      <c r="J500" s="172"/>
      <c r="K500" s="170"/>
      <c r="L500" s="169"/>
    </row>
    <row r="501" spans="2:12" s="171" customFormat="1">
      <c r="B501" s="168"/>
      <c r="C501" s="172"/>
      <c r="D501" s="170"/>
      <c r="G501" s="172"/>
      <c r="I501" s="173"/>
      <c r="J501" s="172"/>
      <c r="K501" s="170"/>
      <c r="L501" s="169"/>
    </row>
    <row r="502" spans="2:12" s="171" customFormat="1">
      <c r="B502" s="168"/>
      <c r="C502" s="172"/>
      <c r="D502" s="170"/>
      <c r="G502" s="172"/>
      <c r="I502" s="173"/>
      <c r="J502" s="172"/>
      <c r="K502" s="170"/>
      <c r="L502" s="169"/>
    </row>
    <row r="503" spans="2:12" s="171" customFormat="1">
      <c r="B503" s="168"/>
      <c r="C503" s="172"/>
      <c r="D503" s="170"/>
      <c r="G503" s="172"/>
      <c r="I503" s="173"/>
      <c r="J503" s="172"/>
      <c r="K503" s="170"/>
      <c r="L503" s="169"/>
    </row>
    <row r="504" spans="2:12" s="171" customFormat="1">
      <c r="B504" s="168"/>
      <c r="C504" s="172"/>
      <c r="D504" s="170"/>
      <c r="G504" s="172"/>
      <c r="I504" s="173"/>
      <c r="J504" s="172"/>
      <c r="K504" s="170"/>
      <c r="L504" s="169"/>
    </row>
    <row r="505" spans="2:12" s="171" customFormat="1">
      <c r="B505" s="168"/>
      <c r="C505" s="172"/>
      <c r="D505" s="170"/>
      <c r="G505" s="172"/>
      <c r="I505" s="173"/>
      <c r="J505" s="172"/>
      <c r="K505" s="170"/>
      <c r="L505" s="169"/>
    </row>
    <row r="506" spans="2:12" s="171" customFormat="1">
      <c r="B506" s="168"/>
      <c r="C506" s="172"/>
      <c r="D506" s="170"/>
      <c r="G506" s="172"/>
      <c r="I506" s="173"/>
      <c r="J506" s="172"/>
      <c r="K506" s="170"/>
      <c r="L506" s="169"/>
    </row>
    <row r="507" spans="2:12" s="171" customFormat="1">
      <c r="B507" s="168"/>
      <c r="C507" s="172"/>
      <c r="D507" s="170"/>
      <c r="G507" s="172"/>
      <c r="I507" s="173"/>
      <c r="J507" s="172"/>
      <c r="K507" s="170"/>
      <c r="L507" s="169"/>
    </row>
    <row r="508" spans="2:12" s="171" customFormat="1">
      <c r="B508" s="168"/>
      <c r="C508" s="172"/>
      <c r="D508" s="170"/>
      <c r="G508" s="172"/>
      <c r="I508" s="173"/>
      <c r="J508" s="172"/>
      <c r="K508" s="170"/>
      <c r="L508" s="169"/>
    </row>
    <row r="509" spans="2:12" s="171" customFormat="1">
      <c r="B509" s="168"/>
      <c r="C509" s="172"/>
      <c r="D509" s="170"/>
      <c r="G509" s="172"/>
      <c r="I509" s="173"/>
      <c r="J509" s="172"/>
      <c r="K509" s="170"/>
      <c r="L509" s="169"/>
    </row>
    <row r="510" spans="2:12" s="171" customFormat="1">
      <c r="B510" s="168"/>
      <c r="C510" s="172"/>
      <c r="D510" s="170"/>
      <c r="G510" s="172"/>
      <c r="I510" s="173"/>
      <c r="J510" s="172"/>
      <c r="K510" s="170"/>
      <c r="L510" s="169"/>
    </row>
    <row r="511" spans="2:12" s="171" customFormat="1">
      <c r="B511" s="168"/>
      <c r="C511" s="172"/>
      <c r="D511" s="170"/>
      <c r="G511" s="172"/>
      <c r="I511" s="173"/>
      <c r="J511" s="172"/>
      <c r="K511" s="170"/>
      <c r="L511" s="169"/>
    </row>
    <row r="512" spans="2:12" s="171" customFormat="1">
      <c r="B512" s="168"/>
      <c r="C512" s="172"/>
      <c r="D512" s="170"/>
      <c r="G512" s="172"/>
      <c r="I512" s="173"/>
      <c r="J512" s="172"/>
      <c r="K512" s="170"/>
      <c r="L512" s="169"/>
    </row>
    <row r="513" spans="2:12" s="171" customFormat="1">
      <c r="B513" s="168"/>
      <c r="C513" s="172"/>
      <c r="D513" s="170"/>
      <c r="G513" s="172"/>
      <c r="I513" s="173"/>
      <c r="J513" s="172"/>
      <c r="K513" s="170"/>
      <c r="L513" s="169"/>
    </row>
    <row r="514" spans="2:12" s="171" customFormat="1">
      <c r="B514" s="168"/>
      <c r="C514" s="172"/>
      <c r="D514" s="170"/>
      <c r="G514" s="172"/>
      <c r="I514" s="173"/>
      <c r="J514" s="172"/>
      <c r="K514" s="170"/>
      <c r="L514" s="169"/>
    </row>
    <row r="515" spans="2:12" s="171" customFormat="1">
      <c r="B515" s="168"/>
      <c r="C515" s="172"/>
      <c r="D515" s="170"/>
      <c r="G515" s="172"/>
      <c r="I515" s="173"/>
      <c r="J515" s="172"/>
      <c r="K515" s="170"/>
      <c r="L515" s="169"/>
    </row>
    <row r="516" spans="2:12" s="171" customFormat="1">
      <c r="B516" s="168"/>
      <c r="C516" s="172"/>
      <c r="D516" s="170"/>
      <c r="G516" s="172"/>
      <c r="I516" s="173"/>
      <c r="J516" s="172"/>
      <c r="K516" s="170"/>
      <c r="L516" s="169"/>
    </row>
    <row r="517" spans="2:12" s="171" customFormat="1">
      <c r="B517" s="168"/>
      <c r="C517" s="172"/>
      <c r="D517" s="170"/>
      <c r="G517" s="172"/>
      <c r="I517" s="173"/>
      <c r="J517" s="172"/>
      <c r="K517" s="170"/>
      <c r="L517" s="169"/>
    </row>
    <row r="518" spans="2:12" s="171" customFormat="1">
      <c r="B518" s="168"/>
      <c r="C518" s="172"/>
      <c r="D518" s="170"/>
      <c r="G518" s="172"/>
      <c r="I518" s="173"/>
      <c r="J518" s="172"/>
      <c r="K518" s="170"/>
      <c r="L518" s="169"/>
    </row>
    <row r="519" spans="2:12" s="171" customFormat="1">
      <c r="B519" s="168"/>
      <c r="C519" s="172"/>
      <c r="D519" s="170"/>
      <c r="G519" s="172"/>
      <c r="I519" s="173"/>
      <c r="J519" s="172"/>
      <c r="K519" s="170"/>
      <c r="L519" s="169"/>
    </row>
    <row r="520" spans="2:12" s="171" customFormat="1">
      <c r="B520" s="168"/>
      <c r="C520" s="172"/>
      <c r="D520" s="170"/>
      <c r="G520" s="172"/>
      <c r="I520" s="173"/>
      <c r="J520" s="172"/>
      <c r="K520" s="170"/>
      <c r="L520" s="169"/>
    </row>
    <row r="521" spans="2:12" s="171" customFormat="1">
      <c r="B521" s="168"/>
      <c r="C521" s="172"/>
      <c r="D521" s="170"/>
      <c r="G521" s="172"/>
      <c r="I521" s="173"/>
      <c r="J521" s="172"/>
      <c r="K521" s="170"/>
      <c r="L521" s="169"/>
    </row>
    <row r="522" spans="2:12" s="171" customFormat="1">
      <c r="B522" s="168"/>
      <c r="C522" s="172"/>
      <c r="D522" s="170"/>
      <c r="G522" s="172"/>
      <c r="I522" s="173"/>
      <c r="J522" s="172"/>
      <c r="K522" s="170"/>
      <c r="L522" s="169"/>
    </row>
    <row r="523" spans="2:12" s="171" customFormat="1">
      <c r="B523" s="168"/>
      <c r="C523" s="172"/>
      <c r="D523" s="170"/>
      <c r="G523" s="172"/>
      <c r="I523" s="173"/>
      <c r="J523" s="172"/>
      <c r="K523" s="170"/>
      <c r="L523" s="169"/>
    </row>
    <row r="524" spans="2:12" s="171" customFormat="1">
      <c r="B524" s="168"/>
      <c r="C524" s="172"/>
      <c r="D524" s="170"/>
      <c r="G524" s="172"/>
      <c r="I524" s="173"/>
      <c r="J524" s="172"/>
      <c r="K524" s="170"/>
      <c r="L524" s="169"/>
    </row>
    <row r="525" spans="2:12" s="171" customFormat="1">
      <c r="B525" s="168"/>
      <c r="C525" s="172"/>
      <c r="D525" s="170"/>
      <c r="G525" s="172"/>
      <c r="I525" s="173"/>
      <c r="J525" s="172"/>
      <c r="K525" s="170"/>
      <c r="L525" s="169"/>
    </row>
    <row r="526" spans="2:12" s="171" customFormat="1">
      <c r="B526" s="168"/>
      <c r="C526" s="172"/>
      <c r="D526" s="170"/>
      <c r="G526" s="172"/>
      <c r="I526" s="173"/>
      <c r="J526" s="172"/>
      <c r="K526" s="170"/>
      <c r="L526" s="169"/>
    </row>
    <row r="527" spans="2:12" s="171" customFormat="1">
      <c r="B527" s="168"/>
      <c r="C527" s="172"/>
      <c r="D527" s="170"/>
      <c r="G527" s="172"/>
      <c r="I527" s="173"/>
      <c r="J527" s="172"/>
      <c r="K527" s="170"/>
      <c r="L527" s="169"/>
    </row>
    <row r="528" spans="2:12" s="171" customFormat="1">
      <c r="B528" s="168"/>
      <c r="C528" s="172"/>
      <c r="D528" s="170"/>
      <c r="G528" s="172"/>
      <c r="I528" s="173"/>
      <c r="J528" s="172"/>
      <c r="K528" s="170"/>
      <c r="L528" s="169"/>
    </row>
    <row r="529" spans="2:12" s="171" customFormat="1">
      <c r="B529" s="168"/>
      <c r="C529" s="172"/>
      <c r="D529" s="170"/>
      <c r="G529" s="172"/>
      <c r="I529" s="173"/>
      <c r="J529" s="172"/>
      <c r="K529" s="170"/>
      <c r="L529" s="169"/>
    </row>
    <row r="530" spans="2:12" s="171" customFormat="1">
      <c r="B530" s="168"/>
      <c r="C530" s="172"/>
      <c r="D530" s="170"/>
      <c r="G530" s="172"/>
      <c r="I530" s="173"/>
      <c r="J530" s="172"/>
      <c r="K530" s="170"/>
      <c r="L530" s="169"/>
    </row>
    <row r="531" spans="2:12" s="171" customFormat="1">
      <c r="B531" s="168"/>
      <c r="C531" s="172"/>
      <c r="D531" s="170"/>
      <c r="G531" s="172"/>
      <c r="I531" s="173"/>
      <c r="J531" s="172"/>
      <c r="K531" s="170"/>
      <c r="L531" s="169"/>
    </row>
    <row r="532" spans="2:12" s="171" customFormat="1">
      <c r="B532" s="168"/>
      <c r="C532" s="172"/>
      <c r="D532" s="170"/>
      <c r="G532" s="172"/>
      <c r="I532" s="173"/>
      <c r="J532" s="172"/>
      <c r="K532" s="170"/>
      <c r="L532" s="169"/>
    </row>
    <row r="533" spans="2:12" s="171" customFormat="1">
      <c r="B533" s="168"/>
      <c r="C533" s="172"/>
      <c r="D533" s="170"/>
      <c r="G533" s="172"/>
      <c r="I533" s="173"/>
      <c r="J533" s="172"/>
      <c r="K533" s="170"/>
      <c r="L533" s="169"/>
    </row>
    <row r="534" spans="2:12" s="171" customFormat="1">
      <c r="B534" s="168"/>
      <c r="C534" s="172"/>
      <c r="D534" s="170"/>
      <c r="G534" s="172"/>
      <c r="I534" s="173"/>
      <c r="J534" s="172"/>
      <c r="K534" s="170"/>
      <c r="L534" s="169"/>
    </row>
    <row r="535" spans="2:12" s="171" customFormat="1">
      <c r="B535" s="168"/>
      <c r="C535" s="172"/>
      <c r="D535" s="170"/>
      <c r="G535" s="172"/>
      <c r="I535" s="173"/>
      <c r="J535" s="172"/>
      <c r="K535" s="170"/>
      <c r="L535" s="169"/>
    </row>
    <row r="536" spans="2:12" s="171" customFormat="1">
      <c r="B536" s="168"/>
      <c r="C536" s="172"/>
      <c r="D536" s="170"/>
      <c r="G536" s="172"/>
      <c r="I536" s="173"/>
      <c r="J536" s="172"/>
      <c r="K536" s="170"/>
      <c r="L536" s="169"/>
    </row>
    <row r="537" spans="2:12" s="171" customFormat="1">
      <c r="B537" s="168"/>
      <c r="C537" s="172"/>
      <c r="D537" s="170"/>
      <c r="G537" s="172"/>
      <c r="I537" s="173"/>
      <c r="J537" s="172"/>
      <c r="K537" s="170"/>
      <c r="L537" s="169"/>
    </row>
    <row r="538" spans="2:12" s="171" customFormat="1">
      <c r="B538" s="168"/>
      <c r="C538" s="172"/>
      <c r="D538" s="170"/>
      <c r="G538" s="172"/>
      <c r="I538" s="173"/>
      <c r="J538" s="172"/>
      <c r="K538" s="170"/>
      <c r="L538" s="169"/>
    </row>
    <row r="539" spans="2:12" s="171" customFormat="1">
      <c r="B539" s="168"/>
      <c r="C539" s="172"/>
      <c r="D539" s="170"/>
      <c r="G539" s="172"/>
      <c r="I539" s="173"/>
      <c r="J539" s="172"/>
      <c r="K539" s="170"/>
      <c r="L539" s="169"/>
    </row>
    <row r="540" spans="2:12" s="171" customFormat="1">
      <c r="B540" s="168"/>
      <c r="C540" s="172"/>
      <c r="D540" s="170"/>
      <c r="G540" s="172"/>
      <c r="I540" s="173"/>
      <c r="J540" s="172"/>
      <c r="K540" s="170"/>
      <c r="L540" s="169"/>
    </row>
    <row r="541" spans="2:12" s="171" customFormat="1">
      <c r="B541" s="168"/>
      <c r="C541" s="172"/>
      <c r="D541" s="170"/>
      <c r="G541" s="172"/>
      <c r="I541" s="173"/>
      <c r="J541" s="172"/>
      <c r="K541" s="170"/>
      <c r="L541" s="169"/>
    </row>
    <row r="542" spans="2:12" s="171" customFormat="1">
      <c r="B542" s="168"/>
      <c r="C542" s="172"/>
      <c r="D542" s="170"/>
      <c r="G542" s="172"/>
      <c r="I542" s="173"/>
      <c r="J542" s="172"/>
      <c r="K542" s="170"/>
      <c r="L542" s="169"/>
    </row>
    <row r="543" spans="2:12" s="171" customFormat="1">
      <c r="B543" s="168"/>
      <c r="C543" s="172"/>
      <c r="D543" s="170"/>
      <c r="G543" s="172"/>
      <c r="I543" s="173"/>
      <c r="J543" s="172"/>
      <c r="K543" s="170"/>
      <c r="L543" s="169"/>
    </row>
    <row r="544" spans="2:12" s="171" customFormat="1">
      <c r="B544" s="168"/>
      <c r="C544" s="172"/>
      <c r="D544" s="170"/>
      <c r="G544" s="172"/>
      <c r="I544" s="173"/>
      <c r="J544" s="172"/>
      <c r="K544" s="170"/>
      <c r="L544" s="169"/>
    </row>
    <row r="545" spans="2:12" s="171" customFormat="1">
      <c r="B545" s="168"/>
      <c r="C545" s="172"/>
      <c r="D545" s="170"/>
      <c r="G545" s="172"/>
      <c r="I545" s="173"/>
      <c r="J545" s="172"/>
      <c r="K545" s="170"/>
      <c r="L545" s="169"/>
    </row>
    <row r="546" spans="2:12" s="171" customFormat="1">
      <c r="B546" s="168"/>
      <c r="C546" s="172"/>
      <c r="D546" s="170"/>
      <c r="G546" s="172"/>
      <c r="I546" s="173"/>
      <c r="J546" s="172"/>
      <c r="K546" s="170"/>
      <c r="L546" s="169"/>
    </row>
    <row r="547" spans="2:12" s="171" customFormat="1">
      <c r="B547" s="168"/>
      <c r="C547" s="172"/>
      <c r="D547" s="170"/>
      <c r="G547" s="172"/>
      <c r="I547" s="173"/>
      <c r="J547" s="172"/>
      <c r="K547" s="170"/>
      <c r="L547" s="169"/>
    </row>
    <row r="548" spans="2:12" s="171" customFormat="1">
      <c r="B548" s="168"/>
      <c r="C548" s="172"/>
      <c r="D548" s="170"/>
      <c r="G548" s="172"/>
      <c r="I548" s="173"/>
      <c r="J548" s="172"/>
      <c r="K548" s="170"/>
      <c r="L548" s="169"/>
    </row>
    <row r="549" spans="2:12" s="171" customFormat="1">
      <c r="B549" s="168"/>
      <c r="C549" s="172"/>
      <c r="D549" s="170"/>
      <c r="G549" s="172"/>
      <c r="I549" s="173"/>
      <c r="J549" s="172"/>
      <c r="K549" s="170"/>
      <c r="L549" s="169"/>
    </row>
    <row r="550" spans="2:12" s="171" customFormat="1">
      <c r="B550" s="168"/>
      <c r="C550" s="172"/>
      <c r="D550" s="170"/>
      <c r="G550" s="172"/>
      <c r="I550" s="173"/>
      <c r="J550" s="172"/>
      <c r="K550" s="170"/>
      <c r="L550" s="169"/>
    </row>
    <row r="551" spans="2:12" s="171" customFormat="1">
      <c r="B551" s="168"/>
      <c r="C551" s="172"/>
      <c r="D551" s="170"/>
      <c r="G551" s="172"/>
      <c r="I551" s="173"/>
      <c r="J551" s="172"/>
      <c r="K551" s="170"/>
      <c r="L551" s="169"/>
    </row>
    <row r="552" spans="2:12" s="171" customFormat="1">
      <c r="B552" s="168"/>
      <c r="C552" s="172"/>
      <c r="D552" s="170"/>
      <c r="G552" s="172"/>
      <c r="I552" s="173"/>
      <c r="J552" s="172"/>
      <c r="K552" s="170"/>
      <c r="L552" s="169"/>
    </row>
    <row r="553" spans="2:12" s="171" customFormat="1">
      <c r="B553" s="168"/>
      <c r="C553" s="172"/>
      <c r="D553" s="170"/>
      <c r="G553" s="172"/>
      <c r="I553" s="173"/>
      <c r="J553" s="172"/>
      <c r="K553" s="170"/>
      <c r="L553" s="169"/>
    </row>
    <row r="554" spans="2:12" s="171" customFormat="1">
      <c r="B554" s="168"/>
      <c r="C554" s="172"/>
      <c r="D554" s="170"/>
      <c r="G554" s="172"/>
      <c r="I554" s="173"/>
      <c r="J554" s="172"/>
      <c r="K554" s="170"/>
      <c r="L554" s="169"/>
    </row>
    <row r="555" spans="2:12" s="171" customFormat="1">
      <c r="B555" s="168"/>
      <c r="C555" s="172"/>
      <c r="D555" s="170"/>
      <c r="G555" s="172"/>
      <c r="I555" s="173"/>
      <c r="J555" s="172"/>
      <c r="K555" s="170"/>
      <c r="L555" s="169"/>
    </row>
    <row r="556" spans="2:12" s="171" customFormat="1">
      <c r="B556" s="168"/>
      <c r="C556" s="172"/>
      <c r="D556" s="170"/>
      <c r="G556" s="172"/>
      <c r="I556" s="173"/>
      <c r="J556" s="172"/>
      <c r="K556" s="170"/>
      <c r="L556" s="169"/>
    </row>
    <row r="557" spans="2:12" s="171" customFormat="1">
      <c r="B557" s="168"/>
      <c r="C557" s="172"/>
      <c r="D557" s="170"/>
      <c r="G557" s="172"/>
      <c r="I557" s="173"/>
      <c r="J557" s="172"/>
      <c r="K557" s="170"/>
      <c r="L557" s="169"/>
    </row>
    <row r="558" spans="2:12" s="171" customFormat="1">
      <c r="B558" s="168"/>
      <c r="C558" s="172"/>
      <c r="D558" s="170"/>
      <c r="G558" s="172"/>
      <c r="I558" s="173"/>
      <c r="J558" s="172"/>
      <c r="K558" s="170"/>
      <c r="L558" s="169"/>
    </row>
    <row r="559" spans="2:12" s="171" customFormat="1">
      <c r="B559" s="168"/>
      <c r="C559" s="172"/>
      <c r="D559" s="170"/>
      <c r="G559" s="172"/>
      <c r="I559" s="173"/>
      <c r="J559" s="172"/>
      <c r="K559" s="170"/>
      <c r="L559" s="169"/>
    </row>
    <row r="560" spans="2:12" s="171" customFormat="1">
      <c r="B560" s="168"/>
      <c r="C560" s="172"/>
      <c r="D560" s="170"/>
      <c r="G560" s="172"/>
      <c r="I560" s="173"/>
      <c r="J560" s="172"/>
      <c r="K560" s="170"/>
      <c r="L560" s="169"/>
    </row>
    <row r="561" spans="2:12" s="171" customFormat="1">
      <c r="B561" s="168"/>
      <c r="C561" s="172"/>
      <c r="D561" s="170"/>
      <c r="G561" s="172"/>
      <c r="I561" s="173"/>
      <c r="J561" s="172"/>
      <c r="K561" s="170"/>
      <c r="L561" s="169"/>
    </row>
    <row r="562" spans="2:12" s="171" customFormat="1">
      <c r="B562" s="168"/>
      <c r="C562" s="172"/>
      <c r="D562" s="170"/>
      <c r="G562" s="172"/>
      <c r="I562" s="173"/>
      <c r="J562" s="172"/>
      <c r="K562" s="170"/>
      <c r="L562" s="169"/>
    </row>
    <row r="563" spans="2:12" s="171" customFormat="1">
      <c r="B563" s="168"/>
      <c r="C563" s="172"/>
      <c r="D563" s="170"/>
      <c r="G563" s="172"/>
      <c r="I563" s="173"/>
      <c r="J563" s="172"/>
      <c r="K563" s="170"/>
      <c r="L563" s="169"/>
    </row>
    <row r="564" spans="2:12" s="171" customFormat="1">
      <c r="B564" s="168"/>
      <c r="C564" s="172"/>
      <c r="D564" s="170"/>
      <c r="G564" s="172"/>
      <c r="I564" s="173"/>
      <c r="J564" s="172"/>
      <c r="K564" s="170"/>
      <c r="L564" s="169"/>
    </row>
    <row r="565" spans="2:12" s="171" customFormat="1">
      <c r="B565" s="168"/>
      <c r="C565" s="172"/>
      <c r="D565" s="170"/>
      <c r="G565" s="172"/>
      <c r="I565" s="173"/>
      <c r="J565" s="172"/>
      <c r="K565" s="170"/>
      <c r="L565" s="169"/>
    </row>
    <row r="566" spans="2:12" s="171" customFormat="1">
      <c r="B566" s="168"/>
      <c r="C566" s="172"/>
      <c r="D566" s="170"/>
      <c r="G566" s="172"/>
      <c r="I566" s="173"/>
      <c r="J566" s="172"/>
      <c r="K566" s="170"/>
      <c r="L566" s="169"/>
    </row>
    <row r="567" spans="2:12" s="171" customFormat="1">
      <c r="B567" s="168"/>
      <c r="C567" s="172"/>
      <c r="D567" s="170"/>
      <c r="G567" s="172"/>
      <c r="I567" s="173"/>
      <c r="J567" s="172"/>
      <c r="K567" s="170"/>
      <c r="L567" s="169"/>
    </row>
    <row r="568" spans="2:12" s="171" customFormat="1">
      <c r="B568" s="168"/>
      <c r="C568" s="172"/>
      <c r="D568" s="170"/>
      <c r="G568" s="172"/>
      <c r="I568" s="173"/>
      <c r="J568" s="172"/>
      <c r="K568" s="170"/>
      <c r="L568" s="169"/>
    </row>
    <row r="569" spans="2:12" s="171" customFormat="1">
      <c r="B569" s="168"/>
      <c r="C569" s="172"/>
      <c r="D569" s="170"/>
      <c r="G569" s="172"/>
      <c r="I569" s="173"/>
      <c r="J569" s="172"/>
      <c r="K569" s="170"/>
      <c r="L569" s="169"/>
    </row>
    <row r="570" spans="2:12" s="171" customFormat="1">
      <c r="B570" s="168"/>
      <c r="C570" s="172"/>
      <c r="D570" s="170"/>
      <c r="G570" s="172"/>
      <c r="I570" s="173"/>
      <c r="J570" s="172"/>
      <c r="K570" s="170"/>
      <c r="L570" s="169"/>
    </row>
    <row r="571" spans="2:12" s="171" customFormat="1">
      <c r="B571" s="168"/>
      <c r="C571" s="172"/>
      <c r="D571" s="170"/>
      <c r="G571" s="172"/>
      <c r="I571" s="173"/>
      <c r="J571" s="172"/>
      <c r="K571" s="170"/>
      <c r="L571" s="169"/>
    </row>
    <row r="572" spans="2:12" s="171" customFormat="1">
      <c r="B572" s="168"/>
      <c r="C572" s="172"/>
      <c r="D572" s="170"/>
      <c r="G572" s="172"/>
      <c r="I572" s="173"/>
      <c r="J572" s="172"/>
      <c r="K572" s="170"/>
      <c r="L572" s="169"/>
    </row>
    <row r="573" spans="2:12" s="171" customFormat="1">
      <c r="B573" s="168"/>
      <c r="C573" s="172"/>
      <c r="D573" s="170"/>
      <c r="G573" s="172"/>
      <c r="I573" s="173"/>
      <c r="J573" s="172"/>
      <c r="K573" s="170"/>
      <c r="L573" s="169"/>
    </row>
    <row r="574" spans="2:12" s="171" customFormat="1">
      <c r="B574" s="168"/>
      <c r="C574" s="172"/>
      <c r="D574" s="170"/>
      <c r="G574" s="172"/>
      <c r="I574" s="173"/>
      <c r="J574" s="172"/>
      <c r="K574" s="170"/>
      <c r="L574" s="169"/>
    </row>
    <row r="575" spans="2:12" s="171" customFormat="1">
      <c r="B575" s="168"/>
      <c r="C575" s="172"/>
      <c r="D575" s="170"/>
      <c r="G575" s="172"/>
      <c r="I575" s="173"/>
      <c r="J575" s="172"/>
      <c r="K575" s="170"/>
      <c r="L575" s="169"/>
    </row>
    <row r="576" spans="2:12" s="171" customFormat="1">
      <c r="B576" s="168"/>
      <c r="C576" s="172"/>
      <c r="D576" s="170"/>
      <c r="G576" s="172"/>
      <c r="I576" s="173"/>
      <c r="J576" s="172"/>
      <c r="K576" s="170"/>
      <c r="L576" s="169"/>
    </row>
    <row r="577" spans="2:12" s="171" customFormat="1">
      <c r="B577" s="168"/>
      <c r="C577" s="172"/>
      <c r="D577" s="170"/>
      <c r="G577" s="172"/>
      <c r="I577" s="173"/>
      <c r="J577" s="172"/>
      <c r="K577" s="170"/>
      <c r="L577" s="169"/>
    </row>
    <row r="578" spans="2:12" s="171" customFormat="1">
      <c r="B578" s="168"/>
      <c r="C578" s="172"/>
      <c r="D578" s="170"/>
      <c r="G578" s="172"/>
      <c r="I578" s="173"/>
      <c r="J578" s="172"/>
      <c r="K578" s="170"/>
      <c r="L578" s="169"/>
    </row>
    <row r="579" spans="2:12" s="171" customFormat="1">
      <c r="B579" s="168"/>
      <c r="C579" s="172"/>
      <c r="D579" s="170"/>
      <c r="G579" s="172"/>
      <c r="I579" s="173"/>
      <c r="J579" s="172"/>
      <c r="K579" s="170"/>
      <c r="L579" s="169"/>
    </row>
    <row r="580" spans="2:12" s="171" customFormat="1">
      <c r="B580" s="168"/>
      <c r="C580" s="172"/>
      <c r="D580" s="170"/>
      <c r="G580" s="172"/>
      <c r="I580" s="173"/>
      <c r="J580" s="172"/>
      <c r="K580" s="170"/>
      <c r="L580" s="169"/>
    </row>
    <row r="581" spans="2:12" s="171" customFormat="1">
      <c r="B581" s="168"/>
      <c r="C581" s="172"/>
      <c r="D581" s="170"/>
      <c r="G581" s="172"/>
      <c r="I581" s="173"/>
      <c r="J581" s="172"/>
      <c r="K581" s="170"/>
      <c r="L581" s="169"/>
    </row>
    <row r="582" spans="2:12" s="171" customFormat="1">
      <c r="B582" s="168"/>
      <c r="C582" s="172"/>
      <c r="D582" s="170"/>
      <c r="G582" s="172"/>
      <c r="I582" s="173"/>
      <c r="J582" s="172"/>
      <c r="K582" s="170"/>
      <c r="L582" s="169"/>
    </row>
    <row r="583" spans="2:12" s="171" customFormat="1">
      <c r="B583" s="168"/>
      <c r="C583" s="172"/>
      <c r="D583" s="170"/>
      <c r="G583" s="172"/>
      <c r="I583" s="173"/>
      <c r="J583" s="172"/>
      <c r="K583" s="170"/>
      <c r="L583" s="169"/>
    </row>
    <row r="584" spans="2:12" s="171" customFormat="1">
      <c r="B584" s="168"/>
      <c r="C584" s="172"/>
      <c r="D584" s="170"/>
      <c r="G584" s="172"/>
      <c r="I584" s="173"/>
      <c r="J584" s="172"/>
      <c r="K584" s="170"/>
      <c r="L584" s="169"/>
    </row>
    <row r="585" spans="2:12" s="171" customFormat="1">
      <c r="B585" s="168"/>
      <c r="C585" s="172"/>
      <c r="D585" s="170"/>
      <c r="G585" s="172"/>
      <c r="I585" s="173"/>
      <c r="J585" s="172"/>
      <c r="K585" s="170"/>
      <c r="L585" s="169"/>
    </row>
    <row r="586" spans="2:12" s="171" customFormat="1">
      <c r="B586" s="168"/>
      <c r="C586" s="172"/>
      <c r="D586" s="170"/>
      <c r="G586" s="172"/>
      <c r="I586" s="173"/>
      <c r="J586" s="172"/>
      <c r="K586" s="170"/>
      <c r="L586" s="169"/>
    </row>
    <row r="587" spans="2:12" s="171" customFormat="1">
      <c r="B587" s="168"/>
      <c r="C587" s="172"/>
      <c r="D587" s="170"/>
      <c r="G587" s="172"/>
      <c r="I587" s="173"/>
      <c r="J587" s="172"/>
      <c r="K587" s="170"/>
      <c r="L587" s="169"/>
    </row>
    <row r="588" spans="2:12" s="171" customFormat="1">
      <c r="B588" s="168"/>
      <c r="C588" s="172"/>
      <c r="D588" s="170"/>
      <c r="G588" s="172"/>
      <c r="I588" s="173"/>
      <c r="J588" s="172"/>
      <c r="K588" s="170"/>
      <c r="L588" s="169"/>
    </row>
    <row r="589" spans="2:12" s="171" customFormat="1">
      <c r="B589" s="168"/>
      <c r="C589" s="172"/>
      <c r="D589" s="170"/>
      <c r="G589" s="172"/>
      <c r="I589" s="173"/>
      <c r="J589" s="172"/>
      <c r="K589" s="170"/>
      <c r="L589" s="169"/>
    </row>
    <row r="590" spans="2:12" s="171" customFormat="1">
      <c r="B590" s="168"/>
      <c r="C590" s="172"/>
      <c r="D590" s="170"/>
      <c r="G590" s="172"/>
      <c r="I590" s="173"/>
      <c r="J590" s="172"/>
      <c r="K590" s="170"/>
      <c r="L590" s="169"/>
    </row>
    <row r="591" spans="2:12" s="171" customFormat="1">
      <c r="B591" s="168"/>
      <c r="C591" s="172"/>
      <c r="D591" s="170"/>
      <c r="G591" s="172"/>
      <c r="I591" s="173"/>
      <c r="J591" s="172"/>
      <c r="K591" s="170"/>
      <c r="L591" s="169"/>
    </row>
    <row r="592" spans="2:12" s="171" customFormat="1">
      <c r="B592" s="168"/>
      <c r="C592" s="172"/>
      <c r="D592" s="170"/>
      <c r="G592" s="172"/>
      <c r="I592" s="173"/>
      <c r="J592" s="172"/>
      <c r="K592" s="170"/>
      <c r="L592" s="169"/>
    </row>
    <row r="593" spans="2:12" s="171" customFormat="1">
      <c r="B593" s="168"/>
      <c r="C593" s="172"/>
      <c r="D593" s="170"/>
      <c r="G593" s="172"/>
      <c r="I593" s="173"/>
      <c r="J593" s="172"/>
      <c r="K593" s="170"/>
      <c r="L593" s="169"/>
    </row>
    <row r="594" spans="2:12" s="171" customFormat="1">
      <c r="B594" s="168"/>
      <c r="C594" s="172"/>
      <c r="D594" s="170"/>
      <c r="G594" s="172"/>
      <c r="I594" s="173"/>
      <c r="J594" s="172"/>
      <c r="K594" s="170"/>
      <c r="L594" s="169"/>
    </row>
    <row r="595" spans="2:12" s="171" customFormat="1">
      <c r="B595" s="168"/>
      <c r="C595" s="172"/>
      <c r="D595" s="170"/>
      <c r="G595" s="172"/>
      <c r="I595" s="173"/>
      <c r="J595" s="172"/>
      <c r="K595" s="170"/>
      <c r="L595" s="169"/>
    </row>
    <row r="596" spans="2:12" s="171" customFormat="1">
      <c r="B596" s="168"/>
      <c r="C596" s="172"/>
      <c r="D596" s="170"/>
      <c r="G596" s="172"/>
      <c r="I596" s="173"/>
      <c r="J596" s="172"/>
      <c r="K596" s="170"/>
      <c r="L596" s="169"/>
    </row>
    <row r="597" spans="2:12" s="171" customFormat="1">
      <c r="B597" s="168"/>
      <c r="C597" s="172"/>
      <c r="D597" s="170"/>
      <c r="G597" s="172"/>
      <c r="I597" s="173"/>
      <c r="J597" s="172"/>
      <c r="K597" s="170"/>
      <c r="L597" s="169"/>
    </row>
    <row r="598" spans="2:12" s="171" customFormat="1">
      <c r="B598" s="168"/>
      <c r="C598" s="172"/>
      <c r="D598" s="170"/>
      <c r="G598" s="172"/>
      <c r="I598" s="173"/>
      <c r="J598" s="172"/>
      <c r="K598" s="170"/>
      <c r="L598" s="169"/>
    </row>
    <row r="599" spans="2:12" s="171" customFormat="1">
      <c r="B599" s="168"/>
      <c r="C599" s="172"/>
      <c r="D599" s="170"/>
      <c r="G599" s="172"/>
      <c r="I599" s="173"/>
      <c r="J599" s="172"/>
      <c r="K599" s="170"/>
      <c r="L599" s="169"/>
    </row>
    <row r="600" spans="2:12" s="171" customFormat="1">
      <c r="B600" s="168"/>
      <c r="C600" s="172"/>
      <c r="D600" s="170"/>
      <c r="G600" s="172"/>
      <c r="I600" s="173"/>
      <c r="J600" s="172"/>
      <c r="K600" s="170"/>
      <c r="L600" s="169"/>
    </row>
    <row r="601" spans="2:12" s="171" customFormat="1">
      <c r="B601" s="168"/>
      <c r="C601" s="172"/>
      <c r="D601" s="170"/>
      <c r="G601" s="172"/>
      <c r="I601" s="173"/>
      <c r="J601" s="172"/>
      <c r="K601" s="170"/>
      <c r="L601" s="169"/>
    </row>
    <row r="602" spans="2:12" s="171" customFormat="1">
      <c r="B602" s="168"/>
      <c r="C602" s="172"/>
      <c r="D602" s="170"/>
      <c r="G602" s="172"/>
      <c r="I602" s="173"/>
      <c r="J602" s="172"/>
      <c r="K602" s="170"/>
      <c r="L602" s="169"/>
    </row>
    <row r="603" spans="2:12" s="171" customFormat="1">
      <c r="B603" s="168"/>
      <c r="C603" s="172"/>
      <c r="D603" s="170"/>
      <c r="G603" s="172"/>
      <c r="I603" s="173"/>
      <c r="J603" s="172"/>
      <c r="K603" s="170"/>
      <c r="L603" s="169"/>
    </row>
    <row r="604" spans="2:12" s="171" customFormat="1">
      <c r="B604" s="168"/>
      <c r="C604" s="172"/>
      <c r="D604" s="170"/>
      <c r="G604" s="172"/>
      <c r="I604" s="173"/>
      <c r="J604" s="172"/>
      <c r="K604" s="170"/>
      <c r="L604" s="169"/>
    </row>
    <row r="605" spans="2:12" s="171" customFormat="1">
      <c r="B605" s="168"/>
      <c r="C605" s="172"/>
      <c r="D605" s="170"/>
      <c r="G605" s="172"/>
      <c r="I605" s="173"/>
      <c r="J605" s="172"/>
      <c r="K605" s="170"/>
      <c r="L605" s="169"/>
    </row>
    <row r="606" spans="2:12" s="171" customFormat="1">
      <c r="B606" s="168"/>
      <c r="C606" s="172"/>
      <c r="D606" s="170"/>
      <c r="G606" s="172"/>
      <c r="I606" s="173"/>
      <c r="J606" s="172"/>
      <c r="K606" s="170"/>
      <c r="L606" s="169"/>
    </row>
    <row r="607" spans="2:12" s="171" customFormat="1">
      <c r="B607" s="168"/>
      <c r="C607" s="172"/>
      <c r="D607" s="170"/>
      <c r="G607" s="172"/>
      <c r="I607" s="173"/>
      <c r="J607" s="172"/>
      <c r="K607" s="170"/>
      <c r="L607" s="169"/>
    </row>
    <row r="608" spans="2:12" s="171" customFormat="1">
      <c r="B608" s="168"/>
      <c r="C608" s="172"/>
      <c r="D608" s="170"/>
      <c r="G608" s="172"/>
      <c r="I608" s="173"/>
      <c r="J608" s="172"/>
      <c r="K608" s="170"/>
      <c r="L608" s="169"/>
    </row>
    <row r="609" spans="2:12" s="171" customFormat="1">
      <c r="B609" s="168"/>
      <c r="C609" s="172"/>
      <c r="D609" s="170"/>
      <c r="G609" s="172"/>
      <c r="I609" s="173"/>
      <c r="J609" s="172"/>
      <c r="K609" s="170"/>
      <c r="L609" s="169"/>
    </row>
    <row r="610" spans="2:12" s="171" customFormat="1">
      <c r="B610" s="168"/>
      <c r="C610" s="172"/>
      <c r="D610" s="170"/>
      <c r="G610" s="172"/>
      <c r="I610" s="173"/>
      <c r="J610" s="172"/>
      <c r="K610" s="170"/>
      <c r="L610" s="169"/>
    </row>
    <row r="611" spans="2:12" s="171" customFormat="1">
      <c r="B611" s="168"/>
      <c r="C611" s="172"/>
      <c r="D611" s="170"/>
      <c r="G611" s="172"/>
      <c r="I611" s="173"/>
      <c r="J611" s="172"/>
      <c r="K611" s="170"/>
      <c r="L611" s="169"/>
    </row>
    <row r="612" spans="2:12" s="171" customFormat="1">
      <c r="B612" s="168"/>
      <c r="C612" s="172"/>
      <c r="D612" s="170"/>
      <c r="G612" s="172"/>
      <c r="I612" s="173"/>
      <c r="J612" s="172"/>
      <c r="K612" s="170"/>
      <c r="L612" s="169"/>
    </row>
    <row r="613" spans="2:12" s="171" customFormat="1">
      <c r="B613" s="168"/>
      <c r="C613" s="172"/>
      <c r="D613" s="170"/>
      <c r="G613" s="172"/>
      <c r="I613" s="173"/>
      <c r="J613" s="172"/>
      <c r="K613" s="170"/>
      <c r="L613" s="169"/>
    </row>
    <row r="614" spans="2:12" s="171" customFormat="1">
      <c r="B614" s="168"/>
      <c r="C614" s="172"/>
      <c r="D614" s="170"/>
      <c r="G614" s="172"/>
      <c r="I614" s="173"/>
      <c r="J614" s="172"/>
      <c r="K614" s="170"/>
      <c r="L614" s="169"/>
    </row>
    <row r="615" spans="2:12" s="171" customFormat="1">
      <c r="B615" s="168"/>
      <c r="C615" s="172"/>
      <c r="D615" s="170"/>
      <c r="G615" s="172"/>
      <c r="I615" s="173"/>
      <c r="J615" s="172"/>
      <c r="K615" s="170"/>
      <c r="L615" s="169"/>
    </row>
    <row r="616" spans="2:12" s="171" customFormat="1">
      <c r="B616" s="168"/>
      <c r="C616" s="172"/>
      <c r="D616" s="170"/>
      <c r="G616" s="172"/>
      <c r="I616" s="173"/>
      <c r="J616" s="172"/>
      <c r="K616" s="170"/>
      <c r="L616" s="169"/>
    </row>
    <row r="617" spans="2:12" s="171" customFormat="1">
      <c r="B617" s="168"/>
      <c r="C617" s="172"/>
      <c r="D617" s="170"/>
      <c r="G617" s="172"/>
      <c r="I617" s="173"/>
      <c r="J617" s="172"/>
      <c r="K617" s="170"/>
      <c r="L617" s="169"/>
    </row>
    <row r="618" spans="2:12" s="171" customFormat="1">
      <c r="B618" s="168"/>
      <c r="C618" s="172"/>
      <c r="D618" s="170"/>
      <c r="G618" s="172"/>
      <c r="I618" s="173"/>
      <c r="J618" s="172"/>
      <c r="K618" s="170"/>
      <c r="L618" s="169"/>
    </row>
    <row r="619" spans="2:12" s="171" customFormat="1">
      <c r="B619" s="168"/>
      <c r="C619" s="172"/>
      <c r="D619" s="170"/>
      <c r="G619" s="172"/>
      <c r="I619" s="173"/>
      <c r="J619" s="172"/>
      <c r="K619" s="170"/>
      <c r="L619" s="169"/>
    </row>
    <row r="620" spans="2:12" s="171" customFormat="1">
      <c r="B620" s="168"/>
      <c r="C620" s="172"/>
      <c r="D620" s="170"/>
      <c r="G620" s="172"/>
      <c r="I620" s="173"/>
      <c r="J620" s="172"/>
      <c r="K620" s="170"/>
      <c r="L620" s="169"/>
    </row>
    <row r="621" spans="2:12" s="171" customFormat="1">
      <c r="B621" s="168"/>
      <c r="C621" s="172"/>
      <c r="D621" s="170"/>
      <c r="G621" s="172"/>
      <c r="I621" s="173"/>
      <c r="J621" s="172"/>
      <c r="K621" s="170"/>
      <c r="L621" s="169"/>
    </row>
    <row r="622" spans="2:12" s="171" customFormat="1">
      <c r="B622" s="168"/>
      <c r="C622" s="172"/>
      <c r="D622" s="170"/>
      <c r="G622" s="172"/>
      <c r="I622" s="173"/>
      <c r="J622" s="172"/>
      <c r="K622" s="170"/>
      <c r="L622" s="169"/>
    </row>
    <row r="623" spans="2:12" s="171" customFormat="1">
      <c r="B623" s="168"/>
      <c r="C623" s="172"/>
      <c r="D623" s="170"/>
      <c r="G623" s="172"/>
      <c r="I623" s="173"/>
      <c r="J623" s="172"/>
      <c r="K623" s="170"/>
      <c r="L623" s="169"/>
    </row>
    <row r="624" spans="2:12" s="171" customFormat="1">
      <c r="B624" s="168"/>
      <c r="C624" s="172"/>
      <c r="D624" s="170"/>
      <c r="G624" s="172"/>
      <c r="I624" s="173"/>
      <c r="J624" s="172"/>
      <c r="K624" s="170"/>
      <c r="L624" s="169"/>
    </row>
    <row r="625" spans="2:12" s="171" customFormat="1">
      <c r="B625" s="168"/>
      <c r="C625" s="172"/>
      <c r="D625" s="170"/>
      <c r="G625" s="172"/>
      <c r="I625" s="173"/>
      <c r="J625" s="172"/>
      <c r="K625" s="170"/>
      <c r="L625" s="169"/>
    </row>
    <row r="626" spans="2:12" s="171" customFormat="1">
      <c r="B626" s="168"/>
      <c r="C626" s="172"/>
      <c r="D626" s="170"/>
      <c r="G626" s="172"/>
      <c r="I626" s="173"/>
      <c r="J626" s="172"/>
      <c r="K626" s="170"/>
      <c r="L626" s="169"/>
    </row>
    <row r="627" spans="2:12" s="171" customFormat="1">
      <c r="B627" s="168"/>
      <c r="C627" s="172"/>
      <c r="D627" s="170"/>
      <c r="G627" s="172"/>
      <c r="I627" s="173"/>
      <c r="J627" s="172"/>
      <c r="K627" s="170"/>
      <c r="L627" s="169"/>
    </row>
    <row r="628" spans="2:12" s="171" customFormat="1">
      <c r="B628" s="168"/>
      <c r="C628" s="172"/>
      <c r="D628" s="170"/>
      <c r="G628" s="172"/>
      <c r="I628" s="173"/>
      <c r="J628" s="172"/>
      <c r="K628" s="170"/>
      <c r="L628" s="169"/>
    </row>
    <row r="629" spans="2:12" s="171" customFormat="1">
      <c r="B629" s="168"/>
      <c r="C629" s="172"/>
      <c r="D629" s="170"/>
      <c r="G629" s="172"/>
      <c r="I629" s="173"/>
      <c r="J629" s="172"/>
      <c r="K629" s="170"/>
      <c r="L629" s="169"/>
    </row>
    <row r="630" spans="2:12" s="171" customFormat="1">
      <c r="B630" s="168"/>
      <c r="C630" s="172"/>
      <c r="D630" s="170"/>
      <c r="G630" s="172"/>
      <c r="I630" s="173"/>
      <c r="J630" s="172"/>
      <c r="K630" s="170"/>
      <c r="L630" s="169"/>
    </row>
    <row r="631" spans="2:12" s="171" customFormat="1">
      <c r="B631" s="168"/>
      <c r="C631" s="172"/>
      <c r="D631" s="170"/>
      <c r="G631" s="172"/>
      <c r="I631" s="173"/>
      <c r="J631" s="172"/>
      <c r="K631" s="170"/>
      <c r="L631" s="169"/>
    </row>
    <row r="632" spans="2:12" s="171" customFormat="1">
      <c r="B632" s="168"/>
      <c r="C632" s="172"/>
      <c r="D632" s="170"/>
      <c r="G632" s="172"/>
      <c r="I632" s="173"/>
      <c r="J632" s="172"/>
      <c r="K632" s="170"/>
      <c r="L632" s="169"/>
    </row>
    <row r="633" spans="2:12" s="171" customFormat="1">
      <c r="B633" s="168"/>
      <c r="C633" s="172"/>
      <c r="D633" s="170"/>
      <c r="G633" s="172"/>
      <c r="I633" s="173"/>
      <c r="J633" s="172"/>
      <c r="K633" s="170"/>
      <c r="L633" s="169"/>
    </row>
    <row r="634" spans="2:12" s="171" customFormat="1">
      <c r="B634" s="168"/>
      <c r="C634" s="172"/>
      <c r="D634" s="170"/>
      <c r="G634" s="172"/>
      <c r="I634" s="173"/>
      <c r="J634" s="172"/>
      <c r="K634" s="170"/>
      <c r="L634" s="169"/>
    </row>
    <row r="635" spans="2:12" s="171" customFormat="1">
      <c r="B635" s="168"/>
      <c r="C635" s="172"/>
      <c r="D635" s="170"/>
      <c r="G635" s="172"/>
      <c r="I635" s="173"/>
      <c r="J635" s="172"/>
      <c r="K635" s="170"/>
      <c r="L635" s="169"/>
    </row>
    <row r="636" spans="2:12" s="171" customFormat="1">
      <c r="B636" s="168"/>
      <c r="C636" s="172"/>
      <c r="D636" s="170"/>
      <c r="G636" s="172"/>
      <c r="I636" s="173"/>
      <c r="J636" s="172"/>
      <c r="K636" s="170"/>
      <c r="L636" s="169"/>
    </row>
    <row r="637" spans="2:12" s="171" customFormat="1">
      <c r="B637" s="168"/>
      <c r="C637" s="172"/>
      <c r="D637" s="170"/>
      <c r="G637" s="172"/>
      <c r="I637" s="173"/>
      <c r="J637" s="172"/>
      <c r="K637" s="170"/>
      <c r="L637" s="169"/>
    </row>
    <row r="638" spans="2:12" s="171" customFormat="1">
      <c r="B638" s="168"/>
      <c r="C638" s="172"/>
      <c r="D638" s="170"/>
      <c r="G638" s="172"/>
      <c r="I638" s="173"/>
      <c r="J638" s="172"/>
      <c r="K638" s="170"/>
      <c r="L638" s="169"/>
    </row>
    <row r="639" spans="2:12" s="171" customFormat="1">
      <c r="B639" s="168"/>
      <c r="C639" s="172"/>
      <c r="D639" s="170"/>
      <c r="G639" s="172"/>
      <c r="I639" s="173"/>
      <c r="J639" s="172"/>
      <c r="K639" s="170"/>
      <c r="L639" s="169"/>
    </row>
    <row r="640" spans="2:12" s="171" customFormat="1">
      <c r="B640" s="168"/>
      <c r="C640" s="172"/>
      <c r="D640" s="170"/>
      <c r="G640" s="172"/>
      <c r="I640" s="173"/>
      <c r="J640" s="172"/>
      <c r="K640" s="170"/>
      <c r="L640" s="169"/>
    </row>
    <row r="641" spans="2:12" s="171" customFormat="1">
      <c r="B641" s="168"/>
      <c r="C641" s="172"/>
      <c r="D641" s="170"/>
      <c r="G641" s="172"/>
      <c r="I641" s="173"/>
      <c r="J641" s="172"/>
      <c r="K641" s="170"/>
      <c r="L641" s="169"/>
    </row>
    <row r="642" spans="2:12" s="171" customFormat="1">
      <c r="B642" s="168"/>
      <c r="C642" s="172"/>
      <c r="D642" s="170"/>
      <c r="G642" s="172"/>
      <c r="I642" s="173"/>
      <c r="J642" s="172"/>
      <c r="K642" s="170"/>
      <c r="L642" s="169"/>
    </row>
    <row r="643" spans="2:12" s="171" customFormat="1">
      <c r="B643" s="168"/>
      <c r="C643" s="172"/>
      <c r="D643" s="170"/>
      <c r="G643" s="172"/>
      <c r="I643" s="173"/>
      <c r="J643" s="172"/>
      <c r="K643" s="170"/>
      <c r="L643" s="169"/>
    </row>
    <row r="644" spans="2:12" s="171" customFormat="1">
      <c r="B644" s="168"/>
      <c r="C644" s="172"/>
      <c r="D644" s="170"/>
      <c r="G644" s="172"/>
      <c r="I644" s="173"/>
      <c r="J644" s="172"/>
      <c r="K644" s="170"/>
      <c r="L644" s="169"/>
    </row>
    <row r="645" spans="2:12" s="171" customFormat="1">
      <c r="B645" s="168"/>
      <c r="C645" s="172"/>
      <c r="D645" s="170"/>
      <c r="G645" s="172"/>
      <c r="I645" s="173"/>
      <c r="J645" s="172"/>
      <c r="K645" s="170"/>
      <c r="L645" s="169"/>
    </row>
    <row r="646" spans="2:12" s="171" customFormat="1">
      <c r="B646" s="168"/>
      <c r="C646" s="172"/>
      <c r="D646" s="170"/>
      <c r="G646" s="172"/>
      <c r="I646" s="173"/>
      <c r="J646" s="172"/>
      <c r="K646" s="170"/>
      <c r="L646" s="169"/>
    </row>
    <row r="647" spans="2:12" s="171" customFormat="1">
      <c r="B647" s="168"/>
      <c r="C647" s="172"/>
      <c r="D647" s="170"/>
      <c r="G647" s="172"/>
      <c r="I647" s="173"/>
      <c r="J647" s="172"/>
      <c r="K647" s="170"/>
      <c r="L647" s="169"/>
    </row>
    <row r="648" spans="2:12" s="171" customFormat="1">
      <c r="B648" s="168"/>
      <c r="C648" s="172"/>
      <c r="D648" s="170"/>
      <c r="G648" s="172"/>
      <c r="I648" s="173"/>
      <c r="J648" s="172"/>
      <c r="K648" s="170"/>
      <c r="L648" s="169"/>
    </row>
    <row r="649" spans="2:12" s="171" customFormat="1">
      <c r="B649" s="168"/>
      <c r="C649" s="172"/>
      <c r="D649" s="170"/>
      <c r="G649" s="172"/>
      <c r="I649" s="173"/>
      <c r="J649" s="172"/>
      <c r="K649" s="170"/>
      <c r="L649" s="169"/>
    </row>
    <row r="650" spans="2:12" s="171" customFormat="1">
      <c r="B650" s="168"/>
      <c r="C650" s="172"/>
      <c r="D650" s="170"/>
      <c r="G650" s="172"/>
      <c r="I650" s="173"/>
      <c r="J650" s="172"/>
      <c r="K650" s="170"/>
      <c r="L650" s="169"/>
    </row>
    <row r="651" spans="2:12" s="171" customFormat="1">
      <c r="B651" s="168"/>
      <c r="C651" s="172"/>
      <c r="D651" s="170"/>
      <c r="G651" s="172"/>
      <c r="I651" s="173"/>
      <c r="J651" s="172"/>
      <c r="K651" s="170"/>
      <c r="L651" s="169"/>
    </row>
    <row r="652" spans="2:12" s="171" customFormat="1">
      <c r="B652" s="168"/>
      <c r="C652" s="172"/>
      <c r="D652" s="170"/>
      <c r="G652" s="172"/>
      <c r="I652" s="173"/>
      <c r="J652" s="172"/>
      <c r="K652" s="170"/>
      <c r="L652" s="169"/>
    </row>
    <row r="653" spans="2:12" s="171" customFormat="1">
      <c r="B653" s="168"/>
      <c r="C653" s="172"/>
      <c r="D653" s="170"/>
      <c r="G653" s="172"/>
      <c r="I653" s="173"/>
      <c r="J653" s="172"/>
      <c r="K653" s="170"/>
      <c r="L653" s="169"/>
    </row>
    <row r="654" spans="2:12" s="171" customFormat="1">
      <c r="B654" s="168"/>
      <c r="C654" s="172"/>
      <c r="D654" s="170"/>
      <c r="G654" s="172"/>
      <c r="I654" s="173"/>
      <c r="J654" s="172"/>
      <c r="K654" s="170"/>
      <c r="L654" s="169"/>
    </row>
    <row r="655" spans="2:12" s="171" customFormat="1">
      <c r="B655" s="168"/>
      <c r="C655" s="172"/>
      <c r="D655" s="170"/>
      <c r="G655" s="172"/>
      <c r="I655" s="173"/>
      <c r="J655" s="172"/>
      <c r="K655" s="170"/>
      <c r="L655" s="169"/>
    </row>
    <row r="656" spans="2:12" s="171" customFormat="1">
      <c r="B656" s="168"/>
      <c r="C656" s="172"/>
      <c r="D656" s="170"/>
      <c r="G656" s="172"/>
      <c r="I656" s="173"/>
      <c r="J656" s="172"/>
      <c r="K656" s="170"/>
      <c r="L656" s="169"/>
    </row>
    <row r="657" spans="2:12" s="171" customFormat="1">
      <c r="B657" s="168"/>
      <c r="C657" s="172"/>
      <c r="D657" s="170"/>
      <c r="G657" s="172"/>
      <c r="I657" s="173"/>
      <c r="J657" s="172"/>
      <c r="K657" s="170"/>
      <c r="L657" s="169"/>
    </row>
    <row r="658" spans="2:12" s="171" customFormat="1">
      <c r="B658" s="168"/>
      <c r="C658" s="172"/>
      <c r="D658" s="170"/>
      <c r="G658" s="172"/>
      <c r="I658" s="173"/>
      <c r="J658" s="172"/>
      <c r="K658" s="170"/>
      <c r="L658" s="169"/>
    </row>
    <row r="659" spans="2:12" s="171" customFormat="1">
      <c r="B659" s="168"/>
      <c r="C659" s="172"/>
      <c r="D659" s="170"/>
      <c r="G659" s="172"/>
      <c r="I659" s="173"/>
      <c r="J659" s="172"/>
      <c r="K659" s="170"/>
      <c r="L659" s="169"/>
    </row>
    <row r="660" spans="2:12" s="171" customFormat="1">
      <c r="B660" s="168"/>
      <c r="C660" s="172"/>
      <c r="D660" s="170"/>
      <c r="G660" s="172"/>
      <c r="I660" s="173"/>
      <c r="J660" s="172"/>
      <c r="K660" s="170"/>
      <c r="L660" s="169"/>
    </row>
    <row r="661" spans="2:12" s="171" customFormat="1">
      <c r="B661" s="168"/>
      <c r="C661" s="172"/>
      <c r="D661" s="170"/>
      <c r="G661" s="172"/>
      <c r="I661" s="173"/>
      <c r="J661" s="172"/>
      <c r="K661" s="170"/>
      <c r="L661" s="169"/>
    </row>
    <row r="662" spans="2:12" s="171" customFormat="1">
      <c r="B662" s="168"/>
      <c r="C662" s="172"/>
      <c r="D662" s="170"/>
      <c r="G662" s="172"/>
      <c r="I662" s="173"/>
      <c r="J662" s="172"/>
      <c r="K662" s="170"/>
      <c r="L662" s="169"/>
    </row>
    <row r="663" spans="2:12" s="171" customFormat="1">
      <c r="B663" s="168"/>
      <c r="C663" s="172"/>
      <c r="D663" s="170"/>
      <c r="G663" s="172"/>
      <c r="I663" s="173"/>
      <c r="J663" s="172"/>
      <c r="K663" s="170"/>
      <c r="L663" s="169"/>
    </row>
    <row r="664" spans="2:12" s="171" customFormat="1">
      <c r="B664" s="168"/>
      <c r="C664" s="172"/>
      <c r="D664" s="170"/>
      <c r="G664" s="172"/>
      <c r="I664" s="173"/>
      <c r="J664" s="172"/>
      <c r="K664" s="170"/>
      <c r="L664" s="169"/>
    </row>
    <row r="665" spans="2:12" s="171" customFormat="1">
      <c r="B665" s="168"/>
      <c r="C665" s="172"/>
      <c r="D665" s="170"/>
      <c r="G665" s="172"/>
      <c r="I665" s="173"/>
      <c r="J665" s="172"/>
      <c r="K665" s="170"/>
      <c r="L665" s="169"/>
    </row>
    <row r="666" spans="2:12" s="171" customFormat="1">
      <c r="B666" s="168"/>
      <c r="C666" s="172"/>
      <c r="D666" s="170"/>
      <c r="G666" s="172"/>
      <c r="I666" s="173"/>
      <c r="J666" s="172"/>
      <c r="K666" s="170"/>
      <c r="L666" s="169"/>
    </row>
    <row r="667" spans="2:12" s="171" customFormat="1">
      <c r="B667" s="168"/>
      <c r="C667" s="172"/>
      <c r="D667" s="170"/>
      <c r="G667" s="172"/>
      <c r="I667" s="173"/>
      <c r="J667" s="172"/>
      <c r="K667" s="170"/>
      <c r="L667" s="169"/>
    </row>
    <row r="668" spans="2:12" s="171" customFormat="1">
      <c r="B668" s="168"/>
      <c r="C668" s="172"/>
      <c r="D668" s="170"/>
      <c r="G668" s="172"/>
      <c r="I668" s="173"/>
      <c r="J668" s="172"/>
      <c r="K668" s="170"/>
      <c r="L668" s="169"/>
    </row>
    <row r="669" spans="2:12" s="171" customFormat="1">
      <c r="B669" s="168"/>
      <c r="C669" s="172"/>
      <c r="D669" s="170"/>
      <c r="G669" s="172"/>
      <c r="I669" s="173"/>
      <c r="J669" s="172"/>
      <c r="K669" s="170"/>
      <c r="L669" s="169"/>
    </row>
    <row r="670" spans="2:12" s="171" customFormat="1">
      <c r="B670" s="168"/>
      <c r="C670" s="172"/>
      <c r="D670" s="170"/>
      <c r="G670" s="172"/>
      <c r="I670" s="173"/>
      <c r="J670" s="172"/>
      <c r="K670" s="170"/>
      <c r="L670" s="169"/>
    </row>
    <row r="671" spans="2:12" s="171" customFormat="1">
      <c r="B671" s="168"/>
      <c r="C671" s="172"/>
      <c r="D671" s="170"/>
      <c r="G671" s="172"/>
      <c r="I671" s="173"/>
      <c r="J671" s="172"/>
      <c r="K671" s="170"/>
      <c r="L671" s="169"/>
    </row>
    <row r="672" spans="2:12" s="171" customFormat="1">
      <c r="B672" s="168"/>
      <c r="C672" s="172"/>
      <c r="D672" s="170"/>
      <c r="G672" s="172"/>
      <c r="I672" s="173"/>
      <c r="J672" s="172"/>
      <c r="K672" s="170"/>
      <c r="L672" s="169"/>
    </row>
    <row r="673" spans="2:12" s="171" customFormat="1">
      <c r="B673" s="168"/>
      <c r="C673" s="172"/>
      <c r="D673" s="170"/>
      <c r="G673" s="172"/>
      <c r="I673" s="173"/>
      <c r="J673" s="172"/>
      <c r="K673" s="170"/>
      <c r="L673" s="169"/>
    </row>
    <row r="674" spans="2:12" s="171" customFormat="1">
      <c r="B674" s="168"/>
      <c r="C674" s="172"/>
      <c r="D674" s="170"/>
      <c r="G674" s="172"/>
      <c r="I674" s="173"/>
      <c r="J674" s="172"/>
      <c r="K674" s="170"/>
      <c r="L674" s="169"/>
    </row>
    <row r="675" spans="2:12" s="171" customFormat="1">
      <c r="B675" s="168"/>
      <c r="C675" s="172"/>
      <c r="D675" s="170"/>
      <c r="G675" s="172"/>
      <c r="I675" s="173"/>
      <c r="J675" s="172"/>
      <c r="K675" s="170"/>
      <c r="L675" s="169"/>
    </row>
    <row r="676" spans="2:12" s="171" customFormat="1">
      <c r="B676" s="168"/>
      <c r="C676" s="172"/>
      <c r="D676" s="170"/>
      <c r="G676" s="172"/>
      <c r="I676" s="173"/>
      <c r="J676" s="172"/>
      <c r="K676" s="170"/>
      <c r="L676" s="169"/>
    </row>
    <row r="677" spans="2:12" s="171" customFormat="1">
      <c r="B677" s="168"/>
      <c r="C677" s="172"/>
      <c r="D677" s="170"/>
      <c r="G677" s="172"/>
      <c r="I677" s="173"/>
      <c r="J677" s="172"/>
      <c r="K677" s="170"/>
      <c r="L677" s="169"/>
    </row>
    <row r="678" spans="2:12" s="171" customFormat="1">
      <c r="B678" s="168"/>
      <c r="C678" s="172"/>
      <c r="D678" s="170"/>
      <c r="G678" s="172"/>
      <c r="I678" s="173"/>
      <c r="J678" s="172"/>
      <c r="K678" s="170"/>
      <c r="L678" s="169"/>
    </row>
    <row r="679" spans="2:12" s="171" customFormat="1">
      <c r="B679" s="168"/>
      <c r="C679" s="172"/>
      <c r="D679" s="170"/>
      <c r="G679" s="172"/>
      <c r="I679" s="173"/>
      <c r="J679" s="172"/>
      <c r="K679" s="170"/>
      <c r="L679" s="169"/>
    </row>
    <row r="680" spans="2:12" s="171" customFormat="1">
      <c r="B680" s="168"/>
      <c r="C680" s="172"/>
      <c r="D680" s="170"/>
      <c r="G680" s="172"/>
      <c r="I680" s="173"/>
      <c r="J680" s="172"/>
      <c r="K680" s="170"/>
      <c r="L680" s="169"/>
    </row>
    <row r="681" spans="2:12" s="171" customFormat="1">
      <c r="B681" s="168"/>
      <c r="C681" s="172"/>
      <c r="D681" s="170"/>
      <c r="G681" s="172"/>
      <c r="I681" s="173"/>
      <c r="J681" s="172"/>
      <c r="K681" s="170"/>
      <c r="L681" s="169"/>
    </row>
    <row r="682" spans="2:12" s="171" customFormat="1">
      <c r="B682" s="168"/>
      <c r="C682" s="172"/>
      <c r="D682" s="170"/>
      <c r="G682" s="172"/>
      <c r="I682" s="173"/>
      <c r="J682" s="172"/>
      <c r="K682" s="170"/>
      <c r="L682" s="169"/>
    </row>
    <row r="683" spans="2:12" s="171" customFormat="1">
      <c r="B683" s="168"/>
      <c r="C683" s="172"/>
      <c r="D683" s="170"/>
      <c r="G683" s="172"/>
      <c r="I683" s="173"/>
      <c r="J683" s="172"/>
      <c r="K683" s="170"/>
      <c r="L683" s="169"/>
    </row>
    <row r="684" spans="2:12" s="171" customFormat="1">
      <c r="B684" s="168"/>
      <c r="C684" s="172"/>
      <c r="D684" s="170"/>
      <c r="G684" s="172"/>
      <c r="I684" s="173"/>
      <c r="J684" s="172"/>
      <c r="K684" s="170"/>
      <c r="L684" s="169"/>
    </row>
    <row r="685" spans="2:12" s="171" customFormat="1">
      <c r="B685" s="168"/>
      <c r="C685" s="172"/>
      <c r="D685" s="170"/>
      <c r="G685" s="172"/>
      <c r="I685" s="173"/>
      <c r="J685" s="172"/>
      <c r="K685" s="170"/>
      <c r="L685" s="169"/>
    </row>
    <row r="686" spans="2:12" s="171" customFormat="1">
      <c r="B686" s="168"/>
      <c r="C686" s="172"/>
      <c r="D686" s="170"/>
      <c r="G686" s="172"/>
      <c r="I686" s="173"/>
      <c r="J686" s="172"/>
      <c r="K686" s="170"/>
      <c r="L686" s="169"/>
    </row>
    <row r="687" spans="2:12" s="171" customFormat="1">
      <c r="B687" s="168"/>
      <c r="C687" s="172"/>
      <c r="D687" s="170"/>
      <c r="G687" s="172"/>
      <c r="I687" s="173"/>
      <c r="J687" s="172"/>
      <c r="K687" s="170"/>
      <c r="L687" s="169"/>
    </row>
    <row r="688" spans="2:12" s="171" customFormat="1">
      <c r="B688" s="168"/>
      <c r="C688" s="172"/>
      <c r="D688" s="170"/>
      <c r="G688" s="172"/>
      <c r="I688" s="173"/>
      <c r="J688" s="172"/>
      <c r="K688" s="170"/>
      <c r="L688" s="169"/>
    </row>
    <row r="689" spans="2:12" s="171" customFormat="1">
      <c r="B689" s="168"/>
      <c r="C689" s="172"/>
      <c r="D689" s="170"/>
      <c r="G689" s="172"/>
      <c r="I689" s="173"/>
      <c r="J689" s="172"/>
      <c r="K689" s="170"/>
      <c r="L689" s="169"/>
    </row>
    <row r="690" spans="2:12" s="171" customFormat="1">
      <c r="B690" s="168"/>
      <c r="C690" s="172"/>
      <c r="D690" s="170"/>
      <c r="G690" s="172"/>
      <c r="I690" s="173"/>
      <c r="J690" s="172"/>
      <c r="K690" s="170"/>
      <c r="L690" s="169"/>
    </row>
    <row r="691" spans="2:12" s="171" customFormat="1">
      <c r="B691" s="168"/>
      <c r="C691" s="172"/>
      <c r="D691" s="170"/>
      <c r="G691" s="172"/>
      <c r="I691" s="173"/>
      <c r="J691" s="172"/>
      <c r="K691" s="170"/>
      <c r="L691" s="169"/>
    </row>
    <row r="692" spans="2:12" s="171" customFormat="1">
      <c r="B692" s="168"/>
      <c r="C692" s="172"/>
      <c r="D692" s="170"/>
      <c r="G692" s="172"/>
      <c r="I692" s="173"/>
      <c r="J692" s="172"/>
      <c r="K692" s="170"/>
      <c r="L692" s="169"/>
    </row>
    <row r="693" spans="2:12" s="171" customFormat="1">
      <c r="B693" s="168"/>
      <c r="C693" s="172"/>
      <c r="D693" s="170"/>
      <c r="G693" s="172"/>
      <c r="I693" s="173"/>
      <c r="J693" s="172"/>
      <c r="K693" s="170"/>
      <c r="L693" s="169"/>
    </row>
    <row r="694" spans="2:12" s="171" customFormat="1">
      <c r="B694" s="168"/>
      <c r="C694" s="172"/>
      <c r="D694" s="170"/>
      <c r="G694" s="172"/>
      <c r="I694" s="173"/>
      <c r="J694" s="172"/>
      <c r="K694" s="170"/>
      <c r="L694" s="169"/>
    </row>
    <row r="695" spans="2:12" s="171" customFormat="1">
      <c r="B695" s="168"/>
      <c r="C695" s="172"/>
      <c r="D695" s="170"/>
      <c r="G695" s="172"/>
      <c r="I695" s="173"/>
      <c r="J695" s="172"/>
      <c r="K695" s="170"/>
      <c r="L695" s="169"/>
    </row>
    <row r="696" spans="2:12" s="171" customFormat="1">
      <c r="B696" s="168"/>
      <c r="C696" s="172"/>
      <c r="D696" s="170"/>
      <c r="G696" s="172"/>
      <c r="I696" s="173"/>
      <c r="J696" s="172"/>
      <c r="K696" s="170"/>
      <c r="L696" s="169"/>
    </row>
    <row r="697" spans="2:12" s="171" customFormat="1">
      <c r="B697" s="168"/>
      <c r="C697" s="172"/>
      <c r="D697" s="170"/>
      <c r="G697" s="172"/>
      <c r="I697" s="173"/>
      <c r="J697" s="172"/>
      <c r="K697" s="170"/>
      <c r="L697" s="169"/>
    </row>
    <row r="698" spans="2:12" s="171" customFormat="1">
      <c r="B698" s="168"/>
      <c r="C698" s="172"/>
      <c r="D698" s="170"/>
      <c r="G698" s="172"/>
      <c r="I698" s="173"/>
      <c r="J698" s="172"/>
      <c r="K698" s="170"/>
      <c r="L698" s="169"/>
    </row>
    <row r="699" spans="2:12" s="171" customFormat="1">
      <c r="B699" s="168"/>
      <c r="C699" s="172"/>
      <c r="D699" s="170"/>
      <c r="G699" s="172"/>
      <c r="I699" s="173"/>
      <c r="J699" s="172"/>
      <c r="K699" s="170"/>
      <c r="L699" s="169"/>
    </row>
    <row r="700" spans="2:12" s="171" customFormat="1">
      <c r="B700" s="168"/>
      <c r="C700" s="172"/>
      <c r="D700" s="170"/>
      <c r="G700" s="172"/>
      <c r="I700" s="173"/>
      <c r="J700" s="172"/>
      <c r="K700" s="170"/>
      <c r="L700" s="169"/>
    </row>
    <row r="701" spans="2:12" s="171" customFormat="1">
      <c r="B701" s="168"/>
      <c r="C701" s="172"/>
      <c r="D701" s="170"/>
      <c r="G701" s="172"/>
      <c r="I701" s="173"/>
      <c r="J701" s="172"/>
      <c r="K701" s="170"/>
      <c r="L701" s="169"/>
    </row>
    <row r="702" spans="2:12" s="171" customFormat="1">
      <c r="B702" s="168"/>
      <c r="C702" s="172"/>
      <c r="D702" s="170"/>
      <c r="G702" s="172"/>
      <c r="I702" s="173"/>
      <c r="J702" s="172"/>
      <c r="K702" s="170"/>
      <c r="L702" s="169"/>
    </row>
    <row r="703" spans="2:12" s="171" customFormat="1">
      <c r="B703" s="168"/>
      <c r="C703" s="172"/>
      <c r="D703" s="170"/>
      <c r="G703" s="172"/>
      <c r="I703" s="173"/>
      <c r="J703" s="172"/>
      <c r="K703" s="170"/>
      <c r="L703" s="169"/>
    </row>
    <row r="704" spans="2:12" s="171" customFormat="1">
      <c r="B704" s="168"/>
      <c r="C704" s="172"/>
      <c r="D704" s="170"/>
      <c r="G704" s="172"/>
      <c r="I704" s="173"/>
      <c r="J704" s="172"/>
      <c r="K704" s="170"/>
      <c r="L704" s="169"/>
    </row>
    <row r="705" spans="2:12" s="171" customFormat="1">
      <c r="B705" s="168"/>
      <c r="C705" s="172"/>
      <c r="D705" s="170"/>
      <c r="G705" s="172"/>
      <c r="I705" s="173"/>
      <c r="J705" s="172"/>
      <c r="K705" s="170"/>
      <c r="L705" s="169"/>
    </row>
    <row r="706" spans="2:12" s="171" customFormat="1">
      <c r="B706" s="168"/>
      <c r="C706" s="172"/>
      <c r="D706" s="170"/>
      <c r="G706" s="172"/>
      <c r="I706" s="173"/>
      <c r="J706" s="172"/>
      <c r="K706" s="170"/>
      <c r="L706" s="169"/>
    </row>
  </sheetData>
  <autoFilter ref="A1:L325"/>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5:D442"/>
  <sheetViews>
    <sheetView workbookViewId="0">
      <selection activeCell="D246" sqref="D246"/>
    </sheetView>
  </sheetViews>
  <sheetFormatPr defaultColWidth="9.140625" defaultRowHeight="15.75"/>
  <cols>
    <col min="1" max="1" width="29" style="1" bestFit="1" customWidth="1"/>
    <col min="2" max="2" width="31.28515625" style="1" bestFit="1" customWidth="1"/>
    <col min="3" max="3" width="18.28515625" style="1" bestFit="1" customWidth="1"/>
    <col min="4" max="4" width="36" style="1" bestFit="1" customWidth="1"/>
    <col min="5" max="16384" width="9.140625" style="1"/>
  </cols>
  <sheetData>
    <row r="5" spans="1:4">
      <c r="A5" s="1" t="s">
        <v>3818</v>
      </c>
      <c r="B5" s="1" t="s">
        <v>3819</v>
      </c>
      <c r="C5" s="1" t="s">
        <v>3820</v>
      </c>
      <c r="D5" s="1" t="s">
        <v>3821</v>
      </c>
    </row>
    <row r="6" spans="1:4">
      <c r="A6" s="1" t="s">
        <v>3822</v>
      </c>
      <c r="B6" s="1" t="s">
        <v>102</v>
      </c>
      <c r="C6" s="1" t="s">
        <v>2635</v>
      </c>
      <c r="D6" s="1" t="s">
        <v>1145</v>
      </c>
    </row>
    <row r="7" spans="1:4">
      <c r="A7" s="1" t="s">
        <v>3823</v>
      </c>
      <c r="B7" s="1" t="s">
        <v>102</v>
      </c>
      <c r="C7" s="1" t="s">
        <v>2715</v>
      </c>
      <c r="D7" s="1" t="s">
        <v>636</v>
      </c>
    </row>
    <row r="8" spans="1:4">
      <c r="A8" s="1" t="s">
        <v>3824</v>
      </c>
      <c r="B8" s="1" t="s">
        <v>102</v>
      </c>
      <c r="C8" s="1" t="s">
        <v>2629</v>
      </c>
      <c r="D8" s="1" t="s">
        <v>631</v>
      </c>
    </row>
    <row r="9" spans="1:4">
      <c r="A9" s="1" t="s">
        <v>3825</v>
      </c>
      <c r="B9" s="1" t="s">
        <v>102</v>
      </c>
      <c r="C9" s="1" t="s">
        <v>2885</v>
      </c>
      <c r="D9" s="1" t="s">
        <v>909</v>
      </c>
    </row>
    <row r="10" spans="1:4">
      <c r="A10" s="1" t="s">
        <v>3826</v>
      </c>
      <c r="B10" s="1" t="s">
        <v>102</v>
      </c>
      <c r="C10" s="1" t="s">
        <v>2888</v>
      </c>
      <c r="D10" s="1" t="s">
        <v>914</v>
      </c>
    </row>
    <row r="11" spans="1:4">
      <c r="A11" s="1" t="s">
        <v>3827</v>
      </c>
      <c r="B11" s="1" t="s">
        <v>102</v>
      </c>
      <c r="C11" s="1" t="s">
        <v>2899</v>
      </c>
      <c r="D11" s="1" t="s">
        <v>920</v>
      </c>
    </row>
    <row r="12" spans="1:4">
      <c r="A12" s="1" t="s">
        <v>3828</v>
      </c>
      <c r="B12" s="1" t="s">
        <v>102</v>
      </c>
      <c r="C12" s="1" t="s">
        <v>2916</v>
      </c>
      <c r="D12" s="1" t="s">
        <v>845</v>
      </c>
    </row>
    <row r="13" spans="1:4">
      <c r="A13" s="1" t="s">
        <v>3829</v>
      </c>
      <c r="B13" s="1" t="s">
        <v>102</v>
      </c>
      <c r="C13" s="1" t="s">
        <v>2904</v>
      </c>
      <c r="D13" s="1" t="s">
        <v>936</v>
      </c>
    </row>
    <row r="14" spans="1:4">
      <c r="A14" s="1" t="s">
        <v>3830</v>
      </c>
      <c r="B14" s="1" t="s">
        <v>102</v>
      </c>
      <c r="C14" s="1" t="s">
        <v>2913</v>
      </c>
      <c r="D14" s="1" t="s">
        <v>940</v>
      </c>
    </row>
    <row r="15" spans="1:4">
      <c r="A15" s="1" t="s">
        <v>3831</v>
      </c>
      <c r="B15" s="1" t="s">
        <v>102</v>
      </c>
      <c r="C15" s="1" t="s">
        <v>2676</v>
      </c>
      <c r="D15" s="1" t="s">
        <v>952</v>
      </c>
    </row>
    <row r="16" spans="1:4">
      <c r="A16" s="1" t="s">
        <v>3832</v>
      </c>
      <c r="B16" s="1" t="s">
        <v>102</v>
      </c>
      <c r="C16" s="1" t="s">
        <v>2891</v>
      </c>
      <c r="D16" s="1" t="s">
        <v>925</v>
      </c>
    </row>
    <row r="17" spans="1:4">
      <c r="A17" s="1" t="s">
        <v>3833</v>
      </c>
      <c r="B17" s="1" t="s">
        <v>102</v>
      </c>
      <c r="C17" s="1" t="s">
        <v>2902</v>
      </c>
      <c r="D17" s="1" t="s">
        <v>930</v>
      </c>
    </row>
    <row r="18" spans="1:4">
      <c r="A18" s="1" t="s">
        <v>3834</v>
      </c>
      <c r="B18" s="1" t="s">
        <v>3835</v>
      </c>
      <c r="C18" s="1" t="s">
        <v>2708</v>
      </c>
      <c r="D18" s="1" t="s">
        <v>865</v>
      </c>
    </row>
    <row r="19" spans="1:4">
      <c r="A19" s="1" t="s">
        <v>3836</v>
      </c>
      <c r="B19" s="1" t="s">
        <v>3835</v>
      </c>
      <c r="C19" s="1" t="s">
        <v>2715</v>
      </c>
      <c r="D19" s="1" t="s">
        <v>636</v>
      </c>
    </row>
    <row r="20" spans="1:4">
      <c r="A20" s="1" t="s">
        <v>3837</v>
      </c>
      <c r="B20" s="1" t="s">
        <v>3835</v>
      </c>
      <c r="C20" s="1" t="s">
        <v>2629</v>
      </c>
      <c r="D20" s="1" t="s">
        <v>631</v>
      </c>
    </row>
    <row r="21" spans="1:4">
      <c r="A21" s="1" t="s">
        <v>3838</v>
      </c>
      <c r="B21" s="1" t="s">
        <v>3835</v>
      </c>
      <c r="C21" s="1" t="s">
        <v>2612</v>
      </c>
      <c r="D21" s="1" t="s">
        <v>673</v>
      </c>
    </row>
    <row r="22" spans="1:4">
      <c r="A22" s="1" t="s">
        <v>3839</v>
      </c>
      <c r="B22" s="1" t="s">
        <v>3835</v>
      </c>
      <c r="C22" s="1" t="s">
        <v>2626</v>
      </c>
      <c r="D22" s="1" t="s">
        <v>874</v>
      </c>
    </row>
    <row r="23" spans="1:4">
      <c r="A23" s="1" t="s">
        <v>3840</v>
      </c>
      <c r="B23" s="1" t="s">
        <v>3835</v>
      </c>
      <c r="C23" s="1" t="s">
        <v>2632</v>
      </c>
      <c r="D23" s="1" t="s">
        <v>679</v>
      </c>
    </row>
    <row r="24" spans="1:4">
      <c r="A24" s="1" t="s">
        <v>3841</v>
      </c>
      <c r="B24" s="1" t="s">
        <v>3835</v>
      </c>
      <c r="C24" s="1" t="s">
        <v>2639</v>
      </c>
      <c r="D24" s="1" t="s">
        <v>642</v>
      </c>
    </row>
    <row r="25" spans="1:4">
      <c r="A25" s="1" t="s">
        <v>3842</v>
      </c>
      <c r="B25" s="1" t="s">
        <v>3835</v>
      </c>
      <c r="C25" s="1" t="s">
        <v>2690</v>
      </c>
      <c r="D25" s="1" t="s">
        <v>882</v>
      </c>
    </row>
    <row r="26" spans="1:4">
      <c r="A26" s="1" t="s">
        <v>3843</v>
      </c>
      <c r="B26" s="1" t="s">
        <v>3835</v>
      </c>
      <c r="C26" s="1" t="s">
        <v>2665</v>
      </c>
      <c r="D26" s="1" t="s">
        <v>655</v>
      </c>
    </row>
    <row r="27" spans="1:4">
      <c r="A27" s="1" t="s">
        <v>3844</v>
      </c>
      <c r="B27" s="1" t="s">
        <v>3835</v>
      </c>
      <c r="C27" s="1" t="s">
        <v>2658</v>
      </c>
      <c r="D27" s="1" t="s">
        <v>648</v>
      </c>
    </row>
    <row r="28" spans="1:4">
      <c r="A28" s="1" t="s">
        <v>3845</v>
      </c>
      <c r="B28" s="1" t="s">
        <v>3835</v>
      </c>
      <c r="C28" s="1" t="s">
        <v>2662</v>
      </c>
      <c r="D28" s="1" t="s">
        <v>891</v>
      </c>
    </row>
    <row r="29" spans="1:4">
      <c r="A29" s="1" t="s">
        <v>3846</v>
      </c>
      <c r="B29" s="1" t="s">
        <v>3835</v>
      </c>
      <c r="C29" s="1" t="s">
        <v>2622</v>
      </c>
      <c r="D29" s="1" t="s">
        <v>897</v>
      </c>
    </row>
    <row r="30" spans="1:4">
      <c r="A30" s="1" t="s">
        <v>3847</v>
      </c>
      <c r="B30" s="1" t="s">
        <v>3835</v>
      </c>
      <c r="C30" s="1" t="s">
        <v>3113</v>
      </c>
      <c r="D30" s="1" t="s">
        <v>903</v>
      </c>
    </row>
    <row r="31" spans="1:4">
      <c r="A31" s="1" t="s">
        <v>3848</v>
      </c>
      <c r="B31" s="1" t="s">
        <v>3835</v>
      </c>
      <c r="C31" s="1" t="s">
        <v>2885</v>
      </c>
      <c r="D31" s="1" t="s">
        <v>909</v>
      </c>
    </row>
    <row r="32" spans="1:4">
      <c r="A32" s="1" t="s">
        <v>3849</v>
      </c>
      <c r="B32" s="1" t="s">
        <v>3835</v>
      </c>
      <c r="C32" s="1" t="s">
        <v>2888</v>
      </c>
      <c r="D32" s="1" t="s">
        <v>914</v>
      </c>
    </row>
    <row r="33" spans="1:4">
      <c r="A33" s="1" t="s">
        <v>3850</v>
      </c>
      <c r="B33" s="1" t="s">
        <v>3835</v>
      </c>
      <c r="C33" s="1" t="s">
        <v>2899</v>
      </c>
      <c r="D33" s="1" t="s">
        <v>920</v>
      </c>
    </row>
    <row r="34" spans="1:4">
      <c r="A34" s="1" t="s">
        <v>3851</v>
      </c>
      <c r="B34" s="1" t="s">
        <v>3835</v>
      </c>
      <c r="C34" s="1" t="s">
        <v>2891</v>
      </c>
      <c r="D34" s="1" t="s">
        <v>925</v>
      </c>
    </row>
    <row r="35" spans="1:4">
      <c r="A35" s="1" t="s">
        <v>3852</v>
      </c>
      <c r="B35" s="1" t="s">
        <v>3835</v>
      </c>
      <c r="C35" s="1" t="s">
        <v>2902</v>
      </c>
      <c r="D35" s="1" t="s">
        <v>930</v>
      </c>
    </row>
    <row r="36" spans="1:4">
      <c r="A36" s="1" t="s">
        <v>3853</v>
      </c>
      <c r="B36" s="1" t="s">
        <v>3835</v>
      </c>
      <c r="C36" s="1" t="s">
        <v>2904</v>
      </c>
      <c r="D36" s="1" t="s">
        <v>936</v>
      </c>
    </row>
    <row r="37" spans="1:4">
      <c r="A37" s="1" t="s">
        <v>3854</v>
      </c>
      <c r="B37" s="1" t="s">
        <v>3835</v>
      </c>
      <c r="C37" s="1" t="s">
        <v>2913</v>
      </c>
      <c r="D37" s="1" t="s">
        <v>940</v>
      </c>
    </row>
    <row r="38" spans="1:4">
      <c r="A38" s="1" t="s">
        <v>3855</v>
      </c>
      <c r="B38" s="1" t="s">
        <v>3835</v>
      </c>
      <c r="C38" s="1" t="s">
        <v>2782</v>
      </c>
      <c r="D38" s="1" t="s">
        <v>946</v>
      </c>
    </row>
    <row r="39" spans="1:4">
      <c r="A39" s="1" t="s">
        <v>3856</v>
      </c>
      <c r="B39" s="1" t="s">
        <v>3835</v>
      </c>
      <c r="C39" s="1" t="s">
        <v>2916</v>
      </c>
      <c r="D39" s="1" t="s">
        <v>845</v>
      </c>
    </row>
    <row r="40" spans="1:4">
      <c r="A40" s="1" t="s">
        <v>3857</v>
      </c>
      <c r="B40" s="1" t="s">
        <v>3835</v>
      </c>
      <c r="C40" s="1" t="s">
        <v>2676</v>
      </c>
      <c r="D40" s="1" t="s">
        <v>952</v>
      </c>
    </row>
    <row r="41" spans="1:4">
      <c r="A41" s="1" t="s">
        <v>3858</v>
      </c>
      <c r="B41" s="1" t="s">
        <v>3835</v>
      </c>
      <c r="C41" s="1" t="s">
        <v>2717</v>
      </c>
      <c r="D41" s="1" t="s">
        <v>2283</v>
      </c>
    </row>
    <row r="42" spans="1:4">
      <c r="A42" s="1" t="s">
        <v>3859</v>
      </c>
      <c r="B42" s="1" t="s">
        <v>3835</v>
      </c>
      <c r="C42" s="1" t="s">
        <v>2720</v>
      </c>
      <c r="D42" s="1" t="s">
        <v>2285</v>
      </c>
    </row>
    <row r="43" spans="1:4">
      <c r="A43" s="1" t="s">
        <v>3860</v>
      </c>
      <c r="B43" s="1" t="s">
        <v>3835</v>
      </c>
      <c r="C43" s="1" t="s">
        <v>2678</v>
      </c>
      <c r="D43" s="1" t="s">
        <v>970</v>
      </c>
    </row>
    <row r="44" spans="1:4">
      <c r="A44" s="1" t="s">
        <v>3861</v>
      </c>
      <c r="B44" s="1" t="s">
        <v>3835</v>
      </c>
      <c r="C44" s="1" t="s">
        <v>3064</v>
      </c>
      <c r="D44" s="1" t="s">
        <v>979</v>
      </c>
    </row>
    <row r="45" spans="1:4">
      <c r="A45" s="1" t="s">
        <v>3862</v>
      </c>
      <c r="B45" s="1" t="s">
        <v>3835</v>
      </c>
      <c r="C45" s="1" t="s">
        <v>3067</v>
      </c>
      <c r="D45" s="1" t="s">
        <v>985</v>
      </c>
    </row>
    <row r="46" spans="1:4">
      <c r="A46" s="1" t="s">
        <v>3863</v>
      </c>
      <c r="B46" s="1" t="s">
        <v>3835</v>
      </c>
      <c r="C46" s="1" t="s">
        <v>2618</v>
      </c>
      <c r="D46" s="1" t="s">
        <v>1004</v>
      </c>
    </row>
    <row r="47" spans="1:4">
      <c r="A47" s="1" t="s">
        <v>3864</v>
      </c>
      <c r="B47" s="1" t="s">
        <v>3835</v>
      </c>
      <c r="C47" s="1" t="s">
        <v>2694</v>
      </c>
      <c r="D47" s="1" t="s">
        <v>1010</v>
      </c>
    </row>
    <row r="48" spans="1:4">
      <c r="A48" s="1" t="s">
        <v>3865</v>
      </c>
      <c r="B48" s="1" t="s">
        <v>3835</v>
      </c>
      <c r="C48" s="1" t="s">
        <v>2700</v>
      </c>
      <c r="D48" s="1" t="s">
        <v>1016</v>
      </c>
    </row>
    <row r="49" spans="1:4">
      <c r="A49" s="1" t="s">
        <v>3866</v>
      </c>
      <c r="B49" s="1" t="s">
        <v>3835</v>
      </c>
      <c r="C49" s="1" t="s">
        <v>2697</v>
      </c>
      <c r="D49" s="1" t="s">
        <v>1022</v>
      </c>
    </row>
    <row r="50" spans="1:4">
      <c r="A50" s="1" t="s">
        <v>3867</v>
      </c>
      <c r="B50" s="1" t="s">
        <v>3835</v>
      </c>
      <c r="C50" s="1" t="s">
        <v>2608</v>
      </c>
      <c r="D50" s="1" t="s">
        <v>1027</v>
      </c>
    </row>
    <row r="51" spans="1:4">
      <c r="A51" s="1" t="s">
        <v>3868</v>
      </c>
      <c r="B51" s="1" t="s">
        <v>3835</v>
      </c>
      <c r="C51" s="1" t="s">
        <v>2614</v>
      </c>
      <c r="D51" s="1" t="s">
        <v>1033</v>
      </c>
    </row>
    <row r="52" spans="1:4">
      <c r="A52" s="1" t="s">
        <v>3869</v>
      </c>
      <c r="B52" s="1" t="s">
        <v>3835</v>
      </c>
      <c r="C52" s="1" t="s">
        <v>2738</v>
      </c>
      <c r="D52" s="1" t="s">
        <v>1039</v>
      </c>
    </row>
    <row r="53" spans="1:4">
      <c r="A53" s="1" t="s">
        <v>3870</v>
      </c>
      <c r="B53" s="1" t="s">
        <v>3835</v>
      </c>
      <c r="C53" s="1" t="s">
        <v>2740</v>
      </c>
      <c r="D53" s="1" t="s">
        <v>1045</v>
      </c>
    </row>
    <row r="54" spans="1:4">
      <c r="A54" s="1" t="s">
        <v>3871</v>
      </c>
      <c r="B54" s="1" t="s">
        <v>3835</v>
      </c>
      <c r="C54" s="1" t="s">
        <v>2606</v>
      </c>
      <c r="D54" s="1" t="s">
        <v>1051</v>
      </c>
    </row>
    <row r="55" spans="1:4">
      <c r="A55" s="1" t="s">
        <v>3872</v>
      </c>
      <c r="B55" s="1" t="s">
        <v>3835</v>
      </c>
      <c r="C55" s="1" t="s">
        <v>2702</v>
      </c>
      <c r="D55" s="1" t="s">
        <v>1057</v>
      </c>
    </row>
    <row r="56" spans="1:4">
      <c r="A56" s="1" t="s">
        <v>3873</v>
      </c>
      <c r="B56" s="1" t="s">
        <v>3835</v>
      </c>
      <c r="C56" s="1" t="s">
        <v>2656</v>
      </c>
      <c r="D56" s="1" t="s">
        <v>1062</v>
      </c>
    </row>
    <row r="57" spans="1:4">
      <c r="A57" s="1" t="s">
        <v>3874</v>
      </c>
      <c r="B57" s="1" t="s">
        <v>3835</v>
      </c>
      <c r="C57" s="1" t="s">
        <v>2601</v>
      </c>
      <c r="D57" s="1" t="s">
        <v>501</v>
      </c>
    </row>
    <row r="58" spans="1:4">
      <c r="A58" s="1" t="s">
        <v>3875</v>
      </c>
      <c r="B58" s="1" t="s">
        <v>3835</v>
      </c>
      <c r="C58" s="1" t="s">
        <v>2906</v>
      </c>
      <c r="D58" s="1" t="s">
        <v>1068</v>
      </c>
    </row>
    <row r="59" spans="1:4">
      <c r="A59" s="1" t="s">
        <v>3876</v>
      </c>
      <c r="B59" s="1" t="s">
        <v>3835</v>
      </c>
      <c r="C59" s="1" t="s">
        <v>3027</v>
      </c>
      <c r="D59" s="1" t="s">
        <v>1074</v>
      </c>
    </row>
    <row r="60" spans="1:4">
      <c r="A60" s="1" t="s">
        <v>3877</v>
      </c>
      <c r="B60" s="1" t="s">
        <v>3835</v>
      </c>
      <c r="C60" s="1" t="s">
        <v>2842</v>
      </c>
      <c r="D60" s="1" t="s">
        <v>1077</v>
      </c>
    </row>
    <row r="61" spans="1:4">
      <c r="A61" s="1" t="s">
        <v>3878</v>
      </c>
      <c r="B61" s="1" t="s">
        <v>3835</v>
      </c>
      <c r="C61" s="1" t="s">
        <v>3059</v>
      </c>
      <c r="D61" s="1" t="s">
        <v>833</v>
      </c>
    </row>
    <row r="62" spans="1:4">
      <c r="A62" s="1" t="s">
        <v>3879</v>
      </c>
      <c r="B62" s="1" t="s">
        <v>3835</v>
      </c>
      <c r="C62" s="1" t="s">
        <v>2765</v>
      </c>
      <c r="D62" s="1" t="s">
        <v>535</v>
      </c>
    </row>
    <row r="63" spans="1:4">
      <c r="A63" s="1" t="s">
        <v>3880</v>
      </c>
      <c r="B63" s="1" t="s">
        <v>3835</v>
      </c>
      <c r="C63" s="1" t="s">
        <v>2763</v>
      </c>
      <c r="D63" s="1" t="s">
        <v>541</v>
      </c>
    </row>
    <row r="64" spans="1:4">
      <c r="A64" s="1" t="s">
        <v>3881</v>
      </c>
      <c r="B64" s="1" t="s">
        <v>3835</v>
      </c>
      <c r="C64" s="1" t="s">
        <v>2881</v>
      </c>
      <c r="D64" s="1" t="s">
        <v>699</v>
      </c>
    </row>
    <row r="65" spans="1:4">
      <c r="A65" s="1" t="s">
        <v>3882</v>
      </c>
      <c r="B65" s="1" t="s">
        <v>3835</v>
      </c>
      <c r="C65" s="1" t="s">
        <v>3883</v>
      </c>
      <c r="D65" s="1" t="s">
        <v>3884</v>
      </c>
    </row>
    <row r="66" spans="1:4">
      <c r="A66" s="1" t="s">
        <v>3885</v>
      </c>
      <c r="B66" s="1" t="s">
        <v>3835</v>
      </c>
      <c r="C66" s="1" t="s">
        <v>2705</v>
      </c>
      <c r="D66" s="1" t="s">
        <v>1095</v>
      </c>
    </row>
    <row r="67" spans="1:4">
      <c r="A67" s="1" t="s">
        <v>3886</v>
      </c>
      <c r="B67" s="1" t="s">
        <v>3887</v>
      </c>
      <c r="C67" s="1" t="s">
        <v>2601</v>
      </c>
      <c r="D67" s="1" t="s">
        <v>501</v>
      </c>
    </row>
    <row r="68" spans="1:4">
      <c r="A68" s="1" t="s">
        <v>3888</v>
      </c>
      <c r="B68" s="1" t="s">
        <v>3887</v>
      </c>
      <c r="C68" s="1" t="s">
        <v>2629</v>
      </c>
      <c r="D68" s="1" t="s">
        <v>631</v>
      </c>
    </row>
    <row r="69" spans="1:4">
      <c r="A69" s="1" t="s">
        <v>3889</v>
      </c>
      <c r="B69" s="1" t="s">
        <v>3887</v>
      </c>
      <c r="C69" s="1" t="s">
        <v>2678</v>
      </c>
      <c r="D69" s="1" t="s">
        <v>970</v>
      </c>
    </row>
    <row r="70" spans="1:4">
      <c r="A70" s="1" t="s">
        <v>3890</v>
      </c>
      <c r="B70" s="1" t="s">
        <v>3891</v>
      </c>
      <c r="C70" s="1" t="s">
        <v>2840</v>
      </c>
      <c r="D70" s="1" t="s">
        <v>753</v>
      </c>
    </row>
    <row r="71" spans="1:4">
      <c r="A71" s="1" t="s">
        <v>3892</v>
      </c>
      <c r="B71" s="1" t="s">
        <v>3835</v>
      </c>
      <c r="C71" s="1" t="s">
        <v>3893</v>
      </c>
      <c r="D71" s="1" t="s">
        <v>1100</v>
      </c>
    </row>
    <row r="72" spans="1:4">
      <c r="A72" s="1" t="s">
        <v>3894</v>
      </c>
      <c r="B72" s="1" t="s">
        <v>175</v>
      </c>
      <c r="C72" s="1" t="s">
        <v>2601</v>
      </c>
      <c r="D72" s="1" t="s">
        <v>501</v>
      </c>
    </row>
    <row r="73" spans="1:4">
      <c r="A73" s="1" t="s">
        <v>3895</v>
      </c>
      <c r="B73" s="1" t="s">
        <v>3896</v>
      </c>
      <c r="C73" s="1" t="s">
        <v>2612</v>
      </c>
      <c r="D73" s="1" t="s">
        <v>673</v>
      </c>
    </row>
    <row r="74" spans="1:4">
      <c r="A74" s="1" t="s">
        <v>3897</v>
      </c>
      <c r="B74" s="1" t="s">
        <v>335</v>
      </c>
      <c r="C74" s="1" t="s">
        <v>2752</v>
      </c>
      <c r="D74" s="1" t="s">
        <v>1517</v>
      </c>
    </row>
    <row r="75" spans="1:4">
      <c r="A75" s="1" t="s">
        <v>3898</v>
      </c>
      <c r="B75" s="1" t="s">
        <v>3899</v>
      </c>
      <c r="C75" s="1" t="s">
        <v>2601</v>
      </c>
      <c r="D75" s="1" t="s">
        <v>501</v>
      </c>
    </row>
    <row r="76" spans="1:4">
      <c r="A76" s="1" t="s">
        <v>3900</v>
      </c>
      <c r="B76" s="1" t="s">
        <v>3899</v>
      </c>
      <c r="C76" s="1" t="s">
        <v>2715</v>
      </c>
      <c r="D76" s="1" t="s">
        <v>636</v>
      </c>
    </row>
    <row r="77" spans="1:4">
      <c r="A77" s="1" t="s">
        <v>3901</v>
      </c>
      <c r="B77" s="1" t="s">
        <v>3899</v>
      </c>
      <c r="C77" s="1" t="s">
        <v>2629</v>
      </c>
      <c r="D77" s="1" t="s">
        <v>631</v>
      </c>
    </row>
    <row r="78" spans="1:4">
      <c r="A78" s="1" t="s">
        <v>3902</v>
      </c>
      <c r="B78" s="1" t="s">
        <v>3899</v>
      </c>
      <c r="C78" s="1" t="s">
        <v>3051</v>
      </c>
      <c r="D78" s="1" t="s">
        <v>1902</v>
      </c>
    </row>
    <row r="79" spans="1:4">
      <c r="A79" s="1" t="s">
        <v>3903</v>
      </c>
      <c r="B79" s="1" t="s">
        <v>3899</v>
      </c>
      <c r="C79" s="1" t="s">
        <v>3055</v>
      </c>
      <c r="D79" s="1" t="s">
        <v>2026</v>
      </c>
    </row>
    <row r="80" spans="1:4">
      <c r="A80" s="1" t="s">
        <v>3904</v>
      </c>
      <c r="B80" s="1" t="s">
        <v>3899</v>
      </c>
      <c r="C80" s="1" t="s">
        <v>3110</v>
      </c>
      <c r="D80" s="1" t="s">
        <v>1523</v>
      </c>
    </row>
    <row r="81" spans="1:4">
      <c r="A81" s="1" t="s">
        <v>3905</v>
      </c>
      <c r="B81" s="1" t="s">
        <v>3899</v>
      </c>
      <c r="C81" s="1" t="s">
        <v>2906</v>
      </c>
      <c r="D81" s="1" t="s">
        <v>1068</v>
      </c>
    </row>
    <row r="82" spans="1:4">
      <c r="A82" s="1" t="s">
        <v>3906</v>
      </c>
      <c r="B82" s="1" t="s">
        <v>3899</v>
      </c>
      <c r="C82" s="1" t="s">
        <v>3044</v>
      </c>
      <c r="D82" s="1" t="s">
        <v>3907</v>
      </c>
    </row>
    <row r="83" spans="1:4">
      <c r="A83" s="1" t="s">
        <v>3908</v>
      </c>
      <c r="B83" s="1" t="s">
        <v>3899</v>
      </c>
      <c r="C83" s="1" t="s">
        <v>3047</v>
      </c>
      <c r="D83" s="1" t="s">
        <v>2020</v>
      </c>
    </row>
    <row r="84" spans="1:4">
      <c r="A84" s="1" t="s">
        <v>3909</v>
      </c>
      <c r="B84" s="1" t="s">
        <v>3910</v>
      </c>
      <c r="C84" s="1" t="s">
        <v>2855</v>
      </c>
      <c r="D84" s="1" t="s">
        <v>794</v>
      </c>
    </row>
    <row r="85" spans="1:4">
      <c r="A85" s="1" t="s">
        <v>3911</v>
      </c>
      <c r="B85" s="1" t="s">
        <v>3910</v>
      </c>
      <c r="C85" s="1" t="s">
        <v>2858</v>
      </c>
      <c r="D85" s="1" t="s">
        <v>801</v>
      </c>
    </row>
    <row r="86" spans="1:4">
      <c r="A86" s="1" t="s">
        <v>3912</v>
      </c>
      <c r="B86" s="1" t="s">
        <v>3910</v>
      </c>
      <c r="C86" s="1" t="s">
        <v>2842</v>
      </c>
      <c r="D86" s="1" t="s">
        <v>1077</v>
      </c>
    </row>
    <row r="87" spans="1:4">
      <c r="A87" s="1" t="s">
        <v>3913</v>
      </c>
      <c r="B87" s="1" t="s">
        <v>3896</v>
      </c>
      <c r="C87" s="1" t="s">
        <v>2658</v>
      </c>
      <c r="D87" s="1" t="s">
        <v>648</v>
      </c>
    </row>
    <row r="88" spans="1:4">
      <c r="A88" s="1" t="s">
        <v>3914</v>
      </c>
      <c r="B88" s="1" t="s">
        <v>181</v>
      </c>
      <c r="C88" s="1" t="s">
        <v>2601</v>
      </c>
      <c r="D88" s="1" t="s">
        <v>501</v>
      </c>
    </row>
    <row r="89" spans="1:4">
      <c r="A89" s="1" t="s">
        <v>3915</v>
      </c>
      <c r="B89" s="1" t="s">
        <v>186</v>
      </c>
      <c r="C89" s="1" t="s">
        <v>2601</v>
      </c>
      <c r="D89" s="1" t="s">
        <v>501</v>
      </c>
    </row>
    <row r="90" spans="1:4">
      <c r="A90" s="1" t="s">
        <v>3916</v>
      </c>
      <c r="B90" s="1" t="s">
        <v>199</v>
      </c>
      <c r="C90" s="1" t="s">
        <v>2601</v>
      </c>
      <c r="D90" s="1" t="s">
        <v>501</v>
      </c>
    </row>
    <row r="91" spans="1:4">
      <c r="A91" s="1" t="s">
        <v>3917</v>
      </c>
      <c r="B91" s="1" t="s">
        <v>3910</v>
      </c>
      <c r="C91" s="1" t="s">
        <v>2601</v>
      </c>
      <c r="D91" s="1" t="s">
        <v>501</v>
      </c>
    </row>
    <row r="92" spans="1:4">
      <c r="A92" s="1" t="s">
        <v>3918</v>
      </c>
      <c r="B92" s="1" t="s">
        <v>3835</v>
      </c>
      <c r="C92" s="1" t="s">
        <v>2797</v>
      </c>
      <c r="D92" s="1" t="s">
        <v>1118</v>
      </c>
    </row>
    <row r="93" spans="1:4">
      <c r="A93" s="1" t="s">
        <v>3919</v>
      </c>
      <c r="B93" s="1" t="s">
        <v>3920</v>
      </c>
      <c r="C93" s="1" t="s">
        <v>2763</v>
      </c>
      <c r="D93" s="1" t="s">
        <v>541</v>
      </c>
    </row>
    <row r="94" spans="1:4">
      <c r="A94" s="1" t="s">
        <v>3921</v>
      </c>
      <c r="B94" s="1" t="s">
        <v>175</v>
      </c>
      <c r="C94" s="1" t="s">
        <v>2759</v>
      </c>
      <c r="D94" s="1" t="s">
        <v>521</v>
      </c>
    </row>
    <row r="95" spans="1:4">
      <c r="A95" s="1" t="s">
        <v>3922</v>
      </c>
      <c r="B95" s="1" t="s">
        <v>175</v>
      </c>
      <c r="C95" s="1" t="s">
        <v>2752</v>
      </c>
      <c r="D95" s="1" t="s">
        <v>1517</v>
      </c>
    </row>
    <row r="96" spans="1:4">
      <c r="A96" s="1" t="s">
        <v>3923</v>
      </c>
      <c r="B96" s="1" t="s">
        <v>175</v>
      </c>
      <c r="C96" s="1" t="s">
        <v>2765</v>
      </c>
      <c r="D96" s="1" t="s">
        <v>535</v>
      </c>
    </row>
    <row r="97" spans="1:4">
      <c r="A97" s="1" t="s">
        <v>3924</v>
      </c>
      <c r="B97" s="1" t="s">
        <v>175</v>
      </c>
      <c r="C97" s="1" t="s">
        <v>2763</v>
      </c>
      <c r="D97" s="1" t="s">
        <v>541</v>
      </c>
    </row>
    <row r="98" spans="1:4">
      <c r="A98" s="1" t="s">
        <v>3925</v>
      </c>
      <c r="B98" s="1" t="s">
        <v>175</v>
      </c>
      <c r="C98" s="1" t="s">
        <v>2761</v>
      </c>
      <c r="D98" s="1" t="s">
        <v>547</v>
      </c>
    </row>
    <row r="99" spans="1:4">
      <c r="A99" s="1" t="s">
        <v>3926</v>
      </c>
      <c r="B99" s="1" t="s">
        <v>175</v>
      </c>
      <c r="C99" s="1" t="s">
        <v>2767</v>
      </c>
      <c r="D99" s="1" t="s">
        <v>552</v>
      </c>
    </row>
    <row r="100" spans="1:4">
      <c r="A100" s="1" t="s">
        <v>3927</v>
      </c>
      <c r="B100" s="1" t="s">
        <v>175</v>
      </c>
      <c r="C100" s="1" t="s">
        <v>2749</v>
      </c>
      <c r="D100" s="1" t="s">
        <v>558</v>
      </c>
    </row>
    <row r="101" spans="1:4">
      <c r="A101" s="1" t="s">
        <v>3928</v>
      </c>
      <c r="B101" s="1" t="s">
        <v>175</v>
      </c>
      <c r="C101" s="1" t="s">
        <v>2743</v>
      </c>
      <c r="D101" s="1" t="s">
        <v>564</v>
      </c>
    </row>
    <row r="102" spans="1:4">
      <c r="A102" s="1" t="s">
        <v>3929</v>
      </c>
      <c r="B102" s="1" t="s">
        <v>175</v>
      </c>
      <c r="C102" s="1" t="s">
        <v>2746</v>
      </c>
      <c r="D102" s="1" t="s">
        <v>570</v>
      </c>
    </row>
    <row r="103" spans="1:4">
      <c r="A103" s="1" t="s">
        <v>3930</v>
      </c>
      <c r="B103" s="1" t="s">
        <v>175</v>
      </c>
      <c r="C103" s="1" t="s">
        <v>2809</v>
      </c>
      <c r="D103" s="1" t="s">
        <v>577</v>
      </c>
    </row>
    <row r="104" spans="1:4">
      <c r="A104" s="1" t="s">
        <v>3931</v>
      </c>
      <c r="B104" s="1" t="s">
        <v>175</v>
      </c>
      <c r="C104" s="1" t="s">
        <v>2806</v>
      </c>
      <c r="D104" s="1" t="s">
        <v>583</v>
      </c>
    </row>
    <row r="105" spans="1:4">
      <c r="A105" s="1" t="s">
        <v>3932</v>
      </c>
      <c r="B105" s="1" t="s">
        <v>175</v>
      </c>
      <c r="C105" s="1" t="s">
        <v>2777</v>
      </c>
      <c r="D105" s="1" t="s">
        <v>588</v>
      </c>
    </row>
    <row r="106" spans="1:4">
      <c r="A106" s="1" t="s">
        <v>3933</v>
      </c>
      <c r="B106" s="1" t="s">
        <v>175</v>
      </c>
      <c r="C106" s="1" t="s">
        <v>2770</v>
      </c>
      <c r="D106" s="1" t="s">
        <v>593</v>
      </c>
    </row>
    <row r="107" spans="1:4">
      <c r="A107" s="1" t="s">
        <v>3934</v>
      </c>
      <c r="B107" s="1" t="s">
        <v>175</v>
      </c>
      <c r="C107" s="1" t="s">
        <v>2772</v>
      </c>
      <c r="D107" s="1" t="s">
        <v>599</v>
      </c>
    </row>
    <row r="108" spans="1:4">
      <c r="A108" s="1" t="s">
        <v>3935</v>
      </c>
      <c r="B108" s="1" t="s">
        <v>175</v>
      </c>
      <c r="C108" s="1" t="s">
        <v>2774</v>
      </c>
      <c r="D108" s="1" t="s">
        <v>604</v>
      </c>
    </row>
    <row r="109" spans="1:4">
      <c r="A109" s="1" t="s">
        <v>3936</v>
      </c>
      <c r="B109" s="1" t="s">
        <v>175</v>
      </c>
      <c r="C109" s="1" t="s">
        <v>2754</v>
      </c>
      <c r="D109" s="1" t="s">
        <v>611</v>
      </c>
    </row>
    <row r="110" spans="1:4">
      <c r="A110" s="1" t="s">
        <v>3937</v>
      </c>
      <c r="B110" s="1" t="s">
        <v>175</v>
      </c>
      <c r="C110" s="1" t="s">
        <v>2881</v>
      </c>
      <c r="D110" s="1" t="s">
        <v>699</v>
      </c>
    </row>
    <row r="111" spans="1:4">
      <c r="A111" s="1" t="s">
        <v>3938</v>
      </c>
      <c r="B111" s="1" t="s">
        <v>175</v>
      </c>
      <c r="C111" s="1" t="s">
        <v>2629</v>
      </c>
      <c r="D111" s="1" t="s">
        <v>631</v>
      </c>
    </row>
    <row r="112" spans="1:4">
      <c r="A112" s="1" t="s">
        <v>3939</v>
      </c>
      <c r="B112" s="1" t="s">
        <v>175</v>
      </c>
      <c r="C112" s="1" t="s">
        <v>2715</v>
      </c>
      <c r="D112" s="1" t="s">
        <v>636</v>
      </c>
    </row>
    <row r="113" spans="1:4">
      <c r="A113" s="1" t="s">
        <v>3940</v>
      </c>
      <c r="B113" s="1" t="s">
        <v>175</v>
      </c>
      <c r="C113" s="1" t="s">
        <v>2639</v>
      </c>
      <c r="D113" s="1" t="s">
        <v>642</v>
      </c>
    </row>
    <row r="114" spans="1:4">
      <c r="A114" s="1" t="s">
        <v>3941</v>
      </c>
      <c r="B114" s="1" t="s">
        <v>175</v>
      </c>
      <c r="C114" s="1" t="s">
        <v>2658</v>
      </c>
      <c r="D114" s="1" t="s">
        <v>648</v>
      </c>
    </row>
    <row r="115" spans="1:4">
      <c r="A115" s="1" t="s">
        <v>3942</v>
      </c>
      <c r="B115" s="1" t="s">
        <v>175</v>
      </c>
      <c r="C115" s="1" t="s">
        <v>2665</v>
      </c>
      <c r="D115" s="1" t="s">
        <v>655</v>
      </c>
    </row>
    <row r="116" spans="1:4">
      <c r="A116" s="1" t="s">
        <v>3175</v>
      </c>
      <c r="B116" s="1" t="s">
        <v>175</v>
      </c>
      <c r="C116" s="1" t="s">
        <v>2756</v>
      </c>
      <c r="D116" s="1" t="s">
        <v>661</v>
      </c>
    </row>
    <row r="117" spans="1:4">
      <c r="A117" s="1" t="s">
        <v>3183</v>
      </c>
      <c r="B117" s="1" t="s">
        <v>175</v>
      </c>
      <c r="C117" s="1" t="s">
        <v>2840</v>
      </c>
      <c r="D117" s="1" t="s">
        <v>753</v>
      </c>
    </row>
    <row r="118" spans="1:4">
      <c r="A118" s="1" t="s">
        <v>3187</v>
      </c>
      <c r="B118" s="1" t="s">
        <v>181</v>
      </c>
      <c r="C118" s="1" t="s">
        <v>2715</v>
      </c>
      <c r="D118" s="1" t="s">
        <v>636</v>
      </c>
    </row>
    <row r="119" spans="1:4">
      <c r="A119" s="1" t="s">
        <v>3189</v>
      </c>
      <c r="B119" s="1" t="s">
        <v>181</v>
      </c>
      <c r="C119" s="1" t="s">
        <v>2629</v>
      </c>
      <c r="D119" s="1" t="s">
        <v>631</v>
      </c>
    </row>
    <row r="120" spans="1:4">
      <c r="A120" s="1" t="s">
        <v>3194</v>
      </c>
      <c r="B120" s="1" t="s">
        <v>181</v>
      </c>
      <c r="C120" s="1" t="s">
        <v>2612</v>
      </c>
      <c r="D120" s="1" t="s">
        <v>673</v>
      </c>
    </row>
    <row r="121" spans="1:4">
      <c r="A121" s="1" t="s">
        <v>3200</v>
      </c>
      <c r="B121" s="1" t="s">
        <v>181</v>
      </c>
      <c r="C121" s="1" t="s">
        <v>2639</v>
      </c>
      <c r="D121" s="1" t="s">
        <v>642</v>
      </c>
    </row>
    <row r="122" spans="1:4">
      <c r="A122" s="1" t="s">
        <v>3201</v>
      </c>
      <c r="B122" s="1" t="s">
        <v>181</v>
      </c>
      <c r="C122" s="1" t="s">
        <v>2632</v>
      </c>
      <c r="D122" s="1" t="s">
        <v>679</v>
      </c>
    </row>
    <row r="123" spans="1:4">
      <c r="A123" s="1" t="s">
        <v>3208</v>
      </c>
      <c r="B123" s="1" t="s">
        <v>181</v>
      </c>
      <c r="C123" s="1" t="s">
        <v>3037</v>
      </c>
      <c r="D123" s="1" t="s">
        <v>685</v>
      </c>
    </row>
    <row r="124" spans="1:4">
      <c r="A124" s="1" t="s">
        <v>3213</v>
      </c>
      <c r="B124" s="1" t="s">
        <v>186</v>
      </c>
      <c r="C124" s="1" t="s">
        <v>2715</v>
      </c>
      <c r="D124" s="1" t="s">
        <v>636</v>
      </c>
    </row>
    <row r="125" spans="1:4">
      <c r="A125" s="1" t="s">
        <v>3219</v>
      </c>
      <c r="B125" s="1" t="s">
        <v>186</v>
      </c>
      <c r="C125" s="1" t="s">
        <v>3059</v>
      </c>
      <c r="D125" s="1" t="s">
        <v>833</v>
      </c>
    </row>
    <row r="126" spans="1:4">
      <c r="A126" s="1" t="s">
        <v>3225</v>
      </c>
      <c r="B126" s="1" t="s">
        <v>186</v>
      </c>
      <c r="C126" s="1" t="s">
        <v>3943</v>
      </c>
      <c r="D126" s="1" t="s">
        <v>840</v>
      </c>
    </row>
    <row r="127" spans="1:4">
      <c r="A127" s="1" t="s">
        <v>3231</v>
      </c>
      <c r="B127" s="1" t="s">
        <v>186</v>
      </c>
      <c r="C127" s="1" t="s">
        <v>2916</v>
      </c>
      <c r="D127" s="1" t="s">
        <v>845</v>
      </c>
    </row>
    <row r="128" spans="1:4">
      <c r="A128" s="1" t="s">
        <v>3235</v>
      </c>
      <c r="B128" s="1" t="s">
        <v>186</v>
      </c>
      <c r="C128" s="1" t="s">
        <v>3944</v>
      </c>
      <c r="D128" s="1" t="s">
        <v>3945</v>
      </c>
    </row>
    <row r="129" spans="1:4">
      <c r="A129" s="1" t="s">
        <v>3236</v>
      </c>
      <c r="B129" s="1" t="s">
        <v>186</v>
      </c>
      <c r="C129" s="1" t="s">
        <v>3055</v>
      </c>
      <c r="D129" s="1" t="s">
        <v>2026</v>
      </c>
    </row>
    <row r="130" spans="1:4">
      <c r="A130" s="1" t="s">
        <v>3242</v>
      </c>
      <c r="B130" s="1" t="s">
        <v>186</v>
      </c>
      <c r="C130" s="1" t="s">
        <v>3090</v>
      </c>
      <c r="D130" s="1" t="s">
        <v>3946</v>
      </c>
    </row>
    <row r="131" spans="1:4">
      <c r="A131" s="1" t="s">
        <v>3248</v>
      </c>
      <c r="B131" s="1" t="s">
        <v>186</v>
      </c>
      <c r="C131" s="1" t="s">
        <v>3095</v>
      </c>
      <c r="D131" s="1" t="s">
        <v>3947</v>
      </c>
    </row>
    <row r="132" spans="1:4">
      <c r="A132" s="1" t="s">
        <v>3253</v>
      </c>
      <c r="B132" s="1" t="s">
        <v>191</v>
      </c>
      <c r="C132" s="1" t="s">
        <v>2601</v>
      </c>
      <c r="D132" s="1" t="s">
        <v>501</v>
      </c>
    </row>
    <row r="133" spans="1:4">
      <c r="A133" s="1" t="s">
        <v>3259</v>
      </c>
      <c r="B133" s="1" t="s">
        <v>191</v>
      </c>
      <c r="C133" s="1" t="s">
        <v>2629</v>
      </c>
      <c r="D133" s="1" t="s">
        <v>631</v>
      </c>
    </row>
    <row r="134" spans="1:4">
      <c r="A134" s="1" t="s">
        <v>3264</v>
      </c>
      <c r="B134" s="1" t="s">
        <v>191</v>
      </c>
      <c r="C134" s="1" t="s">
        <v>2715</v>
      </c>
      <c r="D134" s="1" t="s">
        <v>636</v>
      </c>
    </row>
    <row r="135" spans="1:4">
      <c r="A135" s="1" t="s">
        <v>3269</v>
      </c>
      <c r="B135" s="1" t="s">
        <v>191</v>
      </c>
      <c r="C135" s="1" t="s">
        <v>2840</v>
      </c>
      <c r="D135" s="1" t="s">
        <v>753</v>
      </c>
    </row>
    <row r="136" spans="1:4">
      <c r="A136" s="1" t="s">
        <v>3275</v>
      </c>
      <c r="B136" s="1" t="s">
        <v>191</v>
      </c>
      <c r="C136" s="1" t="s">
        <v>2832</v>
      </c>
      <c r="D136" s="1" t="s">
        <v>758</v>
      </c>
    </row>
    <row r="137" spans="1:4">
      <c r="A137" s="1" t="s">
        <v>3281</v>
      </c>
      <c r="B137" s="1" t="s">
        <v>191</v>
      </c>
      <c r="C137" s="1" t="s">
        <v>2842</v>
      </c>
      <c r="D137" s="1" t="s">
        <v>1077</v>
      </c>
    </row>
    <row r="138" spans="1:4">
      <c r="A138" s="1" t="s">
        <v>3287</v>
      </c>
      <c r="B138" s="1" t="s">
        <v>191</v>
      </c>
      <c r="C138" s="1" t="s">
        <v>3136</v>
      </c>
      <c r="D138" s="1" t="s">
        <v>2097</v>
      </c>
    </row>
    <row r="139" spans="1:4">
      <c r="A139" s="1" t="s">
        <v>3291</v>
      </c>
      <c r="B139" s="1" t="s">
        <v>191</v>
      </c>
      <c r="C139" s="1" t="s">
        <v>3139</v>
      </c>
      <c r="D139" s="1" t="s">
        <v>2099</v>
      </c>
    </row>
    <row r="140" spans="1:4">
      <c r="A140" s="1" t="s">
        <v>3296</v>
      </c>
      <c r="B140" s="1" t="s">
        <v>191</v>
      </c>
      <c r="C140" s="1" t="s">
        <v>3142</v>
      </c>
      <c r="D140" s="1" t="s">
        <v>3144</v>
      </c>
    </row>
    <row r="141" spans="1:4">
      <c r="A141" s="1" t="s">
        <v>3303</v>
      </c>
      <c r="B141" s="1" t="s">
        <v>191</v>
      </c>
      <c r="C141" s="1" t="s">
        <v>3145</v>
      </c>
      <c r="D141" s="1" t="s">
        <v>2103</v>
      </c>
    </row>
    <row r="142" spans="1:4">
      <c r="A142" s="1" t="s">
        <v>3309</v>
      </c>
      <c r="B142" s="1" t="s">
        <v>191</v>
      </c>
      <c r="C142" s="1" t="s">
        <v>2855</v>
      </c>
      <c r="D142" s="1" t="s">
        <v>794</v>
      </c>
    </row>
    <row r="143" spans="1:4">
      <c r="A143" s="1" t="s">
        <v>3316</v>
      </c>
      <c r="B143" s="1" t="s">
        <v>191</v>
      </c>
      <c r="C143" s="1" t="s">
        <v>2858</v>
      </c>
      <c r="D143" s="1" t="s">
        <v>801</v>
      </c>
    </row>
    <row r="144" spans="1:4">
      <c r="A144" s="1" t="s">
        <v>3318</v>
      </c>
      <c r="B144" s="1" t="s">
        <v>193</v>
      </c>
      <c r="C144" s="1" t="s">
        <v>2601</v>
      </c>
      <c r="D144" s="1" t="s">
        <v>501</v>
      </c>
    </row>
    <row r="145" spans="1:4">
      <c r="A145" s="1" t="s">
        <v>3323</v>
      </c>
      <c r="B145" s="1" t="s">
        <v>193</v>
      </c>
      <c r="C145" s="1" t="s">
        <v>2629</v>
      </c>
      <c r="D145" s="1" t="s">
        <v>631</v>
      </c>
    </row>
    <row r="146" spans="1:4">
      <c r="A146" s="1" t="s">
        <v>3335</v>
      </c>
      <c r="B146" s="1" t="s">
        <v>193</v>
      </c>
      <c r="C146" s="1" t="s">
        <v>2715</v>
      </c>
      <c r="D146" s="1" t="s">
        <v>636</v>
      </c>
    </row>
    <row r="147" spans="1:4">
      <c r="A147" s="1" t="s">
        <v>3340</v>
      </c>
      <c r="B147" s="1" t="s">
        <v>193</v>
      </c>
      <c r="C147" s="1" t="s">
        <v>3149</v>
      </c>
      <c r="D147" s="1" t="s">
        <v>1439</v>
      </c>
    </row>
    <row r="148" spans="1:4">
      <c r="A148" s="1" t="s">
        <v>3346</v>
      </c>
      <c r="B148" s="1" t="s">
        <v>193</v>
      </c>
      <c r="C148" s="1" t="s">
        <v>2842</v>
      </c>
      <c r="D148" s="1" t="s">
        <v>1077</v>
      </c>
    </row>
    <row r="149" spans="1:4">
      <c r="A149" s="1" t="s">
        <v>3348</v>
      </c>
      <c r="B149" s="1" t="s">
        <v>193</v>
      </c>
      <c r="C149" s="1" t="s">
        <v>2708</v>
      </c>
      <c r="D149" s="1" t="s">
        <v>865</v>
      </c>
    </row>
    <row r="150" spans="1:4">
      <c r="A150" s="1" t="s">
        <v>3353</v>
      </c>
      <c r="B150" s="1" t="s">
        <v>199</v>
      </c>
      <c r="C150" s="1" t="s">
        <v>2879</v>
      </c>
      <c r="D150" s="1" t="s">
        <v>693</v>
      </c>
    </row>
    <row r="151" spans="1:4">
      <c r="A151" s="1" t="s">
        <v>3356</v>
      </c>
      <c r="B151" s="1" t="s">
        <v>199</v>
      </c>
      <c r="C151" s="1" t="s">
        <v>2881</v>
      </c>
      <c r="D151" s="1" t="s">
        <v>699</v>
      </c>
    </row>
    <row r="152" spans="1:4">
      <c r="A152" s="1" t="s">
        <v>3361</v>
      </c>
      <c r="B152" s="1" t="s">
        <v>199</v>
      </c>
      <c r="C152" s="1" t="s">
        <v>2871</v>
      </c>
      <c r="D152" s="1" t="s">
        <v>703</v>
      </c>
    </row>
    <row r="153" spans="1:4">
      <c r="A153" s="1" t="s">
        <v>3365</v>
      </c>
      <c r="B153" s="1" t="s">
        <v>199</v>
      </c>
      <c r="C153" s="1" t="s">
        <v>2873</v>
      </c>
      <c r="D153" s="1" t="s">
        <v>709</v>
      </c>
    </row>
    <row r="154" spans="1:4">
      <c r="A154" s="1" t="s">
        <v>3371</v>
      </c>
      <c r="B154" s="1" t="s">
        <v>199</v>
      </c>
      <c r="C154" s="1" t="s">
        <v>2875</v>
      </c>
      <c r="D154" s="1" t="s">
        <v>714</v>
      </c>
    </row>
    <row r="155" spans="1:4">
      <c r="A155" s="1" t="s">
        <v>3377</v>
      </c>
      <c r="B155" s="1" t="s">
        <v>199</v>
      </c>
      <c r="C155" s="1" t="s">
        <v>2877</v>
      </c>
      <c r="D155" s="1" t="s">
        <v>719</v>
      </c>
    </row>
    <row r="156" spans="1:4">
      <c r="A156" s="1" t="s">
        <v>3387</v>
      </c>
      <c r="B156" s="1" t="s">
        <v>199</v>
      </c>
      <c r="C156" s="1" t="s">
        <v>3117</v>
      </c>
      <c r="D156" s="1" t="s">
        <v>729</v>
      </c>
    </row>
    <row r="157" spans="1:4">
      <c r="A157" s="1" t="s">
        <v>3389</v>
      </c>
      <c r="B157" s="1" t="s">
        <v>199</v>
      </c>
      <c r="C157" s="1" t="s">
        <v>3120</v>
      </c>
      <c r="D157" s="1" t="s">
        <v>736</v>
      </c>
    </row>
    <row r="158" spans="1:4">
      <c r="A158" s="1" t="s">
        <v>3395</v>
      </c>
      <c r="B158" s="1" t="s">
        <v>199</v>
      </c>
      <c r="C158" s="1" t="s">
        <v>2842</v>
      </c>
      <c r="D158" s="1" t="s">
        <v>1077</v>
      </c>
    </row>
    <row r="159" spans="1:4">
      <c r="A159" s="1" t="s">
        <v>3397</v>
      </c>
      <c r="B159" s="1" t="s">
        <v>204</v>
      </c>
      <c r="C159" s="1" t="s">
        <v>2601</v>
      </c>
      <c r="D159" s="1" t="s">
        <v>501</v>
      </c>
    </row>
    <row r="160" spans="1:4">
      <c r="A160" s="1" t="s">
        <v>3399</v>
      </c>
      <c r="B160" s="1" t="s">
        <v>204</v>
      </c>
      <c r="C160" s="1" t="s">
        <v>2715</v>
      </c>
      <c r="D160" s="1" t="s">
        <v>636</v>
      </c>
    </row>
    <row r="161" spans="1:4">
      <c r="A161" s="1" t="s">
        <v>3401</v>
      </c>
      <c r="B161" s="1" t="s">
        <v>204</v>
      </c>
      <c r="C161" s="1" t="s">
        <v>2837</v>
      </c>
      <c r="D161" s="1" t="s">
        <v>1244</v>
      </c>
    </row>
    <row r="162" spans="1:4">
      <c r="A162" s="1" t="s">
        <v>3403</v>
      </c>
      <c r="B162" s="1" t="s">
        <v>209</v>
      </c>
      <c r="C162" s="1" t="s">
        <v>2601</v>
      </c>
      <c r="D162" s="1" t="s">
        <v>501</v>
      </c>
    </row>
    <row r="163" spans="1:4">
      <c r="A163" s="1" t="s">
        <v>3409</v>
      </c>
      <c r="B163" s="1" t="s">
        <v>209</v>
      </c>
      <c r="C163" s="1" t="s">
        <v>2715</v>
      </c>
      <c r="D163" s="1" t="s">
        <v>636</v>
      </c>
    </row>
    <row r="164" spans="1:4">
      <c r="A164" s="1" t="s">
        <v>3415</v>
      </c>
      <c r="B164" s="1" t="s">
        <v>209</v>
      </c>
      <c r="C164" s="1" t="s">
        <v>3948</v>
      </c>
      <c r="D164" s="1" t="s">
        <v>3949</v>
      </c>
    </row>
    <row r="165" spans="1:4">
      <c r="A165" s="1" t="s">
        <v>3420</v>
      </c>
      <c r="B165" s="1" t="s">
        <v>209</v>
      </c>
      <c r="C165" s="1" t="s">
        <v>3950</v>
      </c>
      <c r="D165" s="1" t="s">
        <v>1582</v>
      </c>
    </row>
    <row r="166" spans="1:4">
      <c r="A166" s="1" t="s">
        <v>3425</v>
      </c>
      <c r="B166" s="1" t="s">
        <v>214</v>
      </c>
      <c r="C166" s="1" t="s">
        <v>2601</v>
      </c>
      <c r="D166" s="1" t="s">
        <v>501</v>
      </c>
    </row>
    <row r="167" spans="1:4">
      <c r="A167" s="1" t="s">
        <v>3430</v>
      </c>
      <c r="B167" s="1" t="s">
        <v>214</v>
      </c>
      <c r="C167" s="1" t="s">
        <v>2629</v>
      </c>
      <c r="D167" s="1" t="s">
        <v>631</v>
      </c>
    </row>
    <row r="168" spans="1:4">
      <c r="A168" s="1" t="s">
        <v>3436</v>
      </c>
      <c r="B168" s="1" t="s">
        <v>214</v>
      </c>
      <c r="C168" s="1" t="s">
        <v>3190</v>
      </c>
      <c r="D168" s="1" t="s">
        <v>3951</v>
      </c>
    </row>
    <row r="169" spans="1:4">
      <c r="A169" s="1" t="s">
        <v>3441</v>
      </c>
      <c r="B169" s="1" t="s">
        <v>219</v>
      </c>
      <c r="C169" s="1" t="s">
        <v>2608</v>
      </c>
      <c r="D169" s="1" t="s">
        <v>1027</v>
      </c>
    </row>
    <row r="170" spans="1:4">
      <c r="A170" s="1" t="s">
        <v>3446</v>
      </c>
      <c r="B170" s="1" t="s">
        <v>219</v>
      </c>
      <c r="C170" s="1" t="s">
        <v>2601</v>
      </c>
      <c r="D170" s="1" t="s">
        <v>501</v>
      </c>
    </row>
    <row r="171" spans="1:4">
      <c r="A171" s="1" t="s">
        <v>3451</v>
      </c>
      <c r="B171" s="1" t="s">
        <v>219</v>
      </c>
      <c r="C171" s="1" t="s">
        <v>2629</v>
      </c>
      <c r="D171" s="1" t="s">
        <v>631</v>
      </c>
    </row>
    <row r="172" spans="1:4">
      <c r="A172" s="1" t="s">
        <v>3456</v>
      </c>
      <c r="B172" s="1" t="s">
        <v>219</v>
      </c>
      <c r="C172" s="1" t="s">
        <v>2593</v>
      </c>
      <c r="D172" s="1" t="s">
        <v>3952</v>
      </c>
    </row>
    <row r="173" spans="1:4">
      <c r="A173" s="1" t="s">
        <v>3462</v>
      </c>
      <c r="B173" s="1" t="s">
        <v>224</v>
      </c>
      <c r="C173" s="1" t="s">
        <v>2708</v>
      </c>
      <c r="D173" s="1" t="s">
        <v>865</v>
      </c>
    </row>
    <row r="174" spans="1:4">
      <c r="A174" s="1" t="s">
        <v>3467</v>
      </c>
      <c r="B174" s="1" t="s">
        <v>224</v>
      </c>
      <c r="C174" s="1" t="s">
        <v>2601</v>
      </c>
      <c r="D174" s="1" t="s">
        <v>501</v>
      </c>
    </row>
    <row r="175" spans="1:4">
      <c r="A175" s="1" t="s">
        <v>3472</v>
      </c>
      <c r="B175" s="1" t="s">
        <v>224</v>
      </c>
      <c r="C175" s="1" t="s">
        <v>2715</v>
      </c>
      <c r="D175" s="1" t="s">
        <v>636</v>
      </c>
    </row>
    <row r="176" spans="1:4">
      <c r="A176" s="1" t="s">
        <v>3477</v>
      </c>
      <c r="B176" s="1" t="s">
        <v>224</v>
      </c>
      <c r="C176" s="1" t="s">
        <v>2629</v>
      </c>
      <c r="D176" s="1" t="s">
        <v>631</v>
      </c>
    </row>
    <row r="177" spans="1:4">
      <c r="A177" s="1" t="s">
        <v>3482</v>
      </c>
      <c r="B177" s="1" t="s">
        <v>224</v>
      </c>
      <c r="C177" s="1" t="s">
        <v>2606</v>
      </c>
      <c r="D177" s="1" t="s">
        <v>1051</v>
      </c>
    </row>
    <row r="178" spans="1:4">
      <c r="A178" s="1" t="s">
        <v>3488</v>
      </c>
      <c r="B178" s="1" t="s">
        <v>224</v>
      </c>
      <c r="C178" s="1" t="s">
        <v>2608</v>
      </c>
      <c r="D178" s="1" t="s">
        <v>1027</v>
      </c>
    </row>
    <row r="179" spans="1:4">
      <c r="A179" s="1" t="s">
        <v>3494</v>
      </c>
      <c r="B179" s="1" t="s">
        <v>3953</v>
      </c>
      <c r="C179" s="1" t="s">
        <v>2601</v>
      </c>
      <c r="D179" s="1" t="s">
        <v>501</v>
      </c>
    </row>
    <row r="180" spans="1:4">
      <c r="A180" s="1" t="s">
        <v>3497</v>
      </c>
      <c r="B180" s="1" t="s">
        <v>3953</v>
      </c>
      <c r="C180" s="1" t="s">
        <v>2715</v>
      </c>
      <c r="D180" s="1" t="s">
        <v>636</v>
      </c>
    </row>
    <row r="181" spans="1:4">
      <c r="A181" s="1" t="s">
        <v>3500</v>
      </c>
      <c r="B181" s="1" t="s">
        <v>3953</v>
      </c>
      <c r="C181" s="1" t="s">
        <v>3042</v>
      </c>
      <c r="D181" s="1" t="s">
        <v>1669</v>
      </c>
    </row>
    <row r="182" spans="1:4">
      <c r="A182" s="1" t="s">
        <v>3505</v>
      </c>
      <c r="B182" s="1" t="s">
        <v>229</v>
      </c>
      <c r="C182" s="1" t="s">
        <v>2601</v>
      </c>
      <c r="D182" s="1" t="s">
        <v>501</v>
      </c>
    </row>
    <row r="183" spans="1:4">
      <c r="A183" s="1" t="s">
        <v>3510</v>
      </c>
      <c r="B183" s="1" t="s">
        <v>229</v>
      </c>
      <c r="C183" s="1" t="s">
        <v>2715</v>
      </c>
      <c r="D183" s="1" t="s">
        <v>636</v>
      </c>
    </row>
    <row r="184" spans="1:4">
      <c r="A184" s="1" t="s">
        <v>3515</v>
      </c>
      <c r="B184" s="1" t="s">
        <v>229</v>
      </c>
      <c r="C184" s="1" t="s">
        <v>2842</v>
      </c>
      <c r="D184" s="1" t="s">
        <v>1077</v>
      </c>
    </row>
    <row r="185" spans="1:4">
      <c r="A185" s="1" t="s">
        <v>3520</v>
      </c>
      <c r="B185" s="1" t="s">
        <v>229</v>
      </c>
      <c r="C185" s="1" t="s">
        <v>2658</v>
      </c>
      <c r="D185" s="1" t="s">
        <v>648</v>
      </c>
    </row>
    <row r="186" spans="1:4">
      <c r="A186" s="1" t="s">
        <v>3523</v>
      </c>
      <c r="B186" s="1" t="s">
        <v>229</v>
      </c>
      <c r="C186" s="1" t="s">
        <v>3059</v>
      </c>
      <c r="D186" s="1" t="s">
        <v>833</v>
      </c>
    </row>
    <row r="187" spans="1:4">
      <c r="A187" s="1" t="s">
        <v>3525</v>
      </c>
      <c r="B187" s="1" t="s">
        <v>229</v>
      </c>
      <c r="C187" s="1" t="s">
        <v>2871</v>
      </c>
      <c r="D187" s="1" t="s">
        <v>703</v>
      </c>
    </row>
    <row r="188" spans="1:4">
      <c r="A188" s="1" t="s">
        <v>3537</v>
      </c>
      <c r="B188" s="1" t="s">
        <v>229</v>
      </c>
      <c r="C188" s="1" t="s">
        <v>2797</v>
      </c>
      <c r="D188" s="1" t="s">
        <v>1118</v>
      </c>
    </row>
    <row r="189" spans="1:4">
      <c r="A189" s="1" t="s">
        <v>3547</v>
      </c>
      <c r="B189" s="1" t="s">
        <v>229</v>
      </c>
      <c r="C189" s="1" t="s">
        <v>2782</v>
      </c>
      <c r="D189" s="1" t="s">
        <v>946</v>
      </c>
    </row>
    <row r="190" spans="1:4">
      <c r="A190" s="1" t="s">
        <v>3550</v>
      </c>
      <c r="B190" s="1" t="s">
        <v>335</v>
      </c>
      <c r="C190" s="1" t="s">
        <v>2601</v>
      </c>
      <c r="D190" s="1" t="s">
        <v>501</v>
      </c>
    </row>
    <row r="191" spans="1:4">
      <c r="A191" s="1" t="s">
        <v>3556</v>
      </c>
      <c r="B191" s="1" t="s">
        <v>335</v>
      </c>
      <c r="C191" s="1" t="s">
        <v>2756</v>
      </c>
      <c r="D191" s="1" t="s">
        <v>661</v>
      </c>
    </row>
    <row r="192" spans="1:4">
      <c r="A192" s="1" t="s">
        <v>3562</v>
      </c>
      <c r="B192" s="1" t="s">
        <v>335</v>
      </c>
      <c r="C192" s="1" t="s">
        <v>2763</v>
      </c>
      <c r="D192" s="1" t="s">
        <v>541</v>
      </c>
    </row>
    <row r="193" spans="1:4">
      <c r="A193" s="1" t="s">
        <v>3565</v>
      </c>
      <c r="B193" s="1" t="s">
        <v>335</v>
      </c>
      <c r="C193" s="1" t="s">
        <v>2761</v>
      </c>
      <c r="D193" s="1" t="s">
        <v>547</v>
      </c>
    </row>
    <row r="194" spans="1:4">
      <c r="A194" s="1" t="s">
        <v>3568</v>
      </c>
      <c r="B194" s="1" t="s">
        <v>335</v>
      </c>
      <c r="C194" s="1" t="s">
        <v>2765</v>
      </c>
      <c r="D194" s="1" t="s">
        <v>535</v>
      </c>
    </row>
    <row r="195" spans="1:4">
      <c r="A195" s="1" t="s">
        <v>3573</v>
      </c>
      <c r="B195" s="1" t="s">
        <v>335</v>
      </c>
      <c r="C195" s="1" t="s">
        <v>2777</v>
      </c>
      <c r="D195" s="1" t="s">
        <v>588</v>
      </c>
    </row>
    <row r="196" spans="1:4">
      <c r="A196" s="1" t="s">
        <v>3580</v>
      </c>
      <c r="B196" s="1" t="s">
        <v>335</v>
      </c>
      <c r="C196" s="1" t="s">
        <v>2809</v>
      </c>
      <c r="D196" s="1" t="s">
        <v>577</v>
      </c>
    </row>
    <row r="197" spans="1:4">
      <c r="A197" s="1" t="s">
        <v>3585</v>
      </c>
      <c r="B197" s="1" t="s">
        <v>335</v>
      </c>
      <c r="C197" s="1" t="s">
        <v>2806</v>
      </c>
      <c r="D197" s="1" t="s">
        <v>583</v>
      </c>
    </row>
    <row r="198" spans="1:4">
      <c r="A198" s="1" t="s">
        <v>3590</v>
      </c>
      <c r="B198" s="1" t="s">
        <v>335</v>
      </c>
      <c r="C198" s="1" t="s">
        <v>2665</v>
      </c>
      <c r="D198" s="1" t="s">
        <v>655</v>
      </c>
    </row>
    <row r="199" spans="1:4">
      <c r="A199" s="1" t="s">
        <v>3595</v>
      </c>
      <c r="B199" s="1" t="s">
        <v>335</v>
      </c>
      <c r="C199" s="1" t="s">
        <v>2658</v>
      </c>
      <c r="D199" s="1" t="s">
        <v>648</v>
      </c>
    </row>
    <row r="200" spans="1:4">
      <c r="A200" s="1" t="s">
        <v>3599</v>
      </c>
      <c r="B200" s="1" t="s">
        <v>335</v>
      </c>
      <c r="C200" s="1" t="s">
        <v>2632</v>
      </c>
      <c r="D200" s="1" t="s">
        <v>679</v>
      </c>
    </row>
    <row r="201" spans="1:4">
      <c r="A201" s="1" t="s">
        <v>3600</v>
      </c>
      <c r="B201" s="1" t="s">
        <v>380</v>
      </c>
      <c r="C201" s="1" t="s">
        <v>2601</v>
      </c>
      <c r="D201" s="1" t="s">
        <v>501</v>
      </c>
    </row>
    <row r="202" spans="1:4">
      <c r="A202" s="1" t="s">
        <v>3601</v>
      </c>
      <c r="B202" s="1" t="s">
        <v>380</v>
      </c>
      <c r="C202" s="1" t="s">
        <v>2622</v>
      </c>
      <c r="D202" s="1" t="s">
        <v>897</v>
      </c>
    </row>
    <row r="203" spans="1:4">
      <c r="A203" s="1" t="s">
        <v>3607</v>
      </c>
      <c r="B203" s="1" t="s">
        <v>380</v>
      </c>
      <c r="C203" s="1" t="s">
        <v>2632</v>
      </c>
      <c r="D203" s="1" t="s">
        <v>679</v>
      </c>
    </row>
    <row r="204" spans="1:4">
      <c r="A204" s="1" t="s">
        <v>3608</v>
      </c>
      <c r="B204" s="1" t="s">
        <v>380</v>
      </c>
      <c r="C204" s="1" t="s">
        <v>2665</v>
      </c>
      <c r="D204" s="1" t="s">
        <v>655</v>
      </c>
    </row>
    <row r="205" spans="1:4">
      <c r="A205" s="1" t="s">
        <v>3609</v>
      </c>
      <c r="B205" s="1" t="s">
        <v>380</v>
      </c>
      <c r="C205" s="1" t="s">
        <v>2658</v>
      </c>
      <c r="D205" s="1" t="s">
        <v>648</v>
      </c>
    </row>
    <row r="206" spans="1:4">
      <c r="A206" s="1" t="s">
        <v>3610</v>
      </c>
      <c r="B206" s="1" t="s">
        <v>3920</v>
      </c>
      <c r="C206" s="1" t="s">
        <v>2715</v>
      </c>
      <c r="D206" s="1" t="s">
        <v>636</v>
      </c>
    </row>
    <row r="207" spans="1:4">
      <c r="A207" s="1" t="s">
        <v>3612</v>
      </c>
      <c r="B207" s="1" t="s">
        <v>3920</v>
      </c>
      <c r="C207" s="1" t="s">
        <v>2759</v>
      </c>
      <c r="D207" s="1" t="s">
        <v>521</v>
      </c>
    </row>
    <row r="208" spans="1:4">
      <c r="A208" s="1" t="s">
        <v>3615</v>
      </c>
      <c r="B208" s="1" t="s">
        <v>3920</v>
      </c>
      <c r="C208" s="1" t="s">
        <v>2635</v>
      </c>
      <c r="D208" s="1" t="s">
        <v>1145</v>
      </c>
    </row>
    <row r="209" spans="1:4">
      <c r="A209" s="1" t="s">
        <v>3616</v>
      </c>
      <c r="B209" s="1" t="s">
        <v>3920</v>
      </c>
      <c r="C209" s="1" t="s">
        <v>2606</v>
      </c>
      <c r="D209" s="1" t="s">
        <v>1051</v>
      </c>
    </row>
    <row r="210" spans="1:4">
      <c r="A210" s="1" t="s">
        <v>3617</v>
      </c>
      <c r="B210" s="1" t="s">
        <v>3920</v>
      </c>
      <c r="C210" s="1" t="s">
        <v>2608</v>
      </c>
      <c r="D210" s="1" t="s">
        <v>1027</v>
      </c>
    </row>
    <row r="211" spans="1:4">
      <c r="A211" s="1" t="s">
        <v>3618</v>
      </c>
      <c r="B211" s="1" t="s">
        <v>3920</v>
      </c>
      <c r="C211" s="1" t="s">
        <v>2656</v>
      </c>
      <c r="D211" s="1" t="s">
        <v>1062</v>
      </c>
    </row>
    <row r="212" spans="1:4">
      <c r="A212" s="1" t="s">
        <v>3619</v>
      </c>
      <c r="B212" s="1" t="s">
        <v>3920</v>
      </c>
      <c r="C212" s="1" t="s">
        <v>2738</v>
      </c>
      <c r="D212" s="1" t="s">
        <v>1039</v>
      </c>
    </row>
    <row r="213" spans="1:4">
      <c r="A213" s="1" t="s">
        <v>3620</v>
      </c>
      <c r="B213" s="1" t="s">
        <v>3920</v>
      </c>
      <c r="C213" s="1" t="s">
        <v>2612</v>
      </c>
      <c r="D213" s="1" t="s">
        <v>673</v>
      </c>
    </row>
    <row r="214" spans="1:4">
      <c r="A214" s="1" t="s">
        <v>3626</v>
      </c>
      <c r="B214" s="1" t="s">
        <v>3920</v>
      </c>
      <c r="C214" s="1" t="s">
        <v>2626</v>
      </c>
      <c r="D214" s="1" t="s">
        <v>874</v>
      </c>
    </row>
    <row r="215" spans="1:4">
      <c r="A215" s="1" t="s">
        <v>3634</v>
      </c>
      <c r="B215" s="1" t="s">
        <v>3920</v>
      </c>
      <c r="C215" s="1" t="s">
        <v>2782</v>
      </c>
      <c r="D215" s="1" t="s">
        <v>946</v>
      </c>
    </row>
    <row r="216" spans="1:4">
      <c r="A216" s="1" t="s">
        <v>3635</v>
      </c>
      <c r="B216" s="1" t="s">
        <v>3920</v>
      </c>
      <c r="C216" s="1" t="s">
        <v>2885</v>
      </c>
      <c r="D216" s="1" t="s">
        <v>909</v>
      </c>
    </row>
    <row r="217" spans="1:4">
      <c r="A217" s="1" t="s">
        <v>3641</v>
      </c>
      <c r="B217" s="1" t="s">
        <v>3920</v>
      </c>
      <c r="C217" s="1" t="s">
        <v>2888</v>
      </c>
      <c r="D217" s="1" t="s">
        <v>914</v>
      </c>
    </row>
    <row r="218" spans="1:4">
      <c r="A218" s="1" t="s">
        <v>3647</v>
      </c>
      <c r="B218" s="1" t="s">
        <v>3920</v>
      </c>
      <c r="C218" s="1" t="s">
        <v>2899</v>
      </c>
      <c r="D218" s="1" t="s">
        <v>920</v>
      </c>
    </row>
    <row r="219" spans="1:4">
      <c r="A219" s="1" t="s">
        <v>3652</v>
      </c>
      <c r="B219" s="1" t="s">
        <v>3920</v>
      </c>
      <c r="C219" s="1" t="s">
        <v>2891</v>
      </c>
      <c r="D219" s="1" t="s">
        <v>925</v>
      </c>
    </row>
    <row r="220" spans="1:4">
      <c r="A220" s="1" t="s">
        <v>3657</v>
      </c>
      <c r="B220" s="1" t="s">
        <v>3920</v>
      </c>
      <c r="C220" s="1" t="s">
        <v>2902</v>
      </c>
      <c r="D220" s="1" t="s">
        <v>930</v>
      </c>
    </row>
    <row r="221" spans="1:4">
      <c r="A221" s="1" t="s">
        <v>3662</v>
      </c>
      <c r="B221" s="1" t="s">
        <v>3920</v>
      </c>
      <c r="C221" s="1" t="s">
        <v>2904</v>
      </c>
      <c r="D221" s="1" t="s">
        <v>936</v>
      </c>
    </row>
    <row r="222" spans="1:4">
      <c r="A222" s="1" t="s">
        <v>3667</v>
      </c>
      <c r="B222" s="1" t="s">
        <v>3920</v>
      </c>
      <c r="C222" s="1" t="s">
        <v>2913</v>
      </c>
      <c r="D222" s="1" t="s">
        <v>940</v>
      </c>
    </row>
    <row r="223" spans="1:4">
      <c r="A223" s="1" t="s">
        <v>3672</v>
      </c>
      <c r="B223" s="1" t="s">
        <v>3920</v>
      </c>
      <c r="C223" s="1" t="s">
        <v>2916</v>
      </c>
      <c r="D223" s="1" t="s">
        <v>845</v>
      </c>
    </row>
    <row r="224" spans="1:4">
      <c r="A224" s="1" t="s">
        <v>3677</v>
      </c>
      <c r="B224" s="1" t="s">
        <v>3920</v>
      </c>
      <c r="C224" s="1" t="s">
        <v>2632</v>
      </c>
      <c r="D224" s="1" t="s">
        <v>679</v>
      </c>
    </row>
    <row r="225" spans="1:4">
      <c r="A225" s="1" t="s">
        <v>3682</v>
      </c>
      <c r="B225" s="1" t="s">
        <v>3920</v>
      </c>
      <c r="C225" s="1" t="s">
        <v>2639</v>
      </c>
      <c r="D225" s="1" t="s">
        <v>642</v>
      </c>
    </row>
    <row r="226" spans="1:4">
      <c r="A226" s="1" t="s">
        <v>3688</v>
      </c>
      <c r="B226" s="1" t="s">
        <v>3920</v>
      </c>
      <c r="C226" s="1" t="s">
        <v>2765</v>
      </c>
      <c r="D226" s="1" t="s">
        <v>535</v>
      </c>
    </row>
    <row r="227" spans="1:4">
      <c r="A227" s="1" t="s">
        <v>3693</v>
      </c>
      <c r="B227" s="1" t="s">
        <v>3920</v>
      </c>
      <c r="C227" s="1" t="s">
        <v>2761</v>
      </c>
      <c r="D227" s="1" t="s">
        <v>547</v>
      </c>
    </row>
    <row r="228" spans="1:4">
      <c r="A228" s="1" t="s">
        <v>3698</v>
      </c>
      <c r="B228" s="1" t="s">
        <v>3920</v>
      </c>
      <c r="C228" s="1" t="s">
        <v>2658</v>
      </c>
      <c r="D228" s="1" t="s">
        <v>648</v>
      </c>
    </row>
    <row r="229" spans="1:4">
      <c r="A229" s="1" t="s">
        <v>3699</v>
      </c>
      <c r="B229" s="1" t="s">
        <v>3920</v>
      </c>
      <c r="C229" s="1" t="s">
        <v>2662</v>
      </c>
      <c r="D229" s="1" t="s">
        <v>891</v>
      </c>
    </row>
    <row r="230" spans="1:4">
      <c r="A230" s="1" t="s">
        <v>3700</v>
      </c>
      <c r="B230" s="1" t="s">
        <v>3920</v>
      </c>
      <c r="C230" s="1" t="s">
        <v>2842</v>
      </c>
      <c r="D230" s="1" t="s">
        <v>1077</v>
      </c>
    </row>
    <row r="231" spans="1:4">
      <c r="A231" s="1" t="s">
        <v>3701</v>
      </c>
      <c r="B231" s="1" t="s">
        <v>3920</v>
      </c>
      <c r="C231" s="1" t="s">
        <v>3122</v>
      </c>
      <c r="D231" s="1" t="s">
        <v>1663</v>
      </c>
    </row>
    <row r="232" spans="1:4">
      <c r="A232" s="1" t="s">
        <v>3702</v>
      </c>
      <c r="B232" s="1" t="s">
        <v>3920</v>
      </c>
      <c r="C232" s="1" t="s">
        <v>3042</v>
      </c>
      <c r="D232" s="1" t="s">
        <v>1669</v>
      </c>
    </row>
    <row r="233" spans="1:4">
      <c r="A233" s="1" t="s">
        <v>3703</v>
      </c>
      <c r="B233" s="1" t="s">
        <v>3920</v>
      </c>
      <c r="C233" s="1" t="s">
        <v>3040</v>
      </c>
      <c r="D233" s="1" t="s">
        <v>1253</v>
      </c>
    </row>
    <row r="234" spans="1:4">
      <c r="A234" s="1" t="s">
        <v>3705</v>
      </c>
      <c r="B234" s="1" t="s">
        <v>3920</v>
      </c>
      <c r="C234" s="1" t="s">
        <v>2618</v>
      </c>
      <c r="D234" s="1" t="s">
        <v>1004</v>
      </c>
    </row>
    <row r="235" spans="1:4">
      <c r="A235" s="1" t="s">
        <v>3706</v>
      </c>
      <c r="B235" s="1" t="s">
        <v>3920</v>
      </c>
      <c r="C235" s="1" t="s">
        <v>2674</v>
      </c>
      <c r="D235" s="1" t="s">
        <v>1705</v>
      </c>
    </row>
    <row r="236" spans="1:4">
      <c r="A236" s="1" t="s">
        <v>3707</v>
      </c>
      <c r="B236" s="1" t="s">
        <v>3920</v>
      </c>
      <c r="C236" s="1" t="s">
        <v>2665</v>
      </c>
      <c r="D236" s="1" t="s">
        <v>655</v>
      </c>
    </row>
    <row r="237" spans="1:4">
      <c r="A237" s="1" t="s">
        <v>3713</v>
      </c>
      <c r="B237" s="1" t="s">
        <v>3920</v>
      </c>
      <c r="C237" s="1" t="s">
        <v>2622</v>
      </c>
      <c r="D237" s="1" t="s">
        <v>897</v>
      </c>
    </row>
    <row r="238" spans="1:4">
      <c r="A238" s="1" t="s">
        <v>3718</v>
      </c>
      <c r="B238" s="1" t="s">
        <v>3920</v>
      </c>
      <c r="C238" s="1" t="s">
        <v>3149</v>
      </c>
      <c r="D238" s="1" t="s">
        <v>1439</v>
      </c>
    </row>
    <row r="239" spans="1:4">
      <c r="A239" s="1" t="s">
        <v>3719</v>
      </c>
      <c r="B239" s="1" t="s">
        <v>3920</v>
      </c>
      <c r="C239" s="1" t="s">
        <v>2832</v>
      </c>
      <c r="D239" s="1" t="s">
        <v>758</v>
      </c>
    </row>
    <row r="240" spans="1:4">
      <c r="A240" s="1" t="s">
        <v>3725</v>
      </c>
      <c r="B240" s="1" t="s">
        <v>3920</v>
      </c>
      <c r="C240" s="1" t="s">
        <v>2840</v>
      </c>
      <c r="D240" s="1" t="s">
        <v>753</v>
      </c>
    </row>
    <row r="241" spans="1:4">
      <c r="A241" s="1" t="s">
        <v>3726</v>
      </c>
      <c r="B241" s="1" t="s">
        <v>3920</v>
      </c>
      <c r="C241" s="1" t="s">
        <v>3059</v>
      </c>
      <c r="D241" s="1" t="s">
        <v>833</v>
      </c>
    </row>
    <row r="242" spans="1:4">
      <c r="A242" s="1" t="s">
        <v>3727</v>
      </c>
      <c r="B242" s="1" t="s">
        <v>3920</v>
      </c>
      <c r="C242" s="1" t="s">
        <v>3030</v>
      </c>
      <c r="D242" s="1" t="s">
        <v>1726</v>
      </c>
    </row>
    <row r="243" spans="1:4">
      <c r="A243" s="1" t="s">
        <v>3732</v>
      </c>
      <c r="B243" s="1" t="s">
        <v>3920</v>
      </c>
      <c r="C243" s="1" t="s">
        <v>3061</v>
      </c>
      <c r="D243" s="1" t="s">
        <v>1734</v>
      </c>
    </row>
    <row r="244" spans="1:4">
      <c r="A244" s="1" t="s">
        <v>3735</v>
      </c>
      <c r="B244" s="1" t="s">
        <v>3920</v>
      </c>
      <c r="C244" s="1" t="s">
        <v>2676</v>
      </c>
      <c r="D244" s="1" t="s">
        <v>952</v>
      </c>
    </row>
    <row r="245" spans="1:4">
      <c r="A245" s="1" t="s">
        <v>3741</v>
      </c>
      <c r="B245" s="1" t="s">
        <v>3920</v>
      </c>
      <c r="C245" s="1" t="s">
        <v>2678</v>
      </c>
      <c r="D245" s="1" t="s">
        <v>970</v>
      </c>
    </row>
    <row r="246" spans="1:4">
      <c r="A246" s="1" t="s">
        <v>3747</v>
      </c>
      <c r="B246" s="1" t="s">
        <v>3920</v>
      </c>
      <c r="C246" s="1" t="s">
        <v>2680</v>
      </c>
      <c r="D246" s="1" t="s">
        <v>1744</v>
      </c>
    </row>
    <row r="247" spans="1:4">
      <c r="A247" s="1" t="s">
        <v>3753</v>
      </c>
      <c r="B247" s="1" t="s">
        <v>3920</v>
      </c>
      <c r="C247" s="1" t="s">
        <v>2690</v>
      </c>
      <c r="D247" s="1" t="s">
        <v>882</v>
      </c>
    </row>
    <row r="248" spans="1:4">
      <c r="A248" s="1" t="s">
        <v>3759</v>
      </c>
      <c r="B248" s="1" t="s">
        <v>3920</v>
      </c>
      <c r="C248" s="1" t="s">
        <v>2733</v>
      </c>
      <c r="D248" s="1" t="s">
        <v>1396</v>
      </c>
    </row>
    <row r="249" spans="1:4">
      <c r="A249" s="1" t="s">
        <v>3766</v>
      </c>
      <c r="B249" s="1" t="s">
        <v>3920</v>
      </c>
      <c r="C249" s="1" t="s">
        <v>2735</v>
      </c>
      <c r="D249" s="1" t="s">
        <v>1752</v>
      </c>
    </row>
    <row r="250" spans="1:4">
      <c r="A250" s="1" t="s">
        <v>3954</v>
      </c>
      <c r="B250" s="1" t="s">
        <v>3920</v>
      </c>
      <c r="C250" s="1" t="s">
        <v>2729</v>
      </c>
      <c r="D250" s="1" t="s">
        <v>1405</v>
      </c>
    </row>
    <row r="251" spans="1:4">
      <c r="A251" s="1" t="s">
        <v>3955</v>
      </c>
      <c r="B251" s="1" t="s">
        <v>3920</v>
      </c>
      <c r="C251" s="1" t="s">
        <v>2724</v>
      </c>
      <c r="D251" s="1" t="s">
        <v>1411</v>
      </c>
    </row>
    <row r="252" spans="1:4">
      <c r="A252" s="1" t="s">
        <v>3956</v>
      </c>
      <c r="B252" s="1" t="s">
        <v>3920</v>
      </c>
      <c r="C252" s="1" t="s">
        <v>2629</v>
      </c>
      <c r="D252" s="1" t="s">
        <v>631</v>
      </c>
    </row>
    <row r="253" spans="1:4">
      <c r="A253" s="1" t="s">
        <v>3957</v>
      </c>
      <c r="B253" s="1" t="s">
        <v>3958</v>
      </c>
      <c r="C253" s="1" t="s">
        <v>2601</v>
      </c>
      <c r="D253" s="1" t="s">
        <v>501</v>
      </c>
    </row>
    <row r="254" spans="1:4">
      <c r="A254" s="1" t="s">
        <v>3959</v>
      </c>
      <c r="B254" s="1" t="s">
        <v>3958</v>
      </c>
      <c r="C254" s="1" t="s">
        <v>2715</v>
      </c>
      <c r="D254" s="1" t="s">
        <v>636</v>
      </c>
    </row>
    <row r="255" spans="1:4">
      <c r="A255" s="1" t="s">
        <v>3960</v>
      </c>
      <c r="B255" s="1" t="s">
        <v>3958</v>
      </c>
      <c r="C255" s="1" t="s">
        <v>2885</v>
      </c>
      <c r="D255" s="1" t="s">
        <v>909</v>
      </c>
    </row>
    <row r="256" spans="1:4">
      <c r="A256" s="1" t="s">
        <v>3961</v>
      </c>
      <c r="B256" s="1" t="s">
        <v>3958</v>
      </c>
      <c r="C256" s="1" t="s">
        <v>2888</v>
      </c>
      <c r="D256" s="1" t="s">
        <v>914</v>
      </c>
    </row>
    <row r="257" spans="1:4">
      <c r="A257" s="1" t="s">
        <v>3962</v>
      </c>
      <c r="B257" s="1" t="s">
        <v>3958</v>
      </c>
      <c r="C257" s="1" t="s">
        <v>2899</v>
      </c>
      <c r="D257" s="1" t="s">
        <v>920</v>
      </c>
    </row>
    <row r="258" spans="1:4">
      <c r="A258" s="1" t="s">
        <v>3963</v>
      </c>
      <c r="B258" s="1" t="s">
        <v>3958</v>
      </c>
      <c r="C258" s="1" t="s">
        <v>2904</v>
      </c>
      <c r="D258" s="1" t="s">
        <v>936</v>
      </c>
    </row>
    <row r="259" spans="1:4">
      <c r="A259" s="1" t="s">
        <v>3964</v>
      </c>
      <c r="B259" s="1" t="s">
        <v>3958</v>
      </c>
      <c r="C259" s="1" t="s">
        <v>2906</v>
      </c>
      <c r="D259" s="1" t="s">
        <v>1068</v>
      </c>
    </row>
    <row r="260" spans="1:4">
      <c r="A260" s="1" t="s">
        <v>3965</v>
      </c>
      <c r="B260" s="1" t="s">
        <v>3958</v>
      </c>
      <c r="C260" s="1" t="s">
        <v>2891</v>
      </c>
      <c r="D260" s="1" t="s">
        <v>925</v>
      </c>
    </row>
    <row r="261" spans="1:4">
      <c r="A261" s="1" t="s">
        <v>3966</v>
      </c>
      <c r="B261" s="1" t="s">
        <v>3958</v>
      </c>
      <c r="C261" s="1" t="s">
        <v>2902</v>
      </c>
      <c r="D261" s="1" t="s">
        <v>930</v>
      </c>
    </row>
    <row r="262" spans="1:4">
      <c r="A262" s="1" t="s">
        <v>3967</v>
      </c>
      <c r="B262" s="1" t="s">
        <v>3958</v>
      </c>
      <c r="C262" s="1" t="s">
        <v>2881</v>
      </c>
      <c r="D262" s="1" t="s">
        <v>699</v>
      </c>
    </row>
    <row r="263" spans="1:4">
      <c r="A263" s="1" t="s">
        <v>3968</v>
      </c>
      <c r="B263" s="1" t="s">
        <v>410</v>
      </c>
      <c r="C263" s="1" t="s">
        <v>2601</v>
      </c>
      <c r="D263" s="1" t="s">
        <v>501</v>
      </c>
    </row>
    <row r="264" spans="1:4">
      <c r="A264" s="1" t="s">
        <v>3969</v>
      </c>
      <c r="B264" s="1" t="s">
        <v>410</v>
      </c>
      <c r="C264" s="1" t="s">
        <v>3090</v>
      </c>
      <c r="D264" s="1" t="s">
        <v>3946</v>
      </c>
    </row>
    <row r="265" spans="1:4">
      <c r="A265" s="1" t="s">
        <v>3970</v>
      </c>
      <c r="B265" s="1" t="s">
        <v>410</v>
      </c>
      <c r="C265" s="1" t="s">
        <v>3095</v>
      </c>
      <c r="D265" s="1" t="s">
        <v>3947</v>
      </c>
    </row>
    <row r="266" spans="1:4">
      <c r="A266" s="1" t="s">
        <v>3971</v>
      </c>
      <c r="B266" s="1" t="s">
        <v>410</v>
      </c>
      <c r="C266" s="1" t="s">
        <v>2906</v>
      </c>
      <c r="D266" s="1" t="s">
        <v>1068</v>
      </c>
    </row>
    <row r="267" spans="1:4">
      <c r="A267" s="1" t="s">
        <v>3972</v>
      </c>
      <c r="B267" s="1" t="s">
        <v>3973</v>
      </c>
      <c r="C267" s="1" t="s">
        <v>2601</v>
      </c>
      <c r="D267" s="1" t="s">
        <v>501</v>
      </c>
    </row>
    <row r="268" spans="1:4">
      <c r="A268" s="1" t="s">
        <v>3974</v>
      </c>
      <c r="B268" s="1" t="s">
        <v>3973</v>
      </c>
      <c r="C268" s="1" t="s">
        <v>2712</v>
      </c>
      <c r="D268" s="1" t="s">
        <v>1865</v>
      </c>
    </row>
    <row r="269" spans="1:4">
      <c r="A269" s="1" t="s">
        <v>3975</v>
      </c>
      <c r="B269" s="1" t="s">
        <v>3973</v>
      </c>
      <c r="C269" s="1" t="s">
        <v>2629</v>
      </c>
      <c r="D269" s="1" t="s">
        <v>631</v>
      </c>
    </row>
    <row r="270" spans="1:4">
      <c r="A270" s="1" t="s">
        <v>3976</v>
      </c>
      <c r="B270" s="1" t="s">
        <v>3973</v>
      </c>
      <c r="C270" s="1" t="s">
        <v>2715</v>
      </c>
      <c r="D270" s="1" t="s">
        <v>636</v>
      </c>
    </row>
    <row r="271" spans="1:4">
      <c r="A271" s="1" t="s">
        <v>3977</v>
      </c>
      <c r="B271" s="1" t="s">
        <v>3973</v>
      </c>
      <c r="C271" s="1" t="s">
        <v>2635</v>
      </c>
      <c r="D271" s="1" t="s">
        <v>1145</v>
      </c>
    </row>
    <row r="272" spans="1:4">
      <c r="A272" s="1" t="s">
        <v>3978</v>
      </c>
      <c r="B272" s="1" t="s">
        <v>3973</v>
      </c>
      <c r="C272" s="1" t="s">
        <v>3059</v>
      </c>
      <c r="D272" s="1" t="s">
        <v>833</v>
      </c>
    </row>
    <row r="273" spans="1:4">
      <c r="A273" s="1" t="s">
        <v>3979</v>
      </c>
      <c r="B273" s="1" t="s">
        <v>3973</v>
      </c>
      <c r="C273" s="1" t="s">
        <v>3055</v>
      </c>
      <c r="D273" s="1" t="s">
        <v>2026</v>
      </c>
    </row>
    <row r="274" spans="1:4">
      <c r="A274" s="1" t="s">
        <v>3980</v>
      </c>
      <c r="B274" s="1" t="s">
        <v>3973</v>
      </c>
      <c r="C274" s="1" t="s">
        <v>2626</v>
      </c>
      <c r="D274" s="1" t="s">
        <v>874</v>
      </c>
    </row>
    <row r="275" spans="1:4">
      <c r="A275" s="1" t="s">
        <v>3981</v>
      </c>
      <c r="B275" s="1" t="s">
        <v>3973</v>
      </c>
      <c r="C275" s="1" t="s">
        <v>2885</v>
      </c>
      <c r="D275" s="1" t="s">
        <v>909</v>
      </c>
    </row>
    <row r="276" spans="1:4">
      <c r="A276" s="1" t="s">
        <v>3982</v>
      </c>
      <c r="B276" s="1" t="s">
        <v>3973</v>
      </c>
      <c r="C276" s="1" t="s">
        <v>2888</v>
      </c>
      <c r="D276" s="1" t="s">
        <v>914</v>
      </c>
    </row>
    <row r="277" spans="1:4">
      <c r="A277" s="1" t="s">
        <v>3983</v>
      </c>
      <c r="B277" s="1" t="s">
        <v>3973</v>
      </c>
      <c r="C277" s="1" t="s">
        <v>2899</v>
      </c>
      <c r="D277" s="1" t="s">
        <v>920</v>
      </c>
    </row>
    <row r="278" spans="1:4">
      <c r="A278" s="1" t="s">
        <v>3984</v>
      </c>
      <c r="B278" s="1" t="s">
        <v>3973</v>
      </c>
      <c r="C278" s="1" t="s">
        <v>3051</v>
      </c>
      <c r="D278" s="1" t="s">
        <v>1902</v>
      </c>
    </row>
    <row r="279" spans="1:4">
      <c r="A279" s="1" t="s">
        <v>3985</v>
      </c>
      <c r="B279" s="1" t="s">
        <v>3973</v>
      </c>
      <c r="C279" s="1" t="s">
        <v>3122</v>
      </c>
      <c r="D279" s="1" t="s">
        <v>1663</v>
      </c>
    </row>
    <row r="280" spans="1:4">
      <c r="A280" s="1" t="s">
        <v>3986</v>
      </c>
      <c r="B280" s="1" t="s">
        <v>3896</v>
      </c>
      <c r="C280" s="1" t="s">
        <v>3055</v>
      </c>
      <c r="D280" s="1" t="s">
        <v>2026</v>
      </c>
    </row>
    <row r="281" spans="1:4">
      <c r="A281" s="1" t="s">
        <v>3987</v>
      </c>
      <c r="B281" s="1" t="s">
        <v>3896</v>
      </c>
      <c r="C281" s="1" t="s">
        <v>3051</v>
      </c>
      <c r="D281" s="1" t="s">
        <v>1902</v>
      </c>
    </row>
    <row r="282" spans="1:4">
      <c r="A282" s="1" t="s">
        <v>3988</v>
      </c>
      <c r="B282" s="1" t="s">
        <v>3896</v>
      </c>
      <c r="C282" s="1" t="s">
        <v>2601</v>
      </c>
      <c r="D282" s="1" t="s">
        <v>501</v>
      </c>
    </row>
    <row r="283" spans="1:4">
      <c r="A283" s="1" t="s">
        <v>3989</v>
      </c>
      <c r="B283" s="1" t="s">
        <v>3896</v>
      </c>
      <c r="C283" s="1" t="s">
        <v>2629</v>
      </c>
      <c r="D283" s="1" t="s">
        <v>631</v>
      </c>
    </row>
    <row r="284" spans="1:4">
      <c r="A284" s="1" t="s">
        <v>3990</v>
      </c>
      <c r="B284" s="1" t="s">
        <v>3896</v>
      </c>
      <c r="C284" s="1" t="s">
        <v>2715</v>
      </c>
      <c r="D284" s="1" t="s">
        <v>636</v>
      </c>
    </row>
    <row r="285" spans="1:4">
      <c r="A285" s="1" t="s">
        <v>3991</v>
      </c>
      <c r="B285" s="1" t="s">
        <v>3992</v>
      </c>
      <c r="C285" s="1" t="s">
        <v>2601</v>
      </c>
      <c r="D285" s="1" t="s">
        <v>501</v>
      </c>
    </row>
    <row r="286" spans="1:4">
      <c r="A286" s="1" t="s">
        <v>3993</v>
      </c>
      <c r="B286" s="1" t="s">
        <v>3992</v>
      </c>
      <c r="C286" s="1" t="s">
        <v>3110</v>
      </c>
      <c r="D286" s="1" t="s">
        <v>1523</v>
      </c>
    </row>
    <row r="287" spans="1:4">
      <c r="A287" s="1" t="s">
        <v>3994</v>
      </c>
      <c r="B287" s="1" t="s">
        <v>3992</v>
      </c>
      <c r="C287" s="1" t="s">
        <v>2906</v>
      </c>
      <c r="D287" s="1" t="s">
        <v>1068</v>
      </c>
    </row>
    <row r="288" spans="1:4">
      <c r="A288" s="1" t="s">
        <v>3995</v>
      </c>
      <c r="B288" s="1" t="s">
        <v>3891</v>
      </c>
      <c r="C288" s="1" t="s">
        <v>2601</v>
      </c>
      <c r="D288" s="1" t="s">
        <v>501</v>
      </c>
    </row>
    <row r="289" spans="1:4">
      <c r="A289" s="1" t="s">
        <v>3996</v>
      </c>
      <c r="B289" s="1" t="s">
        <v>3891</v>
      </c>
      <c r="C289" s="1" t="s">
        <v>2629</v>
      </c>
      <c r="D289" s="1" t="s">
        <v>631</v>
      </c>
    </row>
    <row r="290" spans="1:4">
      <c r="A290" s="1" t="s">
        <v>3997</v>
      </c>
      <c r="B290" s="1" t="s">
        <v>3891</v>
      </c>
      <c r="C290" s="1" t="s">
        <v>2842</v>
      </c>
      <c r="D290" s="1" t="s">
        <v>1077</v>
      </c>
    </row>
    <row r="291" spans="1:4">
      <c r="A291" s="1" t="s">
        <v>3998</v>
      </c>
      <c r="B291" s="1" t="s">
        <v>102</v>
      </c>
      <c r="C291" s="1" t="s">
        <v>2906</v>
      </c>
      <c r="D291" s="1" t="s">
        <v>1068</v>
      </c>
    </row>
    <row r="292" spans="1:4">
      <c r="A292" s="1" t="s">
        <v>3999</v>
      </c>
      <c r="B292" s="1" t="s">
        <v>102</v>
      </c>
      <c r="C292" s="1" t="s">
        <v>2658</v>
      </c>
      <c r="D292" s="1" t="s">
        <v>648</v>
      </c>
    </row>
    <row r="293" spans="1:4">
      <c r="A293" s="1" t="s">
        <v>4000</v>
      </c>
      <c r="B293" s="1" t="s">
        <v>72</v>
      </c>
      <c r="C293" s="1" t="s">
        <v>2794</v>
      </c>
      <c r="D293" s="1" t="s">
        <v>1105</v>
      </c>
    </row>
    <row r="294" spans="1:4">
      <c r="A294" s="1" t="s">
        <v>4001</v>
      </c>
      <c r="B294" s="1" t="s">
        <v>72</v>
      </c>
      <c r="C294" s="1" t="s">
        <v>2803</v>
      </c>
      <c r="D294" s="1" t="s">
        <v>1110</v>
      </c>
    </row>
    <row r="295" spans="1:4">
      <c r="A295" s="1" t="s">
        <v>4002</v>
      </c>
      <c r="B295" s="1" t="s">
        <v>72</v>
      </c>
      <c r="C295" s="1" t="s">
        <v>2800</v>
      </c>
      <c r="D295" s="1" t="s">
        <v>1114</v>
      </c>
    </row>
    <row r="296" spans="1:4">
      <c r="A296" s="1" t="s">
        <v>4003</v>
      </c>
      <c r="B296" s="1" t="s">
        <v>72</v>
      </c>
      <c r="C296" s="1" t="s">
        <v>2779</v>
      </c>
      <c r="D296" s="1" t="s">
        <v>1122</v>
      </c>
    </row>
    <row r="297" spans="1:4">
      <c r="A297" s="1" t="s">
        <v>4004</v>
      </c>
      <c r="B297" s="1" t="s">
        <v>72</v>
      </c>
      <c r="C297" s="1" t="s">
        <v>2791</v>
      </c>
      <c r="D297" s="1" t="s">
        <v>1126</v>
      </c>
    </row>
    <row r="298" spans="1:4">
      <c r="A298" s="1" t="s">
        <v>4005</v>
      </c>
      <c r="B298" s="1" t="s">
        <v>72</v>
      </c>
      <c r="C298" s="1" t="s">
        <v>2787</v>
      </c>
      <c r="D298" s="1" t="s">
        <v>1130</v>
      </c>
    </row>
    <row r="299" spans="1:4">
      <c r="A299" s="1" t="s">
        <v>4006</v>
      </c>
      <c r="B299" s="1" t="s">
        <v>102</v>
      </c>
      <c r="C299" s="1" t="s">
        <v>2794</v>
      </c>
      <c r="D299" s="1" t="s">
        <v>1105</v>
      </c>
    </row>
    <row r="300" spans="1:4">
      <c r="A300" s="1" t="s">
        <v>4007</v>
      </c>
      <c r="B300" s="1" t="s">
        <v>102</v>
      </c>
      <c r="C300" s="1" t="s">
        <v>2803</v>
      </c>
      <c r="D300" s="1" t="s">
        <v>1110</v>
      </c>
    </row>
    <row r="301" spans="1:4">
      <c r="A301" s="1" t="s">
        <v>4008</v>
      </c>
      <c r="B301" s="1" t="s">
        <v>102</v>
      </c>
      <c r="C301" s="1" t="s">
        <v>2800</v>
      </c>
      <c r="D301" s="1" t="s">
        <v>1114</v>
      </c>
    </row>
    <row r="302" spans="1:4">
      <c r="A302" s="1" t="s">
        <v>4009</v>
      </c>
      <c r="B302" s="1" t="s">
        <v>102</v>
      </c>
      <c r="C302" s="1" t="s">
        <v>2779</v>
      </c>
      <c r="D302" s="1" t="s">
        <v>1122</v>
      </c>
    </row>
    <row r="303" spans="1:4">
      <c r="A303" s="1" t="s">
        <v>4010</v>
      </c>
      <c r="B303" s="1" t="s">
        <v>102</v>
      </c>
      <c r="C303" s="1" t="s">
        <v>2791</v>
      </c>
      <c r="D303" s="1" t="s">
        <v>1126</v>
      </c>
    </row>
    <row r="304" spans="1:4">
      <c r="A304" s="1" t="s">
        <v>4011</v>
      </c>
      <c r="B304" s="1" t="s">
        <v>102</v>
      </c>
      <c r="C304" s="1" t="s">
        <v>2787</v>
      </c>
      <c r="D304" s="1" t="s">
        <v>1130</v>
      </c>
    </row>
    <row r="305" spans="1:4">
      <c r="A305" s="1" t="s">
        <v>4012</v>
      </c>
      <c r="B305" s="1" t="s">
        <v>3835</v>
      </c>
      <c r="C305" s="1" t="s">
        <v>2794</v>
      </c>
      <c r="D305" s="1" t="s">
        <v>1105</v>
      </c>
    </row>
    <row r="306" spans="1:4">
      <c r="A306" s="1" t="s">
        <v>4013</v>
      </c>
      <c r="B306" s="1" t="s">
        <v>3835</v>
      </c>
      <c r="C306" s="1" t="s">
        <v>2803</v>
      </c>
      <c r="D306" s="1" t="s">
        <v>1110</v>
      </c>
    </row>
    <row r="307" spans="1:4">
      <c r="A307" s="1" t="s">
        <v>4014</v>
      </c>
      <c r="B307" s="1" t="s">
        <v>3835</v>
      </c>
      <c r="C307" s="1" t="s">
        <v>2800</v>
      </c>
      <c r="D307" s="1" t="s">
        <v>1114</v>
      </c>
    </row>
    <row r="308" spans="1:4">
      <c r="A308" s="1" t="s">
        <v>4015</v>
      </c>
      <c r="B308" s="1" t="s">
        <v>3835</v>
      </c>
      <c r="C308" s="1" t="s">
        <v>2779</v>
      </c>
      <c r="D308" s="1" t="s">
        <v>1122</v>
      </c>
    </row>
    <row r="309" spans="1:4">
      <c r="A309" s="1" t="s">
        <v>4016</v>
      </c>
      <c r="B309" s="1" t="s">
        <v>3835</v>
      </c>
      <c r="C309" s="1" t="s">
        <v>2791</v>
      </c>
      <c r="D309" s="1" t="s">
        <v>1126</v>
      </c>
    </row>
    <row r="310" spans="1:4">
      <c r="A310" s="1" t="s">
        <v>4017</v>
      </c>
      <c r="B310" s="1" t="s">
        <v>3835</v>
      </c>
      <c r="C310" s="1" t="s">
        <v>2787</v>
      </c>
      <c r="D310" s="1" t="s">
        <v>1130</v>
      </c>
    </row>
    <row r="311" spans="1:4">
      <c r="A311" s="1" t="s">
        <v>4018</v>
      </c>
      <c r="B311" s="1" t="s">
        <v>229</v>
      </c>
      <c r="C311" s="1" t="s">
        <v>2794</v>
      </c>
      <c r="D311" s="1" t="s">
        <v>1105</v>
      </c>
    </row>
    <row r="312" spans="1:4">
      <c r="A312" s="1" t="s">
        <v>4019</v>
      </c>
      <c r="B312" s="1" t="s">
        <v>229</v>
      </c>
      <c r="C312" s="1" t="s">
        <v>2803</v>
      </c>
      <c r="D312" s="1" t="s">
        <v>1110</v>
      </c>
    </row>
    <row r="313" spans="1:4">
      <c r="A313" s="1" t="s">
        <v>4020</v>
      </c>
      <c r="B313" s="1" t="s">
        <v>229</v>
      </c>
      <c r="C313" s="1" t="s">
        <v>2800</v>
      </c>
      <c r="D313" s="1" t="s">
        <v>1114</v>
      </c>
    </row>
    <row r="314" spans="1:4">
      <c r="A314" s="1" t="s">
        <v>4021</v>
      </c>
      <c r="B314" s="1" t="s">
        <v>229</v>
      </c>
      <c r="C314" s="1" t="s">
        <v>2779</v>
      </c>
      <c r="D314" s="1" t="s">
        <v>1122</v>
      </c>
    </row>
    <row r="315" spans="1:4">
      <c r="A315" s="1" t="s">
        <v>4022</v>
      </c>
      <c r="B315" s="1" t="s">
        <v>229</v>
      </c>
      <c r="C315" s="1" t="s">
        <v>2791</v>
      </c>
      <c r="D315" s="1" t="s">
        <v>1126</v>
      </c>
    </row>
    <row r="316" spans="1:4">
      <c r="A316" s="1" t="s">
        <v>4023</v>
      </c>
      <c r="B316" s="1" t="s">
        <v>229</v>
      </c>
      <c r="C316" s="1" t="s">
        <v>2787</v>
      </c>
      <c r="D316" s="1" t="s">
        <v>1130</v>
      </c>
    </row>
    <row r="317" spans="1:4">
      <c r="A317" s="1" t="s">
        <v>4024</v>
      </c>
      <c r="B317" s="1" t="s">
        <v>3920</v>
      </c>
      <c r="C317" s="1" t="s">
        <v>2794</v>
      </c>
      <c r="D317" s="1" t="s">
        <v>1105</v>
      </c>
    </row>
    <row r="318" spans="1:4">
      <c r="A318" s="1" t="s">
        <v>4025</v>
      </c>
      <c r="B318" s="1" t="s">
        <v>3920</v>
      </c>
      <c r="C318" s="1" t="s">
        <v>2803</v>
      </c>
      <c r="D318" s="1" t="s">
        <v>1110</v>
      </c>
    </row>
    <row r="319" spans="1:4">
      <c r="A319" s="1" t="s">
        <v>4026</v>
      </c>
      <c r="B319" s="1" t="s">
        <v>3920</v>
      </c>
      <c r="C319" s="1" t="s">
        <v>2800</v>
      </c>
      <c r="D319" s="1" t="s">
        <v>1114</v>
      </c>
    </row>
    <row r="320" spans="1:4">
      <c r="A320" s="1" t="s">
        <v>4027</v>
      </c>
      <c r="B320" s="1" t="s">
        <v>3920</v>
      </c>
      <c r="C320" s="1" t="s">
        <v>2779</v>
      </c>
      <c r="D320" s="1" t="s">
        <v>1122</v>
      </c>
    </row>
    <row r="321" spans="1:4">
      <c r="A321" s="1" t="s">
        <v>4028</v>
      </c>
      <c r="B321" s="1" t="s">
        <v>3920</v>
      </c>
      <c r="C321" s="1" t="s">
        <v>2791</v>
      </c>
      <c r="D321" s="1" t="s">
        <v>1126</v>
      </c>
    </row>
    <row r="322" spans="1:4">
      <c r="A322" s="1" t="s">
        <v>4029</v>
      </c>
      <c r="B322" s="1" t="s">
        <v>3920</v>
      </c>
      <c r="C322" s="1" t="s">
        <v>2787</v>
      </c>
      <c r="D322" s="1" t="s">
        <v>1130</v>
      </c>
    </row>
    <row r="323" spans="1:4">
      <c r="A323" s="1" t="s">
        <v>4030</v>
      </c>
      <c r="B323" s="1" t="s">
        <v>3973</v>
      </c>
      <c r="C323" s="1" t="s">
        <v>2794</v>
      </c>
      <c r="D323" s="1" t="s">
        <v>1105</v>
      </c>
    </row>
    <row r="324" spans="1:4">
      <c r="A324" s="1" t="s">
        <v>4031</v>
      </c>
      <c r="B324" s="1" t="s">
        <v>3973</v>
      </c>
      <c r="C324" s="1" t="s">
        <v>2803</v>
      </c>
      <c r="D324" s="1" t="s">
        <v>1110</v>
      </c>
    </row>
    <row r="325" spans="1:4">
      <c r="A325" s="1" t="s">
        <v>4032</v>
      </c>
      <c r="B325" s="1" t="s">
        <v>3973</v>
      </c>
      <c r="C325" s="1" t="s">
        <v>2800</v>
      </c>
      <c r="D325" s="1" t="s">
        <v>1114</v>
      </c>
    </row>
    <row r="326" spans="1:4">
      <c r="A326" s="1" t="s">
        <v>4033</v>
      </c>
      <c r="B326" s="1" t="s">
        <v>3973</v>
      </c>
      <c r="C326" s="1" t="s">
        <v>2779</v>
      </c>
      <c r="D326" s="1" t="s">
        <v>1122</v>
      </c>
    </row>
    <row r="327" spans="1:4">
      <c r="A327" s="1" t="s">
        <v>4034</v>
      </c>
      <c r="B327" s="1" t="s">
        <v>3973</v>
      </c>
      <c r="C327" s="1" t="s">
        <v>2791</v>
      </c>
      <c r="D327" s="1" t="s">
        <v>1126</v>
      </c>
    </row>
    <row r="328" spans="1:4">
      <c r="A328" s="1" t="s">
        <v>4035</v>
      </c>
      <c r="B328" s="1" t="s">
        <v>3973</v>
      </c>
      <c r="C328" s="1" t="s">
        <v>2787</v>
      </c>
      <c r="D328" s="1" t="s">
        <v>1130</v>
      </c>
    </row>
    <row r="329" spans="1:4">
      <c r="A329" s="1" t="s">
        <v>4036</v>
      </c>
      <c r="B329" s="1" t="s">
        <v>341</v>
      </c>
      <c r="C329" s="1" t="s">
        <v>2779</v>
      </c>
      <c r="D329" s="1" t="s">
        <v>1122</v>
      </c>
    </row>
    <row r="330" spans="1:4">
      <c r="A330" s="1" t="s">
        <v>4037</v>
      </c>
      <c r="B330" s="1" t="s">
        <v>341</v>
      </c>
      <c r="C330" s="1" t="s">
        <v>2791</v>
      </c>
      <c r="D330" s="1" t="s">
        <v>1126</v>
      </c>
    </row>
    <row r="331" spans="1:4">
      <c r="A331" s="1" t="s">
        <v>4038</v>
      </c>
      <c r="B331" s="1" t="s">
        <v>341</v>
      </c>
      <c r="C331" s="1" t="s">
        <v>2787</v>
      </c>
      <c r="D331" s="1" t="s">
        <v>1130</v>
      </c>
    </row>
    <row r="332" spans="1:4">
      <c r="A332" s="1" t="s">
        <v>4039</v>
      </c>
      <c r="B332" s="1" t="s">
        <v>186</v>
      </c>
      <c r="C332" s="1" t="s">
        <v>2629</v>
      </c>
      <c r="D332" s="1" t="s">
        <v>631</v>
      </c>
    </row>
    <row r="333" spans="1:4">
      <c r="A333" s="1" t="s">
        <v>4040</v>
      </c>
      <c r="B333" s="1" t="s">
        <v>199</v>
      </c>
      <c r="C333" s="1" t="s">
        <v>2629</v>
      </c>
      <c r="D333" s="1" t="s">
        <v>631</v>
      </c>
    </row>
    <row r="334" spans="1:4">
      <c r="A334" s="1" t="s">
        <v>4041</v>
      </c>
      <c r="B334" s="1" t="s">
        <v>204</v>
      </c>
      <c r="C334" s="1" t="s">
        <v>2629</v>
      </c>
      <c r="D334" s="1" t="s">
        <v>631</v>
      </c>
    </row>
    <row r="335" spans="1:4">
      <c r="A335" s="1" t="s">
        <v>4042</v>
      </c>
      <c r="B335" s="1" t="s">
        <v>209</v>
      </c>
      <c r="C335" s="1" t="s">
        <v>2629</v>
      </c>
      <c r="D335" s="1" t="s">
        <v>631</v>
      </c>
    </row>
    <row r="336" spans="1:4">
      <c r="A336" s="1" t="s">
        <v>4043</v>
      </c>
      <c r="B336" s="1" t="s">
        <v>3891</v>
      </c>
      <c r="C336" s="1" t="s">
        <v>3149</v>
      </c>
      <c r="D336" s="1" t="s">
        <v>1439</v>
      </c>
    </row>
    <row r="337" spans="1:4">
      <c r="A337" s="1" t="s">
        <v>4044</v>
      </c>
      <c r="B337" s="1" t="s">
        <v>341</v>
      </c>
      <c r="C337" s="1" t="s">
        <v>2601</v>
      </c>
      <c r="D337" s="1" t="s">
        <v>501</v>
      </c>
    </row>
    <row r="338" spans="1:4">
      <c r="A338" s="1" t="s">
        <v>4045</v>
      </c>
      <c r="B338" s="1" t="s">
        <v>341</v>
      </c>
      <c r="C338" s="1" t="s">
        <v>2888</v>
      </c>
      <c r="D338" s="1" t="s">
        <v>914</v>
      </c>
    </row>
    <row r="339" spans="1:4">
      <c r="A339" s="1" t="s">
        <v>4046</v>
      </c>
      <c r="B339" s="1" t="s">
        <v>341</v>
      </c>
      <c r="C339" s="1" t="s">
        <v>2899</v>
      </c>
      <c r="D339" s="1" t="s">
        <v>920</v>
      </c>
    </row>
    <row r="340" spans="1:4">
      <c r="A340" s="1" t="s">
        <v>4047</v>
      </c>
      <c r="B340" s="1" t="s">
        <v>341</v>
      </c>
      <c r="C340" s="1" t="s">
        <v>2904</v>
      </c>
      <c r="D340" s="1" t="s">
        <v>936</v>
      </c>
    </row>
    <row r="341" spans="1:4">
      <c r="A341" s="1" t="s">
        <v>4048</v>
      </c>
      <c r="B341" s="1" t="s">
        <v>341</v>
      </c>
      <c r="C341" s="1" t="s">
        <v>2916</v>
      </c>
      <c r="D341" s="1" t="s">
        <v>845</v>
      </c>
    </row>
    <row r="342" spans="1:4">
      <c r="A342" s="1" t="s">
        <v>4049</v>
      </c>
      <c r="B342" s="1" t="s">
        <v>341</v>
      </c>
      <c r="C342" s="1" t="s">
        <v>2782</v>
      </c>
      <c r="D342" s="1" t="s">
        <v>946</v>
      </c>
    </row>
    <row r="343" spans="1:4">
      <c r="A343" s="1" t="s">
        <v>4050</v>
      </c>
      <c r="B343" s="1" t="s">
        <v>341</v>
      </c>
      <c r="C343" s="1" t="s">
        <v>2715</v>
      </c>
      <c r="D343" s="1" t="s">
        <v>636</v>
      </c>
    </row>
    <row r="344" spans="1:4">
      <c r="A344" s="1" t="s">
        <v>4051</v>
      </c>
      <c r="B344" s="1" t="s">
        <v>341</v>
      </c>
      <c r="C344" s="1" t="s">
        <v>2759</v>
      </c>
      <c r="D344" s="1" t="s">
        <v>521</v>
      </c>
    </row>
    <row r="345" spans="1:4">
      <c r="A345" s="1" t="s">
        <v>4052</v>
      </c>
      <c r="B345" s="1" t="s">
        <v>341</v>
      </c>
      <c r="C345" s="1" t="s">
        <v>2871</v>
      </c>
      <c r="D345" s="1" t="s">
        <v>703</v>
      </c>
    </row>
    <row r="346" spans="1:4">
      <c r="A346" s="1" t="s">
        <v>4053</v>
      </c>
      <c r="B346" s="1" t="s">
        <v>341</v>
      </c>
      <c r="C346" s="1" t="s">
        <v>2873</v>
      </c>
      <c r="D346" s="1" t="s">
        <v>709</v>
      </c>
    </row>
    <row r="347" spans="1:4">
      <c r="A347" s="1" t="s">
        <v>4054</v>
      </c>
      <c r="B347" s="1" t="s">
        <v>341</v>
      </c>
      <c r="C347" s="1" t="s">
        <v>2875</v>
      </c>
      <c r="D347" s="1" t="s">
        <v>714</v>
      </c>
    </row>
    <row r="348" spans="1:4">
      <c r="A348" s="1" t="s">
        <v>4055</v>
      </c>
      <c r="B348" s="1" t="s">
        <v>341</v>
      </c>
      <c r="C348" s="1" t="s">
        <v>2877</v>
      </c>
      <c r="D348" s="1" t="s">
        <v>719</v>
      </c>
    </row>
    <row r="349" spans="1:4">
      <c r="A349" s="1" t="s">
        <v>4056</v>
      </c>
      <c r="B349" s="1" t="s">
        <v>341</v>
      </c>
      <c r="C349" s="1" t="s">
        <v>3944</v>
      </c>
      <c r="D349" s="1" t="s">
        <v>851</v>
      </c>
    </row>
    <row r="350" spans="1:4">
      <c r="A350" s="1" t="s">
        <v>4057</v>
      </c>
      <c r="B350" s="1" t="s">
        <v>341</v>
      </c>
      <c r="C350" s="1" t="s">
        <v>3110</v>
      </c>
      <c r="D350" s="1" t="s">
        <v>1523</v>
      </c>
    </row>
    <row r="351" spans="1:4">
      <c r="A351" s="1" t="s">
        <v>4058</v>
      </c>
      <c r="B351" s="1" t="s">
        <v>341</v>
      </c>
      <c r="C351" s="1" t="s">
        <v>2906</v>
      </c>
      <c r="D351" s="1" t="s">
        <v>1068</v>
      </c>
    </row>
    <row r="352" spans="1:4">
      <c r="A352" s="1" t="s">
        <v>4059</v>
      </c>
      <c r="B352" s="1" t="s">
        <v>341</v>
      </c>
      <c r="C352" s="1" t="s">
        <v>2629</v>
      </c>
      <c r="D352" s="1" t="s">
        <v>631</v>
      </c>
    </row>
    <row r="353" spans="1:4">
      <c r="A353" s="1" t="s">
        <v>4060</v>
      </c>
      <c r="B353" s="1" t="s">
        <v>341</v>
      </c>
      <c r="C353" s="1" t="s">
        <v>2662</v>
      </c>
      <c r="D353" s="1" t="s">
        <v>891</v>
      </c>
    </row>
    <row r="354" spans="1:4">
      <c r="A354" s="1" t="s">
        <v>4061</v>
      </c>
      <c r="B354" s="1" t="s">
        <v>341</v>
      </c>
      <c r="C354" s="1" t="s">
        <v>2885</v>
      </c>
      <c r="D354" s="1" t="s">
        <v>909</v>
      </c>
    </row>
    <row r="355" spans="1:4">
      <c r="A355" s="1" t="s">
        <v>4062</v>
      </c>
      <c r="B355" s="1" t="s">
        <v>4063</v>
      </c>
      <c r="C355" s="1" t="s">
        <v>2601</v>
      </c>
      <c r="D355" s="1" t="s">
        <v>501</v>
      </c>
    </row>
    <row r="356" spans="1:4">
      <c r="A356" s="1" t="s">
        <v>4064</v>
      </c>
      <c r="B356" s="1" t="s">
        <v>4063</v>
      </c>
      <c r="C356" s="1" t="s">
        <v>2612</v>
      </c>
      <c r="D356" s="1" t="s">
        <v>673</v>
      </c>
    </row>
    <row r="357" spans="1:4">
      <c r="A357" s="1" t="s">
        <v>4065</v>
      </c>
      <c r="B357" s="1" t="s">
        <v>4066</v>
      </c>
      <c r="C357" s="1" t="s">
        <v>2601</v>
      </c>
      <c r="D357" s="1" t="s">
        <v>501</v>
      </c>
    </row>
    <row r="358" spans="1:4">
      <c r="A358" s="1" t="s">
        <v>4067</v>
      </c>
      <c r="B358" s="1" t="s">
        <v>4066</v>
      </c>
      <c r="C358" s="1" t="s">
        <v>2715</v>
      </c>
      <c r="D358" s="1" t="s">
        <v>636</v>
      </c>
    </row>
    <row r="359" spans="1:4">
      <c r="A359" s="1" t="s">
        <v>4068</v>
      </c>
      <c r="B359" s="1" t="s">
        <v>4066</v>
      </c>
      <c r="C359" s="1" t="s">
        <v>2629</v>
      </c>
      <c r="D359" s="1" t="s">
        <v>631</v>
      </c>
    </row>
    <row r="360" spans="1:4">
      <c r="A360" s="1" t="s">
        <v>4069</v>
      </c>
      <c r="B360" s="1" t="s">
        <v>4066</v>
      </c>
      <c r="C360" s="1" t="s">
        <v>3051</v>
      </c>
      <c r="D360" s="1" t="s">
        <v>1902</v>
      </c>
    </row>
    <row r="361" spans="1:4">
      <c r="A361" s="1" t="s">
        <v>4070</v>
      </c>
      <c r="B361" s="1" t="s">
        <v>4066</v>
      </c>
      <c r="C361" s="1" t="s">
        <v>3055</v>
      </c>
      <c r="D361" s="1" t="s">
        <v>2026</v>
      </c>
    </row>
    <row r="362" spans="1:4">
      <c r="A362" s="1" t="s">
        <v>4071</v>
      </c>
      <c r="B362" s="1" t="s">
        <v>4066</v>
      </c>
      <c r="C362" s="1" t="s">
        <v>3110</v>
      </c>
      <c r="D362" s="1" t="s">
        <v>1523</v>
      </c>
    </row>
    <row r="363" spans="1:4">
      <c r="A363" s="1" t="s">
        <v>4072</v>
      </c>
      <c r="B363" s="1" t="s">
        <v>4066</v>
      </c>
      <c r="C363" s="1" t="s">
        <v>2906</v>
      </c>
      <c r="D363" s="1" t="s">
        <v>1068</v>
      </c>
    </row>
    <row r="364" spans="1:4">
      <c r="A364" s="1" t="s">
        <v>4073</v>
      </c>
      <c r="B364" s="1" t="s">
        <v>4066</v>
      </c>
      <c r="C364" s="1" t="s">
        <v>3044</v>
      </c>
      <c r="D364" s="1" t="s">
        <v>3907</v>
      </c>
    </row>
    <row r="365" spans="1:4">
      <c r="A365" s="1" t="s">
        <v>4074</v>
      </c>
      <c r="B365" s="1" t="s">
        <v>4066</v>
      </c>
      <c r="C365" s="1" t="s">
        <v>3047</v>
      </c>
      <c r="D365" s="1" t="s">
        <v>2020</v>
      </c>
    </row>
    <row r="366" spans="1:4">
      <c r="A366" s="1" t="s">
        <v>4075</v>
      </c>
      <c r="B366" s="1" t="s">
        <v>4076</v>
      </c>
      <c r="C366" s="1" t="s">
        <v>2855</v>
      </c>
      <c r="D366" s="1" t="s">
        <v>794</v>
      </c>
    </row>
    <row r="367" spans="1:4">
      <c r="A367" s="1" t="s">
        <v>4077</v>
      </c>
      <c r="B367" s="1" t="s">
        <v>4076</v>
      </c>
      <c r="C367" s="1" t="s">
        <v>2858</v>
      </c>
      <c r="D367" s="1" t="s">
        <v>801</v>
      </c>
    </row>
    <row r="368" spans="1:4">
      <c r="A368" s="1" t="s">
        <v>4078</v>
      </c>
      <c r="B368" s="1" t="s">
        <v>4076</v>
      </c>
      <c r="C368" s="1" t="s">
        <v>2842</v>
      </c>
      <c r="D368" s="1" t="s">
        <v>1077</v>
      </c>
    </row>
    <row r="369" spans="1:4">
      <c r="A369" s="1" t="s">
        <v>2219</v>
      </c>
      <c r="B369" s="1" t="s">
        <v>54</v>
      </c>
      <c r="C369" s="1" t="s">
        <v>2601</v>
      </c>
      <c r="D369" s="1" t="s">
        <v>501</v>
      </c>
    </row>
    <row r="370" spans="1:4">
      <c r="A370" s="1" t="s">
        <v>2213</v>
      </c>
      <c r="B370" s="1" t="s">
        <v>54</v>
      </c>
      <c r="C370" s="1" t="s">
        <v>2708</v>
      </c>
      <c r="D370" s="1" t="s">
        <v>865</v>
      </c>
    </row>
    <row r="371" spans="1:4">
      <c r="A371" s="1" t="s">
        <v>4079</v>
      </c>
      <c r="B371" s="1" t="s">
        <v>54</v>
      </c>
      <c r="C371" s="1" t="s">
        <v>2629</v>
      </c>
      <c r="D371" s="1" t="s">
        <v>631</v>
      </c>
    </row>
    <row r="372" spans="1:4">
      <c r="A372" s="1" t="s">
        <v>4080</v>
      </c>
      <c r="B372" s="1" t="s">
        <v>54</v>
      </c>
      <c r="C372" s="1" t="s">
        <v>2837</v>
      </c>
      <c r="D372" s="1" t="s">
        <v>1244</v>
      </c>
    </row>
    <row r="373" spans="1:4">
      <c r="A373" s="1" t="s">
        <v>4081</v>
      </c>
      <c r="B373" s="1" t="s">
        <v>54</v>
      </c>
      <c r="C373" s="1" t="s">
        <v>2842</v>
      </c>
      <c r="D373" s="1" t="s">
        <v>1077</v>
      </c>
    </row>
    <row r="374" spans="1:4">
      <c r="A374" s="1" t="s">
        <v>4082</v>
      </c>
      <c r="B374" s="1" t="s">
        <v>54</v>
      </c>
      <c r="C374" s="1" t="s">
        <v>3040</v>
      </c>
      <c r="D374" s="1" t="s">
        <v>1253</v>
      </c>
    </row>
    <row r="375" spans="1:4">
      <c r="A375" s="1" t="s">
        <v>4083</v>
      </c>
      <c r="B375" s="1" t="s">
        <v>54</v>
      </c>
      <c r="C375" s="1" t="s">
        <v>2715</v>
      </c>
      <c r="D375" s="1" t="s">
        <v>636</v>
      </c>
    </row>
    <row r="376" spans="1:4">
      <c r="A376" s="1" t="s">
        <v>2216</v>
      </c>
      <c r="B376" s="1" t="s">
        <v>54</v>
      </c>
      <c r="C376" s="1" t="s">
        <v>2662</v>
      </c>
      <c r="D376" s="1" t="s">
        <v>891</v>
      </c>
    </row>
    <row r="377" spans="1:4">
      <c r="A377" s="1" t="s">
        <v>4084</v>
      </c>
      <c r="B377" s="1" t="s">
        <v>54</v>
      </c>
      <c r="C377" s="1" t="s">
        <v>2832</v>
      </c>
      <c r="D377" s="1" t="s">
        <v>758</v>
      </c>
    </row>
    <row r="378" spans="1:4">
      <c r="A378" s="1" t="s">
        <v>2215</v>
      </c>
      <c r="B378" s="1" t="s">
        <v>54</v>
      </c>
      <c r="C378" s="1" t="s">
        <v>2658</v>
      </c>
      <c r="D378" s="1" t="s">
        <v>648</v>
      </c>
    </row>
    <row r="379" spans="1:4">
      <c r="A379" s="1" t="s">
        <v>2223</v>
      </c>
      <c r="B379" s="1" t="s">
        <v>54</v>
      </c>
      <c r="C379" s="1" t="s">
        <v>2858</v>
      </c>
      <c r="D379" s="1" t="s">
        <v>801</v>
      </c>
    </row>
    <row r="380" spans="1:4">
      <c r="A380" s="1" t="s">
        <v>4085</v>
      </c>
      <c r="B380" s="1" t="s">
        <v>54</v>
      </c>
      <c r="C380" s="1" t="s">
        <v>4086</v>
      </c>
      <c r="D380" s="1" t="s">
        <v>1265</v>
      </c>
    </row>
    <row r="381" spans="1:4">
      <c r="A381" s="1" t="s">
        <v>2217</v>
      </c>
      <c r="B381" s="1" t="s">
        <v>54</v>
      </c>
      <c r="C381" s="1" t="s">
        <v>4087</v>
      </c>
      <c r="D381" s="1" t="s">
        <v>1270</v>
      </c>
    </row>
    <row r="382" spans="1:4">
      <c r="A382" s="1" t="s">
        <v>4088</v>
      </c>
      <c r="B382" s="1" t="s">
        <v>54</v>
      </c>
      <c r="C382" s="1" t="s">
        <v>4089</v>
      </c>
      <c r="D382" s="1" t="s">
        <v>1275</v>
      </c>
    </row>
    <row r="383" spans="1:4">
      <c r="A383" s="1" t="s">
        <v>4090</v>
      </c>
      <c r="B383" s="1" t="s">
        <v>72</v>
      </c>
      <c r="C383" s="1" t="s">
        <v>2601</v>
      </c>
      <c r="D383" s="1" t="s">
        <v>501</v>
      </c>
    </row>
    <row r="384" spans="1:4">
      <c r="A384" s="1" t="s">
        <v>4091</v>
      </c>
      <c r="B384" s="1" t="s">
        <v>72</v>
      </c>
      <c r="C384" s="1" t="s">
        <v>2629</v>
      </c>
      <c r="D384" s="1" t="s">
        <v>631</v>
      </c>
    </row>
    <row r="385" spans="1:4">
      <c r="A385" s="1" t="s">
        <v>4092</v>
      </c>
      <c r="B385" s="1" t="s">
        <v>72</v>
      </c>
      <c r="C385" s="1" t="s">
        <v>2608</v>
      </c>
      <c r="D385" s="1" t="s">
        <v>1027</v>
      </c>
    </row>
    <row r="386" spans="1:4">
      <c r="A386" s="1" t="s">
        <v>4093</v>
      </c>
      <c r="B386" s="1" t="s">
        <v>72</v>
      </c>
      <c r="C386" s="1" t="s">
        <v>3030</v>
      </c>
      <c r="D386" s="1" t="s">
        <v>1726</v>
      </c>
    </row>
    <row r="387" spans="1:4">
      <c r="A387" s="1" t="s">
        <v>4094</v>
      </c>
      <c r="B387" s="1" t="s">
        <v>72</v>
      </c>
      <c r="C387" s="1" t="s">
        <v>2715</v>
      </c>
      <c r="D387" s="1" t="s">
        <v>636</v>
      </c>
    </row>
    <row r="388" spans="1:4">
      <c r="A388" s="1" t="s">
        <v>4095</v>
      </c>
      <c r="B388" s="1" t="s">
        <v>72</v>
      </c>
      <c r="C388" s="1" t="s">
        <v>2916</v>
      </c>
      <c r="D388" s="1" t="s">
        <v>845</v>
      </c>
    </row>
    <row r="389" spans="1:4">
      <c r="A389" s="1" t="s">
        <v>4096</v>
      </c>
      <c r="B389" s="1" t="s">
        <v>72</v>
      </c>
      <c r="C389" s="1" t="s">
        <v>2864</v>
      </c>
      <c r="D389" s="1" t="s">
        <v>1356</v>
      </c>
    </row>
    <row r="390" spans="1:4">
      <c r="A390" s="1" t="s">
        <v>4097</v>
      </c>
      <c r="B390" s="1" t="s">
        <v>72</v>
      </c>
      <c r="C390" s="1" t="s">
        <v>2885</v>
      </c>
      <c r="D390" s="1" t="s">
        <v>909</v>
      </c>
    </row>
    <row r="391" spans="1:4">
      <c r="A391" s="1" t="s">
        <v>4098</v>
      </c>
      <c r="B391" s="1" t="s">
        <v>72</v>
      </c>
      <c r="C391" s="1" t="s">
        <v>2888</v>
      </c>
      <c r="D391" s="1" t="s">
        <v>914</v>
      </c>
    </row>
    <row r="392" spans="1:4">
      <c r="A392" s="1" t="s">
        <v>4099</v>
      </c>
      <c r="B392" s="1" t="s">
        <v>72</v>
      </c>
      <c r="C392" s="1" t="s">
        <v>2899</v>
      </c>
      <c r="D392" s="1" t="s">
        <v>920</v>
      </c>
    </row>
    <row r="393" spans="1:4">
      <c r="A393" s="1" t="s">
        <v>4100</v>
      </c>
      <c r="B393" s="1" t="s">
        <v>72</v>
      </c>
      <c r="C393" s="1" t="s">
        <v>2782</v>
      </c>
      <c r="D393" s="1" t="s">
        <v>946</v>
      </c>
    </row>
    <row r="394" spans="1:4">
      <c r="A394" s="1" t="s">
        <v>4101</v>
      </c>
      <c r="B394" s="1" t="s">
        <v>72</v>
      </c>
      <c r="C394" s="1" t="s">
        <v>2904</v>
      </c>
      <c r="D394" s="1" t="s">
        <v>936</v>
      </c>
    </row>
    <row r="395" spans="1:4">
      <c r="A395" s="1" t="s">
        <v>4102</v>
      </c>
      <c r="B395" s="1" t="s">
        <v>72</v>
      </c>
      <c r="C395" s="1" t="s">
        <v>2913</v>
      </c>
      <c r="D395" s="1" t="s">
        <v>940</v>
      </c>
    </row>
    <row r="396" spans="1:4">
      <c r="A396" s="1" t="s">
        <v>4103</v>
      </c>
      <c r="B396" s="1" t="s">
        <v>72</v>
      </c>
      <c r="C396" s="1" t="s">
        <v>2678</v>
      </c>
      <c r="D396" s="1" t="s">
        <v>970</v>
      </c>
    </row>
    <row r="397" spans="1:4">
      <c r="A397" s="1" t="s">
        <v>4104</v>
      </c>
      <c r="B397" s="1" t="s">
        <v>72</v>
      </c>
      <c r="C397" s="1" t="s">
        <v>2676</v>
      </c>
      <c r="D397" s="1" t="s">
        <v>952</v>
      </c>
    </row>
    <row r="398" spans="1:4">
      <c r="A398" s="1" t="s">
        <v>4105</v>
      </c>
      <c r="B398" s="1" t="s">
        <v>72</v>
      </c>
      <c r="C398" s="1" t="s">
        <v>2891</v>
      </c>
      <c r="D398" s="1" t="s">
        <v>925</v>
      </c>
    </row>
    <row r="399" spans="1:4">
      <c r="A399" s="1" t="s">
        <v>4106</v>
      </c>
      <c r="B399" s="1" t="s">
        <v>72</v>
      </c>
      <c r="C399" s="1" t="s">
        <v>2902</v>
      </c>
      <c r="D399" s="1" t="s">
        <v>930</v>
      </c>
    </row>
    <row r="400" spans="1:4">
      <c r="A400" s="1" t="s">
        <v>4107</v>
      </c>
      <c r="B400" s="1" t="s">
        <v>72</v>
      </c>
      <c r="C400" s="1" t="s">
        <v>2680</v>
      </c>
      <c r="D400" s="1" t="s">
        <v>1744</v>
      </c>
    </row>
    <row r="401" spans="1:4">
      <c r="A401" s="1" t="s">
        <v>4108</v>
      </c>
      <c r="B401" s="1" t="s">
        <v>72</v>
      </c>
      <c r="C401" s="1" t="s">
        <v>2690</v>
      </c>
      <c r="D401" s="1" t="s">
        <v>882</v>
      </c>
    </row>
    <row r="402" spans="1:4">
      <c r="A402" s="1" t="s">
        <v>2225</v>
      </c>
      <c r="B402" s="1" t="s">
        <v>72</v>
      </c>
      <c r="C402" s="1" t="s">
        <v>2733</v>
      </c>
      <c r="D402" s="1" t="s">
        <v>1396</v>
      </c>
    </row>
    <row r="403" spans="1:4">
      <c r="A403" s="1" t="s">
        <v>4109</v>
      </c>
      <c r="B403" s="1" t="s">
        <v>72</v>
      </c>
      <c r="C403" s="1" t="s">
        <v>2729</v>
      </c>
      <c r="D403" s="1" t="s">
        <v>1405</v>
      </c>
    </row>
    <row r="404" spans="1:4">
      <c r="A404" s="1" t="s">
        <v>4110</v>
      </c>
      <c r="B404" s="1" t="s">
        <v>72</v>
      </c>
      <c r="C404" s="1" t="s">
        <v>2724</v>
      </c>
      <c r="D404" s="1" t="s">
        <v>1411</v>
      </c>
    </row>
    <row r="405" spans="1:4">
      <c r="A405" s="1" t="s">
        <v>4111</v>
      </c>
      <c r="B405" s="1" t="s">
        <v>72</v>
      </c>
      <c r="C405" s="1" t="s">
        <v>2759</v>
      </c>
      <c r="D405" s="1" t="s">
        <v>521</v>
      </c>
    </row>
    <row r="406" spans="1:4">
      <c r="A406" s="1" t="s">
        <v>4112</v>
      </c>
      <c r="B406" s="1" t="s">
        <v>72</v>
      </c>
      <c r="C406" s="1" t="s">
        <v>3149</v>
      </c>
      <c r="D406" s="1" t="s">
        <v>1439</v>
      </c>
    </row>
    <row r="407" spans="1:4">
      <c r="A407" s="1" t="s">
        <v>4113</v>
      </c>
      <c r="B407" s="1" t="s">
        <v>72</v>
      </c>
      <c r="C407" s="1" t="s">
        <v>2626</v>
      </c>
      <c r="D407" s="1" t="s">
        <v>874</v>
      </c>
    </row>
    <row r="408" spans="1:4">
      <c r="A408" s="1" t="s">
        <v>4114</v>
      </c>
      <c r="B408" s="1" t="s">
        <v>72</v>
      </c>
      <c r="C408" s="1" t="s">
        <v>2612</v>
      </c>
      <c r="D408" s="1" t="s">
        <v>673</v>
      </c>
    </row>
    <row r="409" spans="1:4">
      <c r="A409" s="1" t="s">
        <v>4115</v>
      </c>
      <c r="B409" s="1" t="s">
        <v>72</v>
      </c>
      <c r="C409" s="1" t="s">
        <v>2770</v>
      </c>
      <c r="D409" s="1" t="s">
        <v>593</v>
      </c>
    </row>
    <row r="410" spans="1:4">
      <c r="A410" s="1" t="s">
        <v>4116</v>
      </c>
      <c r="B410" s="1" t="s">
        <v>72</v>
      </c>
      <c r="C410" s="1" t="s">
        <v>2772</v>
      </c>
      <c r="D410" s="1" t="s">
        <v>599</v>
      </c>
    </row>
    <row r="411" spans="1:4">
      <c r="A411" s="1" t="s">
        <v>4117</v>
      </c>
      <c r="B411" s="1" t="s">
        <v>72</v>
      </c>
      <c r="C411" s="1" t="s">
        <v>2749</v>
      </c>
      <c r="D411" s="1" t="s">
        <v>558</v>
      </c>
    </row>
    <row r="412" spans="1:4">
      <c r="A412" s="1" t="s">
        <v>4118</v>
      </c>
      <c r="B412" s="1" t="s">
        <v>72</v>
      </c>
      <c r="C412" s="1" t="s">
        <v>2743</v>
      </c>
      <c r="D412" s="1" t="s">
        <v>564</v>
      </c>
    </row>
    <row r="413" spans="1:4">
      <c r="A413" s="1" t="s">
        <v>4119</v>
      </c>
      <c r="B413" s="1" t="s">
        <v>72</v>
      </c>
      <c r="C413" s="1" t="s">
        <v>2746</v>
      </c>
      <c r="D413" s="1" t="s">
        <v>570</v>
      </c>
    </row>
    <row r="414" spans="1:4">
      <c r="A414" s="1" t="s">
        <v>4120</v>
      </c>
      <c r="B414" s="1" t="s">
        <v>72</v>
      </c>
      <c r="C414" s="1" t="s">
        <v>2809</v>
      </c>
      <c r="D414" s="1" t="s">
        <v>577</v>
      </c>
    </row>
    <row r="415" spans="1:4">
      <c r="A415" s="1" t="s">
        <v>4121</v>
      </c>
      <c r="B415" s="1" t="s">
        <v>72</v>
      </c>
      <c r="C415" s="1" t="s">
        <v>2806</v>
      </c>
      <c r="D415" s="1" t="s">
        <v>583</v>
      </c>
    </row>
    <row r="416" spans="1:4">
      <c r="A416" s="1" t="s">
        <v>4122</v>
      </c>
      <c r="B416" s="1" t="s">
        <v>72</v>
      </c>
      <c r="C416" s="1" t="s">
        <v>2777</v>
      </c>
      <c r="D416" s="1" t="s">
        <v>588</v>
      </c>
    </row>
    <row r="417" spans="1:4">
      <c r="A417" s="1" t="s">
        <v>4123</v>
      </c>
      <c r="B417" s="1" t="s">
        <v>72</v>
      </c>
      <c r="C417" s="1" t="s">
        <v>2774</v>
      </c>
      <c r="D417" s="1" t="s">
        <v>604</v>
      </c>
    </row>
    <row r="418" spans="1:4">
      <c r="A418" s="1" t="s">
        <v>4124</v>
      </c>
      <c r="B418" s="1" t="s">
        <v>72</v>
      </c>
      <c r="C418" s="1" t="s">
        <v>2754</v>
      </c>
      <c r="D418" s="1" t="s">
        <v>611</v>
      </c>
    </row>
    <row r="419" spans="1:4">
      <c r="A419" s="1" t="s">
        <v>4125</v>
      </c>
      <c r="B419" s="1" t="s">
        <v>72</v>
      </c>
      <c r="C419" s="1" t="s">
        <v>2700</v>
      </c>
      <c r="D419" s="1" t="s">
        <v>1016</v>
      </c>
    </row>
    <row r="420" spans="1:4">
      <c r="A420" s="1" t="s">
        <v>4126</v>
      </c>
      <c r="B420" s="1" t="s">
        <v>72</v>
      </c>
      <c r="C420" s="1" t="s">
        <v>3064</v>
      </c>
      <c r="D420" s="1" t="s">
        <v>979</v>
      </c>
    </row>
    <row r="421" spans="1:4">
      <c r="A421" s="1" t="s">
        <v>4127</v>
      </c>
      <c r="B421" s="1" t="s">
        <v>72</v>
      </c>
      <c r="C421" s="1" t="s">
        <v>3067</v>
      </c>
      <c r="D421" s="1" t="s">
        <v>985</v>
      </c>
    </row>
    <row r="422" spans="1:4">
      <c r="A422" s="1" t="s">
        <v>4128</v>
      </c>
      <c r="B422" s="1" t="s">
        <v>72</v>
      </c>
      <c r="C422" s="1" t="s">
        <v>2765</v>
      </c>
      <c r="D422" s="1" t="s">
        <v>535</v>
      </c>
    </row>
    <row r="423" spans="1:4">
      <c r="A423" s="1" t="s">
        <v>4129</v>
      </c>
      <c r="B423" s="1" t="s">
        <v>72</v>
      </c>
      <c r="C423" s="1" t="s">
        <v>2763</v>
      </c>
      <c r="D423" s="1" t="s">
        <v>541</v>
      </c>
    </row>
    <row r="424" spans="1:4">
      <c r="A424" s="1" t="s">
        <v>4130</v>
      </c>
      <c r="B424" s="1" t="s">
        <v>72</v>
      </c>
      <c r="C424" s="1" t="s">
        <v>2761</v>
      </c>
      <c r="D424" s="1" t="s">
        <v>547</v>
      </c>
    </row>
    <row r="425" spans="1:4">
      <c r="A425" s="1" t="s">
        <v>4131</v>
      </c>
      <c r="B425" s="1" t="s">
        <v>72</v>
      </c>
      <c r="C425" s="1" t="s">
        <v>2767</v>
      </c>
      <c r="D425" s="1" t="s">
        <v>552</v>
      </c>
    </row>
    <row r="426" spans="1:4">
      <c r="A426" s="1" t="s">
        <v>4132</v>
      </c>
      <c r="B426" s="1" t="s">
        <v>72</v>
      </c>
      <c r="C426" s="1" t="s">
        <v>2665</v>
      </c>
      <c r="D426" s="1" t="s">
        <v>655</v>
      </c>
    </row>
    <row r="427" spans="1:4">
      <c r="A427" s="1" t="s">
        <v>4133</v>
      </c>
      <c r="B427" s="1" t="s">
        <v>72</v>
      </c>
      <c r="C427" s="1" t="s">
        <v>2618</v>
      </c>
      <c r="D427" s="1" t="s">
        <v>1004</v>
      </c>
    </row>
    <row r="428" spans="1:4">
      <c r="A428" s="1" t="s">
        <v>4134</v>
      </c>
      <c r="B428" s="1" t="s">
        <v>72</v>
      </c>
      <c r="C428" s="1" t="s">
        <v>2658</v>
      </c>
      <c r="D428" s="1" t="s">
        <v>648</v>
      </c>
    </row>
    <row r="429" spans="1:4">
      <c r="A429" s="1" t="s">
        <v>4135</v>
      </c>
      <c r="B429" s="1" t="s">
        <v>72</v>
      </c>
      <c r="C429" s="1" t="s">
        <v>2662</v>
      </c>
      <c r="D429" s="1" t="s">
        <v>891</v>
      </c>
    </row>
    <row r="430" spans="1:4">
      <c r="A430" s="1" t="s">
        <v>4136</v>
      </c>
      <c r="B430" s="1" t="s">
        <v>72</v>
      </c>
      <c r="C430" s="1" t="s">
        <v>2622</v>
      </c>
      <c r="D430" s="1" t="s">
        <v>897</v>
      </c>
    </row>
    <row r="431" spans="1:4">
      <c r="A431" s="1" t="s">
        <v>4137</v>
      </c>
      <c r="B431" s="1" t="s">
        <v>72</v>
      </c>
      <c r="C431" s="1" t="s">
        <v>2632</v>
      </c>
      <c r="D431" s="1" t="s">
        <v>679</v>
      </c>
    </row>
    <row r="432" spans="1:4">
      <c r="A432" s="1" t="s">
        <v>4138</v>
      </c>
      <c r="B432" s="1" t="s">
        <v>72</v>
      </c>
      <c r="C432" s="1" t="s">
        <v>2639</v>
      </c>
      <c r="D432" s="1" t="s">
        <v>642</v>
      </c>
    </row>
    <row r="433" spans="1:4">
      <c r="A433" s="1" t="s">
        <v>4139</v>
      </c>
      <c r="B433" s="1" t="s">
        <v>72</v>
      </c>
      <c r="C433" s="1" t="s">
        <v>2614</v>
      </c>
      <c r="D433" s="1" t="s">
        <v>1033</v>
      </c>
    </row>
    <row r="434" spans="1:4">
      <c r="A434" s="1" t="s">
        <v>4140</v>
      </c>
      <c r="B434" s="1" t="s">
        <v>72</v>
      </c>
      <c r="C434" s="1" t="s">
        <v>2738</v>
      </c>
      <c r="D434" s="1" t="s">
        <v>1039</v>
      </c>
    </row>
    <row r="435" spans="1:4">
      <c r="A435" s="1" t="s">
        <v>4141</v>
      </c>
      <c r="B435" s="1" t="s">
        <v>72</v>
      </c>
      <c r="C435" s="1" t="s">
        <v>2752</v>
      </c>
      <c r="D435" s="1" t="s">
        <v>1517</v>
      </c>
    </row>
    <row r="436" spans="1:4">
      <c r="A436" s="1" t="s">
        <v>4142</v>
      </c>
      <c r="B436" s="1" t="s">
        <v>72</v>
      </c>
      <c r="C436" s="1" t="s">
        <v>2756</v>
      </c>
      <c r="D436" s="1" t="s">
        <v>661</v>
      </c>
    </row>
    <row r="437" spans="1:4">
      <c r="A437" s="1" t="s">
        <v>4143</v>
      </c>
      <c r="B437" s="1" t="s">
        <v>72</v>
      </c>
      <c r="C437" s="1" t="s">
        <v>3110</v>
      </c>
      <c r="D437" s="1" t="s">
        <v>1523</v>
      </c>
    </row>
    <row r="438" spans="1:4">
      <c r="A438" s="1" t="s">
        <v>4144</v>
      </c>
      <c r="B438" s="1" t="s">
        <v>72</v>
      </c>
      <c r="C438" s="1" t="s">
        <v>2906</v>
      </c>
      <c r="D438" s="1" t="s">
        <v>1068</v>
      </c>
    </row>
    <row r="439" spans="1:4">
      <c r="A439" s="1" t="s">
        <v>4145</v>
      </c>
      <c r="B439" s="1" t="s">
        <v>72</v>
      </c>
      <c r="C439" s="1" t="s">
        <v>3055</v>
      </c>
      <c r="D439" s="1" t="s">
        <v>2026</v>
      </c>
    </row>
    <row r="440" spans="1:4">
      <c r="A440" s="1" t="s">
        <v>4146</v>
      </c>
      <c r="B440" s="1" t="s">
        <v>72</v>
      </c>
      <c r="C440" s="1" t="s">
        <v>2842</v>
      </c>
      <c r="D440" s="1" t="s">
        <v>1077</v>
      </c>
    </row>
    <row r="441" spans="1:4">
      <c r="A441" s="1" t="s">
        <v>4147</v>
      </c>
      <c r="B441" s="1" t="s">
        <v>72</v>
      </c>
      <c r="C441" s="1" t="s">
        <v>2840</v>
      </c>
      <c r="D441" s="1" t="s">
        <v>753</v>
      </c>
    </row>
    <row r="442" spans="1:4">
      <c r="A442" s="1" t="s">
        <v>4148</v>
      </c>
      <c r="B442" s="1" t="s">
        <v>102</v>
      </c>
      <c r="C442" s="1" t="s">
        <v>2601</v>
      </c>
      <c r="D442" s="1" t="s">
        <v>501</v>
      </c>
    </row>
  </sheetData>
  <autoFilter ref="A5:D442"/>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filterMode="1"/>
  <dimension ref="A1:G497"/>
  <sheetViews>
    <sheetView zoomScale="85" zoomScaleNormal="85" workbookViewId="0">
      <pane ySplit="1" topLeftCell="A686" activePane="bottomLeft" state="frozen"/>
      <selection activeCell="C1" sqref="C1"/>
      <selection pane="bottomLeft" activeCell="C506" sqref="C506"/>
    </sheetView>
  </sheetViews>
  <sheetFormatPr defaultColWidth="10.28515625" defaultRowHeight="15.75"/>
  <cols>
    <col min="1" max="1" width="36.42578125" style="189" bestFit="1" customWidth="1"/>
    <col min="2" max="2" width="40.28515625" style="189" customWidth="1"/>
    <col min="3" max="3" width="20.7109375" style="215" bestFit="1" customWidth="1"/>
    <col min="4" max="4" width="52.7109375" style="189" customWidth="1"/>
    <col min="5" max="5" width="20.140625" style="189" bestFit="1" customWidth="1"/>
    <col min="6" max="6" width="17.42578125" style="189" bestFit="1" customWidth="1"/>
    <col min="7" max="7" width="57.5703125" style="189" bestFit="1" customWidth="1"/>
    <col min="8" max="8" width="16.5703125" style="189" bestFit="1" customWidth="1"/>
    <col min="9" max="9" width="10.28515625" style="189"/>
    <col min="10" max="10" width="11.5703125" style="189" bestFit="1" customWidth="1"/>
    <col min="11" max="16384" width="10.28515625" style="189"/>
  </cols>
  <sheetData>
    <row r="1" spans="1:7" ht="16.5">
      <c r="A1" s="186" t="s">
        <v>4149</v>
      </c>
      <c r="B1" s="186" t="s">
        <v>4150</v>
      </c>
      <c r="C1" s="187" t="s">
        <v>4151</v>
      </c>
      <c r="D1" s="186" t="s">
        <v>4152</v>
      </c>
      <c r="E1" s="186" t="s">
        <v>4153</v>
      </c>
      <c r="F1" s="188" t="s">
        <v>4154</v>
      </c>
      <c r="G1" s="188" t="s">
        <v>493</v>
      </c>
    </row>
    <row r="2" spans="1:7" ht="16.5" hidden="1">
      <c r="A2" s="190" t="s">
        <v>4155</v>
      </c>
      <c r="B2" s="191" t="s">
        <v>993</v>
      </c>
      <c r="C2" s="192" t="s">
        <v>4156</v>
      </c>
      <c r="D2" s="191" t="s">
        <v>4157</v>
      </c>
      <c r="E2" s="191" t="s">
        <v>2717</v>
      </c>
      <c r="F2" s="191" t="s">
        <v>4158</v>
      </c>
      <c r="G2" s="191"/>
    </row>
    <row r="3" spans="1:7" ht="16.5" hidden="1">
      <c r="A3" s="190" t="s">
        <v>4155</v>
      </c>
      <c r="B3" s="191" t="s">
        <v>993</v>
      </c>
      <c r="C3" s="192" t="s">
        <v>4159</v>
      </c>
      <c r="D3" s="191" t="s">
        <v>4160</v>
      </c>
      <c r="E3" s="191" t="s">
        <v>2717</v>
      </c>
      <c r="F3" s="191" t="s">
        <v>4158</v>
      </c>
      <c r="G3" s="191"/>
    </row>
    <row r="4" spans="1:7" ht="16.5" hidden="1">
      <c r="A4" s="190" t="s">
        <v>4155</v>
      </c>
      <c r="B4" s="191" t="s">
        <v>993</v>
      </c>
      <c r="C4" s="192" t="s">
        <v>4161</v>
      </c>
      <c r="D4" s="191" t="s">
        <v>4162</v>
      </c>
      <c r="E4" s="191" t="s">
        <v>2717</v>
      </c>
      <c r="F4" s="191" t="s">
        <v>4158</v>
      </c>
      <c r="G4" s="191"/>
    </row>
    <row r="5" spans="1:7" ht="16.5" hidden="1">
      <c r="A5" s="190" t="s">
        <v>4155</v>
      </c>
      <c r="B5" s="191" t="s">
        <v>993</v>
      </c>
      <c r="C5" s="192" t="s">
        <v>4163</v>
      </c>
      <c r="D5" s="191" t="s">
        <v>4164</v>
      </c>
      <c r="E5" s="191" t="s">
        <v>2717</v>
      </c>
      <c r="F5" s="191" t="s">
        <v>4158</v>
      </c>
      <c r="G5" s="191"/>
    </row>
    <row r="6" spans="1:7" ht="16.5" hidden="1">
      <c r="A6" s="190" t="s">
        <v>4155</v>
      </c>
      <c r="B6" s="191" t="s">
        <v>993</v>
      </c>
      <c r="C6" s="192" t="s">
        <v>4165</v>
      </c>
      <c r="D6" s="191" t="s">
        <v>4166</v>
      </c>
      <c r="E6" s="191" t="s">
        <v>2717</v>
      </c>
      <c r="F6" s="191" t="s">
        <v>4158</v>
      </c>
      <c r="G6" s="191"/>
    </row>
    <row r="7" spans="1:7" ht="16.5" hidden="1">
      <c r="A7" s="190" t="s">
        <v>4155</v>
      </c>
      <c r="B7" s="191" t="s">
        <v>993</v>
      </c>
      <c r="C7" s="192" t="s">
        <v>4167</v>
      </c>
      <c r="D7" s="191" t="s">
        <v>4168</v>
      </c>
      <c r="E7" s="191" t="s">
        <v>2717</v>
      </c>
      <c r="F7" s="191" t="s">
        <v>4158</v>
      </c>
      <c r="G7" s="191"/>
    </row>
    <row r="8" spans="1:7" ht="16.5" hidden="1">
      <c r="A8" s="190" t="s">
        <v>4155</v>
      </c>
      <c r="B8" s="191" t="s">
        <v>993</v>
      </c>
      <c r="C8" s="192" t="s">
        <v>4169</v>
      </c>
      <c r="D8" s="191" t="s">
        <v>4170</v>
      </c>
      <c r="E8" s="191" t="s">
        <v>2717</v>
      </c>
      <c r="F8" s="191" t="s">
        <v>4158</v>
      </c>
      <c r="G8" s="191"/>
    </row>
    <row r="9" spans="1:7" ht="16.5" hidden="1">
      <c r="A9" s="190" t="s">
        <v>4155</v>
      </c>
      <c r="B9" s="191" t="s">
        <v>993</v>
      </c>
      <c r="C9" s="192" t="s">
        <v>4171</v>
      </c>
      <c r="D9" s="191" t="s">
        <v>4172</v>
      </c>
      <c r="E9" s="191" t="s">
        <v>2717</v>
      </c>
      <c r="F9" s="191" t="s">
        <v>4158</v>
      </c>
      <c r="G9" s="191"/>
    </row>
    <row r="10" spans="1:7" ht="16.5" hidden="1">
      <c r="A10" s="190" t="s">
        <v>4155</v>
      </c>
      <c r="B10" s="191" t="s">
        <v>993</v>
      </c>
      <c r="C10" s="192" t="s">
        <v>4173</v>
      </c>
      <c r="D10" s="191" t="s">
        <v>4174</v>
      </c>
      <c r="E10" s="191" t="s">
        <v>2717</v>
      </c>
      <c r="F10" s="191" t="s">
        <v>4158</v>
      </c>
      <c r="G10" s="191"/>
    </row>
    <row r="11" spans="1:7" ht="16.5" hidden="1">
      <c r="A11" s="190" t="s">
        <v>4155</v>
      </c>
      <c r="B11" s="191" t="s">
        <v>993</v>
      </c>
      <c r="C11" s="192" t="s">
        <v>2215</v>
      </c>
      <c r="D11" s="191" t="s">
        <v>4175</v>
      </c>
      <c r="E11" s="191" t="s">
        <v>2717</v>
      </c>
      <c r="F11" s="191" t="s">
        <v>4158</v>
      </c>
      <c r="G11" s="191"/>
    </row>
    <row r="12" spans="1:7" ht="16.5" hidden="1">
      <c r="A12" s="190" t="s">
        <v>4155</v>
      </c>
      <c r="B12" s="191" t="s">
        <v>993</v>
      </c>
      <c r="C12" s="192" t="s">
        <v>2223</v>
      </c>
      <c r="D12" s="191" t="s">
        <v>4176</v>
      </c>
      <c r="E12" s="191" t="s">
        <v>2717</v>
      </c>
      <c r="F12" s="191" t="s">
        <v>4158</v>
      </c>
      <c r="G12" s="191"/>
    </row>
    <row r="13" spans="1:7" ht="16.5" hidden="1">
      <c r="A13" s="190" t="s">
        <v>4155</v>
      </c>
      <c r="B13" s="191" t="s">
        <v>993</v>
      </c>
      <c r="C13" s="192" t="s">
        <v>3843</v>
      </c>
      <c r="D13" s="191" t="s">
        <v>4177</v>
      </c>
      <c r="E13" s="191" t="s">
        <v>2717</v>
      </c>
      <c r="F13" s="191" t="s">
        <v>4158</v>
      </c>
      <c r="G13" s="191"/>
    </row>
    <row r="14" spans="1:7" ht="16.5" hidden="1">
      <c r="A14" s="190" t="s">
        <v>4178</v>
      </c>
      <c r="B14" s="191" t="s">
        <v>1306</v>
      </c>
      <c r="C14" s="192" t="s">
        <v>2219</v>
      </c>
      <c r="D14" s="191" t="s">
        <v>4179</v>
      </c>
      <c r="E14" s="191" t="s">
        <v>2858</v>
      </c>
      <c r="F14" s="191" t="s">
        <v>4180</v>
      </c>
      <c r="G14" s="191"/>
    </row>
    <row r="15" spans="1:7" ht="16.5" hidden="1">
      <c r="A15" s="190" t="s">
        <v>4181</v>
      </c>
      <c r="B15" s="191" t="s">
        <v>792</v>
      </c>
      <c r="C15" s="192" t="s">
        <v>2219</v>
      </c>
      <c r="D15" s="191" t="s">
        <v>4182</v>
      </c>
      <c r="E15" s="191" t="s">
        <v>2855</v>
      </c>
      <c r="F15" s="191" t="s">
        <v>4180</v>
      </c>
      <c r="G15" s="191"/>
    </row>
    <row r="16" spans="1:7" ht="16.5" hidden="1">
      <c r="A16" s="190" t="s">
        <v>4181</v>
      </c>
      <c r="B16" s="191" t="s">
        <v>792</v>
      </c>
      <c r="C16" s="192" t="s">
        <v>2213</v>
      </c>
      <c r="D16" s="191" t="s">
        <v>4183</v>
      </c>
      <c r="E16" s="191" t="s">
        <v>2855</v>
      </c>
      <c r="F16" s="191" t="s">
        <v>4180</v>
      </c>
      <c r="G16" s="191"/>
    </row>
    <row r="17" spans="1:7" ht="16.5" hidden="1">
      <c r="A17" s="190" t="s">
        <v>4181</v>
      </c>
      <c r="B17" s="191" t="s">
        <v>792</v>
      </c>
      <c r="C17" s="192" t="s">
        <v>4079</v>
      </c>
      <c r="D17" s="191" t="s">
        <v>4184</v>
      </c>
      <c r="E17" s="191" t="s">
        <v>2855</v>
      </c>
      <c r="F17" s="191" t="s">
        <v>4180</v>
      </c>
      <c r="G17" s="191"/>
    </row>
    <row r="18" spans="1:7" ht="16.5" hidden="1">
      <c r="A18" s="190" t="s">
        <v>4181</v>
      </c>
      <c r="B18" s="191" t="s">
        <v>792</v>
      </c>
      <c r="C18" s="192" t="s">
        <v>4080</v>
      </c>
      <c r="D18" s="191" t="s">
        <v>4185</v>
      </c>
      <c r="E18" s="191" t="s">
        <v>2855</v>
      </c>
      <c r="F18" s="191" t="s">
        <v>4180</v>
      </c>
      <c r="G18" s="191"/>
    </row>
    <row r="19" spans="1:7" ht="16.5" hidden="1">
      <c r="A19" s="190" t="s">
        <v>4181</v>
      </c>
      <c r="B19" s="191" t="s">
        <v>792</v>
      </c>
      <c r="C19" s="192" t="s">
        <v>4081</v>
      </c>
      <c r="D19" s="191" t="s">
        <v>4186</v>
      </c>
      <c r="E19" s="191" t="s">
        <v>2855</v>
      </c>
      <c r="F19" s="191" t="s">
        <v>4180</v>
      </c>
      <c r="G19" s="191"/>
    </row>
    <row r="20" spans="1:7" ht="16.5" hidden="1">
      <c r="A20" s="193" t="s">
        <v>4187</v>
      </c>
      <c r="B20" s="194" t="s">
        <v>2866</v>
      </c>
      <c r="C20" s="195" t="s">
        <v>4188</v>
      </c>
      <c r="D20" s="194" t="s">
        <v>4189</v>
      </c>
      <c r="E20" s="194" t="s">
        <v>3948</v>
      </c>
      <c r="F20" s="194" t="s">
        <v>4180</v>
      </c>
      <c r="G20" s="194" t="s">
        <v>4190</v>
      </c>
    </row>
    <row r="21" spans="1:7" ht="16.5" hidden="1">
      <c r="A21" s="193" t="s">
        <v>4187</v>
      </c>
      <c r="B21" s="194" t="s">
        <v>2866</v>
      </c>
      <c r="C21" s="195" t="s">
        <v>2219</v>
      </c>
      <c r="D21" s="194" t="s">
        <v>4191</v>
      </c>
      <c r="E21" s="194" t="s">
        <v>3948</v>
      </c>
      <c r="F21" s="194" t="s">
        <v>4180</v>
      </c>
      <c r="G21" s="194" t="s">
        <v>4190</v>
      </c>
    </row>
    <row r="22" spans="1:7" ht="16.5" hidden="1">
      <c r="A22" s="193" t="s">
        <v>4192</v>
      </c>
      <c r="B22" s="194" t="s">
        <v>2866</v>
      </c>
      <c r="C22" s="195" t="s">
        <v>2213</v>
      </c>
      <c r="D22" s="194" t="s">
        <v>4193</v>
      </c>
      <c r="E22" s="194" t="s">
        <v>3948</v>
      </c>
      <c r="F22" s="194" t="s">
        <v>4180</v>
      </c>
      <c r="G22" s="194" t="s">
        <v>4190</v>
      </c>
    </row>
    <row r="23" spans="1:7" ht="16.5" hidden="1">
      <c r="A23" s="193" t="s">
        <v>4194</v>
      </c>
      <c r="B23" s="196" t="s">
        <v>2860</v>
      </c>
      <c r="C23" s="195" t="s">
        <v>4188</v>
      </c>
      <c r="D23" s="194" t="s">
        <v>4195</v>
      </c>
      <c r="E23" s="194" t="s">
        <v>2861</v>
      </c>
      <c r="F23" s="194" t="s">
        <v>4158</v>
      </c>
      <c r="G23" s="194" t="s">
        <v>4190</v>
      </c>
    </row>
    <row r="24" spans="1:7" ht="16.5" hidden="1">
      <c r="A24" s="193" t="s">
        <v>4194</v>
      </c>
      <c r="B24" s="194" t="s">
        <v>4196</v>
      </c>
      <c r="C24" s="195" t="s">
        <v>2219</v>
      </c>
      <c r="D24" s="194" t="s">
        <v>4197</v>
      </c>
      <c r="E24" s="194" t="s">
        <v>2861</v>
      </c>
      <c r="F24" s="194" t="s">
        <v>4158</v>
      </c>
      <c r="G24" s="194" t="s">
        <v>4190</v>
      </c>
    </row>
    <row r="25" spans="1:7" ht="16.5" hidden="1">
      <c r="A25" s="193" t="s">
        <v>4194</v>
      </c>
      <c r="B25" s="194" t="s">
        <v>4198</v>
      </c>
      <c r="C25" s="195" t="s">
        <v>2213</v>
      </c>
      <c r="D25" s="194" t="s">
        <v>4199</v>
      </c>
      <c r="E25" s="194" t="s">
        <v>2861</v>
      </c>
      <c r="F25" s="194" t="s">
        <v>4158</v>
      </c>
      <c r="G25" s="194" t="s">
        <v>4190</v>
      </c>
    </row>
    <row r="26" spans="1:7" ht="16.5" hidden="1">
      <c r="A26" s="197" t="s">
        <v>4200</v>
      </c>
      <c r="B26" s="197" t="s">
        <v>4201</v>
      </c>
      <c r="C26" s="198" t="s">
        <v>2219</v>
      </c>
      <c r="D26" s="197" t="s">
        <v>4202</v>
      </c>
      <c r="E26" s="191" t="s">
        <v>3172</v>
      </c>
      <c r="F26" s="191" t="s">
        <v>4158</v>
      </c>
      <c r="G26" s="191"/>
    </row>
    <row r="27" spans="1:7" ht="16.5" hidden="1">
      <c r="A27" s="197" t="s">
        <v>4200</v>
      </c>
      <c r="B27" s="197" t="s">
        <v>4201</v>
      </c>
      <c r="C27" s="198" t="s">
        <v>2213</v>
      </c>
      <c r="D27" s="197" t="s">
        <v>4203</v>
      </c>
      <c r="E27" s="191" t="s">
        <v>3172</v>
      </c>
      <c r="F27" s="191" t="s">
        <v>4158</v>
      </c>
      <c r="G27" s="191"/>
    </row>
    <row r="28" spans="1:7" ht="16.5" hidden="1">
      <c r="A28" s="197" t="s">
        <v>4200</v>
      </c>
      <c r="B28" s="197" t="s">
        <v>4201</v>
      </c>
      <c r="C28" s="198" t="s">
        <v>4079</v>
      </c>
      <c r="D28" s="197" t="s">
        <v>4204</v>
      </c>
      <c r="E28" s="191" t="s">
        <v>3172</v>
      </c>
      <c r="F28" s="191" t="s">
        <v>4158</v>
      </c>
      <c r="G28" s="191"/>
    </row>
    <row r="29" spans="1:7" ht="16.5" hidden="1">
      <c r="A29" s="191" t="s">
        <v>4205</v>
      </c>
      <c r="B29" s="191" t="s">
        <v>733</v>
      </c>
      <c r="C29" s="192" t="s">
        <v>4206</v>
      </c>
      <c r="D29" s="191" t="s">
        <v>4207</v>
      </c>
      <c r="E29" s="191" t="s">
        <v>3117</v>
      </c>
      <c r="F29" s="191" t="s">
        <v>4158</v>
      </c>
      <c r="G29" s="191"/>
    </row>
    <row r="30" spans="1:7" ht="16.5" hidden="1">
      <c r="A30" s="191" t="s">
        <v>4205</v>
      </c>
      <c r="B30" s="191" t="s">
        <v>733</v>
      </c>
      <c r="C30" s="192" t="s">
        <v>4208</v>
      </c>
      <c r="D30" s="191" t="s">
        <v>4209</v>
      </c>
      <c r="E30" s="191" t="s">
        <v>3117</v>
      </c>
      <c r="F30" s="191" t="s">
        <v>4158</v>
      </c>
      <c r="G30" s="191"/>
    </row>
    <row r="31" spans="1:7" ht="16.5" hidden="1">
      <c r="A31" s="190" t="s">
        <v>4210</v>
      </c>
      <c r="B31" s="191" t="s">
        <v>4211</v>
      </c>
      <c r="C31" s="192" t="s">
        <v>4212</v>
      </c>
      <c r="D31" s="191" t="s">
        <v>4213</v>
      </c>
      <c r="E31" s="191" t="s">
        <v>2652</v>
      </c>
      <c r="F31" s="191" t="s">
        <v>4158</v>
      </c>
      <c r="G31" s="191"/>
    </row>
    <row r="32" spans="1:7" ht="16.5" hidden="1">
      <c r="A32" s="190" t="s">
        <v>4210</v>
      </c>
      <c r="B32" s="191" t="s">
        <v>4211</v>
      </c>
      <c r="C32" s="192" t="s">
        <v>4214</v>
      </c>
      <c r="D32" s="191" t="s">
        <v>4215</v>
      </c>
      <c r="E32" s="191" t="s">
        <v>2652</v>
      </c>
      <c r="F32" s="191" t="s">
        <v>4158</v>
      </c>
      <c r="G32" s="191"/>
    </row>
    <row r="33" spans="1:7" ht="16.5" hidden="1">
      <c r="A33" s="190" t="s">
        <v>4210</v>
      </c>
      <c r="B33" s="191" t="s">
        <v>4211</v>
      </c>
      <c r="C33" s="192" t="s">
        <v>4216</v>
      </c>
      <c r="D33" s="191" t="s">
        <v>4217</v>
      </c>
      <c r="E33" s="191" t="s">
        <v>2652</v>
      </c>
      <c r="F33" s="191" t="s">
        <v>4158</v>
      </c>
      <c r="G33" s="191"/>
    </row>
    <row r="34" spans="1:7" ht="16.5" hidden="1">
      <c r="A34" s="190" t="s">
        <v>4210</v>
      </c>
      <c r="B34" s="191" t="s">
        <v>4211</v>
      </c>
      <c r="C34" s="192" t="s">
        <v>4218</v>
      </c>
      <c r="D34" s="191" t="s">
        <v>4219</v>
      </c>
      <c r="E34" s="191" t="s">
        <v>2652</v>
      </c>
      <c r="F34" s="191" t="s">
        <v>4158</v>
      </c>
      <c r="G34" s="191"/>
    </row>
    <row r="35" spans="1:7" ht="16.5" hidden="1">
      <c r="A35" s="190" t="s">
        <v>4210</v>
      </c>
      <c r="B35" s="191" t="s">
        <v>4211</v>
      </c>
      <c r="C35" s="192" t="s">
        <v>4220</v>
      </c>
      <c r="D35" s="191" t="s">
        <v>4221</v>
      </c>
      <c r="E35" s="191" t="s">
        <v>2652</v>
      </c>
      <c r="F35" s="191" t="s">
        <v>4158</v>
      </c>
      <c r="G35" s="191"/>
    </row>
    <row r="36" spans="1:7" ht="16.5" hidden="1">
      <c r="A36" s="199" t="s">
        <v>4222</v>
      </c>
      <c r="B36" s="199" t="s">
        <v>4223</v>
      </c>
      <c r="C36" s="200" t="s">
        <v>4216</v>
      </c>
      <c r="D36" s="199" t="s">
        <v>4224</v>
      </c>
      <c r="E36" s="191" t="s">
        <v>4225</v>
      </c>
      <c r="F36" s="191" t="s">
        <v>4158</v>
      </c>
      <c r="G36" s="191"/>
    </row>
    <row r="37" spans="1:7" ht="16.5" hidden="1">
      <c r="A37" s="199" t="s">
        <v>4222</v>
      </c>
      <c r="B37" s="199" t="s">
        <v>4223</v>
      </c>
      <c r="C37" s="200" t="s">
        <v>4226</v>
      </c>
      <c r="D37" s="199" t="s">
        <v>4227</v>
      </c>
      <c r="E37" s="191" t="s">
        <v>4225</v>
      </c>
      <c r="F37" s="191" t="s">
        <v>4158</v>
      </c>
      <c r="G37" s="191"/>
    </row>
    <row r="38" spans="1:7" ht="16.5" hidden="1">
      <c r="A38" s="199" t="s">
        <v>4222</v>
      </c>
      <c r="B38" s="199" t="s">
        <v>4223</v>
      </c>
      <c r="C38" s="200" t="s">
        <v>4228</v>
      </c>
      <c r="D38" s="199" t="s">
        <v>4229</v>
      </c>
      <c r="E38" s="191" t="s">
        <v>4225</v>
      </c>
      <c r="F38" s="191" t="s">
        <v>4158</v>
      </c>
      <c r="G38" s="191"/>
    </row>
    <row r="39" spans="1:7" ht="16.5" hidden="1">
      <c r="A39" s="190" t="s">
        <v>4230</v>
      </c>
      <c r="B39" s="200" t="s">
        <v>4231</v>
      </c>
      <c r="C39" s="199" t="s">
        <v>3845</v>
      </c>
      <c r="D39" s="191" t="s">
        <v>4232</v>
      </c>
      <c r="E39" s="201"/>
      <c r="F39" s="191" t="s">
        <v>4158</v>
      </c>
      <c r="G39" s="191" t="s">
        <v>4233</v>
      </c>
    </row>
    <row r="40" spans="1:7" ht="16.5" hidden="1">
      <c r="A40" s="190" t="s">
        <v>4230</v>
      </c>
      <c r="B40" s="200" t="s">
        <v>4234</v>
      </c>
      <c r="C40" s="199" t="s">
        <v>3846</v>
      </c>
      <c r="D40" s="191" t="s">
        <v>4235</v>
      </c>
      <c r="E40" s="201"/>
      <c r="F40" s="191" t="s">
        <v>4158</v>
      </c>
      <c r="G40" s="191" t="s">
        <v>4233</v>
      </c>
    </row>
    <row r="41" spans="1:7" ht="16.5" hidden="1">
      <c r="A41" s="190" t="s">
        <v>4230</v>
      </c>
      <c r="B41" s="200" t="s">
        <v>4234</v>
      </c>
      <c r="C41" s="199" t="s">
        <v>4236</v>
      </c>
      <c r="D41" s="191" t="s">
        <v>4237</v>
      </c>
      <c r="E41" s="201"/>
      <c r="F41" s="191" t="s">
        <v>4158</v>
      </c>
      <c r="G41" s="191" t="s">
        <v>4233</v>
      </c>
    </row>
    <row r="42" spans="1:7" ht="16.5" hidden="1">
      <c r="A42" s="190" t="s">
        <v>4230</v>
      </c>
      <c r="B42" s="200" t="s">
        <v>4234</v>
      </c>
      <c r="C42" s="199" t="s">
        <v>4238</v>
      </c>
      <c r="D42" s="191" t="s">
        <v>4239</v>
      </c>
      <c r="E42" s="201"/>
      <c r="F42" s="191" t="s">
        <v>4158</v>
      </c>
      <c r="G42" s="191" t="s">
        <v>4233</v>
      </c>
    </row>
    <row r="43" spans="1:7" ht="16.5" hidden="1">
      <c r="A43" s="190" t="s">
        <v>4230</v>
      </c>
      <c r="B43" s="200" t="s">
        <v>4234</v>
      </c>
      <c r="C43" s="199" t="s">
        <v>4240</v>
      </c>
      <c r="D43" s="191" t="s">
        <v>4241</v>
      </c>
      <c r="E43" s="201"/>
      <c r="F43" s="191" t="s">
        <v>4158</v>
      </c>
      <c r="G43" s="191" t="s">
        <v>4233</v>
      </c>
    </row>
    <row r="44" spans="1:7" ht="16.5" hidden="1">
      <c r="A44" s="190" t="s">
        <v>4230</v>
      </c>
      <c r="B44" s="200" t="s">
        <v>4234</v>
      </c>
      <c r="C44" s="199" t="s">
        <v>4242</v>
      </c>
      <c r="D44" s="191" t="s">
        <v>4243</v>
      </c>
      <c r="E44" s="201"/>
      <c r="F44" s="191" t="s">
        <v>4158</v>
      </c>
      <c r="G44" s="191" t="s">
        <v>4233</v>
      </c>
    </row>
    <row r="45" spans="1:7" ht="16.5" hidden="1">
      <c r="A45" s="190" t="s">
        <v>4230</v>
      </c>
      <c r="B45" s="200" t="s">
        <v>4234</v>
      </c>
      <c r="C45" s="199" t="s">
        <v>4244</v>
      </c>
      <c r="D45" s="191" t="s">
        <v>4245</v>
      </c>
      <c r="E45" s="201"/>
      <c r="F45" s="191" t="s">
        <v>4158</v>
      </c>
      <c r="G45" s="191" t="s">
        <v>4233</v>
      </c>
    </row>
    <row r="46" spans="1:7" ht="16.5" hidden="1">
      <c r="A46" s="190" t="s">
        <v>4230</v>
      </c>
      <c r="B46" s="200" t="s">
        <v>4234</v>
      </c>
      <c r="C46" s="199" t="s">
        <v>3998</v>
      </c>
      <c r="D46" s="191" t="s">
        <v>4246</v>
      </c>
      <c r="E46" s="201"/>
      <c r="F46" s="191" t="s">
        <v>4158</v>
      </c>
      <c r="G46" s="191" t="s">
        <v>4233</v>
      </c>
    </row>
    <row r="47" spans="1:7" ht="16.5" hidden="1">
      <c r="A47" s="190" t="s">
        <v>4230</v>
      </c>
      <c r="B47" s="200" t="s">
        <v>4234</v>
      </c>
      <c r="C47" s="199" t="s">
        <v>3999</v>
      </c>
      <c r="D47" s="191" t="s">
        <v>4247</v>
      </c>
      <c r="E47" s="201"/>
      <c r="F47" s="191" t="s">
        <v>4158</v>
      </c>
      <c r="G47" s="191" t="s">
        <v>4233</v>
      </c>
    </row>
    <row r="48" spans="1:7" ht="16.5" hidden="1">
      <c r="A48" s="190" t="s">
        <v>4230</v>
      </c>
      <c r="B48" s="200" t="s">
        <v>4234</v>
      </c>
      <c r="C48" s="199" t="s">
        <v>4248</v>
      </c>
      <c r="D48" s="191" t="s">
        <v>4249</v>
      </c>
      <c r="E48" s="201"/>
      <c r="F48" s="191" t="s">
        <v>4158</v>
      </c>
      <c r="G48" s="191" t="s">
        <v>4233</v>
      </c>
    </row>
    <row r="49" spans="1:7" ht="16.5" hidden="1">
      <c r="A49" s="190" t="s">
        <v>4230</v>
      </c>
      <c r="B49" s="200" t="s">
        <v>4234</v>
      </c>
      <c r="C49" s="199" t="s">
        <v>4250</v>
      </c>
      <c r="D49" s="191" t="s">
        <v>4251</v>
      </c>
      <c r="E49" s="201"/>
      <c r="F49" s="191" t="s">
        <v>4158</v>
      </c>
      <c r="G49" s="191" t="s">
        <v>4233</v>
      </c>
    </row>
    <row r="50" spans="1:7" ht="16.5" hidden="1">
      <c r="A50" s="190" t="s">
        <v>4252</v>
      </c>
      <c r="B50" s="191" t="s">
        <v>1055</v>
      </c>
      <c r="C50" s="192" t="s">
        <v>2219</v>
      </c>
      <c r="D50" s="191" t="s">
        <v>4253</v>
      </c>
      <c r="E50" s="191" t="s">
        <v>2702</v>
      </c>
      <c r="F50" s="191" t="s">
        <v>4158</v>
      </c>
      <c r="G50" s="191"/>
    </row>
    <row r="51" spans="1:7" ht="16.5" hidden="1">
      <c r="A51" s="190" t="s">
        <v>4252</v>
      </c>
      <c r="B51" s="191" t="s">
        <v>2425</v>
      </c>
      <c r="C51" s="192" t="s">
        <v>2213</v>
      </c>
      <c r="D51" s="191" t="s">
        <v>4254</v>
      </c>
      <c r="E51" s="191" t="s">
        <v>2702</v>
      </c>
      <c r="F51" s="191" t="s">
        <v>4158</v>
      </c>
      <c r="G51" s="191"/>
    </row>
    <row r="52" spans="1:7" ht="16.5" hidden="1">
      <c r="A52" s="190" t="s">
        <v>4252</v>
      </c>
      <c r="B52" s="191" t="s">
        <v>2425</v>
      </c>
      <c r="C52" s="192" t="s">
        <v>4079</v>
      </c>
      <c r="D52" s="191" t="s">
        <v>4255</v>
      </c>
      <c r="E52" s="191" t="s">
        <v>2702</v>
      </c>
      <c r="F52" s="191" t="s">
        <v>4158</v>
      </c>
      <c r="G52" s="191"/>
    </row>
    <row r="53" spans="1:7" ht="16.5" hidden="1">
      <c r="A53" s="190" t="s">
        <v>4252</v>
      </c>
      <c r="B53" s="191" t="s">
        <v>2425</v>
      </c>
      <c r="C53" s="192" t="s">
        <v>4080</v>
      </c>
      <c r="D53" s="191" t="s">
        <v>4256</v>
      </c>
      <c r="E53" s="191" t="s">
        <v>2702</v>
      </c>
      <c r="F53" s="191" t="s">
        <v>4158</v>
      </c>
      <c r="G53" s="191"/>
    </row>
    <row r="54" spans="1:7" ht="16.5" hidden="1">
      <c r="A54" s="190" t="s">
        <v>4252</v>
      </c>
      <c r="B54" s="191" t="s">
        <v>2425</v>
      </c>
      <c r="C54" s="192" t="s">
        <v>4081</v>
      </c>
      <c r="D54" s="191" t="s">
        <v>4257</v>
      </c>
      <c r="E54" s="191" t="s">
        <v>2702</v>
      </c>
      <c r="F54" s="191" t="s">
        <v>4158</v>
      </c>
      <c r="G54" s="191"/>
    </row>
    <row r="55" spans="1:7" ht="16.5" hidden="1">
      <c r="A55" s="190" t="s">
        <v>4252</v>
      </c>
      <c r="B55" s="191" t="s">
        <v>2425</v>
      </c>
      <c r="C55" s="192" t="s">
        <v>4082</v>
      </c>
      <c r="D55" s="191" t="s">
        <v>4258</v>
      </c>
      <c r="E55" s="191" t="s">
        <v>2702</v>
      </c>
      <c r="F55" s="191" t="s">
        <v>4158</v>
      </c>
      <c r="G55" s="191"/>
    </row>
    <row r="56" spans="1:7" ht="16.5" hidden="1">
      <c r="A56" s="190" t="s">
        <v>4252</v>
      </c>
      <c r="B56" s="191" t="s">
        <v>2425</v>
      </c>
      <c r="C56" s="192" t="s">
        <v>4083</v>
      </c>
      <c r="D56" s="191" t="s">
        <v>4259</v>
      </c>
      <c r="E56" s="191" t="s">
        <v>2702</v>
      </c>
      <c r="F56" s="191" t="s">
        <v>4158</v>
      </c>
      <c r="G56" s="191"/>
    </row>
    <row r="57" spans="1:7" ht="16.5" hidden="1">
      <c r="A57" s="191" t="s">
        <v>4260</v>
      </c>
      <c r="B57" s="191" t="s">
        <v>2821</v>
      </c>
      <c r="C57" s="191" t="s">
        <v>4261</v>
      </c>
      <c r="D57" s="191" t="s">
        <v>4262</v>
      </c>
      <c r="E57" s="191"/>
      <c r="F57" s="191" t="s">
        <v>4180</v>
      </c>
      <c r="G57" s="191"/>
    </row>
    <row r="58" spans="1:7" ht="16.5" hidden="1">
      <c r="A58" s="191" t="s">
        <v>4260</v>
      </c>
      <c r="B58" s="191" t="s">
        <v>2821</v>
      </c>
      <c r="C58" s="191" t="s">
        <v>4156</v>
      </c>
      <c r="D58" s="191" t="s">
        <v>4263</v>
      </c>
      <c r="E58" s="191"/>
      <c r="F58" s="191" t="s">
        <v>4180</v>
      </c>
      <c r="G58" s="191"/>
    </row>
    <row r="59" spans="1:7" ht="16.5" hidden="1">
      <c r="A59" s="191" t="s">
        <v>4260</v>
      </c>
      <c r="B59" s="191" t="s">
        <v>2821</v>
      </c>
      <c r="C59" s="191" t="s">
        <v>4159</v>
      </c>
      <c r="D59" s="191" t="s">
        <v>4264</v>
      </c>
      <c r="E59" s="191"/>
      <c r="F59" s="191" t="s">
        <v>4180</v>
      </c>
      <c r="G59" s="191"/>
    </row>
    <row r="60" spans="1:7" ht="16.5" hidden="1">
      <c r="A60" s="191" t="s">
        <v>4260</v>
      </c>
      <c r="B60" s="191" t="s">
        <v>2821</v>
      </c>
      <c r="C60" s="191" t="s">
        <v>2223</v>
      </c>
      <c r="D60" s="191" t="s">
        <v>4265</v>
      </c>
      <c r="E60" s="191"/>
      <c r="F60" s="191" t="s">
        <v>4180</v>
      </c>
      <c r="G60" s="191"/>
    </row>
    <row r="61" spans="1:7" ht="16.5" hidden="1">
      <c r="A61" s="191" t="s">
        <v>4260</v>
      </c>
      <c r="B61" s="191" t="s">
        <v>2821</v>
      </c>
      <c r="C61" s="191" t="s">
        <v>4085</v>
      </c>
      <c r="D61" s="191" t="s">
        <v>4266</v>
      </c>
      <c r="E61" s="191"/>
      <c r="F61" s="191" t="s">
        <v>4180</v>
      </c>
      <c r="G61" s="191"/>
    </row>
    <row r="62" spans="1:7" ht="16.5" hidden="1">
      <c r="A62" s="191" t="s">
        <v>4260</v>
      </c>
      <c r="B62" s="191" t="s">
        <v>2821</v>
      </c>
      <c r="C62" s="191" t="s">
        <v>4090</v>
      </c>
      <c r="D62" s="191" t="s">
        <v>4267</v>
      </c>
      <c r="E62" s="191"/>
      <c r="F62" s="191" t="s">
        <v>4180</v>
      </c>
      <c r="G62" s="191"/>
    </row>
    <row r="63" spans="1:7" ht="16.5" hidden="1">
      <c r="A63" s="191" t="s">
        <v>4260</v>
      </c>
      <c r="B63" s="191" t="s">
        <v>2821</v>
      </c>
      <c r="C63" s="191" t="s">
        <v>4268</v>
      </c>
      <c r="D63" s="191" t="s">
        <v>4269</v>
      </c>
      <c r="E63" s="191"/>
      <c r="F63" s="191" t="s">
        <v>4180</v>
      </c>
      <c r="G63" s="191"/>
    </row>
    <row r="64" spans="1:7" ht="16.5" hidden="1">
      <c r="A64" s="191" t="s">
        <v>4260</v>
      </c>
      <c r="B64" s="191" t="s">
        <v>2821</v>
      </c>
      <c r="C64" s="191" t="s">
        <v>4096</v>
      </c>
      <c r="D64" s="191" t="s">
        <v>4270</v>
      </c>
      <c r="E64" s="191"/>
      <c r="F64" s="191" t="s">
        <v>4180</v>
      </c>
      <c r="G64" s="191"/>
    </row>
    <row r="65" spans="1:7" ht="16.5" hidden="1">
      <c r="A65" s="191" t="s">
        <v>4260</v>
      </c>
      <c r="B65" s="191" t="s">
        <v>2821</v>
      </c>
      <c r="C65" s="191" t="s">
        <v>4097</v>
      </c>
      <c r="D65" s="191" t="s">
        <v>4271</v>
      </c>
      <c r="E65" s="191"/>
      <c r="F65" s="191" t="s">
        <v>4180</v>
      </c>
      <c r="G65" s="191"/>
    </row>
    <row r="66" spans="1:7" ht="16.5" hidden="1">
      <c r="A66" s="191" t="s">
        <v>4260</v>
      </c>
      <c r="B66" s="191" t="s">
        <v>2821</v>
      </c>
      <c r="C66" s="191" t="s">
        <v>4099</v>
      </c>
      <c r="D66" s="191" t="s">
        <v>4272</v>
      </c>
      <c r="E66" s="191"/>
      <c r="F66" s="191" t="s">
        <v>4180</v>
      </c>
      <c r="G66" s="191"/>
    </row>
    <row r="67" spans="1:7" ht="16.5" hidden="1">
      <c r="A67" s="191" t="s">
        <v>4260</v>
      </c>
      <c r="B67" s="191" t="s">
        <v>2821</v>
      </c>
      <c r="C67" s="191" t="s">
        <v>4100</v>
      </c>
      <c r="D67" s="191" t="s">
        <v>4273</v>
      </c>
      <c r="E67" s="191"/>
      <c r="F67" s="191" t="s">
        <v>4180</v>
      </c>
      <c r="G67" s="191"/>
    </row>
    <row r="68" spans="1:7" ht="16.5" hidden="1">
      <c r="A68" s="191" t="s">
        <v>4260</v>
      </c>
      <c r="B68" s="191" t="s">
        <v>2821</v>
      </c>
      <c r="C68" s="191" t="s">
        <v>4101</v>
      </c>
      <c r="D68" s="191" t="s">
        <v>4274</v>
      </c>
      <c r="E68" s="191"/>
      <c r="F68" s="191" t="s">
        <v>4180</v>
      </c>
      <c r="G68" s="191"/>
    </row>
    <row r="69" spans="1:7" ht="16.5" hidden="1">
      <c r="A69" s="191" t="s">
        <v>4260</v>
      </c>
      <c r="B69" s="191" t="s">
        <v>2821</v>
      </c>
      <c r="C69" s="191" t="s">
        <v>4102</v>
      </c>
      <c r="D69" s="191" t="s">
        <v>4275</v>
      </c>
      <c r="E69" s="191"/>
      <c r="F69" s="191" t="s">
        <v>4180</v>
      </c>
      <c r="G69" s="191"/>
    </row>
    <row r="70" spans="1:7" ht="16.5" hidden="1">
      <c r="A70" s="191" t="s">
        <v>4260</v>
      </c>
      <c r="B70" s="191" t="s">
        <v>2821</v>
      </c>
      <c r="C70" s="191" t="s">
        <v>4104</v>
      </c>
      <c r="D70" s="191" t="s">
        <v>4276</v>
      </c>
      <c r="E70" s="191"/>
      <c r="F70" s="191" t="s">
        <v>4180</v>
      </c>
      <c r="G70" s="191"/>
    </row>
    <row r="71" spans="1:7" ht="16.5" hidden="1">
      <c r="A71" s="191" t="s">
        <v>4260</v>
      </c>
      <c r="B71" s="191" t="s">
        <v>2821</v>
      </c>
      <c r="C71" s="191" t="s">
        <v>4108</v>
      </c>
      <c r="D71" s="191" t="s">
        <v>4277</v>
      </c>
      <c r="E71" s="191"/>
      <c r="F71" s="191" t="s">
        <v>4180</v>
      </c>
      <c r="G71" s="191"/>
    </row>
    <row r="72" spans="1:7" ht="16.5" hidden="1">
      <c r="A72" s="191" t="s">
        <v>4260</v>
      </c>
      <c r="B72" s="191" t="s">
        <v>2821</v>
      </c>
      <c r="C72" s="191" t="s">
        <v>2225</v>
      </c>
      <c r="D72" s="191" t="s">
        <v>4278</v>
      </c>
      <c r="E72" s="191"/>
      <c r="F72" s="191" t="s">
        <v>4180</v>
      </c>
      <c r="G72" s="191"/>
    </row>
    <row r="73" spans="1:7" ht="16.5" hidden="1">
      <c r="A73" s="191" t="s">
        <v>4260</v>
      </c>
      <c r="B73" s="191" t="s">
        <v>2821</v>
      </c>
      <c r="C73" s="191" t="s">
        <v>4110</v>
      </c>
      <c r="D73" s="191" t="s">
        <v>4279</v>
      </c>
      <c r="E73" s="191"/>
      <c r="F73" s="191" t="s">
        <v>4180</v>
      </c>
      <c r="G73" s="191"/>
    </row>
    <row r="74" spans="1:7" ht="16.5" hidden="1">
      <c r="A74" s="191" t="s">
        <v>4260</v>
      </c>
      <c r="B74" s="191" t="s">
        <v>2821</v>
      </c>
      <c r="C74" s="191" t="s">
        <v>4111</v>
      </c>
      <c r="D74" s="191" t="s">
        <v>4280</v>
      </c>
      <c r="E74" s="191"/>
      <c r="F74" s="191" t="s">
        <v>4180</v>
      </c>
      <c r="G74" s="191"/>
    </row>
    <row r="75" spans="1:7" ht="16.5" hidden="1">
      <c r="A75" s="191" t="s">
        <v>4260</v>
      </c>
      <c r="B75" s="191" t="s">
        <v>2821</v>
      </c>
      <c r="C75" s="191" t="s">
        <v>3833</v>
      </c>
      <c r="D75" s="191" t="s">
        <v>4281</v>
      </c>
      <c r="E75" s="191"/>
      <c r="F75" s="191" t="s">
        <v>4180</v>
      </c>
      <c r="G75" s="191"/>
    </row>
    <row r="76" spans="1:7" ht="16.5" hidden="1">
      <c r="A76" s="191" t="s">
        <v>4260</v>
      </c>
      <c r="B76" s="191" t="s">
        <v>2821</v>
      </c>
      <c r="C76" s="191" t="s">
        <v>3834</v>
      </c>
      <c r="D76" s="191" t="s">
        <v>4282</v>
      </c>
      <c r="E76" s="191"/>
      <c r="F76" s="191" t="s">
        <v>4180</v>
      </c>
      <c r="G76" s="191"/>
    </row>
    <row r="77" spans="1:7" ht="16.5" hidden="1">
      <c r="A77" s="191" t="s">
        <v>4260</v>
      </c>
      <c r="B77" s="191" t="s">
        <v>2821</v>
      </c>
      <c r="C77" s="191" t="s">
        <v>3840</v>
      </c>
      <c r="D77" s="191" t="s">
        <v>4283</v>
      </c>
      <c r="E77" s="191"/>
      <c r="F77" s="191" t="s">
        <v>4180</v>
      </c>
      <c r="G77" s="191"/>
    </row>
    <row r="78" spans="1:7" ht="16.5" hidden="1">
      <c r="A78" s="191" t="s">
        <v>4260</v>
      </c>
      <c r="B78" s="191" t="s">
        <v>2821</v>
      </c>
      <c r="C78" s="191" t="s">
        <v>3843</v>
      </c>
      <c r="D78" s="191" t="s">
        <v>4284</v>
      </c>
      <c r="E78" s="191"/>
      <c r="F78" s="191" t="s">
        <v>4180</v>
      </c>
      <c r="G78" s="191"/>
    </row>
    <row r="79" spans="1:7" ht="16.5" hidden="1">
      <c r="A79" s="191" t="s">
        <v>4260</v>
      </c>
      <c r="B79" s="191" t="s">
        <v>2821</v>
      </c>
      <c r="C79" s="191" t="s">
        <v>4285</v>
      </c>
      <c r="D79" s="191" t="s">
        <v>4286</v>
      </c>
      <c r="E79" s="191"/>
      <c r="F79" s="191" t="s">
        <v>4180</v>
      </c>
      <c r="G79" s="191"/>
    </row>
    <row r="80" spans="1:7" ht="16.5" hidden="1">
      <c r="A80" s="191" t="s">
        <v>4260</v>
      </c>
      <c r="B80" s="191" t="s">
        <v>2821</v>
      </c>
      <c r="C80" s="191" t="s">
        <v>4287</v>
      </c>
      <c r="D80" s="191" t="s">
        <v>4288</v>
      </c>
      <c r="E80" s="191"/>
      <c r="F80" s="191" t="s">
        <v>4180</v>
      </c>
      <c r="G80" s="191"/>
    </row>
    <row r="81" spans="1:7" ht="16.5" hidden="1">
      <c r="A81" s="191" t="s">
        <v>4260</v>
      </c>
      <c r="B81" s="191" t="s">
        <v>2821</v>
      </c>
      <c r="C81" s="191" t="s">
        <v>4289</v>
      </c>
      <c r="D81" s="191" t="s">
        <v>4290</v>
      </c>
      <c r="E81" s="191"/>
      <c r="F81" s="191" t="s">
        <v>4180</v>
      </c>
      <c r="G81" s="191"/>
    </row>
    <row r="82" spans="1:7" ht="16.5" hidden="1">
      <c r="A82" s="191" t="s">
        <v>4260</v>
      </c>
      <c r="B82" s="191" t="s">
        <v>2821</v>
      </c>
      <c r="C82" s="191" t="s">
        <v>4291</v>
      </c>
      <c r="D82" s="191" t="s">
        <v>4292</v>
      </c>
      <c r="E82" s="191"/>
      <c r="F82" s="191" t="s">
        <v>4180</v>
      </c>
      <c r="G82" s="191"/>
    </row>
    <row r="83" spans="1:7" ht="16.5" hidden="1">
      <c r="A83" s="191" t="s">
        <v>4260</v>
      </c>
      <c r="B83" s="191" t="s">
        <v>2821</v>
      </c>
      <c r="C83" s="191" t="s">
        <v>4293</v>
      </c>
      <c r="D83" s="191" t="s">
        <v>4294</v>
      </c>
      <c r="E83" s="191"/>
      <c r="F83" s="191" t="s">
        <v>4180</v>
      </c>
      <c r="G83" s="191"/>
    </row>
    <row r="84" spans="1:7" ht="16.5" hidden="1">
      <c r="A84" s="191" t="s">
        <v>4260</v>
      </c>
      <c r="B84" s="191" t="s">
        <v>2821</v>
      </c>
      <c r="C84" s="191" t="s">
        <v>4295</v>
      </c>
      <c r="D84" s="191" t="s">
        <v>4296</v>
      </c>
      <c r="E84" s="191"/>
      <c r="F84" s="191" t="s">
        <v>4180</v>
      </c>
      <c r="G84" s="191"/>
    </row>
    <row r="85" spans="1:7" ht="16.5" hidden="1">
      <c r="A85" s="191" t="s">
        <v>4260</v>
      </c>
      <c r="B85" s="191" t="s">
        <v>2821</v>
      </c>
      <c r="C85" s="191" t="s">
        <v>4297</v>
      </c>
      <c r="D85" s="191" t="s">
        <v>4298</v>
      </c>
      <c r="E85" s="191"/>
      <c r="F85" s="191" t="s">
        <v>4180</v>
      </c>
      <c r="G85" s="191"/>
    </row>
    <row r="86" spans="1:7" ht="16.5" hidden="1">
      <c r="A86" s="191" t="s">
        <v>4260</v>
      </c>
      <c r="B86" s="191" t="s">
        <v>2821</v>
      </c>
      <c r="C86" s="191" t="s">
        <v>4299</v>
      </c>
      <c r="D86" s="191" t="s">
        <v>4300</v>
      </c>
      <c r="E86" s="191"/>
      <c r="F86" s="191" t="s">
        <v>4180</v>
      </c>
      <c r="G86" s="191"/>
    </row>
    <row r="87" spans="1:7" ht="16.5" hidden="1">
      <c r="A87" s="191" t="s">
        <v>4260</v>
      </c>
      <c r="B87" s="191" t="s">
        <v>2821</v>
      </c>
      <c r="C87" s="191" t="s">
        <v>4301</v>
      </c>
      <c r="D87" s="191" t="s">
        <v>4302</v>
      </c>
      <c r="E87" s="191"/>
      <c r="F87" s="191" t="s">
        <v>4180</v>
      </c>
      <c r="G87" s="191"/>
    </row>
    <row r="88" spans="1:7" ht="16.5" hidden="1">
      <c r="A88" s="191" t="s">
        <v>4260</v>
      </c>
      <c r="B88" s="191" t="s">
        <v>2821</v>
      </c>
      <c r="C88" s="191" t="s">
        <v>4303</v>
      </c>
      <c r="D88" s="191" t="s">
        <v>4304</v>
      </c>
      <c r="E88" s="191"/>
      <c r="F88" s="191" t="s">
        <v>4180</v>
      </c>
      <c r="G88" s="191"/>
    </row>
    <row r="89" spans="1:7" ht="16.5" hidden="1">
      <c r="A89" s="191" t="s">
        <v>4260</v>
      </c>
      <c r="B89" s="191" t="s">
        <v>2821</v>
      </c>
      <c r="C89" s="191" t="s">
        <v>4305</v>
      </c>
      <c r="D89" s="191" t="s">
        <v>4306</v>
      </c>
      <c r="E89" s="191"/>
      <c r="F89" s="191" t="s">
        <v>4180</v>
      </c>
      <c r="G89" s="191"/>
    </row>
    <row r="90" spans="1:7" ht="16.5" hidden="1">
      <c r="A90" s="191" t="s">
        <v>4260</v>
      </c>
      <c r="B90" s="191" t="s">
        <v>2821</v>
      </c>
      <c r="C90" s="191" t="s">
        <v>4307</v>
      </c>
      <c r="D90" s="191" t="s">
        <v>4308</v>
      </c>
      <c r="E90" s="191"/>
      <c r="F90" s="191" t="s">
        <v>4180</v>
      </c>
      <c r="G90" s="191"/>
    </row>
    <row r="91" spans="1:7" ht="16.5" hidden="1">
      <c r="A91" s="191" t="s">
        <v>4260</v>
      </c>
      <c r="B91" s="191" t="s">
        <v>2821</v>
      </c>
      <c r="C91" s="191" t="s">
        <v>4309</v>
      </c>
      <c r="D91" s="191" t="s">
        <v>4310</v>
      </c>
      <c r="E91" s="191"/>
      <c r="F91" s="191" t="s">
        <v>4180</v>
      </c>
      <c r="G91" s="191"/>
    </row>
    <row r="92" spans="1:7" ht="16.5" hidden="1">
      <c r="A92" s="191" t="s">
        <v>4260</v>
      </c>
      <c r="B92" s="191" t="s">
        <v>2821</v>
      </c>
      <c r="C92" s="191" t="s">
        <v>4311</v>
      </c>
      <c r="D92" s="191" t="s">
        <v>4312</v>
      </c>
      <c r="E92" s="191"/>
      <c r="F92" s="191" t="s">
        <v>4180</v>
      </c>
      <c r="G92" s="191"/>
    </row>
    <row r="93" spans="1:7" ht="16.5" hidden="1">
      <c r="A93" s="191" t="s">
        <v>4260</v>
      </c>
      <c r="B93" s="191" t="s">
        <v>2821</v>
      </c>
      <c r="C93" s="191" t="s">
        <v>4313</v>
      </c>
      <c r="D93" s="191" t="s">
        <v>4314</v>
      </c>
      <c r="E93" s="191"/>
      <c r="F93" s="191" t="s">
        <v>4180</v>
      </c>
      <c r="G93" s="191"/>
    </row>
    <row r="94" spans="1:7" ht="16.5" hidden="1">
      <c r="A94" s="191" t="s">
        <v>4260</v>
      </c>
      <c r="B94" s="191" t="s">
        <v>2821</v>
      </c>
      <c r="C94" s="191" t="s">
        <v>4315</v>
      </c>
      <c r="D94" s="191" t="s">
        <v>4316</v>
      </c>
      <c r="E94" s="191"/>
      <c r="F94" s="191" t="s">
        <v>4180</v>
      </c>
      <c r="G94" s="191"/>
    </row>
    <row r="95" spans="1:7" ht="16.5" hidden="1">
      <c r="A95" s="191" t="s">
        <v>4260</v>
      </c>
      <c r="B95" s="191" t="s">
        <v>2821</v>
      </c>
      <c r="C95" s="191" t="s">
        <v>4317</v>
      </c>
      <c r="D95" s="191" t="s">
        <v>4318</v>
      </c>
      <c r="E95" s="191"/>
      <c r="F95" s="191" t="s">
        <v>4180</v>
      </c>
      <c r="G95" s="191"/>
    </row>
    <row r="96" spans="1:7" ht="16.5" hidden="1">
      <c r="A96" s="191" t="s">
        <v>4260</v>
      </c>
      <c r="B96" s="191" t="s">
        <v>2821</v>
      </c>
      <c r="C96" s="191" t="s">
        <v>4319</v>
      </c>
      <c r="D96" s="191" t="s">
        <v>4320</v>
      </c>
      <c r="E96" s="191"/>
      <c r="F96" s="191" t="s">
        <v>4180</v>
      </c>
      <c r="G96" s="191"/>
    </row>
    <row r="97" spans="1:7" ht="16.5" hidden="1">
      <c r="A97" s="191" t="s">
        <v>4260</v>
      </c>
      <c r="B97" s="191" t="s">
        <v>2821</v>
      </c>
      <c r="C97" s="191" t="s">
        <v>4321</v>
      </c>
      <c r="D97" s="191" t="s">
        <v>4322</v>
      </c>
      <c r="E97" s="191"/>
      <c r="F97" s="191" t="s">
        <v>4180</v>
      </c>
      <c r="G97" s="191"/>
    </row>
    <row r="98" spans="1:7" ht="16.5" hidden="1">
      <c r="A98" s="191" t="s">
        <v>4260</v>
      </c>
      <c r="B98" s="191" t="s">
        <v>2821</v>
      </c>
      <c r="C98" s="191" t="s">
        <v>4323</v>
      </c>
      <c r="D98" s="191" t="s">
        <v>4324</v>
      </c>
      <c r="E98" s="191"/>
      <c r="F98" s="191" t="s">
        <v>4180</v>
      </c>
      <c r="G98" s="191"/>
    </row>
    <row r="99" spans="1:7" ht="16.5" hidden="1">
      <c r="A99" s="191" t="s">
        <v>4260</v>
      </c>
      <c r="B99" s="191" t="s">
        <v>2821</v>
      </c>
      <c r="C99" s="191" t="s">
        <v>4325</v>
      </c>
      <c r="D99" s="191" t="s">
        <v>4326</v>
      </c>
      <c r="E99" s="191"/>
      <c r="F99" s="191" t="s">
        <v>4180</v>
      </c>
      <c r="G99" s="191"/>
    </row>
    <row r="100" spans="1:7" ht="16.5" hidden="1">
      <c r="A100" s="191" t="s">
        <v>4260</v>
      </c>
      <c r="B100" s="191" t="s">
        <v>2821</v>
      </c>
      <c r="C100" s="191" t="s">
        <v>4327</v>
      </c>
      <c r="D100" s="191" t="s">
        <v>4328</v>
      </c>
      <c r="E100" s="191"/>
      <c r="F100" s="191" t="s">
        <v>4180</v>
      </c>
      <c r="G100" s="191"/>
    </row>
    <row r="101" spans="1:7" ht="16.5" hidden="1">
      <c r="A101" s="191" t="s">
        <v>4260</v>
      </c>
      <c r="B101" s="191" t="s">
        <v>2821</v>
      </c>
      <c r="C101" s="191" t="s">
        <v>4329</v>
      </c>
      <c r="D101" s="191" t="s">
        <v>4330</v>
      </c>
      <c r="E101" s="191"/>
      <c r="F101" s="191" t="s">
        <v>4180</v>
      </c>
      <c r="G101" s="191"/>
    </row>
    <row r="102" spans="1:7" ht="16.5" hidden="1">
      <c r="A102" s="191" t="s">
        <v>4260</v>
      </c>
      <c r="B102" s="191" t="s">
        <v>2821</v>
      </c>
      <c r="C102" s="191" t="s">
        <v>4331</v>
      </c>
      <c r="D102" s="191" t="s">
        <v>4332</v>
      </c>
      <c r="E102" s="191"/>
      <c r="F102" s="191" t="s">
        <v>4180</v>
      </c>
      <c r="G102" s="191"/>
    </row>
    <row r="103" spans="1:7" ht="16.5" hidden="1">
      <c r="A103" s="191" t="s">
        <v>4260</v>
      </c>
      <c r="B103" s="191" t="s">
        <v>2821</v>
      </c>
      <c r="C103" s="191" t="s">
        <v>4333</v>
      </c>
      <c r="D103" s="191" t="s">
        <v>4334</v>
      </c>
      <c r="E103" s="191"/>
      <c r="F103" s="191" t="s">
        <v>4180</v>
      </c>
      <c r="G103" s="191"/>
    </row>
    <row r="104" spans="1:7" ht="16.5" hidden="1">
      <c r="A104" s="191" t="s">
        <v>4260</v>
      </c>
      <c r="B104" s="191" t="s">
        <v>2821</v>
      </c>
      <c r="C104" s="191" t="s">
        <v>4335</v>
      </c>
      <c r="D104" s="191" t="s">
        <v>4336</v>
      </c>
      <c r="E104" s="191"/>
      <c r="F104" s="191" t="s">
        <v>4180</v>
      </c>
      <c r="G104" s="191"/>
    </row>
    <row r="105" spans="1:7" ht="16.5" hidden="1">
      <c r="A105" s="191" t="s">
        <v>4260</v>
      </c>
      <c r="B105" s="191" t="s">
        <v>2821</v>
      </c>
      <c r="C105" s="191" t="s">
        <v>4337</v>
      </c>
      <c r="D105" s="191" t="s">
        <v>4338</v>
      </c>
      <c r="E105" s="191"/>
      <c r="F105" s="191" t="s">
        <v>4180</v>
      </c>
      <c r="G105" s="191"/>
    </row>
    <row r="106" spans="1:7" ht="16.5" hidden="1">
      <c r="A106" s="191" t="s">
        <v>4260</v>
      </c>
      <c r="B106" s="191" t="s">
        <v>2821</v>
      </c>
      <c r="C106" s="191" t="s">
        <v>4339</v>
      </c>
      <c r="D106" s="191" t="s">
        <v>4340</v>
      </c>
      <c r="E106" s="191"/>
      <c r="F106" s="191" t="s">
        <v>4180</v>
      </c>
      <c r="G106" s="191"/>
    </row>
    <row r="107" spans="1:7" ht="16.5" hidden="1">
      <c r="A107" s="191" t="s">
        <v>4260</v>
      </c>
      <c r="B107" s="191" t="s">
        <v>2821</v>
      </c>
      <c r="C107" s="191" t="s">
        <v>4341</v>
      </c>
      <c r="D107" s="191" t="s">
        <v>4342</v>
      </c>
      <c r="E107" s="191"/>
      <c r="F107" s="191" t="s">
        <v>4180</v>
      </c>
      <c r="G107" s="191"/>
    </row>
    <row r="108" spans="1:7" ht="16.5" hidden="1">
      <c r="A108" s="191" t="s">
        <v>4260</v>
      </c>
      <c r="B108" s="191" t="s">
        <v>2821</v>
      </c>
      <c r="C108" s="191" t="s">
        <v>4343</v>
      </c>
      <c r="D108" s="191" t="s">
        <v>4344</v>
      </c>
      <c r="E108" s="191"/>
      <c r="F108" s="191" t="s">
        <v>4180</v>
      </c>
      <c r="G108" s="191"/>
    </row>
    <row r="109" spans="1:7" ht="16.5" hidden="1">
      <c r="A109" s="191" t="s">
        <v>4260</v>
      </c>
      <c r="B109" s="191" t="s">
        <v>2821</v>
      </c>
      <c r="C109" s="191" t="s">
        <v>4345</v>
      </c>
      <c r="D109" s="191" t="s">
        <v>4346</v>
      </c>
      <c r="E109" s="191"/>
      <c r="F109" s="191" t="s">
        <v>4180</v>
      </c>
      <c r="G109" s="191"/>
    </row>
    <row r="110" spans="1:7" ht="16.5" hidden="1">
      <c r="A110" s="191" t="s">
        <v>4347</v>
      </c>
      <c r="B110" s="191" t="s">
        <v>2394</v>
      </c>
      <c r="C110" s="192" t="s">
        <v>4156</v>
      </c>
      <c r="D110" s="191" t="s">
        <v>4348</v>
      </c>
      <c r="E110" s="191"/>
      <c r="F110" s="191" t="s">
        <v>69</v>
      </c>
      <c r="G110" s="191"/>
    </row>
    <row r="111" spans="1:7" ht="16.5" hidden="1">
      <c r="A111" s="191" t="s">
        <v>4347</v>
      </c>
      <c r="B111" s="191" t="s">
        <v>2394</v>
      </c>
      <c r="C111" s="192" t="s">
        <v>4159</v>
      </c>
      <c r="D111" s="191" t="s">
        <v>4349</v>
      </c>
      <c r="E111" s="191"/>
      <c r="F111" s="191" t="s">
        <v>69</v>
      </c>
      <c r="G111" s="191"/>
    </row>
    <row r="112" spans="1:7" ht="16.5" hidden="1">
      <c r="A112" s="191" t="s">
        <v>4347</v>
      </c>
      <c r="B112" s="191" t="s">
        <v>2394</v>
      </c>
      <c r="C112" s="192" t="s">
        <v>4163</v>
      </c>
      <c r="D112" s="191" t="s">
        <v>4350</v>
      </c>
      <c r="E112" s="191"/>
      <c r="F112" s="191" t="s">
        <v>69</v>
      </c>
      <c r="G112" s="191"/>
    </row>
    <row r="113" spans="1:7" ht="16.5" hidden="1">
      <c r="A113" s="191" t="s">
        <v>4347</v>
      </c>
      <c r="B113" s="191" t="s">
        <v>2394</v>
      </c>
      <c r="C113" s="192" t="s">
        <v>4165</v>
      </c>
      <c r="D113" s="191" t="s">
        <v>4351</v>
      </c>
      <c r="E113" s="191"/>
      <c r="F113" s="191" t="s">
        <v>69</v>
      </c>
      <c r="G113" s="191"/>
    </row>
    <row r="114" spans="1:7" ht="16.5" hidden="1">
      <c r="A114" s="191" t="s">
        <v>4347</v>
      </c>
      <c r="B114" s="191" t="s">
        <v>2394</v>
      </c>
      <c r="C114" s="192" t="s">
        <v>4167</v>
      </c>
      <c r="D114" s="191" t="s">
        <v>4352</v>
      </c>
      <c r="E114" s="191"/>
      <c r="F114" s="191" t="s">
        <v>69</v>
      </c>
      <c r="G114" s="191"/>
    </row>
    <row r="115" spans="1:7" ht="16.5" hidden="1">
      <c r="A115" s="191" t="s">
        <v>4347</v>
      </c>
      <c r="B115" s="191" t="s">
        <v>2394</v>
      </c>
      <c r="C115" s="192" t="s">
        <v>4169</v>
      </c>
      <c r="D115" s="191" t="s">
        <v>4353</v>
      </c>
      <c r="E115" s="191"/>
      <c r="F115" s="191" t="s">
        <v>69</v>
      </c>
      <c r="G115" s="191"/>
    </row>
    <row r="116" spans="1:7" ht="16.5" hidden="1">
      <c r="A116" s="191" t="s">
        <v>4347</v>
      </c>
      <c r="B116" s="191" t="s">
        <v>2394</v>
      </c>
      <c r="C116" s="192" t="s">
        <v>4171</v>
      </c>
      <c r="D116" s="191" t="s">
        <v>4177</v>
      </c>
      <c r="E116" s="191"/>
      <c r="F116" s="191" t="s">
        <v>69</v>
      </c>
      <c r="G116" s="191"/>
    </row>
    <row r="117" spans="1:7" ht="16.5" hidden="1">
      <c r="A117" s="191" t="s">
        <v>4347</v>
      </c>
      <c r="B117" s="191" t="s">
        <v>2394</v>
      </c>
      <c r="C117" s="192" t="s">
        <v>2215</v>
      </c>
      <c r="D117" s="191" t="s">
        <v>4354</v>
      </c>
      <c r="E117" s="191"/>
      <c r="F117" s="191" t="s">
        <v>69</v>
      </c>
      <c r="G117" s="191"/>
    </row>
    <row r="118" spans="1:7" ht="16.5" hidden="1">
      <c r="A118" s="191" t="s">
        <v>4347</v>
      </c>
      <c r="B118" s="191" t="s">
        <v>2394</v>
      </c>
      <c r="C118" s="192" t="s">
        <v>2223</v>
      </c>
      <c r="D118" s="191" t="s">
        <v>4355</v>
      </c>
      <c r="E118" s="191"/>
      <c r="F118" s="191" t="s">
        <v>69</v>
      </c>
      <c r="G118" s="191"/>
    </row>
    <row r="119" spans="1:7" ht="16.5" hidden="1">
      <c r="A119" s="191" t="s">
        <v>4347</v>
      </c>
      <c r="B119" s="191" t="s">
        <v>2394</v>
      </c>
      <c r="C119" s="192" t="s">
        <v>4085</v>
      </c>
      <c r="D119" s="202" t="s">
        <v>4356</v>
      </c>
      <c r="E119" s="191"/>
      <c r="F119" s="191" t="s">
        <v>69</v>
      </c>
      <c r="G119" s="191"/>
    </row>
    <row r="120" spans="1:7" ht="16.5" hidden="1">
      <c r="A120" s="191" t="s">
        <v>4347</v>
      </c>
      <c r="B120" s="191" t="s">
        <v>2394</v>
      </c>
      <c r="C120" s="192" t="s">
        <v>2217</v>
      </c>
      <c r="D120" s="191" t="s">
        <v>4357</v>
      </c>
      <c r="E120" s="191"/>
      <c r="F120" s="191" t="s">
        <v>69</v>
      </c>
      <c r="G120" s="191"/>
    </row>
    <row r="121" spans="1:7" ht="16.5" hidden="1">
      <c r="A121" s="191" t="s">
        <v>4347</v>
      </c>
      <c r="B121" s="191" t="s">
        <v>2394</v>
      </c>
      <c r="C121" s="192" t="s">
        <v>4091</v>
      </c>
      <c r="D121" s="191" t="s">
        <v>4358</v>
      </c>
      <c r="E121" s="191"/>
      <c r="F121" s="191" t="s">
        <v>69</v>
      </c>
      <c r="G121" s="191"/>
    </row>
    <row r="122" spans="1:7" ht="16.5" hidden="1">
      <c r="A122" s="191" t="s">
        <v>4347</v>
      </c>
      <c r="B122" s="191" t="s">
        <v>2394</v>
      </c>
      <c r="C122" s="192" t="s">
        <v>4092</v>
      </c>
      <c r="D122" s="191" t="s">
        <v>4359</v>
      </c>
      <c r="E122" s="191"/>
      <c r="F122" s="191" t="s">
        <v>69</v>
      </c>
      <c r="G122" s="191"/>
    </row>
    <row r="123" spans="1:7" ht="16.5" hidden="1">
      <c r="A123" s="191" t="s">
        <v>4347</v>
      </c>
      <c r="B123" s="191" t="s">
        <v>2394</v>
      </c>
      <c r="C123" s="192" t="s">
        <v>4093</v>
      </c>
      <c r="D123" s="191" t="s">
        <v>4360</v>
      </c>
      <c r="E123" s="191"/>
      <c r="F123" s="191" t="s">
        <v>69</v>
      </c>
      <c r="G123" s="191"/>
    </row>
    <row r="124" spans="1:7" ht="16.5" hidden="1">
      <c r="A124" s="191" t="s">
        <v>4347</v>
      </c>
      <c r="B124" s="191" t="s">
        <v>2394</v>
      </c>
      <c r="C124" s="192" t="s">
        <v>4094</v>
      </c>
      <c r="D124" s="191" t="s">
        <v>4361</v>
      </c>
      <c r="E124" s="191"/>
      <c r="F124" s="191" t="s">
        <v>69</v>
      </c>
      <c r="G124" s="191"/>
    </row>
    <row r="125" spans="1:7" ht="16.5" hidden="1">
      <c r="A125" s="191" t="s">
        <v>4347</v>
      </c>
      <c r="B125" s="191" t="s">
        <v>2394</v>
      </c>
      <c r="C125" s="192" t="s">
        <v>4362</v>
      </c>
      <c r="D125" s="191" t="s">
        <v>4363</v>
      </c>
      <c r="E125" s="191"/>
      <c r="F125" s="191" t="s">
        <v>69</v>
      </c>
      <c r="G125" s="191"/>
    </row>
    <row r="126" spans="1:7" ht="16.5" hidden="1">
      <c r="A126" s="191" t="s">
        <v>4347</v>
      </c>
      <c r="B126" s="191" t="s">
        <v>2394</v>
      </c>
      <c r="C126" s="192" t="s">
        <v>4268</v>
      </c>
      <c r="D126" s="191" t="s">
        <v>4364</v>
      </c>
      <c r="E126" s="191"/>
      <c r="F126" s="191" t="s">
        <v>69</v>
      </c>
      <c r="G126" s="191"/>
    </row>
    <row r="127" spans="1:7" ht="16.5" hidden="1">
      <c r="A127" s="191" t="s">
        <v>4347</v>
      </c>
      <c r="B127" s="191" t="s">
        <v>2394</v>
      </c>
      <c r="C127" s="192" t="s">
        <v>4096</v>
      </c>
      <c r="D127" s="191" t="s">
        <v>4365</v>
      </c>
      <c r="E127" s="191"/>
      <c r="F127" s="191" t="s">
        <v>69</v>
      </c>
      <c r="G127" s="191"/>
    </row>
    <row r="128" spans="1:7" ht="16.5" hidden="1">
      <c r="A128" s="191" t="s">
        <v>4347</v>
      </c>
      <c r="B128" s="191" t="s">
        <v>2394</v>
      </c>
      <c r="C128" s="192" t="s">
        <v>3843</v>
      </c>
      <c r="D128" s="191" t="s">
        <v>4177</v>
      </c>
      <c r="E128" s="191"/>
      <c r="F128" s="191" t="s">
        <v>69</v>
      </c>
      <c r="G128" s="191"/>
    </row>
    <row r="129" spans="1:7" ht="16.5" hidden="1">
      <c r="A129" s="203" t="s">
        <v>4366</v>
      </c>
      <c r="B129" s="191" t="s">
        <v>1724</v>
      </c>
      <c r="C129" s="192" t="s">
        <v>2219</v>
      </c>
      <c r="D129" s="191" t="s">
        <v>4367</v>
      </c>
      <c r="E129" s="191" t="s">
        <v>3030</v>
      </c>
      <c r="F129" s="191" t="s">
        <v>4158</v>
      </c>
      <c r="G129" s="191"/>
    </row>
    <row r="130" spans="1:7" ht="16.5" hidden="1">
      <c r="A130" s="203" t="s">
        <v>4366</v>
      </c>
      <c r="B130" s="191" t="s">
        <v>1724</v>
      </c>
      <c r="C130" s="192" t="s">
        <v>4079</v>
      </c>
      <c r="D130" s="191" t="s">
        <v>4368</v>
      </c>
      <c r="E130" s="191" t="s">
        <v>3030</v>
      </c>
      <c r="F130" s="191" t="s">
        <v>4158</v>
      </c>
      <c r="G130" s="191"/>
    </row>
    <row r="131" spans="1:7" ht="16.5" hidden="1">
      <c r="A131" s="203" t="s">
        <v>4366</v>
      </c>
      <c r="B131" s="191" t="s">
        <v>1724</v>
      </c>
      <c r="C131" s="192" t="s">
        <v>4082</v>
      </c>
      <c r="D131" s="191" t="s">
        <v>4369</v>
      </c>
      <c r="E131" s="191" t="s">
        <v>3030</v>
      </c>
      <c r="F131" s="191" t="s">
        <v>4158</v>
      </c>
      <c r="G131" s="191"/>
    </row>
    <row r="132" spans="1:7" ht="16.5" hidden="1">
      <c r="A132" s="203" t="s">
        <v>4366</v>
      </c>
      <c r="B132" s="191" t="s">
        <v>1724</v>
      </c>
      <c r="C132" s="192" t="s">
        <v>4084</v>
      </c>
      <c r="D132" s="191" t="s">
        <v>4370</v>
      </c>
      <c r="E132" s="191" t="s">
        <v>3030</v>
      </c>
      <c r="F132" s="191" t="s">
        <v>4158</v>
      </c>
      <c r="G132" s="191"/>
    </row>
    <row r="133" spans="1:7" ht="16.5" hidden="1">
      <c r="A133" s="190" t="s">
        <v>4371</v>
      </c>
      <c r="B133" s="191" t="s">
        <v>2826</v>
      </c>
      <c r="C133" s="192" t="s">
        <v>4212</v>
      </c>
      <c r="D133" s="191" t="s">
        <v>4372</v>
      </c>
      <c r="E133" s="191" t="s">
        <v>2827</v>
      </c>
      <c r="F133" s="191" t="s">
        <v>4158</v>
      </c>
      <c r="G133" s="191"/>
    </row>
    <row r="134" spans="1:7" ht="16.5" hidden="1">
      <c r="A134" s="190" t="s">
        <v>4371</v>
      </c>
      <c r="B134" s="191" t="s">
        <v>4373</v>
      </c>
      <c r="C134" s="192" t="s">
        <v>4214</v>
      </c>
      <c r="D134" s="191" t="s">
        <v>4374</v>
      </c>
      <c r="E134" s="191" t="s">
        <v>2827</v>
      </c>
      <c r="F134" s="191" t="s">
        <v>4158</v>
      </c>
      <c r="G134" s="191"/>
    </row>
    <row r="135" spans="1:7" ht="16.5" hidden="1">
      <c r="A135" s="190" t="s">
        <v>4371</v>
      </c>
      <c r="B135" s="191" t="s">
        <v>4373</v>
      </c>
      <c r="C135" s="192" t="s">
        <v>4216</v>
      </c>
      <c r="D135" s="191" t="s">
        <v>4375</v>
      </c>
      <c r="E135" s="191" t="s">
        <v>2827</v>
      </c>
      <c r="F135" s="191" t="s">
        <v>4158</v>
      </c>
      <c r="G135" s="191"/>
    </row>
    <row r="136" spans="1:7" ht="16.5" hidden="1">
      <c r="A136" s="190" t="s">
        <v>4371</v>
      </c>
      <c r="B136" s="191" t="s">
        <v>4373</v>
      </c>
      <c r="C136" s="192" t="s">
        <v>4218</v>
      </c>
      <c r="D136" s="191" t="s">
        <v>4376</v>
      </c>
      <c r="E136" s="191" t="s">
        <v>2827</v>
      </c>
      <c r="F136" s="191" t="s">
        <v>4158</v>
      </c>
      <c r="G136" s="191"/>
    </row>
    <row r="137" spans="1:7" ht="16.5" hidden="1">
      <c r="A137" s="190" t="s">
        <v>4371</v>
      </c>
      <c r="B137" s="191" t="s">
        <v>4373</v>
      </c>
      <c r="C137" s="192" t="s">
        <v>4220</v>
      </c>
      <c r="D137" s="191" t="s">
        <v>4377</v>
      </c>
      <c r="E137" s="191" t="s">
        <v>2827</v>
      </c>
      <c r="F137" s="191" t="s">
        <v>4158</v>
      </c>
      <c r="G137" s="191"/>
    </row>
    <row r="138" spans="1:7" ht="16.5" hidden="1">
      <c r="A138" s="190" t="s">
        <v>4371</v>
      </c>
      <c r="B138" s="191" t="s">
        <v>4373</v>
      </c>
      <c r="C138" s="192" t="s">
        <v>4378</v>
      </c>
      <c r="D138" s="191" t="s">
        <v>4379</v>
      </c>
      <c r="E138" s="191" t="s">
        <v>2827</v>
      </c>
      <c r="F138" s="191" t="s">
        <v>4158</v>
      </c>
      <c r="G138" s="191"/>
    </row>
    <row r="139" spans="1:7" ht="16.5" hidden="1">
      <c r="A139" s="190" t="s">
        <v>4371</v>
      </c>
      <c r="B139" s="191" t="s">
        <v>4373</v>
      </c>
      <c r="C139" s="192" t="s">
        <v>4380</v>
      </c>
      <c r="D139" s="191" t="s">
        <v>4381</v>
      </c>
      <c r="E139" s="191" t="s">
        <v>2827</v>
      </c>
      <c r="F139" s="191" t="s">
        <v>4158</v>
      </c>
      <c r="G139" s="191"/>
    </row>
    <row r="140" spans="1:7" ht="16.5" hidden="1">
      <c r="A140" s="190" t="s">
        <v>4371</v>
      </c>
      <c r="B140" s="191" t="s">
        <v>4373</v>
      </c>
      <c r="C140" s="192" t="s">
        <v>4382</v>
      </c>
      <c r="D140" s="191" t="s">
        <v>4383</v>
      </c>
      <c r="E140" s="191" t="s">
        <v>2827</v>
      </c>
      <c r="F140" s="191" t="s">
        <v>4158</v>
      </c>
      <c r="G140" s="191"/>
    </row>
    <row r="141" spans="1:7" ht="16.5" hidden="1">
      <c r="A141" s="199" t="s">
        <v>4384</v>
      </c>
      <c r="B141" s="191" t="s">
        <v>1661</v>
      </c>
      <c r="C141" s="192" t="s">
        <v>4385</v>
      </c>
      <c r="D141" s="191" t="s">
        <v>4386</v>
      </c>
      <c r="E141" s="191" t="s">
        <v>3122</v>
      </c>
      <c r="F141" s="191" t="s">
        <v>4158</v>
      </c>
      <c r="G141" s="191"/>
    </row>
    <row r="142" spans="1:7" ht="16.5" hidden="1">
      <c r="A142" s="199" t="s">
        <v>4384</v>
      </c>
      <c r="B142" s="191" t="s">
        <v>1661</v>
      </c>
      <c r="C142" s="192" t="s">
        <v>4387</v>
      </c>
      <c r="D142" s="191" t="s">
        <v>4388</v>
      </c>
      <c r="E142" s="191" t="s">
        <v>3122</v>
      </c>
      <c r="F142" s="191" t="s">
        <v>4158</v>
      </c>
      <c r="G142" s="191"/>
    </row>
    <row r="143" spans="1:7" ht="16.5" hidden="1">
      <c r="A143" s="199" t="s">
        <v>4384</v>
      </c>
      <c r="B143" s="191" t="s">
        <v>1661</v>
      </c>
      <c r="C143" s="192" t="s">
        <v>4212</v>
      </c>
      <c r="D143" s="191" t="s">
        <v>4389</v>
      </c>
      <c r="E143" s="191" t="s">
        <v>3122</v>
      </c>
      <c r="F143" s="191" t="s">
        <v>4158</v>
      </c>
      <c r="G143" s="191"/>
    </row>
    <row r="144" spans="1:7" ht="16.5" hidden="1">
      <c r="A144" s="199" t="s">
        <v>4384</v>
      </c>
      <c r="B144" s="191" t="s">
        <v>1661</v>
      </c>
      <c r="C144" s="192" t="s">
        <v>4380</v>
      </c>
      <c r="D144" s="191" t="s">
        <v>4390</v>
      </c>
      <c r="E144" s="191" t="s">
        <v>3122</v>
      </c>
      <c r="F144" s="191" t="s">
        <v>4158</v>
      </c>
      <c r="G144" s="191"/>
    </row>
    <row r="145" spans="1:7" ht="16.5" hidden="1">
      <c r="A145" s="199" t="s">
        <v>4384</v>
      </c>
      <c r="B145" s="191" t="s">
        <v>1661</v>
      </c>
      <c r="C145" s="192" t="s">
        <v>4226</v>
      </c>
      <c r="D145" s="191" t="s">
        <v>4391</v>
      </c>
      <c r="E145" s="191" t="s">
        <v>3122</v>
      </c>
      <c r="F145" s="191" t="s">
        <v>4158</v>
      </c>
      <c r="G145" s="191"/>
    </row>
    <row r="146" spans="1:7" ht="16.5" hidden="1">
      <c r="A146" s="190" t="s">
        <v>4392</v>
      </c>
      <c r="B146" s="191" t="s">
        <v>1247</v>
      </c>
      <c r="C146" s="192" t="s">
        <v>4261</v>
      </c>
      <c r="D146" s="191" t="s">
        <v>4393</v>
      </c>
      <c r="E146" s="191" t="s">
        <v>2842</v>
      </c>
      <c r="F146" s="191" t="s">
        <v>94</v>
      </c>
      <c r="G146" s="191"/>
    </row>
    <row r="147" spans="1:7" ht="16.5" hidden="1">
      <c r="A147" s="190" t="s">
        <v>4392</v>
      </c>
      <c r="B147" s="191" t="s">
        <v>1247</v>
      </c>
      <c r="C147" s="192" t="s">
        <v>4163</v>
      </c>
      <c r="D147" s="191" t="s">
        <v>4394</v>
      </c>
      <c r="E147" s="191" t="s">
        <v>2842</v>
      </c>
      <c r="F147" s="191" t="s">
        <v>94</v>
      </c>
      <c r="G147" s="191"/>
    </row>
    <row r="148" spans="1:7" ht="16.5" hidden="1">
      <c r="A148" s="190" t="s">
        <v>4392</v>
      </c>
      <c r="B148" s="191" t="s">
        <v>1247</v>
      </c>
      <c r="C148" s="192" t="s">
        <v>2223</v>
      </c>
      <c r="D148" s="191" t="s">
        <v>4395</v>
      </c>
      <c r="E148" s="191" t="s">
        <v>2842</v>
      </c>
      <c r="F148" s="191" t="s">
        <v>94</v>
      </c>
      <c r="G148" s="191"/>
    </row>
    <row r="149" spans="1:7" ht="16.5" hidden="1">
      <c r="A149" s="190" t="s">
        <v>4392</v>
      </c>
      <c r="B149" s="191" t="s">
        <v>1247</v>
      </c>
      <c r="C149" s="192" t="s">
        <v>4088</v>
      </c>
      <c r="D149" s="191" t="s">
        <v>4396</v>
      </c>
      <c r="E149" s="191" t="s">
        <v>2842</v>
      </c>
      <c r="F149" s="191" t="s">
        <v>94</v>
      </c>
      <c r="G149" s="191"/>
    </row>
    <row r="150" spans="1:7" ht="16.5" hidden="1">
      <c r="A150" s="190" t="s">
        <v>4392</v>
      </c>
      <c r="B150" s="191" t="s">
        <v>1247</v>
      </c>
      <c r="C150" s="192" t="s">
        <v>4090</v>
      </c>
      <c r="D150" s="191" t="s">
        <v>4397</v>
      </c>
      <c r="E150" s="191" t="s">
        <v>2842</v>
      </c>
      <c r="F150" s="191" t="s">
        <v>94</v>
      </c>
      <c r="G150" s="191"/>
    </row>
    <row r="151" spans="1:7" ht="16.5" hidden="1">
      <c r="A151" s="190" t="s">
        <v>4392</v>
      </c>
      <c r="B151" s="191" t="s">
        <v>1247</v>
      </c>
      <c r="C151" s="192" t="s">
        <v>4095</v>
      </c>
      <c r="D151" s="191" t="s">
        <v>4398</v>
      </c>
      <c r="E151" s="191" t="s">
        <v>2842</v>
      </c>
      <c r="F151" s="191" t="s">
        <v>94</v>
      </c>
      <c r="G151" s="191"/>
    </row>
    <row r="152" spans="1:7" ht="16.5" hidden="1">
      <c r="A152" s="190" t="s">
        <v>4392</v>
      </c>
      <c r="B152" s="191" t="s">
        <v>1247</v>
      </c>
      <c r="C152" s="192" t="s">
        <v>4106</v>
      </c>
      <c r="D152" s="191" t="s">
        <v>4399</v>
      </c>
      <c r="E152" s="191" t="s">
        <v>2842</v>
      </c>
      <c r="F152" s="191" t="s">
        <v>94</v>
      </c>
      <c r="G152" s="191"/>
    </row>
    <row r="153" spans="1:7" ht="16.5" hidden="1">
      <c r="A153" s="190" t="s">
        <v>4392</v>
      </c>
      <c r="B153" s="191" t="s">
        <v>1247</v>
      </c>
      <c r="C153" s="192" t="s">
        <v>4107</v>
      </c>
      <c r="D153" s="191" t="s">
        <v>4400</v>
      </c>
      <c r="E153" s="191" t="s">
        <v>2842</v>
      </c>
      <c r="F153" s="191" t="s">
        <v>94</v>
      </c>
      <c r="G153" s="191"/>
    </row>
    <row r="154" spans="1:7" ht="16.5" hidden="1">
      <c r="A154" s="190" t="s">
        <v>4392</v>
      </c>
      <c r="B154" s="191" t="s">
        <v>1247</v>
      </c>
      <c r="C154" s="192" t="s">
        <v>4112</v>
      </c>
      <c r="D154" s="191" t="s">
        <v>4401</v>
      </c>
      <c r="E154" s="191" t="s">
        <v>2842</v>
      </c>
      <c r="F154" s="191" t="s">
        <v>94</v>
      </c>
      <c r="G154" s="191"/>
    </row>
    <row r="155" spans="1:7" ht="16.5" hidden="1">
      <c r="A155" s="190" t="s">
        <v>4392</v>
      </c>
      <c r="B155" s="191" t="s">
        <v>1247</v>
      </c>
      <c r="C155" s="192" t="s">
        <v>4113</v>
      </c>
      <c r="D155" s="191" t="s">
        <v>4402</v>
      </c>
      <c r="E155" s="191" t="s">
        <v>2842</v>
      </c>
      <c r="F155" s="191" t="s">
        <v>94</v>
      </c>
      <c r="G155" s="191"/>
    </row>
    <row r="156" spans="1:7" ht="16.5" hidden="1">
      <c r="A156" s="190" t="s">
        <v>4392</v>
      </c>
      <c r="B156" s="191" t="s">
        <v>1247</v>
      </c>
      <c r="C156" s="192" t="s">
        <v>4116</v>
      </c>
      <c r="D156" s="191" t="s">
        <v>4403</v>
      </c>
      <c r="E156" s="191" t="s">
        <v>2842</v>
      </c>
      <c r="F156" s="191" t="s">
        <v>94</v>
      </c>
      <c r="G156" s="191"/>
    </row>
    <row r="157" spans="1:7" ht="16.5" hidden="1">
      <c r="A157" s="190" t="s">
        <v>4392</v>
      </c>
      <c r="B157" s="191" t="s">
        <v>1247</v>
      </c>
      <c r="C157" s="192" t="s">
        <v>4126</v>
      </c>
      <c r="D157" s="191" t="s">
        <v>4404</v>
      </c>
      <c r="E157" s="191" t="s">
        <v>2842</v>
      </c>
      <c r="F157" s="191" t="s">
        <v>94</v>
      </c>
      <c r="G157" s="191"/>
    </row>
    <row r="158" spans="1:7" ht="16.5" hidden="1">
      <c r="A158" s="190" t="s">
        <v>4392</v>
      </c>
      <c r="B158" s="191" t="s">
        <v>1247</v>
      </c>
      <c r="C158" s="192" t="s">
        <v>4127</v>
      </c>
      <c r="D158" s="191" t="s">
        <v>4405</v>
      </c>
      <c r="E158" s="191" t="s">
        <v>2842</v>
      </c>
      <c r="F158" s="191" t="s">
        <v>94</v>
      </c>
      <c r="G158" s="191"/>
    </row>
    <row r="159" spans="1:7" ht="16.5" hidden="1">
      <c r="A159" s="190" t="s">
        <v>4392</v>
      </c>
      <c r="B159" s="191" t="s">
        <v>1247</v>
      </c>
      <c r="C159" s="192" t="s">
        <v>4136</v>
      </c>
      <c r="D159" s="191" t="s">
        <v>4406</v>
      </c>
      <c r="E159" s="191" t="s">
        <v>2842</v>
      </c>
      <c r="F159" s="191" t="s">
        <v>94</v>
      </c>
      <c r="G159" s="191"/>
    </row>
    <row r="160" spans="1:7" ht="16.5" hidden="1">
      <c r="A160" s="190" t="s">
        <v>4392</v>
      </c>
      <c r="B160" s="191" t="s">
        <v>1247</v>
      </c>
      <c r="C160" s="192" t="s">
        <v>4146</v>
      </c>
      <c r="D160" s="191" t="s">
        <v>4407</v>
      </c>
      <c r="E160" s="191" t="s">
        <v>2842</v>
      </c>
      <c r="F160" s="191" t="s">
        <v>94</v>
      </c>
      <c r="G160" s="191"/>
    </row>
    <row r="161" spans="1:7" ht="16.5" hidden="1">
      <c r="A161" s="190" t="s">
        <v>4392</v>
      </c>
      <c r="B161" s="191" t="s">
        <v>1247</v>
      </c>
      <c r="C161" s="192" t="s">
        <v>4147</v>
      </c>
      <c r="D161" s="191" t="s">
        <v>4408</v>
      </c>
      <c r="E161" s="191" t="s">
        <v>2842</v>
      </c>
      <c r="F161" s="191" t="s">
        <v>94</v>
      </c>
      <c r="G161" s="191"/>
    </row>
    <row r="162" spans="1:7" ht="16.5" hidden="1">
      <c r="A162" s="190" t="s">
        <v>4392</v>
      </c>
      <c r="B162" s="191" t="s">
        <v>1247</v>
      </c>
      <c r="C162" s="192" t="s">
        <v>3827</v>
      </c>
      <c r="D162" s="191" t="s">
        <v>4409</v>
      </c>
      <c r="E162" s="191" t="s">
        <v>2842</v>
      </c>
      <c r="F162" s="191" t="s">
        <v>94</v>
      </c>
      <c r="G162" s="191"/>
    </row>
    <row r="163" spans="1:7" ht="16.5" hidden="1">
      <c r="A163" s="190" t="s">
        <v>4392</v>
      </c>
      <c r="B163" s="191" t="s">
        <v>1247</v>
      </c>
      <c r="C163" s="192" t="s">
        <v>3834</v>
      </c>
      <c r="D163" s="191" t="s">
        <v>4410</v>
      </c>
      <c r="E163" s="191" t="s">
        <v>2842</v>
      </c>
      <c r="F163" s="191" t="s">
        <v>94</v>
      </c>
      <c r="G163" s="191"/>
    </row>
    <row r="164" spans="1:7" ht="16.5" hidden="1">
      <c r="A164" s="190" t="s">
        <v>4392</v>
      </c>
      <c r="B164" s="191" t="s">
        <v>1247</v>
      </c>
      <c r="C164" s="192" t="s">
        <v>3843</v>
      </c>
      <c r="D164" s="191" t="s">
        <v>4177</v>
      </c>
      <c r="E164" s="191" t="s">
        <v>2842</v>
      </c>
      <c r="F164" s="191" t="s">
        <v>94</v>
      </c>
      <c r="G164" s="191"/>
    </row>
    <row r="165" spans="1:7" ht="16.5" hidden="1">
      <c r="A165" s="190" t="s">
        <v>4411</v>
      </c>
      <c r="B165" s="191" t="s">
        <v>1256</v>
      </c>
      <c r="C165" s="192" t="s">
        <v>4156</v>
      </c>
      <c r="D165" s="191" t="s">
        <v>4412</v>
      </c>
      <c r="E165" s="191" t="s">
        <v>2662</v>
      </c>
      <c r="F165" s="191" t="s">
        <v>4158</v>
      </c>
      <c r="G165" s="191"/>
    </row>
    <row r="166" spans="1:7" ht="16.5" hidden="1">
      <c r="A166" s="190" t="s">
        <v>4411</v>
      </c>
      <c r="B166" s="191" t="s">
        <v>1256</v>
      </c>
      <c r="C166" s="192" t="s">
        <v>4159</v>
      </c>
      <c r="D166" s="191" t="s">
        <v>4413</v>
      </c>
      <c r="E166" s="191" t="s">
        <v>2662</v>
      </c>
      <c r="F166" s="191" t="s">
        <v>4158</v>
      </c>
      <c r="G166" s="191"/>
    </row>
    <row r="167" spans="1:7" ht="16.5" hidden="1">
      <c r="A167" s="190" t="s">
        <v>4411</v>
      </c>
      <c r="B167" s="191" t="s">
        <v>1256</v>
      </c>
      <c r="C167" s="192" t="s">
        <v>4161</v>
      </c>
      <c r="D167" s="191" t="s">
        <v>4414</v>
      </c>
      <c r="E167" s="191" t="s">
        <v>2662</v>
      </c>
      <c r="F167" s="191" t="s">
        <v>4158</v>
      </c>
      <c r="G167" s="191"/>
    </row>
    <row r="168" spans="1:7" ht="16.5" hidden="1">
      <c r="A168" s="190" t="s">
        <v>4411</v>
      </c>
      <c r="B168" s="191" t="s">
        <v>1256</v>
      </c>
      <c r="C168" s="192" t="s">
        <v>4163</v>
      </c>
      <c r="D168" s="191" t="s">
        <v>4415</v>
      </c>
      <c r="E168" s="191" t="s">
        <v>2662</v>
      </c>
      <c r="F168" s="191" t="s">
        <v>4158</v>
      </c>
      <c r="G168" s="191"/>
    </row>
    <row r="169" spans="1:7" ht="16.5" hidden="1">
      <c r="A169" s="190" t="s">
        <v>4411</v>
      </c>
      <c r="B169" s="191" t="s">
        <v>1256</v>
      </c>
      <c r="C169" s="192" t="s">
        <v>4165</v>
      </c>
      <c r="D169" s="191" t="s">
        <v>4416</v>
      </c>
      <c r="E169" s="191" t="s">
        <v>2662</v>
      </c>
      <c r="F169" s="191" t="s">
        <v>4158</v>
      </c>
      <c r="G169" s="191"/>
    </row>
    <row r="170" spans="1:7" ht="16.5" hidden="1">
      <c r="A170" s="190" t="s">
        <v>4411</v>
      </c>
      <c r="B170" s="191" t="s">
        <v>1256</v>
      </c>
      <c r="C170" s="192" t="s">
        <v>4167</v>
      </c>
      <c r="D170" s="191" t="s">
        <v>4417</v>
      </c>
      <c r="E170" s="191" t="s">
        <v>2662</v>
      </c>
      <c r="F170" s="191" t="s">
        <v>4158</v>
      </c>
      <c r="G170" s="191"/>
    </row>
    <row r="171" spans="1:7" ht="16.5" hidden="1">
      <c r="A171" s="190" t="s">
        <v>4411</v>
      </c>
      <c r="B171" s="191" t="s">
        <v>1256</v>
      </c>
      <c r="C171" s="192" t="s">
        <v>4169</v>
      </c>
      <c r="D171" s="191" t="s">
        <v>4418</v>
      </c>
      <c r="E171" s="191" t="s">
        <v>2662</v>
      </c>
      <c r="F171" s="191" t="s">
        <v>4158</v>
      </c>
      <c r="G171" s="191"/>
    </row>
    <row r="172" spans="1:7" ht="16.5" hidden="1">
      <c r="A172" s="190" t="s">
        <v>4411</v>
      </c>
      <c r="B172" s="191" t="s">
        <v>1256</v>
      </c>
      <c r="C172" s="192" t="s">
        <v>4171</v>
      </c>
      <c r="D172" s="191" t="s">
        <v>4419</v>
      </c>
      <c r="E172" s="191" t="s">
        <v>2662</v>
      </c>
      <c r="F172" s="191" t="s">
        <v>4158</v>
      </c>
      <c r="G172" s="191"/>
    </row>
    <row r="173" spans="1:7" ht="16.5" hidden="1">
      <c r="A173" s="190" t="s">
        <v>4411</v>
      </c>
      <c r="B173" s="191" t="s">
        <v>1256</v>
      </c>
      <c r="C173" s="192" t="s">
        <v>4173</v>
      </c>
      <c r="D173" s="191" t="s">
        <v>4420</v>
      </c>
      <c r="E173" s="191" t="s">
        <v>2662</v>
      </c>
      <c r="F173" s="191" t="s">
        <v>4158</v>
      </c>
      <c r="G173" s="191"/>
    </row>
    <row r="174" spans="1:7" ht="16.5" hidden="1">
      <c r="A174" s="190" t="s">
        <v>4411</v>
      </c>
      <c r="B174" s="191" t="s">
        <v>1256</v>
      </c>
      <c r="C174" s="192" t="s">
        <v>2215</v>
      </c>
      <c r="D174" s="191" t="s">
        <v>4421</v>
      </c>
      <c r="E174" s="191" t="s">
        <v>2662</v>
      </c>
      <c r="F174" s="191" t="s">
        <v>4158</v>
      </c>
      <c r="G174" s="191"/>
    </row>
    <row r="175" spans="1:7" ht="16.5" hidden="1">
      <c r="A175" s="190" t="s">
        <v>4411</v>
      </c>
      <c r="B175" s="191" t="s">
        <v>1256</v>
      </c>
      <c r="C175" s="192" t="s">
        <v>2223</v>
      </c>
      <c r="D175" s="191" t="s">
        <v>4422</v>
      </c>
      <c r="E175" s="191" t="s">
        <v>2662</v>
      </c>
      <c r="F175" s="191" t="s">
        <v>4158</v>
      </c>
      <c r="G175" s="191"/>
    </row>
    <row r="176" spans="1:7" ht="16.5" hidden="1">
      <c r="A176" s="190" t="s">
        <v>4411</v>
      </c>
      <c r="B176" s="191" t="s">
        <v>1256</v>
      </c>
      <c r="C176" s="192" t="s">
        <v>4085</v>
      </c>
      <c r="D176" s="191" t="s">
        <v>4423</v>
      </c>
      <c r="E176" s="191" t="s">
        <v>2662</v>
      </c>
      <c r="F176" s="191" t="s">
        <v>4158</v>
      </c>
      <c r="G176" s="191"/>
    </row>
    <row r="177" spans="1:7" ht="16.5" hidden="1">
      <c r="A177" s="191" t="s">
        <v>4424</v>
      </c>
      <c r="B177" s="191" t="s">
        <v>3084</v>
      </c>
      <c r="C177" s="191" t="s">
        <v>4425</v>
      </c>
      <c r="D177" s="191" t="s">
        <v>4426</v>
      </c>
      <c r="E177" s="191"/>
      <c r="F177" s="191" t="s">
        <v>4180</v>
      </c>
      <c r="G177" s="191"/>
    </row>
    <row r="178" spans="1:7" ht="16.5" hidden="1">
      <c r="A178" s="191" t="s">
        <v>4424</v>
      </c>
      <c r="B178" s="191" t="s">
        <v>3084</v>
      </c>
      <c r="C178" s="191" t="s">
        <v>4427</v>
      </c>
      <c r="D178" s="191" t="s">
        <v>4428</v>
      </c>
      <c r="E178" s="191"/>
      <c r="F178" s="191" t="s">
        <v>4180</v>
      </c>
      <c r="G178" s="191"/>
    </row>
    <row r="179" spans="1:7" ht="16.5" hidden="1">
      <c r="A179" s="191" t="s">
        <v>4424</v>
      </c>
      <c r="B179" s="191" t="s">
        <v>3084</v>
      </c>
      <c r="C179" s="191" t="s">
        <v>4429</v>
      </c>
      <c r="D179" s="191" t="s">
        <v>4430</v>
      </c>
      <c r="E179" s="191"/>
      <c r="F179" s="191" t="s">
        <v>4180</v>
      </c>
      <c r="G179" s="191"/>
    </row>
    <row r="180" spans="1:7" ht="16.5" hidden="1">
      <c r="A180" s="191" t="s">
        <v>4424</v>
      </c>
      <c r="B180" s="191" t="s">
        <v>3084</v>
      </c>
      <c r="C180" s="191" t="s">
        <v>4431</v>
      </c>
      <c r="D180" s="191" t="s">
        <v>4432</v>
      </c>
      <c r="E180" s="191"/>
      <c r="F180" s="191" t="s">
        <v>4180</v>
      </c>
      <c r="G180" s="191"/>
    </row>
    <row r="181" spans="1:7" ht="16.5" hidden="1">
      <c r="A181" s="191" t="s">
        <v>4424</v>
      </c>
      <c r="B181" s="191" t="s">
        <v>3084</v>
      </c>
      <c r="C181" s="191" t="s">
        <v>4433</v>
      </c>
      <c r="D181" s="191" t="s">
        <v>4434</v>
      </c>
      <c r="E181" s="191"/>
      <c r="F181" s="191" t="s">
        <v>4180</v>
      </c>
      <c r="G181" s="191"/>
    </row>
    <row r="182" spans="1:7" ht="16.5" hidden="1">
      <c r="A182" s="190" t="s">
        <v>4435</v>
      </c>
      <c r="B182" s="204" t="s">
        <v>2816</v>
      </c>
      <c r="C182" s="192" t="s">
        <v>4188</v>
      </c>
      <c r="D182" s="191" t="s">
        <v>4436</v>
      </c>
      <c r="E182" s="191" t="s">
        <v>2817</v>
      </c>
      <c r="F182" s="191" t="s">
        <v>4158</v>
      </c>
      <c r="G182" s="191"/>
    </row>
    <row r="183" spans="1:7" ht="16.5" hidden="1">
      <c r="A183" s="190" t="s">
        <v>4435</v>
      </c>
      <c r="B183" s="204" t="s">
        <v>2816</v>
      </c>
      <c r="C183" s="192" t="s">
        <v>2219</v>
      </c>
      <c r="D183" s="191" t="s">
        <v>4437</v>
      </c>
      <c r="E183" s="191" t="s">
        <v>2817</v>
      </c>
      <c r="F183" s="191" t="s">
        <v>4158</v>
      </c>
      <c r="G183" s="191"/>
    </row>
    <row r="184" spans="1:7" ht="16.5" hidden="1">
      <c r="A184" s="190" t="s">
        <v>4435</v>
      </c>
      <c r="B184" s="204" t="s">
        <v>2816</v>
      </c>
      <c r="C184" s="192" t="s">
        <v>2213</v>
      </c>
      <c r="D184" s="191" t="s">
        <v>4438</v>
      </c>
      <c r="E184" s="191" t="s">
        <v>2817</v>
      </c>
      <c r="F184" s="191" t="s">
        <v>4158</v>
      </c>
      <c r="G184" s="191"/>
    </row>
    <row r="185" spans="1:7" ht="16.5" hidden="1">
      <c r="A185" s="190" t="s">
        <v>4435</v>
      </c>
      <c r="B185" s="204" t="s">
        <v>2816</v>
      </c>
      <c r="C185" s="192" t="s">
        <v>4079</v>
      </c>
      <c r="D185" s="191" t="s">
        <v>4439</v>
      </c>
      <c r="E185" s="191" t="s">
        <v>2817</v>
      </c>
      <c r="F185" s="191" t="s">
        <v>4158</v>
      </c>
      <c r="G185" s="191"/>
    </row>
    <row r="186" spans="1:7" ht="16.5" hidden="1">
      <c r="A186" s="190" t="s">
        <v>4435</v>
      </c>
      <c r="B186" s="204" t="s">
        <v>2816</v>
      </c>
      <c r="C186" s="192" t="s">
        <v>4080</v>
      </c>
      <c r="D186" s="191" t="s">
        <v>4440</v>
      </c>
      <c r="E186" s="191" t="s">
        <v>2817</v>
      </c>
      <c r="F186" s="191" t="s">
        <v>4158</v>
      </c>
      <c r="G186" s="191"/>
    </row>
    <row r="187" spans="1:7" ht="16.5" hidden="1">
      <c r="A187" s="190" t="s">
        <v>4435</v>
      </c>
      <c r="B187" s="204" t="s">
        <v>2816</v>
      </c>
      <c r="C187" s="192" t="s">
        <v>4081</v>
      </c>
      <c r="D187" s="191" t="s">
        <v>4441</v>
      </c>
      <c r="E187" s="191" t="s">
        <v>2817</v>
      </c>
      <c r="F187" s="191" t="s">
        <v>4158</v>
      </c>
      <c r="G187" s="191"/>
    </row>
    <row r="188" spans="1:7" ht="16.5" hidden="1">
      <c r="A188" s="190" t="s">
        <v>4435</v>
      </c>
      <c r="B188" s="204" t="s">
        <v>2816</v>
      </c>
      <c r="C188" s="192" t="s">
        <v>4082</v>
      </c>
      <c r="D188" s="191" t="s">
        <v>4442</v>
      </c>
      <c r="E188" s="191" t="s">
        <v>2817</v>
      </c>
      <c r="F188" s="191" t="s">
        <v>4158</v>
      </c>
      <c r="G188" s="191"/>
    </row>
    <row r="189" spans="1:7" ht="16.5" hidden="1">
      <c r="A189" s="190" t="s">
        <v>4435</v>
      </c>
      <c r="B189" s="204" t="s">
        <v>2816</v>
      </c>
      <c r="C189" s="192" t="s">
        <v>4083</v>
      </c>
      <c r="D189" s="191" t="s">
        <v>4443</v>
      </c>
      <c r="E189" s="191" t="s">
        <v>2817</v>
      </c>
      <c r="F189" s="191" t="s">
        <v>4158</v>
      </c>
      <c r="G189" s="191"/>
    </row>
    <row r="190" spans="1:7" ht="16.5" hidden="1">
      <c r="A190" s="191" t="s">
        <v>4444</v>
      </c>
      <c r="B190" s="191" t="s">
        <v>4445</v>
      </c>
      <c r="C190" s="191" t="s">
        <v>4446</v>
      </c>
      <c r="D190" s="191" t="s">
        <v>4447</v>
      </c>
      <c r="E190" s="191"/>
      <c r="F190" s="191" t="s">
        <v>4180</v>
      </c>
      <c r="G190" s="191"/>
    </row>
    <row r="191" spans="1:7" ht="16.5" hidden="1">
      <c r="A191" s="191" t="s">
        <v>4444</v>
      </c>
      <c r="B191" s="191" t="s">
        <v>4445</v>
      </c>
      <c r="C191" s="191" t="s">
        <v>4448</v>
      </c>
      <c r="D191" s="191" t="s">
        <v>4449</v>
      </c>
      <c r="E191" s="191"/>
      <c r="F191" s="191" t="s">
        <v>4180</v>
      </c>
      <c r="G191" s="191"/>
    </row>
    <row r="192" spans="1:7" ht="16.5" hidden="1">
      <c r="A192" s="191" t="s">
        <v>4444</v>
      </c>
      <c r="B192" s="191" t="s">
        <v>4445</v>
      </c>
      <c r="C192" s="191" t="s">
        <v>4450</v>
      </c>
      <c r="D192" s="191" t="s">
        <v>4432</v>
      </c>
      <c r="E192" s="191"/>
      <c r="F192" s="191" t="s">
        <v>4180</v>
      </c>
      <c r="G192" s="191"/>
    </row>
    <row r="193" spans="1:7" ht="16.5" hidden="1">
      <c r="A193" s="191" t="s">
        <v>4444</v>
      </c>
      <c r="B193" s="191" t="s">
        <v>4445</v>
      </c>
      <c r="C193" s="191" t="s">
        <v>4451</v>
      </c>
      <c r="D193" s="191" t="s">
        <v>4452</v>
      </c>
      <c r="E193" s="191"/>
      <c r="F193" s="191" t="s">
        <v>4180</v>
      </c>
      <c r="G193" s="191"/>
    </row>
    <row r="194" spans="1:7" ht="16.5" hidden="1">
      <c r="A194" s="191" t="s">
        <v>4444</v>
      </c>
      <c r="B194" s="191" t="s">
        <v>4445</v>
      </c>
      <c r="C194" s="191" t="s">
        <v>4453</v>
      </c>
      <c r="D194" s="191" t="s">
        <v>4454</v>
      </c>
      <c r="E194" s="191"/>
      <c r="F194" s="191" t="s">
        <v>4180</v>
      </c>
      <c r="G194" s="191"/>
    </row>
    <row r="195" spans="1:7" ht="16.5" hidden="1">
      <c r="A195" s="191" t="s">
        <v>4444</v>
      </c>
      <c r="B195" s="191" t="s">
        <v>4445</v>
      </c>
      <c r="C195" s="191" t="s">
        <v>4455</v>
      </c>
      <c r="D195" s="191" t="s">
        <v>4456</v>
      </c>
      <c r="E195" s="191"/>
      <c r="F195" s="191" t="s">
        <v>4180</v>
      </c>
      <c r="G195" s="191"/>
    </row>
    <row r="196" spans="1:7" ht="16.5" hidden="1">
      <c r="A196" s="191" t="s">
        <v>4444</v>
      </c>
      <c r="B196" s="191" t="s">
        <v>4445</v>
      </c>
      <c r="C196" s="191" t="s">
        <v>4457</v>
      </c>
      <c r="D196" s="191" t="s">
        <v>4458</v>
      </c>
      <c r="E196" s="191"/>
      <c r="F196" s="191" t="s">
        <v>4180</v>
      </c>
      <c r="G196" s="191"/>
    </row>
    <row r="197" spans="1:7" ht="16.5" hidden="1">
      <c r="A197" s="191" t="s">
        <v>4459</v>
      </c>
      <c r="B197" s="191" t="s">
        <v>4460</v>
      </c>
      <c r="C197" s="192" t="s">
        <v>2213</v>
      </c>
      <c r="D197" s="191" t="s">
        <v>4461</v>
      </c>
      <c r="E197" s="191" t="s">
        <v>3117</v>
      </c>
      <c r="F197" s="191" t="s">
        <v>4158</v>
      </c>
      <c r="G197" s="191" t="s">
        <v>4462</v>
      </c>
    </row>
    <row r="198" spans="1:7" ht="16.5" hidden="1">
      <c r="A198" s="191" t="s">
        <v>4459</v>
      </c>
      <c r="B198" s="191" t="s">
        <v>4460</v>
      </c>
      <c r="C198" s="192" t="s">
        <v>4206</v>
      </c>
      <c r="D198" s="191" t="s">
        <v>4207</v>
      </c>
      <c r="E198" s="191" t="s">
        <v>3117</v>
      </c>
      <c r="F198" s="191" t="s">
        <v>4158</v>
      </c>
      <c r="G198" s="191" t="s">
        <v>4463</v>
      </c>
    </row>
    <row r="199" spans="1:7" ht="16.5" hidden="1">
      <c r="A199" s="191" t="s">
        <v>4459</v>
      </c>
      <c r="B199" s="191" t="s">
        <v>4460</v>
      </c>
      <c r="C199" s="192" t="s">
        <v>4208</v>
      </c>
      <c r="D199" s="191" t="s">
        <v>4464</v>
      </c>
      <c r="E199" s="191" t="s">
        <v>3117</v>
      </c>
      <c r="F199" s="191" t="s">
        <v>4158</v>
      </c>
      <c r="G199" s="191" t="s">
        <v>4463</v>
      </c>
    </row>
    <row r="200" spans="1:7" ht="16.5" hidden="1">
      <c r="A200" s="190" t="s">
        <v>4465</v>
      </c>
      <c r="B200" s="191" t="s">
        <v>2170</v>
      </c>
      <c r="C200" s="192" t="s">
        <v>4206</v>
      </c>
      <c r="D200" s="191" t="s">
        <v>4466</v>
      </c>
      <c r="E200" s="191" t="s">
        <v>2871</v>
      </c>
      <c r="F200" s="191" t="s">
        <v>4158</v>
      </c>
      <c r="G200" s="191"/>
    </row>
    <row r="201" spans="1:7" ht="16.5" hidden="1">
      <c r="A201" s="190" t="s">
        <v>4465</v>
      </c>
      <c r="B201" s="191" t="s">
        <v>2170</v>
      </c>
      <c r="C201" s="192" t="s">
        <v>4208</v>
      </c>
      <c r="D201" s="191" t="s">
        <v>4467</v>
      </c>
      <c r="E201" s="191" t="s">
        <v>2871</v>
      </c>
      <c r="F201" s="191" t="s">
        <v>4158</v>
      </c>
      <c r="G201" s="191"/>
    </row>
    <row r="202" spans="1:7" ht="16.5" hidden="1">
      <c r="A202" s="191" t="s">
        <v>4468</v>
      </c>
      <c r="B202" s="205" t="s">
        <v>4469</v>
      </c>
      <c r="C202" s="205" t="s">
        <v>4188</v>
      </c>
      <c r="D202" s="205" t="s">
        <v>4470</v>
      </c>
      <c r="E202" s="191" t="s">
        <v>3791</v>
      </c>
      <c r="F202" s="191" t="s">
        <v>4158</v>
      </c>
      <c r="G202" s="191" t="s">
        <v>4471</v>
      </c>
    </row>
    <row r="203" spans="1:7" ht="16.5" hidden="1">
      <c r="A203" s="191" t="s">
        <v>4468</v>
      </c>
      <c r="B203" s="205" t="s">
        <v>4469</v>
      </c>
      <c r="C203" s="205" t="s">
        <v>2219</v>
      </c>
      <c r="D203" s="205" t="s">
        <v>4472</v>
      </c>
      <c r="E203" s="191" t="s">
        <v>3791</v>
      </c>
      <c r="F203" s="191" t="s">
        <v>4158</v>
      </c>
      <c r="G203" s="191" t="s">
        <v>4473</v>
      </c>
    </row>
    <row r="204" spans="1:7" ht="16.5" hidden="1">
      <c r="A204" s="190" t="s">
        <v>4474</v>
      </c>
      <c r="B204" s="191" t="s">
        <v>2297</v>
      </c>
      <c r="C204" s="192" t="s">
        <v>4156</v>
      </c>
      <c r="D204" s="191" t="s">
        <v>4475</v>
      </c>
      <c r="E204" s="191" t="s">
        <v>2729</v>
      </c>
      <c r="F204" s="191" t="s">
        <v>4158</v>
      </c>
      <c r="G204" s="191"/>
    </row>
    <row r="205" spans="1:7" ht="16.5" hidden="1">
      <c r="A205" s="190" t="s">
        <v>4474</v>
      </c>
      <c r="B205" s="191" t="s">
        <v>2297</v>
      </c>
      <c r="C205" s="192" t="s">
        <v>4159</v>
      </c>
      <c r="D205" s="191" t="s">
        <v>4476</v>
      </c>
      <c r="E205" s="191" t="s">
        <v>2729</v>
      </c>
      <c r="F205" s="191" t="s">
        <v>4158</v>
      </c>
      <c r="G205" s="191"/>
    </row>
    <row r="206" spans="1:7" ht="16.5" hidden="1">
      <c r="A206" s="190" t="s">
        <v>4474</v>
      </c>
      <c r="B206" s="191" t="s">
        <v>2297</v>
      </c>
      <c r="C206" s="192" t="s">
        <v>4161</v>
      </c>
      <c r="D206" s="191" t="s">
        <v>4477</v>
      </c>
      <c r="E206" s="191" t="s">
        <v>2729</v>
      </c>
      <c r="F206" s="191" t="s">
        <v>4158</v>
      </c>
      <c r="G206" s="191"/>
    </row>
    <row r="207" spans="1:7" ht="16.5" hidden="1">
      <c r="A207" s="190" t="s">
        <v>4474</v>
      </c>
      <c r="B207" s="191" t="s">
        <v>2297</v>
      </c>
      <c r="C207" s="192" t="s">
        <v>4163</v>
      </c>
      <c r="D207" s="191" t="s">
        <v>4478</v>
      </c>
      <c r="E207" s="191" t="s">
        <v>2729</v>
      </c>
      <c r="F207" s="191" t="s">
        <v>4158</v>
      </c>
      <c r="G207" s="191"/>
    </row>
    <row r="208" spans="1:7" ht="16.5" hidden="1">
      <c r="A208" s="190" t="s">
        <v>4474</v>
      </c>
      <c r="B208" s="191" t="s">
        <v>2297</v>
      </c>
      <c r="C208" s="192" t="s">
        <v>4165</v>
      </c>
      <c r="D208" s="191" t="s">
        <v>4479</v>
      </c>
      <c r="E208" s="191" t="s">
        <v>2729</v>
      </c>
      <c r="F208" s="191" t="s">
        <v>4158</v>
      </c>
      <c r="G208" s="191"/>
    </row>
    <row r="209" spans="1:7" ht="16.5" hidden="1">
      <c r="A209" s="190" t="s">
        <v>4474</v>
      </c>
      <c r="B209" s="191" t="s">
        <v>2297</v>
      </c>
      <c r="C209" s="192" t="s">
        <v>4167</v>
      </c>
      <c r="D209" s="191" t="s">
        <v>4480</v>
      </c>
      <c r="E209" s="191" t="s">
        <v>2729</v>
      </c>
      <c r="F209" s="191" t="s">
        <v>4158</v>
      </c>
      <c r="G209" s="191"/>
    </row>
    <row r="210" spans="1:7" ht="16.5" hidden="1">
      <c r="A210" s="190" t="s">
        <v>4481</v>
      </c>
      <c r="B210" s="191" t="s">
        <v>2180</v>
      </c>
      <c r="C210" s="192" t="s">
        <v>4206</v>
      </c>
      <c r="D210" s="191" t="s">
        <v>4466</v>
      </c>
      <c r="E210" s="191" t="s">
        <v>2877</v>
      </c>
      <c r="F210" s="191" t="s">
        <v>4158</v>
      </c>
      <c r="G210" s="191"/>
    </row>
    <row r="211" spans="1:7" ht="16.5" hidden="1">
      <c r="A211" s="190" t="s">
        <v>4481</v>
      </c>
      <c r="B211" s="191" t="s">
        <v>2180</v>
      </c>
      <c r="C211" s="192" t="s">
        <v>4208</v>
      </c>
      <c r="D211" s="191" t="s">
        <v>4467</v>
      </c>
      <c r="E211" s="191" t="s">
        <v>2877</v>
      </c>
      <c r="F211" s="191" t="s">
        <v>4158</v>
      </c>
      <c r="G211" s="191"/>
    </row>
    <row r="212" spans="1:7" ht="16.5" hidden="1">
      <c r="A212" s="190" t="s">
        <v>4482</v>
      </c>
      <c r="B212" s="191" t="s">
        <v>2689</v>
      </c>
      <c r="C212" s="192" t="s">
        <v>4483</v>
      </c>
      <c r="D212" s="191" t="s">
        <v>4484</v>
      </c>
      <c r="E212" s="191" t="s">
        <v>2690</v>
      </c>
      <c r="F212" s="191" t="s">
        <v>4158</v>
      </c>
      <c r="G212" s="191"/>
    </row>
    <row r="213" spans="1:7" ht="16.5" hidden="1">
      <c r="A213" s="190" t="s">
        <v>4482</v>
      </c>
      <c r="B213" s="191" t="s">
        <v>2689</v>
      </c>
      <c r="C213" s="192" t="s">
        <v>4485</v>
      </c>
      <c r="D213" s="191" t="s">
        <v>4486</v>
      </c>
      <c r="E213" s="191" t="s">
        <v>2690</v>
      </c>
      <c r="F213" s="191" t="s">
        <v>4158</v>
      </c>
      <c r="G213" s="191"/>
    </row>
    <row r="214" spans="1:7" ht="16.5" hidden="1">
      <c r="A214" s="190" t="s">
        <v>4482</v>
      </c>
      <c r="B214" s="191" t="s">
        <v>2689</v>
      </c>
      <c r="C214" s="192" t="s">
        <v>4487</v>
      </c>
      <c r="D214" s="206" t="s">
        <v>4488</v>
      </c>
      <c r="E214" s="191" t="s">
        <v>2690</v>
      </c>
      <c r="F214" s="191" t="s">
        <v>4158</v>
      </c>
      <c r="G214" s="191" t="s">
        <v>4489</v>
      </c>
    </row>
    <row r="215" spans="1:7" ht="16.5" hidden="1">
      <c r="A215" s="190" t="s">
        <v>4482</v>
      </c>
      <c r="B215" s="191" t="s">
        <v>2689</v>
      </c>
      <c r="C215" s="192" t="s">
        <v>4490</v>
      </c>
      <c r="D215" s="191" t="s">
        <v>4491</v>
      </c>
      <c r="E215" s="191" t="s">
        <v>2690</v>
      </c>
      <c r="F215" s="191" t="s">
        <v>4158</v>
      </c>
      <c r="G215" s="191"/>
    </row>
    <row r="216" spans="1:7" ht="16.5" hidden="1">
      <c r="A216" s="190" t="s">
        <v>4482</v>
      </c>
      <c r="B216" s="191" t="s">
        <v>2689</v>
      </c>
      <c r="C216" s="192" t="s">
        <v>4492</v>
      </c>
      <c r="D216" s="191" t="s">
        <v>4493</v>
      </c>
      <c r="E216" s="191" t="s">
        <v>2690</v>
      </c>
      <c r="F216" s="191" t="s">
        <v>4158</v>
      </c>
      <c r="G216" s="191"/>
    </row>
    <row r="217" spans="1:7" ht="16.5" hidden="1">
      <c r="A217" s="190" t="s">
        <v>4482</v>
      </c>
      <c r="B217" s="191" t="s">
        <v>2689</v>
      </c>
      <c r="C217" s="192" t="s">
        <v>4494</v>
      </c>
      <c r="D217" s="191" t="s">
        <v>4495</v>
      </c>
      <c r="E217" s="191" t="s">
        <v>2690</v>
      </c>
      <c r="F217" s="191" t="s">
        <v>4158</v>
      </c>
      <c r="G217" s="191"/>
    </row>
    <row r="218" spans="1:7" ht="16.5" hidden="1">
      <c r="A218" s="190" t="s">
        <v>4482</v>
      </c>
      <c r="B218" s="191" t="s">
        <v>2689</v>
      </c>
      <c r="C218" s="192" t="s">
        <v>4496</v>
      </c>
      <c r="D218" s="206" t="s">
        <v>4497</v>
      </c>
      <c r="E218" s="191" t="s">
        <v>2690</v>
      </c>
      <c r="F218" s="191" t="s">
        <v>4158</v>
      </c>
      <c r="G218" s="191" t="s">
        <v>4489</v>
      </c>
    </row>
    <row r="219" spans="1:7" ht="16.5" hidden="1">
      <c r="A219" s="190" t="s">
        <v>4482</v>
      </c>
      <c r="B219" s="191" t="s">
        <v>2689</v>
      </c>
      <c r="C219" s="192" t="s">
        <v>4498</v>
      </c>
      <c r="D219" s="206" t="s">
        <v>4499</v>
      </c>
      <c r="E219" s="191" t="s">
        <v>2690</v>
      </c>
      <c r="F219" s="191" t="s">
        <v>4158</v>
      </c>
      <c r="G219" s="191" t="s">
        <v>4489</v>
      </c>
    </row>
    <row r="220" spans="1:7" ht="16.5" hidden="1">
      <c r="A220" s="190" t="s">
        <v>4482</v>
      </c>
      <c r="B220" s="191" t="s">
        <v>2689</v>
      </c>
      <c r="C220" s="192" t="s">
        <v>4500</v>
      </c>
      <c r="D220" s="206" t="s">
        <v>4501</v>
      </c>
      <c r="E220" s="191" t="s">
        <v>2690</v>
      </c>
      <c r="F220" s="191" t="s">
        <v>4158</v>
      </c>
      <c r="G220" s="191" t="s">
        <v>4489</v>
      </c>
    </row>
    <row r="221" spans="1:7" ht="16.5" hidden="1">
      <c r="A221" s="190" t="s">
        <v>4482</v>
      </c>
      <c r="B221" s="191" t="s">
        <v>2689</v>
      </c>
      <c r="C221" s="192" t="s">
        <v>4502</v>
      </c>
      <c r="D221" s="191" t="s">
        <v>4503</v>
      </c>
      <c r="E221" s="191" t="s">
        <v>2690</v>
      </c>
      <c r="F221" s="191" t="s">
        <v>4158</v>
      </c>
      <c r="G221" s="191"/>
    </row>
    <row r="222" spans="1:7" ht="16.5" hidden="1">
      <c r="A222" s="190" t="s">
        <v>4482</v>
      </c>
      <c r="B222" s="191" t="s">
        <v>2689</v>
      </c>
      <c r="C222" s="192" t="s">
        <v>4504</v>
      </c>
      <c r="D222" s="191" t="s">
        <v>4418</v>
      </c>
      <c r="E222" s="191" t="s">
        <v>2690</v>
      </c>
      <c r="F222" s="191" t="s">
        <v>4158</v>
      </c>
      <c r="G222" s="191"/>
    </row>
    <row r="223" spans="1:7" ht="16.5" hidden="1">
      <c r="A223" s="190" t="s">
        <v>4482</v>
      </c>
      <c r="B223" s="191" t="s">
        <v>2689</v>
      </c>
      <c r="C223" s="192" t="s">
        <v>4505</v>
      </c>
      <c r="D223" s="206" t="s">
        <v>4506</v>
      </c>
      <c r="E223" s="191" t="s">
        <v>2690</v>
      </c>
      <c r="F223" s="191" t="s">
        <v>4158</v>
      </c>
      <c r="G223" s="191" t="s">
        <v>4489</v>
      </c>
    </row>
    <row r="224" spans="1:7" ht="16.5" hidden="1">
      <c r="A224" s="190" t="s">
        <v>4507</v>
      </c>
      <c r="B224" s="191" t="s">
        <v>2689</v>
      </c>
      <c r="C224" s="192" t="s">
        <v>4508</v>
      </c>
      <c r="D224" s="206" t="s">
        <v>4509</v>
      </c>
      <c r="E224" s="191" t="s">
        <v>2690</v>
      </c>
      <c r="F224" s="191" t="s">
        <v>4158</v>
      </c>
      <c r="G224" s="191" t="s">
        <v>4489</v>
      </c>
    </row>
    <row r="225" spans="1:7" ht="16.5" hidden="1">
      <c r="A225" s="190" t="s">
        <v>4482</v>
      </c>
      <c r="B225" s="191" t="s">
        <v>2689</v>
      </c>
      <c r="C225" s="192" t="s">
        <v>4510</v>
      </c>
      <c r="D225" s="206" t="s">
        <v>4511</v>
      </c>
      <c r="E225" s="191" t="s">
        <v>2690</v>
      </c>
      <c r="F225" s="191" t="s">
        <v>4158</v>
      </c>
      <c r="G225" s="191" t="s">
        <v>4489</v>
      </c>
    </row>
    <row r="226" spans="1:7" ht="16.5" hidden="1">
      <c r="A226" s="190" t="s">
        <v>4482</v>
      </c>
      <c r="B226" s="191" t="s">
        <v>2689</v>
      </c>
      <c r="C226" s="192" t="s">
        <v>4512</v>
      </c>
      <c r="D226" s="191" t="s">
        <v>4513</v>
      </c>
      <c r="E226" s="191" t="s">
        <v>2690</v>
      </c>
      <c r="F226" s="191" t="s">
        <v>4158</v>
      </c>
      <c r="G226" s="191"/>
    </row>
    <row r="227" spans="1:7" ht="16.5" hidden="1">
      <c r="A227" s="190" t="s">
        <v>4482</v>
      </c>
      <c r="B227" s="191" t="s">
        <v>2689</v>
      </c>
      <c r="C227" s="192" t="s">
        <v>4514</v>
      </c>
      <c r="D227" s="191" t="s">
        <v>4515</v>
      </c>
      <c r="E227" s="191" t="s">
        <v>2690</v>
      </c>
      <c r="F227" s="191" t="s">
        <v>4158</v>
      </c>
      <c r="G227" s="191"/>
    </row>
    <row r="228" spans="1:7" ht="16.5" hidden="1">
      <c r="A228" s="190" t="s">
        <v>4482</v>
      </c>
      <c r="B228" s="191" t="s">
        <v>2689</v>
      </c>
      <c r="C228" s="192" t="s">
        <v>4516</v>
      </c>
      <c r="D228" s="191" t="s">
        <v>4517</v>
      </c>
      <c r="E228" s="191" t="s">
        <v>2690</v>
      </c>
      <c r="F228" s="191" t="s">
        <v>4158</v>
      </c>
      <c r="G228" s="191"/>
    </row>
    <row r="229" spans="1:7" ht="16.5" hidden="1">
      <c r="A229" s="190" t="s">
        <v>4482</v>
      </c>
      <c r="B229" s="191" t="s">
        <v>2689</v>
      </c>
      <c r="C229" s="192" t="s">
        <v>4518</v>
      </c>
      <c r="D229" s="191" t="s">
        <v>4519</v>
      </c>
      <c r="E229" s="191" t="s">
        <v>2690</v>
      </c>
      <c r="F229" s="191" t="s">
        <v>4158</v>
      </c>
      <c r="G229" s="191"/>
    </row>
    <row r="230" spans="1:7" ht="16.5" hidden="1">
      <c r="A230" s="190" t="s">
        <v>4482</v>
      </c>
      <c r="B230" s="191" t="s">
        <v>2689</v>
      </c>
      <c r="C230" s="205" t="s">
        <v>4520</v>
      </c>
      <c r="D230" s="205" t="s">
        <v>4521</v>
      </c>
      <c r="E230" s="191" t="s">
        <v>2690</v>
      </c>
      <c r="F230" s="191" t="s">
        <v>4158</v>
      </c>
      <c r="G230" s="191" t="s">
        <v>1107</v>
      </c>
    </row>
    <row r="231" spans="1:7" ht="16.5" hidden="1">
      <c r="A231" s="190" t="s">
        <v>4482</v>
      </c>
      <c r="B231" s="191" t="s">
        <v>2689</v>
      </c>
      <c r="C231" s="205" t="s">
        <v>4522</v>
      </c>
      <c r="D231" s="205" t="s">
        <v>4523</v>
      </c>
      <c r="E231" s="191" t="s">
        <v>2690</v>
      </c>
      <c r="F231" s="191" t="s">
        <v>4158</v>
      </c>
      <c r="G231" s="191" t="s">
        <v>1107</v>
      </c>
    </row>
    <row r="232" spans="1:7" ht="16.5" hidden="1">
      <c r="A232" s="190" t="s">
        <v>4482</v>
      </c>
      <c r="B232" s="191" t="s">
        <v>2689</v>
      </c>
      <c r="C232" s="205" t="s">
        <v>4524</v>
      </c>
      <c r="D232" s="205" t="s">
        <v>4525</v>
      </c>
      <c r="E232" s="191" t="s">
        <v>2690</v>
      </c>
      <c r="F232" s="191" t="s">
        <v>4158</v>
      </c>
      <c r="G232" s="191" t="s">
        <v>1107</v>
      </c>
    </row>
    <row r="233" spans="1:7" ht="16.5" hidden="1">
      <c r="A233" s="190" t="s">
        <v>4482</v>
      </c>
      <c r="B233" s="191" t="s">
        <v>2689</v>
      </c>
      <c r="C233" s="205" t="s">
        <v>4526</v>
      </c>
      <c r="D233" s="205" t="s">
        <v>4527</v>
      </c>
      <c r="E233" s="191" t="s">
        <v>2690</v>
      </c>
      <c r="F233" s="191" t="s">
        <v>4158</v>
      </c>
      <c r="G233" s="191" t="s">
        <v>1107</v>
      </c>
    </row>
    <row r="234" spans="1:7" ht="16.5" hidden="1">
      <c r="A234" s="190" t="s">
        <v>4528</v>
      </c>
      <c r="B234" s="191" t="s">
        <v>4529</v>
      </c>
      <c r="C234" s="192" t="s">
        <v>4208</v>
      </c>
      <c r="D234" s="191" t="s">
        <v>4530</v>
      </c>
      <c r="E234" s="191" t="s">
        <v>2642</v>
      </c>
      <c r="F234" s="191" t="s">
        <v>4158</v>
      </c>
      <c r="G234" s="191"/>
    </row>
    <row r="235" spans="1:7" ht="16.5" hidden="1">
      <c r="A235" s="190" t="s">
        <v>4531</v>
      </c>
      <c r="B235" s="191" t="s">
        <v>526</v>
      </c>
      <c r="C235" s="192" t="s">
        <v>4156</v>
      </c>
      <c r="D235" s="191" t="s">
        <v>4532</v>
      </c>
      <c r="E235" s="191" t="s">
        <v>2752</v>
      </c>
      <c r="F235" s="191" t="s">
        <v>4180</v>
      </c>
      <c r="G235" s="191"/>
    </row>
    <row r="236" spans="1:7" ht="16.5" hidden="1">
      <c r="A236" s="190" t="s">
        <v>4531</v>
      </c>
      <c r="B236" s="191" t="s">
        <v>526</v>
      </c>
      <c r="C236" s="192" t="s">
        <v>4159</v>
      </c>
      <c r="D236" s="191" t="s">
        <v>4533</v>
      </c>
      <c r="E236" s="191" t="s">
        <v>2752</v>
      </c>
      <c r="F236" s="191" t="s">
        <v>4180</v>
      </c>
      <c r="G236" s="191"/>
    </row>
    <row r="237" spans="1:7" ht="16.5" hidden="1">
      <c r="A237" s="190" t="s">
        <v>4531</v>
      </c>
      <c r="B237" s="191" t="s">
        <v>526</v>
      </c>
      <c r="C237" s="192" t="s">
        <v>4161</v>
      </c>
      <c r="D237" s="191" t="s">
        <v>4534</v>
      </c>
      <c r="E237" s="191" t="s">
        <v>2752</v>
      </c>
      <c r="F237" s="191" t="s">
        <v>4180</v>
      </c>
      <c r="G237" s="191"/>
    </row>
    <row r="238" spans="1:7" ht="16.5" hidden="1">
      <c r="A238" s="190" t="s">
        <v>4531</v>
      </c>
      <c r="B238" s="191" t="s">
        <v>526</v>
      </c>
      <c r="C238" s="192" t="s">
        <v>4163</v>
      </c>
      <c r="D238" s="191" t="s">
        <v>4535</v>
      </c>
      <c r="E238" s="191" t="s">
        <v>2752</v>
      </c>
      <c r="F238" s="191" t="s">
        <v>4180</v>
      </c>
      <c r="G238" s="191"/>
    </row>
    <row r="239" spans="1:7" ht="16.5" hidden="1">
      <c r="A239" s="190" t="s">
        <v>4531</v>
      </c>
      <c r="B239" s="191" t="s">
        <v>526</v>
      </c>
      <c r="C239" s="192" t="s">
        <v>4095</v>
      </c>
      <c r="D239" s="191" t="s">
        <v>4536</v>
      </c>
      <c r="E239" s="191" t="s">
        <v>2752</v>
      </c>
      <c r="F239" s="191" t="s">
        <v>4180</v>
      </c>
      <c r="G239" s="191"/>
    </row>
    <row r="240" spans="1:7" ht="16.5" hidden="1">
      <c r="A240" s="190" t="s">
        <v>4531</v>
      </c>
      <c r="B240" s="191" t="s">
        <v>526</v>
      </c>
      <c r="C240" s="192" t="s">
        <v>4114</v>
      </c>
      <c r="D240" s="191" t="s">
        <v>4537</v>
      </c>
      <c r="E240" s="191" t="s">
        <v>2752</v>
      </c>
      <c r="F240" s="191" t="s">
        <v>4180</v>
      </c>
      <c r="G240" s="191"/>
    </row>
    <row r="241" spans="1:7" ht="16.5" hidden="1">
      <c r="A241" s="190" t="s">
        <v>4531</v>
      </c>
      <c r="B241" s="191" t="s">
        <v>526</v>
      </c>
      <c r="C241" s="192" t="s">
        <v>4115</v>
      </c>
      <c r="D241" s="191" t="s">
        <v>4538</v>
      </c>
      <c r="E241" s="191" t="s">
        <v>2752</v>
      </c>
      <c r="F241" s="191" t="s">
        <v>4180</v>
      </c>
      <c r="G241" s="191"/>
    </row>
    <row r="242" spans="1:7" ht="16.5" hidden="1">
      <c r="A242" s="190" t="s">
        <v>4539</v>
      </c>
      <c r="B242" s="199" t="s">
        <v>1608</v>
      </c>
      <c r="C242" s="200" t="s">
        <v>4378</v>
      </c>
      <c r="D242" s="199" t="s">
        <v>4540</v>
      </c>
      <c r="E242" s="191" t="s">
        <v>2635</v>
      </c>
      <c r="F242" s="191" t="s">
        <v>4158</v>
      </c>
      <c r="G242" s="191"/>
    </row>
    <row r="243" spans="1:7" ht="16.5" hidden="1">
      <c r="A243" s="190" t="s">
        <v>4539</v>
      </c>
      <c r="B243" s="199" t="s">
        <v>4541</v>
      </c>
      <c r="C243" s="200" t="s">
        <v>4226</v>
      </c>
      <c r="D243" s="199" t="s">
        <v>4542</v>
      </c>
      <c r="E243" s="191" t="s">
        <v>2635</v>
      </c>
      <c r="F243" s="191" t="s">
        <v>4158</v>
      </c>
      <c r="G243" s="191"/>
    </row>
    <row r="244" spans="1:7" ht="16.5" hidden="1">
      <c r="A244" s="203" t="s">
        <v>4543</v>
      </c>
      <c r="B244" s="191" t="s">
        <v>2018</v>
      </c>
      <c r="C244" s="192" t="s">
        <v>4188</v>
      </c>
      <c r="D244" s="191" t="s">
        <v>4544</v>
      </c>
      <c r="E244" s="191" t="s">
        <v>3047</v>
      </c>
      <c r="F244" s="191" t="s">
        <v>4158</v>
      </c>
      <c r="G244" s="191"/>
    </row>
    <row r="245" spans="1:7" ht="16.5" hidden="1">
      <c r="A245" s="203" t="s">
        <v>4543</v>
      </c>
      <c r="B245" s="191" t="s">
        <v>2018</v>
      </c>
      <c r="C245" s="192" t="s">
        <v>2219</v>
      </c>
      <c r="D245" s="191" t="s">
        <v>4545</v>
      </c>
      <c r="E245" s="191" t="s">
        <v>3047</v>
      </c>
      <c r="F245" s="191" t="s">
        <v>4158</v>
      </c>
      <c r="G245" s="191"/>
    </row>
    <row r="246" spans="1:7" ht="16.5" hidden="1">
      <c r="A246" s="191" t="s">
        <v>4546</v>
      </c>
      <c r="B246" s="191" t="s">
        <v>4547</v>
      </c>
      <c r="C246" s="192" t="s">
        <v>2219</v>
      </c>
      <c r="D246" s="191" t="s">
        <v>4548</v>
      </c>
      <c r="E246" s="191" t="s">
        <v>3044</v>
      </c>
      <c r="F246" s="191" t="s">
        <v>4158</v>
      </c>
      <c r="G246" s="191"/>
    </row>
    <row r="247" spans="1:7" ht="16.5" hidden="1">
      <c r="A247" s="191" t="s">
        <v>4546</v>
      </c>
      <c r="B247" s="191" t="s">
        <v>4547</v>
      </c>
      <c r="C247" s="192" t="s">
        <v>2213</v>
      </c>
      <c r="D247" s="191" t="s">
        <v>4549</v>
      </c>
      <c r="E247" s="191" t="s">
        <v>3044</v>
      </c>
      <c r="F247" s="191" t="s">
        <v>4158</v>
      </c>
      <c r="G247" s="191"/>
    </row>
    <row r="248" spans="1:7" ht="16.5" hidden="1">
      <c r="A248" s="191" t="s">
        <v>4546</v>
      </c>
      <c r="B248" s="191" t="s">
        <v>4547</v>
      </c>
      <c r="C248" s="192" t="s">
        <v>4079</v>
      </c>
      <c r="D248" s="191" t="s">
        <v>4550</v>
      </c>
      <c r="E248" s="191" t="s">
        <v>3044</v>
      </c>
      <c r="F248" s="191" t="s">
        <v>4158</v>
      </c>
      <c r="G248" s="191"/>
    </row>
    <row r="249" spans="1:7" ht="16.5" hidden="1">
      <c r="A249" s="191" t="s">
        <v>4546</v>
      </c>
      <c r="B249" s="191" t="s">
        <v>4547</v>
      </c>
      <c r="C249" s="192" t="s">
        <v>4080</v>
      </c>
      <c r="D249" s="191" t="s">
        <v>4551</v>
      </c>
      <c r="E249" s="191" t="s">
        <v>3044</v>
      </c>
      <c r="F249" s="191" t="s">
        <v>4158</v>
      </c>
      <c r="G249" s="191"/>
    </row>
    <row r="250" spans="1:7" ht="16.5" hidden="1">
      <c r="A250" s="191" t="s">
        <v>4552</v>
      </c>
      <c r="B250" s="191" t="s">
        <v>1437</v>
      </c>
      <c r="C250" s="192" t="s">
        <v>4188</v>
      </c>
      <c r="D250" s="191" t="s">
        <v>4553</v>
      </c>
      <c r="E250" s="191" t="s">
        <v>3149</v>
      </c>
      <c r="F250" s="191" t="s">
        <v>4180</v>
      </c>
      <c r="G250" s="191"/>
    </row>
    <row r="251" spans="1:7" ht="16.5" hidden="1">
      <c r="A251" s="191" t="s">
        <v>4552</v>
      </c>
      <c r="B251" s="191" t="s">
        <v>1437</v>
      </c>
      <c r="C251" s="192" t="s">
        <v>2219</v>
      </c>
      <c r="D251" s="191" t="s">
        <v>4554</v>
      </c>
      <c r="E251" s="191" t="s">
        <v>3149</v>
      </c>
      <c r="F251" s="191" t="s">
        <v>4180</v>
      </c>
      <c r="G251" s="191"/>
    </row>
    <row r="252" spans="1:7" ht="16.5" hidden="1">
      <c r="A252" s="191" t="s">
        <v>4552</v>
      </c>
      <c r="B252" s="191" t="s">
        <v>1437</v>
      </c>
      <c r="C252" s="192" t="s">
        <v>2213</v>
      </c>
      <c r="D252" s="191" t="s">
        <v>4555</v>
      </c>
      <c r="E252" s="191" t="s">
        <v>3149</v>
      </c>
      <c r="F252" s="191" t="s">
        <v>4180</v>
      </c>
      <c r="G252" s="191"/>
    </row>
    <row r="253" spans="1:7" ht="16.5" hidden="1">
      <c r="A253" s="191" t="s">
        <v>4552</v>
      </c>
      <c r="B253" s="191" t="s">
        <v>1437</v>
      </c>
      <c r="C253" s="192" t="s">
        <v>4079</v>
      </c>
      <c r="D253" s="191" t="s">
        <v>4556</v>
      </c>
      <c r="E253" s="191" t="s">
        <v>3149</v>
      </c>
      <c r="F253" s="191" t="s">
        <v>4180</v>
      </c>
      <c r="G253" s="191"/>
    </row>
    <row r="254" spans="1:7" ht="16.5" hidden="1">
      <c r="A254" s="191" t="s">
        <v>4552</v>
      </c>
      <c r="B254" s="191" t="s">
        <v>1437</v>
      </c>
      <c r="C254" s="192" t="s">
        <v>4080</v>
      </c>
      <c r="D254" s="191" t="s">
        <v>4557</v>
      </c>
      <c r="E254" s="191" t="s">
        <v>3149</v>
      </c>
      <c r="F254" s="191" t="s">
        <v>4180</v>
      </c>
      <c r="G254" s="191"/>
    </row>
    <row r="255" spans="1:7" ht="16.5" hidden="1">
      <c r="A255" s="191" t="s">
        <v>4552</v>
      </c>
      <c r="B255" s="191" t="s">
        <v>1437</v>
      </c>
      <c r="C255" s="192" t="s">
        <v>4081</v>
      </c>
      <c r="D255" s="191" t="s">
        <v>4558</v>
      </c>
      <c r="E255" s="191" t="s">
        <v>3149</v>
      </c>
      <c r="F255" s="191" t="s">
        <v>4180</v>
      </c>
      <c r="G255" s="191"/>
    </row>
    <row r="256" spans="1:7" ht="16.5" hidden="1">
      <c r="A256" s="191" t="s">
        <v>4552</v>
      </c>
      <c r="B256" s="191" t="s">
        <v>1437</v>
      </c>
      <c r="C256" s="192" t="s">
        <v>4082</v>
      </c>
      <c r="D256" s="191" t="s">
        <v>4559</v>
      </c>
      <c r="E256" s="191" t="s">
        <v>3149</v>
      </c>
      <c r="F256" s="191" t="s">
        <v>4180</v>
      </c>
      <c r="G256" s="191"/>
    </row>
    <row r="257" spans="1:7" ht="16.5" hidden="1">
      <c r="A257" s="191" t="s">
        <v>4560</v>
      </c>
      <c r="B257" s="191" t="s">
        <v>3032</v>
      </c>
      <c r="C257" s="207" t="s">
        <v>4156</v>
      </c>
      <c r="D257" s="191" t="s">
        <v>4561</v>
      </c>
      <c r="E257" s="197"/>
      <c r="F257" s="197"/>
      <c r="G257" s="191"/>
    </row>
    <row r="258" spans="1:7" ht="16.5" hidden="1">
      <c r="A258" s="191" t="s">
        <v>4560</v>
      </c>
      <c r="B258" s="191" t="s">
        <v>3032</v>
      </c>
      <c r="C258" s="207" t="s">
        <v>4159</v>
      </c>
      <c r="D258" s="191" t="s">
        <v>4562</v>
      </c>
      <c r="E258" s="197"/>
      <c r="F258" s="197"/>
      <c r="G258" s="191"/>
    </row>
    <row r="259" spans="1:7" ht="16.5" hidden="1">
      <c r="A259" s="191" t="s">
        <v>4560</v>
      </c>
      <c r="B259" s="191" t="s">
        <v>3032</v>
      </c>
      <c r="C259" s="207" t="s">
        <v>4161</v>
      </c>
      <c r="D259" s="191" t="s">
        <v>4563</v>
      </c>
      <c r="E259" s="197"/>
      <c r="F259" s="197"/>
      <c r="G259" s="191"/>
    </row>
    <row r="260" spans="1:7" ht="16.5" hidden="1">
      <c r="A260" s="191" t="s">
        <v>4560</v>
      </c>
      <c r="B260" s="191" t="s">
        <v>3032</v>
      </c>
      <c r="C260" s="207" t="s">
        <v>4163</v>
      </c>
      <c r="D260" s="191" t="s">
        <v>4564</v>
      </c>
      <c r="E260" s="197"/>
      <c r="F260" s="197"/>
      <c r="G260" s="191"/>
    </row>
    <row r="261" spans="1:7" ht="16.5" hidden="1">
      <c r="A261" s="191" t="s">
        <v>4560</v>
      </c>
      <c r="B261" s="191" t="s">
        <v>3032</v>
      </c>
      <c r="C261" s="207" t="s">
        <v>4165</v>
      </c>
      <c r="D261" s="191" t="s">
        <v>4565</v>
      </c>
      <c r="E261" s="197"/>
      <c r="F261" s="197"/>
      <c r="G261" s="191"/>
    </row>
    <row r="262" spans="1:7" ht="16.5" hidden="1">
      <c r="A262" s="191" t="s">
        <v>4560</v>
      </c>
      <c r="B262" s="191" t="s">
        <v>3032</v>
      </c>
      <c r="C262" s="207" t="s">
        <v>4167</v>
      </c>
      <c r="D262" s="191" t="s">
        <v>4566</v>
      </c>
      <c r="E262" s="197"/>
      <c r="F262" s="197"/>
      <c r="G262" s="191"/>
    </row>
    <row r="263" spans="1:7" ht="16.5" hidden="1">
      <c r="A263" s="191" t="s">
        <v>4560</v>
      </c>
      <c r="B263" s="191" t="s">
        <v>3032</v>
      </c>
      <c r="C263" s="207" t="s">
        <v>4169</v>
      </c>
      <c r="D263" s="191" t="s">
        <v>4567</v>
      </c>
      <c r="E263" s="197"/>
      <c r="F263" s="197"/>
      <c r="G263" s="191"/>
    </row>
    <row r="264" spans="1:7" ht="16.5" hidden="1">
      <c r="A264" s="191" t="s">
        <v>4560</v>
      </c>
      <c r="B264" s="191" t="s">
        <v>3032</v>
      </c>
      <c r="C264" s="207" t="s">
        <v>4171</v>
      </c>
      <c r="D264" s="191" t="s">
        <v>4568</v>
      </c>
      <c r="E264" s="197"/>
      <c r="F264" s="197"/>
      <c r="G264" s="191"/>
    </row>
    <row r="265" spans="1:7" ht="16.5" hidden="1">
      <c r="A265" s="191" t="s">
        <v>4560</v>
      </c>
      <c r="B265" s="191" t="s">
        <v>3032</v>
      </c>
      <c r="C265" s="207" t="s">
        <v>4173</v>
      </c>
      <c r="D265" s="191" t="s">
        <v>4569</v>
      </c>
      <c r="E265" s="197"/>
      <c r="F265" s="197"/>
      <c r="G265" s="191"/>
    </row>
    <row r="266" spans="1:7" ht="16.5" hidden="1">
      <c r="A266" s="191" t="s">
        <v>4560</v>
      </c>
      <c r="B266" s="191" t="s">
        <v>3032</v>
      </c>
      <c r="C266" s="207" t="s">
        <v>2215</v>
      </c>
      <c r="D266" s="191" t="s">
        <v>4570</v>
      </c>
      <c r="E266" s="197"/>
      <c r="F266" s="197"/>
      <c r="G266" s="191"/>
    </row>
    <row r="267" spans="1:7" ht="16.5" hidden="1">
      <c r="A267" s="191" t="s">
        <v>4560</v>
      </c>
      <c r="B267" s="191" t="s">
        <v>3032</v>
      </c>
      <c r="C267" s="207" t="s">
        <v>2223</v>
      </c>
      <c r="D267" s="191" t="s">
        <v>4571</v>
      </c>
      <c r="E267" s="197"/>
      <c r="F267" s="197"/>
      <c r="G267" s="191"/>
    </row>
    <row r="268" spans="1:7" ht="16.5" hidden="1">
      <c r="A268" s="191" t="s">
        <v>4560</v>
      </c>
      <c r="B268" s="191" t="s">
        <v>3032</v>
      </c>
      <c r="C268" s="207" t="s">
        <v>4085</v>
      </c>
      <c r="D268" s="191" t="s">
        <v>4572</v>
      </c>
      <c r="E268" s="197"/>
      <c r="F268" s="197"/>
      <c r="G268" s="191"/>
    </row>
    <row r="269" spans="1:7" ht="16.5" hidden="1">
      <c r="A269" s="191" t="s">
        <v>4560</v>
      </c>
      <c r="B269" s="191" t="s">
        <v>3032</v>
      </c>
      <c r="C269" s="207" t="s">
        <v>2217</v>
      </c>
      <c r="D269" s="191" t="s">
        <v>4573</v>
      </c>
      <c r="E269" s="197"/>
      <c r="F269" s="197"/>
      <c r="G269" s="191"/>
    </row>
    <row r="270" spans="1:7" ht="16.5" hidden="1">
      <c r="A270" s="191" t="s">
        <v>4560</v>
      </c>
      <c r="B270" s="191" t="s">
        <v>3032</v>
      </c>
      <c r="C270" s="207" t="s">
        <v>4088</v>
      </c>
      <c r="D270" s="191" t="s">
        <v>4574</v>
      </c>
      <c r="E270" s="197"/>
      <c r="F270" s="197"/>
      <c r="G270" s="191"/>
    </row>
    <row r="271" spans="1:7" ht="16.5" hidden="1">
      <c r="A271" s="191" t="s">
        <v>4560</v>
      </c>
      <c r="B271" s="191" t="s">
        <v>3032</v>
      </c>
      <c r="C271" s="207" t="s">
        <v>4090</v>
      </c>
      <c r="D271" s="191" t="s">
        <v>4575</v>
      </c>
      <c r="E271" s="197"/>
      <c r="F271" s="197"/>
      <c r="G271" s="191"/>
    </row>
    <row r="272" spans="1:7" ht="16.5" hidden="1">
      <c r="A272" s="191" t="s">
        <v>4560</v>
      </c>
      <c r="B272" s="191" t="s">
        <v>3032</v>
      </c>
      <c r="C272" s="207" t="s">
        <v>4091</v>
      </c>
      <c r="D272" s="191" t="s">
        <v>4576</v>
      </c>
      <c r="E272" s="197"/>
      <c r="F272" s="197"/>
      <c r="G272" s="191"/>
    </row>
    <row r="273" spans="1:7" ht="16.5" hidden="1">
      <c r="A273" s="191" t="s">
        <v>4560</v>
      </c>
      <c r="B273" s="191" t="s">
        <v>4577</v>
      </c>
      <c r="C273" s="207" t="s">
        <v>3838</v>
      </c>
      <c r="D273" s="191" t="s">
        <v>4578</v>
      </c>
      <c r="E273" s="197"/>
      <c r="F273" s="197"/>
      <c r="G273" s="191"/>
    </row>
    <row r="274" spans="1:7" ht="16.5" hidden="1">
      <c r="A274" s="191" t="s">
        <v>4560</v>
      </c>
      <c r="B274" s="191" t="s">
        <v>3032</v>
      </c>
      <c r="C274" s="207" t="s">
        <v>3839</v>
      </c>
      <c r="D274" s="191" t="s">
        <v>4579</v>
      </c>
      <c r="E274" s="197"/>
      <c r="F274" s="197"/>
      <c r="G274" s="191"/>
    </row>
    <row r="275" spans="1:7" ht="16.5" hidden="1">
      <c r="A275" s="191" t="s">
        <v>4560</v>
      </c>
      <c r="B275" s="191" t="s">
        <v>3032</v>
      </c>
      <c r="C275" s="207" t="s">
        <v>3840</v>
      </c>
      <c r="D275" s="191" t="s">
        <v>4580</v>
      </c>
      <c r="E275" s="197"/>
      <c r="F275" s="197"/>
      <c r="G275" s="191"/>
    </row>
    <row r="276" spans="1:7" ht="16.5" hidden="1">
      <c r="A276" s="191" t="s">
        <v>4560</v>
      </c>
      <c r="B276" s="191" t="s">
        <v>3032</v>
      </c>
      <c r="C276" s="207" t="s">
        <v>3841</v>
      </c>
      <c r="D276" s="191" t="s">
        <v>4581</v>
      </c>
      <c r="E276" s="197"/>
      <c r="F276" s="197"/>
      <c r="G276" s="191"/>
    </row>
    <row r="277" spans="1:7" ht="16.5" hidden="1">
      <c r="A277" s="191" t="s">
        <v>4560</v>
      </c>
      <c r="B277" s="191" t="s">
        <v>3032</v>
      </c>
      <c r="C277" s="207" t="s">
        <v>3842</v>
      </c>
      <c r="D277" s="191" t="s">
        <v>4582</v>
      </c>
      <c r="E277" s="197"/>
      <c r="F277" s="197"/>
      <c r="G277" s="191"/>
    </row>
    <row r="278" spans="1:7" ht="16.5" hidden="1">
      <c r="A278" s="191" t="s">
        <v>4560</v>
      </c>
      <c r="B278" s="191" t="s">
        <v>3032</v>
      </c>
      <c r="C278" s="207" t="s">
        <v>3843</v>
      </c>
      <c r="D278" s="191" t="s">
        <v>4282</v>
      </c>
      <c r="E278" s="197"/>
      <c r="F278" s="197"/>
      <c r="G278" s="191"/>
    </row>
    <row r="279" spans="1:7" ht="16.5">
      <c r="A279" s="190" t="s">
        <v>4583</v>
      </c>
      <c r="B279" s="191" t="s">
        <v>1001</v>
      </c>
      <c r="C279" s="200" t="s">
        <v>4156</v>
      </c>
      <c r="D279" s="199" t="s">
        <v>4584</v>
      </c>
      <c r="E279" s="191" t="s">
        <v>2618</v>
      </c>
      <c r="F279" s="191" t="s">
        <v>4158</v>
      </c>
      <c r="G279" s="191"/>
    </row>
    <row r="280" spans="1:7" ht="16.5">
      <c r="A280" s="190" t="s">
        <v>4583</v>
      </c>
      <c r="B280" s="191" t="s">
        <v>1001</v>
      </c>
      <c r="C280" s="200" t="s">
        <v>4159</v>
      </c>
      <c r="D280" s="199" t="s">
        <v>4585</v>
      </c>
      <c r="E280" s="191" t="s">
        <v>2618</v>
      </c>
      <c r="F280" s="191" t="s">
        <v>4158</v>
      </c>
      <c r="G280" s="191"/>
    </row>
    <row r="281" spans="1:7" ht="16.5">
      <c r="A281" s="190" t="s">
        <v>4583</v>
      </c>
      <c r="B281" s="191" t="s">
        <v>1001</v>
      </c>
      <c r="C281" s="200" t="s">
        <v>4161</v>
      </c>
      <c r="D281" s="199" t="s">
        <v>4586</v>
      </c>
      <c r="E281" s="191" t="s">
        <v>2618</v>
      </c>
      <c r="F281" s="191" t="s">
        <v>4158</v>
      </c>
      <c r="G281" s="191"/>
    </row>
    <row r="282" spans="1:7" ht="16.5" hidden="1">
      <c r="A282" s="203" t="s">
        <v>4587</v>
      </c>
      <c r="B282" s="191" t="s">
        <v>2027</v>
      </c>
      <c r="C282" s="192" t="s">
        <v>4188</v>
      </c>
      <c r="D282" s="191" t="s">
        <v>4588</v>
      </c>
      <c r="E282" s="191" t="s">
        <v>3051</v>
      </c>
      <c r="F282" s="191" t="s">
        <v>4180</v>
      </c>
      <c r="G282" s="191"/>
    </row>
    <row r="283" spans="1:7" ht="16.5" hidden="1">
      <c r="A283" s="203" t="s">
        <v>4587</v>
      </c>
      <c r="B283" s="191" t="s">
        <v>2027</v>
      </c>
      <c r="C283" s="192" t="s">
        <v>2219</v>
      </c>
      <c r="D283" s="191" t="s">
        <v>4367</v>
      </c>
      <c r="E283" s="191" t="s">
        <v>3051</v>
      </c>
      <c r="F283" s="191" t="s">
        <v>4180</v>
      </c>
      <c r="G283" s="191"/>
    </row>
    <row r="284" spans="1:7" ht="16.5" hidden="1">
      <c r="A284" s="190" t="s">
        <v>4589</v>
      </c>
      <c r="B284" s="191" t="s">
        <v>1385</v>
      </c>
      <c r="C284" s="192" t="s">
        <v>4156</v>
      </c>
      <c r="D284" s="191" t="s">
        <v>4590</v>
      </c>
      <c r="E284" s="191" t="s">
        <v>2680</v>
      </c>
      <c r="F284" s="191" t="s">
        <v>4158</v>
      </c>
      <c r="G284" s="191"/>
    </row>
    <row r="285" spans="1:7" ht="16.5" hidden="1">
      <c r="A285" s="190" t="s">
        <v>4589</v>
      </c>
      <c r="B285" s="191" t="s">
        <v>1385</v>
      </c>
      <c r="C285" s="192" t="s">
        <v>4159</v>
      </c>
      <c r="D285" s="191" t="s">
        <v>4591</v>
      </c>
      <c r="E285" s="191" t="s">
        <v>2680</v>
      </c>
      <c r="F285" s="191" t="s">
        <v>4158</v>
      </c>
      <c r="G285" s="191"/>
    </row>
    <row r="286" spans="1:7" ht="16.5" hidden="1">
      <c r="A286" s="190" t="s">
        <v>4589</v>
      </c>
      <c r="B286" s="191" t="s">
        <v>1385</v>
      </c>
      <c r="C286" s="192" t="s">
        <v>4161</v>
      </c>
      <c r="D286" s="191" t="s">
        <v>4592</v>
      </c>
      <c r="E286" s="191" t="s">
        <v>2680</v>
      </c>
      <c r="F286" s="191" t="s">
        <v>4158</v>
      </c>
      <c r="G286" s="191"/>
    </row>
    <row r="287" spans="1:7" ht="16.5" hidden="1">
      <c r="A287" s="190" t="s">
        <v>4589</v>
      </c>
      <c r="B287" s="191" t="s">
        <v>1385</v>
      </c>
      <c r="C287" s="192" t="s">
        <v>4163</v>
      </c>
      <c r="D287" s="191" t="s">
        <v>4593</v>
      </c>
      <c r="E287" s="191" t="s">
        <v>2680</v>
      </c>
      <c r="F287" s="191" t="s">
        <v>4158</v>
      </c>
      <c r="G287" s="191"/>
    </row>
    <row r="288" spans="1:7" ht="16.5" hidden="1">
      <c r="A288" s="190" t="s">
        <v>4589</v>
      </c>
      <c r="B288" s="191" t="s">
        <v>1385</v>
      </c>
      <c r="C288" s="192" t="s">
        <v>4165</v>
      </c>
      <c r="D288" s="191" t="s">
        <v>4594</v>
      </c>
      <c r="E288" s="191" t="s">
        <v>2680</v>
      </c>
      <c r="F288" s="191" t="s">
        <v>4158</v>
      </c>
      <c r="G288" s="191"/>
    </row>
    <row r="289" spans="1:7" ht="16.5" hidden="1">
      <c r="A289" s="190" t="s">
        <v>4589</v>
      </c>
      <c r="B289" s="191" t="s">
        <v>1385</v>
      </c>
      <c r="C289" s="192" t="s">
        <v>4167</v>
      </c>
      <c r="D289" s="191" t="s">
        <v>4595</v>
      </c>
      <c r="E289" s="191" t="s">
        <v>2680</v>
      </c>
      <c r="F289" s="191" t="s">
        <v>4158</v>
      </c>
      <c r="G289" s="191"/>
    </row>
    <row r="290" spans="1:7" ht="16.5" hidden="1">
      <c r="A290" s="190" t="s">
        <v>4589</v>
      </c>
      <c r="B290" s="191" t="s">
        <v>1385</v>
      </c>
      <c r="C290" s="192" t="s">
        <v>3843</v>
      </c>
      <c r="D290" s="191" t="s">
        <v>4177</v>
      </c>
      <c r="E290" s="191" t="s">
        <v>2680</v>
      </c>
      <c r="F290" s="191" t="s">
        <v>4158</v>
      </c>
      <c r="G290" s="191"/>
    </row>
    <row r="291" spans="1:7" ht="16.5" hidden="1">
      <c r="A291" s="199" t="s">
        <v>4596</v>
      </c>
      <c r="B291" s="191" t="s">
        <v>4597</v>
      </c>
      <c r="C291" s="192" t="s">
        <v>4598</v>
      </c>
      <c r="D291" s="191" t="s">
        <v>4599</v>
      </c>
      <c r="E291" s="191" t="s">
        <v>3190</v>
      </c>
      <c r="F291" s="191" t="s">
        <v>4158</v>
      </c>
      <c r="G291" s="191"/>
    </row>
    <row r="292" spans="1:7" ht="16.5" hidden="1">
      <c r="A292" s="199" t="s">
        <v>4596</v>
      </c>
      <c r="B292" s="191" t="s">
        <v>4597</v>
      </c>
      <c r="C292" s="192" t="s">
        <v>4600</v>
      </c>
      <c r="D292" s="191" t="s">
        <v>4601</v>
      </c>
      <c r="E292" s="191" t="s">
        <v>3190</v>
      </c>
      <c r="F292" s="191" t="s">
        <v>4158</v>
      </c>
      <c r="G292" s="191"/>
    </row>
    <row r="293" spans="1:7" ht="16.5" hidden="1">
      <c r="A293" s="199" t="s">
        <v>4596</v>
      </c>
      <c r="B293" s="191" t="s">
        <v>4597</v>
      </c>
      <c r="C293" s="192" t="s">
        <v>4602</v>
      </c>
      <c r="D293" s="191" t="s">
        <v>4603</v>
      </c>
      <c r="E293" s="191" t="s">
        <v>3190</v>
      </c>
      <c r="F293" s="191" t="s">
        <v>4158</v>
      </c>
      <c r="G293" s="191"/>
    </row>
    <row r="294" spans="1:7" ht="16.5" hidden="1">
      <c r="A294" s="199" t="s">
        <v>4596</v>
      </c>
      <c r="B294" s="191" t="s">
        <v>4597</v>
      </c>
      <c r="C294" s="192" t="s">
        <v>4604</v>
      </c>
      <c r="D294" s="191" t="s">
        <v>4605</v>
      </c>
      <c r="E294" s="191" t="s">
        <v>3190</v>
      </c>
      <c r="F294" s="191" t="s">
        <v>4158</v>
      </c>
      <c r="G294" s="191"/>
    </row>
    <row r="295" spans="1:7" ht="16.5" hidden="1">
      <c r="A295" s="199" t="s">
        <v>4596</v>
      </c>
      <c r="B295" s="191" t="s">
        <v>4597</v>
      </c>
      <c r="C295" s="192" t="s">
        <v>4606</v>
      </c>
      <c r="D295" s="191" t="s">
        <v>4607</v>
      </c>
      <c r="E295" s="191" t="s">
        <v>3190</v>
      </c>
      <c r="F295" s="191" t="s">
        <v>4158</v>
      </c>
      <c r="G295" s="191"/>
    </row>
    <row r="296" spans="1:7" ht="16.5" hidden="1">
      <c r="A296" s="199" t="s">
        <v>4596</v>
      </c>
      <c r="B296" s="191" t="s">
        <v>4597</v>
      </c>
      <c r="C296" s="192" t="s">
        <v>4608</v>
      </c>
      <c r="D296" s="191" t="s">
        <v>4609</v>
      </c>
      <c r="E296" s="191" t="s">
        <v>3190</v>
      </c>
      <c r="F296" s="191" t="s">
        <v>4158</v>
      </c>
      <c r="G296" s="191"/>
    </row>
    <row r="297" spans="1:7" ht="16.5" hidden="1">
      <c r="A297" s="199" t="s">
        <v>4596</v>
      </c>
      <c r="B297" s="191" t="s">
        <v>4597</v>
      </c>
      <c r="C297" s="192" t="s">
        <v>4610</v>
      </c>
      <c r="D297" s="191" t="s">
        <v>4611</v>
      </c>
      <c r="E297" s="191" t="s">
        <v>3190</v>
      </c>
      <c r="F297" s="191" t="s">
        <v>4158</v>
      </c>
      <c r="G297" s="191"/>
    </row>
    <row r="298" spans="1:7" ht="16.5" hidden="1">
      <c r="A298" s="199" t="s">
        <v>4596</v>
      </c>
      <c r="B298" s="191" t="s">
        <v>4597</v>
      </c>
      <c r="C298" s="192" t="s">
        <v>4612</v>
      </c>
      <c r="D298" s="191" t="s">
        <v>4613</v>
      </c>
      <c r="E298" s="191" t="s">
        <v>3190</v>
      </c>
      <c r="F298" s="191" t="s">
        <v>4158</v>
      </c>
      <c r="G298" s="191"/>
    </row>
    <row r="299" spans="1:7" s="208" customFormat="1" ht="16.5" hidden="1">
      <c r="A299" s="199" t="s">
        <v>4596</v>
      </c>
      <c r="B299" s="191" t="s">
        <v>4597</v>
      </c>
      <c r="C299" s="192" t="s">
        <v>4614</v>
      </c>
      <c r="D299" s="191" t="s">
        <v>4615</v>
      </c>
      <c r="E299" s="191" t="s">
        <v>3190</v>
      </c>
      <c r="F299" s="191" t="s">
        <v>4158</v>
      </c>
      <c r="G299" s="191"/>
    </row>
    <row r="300" spans="1:7" s="208" customFormat="1" ht="16.5" hidden="1">
      <c r="A300" s="199" t="s">
        <v>4596</v>
      </c>
      <c r="B300" s="191" t="s">
        <v>4597</v>
      </c>
      <c r="C300" s="192" t="s">
        <v>4616</v>
      </c>
      <c r="D300" s="191" t="s">
        <v>4617</v>
      </c>
      <c r="E300" s="191" t="s">
        <v>3190</v>
      </c>
      <c r="F300" s="191" t="s">
        <v>4158</v>
      </c>
      <c r="G300" s="191"/>
    </row>
    <row r="301" spans="1:7" s="208" customFormat="1" ht="16.5" hidden="1">
      <c r="A301" s="199" t="s">
        <v>4596</v>
      </c>
      <c r="B301" s="191" t="s">
        <v>4597</v>
      </c>
      <c r="C301" s="192" t="s">
        <v>4618</v>
      </c>
      <c r="D301" s="191" t="s">
        <v>4619</v>
      </c>
      <c r="E301" s="191" t="s">
        <v>3190</v>
      </c>
      <c r="F301" s="191" t="s">
        <v>4158</v>
      </c>
      <c r="G301" s="191"/>
    </row>
    <row r="302" spans="1:7" s="208" customFormat="1" ht="16.5" hidden="1">
      <c r="A302" s="199" t="s">
        <v>4596</v>
      </c>
      <c r="B302" s="191" t="s">
        <v>4597</v>
      </c>
      <c r="C302" s="192" t="s">
        <v>4620</v>
      </c>
      <c r="D302" s="191" t="s">
        <v>4621</v>
      </c>
      <c r="E302" s="191" t="s">
        <v>3190</v>
      </c>
      <c r="F302" s="191" t="s">
        <v>4158</v>
      </c>
      <c r="G302" s="191"/>
    </row>
    <row r="303" spans="1:7" s="208" customFormat="1" ht="16.5" hidden="1">
      <c r="A303" s="199" t="s">
        <v>4596</v>
      </c>
      <c r="B303" s="191" t="s">
        <v>4597</v>
      </c>
      <c r="C303" s="192" t="s">
        <v>4622</v>
      </c>
      <c r="D303" s="191" t="s">
        <v>4623</v>
      </c>
      <c r="E303" s="191" t="s">
        <v>3190</v>
      </c>
      <c r="F303" s="191" t="s">
        <v>4158</v>
      </c>
      <c r="G303" s="191"/>
    </row>
    <row r="304" spans="1:7" s="208" customFormat="1" ht="16.5" hidden="1">
      <c r="A304" s="199" t="s">
        <v>4596</v>
      </c>
      <c r="B304" s="191" t="s">
        <v>4597</v>
      </c>
      <c r="C304" s="192" t="s">
        <v>4624</v>
      </c>
      <c r="D304" s="191" t="s">
        <v>4625</v>
      </c>
      <c r="E304" s="191" t="s">
        <v>3190</v>
      </c>
      <c r="F304" s="191" t="s">
        <v>4158</v>
      </c>
      <c r="G304" s="191"/>
    </row>
    <row r="305" spans="1:7" s="208" customFormat="1" ht="16.5" hidden="1">
      <c r="A305" s="199" t="s">
        <v>4596</v>
      </c>
      <c r="B305" s="191" t="s">
        <v>4597</v>
      </c>
      <c r="C305" s="192" t="s">
        <v>4626</v>
      </c>
      <c r="D305" s="191" t="s">
        <v>4627</v>
      </c>
      <c r="E305" s="191" t="s">
        <v>3190</v>
      </c>
      <c r="F305" s="191" t="s">
        <v>4158</v>
      </c>
      <c r="G305" s="191"/>
    </row>
    <row r="306" spans="1:7" s="208" customFormat="1" ht="16.5" hidden="1">
      <c r="A306" s="199" t="s">
        <v>4596</v>
      </c>
      <c r="B306" s="191" t="s">
        <v>4597</v>
      </c>
      <c r="C306" s="192" t="s">
        <v>4628</v>
      </c>
      <c r="D306" s="191" t="s">
        <v>4629</v>
      </c>
      <c r="E306" s="191" t="s">
        <v>3190</v>
      </c>
      <c r="F306" s="191" t="s">
        <v>4158</v>
      </c>
      <c r="G306" s="191"/>
    </row>
    <row r="307" spans="1:7" s="208" customFormat="1" ht="16.5" hidden="1">
      <c r="A307" s="199" t="s">
        <v>4596</v>
      </c>
      <c r="B307" s="191" t="s">
        <v>4597</v>
      </c>
      <c r="C307" s="192" t="s">
        <v>4630</v>
      </c>
      <c r="D307" s="191" t="s">
        <v>4631</v>
      </c>
      <c r="E307" s="191" t="s">
        <v>3190</v>
      </c>
      <c r="F307" s="191" t="s">
        <v>4158</v>
      </c>
      <c r="G307" s="191"/>
    </row>
    <row r="308" spans="1:7" s="208" customFormat="1" ht="16.5" hidden="1">
      <c r="A308" s="199" t="s">
        <v>4596</v>
      </c>
      <c r="B308" s="191" t="s">
        <v>4597</v>
      </c>
      <c r="C308" s="192" t="s">
        <v>4632</v>
      </c>
      <c r="D308" s="191" t="s">
        <v>4633</v>
      </c>
      <c r="E308" s="191" t="s">
        <v>3190</v>
      </c>
      <c r="F308" s="191" t="s">
        <v>4158</v>
      </c>
      <c r="G308" s="191"/>
    </row>
    <row r="309" spans="1:7" s="208" customFormat="1" ht="16.5" hidden="1">
      <c r="A309" s="199" t="s">
        <v>4596</v>
      </c>
      <c r="B309" s="191" t="s">
        <v>4597</v>
      </c>
      <c r="C309" s="192" t="s">
        <v>4634</v>
      </c>
      <c r="D309" s="191" t="s">
        <v>4635</v>
      </c>
      <c r="E309" s="191" t="s">
        <v>3190</v>
      </c>
      <c r="F309" s="191" t="s">
        <v>4158</v>
      </c>
      <c r="G309" s="191"/>
    </row>
    <row r="310" spans="1:7" ht="16.5" hidden="1">
      <c r="A310" s="199" t="s">
        <v>4596</v>
      </c>
      <c r="B310" s="191" t="s">
        <v>4597</v>
      </c>
      <c r="C310" s="192" t="s">
        <v>4636</v>
      </c>
      <c r="D310" s="191" t="s">
        <v>4637</v>
      </c>
      <c r="E310" s="191" t="s">
        <v>3190</v>
      </c>
      <c r="F310" s="191" t="s">
        <v>4158</v>
      </c>
      <c r="G310" s="191" t="s">
        <v>4638</v>
      </c>
    </row>
    <row r="311" spans="1:7" ht="16.5" hidden="1">
      <c r="A311" s="199" t="s">
        <v>4596</v>
      </c>
      <c r="B311" s="191" t="s">
        <v>4597</v>
      </c>
      <c r="C311" s="192" t="s">
        <v>4639</v>
      </c>
      <c r="D311" s="191" t="s">
        <v>4640</v>
      </c>
      <c r="E311" s="191" t="s">
        <v>3190</v>
      </c>
      <c r="F311" s="191" t="s">
        <v>4158</v>
      </c>
      <c r="G311" s="191"/>
    </row>
    <row r="312" spans="1:7" ht="16.5" hidden="1">
      <c r="A312" s="199" t="s">
        <v>4596</v>
      </c>
      <c r="B312" s="191" t="s">
        <v>4597</v>
      </c>
      <c r="C312" s="192" t="s">
        <v>4641</v>
      </c>
      <c r="D312" s="191" t="s">
        <v>4642</v>
      </c>
      <c r="E312" s="191" t="s">
        <v>3190</v>
      </c>
      <c r="F312" s="191" t="s">
        <v>4158</v>
      </c>
      <c r="G312" s="191"/>
    </row>
    <row r="313" spans="1:7" ht="16.5" hidden="1">
      <c r="A313" s="199" t="s">
        <v>4596</v>
      </c>
      <c r="B313" s="191" t="s">
        <v>4597</v>
      </c>
      <c r="C313" s="192" t="s">
        <v>4643</v>
      </c>
      <c r="D313" s="191" t="s">
        <v>4644</v>
      </c>
      <c r="E313" s="191" t="s">
        <v>3190</v>
      </c>
      <c r="F313" s="191" t="s">
        <v>4158</v>
      </c>
      <c r="G313" s="191"/>
    </row>
    <row r="314" spans="1:7" ht="16.5" hidden="1">
      <c r="A314" s="199" t="s">
        <v>4596</v>
      </c>
      <c r="B314" s="191" t="s">
        <v>4597</v>
      </c>
      <c r="C314" s="192" t="s">
        <v>4645</v>
      </c>
      <c r="D314" s="191" t="s">
        <v>4646</v>
      </c>
      <c r="E314" s="191" t="s">
        <v>3190</v>
      </c>
      <c r="F314" s="191" t="s">
        <v>4158</v>
      </c>
      <c r="G314" s="191"/>
    </row>
    <row r="315" spans="1:7" ht="16.5" hidden="1">
      <c r="A315" s="199" t="s">
        <v>4596</v>
      </c>
      <c r="B315" s="191" t="s">
        <v>4597</v>
      </c>
      <c r="C315" s="192" t="s">
        <v>4647</v>
      </c>
      <c r="D315" s="191" t="s">
        <v>4648</v>
      </c>
      <c r="E315" s="191" t="s">
        <v>3190</v>
      </c>
      <c r="F315" s="191" t="s">
        <v>4158</v>
      </c>
      <c r="G315" s="191"/>
    </row>
    <row r="316" spans="1:7" ht="16.5" hidden="1">
      <c r="A316" s="199" t="s">
        <v>4596</v>
      </c>
      <c r="B316" s="191" t="s">
        <v>4597</v>
      </c>
      <c r="C316" s="192" t="s">
        <v>4649</v>
      </c>
      <c r="D316" s="191" t="s">
        <v>4650</v>
      </c>
      <c r="E316" s="191" t="s">
        <v>3190</v>
      </c>
      <c r="F316" s="191" t="s">
        <v>4158</v>
      </c>
      <c r="G316" s="191"/>
    </row>
    <row r="317" spans="1:7" ht="16.5" hidden="1">
      <c r="A317" s="199" t="s">
        <v>4596</v>
      </c>
      <c r="B317" s="191" t="s">
        <v>4597</v>
      </c>
      <c r="C317" s="192" t="s">
        <v>4651</v>
      </c>
      <c r="D317" s="191" t="s">
        <v>4652</v>
      </c>
      <c r="E317" s="191" t="s">
        <v>3190</v>
      </c>
      <c r="F317" s="191" t="s">
        <v>4158</v>
      </c>
      <c r="G317" s="191" t="s">
        <v>4653</v>
      </c>
    </row>
    <row r="318" spans="1:7" ht="16.5" hidden="1">
      <c r="A318" s="199" t="s">
        <v>4596</v>
      </c>
      <c r="B318" s="191" t="s">
        <v>4597</v>
      </c>
      <c r="C318" s="192" t="s">
        <v>4654</v>
      </c>
      <c r="D318" s="191" t="s">
        <v>4655</v>
      </c>
      <c r="E318" s="191" t="s">
        <v>3190</v>
      </c>
      <c r="F318" s="191" t="s">
        <v>4158</v>
      </c>
      <c r="G318" s="191" t="s">
        <v>4653</v>
      </c>
    </row>
    <row r="319" spans="1:7" ht="16.5" hidden="1">
      <c r="A319" s="199" t="s">
        <v>4596</v>
      </c>
      <c r="B319" s="191" t="s">
        <v>4597</v>
      </c>
      <c r="C319" s="192" t="s">
        <v>4656</v>
      </c>
      <c r="D319" s="191" t="s">
        <v>4657</v>
      </c>
      <c r="E319" s="191" t="s">
        <v>3190</v>
      </c>
      <c r="F319" s="191" t="s">
        <v>4158</v>
      </c>
      <c r="G319" s="191" t="s">
        <v>4658</v>
      </c>
    </row>
    <row r="320" spans="1:7" ht="16.5" hidden="1">
      <c r="A320" s="199" t="s">
        <v>4596</v>
      </c>
      <c r="B320" s="191" t="s">
        <v>4597</v>
      </c>
      <c r="C320" s="192" t="s">
        <v>4659</v>
      </c>
      <c r="D320" s="191" t="s">
        <v>4660</v>
      </c>
      <c r="E320" s="191" t="s">
        <v>3190</v>
      </c>
      <c r="F320" s="191" t="s">
        <v>4158</v>
      </c>
      <c r="G320" s="191" t="s">
        <v>4658</v>
      </c>
    </row>
    <row r="321" spans="1:7" ht="16.5" hidden="1">
      <c r="A321" s="199" t="s">
        <v>4596</v>
      </c>
      <c r="B321" s="191" t="s">
        <v>4597</v>
      </c>
      <c r="C321" s="192" t="s">
        <v>4661</v>
      </c>
      <c r="D321" s="191" t="s">
        <v>4662</v>
      </c>
      <c r="E321" s="191" t="s">
        <v>3190</v>
      </c>
      <c r="F321" s="191" t="s">
        <v>4158</v>
      </c>
      <c r="G321" s="191" t="s">
        <v>4658</v>
      </c>
    </row>
    <row r="322" spans="1:7" ht="16.5" hidden="1">
      <c r="A322" s="199" t="s">
        <v>4596</v>
      </c>
      <c r="B322" s="191" t="s">
        <v>4597</v>
      </c>
      <c r="C322" s="192" t="s">
        <v>4663</v>
      </c>
      <c r="D322" s="191" t="s">
        <v>4664</v>
      </c>
      <c r="E322" s="191" t="s">
        <v>3190</v>
      </c>
      <c r="F322" s="191" t="s">
        <v>4158</v>
      </c>
      <c r="G322" s="191" t="s">
        <v>4658</v>
      </c>
    </row>
    <row r="323" spans="1:7" ht="16.5" hidden="1">
      <c r="A323" s="199" t="s">
        <v>4596</v>
      </c>
      <c r="B323" s="191" t="s">
        <v>4597</v>
      </c>
      <c r="C323" s="192" t="s">
        <v>4665</v>
      </c>
      <c r="D323" s="191" t="s">
        <v>4666</v>
      </c>
      <c r="E323" s="191" t="s">
        <v>3190</v>
      </c>
      <c r="F323" s="191" t="s">
        <v>4158</v>
      </c>
      <c r="G323" s="191" t="s">
        <v>4658</v>
      </c>
    </row>
    <row r="324" spans="1:7" ht="16.5" hidden="1">
      <c r="A324" s="199" t="s">
        <v>4596</v>
      </c>
      <c r="B324" s="191" t="s">
        <v>4597</v>
      </c>
      <c r="C324" s="192" t="s">
        <v>4667</v>
      </c>
      <c r="D324" s="191" t="s">
        <v>4668</v>
      </c>
      <c r="E324" s="191" t="s">
        <v>3190</v>
      </c>
      <c r="F324" s="191" t="s">
        <v>4158</v>
      </c>
      <c r="G324" s="191" t="s">
        <v>4658</v>
      </c>
    </row>
    <row r="325" spans="1:7" ht="16.5" hidden="1">
      <c r="A325" s="199" t="s">
        <v>4596</v>
      </c>
      <c r="B325" s="191" t="s">
        <v>4597</v>
      </c>
      <c r="C325" s="192" t="s">
        <v>4669</v>
      </c>
      <c r="D325" s="191" t="s">
        <v>4670</v>
      </c>
      <c r="E325" s="191" t="s">
        <v>3190</v>
      </c>
      <c r="F325" s="191" t="s">
        <v>4158</v>
      </c>
      <c r="G325" s="191" t="s">
        <v>4658</v>
      </c>
    </row>
    <row r="326" spans="1:7" ht="16.5" hidden="1">
      <c r="A326" s="199" t="s">
        <v>4596</v>
      </c>
      <c r="B326" s="191" t="s">
        <v>4597</v>
      </c>
      <c r="C326" s="192" t="s">
        <v>4671</v>
      </c>
      <c r="D326" s="191" t="s">
        <v>4672</v>
      </c>
      <c r="E326" s="191" t="s">
        <v>3190</v>
      </c>
      <c r="F326" s="191" t="s">
        <v>4158</v>
      </c>
      <c r="G326" s="191"/>
    </row>
    <row r="327" spans="1:7" ht="16.5" hidden="1">
      <c r="A327" s="199" t="s">
        <v>4596</v>
      </c>
      <c r="B327" s="191" t="s">
        <v>4597</v>
      </c>
      <c r="C327" s="192" t="s">
        <v>4673</v>
      </c>
      <c r="D327" s="191" t="s">
        <v>4674</v>
      </c>
      <c r="E327" s="191" t="s">
        <v>3190</v>
      </c>
      <c r="F327" s="191" t="s">
        <v>4158</v>
      </c>
      <c r="G327" s="191"/>
    </row>
    <row r="328" spans="1:7" ht="16.5" hidden="1">
      <c r="A328" s="199" t="s">
        <v>4596</v>
      </c>
      <c r="B328" s="191" t="s">
        <v>4597</v>
      </c>
      <c r="C328" s="192" t="s">
        <v>4675</v>
      </c>
      <c r="D328" s="191" t="s">
        <v>4676</v>
      </c>
      <c r="E328" s="191" t="s">
        <v>3190</v>
      </c>
      <c r="F328" s="191" t="s">
        <v>4158</v>
      </c>
      <c r="G328" s="191"/>
    </row>
    <row r="329" spans="1:7" ht="16.5" hidden="1">
      <c r="A329" s="199" t="s">
        <v>4596</v>
      </c>
      <c r="B329" s="191" t="s">
        <v>4597</v>
      </c>
      <c r="C329" s="192" t="s">
        <v>4677</v>
      </c>
      <c r="D329" s="191" t="s">
        <v>4678</v>
      </c>
      <c r="E329" s="191" t="s">
        <v>3190</v>
      </c>
      <c r="F329" s="191" t="s">
        <v>4158</v>
      </c>
      <c r="G329" s="191"/>
    </row>
    <row r="330" spans="1:7" ht="16.5" hidden="1">
      <c r="A330" s="199" t="s">
        <v>4596</v>
      </c>
      <c r="B330" s="191" t="s">
        <v>4597</v>
      </c>
      <c r="C330" s="192" t="s">
        <v>4679</v>
      </c>
      <c r="D330" s="191" t="s">
        <v>4680</v>
      </c>
      <c r="E330" s="191" t="s">
        <v>3190</v>
      </c>
      <c r="F330" s="191" t="s">
        <v>4158</v>
      </c>
      <c r="G330" s="191"/>
    </row>
    <row r="331" spans="1:7" ht="16.5" hidden="1">
      <c r="A331" s="190" t="s">
        <v>4681</v>
      </c>
      <c r="B331" s="191" t="s">
        <v>602</v>
      </c>
      <c r="C331" s="192" t="s">
        <v>4682</v>
      </c>
      <c r="D331" s="191" t="s">
        <v>4683</v>
      </c>
      <c r="E331" s="191" t="s">
        <v>2774</v>
      </c>
      <c r="F331" s="191" t="s">
        <v>4180</v>
      </c>
      <c r="G331" s="191"/>
    </row>
    <row r="332" spans="1:7" ht="16.5" hidden="1">
      <c r="A332" s="190" t="s">
        <v>4681</v>
      </c>
      <c r="B332" s="191" t="s">
        <v>602</v>
      </c>
      <c r="C332" s="192" t="s">
        <v>4684</v>
      </c>
      <c r="D332" s="191" t="s">
        <v>4685</v>
      </c>
      <c r="E332" s="191" t="s">
        <v>2774</v>
      </c>
      <c r="F332" s="191" t="s">
        <v>4180</v>
      </c>
      <c r="G332" s="191"/>
    </row>
    <row r="333" spans="1:7" ht="16.5" hidden="1">
      <c r="A333" s="190" t="s">
        <v>4686</v>
      </c>
      <c r="B333" s="191" t="s">
        <v>1394</v>
      </c>
      <c r="C333" s="192" t="s">
        <v>2219</v>
      </c>
      <c r="D333" s="191" t="s">
        <v>4687</v>
      </c>
      <c r="E333" s="191" t="s">
        <v>2733</v>
      </c>
      <c r="F333" s="191" t="s">
        <v>4158</v>
      </c>
      <c r="G333" s="191"/>
    </row>
    <row r="334" spans="1:7" ht="16.5" hidden="1">
      <c r="A334" s="190" t="s">
        <v>4686</v>
      </c>
      <c r="B334" s="191" t="s">
        <v>1394</v>
      </c>
      <c r="C334" s="192" t="s">
        <v>2213</v>
      </c>
      <c r="D334" s="191" t="s">
        <v>4688</v>
      </c>
      <c r="E334" s="191" t="s">
        <v>2733</v>
      </c>
      <c r="F334" s="191" t="s">
        <v>4158</v>
      </c>
      <c r="G334" s="191"/>
    </row>
    <row r="335" spans="1:7" ht="16.5" hidden="1">
      <c r="A335" s="190" t="s">
        <v>4686</v>
      </c>
      <c r="B335" s="191" t="s">
        <v>1394</v>
      </c>
      <c r="C335" s="192" t="s">
        <v>4079</v>
      </c>
      <c r="D335" s="191" t="s">
        <v>4177</v>
      </c>
      <c r="E335" s="191" t="s">
        <v>2733</v>
      </c>
      <c r="F335" s="191" t="s">
        <v>4158</v>
      </c>
      <c r="G335" s="191"/>
    </row>
    <row r="336" spans="1:7" ht="16.5" hidden="1">
      <c r="A336" s="190" t="s">
        <v>4686</v>
      </c>
      <c r="B336" s="191" t="s">
        <v>1394</v>
      </c>
      <c r="C336" s="192" t="s">
        <v>4084</v>
      </c>
      <c r="D336" s="191" t="s">
        <v>4177</v>
      </c>
      <c r="E336" s="191" t="s">
        <v>2733</v>
      </c>
      <c r="F336" s="191" t="s">
        <v>4158</v>
      </c>
      <c r="G336" s="191"/>
    </row>
    <row r="337" spans="1:7" ht="16.5" hidden="1">
      <c r="A337" s="190" t="s">
        <v>4689</v>
      </c>
      <c r="B337" s="191" t="s">
        <v>2646</v>
      </c>
      <c r="C337" s="192" t="s">
        <v>4212</v>
      </c>
      <c r="D337" s="191" t="s">
        <v>4690</v>
      </c>
      <c r="E337" s="191" t="s">
        <v>2647</v>
      </c>
      <c r="F337" s="191" t="s">
        <v>4158</v>
      </c>
      <c r="G337" s="191"/>
    </row>
    <row r="338" spans="1:7" ht="16.5" hidden="1">
      <c r="A338" s="190" t="s">
        <v>4689</v>
      </c>
      <c r="B338" s="191" t="s">
        <v>2646</v>
      </c>
      <c r="C338" s="192" t="s">
        <v>4216</v>
      </c>
      <c r="D338" s="191" t="s">
        <v>4691</v>
      </c>
      <c r="E338" s="191" t="s">
        <v>2647</v>
      </c>
      <c r="F338" s="191" t="s">
        <v>4158</v>
      </c>
      <c r="G338" s="191"/>
    </row>
    <row r="339" spans="1:7" ht="16.5" hidden="1">
      <c r="A339" s="190" t="s">
        <v>4689</v>
      </c>
      <c r="B339" s="191" t="s">
        <v>2646</v>
      </c>
      <c r="C339" s="192" t="s">
        <v>4208</v>
      </c>
      <c r="D339" s="191" t="s">
        <v>4692</v>
      </c>
      <c r="E339" s="191" t="s">
        <v>2647</v>
      </c>
      <c r="F339" s="191" t="s">
        <v>4158</v>
      </c>
      <c r="G339" s="191"/>
    </row>
    <row r="340" spans="1:7" ht="16.5" hidden="1">
      <c r="A340" s="190" t="s">
        <v>4693</v>
      </c>
      <c r="B340" s="191" t="s">
        <v>677</v>
      </c>
      <c r="C340" s="192" t="s">
        <v>4188</v>
      </c>
      <c r="D340" s="191" t="s">
        <v>4694</v>
      </c>
      <c r="E340" s="191" t="s">
        <v>2632</v>
      </c>
      <c r="F340" s="191" t="s">
        <v>4158</v>
      </c>
      <c r="G340" s="191"/>
    </row>
    <row r="341" spans="1:7" ht="16.5" hidden="1">
      <c r="A341" s="190" t="s">
        <v>4693</v>
      </c>
      <c r="B341" s="191" t="s">
        <v>677</v>
      </c>
      <c r="C341" s="192" t="s">
        <v>2219</v>
      </c>
      <c r="D341" s="191" t="s">
        <v>4695</v>
      </c>
      <c r="E341" s="191" t="s">
        <v>2632</v>
      </c>
      <c r="F341" s="191" t="s">
        <v>4158</v>
      </c>
      <c r="G341" s="191"/>
    </row>
    <row r="342" spans="1:7" ht="16.5" hidden="1">
      <c r="A342" s="190" t="s">
        <v>4693</v>
      </c>
      <c r="B342" s="191" t="s">
        <v>677</v>
      </c>
      <c r="C342" s="192" t="s">
        <v>2213</v>
      </c>
      <c r="D342" s="191" t="s">
        <v>4696</v>
      </c>
      <c r="E342" s="191" t="s">
        <v>2632</v>
      </c>
      <c r="F342" s="191" t="s">
        <v>4158</v>
      </c>
      <c r="G342" s="191"/>
    </row>
    <row r="343" spans="1:7" ht="16.5" hidden="1">
      <c r="A343" s="190" t="s">
        <v>4693</v>
      </c>
      <c r="B343" s="191" t="s">
        <v>677</v>
      </c>
      <c r="C343" s="192" t="s">
        <v>4079</v>
      </c>
      <c r="D343" s="191" t="s">
        <v>4697</v>
      </c>
      <c r="E343" s="191" t="s">
        <v>2632</v>
      </c>
      <c r="F343" s="191" t="s">
        <v>4158</v>
      </c>
      <c r="G343" s="191"/>
    </row>
    <row r="344" spans="1:7" ht="16.5" hidden="1">
      <c r="A344" s="190" t="s">
        <v>4693</v>
      </c>
      <c r="B344" s="191" t="s">
        <v>677</v>
      </c>
      <c r="C344" s="192" t="s">
        <v>4080</v>
      </c>
      <c r="D344" s="191" t="s">
        <v>4698</v>
      </c>
      <c r="E344" s="191" t="s">
        <v>2632</v>
      </c>
      <c r="F344" s="191" t="s">
        <v>4158</v>
      </c>
      <c r="G344" s="191"/>
    </row>
    <row r="345" spans="1:7" ht="16.5" hidden="1">
      <c r="A345" s="203" t="s">
        <v>4699</v>
      </c>
      <c r="B345" s="191" t="s">
        <v>1870</v>
      </c>
      <c r="C345" s="192" t="s">
        <v>4208</v>
      </c>
      <c r="D345" s="191" t="s">
        <v>4700</v>
      </c>
      <c r="E345" s="191" t="s">
        <v>3059</v>
      </c>
      <c r="F345" s="191" t="s">
        <v>4158</v>
      </c>
      <c r="G345" s="191" t="s">
        <v>4701</v>
      </c>
    </row>
    <row r="346" spans="1:7" ht="16.5" hidden="1">
      <c r="A346" s="197" t="s">
        <v>4702</v>
      </c>
      <c r="B346" s="197" t="s">
        <v>4703</v>
      </c>
      <c r="C346" s="209" t="s">
        <v>2219</v>
      </c>
      <c r="D346" s="197" t="s">
        <v>4704</v>
      </c>
      <c r="E346" s="191"/>
      <c r="F346" s="191"/>
      <c r="G346" s="191"/>
    </row>
    <row r="347" spans="1:7" ht="16.5" hidden="1">
      <c r="A347" s="197" t="s">
        <v>4702</v>
      </c>
      <c r="B347" s="197" t="s">
        <v>4703</v>
      </c>
      <c r="C347" s="209" t="s">
        <v>4208</v>
      </c>
      <c r="D347" s="197" t="s">
        <v>4705</v>
      </c>
      <c r="E347" s="191"/>
      <c r="F347" s="191"/>
      <c r="G347" s="191"/>
    </row>
    <row r="348" spans="1:7" ht="16.5" hidden="1">
      <c r="A348" s="190" t="s">
        <v>4706</v>
      </c>
      <c r="B348" s="191" t="s">
        <v>691</v>
      </c>
      <c r="C348" s="192" t="s">
        <v>4188</v>
      </c>
      <c r="D348" s="191" t="s">
        <v>4707</v>
      </c>
      <c r="E348" s="191" t="s">
        <v>2879</v>
      </c>
      <c r="F348" s="191" t="s">
        <v>94</v>
      </c>
      <c r="G348" s="191"/>
    </row>
    <row r="349" spans="1:7" ht="16.5" hidden="1">
      <c r="A349" s="190" t="s">
        <v>4706</v>
      </c>
      <c r="B349" s="191" t="s">
        <v>691</v>
      </c>
      <c r="C349" s="192" t="s">
        <v>2219</v>
      </c>
      <c r="D349" s="191" t="s">
        <v>4708</v>
      </c>
      <c r="E349" s="191" t="s">
        <v>2879</v>
      </c>
      <c r="F349" s="191" t="s">
        <v>94</v>
      </c>
      <c r="G349" s="191"/>
    </row>
    <row r="350" spans="1:7" ht="16.5" hidden="1">
      <c r="A350" s="190" t="s">
        <v>4706</v>
      </c>
      <c r="B350" s="191" t="s">
        <v>691</v>
      </c>
      <c r="C350" s="192" t="s">
        <v>2213</v>
      </c>
      <c r="D350" s="191" t="s">
        <v>4709</v>
      </c>
      <c r="E350" s="191" t="s">
        <v>2879</v>
      </c>
      <c r="F350" s="191" t="s">
        <v>94</v>
      </c>
      <c r="G350" s="191"/>
    </row>
    <row r="351" spans="1:7" ht="16.5" hidden="1">
      <c r="A351" s="190" t="s">
        <v>4706</v>
      </c>
      <c r="B351" s="191" t="s">
        <v>691</v>
      </c>
      <c r="C351" s="192" t="s">
        <v>4084</v>
      </c>
      <c r="D351" s="191" t="s">
        <v>4710</v>
      </c>
      <c r="E351" s="191" t="s">
        <v>2879</v>
      </c>
      <c r="F351" s="191" t="s">
        <v>94</v>
      </c>
      <c r="G351" s="191"/>
    </row>
    <row r="352" spans="1:7" ht="16.5" hidden="1">
      <c r="A352" s="190" t="s">
        <v>4711</v>
      </c>
      <c r="B352" s="191" t="s">
        <v>609</v>
      </c>
      <c r="C352" s="192" t="s">
        <v>4208</v>
      </c>
      <c r="D352" s="191" t="s">
        <v>4712</v>
      </c>
      <c r="E352" s="191" t="s">
        <v>2754</v>
      </c>
      <c r="F352" s="191" t="s">
        <v>4158</v>
      </c>
      <c r="G352" s="191"/>
    </row>
    <row r="353" spans="1:7" ht="33" hidden="1">
      <c r="A353" s="191" t="s">
        <v>4713</v>
      </c>
      <c r="B353" s="191" t="s">
        <v>2008</v>
      </c>
      <c r="C353" s="192" t="s">
        <v>2219</v>
      </c>
      <c r="D353" s="191" t="s">
        <v>4714</v>
      </c>
      <c r="E353" s="191" t="s">
        <v>3110</v>
      </c>
      <c r="F353" s="191" t="s">
        <v>4180</v>
      </c>
      <c r="G353" s="190" t="s">
        <v>4715</v>
      </c>
    </row>
    <row r="354" spans="1:7" ht="33" hidden="1">
      <c r="A354" s="191" t="s">
        <v>4713</v>
      </c>
      <c r="B354" s="191" t="s">
        <v>2008</v>
      </c>
      <c r="C354" s="192" t="s">
        <v>2213</v>
      </c>
      <c r="D354" s="191" t="s">
        <v>4716</v>
      </c>
      <c r="E354" s="191" t="s">
        <v>3110</v>
      </c>
      <c r="F354" s="191" t="s">
        <v>4180</v>
      </c>
      <c r="G354" s="190" t="s">
        <v>4717</v>
      </c>
    </row>
    <row r="355" spans="1:7" ht="16.5" hidden="1">
      <c r="A355" s="190" t="s">
        <v>4718</v>
      </c>
      <c r="B355" s="210" t="s">
        <v>2811</v>
      </c>
      <c r="C355" s="192" t="s">
        <v>4208</v>
      </c>
      <c r="D355" s="191" t="s">
        <v>4719</v>
      </c>
      <c r="E355" s="191" t="s">
        <v>2812</v>
      </c>
      <c r="F355" s="191" t="s">
        <v>4158</v>
      </c>
      <c r="G355" s="191"/>
    </row>
    <row r="356" spans="1:7" ht="16.5" hidden="1">
      <c r="A356" s="191" t="s">
        <v>4720</v>
      </c>
      <c r="B356" s="191" t="s">
        <v>4721</v>
      </c>
      <c r="C356" s="192" t="s">
        <v>4216</v>
      </c>
      <c r="D356" s="191" t="s">
        <v>4722</v>
      </c>
      <c r="E356" s="191" t="s">
        <v>4723</v>
      </c>
      <c r="F356" s="191" t="s">
        <v>4158</v>
      </c>
      <c r="G356" s="191"/>
    </row>
    <row r="357" spans="1:7" ht="16.5" hidden="1">
      <c r="A357" s="191" t="s">
        <v>4720</v>
      </c>
      <c r="B357" s="191" t="s">
        <v>4721</v>
      </c>
      <c r="C357" s="192" t="s">
        <v>4724</v>
      </c>
      <c r="D357" s="191" t="s">
        <v>4725</v>
      </c>
      <c r="E357" s="191" t="s">
        <v>4723</v>
      </c>
      <c r="F357" s="191" t="s">
        <v>4158</v>
      </c>
      <c r="G357" s="191"/>
    </row>
    <row r="358" spans="1:7" ht="16.5" hidden="1">
      <c r="A358" s="190" t="s">
        <v>4726</v>
      </c>
      <c r="B358" s="191" t="s">
        <v>1409</v>
      </c>
      <c r="C358" s="192" t="s">
        <v>4156</v>
      </c>
      <c r="D358" s="191" t="s">
        <v>4727</v>
      </c>
      <c r="E358" s="191" t="s">
        <v>2724</v>
      </c>
      <c r="F358" s="191" t="s">
        <v>4158</v>
      </c>
      <c r="G358" s="191"/>
    </row>
    <row r="359" spans="1:7" ht="16.5" hidden="1">
      <c r="A359" s="190" t="s">
        <v>4726</v>
      </c>
      <c r="B359" s="191" t="s">
        <v>1409</v>
      </c>
      <c r="C359" s="192" t="s">
        <v>4159</v>
      </c>
      <c r="D359" s="191" t="s">
        <v>4728</v>
      </c>
      <c r="E359" s="191" t="s">
        <v>2724</v>
      </c>
      <c r="F359" s="191" t="s">
        <v>4158</v>
      </c>
      <c r="G359" s="191"/>
    </row>
    <row r="360" spans="1:7" ht="16.5" hidden="1">
      <c r="A360" s="190" t="s">
        <v>4726</v>
      </c>
      <c r="B360" s="191" t="s">
        <v>1409</v>
      </c>
      <c r="C360" s="192" t="s">
        <v>4161</v>
      </c>
      <c r="D360" s="191" t="s">
        <v>4729</v>
      </c>
      <c r="E360" s="191" t="s">
        <v>2724</v>
      </c>
      <c r="F360" s="191" t="s">
        <v>4158</v>
      </c>
      <c r="G360" s="191"/>
    </row>
    <row r="361" spans="1:7" ht="16.5" hidden="1">
      <c r="A361" s="190" t="s">
        <v>4726</v>
      </c>
      <c r="B361" s="191" t="s">
        <v>1409</v>
      </c>
      <c r="C361" s="192" t="s">
        <v>4163</v>
      </c>
      <c r="D361" s="191" t="s">
        <v>4730</v>
      </c>
      <c r="E361" s="191" t="s">
        <v>2724</v>
      </c>
      <c r="F361" s="191" t="s">
        <v>4158</v>
      </c>
      <c r="G361" s="191"/>
    </row>
    <row r="362" spans="1:7" ht="16.5" hidden="1">
      <c r="A362" s="190" t="s">
        <v>4726</v>
      </c>
      <c r="B362" s="191" t="s">
        <v>1409</v>
      </c>
      <c r="C362" s="192" t="s">
        <v>4165</v>
      </c>
      <c r="D362" s="191" t="s">
        <v>4731</v>
      </c>
      <c r="E362" s="191" t="s">
        <v>2724</v>
      </c>
      <c r="F362" s="191" t="s">
        <v>4158</v>
      </c>
      <c r="G362" s="191"/>
    </row>
    <row r="363" spans="1:7" ht="16.5" hidden="1">
      <c r="A363" s="190" t="s">
        <v>4732</v>
      </c>
      <c r="B363" s="191" t="s">
        <v>2177</v>
      </c>
      <c r="C363" s="192" t="s">
        <v>4206</v>
      </c>
      <c r="D363" s="191" t="s">
        <v>4466</v>
      </c>
      <c r="E363" s="191" t="s">
        <v>2875</v>
      </c>
      <c r="F363" s="191" t="s">
        <v>4158</v>
      </c>
      <c r="G363" s="191"/>
    </row>
    <row r="364" spans="1:7" ht="16.5" hidden="1">
      <c r="A364" s="190" t="s">
        <v>4732</v>
      </c>
      <c r="B364" s="191" t="s">
        <v>2177</v>
      </c>
      <c r="C364" s="192" t="s">
        <v>4208</v>
      </c>
      <c r="D364" s="191" t="s">
        <v>4467</v>
      </c>
      <c r="E364" s="191" t="s">
        <v>2875</v>
      </c>
      <c r="F364" s="191" t="s">
        <v>4158</v>
      </c>
      <c r="G364" s="191"/>
    </row>
    <row r="365" spans="1:7" ht="16.5" hidden="1">
      <c r="A365" s="191" t="s">
        <v>4733</v>
      </c>
      <c r="B365" s="191" t="s">
        <v>4734</v>
      </c>
      <c r="C365" s="192" t="s">
        <v>4735</v>
      </c>
      <c r="D365" s="191" t="s">
        <v>4736</v>
      </c>
      <c r="E365" s="191" t="s">
        <v>3095</v>
      </c>
      <c r="F365" s="191" t="s">
        <v>4158</v>
      </c>
      <c r="G365" s="191"/>
    </row>
    <row r="366" spans="1:7" ht="16.5" hidden="1">
      <c r="A366" s="191" t="s">
        <v>4733</v>
      </c>
      <c r="B366" s="191" t="s">
        <v>4734</v>
      </c>
      <c r="C366" s="192" t="s">
        <v>4737</v>
      </c>
      <c r="D366" s="191" t="s">
        <v>4738</v>
      </c>
      <c r="E366" s="191" t="s">
        <v>3095</v>
      </c>
      <c r="F366" s="191" t="s">
        <v>4158</v>
      </c>
      <c r="G366" s="191"/>
    </row>
    <row r="367" spans="1:7" ht="16.5" hidden="1">
      <c r="A367" s="191" t="s">
        <v>4733</v>
      </c>
      <c r="B367" s="191" t="s">
        <v>4734</v>
      </c>
      <c r="C367" s="192" t="s">
        <v>4739</v>
      </c>
      <c r="D367" s="191" t="s">
        <v>4740</v>
      </c>
      <c r="E367" s="191" t="s">
        <v>3095</v>
      </c>
      <c r="F367" s="191" t="s">
        <v>4158</v>
      </c>
      <c r="G367" s="191"/>
    </row>
    <row r="368" spans="1:7" ht="16.5" hidden="1">
      <c r="A368" s="191" t="s">
        <v>4733</v>
      </c>
      <c r="B368" s="191" t="s">
        <v>4734</v>
      </c>
      <c r="C368" s="192" t="s">
        <v>4741</v>
      </c>
      <c r="D368" s="191" t="s">
        <v>4551</v>
      </c>
      <c r="E368" s="191" t="s">
        <v>3095</v>
      </c>
      <c r="F368" s="191" t="s">
        <v>4158</v>
      </c>
      <c r="G368" s="191"/>
    </row>
    <row r="369" spans="1:7" ht="16.5" hidden="1">
      <c r="A369" s="191" t="s">
        <v>4733</v>
      </c>
      <c r="B369" s="191" t="s">
        <v>4734</v>
      </c>
      <c r="C369" s="192" t="s">
        <v>4188</v>
      </c>
      <c r="D369" s="191" t="s">
        <v>4742</v>
      </c>
      <c r="E369" s="191" t="s">
        <v>3095</v>
      </c>
      <c r="F369" s="191" t="s">
        <v>4158</v>
      </c>
      <c r="G369" s="191"/>
    </row>
    <row r="370" spans="1:7" ht="16.5" hidden="1">
      <c r="A370" s="191" t="s">
        <v>4733</v>
      </c>
      <c r="B370" s="191" t="s">
        <v>4734</v>
      </c>
      <c r="C370" s="192" t="s">
        <v>2219</v>
      </c>
      <c r="D370" s="191" t="s">
        <v>4743</v>
      </c>
      <c r="E370" s="191" t="s">
        <v>3095</v>
      </c>
      <c r="F370" s="191" t="s">
        <v>4158</v>
      </c>
      <c r="G370" s="191"/>
    </row>
    <row r="371" spans="1:7" ht="16.5" hidden="1">
      <c r="A371" s="191" t="s">
        <v>4744</v>
      </c>
      <c r="B371" s="191" t="s">
        <v>4745</v>
      </c>
      <c r="C371" s="192" t="s">
        <v>2219</v>
      </c>
      <c r="D371" s="191" t="s">
        <v>4746</v>
      </c>
      <c r="E371" s="191" t="s">
        <v>4747</v>
      </c>
      <c r="F371" s="191" t="s">
        <v>4158</v>
      </c>
      <c r="G371" s="191"/>
    </row>
    <row r="372" spans="1:7" ht="16.5" hidden="1">
      <c r="A372" s="191" t="s">
        <v>4744</v>
      </c>
      <c r="B372" s="191" t="s">
        <v>4745</v>
      </c>
      <c r="C372" s="192" t="s">
        <v>2213</v>
      </c>
      <c r="D372" s="191" t="s">
        <v>4748</v>
      </c>
      <c r="E372" s="191" t="s">
        <v>4747</v>
      </c>
      <c r="F372" s="191" t="s">
        <v>4158</v>
      </c>
      <c r="G372" s="191"/>
    </row>
    <row r="373" spans="1:7" ht="16.5" hidden="1">
      <c r="A373" s="191" t="s">
        <v>4749</v>
      </c>
      <c r="B373" s="191" t="s">
        <v>4750</v>
      </c>
      <c r="C373" s="191" t="s">
        <v>4261</v>
      </c>
      <c r="D373" s="191" t="s">
        <v>4751</v>
      </c>
      <c r="E373" s="191"/>
      <c r="F373" s="191" t="s">
        <v>4180</v>
      </c>
      <c r="G373" s="191"/>
    </row>
    <row r="374" spans="1:7" ht="16.5" hidden="1">
      <c r="A374" s="191" t="s">
        <v>4749</v>
      </c>
      <c r="B374" s="191" t="s">
        <v>4750</v>
      </c>
      <c r="C374" s="191" t="s">
        <v>4156</v>
      </c>
      <c r="D374" s="191" t="s">
        <v>4752</v>
      </c>
      <c r="E374" s="191"/>
      <c r="F374" s="191" t="s">
        <v>4180</v>
      </c>
      <c r="G374" s="191"/>
    </row>
    <row r="375" spans="1:7" ht="16.5" hidden="1">
      <c r="A375" s="191" t="s">
        <v>4749</v>
      </c>
      <c r="B375" s="191" t="s">
        <v>4750</v>
      </c>
      <c r="C375" s="191" t="s">
        <v>4159</v>
      </c>
      <c r="D375" s="191" t="s">
        <v>4753</v>
      </c>
      <c r="E375" s="191"/>
      <c r="F375" s="191" t="s">
        <v>4180</v>
      </c>
      <c r="G375" s="191"/>
    </row>
    <row r="376" spans="1:7" ht="16.5" hidden="1">
      <c r="A376" s="191" t="s">
        <v>4749</v>
      </c>
      <c r="B376" s="191" t="s">
        <v>4750</v>
      </c>
      <c r="C376" s="191" t="s">
        <v>2223</v>
      </c>
      <c r="D376" s="191" t="s">
        <v>4754</v>
      </c>
      <c r="E376" s="191"/>
      <c r="F376" s="191" t="s">
        <v>4180</v>
      </c>
      <c r="G376" s="191"/>
    </row>
    <row r="377" spans="1:7" ht="16.5" hidden="1">
      <c r="A377" s="191" t="s">
        <v>4749</v>
      </c>
      <c r="B377" s="191" t="s">
        <v>4750</v>
      </c>
      <c r="C377" s="191" t="s">
        <v>4085</v>
      </c>
      <c r="D377" s="191" t="s">
        <v>4755</v>
      </c>
      <c r="E377" s="191"/>
      <c r="F377" s="191" t="s">
        <v>4180</v>
      </c>
      <c r="G377" s="191"/>
    </row>
    <row r="378" spans="1:7" ht="16.5" hidden="1">
      <c r="A378" s="191" t="s">
        <v>4749</v>
      </c>
      <c r="B378" s="191" t="s">
        <v>4750</v>
      </c>
      <c r="C378" s="191" t="s">
        <v>4090</v>
      </c>
      <c r="D378" s="191" t="s">
        <v>4756</v>
      </c>
      <c r="E378" s="191"/>
      <c r="F378" s="191" t="s">
        <v>4180</v>
      </c>
      <c r="G378" s="191"/>
    </row>
    <row r="379" spans="1:7" ht="16.5" hidden="1">
      <c r="A379" s="191" t="s">
        <v>4749</v>
      </c>
      <c r="B379" s="191" t="s">
        <v>4750</v>
      </c>
      <c r="C379" s="191" t="s">
        <v>4268</v>
      </c>
      <c r="D379" s="191" t="s">
        <v>4757</v>
      </c>
      <c r="E379" s="191"/>
      <c r="F379" s="191" t="s">
        <v>4180</v>
      </c>
      <c r="G379" s="191"/>
    </row>
    <row r="380" spans="1:7" ht="16.5" hidden="1">
      <c r="A380" s="191" t="s">
        <v>4749</v>
      </c>
      <c r="B380" s="191" t="s">
        <v>4750</v>
      </c>
      <c r="C380" s="191" t="s">
        <v>4100</v>
      </c>
      <c r="D380" s="191" t="s">
        <v>4758</v>
      </c>
      <c r="E380" s="191"/>
      <c r="F380" s="191" t="s">
        <v>4180</v>
      </c>
      <c r="G380" s="191"/>
    </row>
    <row r="381" spans="1:7" ht="16.5" hidden="1">
      <c r="A381" s="191" t="s">
        <v>4749</v>
      </c>
      <c r="B381" s="191" t="s">
        <v>4750</v>
      </c>
      <c r="C381" s="191" t="s">
        <v>4101</v>
      </c>
      <c r="D381" s="191" t="s">
        <v>4759</v>
      </c>
      <c r="E381" s="191"/>
      <c r="F381" s="191" t="s">
        <v>4180</v>
      </c>
      <c r="G381" s="191"/>
    </row>
    <row r="382" spans="1:7" ht="16.5" hidden="1">
      <c r="A382" s="191" t="s">
        <v>4749</v>
      </c>
      <c r="B382" s="191" t="s">
        <v>4750</v>
      </c>
      <c r="C382" s="191" t="s">
        <v>4104</v>
      </c>
      <c r="D382" s="191" t="s">
        <v>4760</v>
      </c>
      <c r="E382" s="191"/>
      <c r="F382" s="191" t="s">
        <v>4180</v>
      </c>
      <c r="G382" s="191"/>
    </row>
    <row r="383" spans="1:7" ht="16.5" hidden="1">
      <c r="A383" s="191" t="s">
        <v>4749</v>
      </c>
      <c r="B383" s="191" t="s">
        <v>4750</v>
      </c>
      <c r="C383" s="191" t="s">
        <v>4108</v>
      </c>
      <c r="D383" s="191" t="s">
        <v>4761</v>
      </c>
      <c r="E383" s="191"/>
      <c r="F383" s="191" t="s">
        <v>4180</v>
      </c>
      <c r="G383" s="191"/>
    </row>
    <row r="384" spans="1:7" ht="16.5" hidden="1">
      <c r="A384" s="191" t="s">
        <v>4749</v>
      </c>
      <c r="B384" s="191" t="s">
        <v>4750</v>
      </c>
      <c r="C384" s="191" t="s">
        <v>2225</v>
      </c>
      <c r="D384" s="191" t="s">
        <v>4762</v>
      </c>
      <c r="E384" s="191"/>
      <c r="F384" s="191" t="s">
        <v>4180</v>
      </c>
      <c r="G384" s="191"/>
    </row>
    <row r="385" spans="1:7" ht="16.5" hidden="1">
      <c r="A385" s="191" t="s">
        <v>4749</v>
      </c>
      <c r="B385" s="191" t="s">
        <v>4750</v>
      </c>
      <c r="C385" s="191" t="s">
        <v>4110</v>
      </c>
      <c r="D385" s="191" t="s">
        <v>4763</v>
      </c>
      <c r="E385" s="191"/>
      <c r="F385" s="191" t="s">
        <v>4180</v>
      </c>
      <c r="G385" s="191"/>
    </row>
    <row r="386" spans="1:7" ht="16.5" hidden="1">
      <c r="A386" s="191" t="s">
        <v>4749</v>
      </c>
      <c r="B386" s="191" t="s">
        <v>4750</v>
      </c>
      <c r="C386" s="191" t="s">
        <v>3833</v>
      </c>
      <c r="D386" s="191" t="s">
        <v>4764</v>
      </c>
      <c r="E386" s="191"/>
      <c r="F386" s="191" t="s">
        <v>4180</v>
      </c>
      <c r="G386" s="191"/>
    </row>
    <row r="387" spans="1:7" ht="16.5" hidden="1">
      <c r="A387" s="191" t="s">
        <v>4749</v>
      </c>
      <c r="B387" s="191" t="s">
        <v>4750</v>
      </c>
      <c r="C387" s="191" t="s">
        <v>3834</v>
      </c>
      <c r="D387" s="191" t="s">
        <v>4765</v>
      </c>
      <c r="E387" s="191"/>
      <c r="F387" s="191" t="s">
        <v>4180</v>
      </c>
      <c r="G387" s="191"/>
    </row>
    <row r="388" spans="1:7" ht="16.5" hidden="1">
      <c r="A388" s="191" t="s">
        <v>4749</v>
      </c>
      <c r="B388" s="191" t="s">
        <v>4750</v>
      </c>
      <c r="C388" s="191" t="s">
        <v>3837</v>
      </c>
      <c r="D388" s="191" t="s">
        <v>4766</v>
      </c>
      <c r="E388" s="191"/>
      <c r="F388" s="191" t="s">
        <v>4180</v>
      </c>
      <c r="G388" s="191"/>
    </row>
    <row r="389" spans="1:7" ht="16.5" hidden="1">
      <c r="A389" s="191" t="s">
        <v>4749</v>
      </c>
      <c r="B389" s="191" t="s">
        <v>4750</v>
      </c>
      <c r="C389" s="191" t="s">
        <v>3843</v>
      </c>
      <c r="D389" s="191" t="s">
        <v>4767</v>
      </c>
      <c r="E389" s="191"/>
      <c r="F389" s="191" t="s">
        <v>4180</v>
      </c>
      <c r="G389" s="191"/>
    </row>
    <row r="390" spans="1:7" ht="16.5" hidden="1">
      <c r="A390" s="191" t="s">
        <v>4749</v>
      </c>
      <c r="B390" s="191" t="s">
        <v>4750</v>
      </c>
      <c r="C390" s="191" t="s">
        <v>4285</v>
      </c>
      <c r="D390" s="191" t="s">
        <v>4768</v>
      </c>
      <c r="E390" s="191"/>
      <c r="F390" s="191" t="s">
        <v>4180</v>
      </c>
      <c r="G390" s="191"/>
    </row>
    <row r="391" spans="1:7" ht="16.5" hidden="1">
      <c r="A391" s="191" t="s">
        <v>4749</v>
      </c>
      <c r="B391" s="191" t="s">
        <v>4750</v>
      </c>
      <c r="C391" s="191" t="s">
        <v>4287</v>
      </c>
      <c r="D391" s="191" t="s">
        <v>4769</v>
      </c>
      <c r="E391" s="191"/>
      <c r="F391" s="191" t="s">
        <v>4180</v>
      </c>
      <c r="G391" s="191"/>
    </row>
    <row r="392" spans="1:7" ht="16.5" hidden="1">
      <c r="A392" s="191" t="s">
        <v>4749</v>
      </c>
      <c r="B392" s="191" t="s">
        <v>4750</v>
      </c>
      <c r="C392" s="191" t="s">
        <v>4289</v>
      </c>
      <c r="D392" s="191" t="s">
        <v>4770</v>
      </c>
      <c r="E392" s="191"/>
      <c r="F392" s="191" t="s">
        <v>4180</v>
      </c>
      <c r="G392" s="191"/>
    </row>
    <row r="393" spans="1:7" ht="16.5" hidden="1">
      <c r="A393" s="191" t="s">
        <v>4749</v>
      </c>
      <c r="B393" s="191" t="s">
        <v>4750</v>
      </c>
      <c r="C393" s="191" t="s">
        <v>4291</v>
      </c>
      <c r="D393" s="191" t="s">
        <v>4771</v>
      </c>
      <c r="E393" s="191"/>
      <c r="F393" s="191" t="s">
        <v>4180</v>
      </c>
      <c r="G393" s="191"/>
    </row>
    <row r="394" spans="1:7" ht="16.5" hidden="1">
      <c r="A394" s="191" t="s">
        <v>4749</v>
      </c>
      <c r="B394" s="191" t="s">
        <v>4750</v>
      </c>
      <c r="C394" s="191" t="s">
        <v>4293</v>
      </c>
      <c r="D394" s="191" t="s">
        <v>4772</v>
      </c>
      <c r="E394" s="191"/>
      <c r="F394" s="191" t="s">
        <v>4180</v>
      </c>
      <c r="G394" s="191"/>
    </row>
    <row r="395" spans="1:7" ht="16.5" hidden="1">
      <c r="A395" s="191" t="s">
        <v>4749</v>
      </c>
      <c r="B395" s="191" t="s">
        <v>4750</v>
      </c>
      <c r="C395" s="191" t="s">
        <v>4295</v>
      </c>
      <c r="D395" s="191" t="s">
        <v>4773</v>
      </c>
      <c r="E395" s="191"/>
      <c r="F395" s="191" t="s">
        <v>4180</v>
      </c>
      <c r="G395" s="191"/>
    </row>
    <row r="396" spans="1:7" ht="16.5" hidden="1">
      <c r="A396" s="191" t="s">
        <v>4749</v>
      </c>
      <c r="B396" s="191" t="s">
        <v>4750</v>
      </c>
      <c r="C396" s="191" t="s">
        <v>4301</v>
      </c>
      <c r="D396" s="191" t="s">
        <v>4774</v>
      </c>
      <c r="E396" s="191"/>
      <c r="F396" s="191" t="s">
        <v>4180</v>
      </c>
      <c r="G396" s="191"/>
    </row>
    <row r="397" spans="1:7" ht="16.5" hidden="1">
      <c r="A397" s="191" t="s">
        <v>4749</v>
      </c>
      <c r="B397" s="191" t="s">
        <v>4750</v>
      </c>
      <c r="C397" s="191" t="s">
        <v>4303</v>
      </c>
      <c r="D397" s="191" t="s">
        <v>4775</v>
      </c>
      <c r="E397" s="191"/>
      <c r="F397" s="191" t="s">
        <v>4180</v>
      </c>
      <c r="G397" s="191"/>
    </row>
    <row r="398" spans="1:7" ht="16.5" hidden="1">
      <c r="A398" s="191" t="s">
        <v>4749</v>
      </c>
      <c r="B398" s="191" t="s">
        <v>4750</v>
      </c>
      <c r="C398" s="191" t="s">
        <v>4307</v>
      </c>
      <c r="D398" s="191" t="s">
        <v>4776</v>
      </c>
      <c r="E398" s="191"/>
      <c r="F398" s="191" t="s">
        <v>4180</v>
      </c>
      <c r="G398" s="191"/>
    </row>
    <row r="399" spans="1:7" ht="16.5" hidden="1">
      <c r="A399" s="191" t="s">
        <v>4749</v>
      </c>
      <c r="B399" s="191" t="s">
        <v>4750</v>
      </c>
      <c r="C399" s="191" t="s">
        <v>4309</v>
      </c>
      <c r="D399" s="191" t="s">
        <v>4777</v>
      </c>
      <c r="E399" s="191"/>
      <c r="F399" s="191" t="s">
        <v>4180</v>
      </c>
      <c r="G399" s="191"/>
    </row>
    <row r="400" spans="1:7" ht="16.5" hidden="1">
      <c r="A400" s="191" t="s">
        <v>4749</v>
      </c>
      <c r="B400" s="191" t="s">
        <v>4750</v>
      </c>
      <c r="C400" s="191" t="s">
        <v>4778</v>
      </c>
      <c r="D400" s="191" t="s">
        <v>4779</v>
      </c>
      <c r="E400" s="191"/>
      <c r="F400" s="191" t="s">
        <v>4180</v>
      </c>
      <c r="G400" s="191"/>
    </row>
    <row r="401" spans="1:7" ht="16.5" hidden="1">
      <c r="A401" s="191" t="s">
        <v>4749</v>
      </c>
      <c r="B401" s="191" t="s">
        <v>4750</v>
      </c>
      <c r="C401" s="191" t="s">
        <v>4311</v>
      </c>
      <c r="D401" s="191" t="s">
        <v>4780</v>
      </c>
      <c r="E401" s="191"/>
      <c r="F401" s="191" t="s">
        <v>4180</v>
      </c>
      <c r="G401" s="191"/>
    </row>
    <row r="402" spans="1:7" ht="16.5" hidden="1">
      <c r="A402" s="191" t="s">
        <v>4749</v>
      </c>
      <c r="B402" s="191" t="s">
        <v>4750</v>
      </c>
      <c r="C402" s="191" t="s">
        <v>4313</v>
      </c>
      <c r="D402" s="191" t="s">
        <v>4781</v>
      </c>
      <c r="E402" s="191"/>
      <c r="F402" s="191" t="s">
        <v>4180</v>
      </c>
      <c r="G402" s="191"/>
    </row>
    <row r="403" spans="1:7" ht="16.5" hidden="1">
      <c r="A403" s="191" t="s">
        <v>4749</v>
      </c>
      <c r="B403" s="191" t="s">
        <v>4750</v>
      </c>
      <c r="C403" s="191" t="s">
        <v>4315</v>
      </c>
      <c r="D403" s="191" t="s">
        <v>4782</v>
      </c>
      <c r="E403" s="191"/>
      <c r="F403" s="191" t="s">
        <v>4180</v>
      </c>
      <c r="G403" s="191"/>
    </row>
    <row r="404" spans="1:7" ht="16.5" hidden="1">
      <c r="A404" s="191" t="s">
        <v>4749</v>
      </c>
      <c r="B404" s="191" t="s">
        <v>4750</v>
      </c>
      <c r="C404" s="191" t="s">
        <v>4317</v>
      </c>
      <c r="D404" s="191" t="s">
        <v>4783</v>
      </c>
      <c r="E404" s="191"/>
      <c r="F404" s="191" t="s">
        <v>4180</v>
      </c>
      <c r="G404" s="191"/>
    </row>
    <row r="405" spans="1:7" ht="16.5" hidden="1">
      <c r="A405" s="191" t="s">
        <v>4749</v>
      </c>
      <c r="B405" s="191" t="s">
        <v>4750</v>
      </c>
      <c r="C405" s="191" t="s">
        <v>4319</v>
      </c>
      <c r="D405" s="191" t="s">
        <v>4784</v>
      </c>
      <c r="E405" s="191"/>
      <c r="F405" s="191" t="s">
        <v>4180</v>
      </c>
      <c r="G405" s="191"/>
    </row>
    <row r="406" spans="1:7" ht="16.5" hidden="1">
      <c r="A406" s="191" t="s">
        <v>4749</v>
      </c>
      <c r="B406" s="191" t="s">
        <v>4750</v>
      </c>
      <c r="C406" s="191" t="s">
        <v>4323</v>
      </c>
      <c r="D406" s="191" t="s">
        <v>4785</v>
      </c>
      <c r="E406" s="191"/>
      <c r="F406" s="191" t="s">
        <v>4180</v>
      </c>
      <c r="G406" s="191"/>
    </row>
    <row r="407" spans="1:7" ht="16.5" hidden="1">
      <c r="A407" s="191" t="s">
        <v>4749</v>
      </c>
      <c r="B407" s="191" t="s">
        <v>4750</v>
      </c>
      <c r="C407" s="191" t="s">
        <v>4325</v>
      </c>
      <c r="D407" s="191" t="s">
        <v>4786</v>
      </c>
      <c r="E407" s="191"/>
      <c r="F407" s="191" t="s">
        <v>4180</v>
      </c>
      <c r="G407" s="191"/>
    </row>
    <row r="408" spans="1:7" ht="16.5" hidden="1">
      <c r="A408" s="191" t="s">
        <v>4749</v>
      </c>
      <c r="B408" s="191" t="s">
        <v>4750</v>
      </c>
      <c r="C408" s="191" t="s">
        <v>4327</v>
      </c>
      <c r="D408" s="191" t="s">
        <v>4787</v>
      </c>
      <c r="E408" s="191"/>
      <c r="F408" s="191" t="s">
        <v>4180</v>
      </c>
      <c r="G408" s="191"/>
    </row>
    <row r="409" spans="1:7" ht="16.5" hidden="1">
      <c r="A409" s="191" t="s">
        <v>4749</v>
      </c>
      <c r="B409" s="191" t="s">
        <v>4750</v>
      </c>
      <c r="C409" s="191" t="s">
        <v>4329</v>
      </c>
      <c r="D409" s="191" t="s">
        <v>4788</v>
      </c>
      <c r="E409" s="191"/>
      <c r="F409" s="191" t="s">
        <v>4180</v>
      </c>
      <c r="G409" s="191"/>
    </row>
    <row r="410" spans="1:7" ht="16.5" hidden="1">
      <c r="A410" s="191" t="s">
        <v>4749</v>
      </c>
      <c r="B410" s="191" t="s">
        <v>4750</v>
      </c>
      <c r="C410" s="191" t="s">
        <v>4331</v>
      </c>
      <c r="D410" s="191" t="s">
        <v>4789</v>
      </c>
      <c r="E410" s="191"/>
      <c r="F410" s="191" t="s">
        <v>4180</v>
      </c>
      <c r="G410" s="191"/>
    </row>
    <row r="411" spans="1:7" ht="16.5" hidden="1">
      <c r="A411" s="191" t="s">
        <v>4749</v>
      </c>
      <c r="B411" s="191" t="s">
        <v>4750</v>
      </c>
      <c r="C411" s="191" t="s">
        <v>4790</v>
      </c>
      <c r="D411" s="191" t="s">
        <v>4791</v>
      </c>
      <c r="E411" s="191"/>
      <c r="F411" s="191" t="s">
        <v>4180</v>
      </c>
      <c r="G411" s="191"/>
    </row>
    <row r="412" spans="1:7" ht="16.5" hidden="1">
      <c r="A412" s="191" t="s">
        <v>4749</v>
      </c>
      <c r="B412" s="191" t="s">
        <v>4750</v>
      </c>
      <c r="C412" s="191" t="s">
        <v>4792</v>
      </c>
      <c r="D412" s="191" t="s">
        <v>4793</v>
      </c>
      <c r="E412" s="191"/>
      <c r="F412" s="191" t="s">
        <v>4180</v>
      </c>
      <c r="G412" s="191"/>
    </row>
    <row r="413" spans="1:7" ht="16.5" hidden="1">
      <c r="A413" s="191" t="s">
        <v>4794</v>
      </c>
      <c r="B413" s="191" t="s">
        <v>2322</v>
      </c>
      <c r="C413" s="192" t="s">
        <v>4188</v>
      </c>
      <c r="D413" s="191" t="s">
        <v>4795</v>
      </c>
      <c r="E413" s="191" t="s">
        <v>2658</v>
      </c>
      <c r="F413" s="191" t="s">
        <v>4158</v>
      </c>
      <c r="G413" s="191"/>
    </row>
    <row r="414" spans="1:7" ht="16.5" hidden="1">
      <c r="A414" s="191" t="s">
        <v>4794</v>
      </c>
      <c r="B414" s="191" t="s">
        <v>2322</v>
      </c>
      <c r="C414" s="192" t="s">
        <v>2219</v>
      </c>
      <c r="D414" s="191" t="s">
        <v>4796</v>
      </c>
      <c r="E414" s="191" t="s">
        <v>2658</v>
      </c>
      <c r="F414" s="191" t="s">
        <v>4158</v>
      </c>
      <c r="G414" s="191"/>
    </row>
    <row r="415" spans="1:7" ht="16.5" hidden="1">
      <c r="A415" s="191" t="s">
        <v>4794</v>
      </c>
      <c r="B415" s="191" t="s">
        <v>2322</v>
      </c>
      <c r="C415" s="192" t="s">
        <v>2213</v>
      </c>
      <c r="D415" s="191" t="s">
        <v>4797</v>
      </c>
      <c r="E415" s="191" t="s">
        <v>2658</v>
      </c>
      <c r="F415" s="191" t="s">
        <v>4158</v>
      </c>
      <c r="G415" s="191"/>
    </row>
    <row r="416" spans="1:7" ht="16.5" hidden="1">
      <c r="A416" s="191" t="s">
        <v>4794</v>
      </c>
      <c r="B416" s="191" t="s">
        <v>2322</v>
      </c>
      <c r="C416" s="192" t="s">
        <v>4079</v>
      </c>
      <c r="D416" s="191" t="s">
        <v>4798</v>
      </c>
      <c r="E416" s="191" t="s">
        <v>2658</v>
      </c>
      <c r="F416" s="191" t="s">
        <v>4158</v>
      </c>
      <c r="G416" s="191"/>
    </row>
    <row r="417" spans="1:7" ht="16.5" hidden="1">
      <c r="A417" s="191" t="s">
        <v>4794</v>
      </c>
      <c r="B417" s="191" t="s">
        <v>2322</v>
      </c>
      <c r="C417" s="192" t="s">
        <v>4080</v>
      </c>
      <c r="D417" s="191" t="s">
        <v>4799</v>
      </c>
      <c r="E417" s="191" t="s">
        <v>2658</v>
      </c>
      <c r="F417" s="191" t="s">
        <v>4158</v>
      </c>
      <c r="G417" s="191"/>
    </row>
    <row r="418" spans="1:7" ht="16.5" hidden="1">
      <c r="A418" s="191" t="s">
        <v>4794</v>
      </c>
      <c r="B418" s="191" t="s">
        <v>2322</v>
      </c>
      <c r="C418" s="192" t="s">
        <v>4081</v>
      </c>
      <c r="D418" s="191" t="s">
        <v>4800</v>
      </c>
      <c r="E418" s="191" t="s">
        <v>2658</v>
      </c>
      <c r="F418" s="191" t="s">
        <v>4158</v>
      </c>
      <c r="G418" s="191"/>
    </row>
    <row r="419" spans="1:7" ht="16.5" hidden="1">
      <c r="A419" s="191" t="s">
        <v>4794</v>
      </c>
      <c r="B419" s="191" t="s">
        <v>2322</v>
      </c>
      <c r="C419" s="192" t="s">
        <v>4082</v>
      </c>
      <c r="D419" s="191" t="s">
        <v>4801</v>
      </c>
      <c r="E419" s="191" t="s">
        <v>2658</v>
      </c>
      <c r="F419" s="191" t="s">
        <v>4158</v>
      </c>
      <c r="G419" s="191"/>
    </row>
    <row r="420" spans="1:7" ht="16.5" hidden="1">
      <c r="A420" s="191" t="s">
        <v>4802</v>
      </c>
      <c r="B420" s="191" t="s">
        <v>2376</v>
      </c>
      <c r="C420" s="192" t="s">
        <v>4188</v>
      </c>
      <c r="D420" s="191" t="s">
        <v>4367</v>
      </c>
      <c r="E420" s="191" t="s">
        <v>3027</v>
      </c>
      <c r="F420" s="191" t="s">
        <v>4158</v>
      </c>
      <c r="G420" s="191"/>
    </row>
    <row r="421" spans="1:7" ht="16.5" hidden="1">
      <c r="A421" s="191" t="s">
        <v>4802</v>
      </c>
      <c r="B421" s="191" t="s">
        <v>2376</v>
      </c>
      <c r="C421" s="192" t="s">
        <v>2219</v>
      </c>
      <c r="D421" s="191" t="s">
        <v>4803</v>
      </c>
      <c r="E421" s="191" t="s">
        <v>3027</v>
      </c>
      <c r="F421" s="191" t="s">
        <v>4158</v>
      </c>
      <c r="G421" s="191"/>
    </row>
    <row r="422" spans="1:7" ht="16.5" hidden="1">
      <c r="A422" s="191" t="s">
        <v>4802</v>
      </c>
      <c r="B422" s="191" t="s">
        <v>2376</v>
      </c>
      <c r="C422" s="192" t="s">
        <v>2213</v>
      </c>
      <c r="D422" s="191" t="s">
        <v>4804</v>
      </c>
      <c r="E422" s="191" t="s">
        <v>3027</v>
      </c>
      <c r="F422" s="191" t="s">
        <v>4158</v>
      </c>
      <c r="G422" s="191"/>
    </row>
    <row r="423" spans="1:7" ht="16.5" hidden="1">
      <c r="A423" s="191" t="s">
        <v>4802</v>
      </c>
      <c r="B423" s="191" t="s">
        <v>2376</v>
      </c>
      <c r="C423" s="192" t="s">
        <v>4079</v>
      </c>
      <c r="D423" s="191" t="s">
        <v>4805</v>
      </c>
      <c r="E423" s="191" t="s">
        <v>3027</v>
      </c>
      <c r="F423" s="191" t="s">
        <v>4158</v>
      </c>
      <c r="G423" s="191"/>
    </row>
    <row r="424" spans="1:7" ht="16.5" hidden="1">
      <c r="A424" s="191" t="s">
        <v>4802</v>
      </c>
      <c r="B424" s="191" t="s">
        <v>2376</v>
      </c>
      <c r="C424" s="192" t="s">
        <v>4080</v>
      </c>
      <c r="D424" s="191" t="s">
        <v>4806</v>
      </c>
      <c r="E424" s="191" t="s">
        <v>3027</v>
      </c>
      <c r="F424" s="191" t="s">
        <v>4158</v>
      </c>
      <c r="G424" s="191"/>
    </row>
    <row r="425" spans="1:7" ht="16.5" hidden="1">
      <c r="A425" s="191" t="s">
        <v>4802</v>
      </c>
      <c r="B425" s="191" t="s">
        <v>2376</v>
      </c>
      <c r="C425" s="192" t="s">
        <v>4081</v>
      </c>
      <c r="D425" s="191" t="s">
        <v>4807</v>
      </c>
      <c r="E425" s="191" t="s">
        <v>3027</v>
      </c>
      <c r="F425" s="191" t="s">
        <v>4158</v>
      </c>
      <c r="G425" s="191"/>
    </row>
    <row r="426" spans="1:7" ht="16.5" hidden="1">
      <c r="A426" s="191" t="s">
        <v>4802</v>
      </c>
      <c r="B426" s="191" t="s">
        <v>2376</v>
      </c>
      <c r="C426" s="192" t="s">
        <v>4808</v>
      </c>
      <c r="D426" s="191" t="s">
        <v>4177</v>
      </c>
      <c r="E426" s="191" t="s">
        <v>3027</v>
      </c>
      <c r="F426" s="191" t="s">
        <v>4158</v>
      </c>
      <c r="G426" s="191"/>
    </row>
    <row r="427" spans="1:7" ht="16.5" hidden="1">
      <c r="A427" s="191" t="s">
        <v>4802</v>
      </c>
      <c r="B427" s="191" t="s">
        <v>2376</v>
      </c>
      <c r="C427" s="192" t="s">
        <v>4083</v>
      </c>
      <c r="D427" s="191" t="s">
        <v>4809</v>
      </c>
      <c r="E427" s="191" t="s">
        <v>3027</v>
      </c>
      <c r="F427" s="191" t="s">
        <v>4158</v>
      </c>
      <c r="G427" s="191"/>
    </row>
    <row r="428" spans="1:7" ht="16.5" hidden="1">
      <c r="A428" s="191" t="s">
        <v>4802</v>
      </c>
      <c r="B428" s="191" t="s">
        <v>2376</v>
      </c>
      <c r="C428" s="192" t="s">
        <v>2216</v>
      </c>
      <c r="D428" s="191" t="s">
        <v>4810</v>
      </c>
      <c r="E428" s="191" t="s">
        <v>3027</v>
      </c>
      <c r="F428" s="191" t="s">
        <v>4158</v>
      </c>
      <c r="G428" s="191"/>
    </row>
    <row r="429" spans="1:7" ht="16.5" hidden="1">
      <c r="A429" s="191" t="s">
        <v>4802</v>
      </c>
      <c r="B429" s="191" t="s">
        <v>2376</v>
      </c>
      <c r="C429" s="192" t="s">
        <v>4084</v>
      </c>
      <c r="D429" s="191" t="s">
        <v>4811</v>
      </c>
      <c r="E429" s="191" t="s">
        <v>3027</v>
      </c>
      <c r="F429" s="191" t="s">
        <v>4158</v>
      </c>
      <c r="G429" s="191"/>
    </row>
    <row r="430" spans="1:7" ht="16.5" hidden="1">
      <c r="A430" s="190" t="s">
        <v>4812</v>
      </c>
      <c r="B430" s="191" t="s">
        <v>4813</v>
      </c>
      <c r="C430" s="192" t="s">
        <v>2219</v>
      </c>
      <c r="D430" s="191" t="s">
        <v>4814</v>
      </c>
      <c r="E430" s="191" t="s">
        <v>2845</v>
      </c>
      <c r="F430" s="191" t="s">
        <v>4158</v>
      </c>
      <c r="G430" s="191"/>
    </row>
    <row r="431" spans="1:7" ht="16.5" hidden="1">
      <c r="A431" s="190" t="s">
        <v>4812</v>
      </c>
      <c r="B431" s="191" t="s">
        <v>2844</v>
      </c>
      <c r="C431" s="192" t="s">
        <v>2213</v>
      </c>
      <c r="D431" s="191" t="s">
        <v>4815</v>
      </c>
      <c r="E431" s="191" t="s">
        <v>2845</v>
      </c>
      <c r="F431" s="191" t="s">
        <v>4158</v>
      </c>
      <c r="G431" s="191"/>
    </row>
    <row r="432" spans="1:7" ht="16.5" hidden="1">
      <c r="A432" s="190" t="s">
        <v>4812</v>
      </c>
      <c r="B432" s="191" t="s">
        <v>2844</v>
      </c>
      <c r="C432" s="192" t="s">
        <v>4079</v>
      </c>
      <c r="D432" s="191" t="s">
        <v>4816</v>
      </c>
      <c r="E432" s="191" t="s">
        <v>2845</v>
      </c>
      <c r="F432" s="191" t="s">
        <v>4158</v>
      </c>
      <c r="G432" s="191"/>
    </row>
    <row r="433" spans="1:7" ht="16.5" hidden="1">
      <c r="A433" s="190" t="s">
        <v>4812</v>
      </c>
      <c r="B433" s="191" t="s">
        <v>2844</v>
      </c>
      <c r="C433" s="192" t="s">
        <v>4080</v>
      </c>
      <c r="D433" s="191" t="s">
        <v>4817</v>
      </c>
      <c r="E433" s="191" t="s">
        <v>2845</v>
      </c>
      <c r="F433" s="191" t="s">
        <v>4158</v>
      </c>
      <c r="G433" s="191"/>
    </row>
    <row r="434" spans="1:7" ht="16.5" hidden="1">
      <c r="A434" s="190" t="s">
        <v>4812</v>
      </c>
      <c r="B434" s="191" t="s">
        <v>2844</v>
      </c>
      <c r="C434" s="192" t="s">
        <v>4081</v>
      </c>
      <c r="D434" s="191" t="s">
        <v>4818</v>
      </c>
      <c r="E434" s="191" t="s">
        <v>2845</v>
      </c>
      <c r="F434" s="191" t="s">
        <v>4158</v>
      </c>
      <c r="G434" s="191"/>
    </row>
    <row r="435" spans="1:7" ht="16.5" hidden="1">
      <c r="A435" s="190" t="s">
        <v>4812</v>
      </c>
      <c r="B435" s="191" t="s">
        <v>2844</v>
      </c>
      <c r="C435" s="192" t="s">
        <v>4082</v>
      </c>
      <c r="D435" s="191" t="s">
        <v>4819</v>
      </c>
      <c r="E435" s="191" t="s">
        <v>2845</v>
      </c>
      <c r="F435" s="191" t="s">
        <v>4158</v>
      </c>
      <c r="G435" s="191"/>
    </row>
    <row r="436" spans="1:7" ht="16.5" hidden="1">
      <c r="A436" s="190" t="s">
        <v>4812</v>
      </c>
      <c r="B436" s="191" t="s">
        <v>2844</v>
      </c>
      <c r="C436" s="192" t="s">
        <v>4083</v>
      </c>
      <c r="D436" s="191" t="s">
        <v>4820</v>
      </c>
      <c r="E436" s="191" t="s">
        <v>2845</v>
      </c>
      <c r="F436" s="191" t="s">
        <v>4158</v>
      </c>
      <c r="G436" s="191"/>
    </row>
    <row r="437" spans="1:7" ht="16.5" hidden="1">
      <c r="A437" s="190" t="s">
        <v>4821</v>
      </c>
      <c r="B437" s="191" t="s">
        <v>2174</v>
      </c>
      <c r="C437" s="192" t="s">
        <v>4206</v>
      </c>
      <c r="D437" s="191" t="s">
        <v>4466</v>
      </c>
      <c r="E437" s="191" t="s">
        <v>2873</v>
      </c>
      <c r="F437" s="191" t="s">
        <v>4158</v>
      </c>
      <c r="G437" s="191"/>
    </row>
    <row r="438" spans="1:7" ht="16.5" hidden="1">
      <c r="A438" s="190" t="s">
        <v>4821</v>
      </c>
      <c r="B438" s="191" t="s">
        <v>2174</v>
      </c>
      <c r="C438" s="192" t="s">
        <v>4208</v>
      </c>
      <c r="D438" s="191" t="s">
        <v>4467</v>
      </c>
      <c r="E438" s="191" t="s">
        <v>2873</v>
      </c>
      <c r="F438" s="191" t="s">
        <v>4158</v>
      </c>
      <c r="G438" s="191"/>
    </row>
    <row r="439" spans="1:7" ht="16.5" hidden="1">
      <c r="A439" s="190" t="s">
        <v>4822</v>
      </c>
      <c r="B439" s="191" t="s">
        <v>1259</v>
      </c>
      <c r="C439" s="192" t="s">
        <v>4188</v>
      </c>
      <c r="D439" s="191" t="s">
        <v>4823</v>
      </c>
      <c r="E439" s="191" t="s">
        <v>2832</v>
      </c>
      <c r="F439" s="191" t="s">
        <v>4180</v>
      </c>
      <c r="G439" s="191"/>
    </row>
    <row r="440" spans="1:7" ht="16.5" hidden="1">
      <c r="A440" s="190" t="s">
        <v>4822</v>
      </c>
      <c r="B440" s="191" t="s">
        <v>756</v>
      </c>
      <c r="C440" s="192" t="s">
        <v>2219</v>
      </c>
      <c r="D440" s="191" t="s">
        <v>755</v>
      </c>
      <c r="E440" s="191" t="s">
        <v>2832</v>
      </c>
      <c r="F440" s="191" t="s">
        <v>4180</v>
      </c>
      <c r="G440" s="191"/>
    </row>
    <row r="441" spans="1:7" ht="16.5" hidden="1">
      <c r="A441" s="190" t="s">
        <v>4824</v>
      </c>
      <c r="B441" s="191" t="s">
        <v>1242</v>
      </c>
      <c r="C441" s="192" t="s">
        <v>4825</v>
      </c>
      <c r="D441" s="191" t="s">
        <v>4826</v>
      </c>
      <c r="E441" s="191" t="s">
        <v>2837</v>
      </c>
      <c r="F441" s="191" t="s">
        <v>4180</v>
      </c>
      <c r="G441" s="191"/>
    </row>
    <row r="442" spans="1:7" ht="16.5" hidden="1">
      <c r="A442" s="190" t="s">
        <v>4824</v>
      </c>
      <c r="B442" s="191" t="s">
        <v>1242</v>
      </c>
      <c r="C442" s="192" t="s">
        <v>4206</v>
      </c>
      <c r="D442" s="191" t="s">
        <v>4827</v>
      </c>
      <c r="E442" s="191" t="s">
        <v>2837</v>
      </c>
      <c r="F442" s="191" t="s">
        <v>4180</v>
      </c>
      <c r="G442" s="190"/>
    </row>
    <row r="443" spans="1:7" ht="16.5" hidden="1">
      <c r="A443" s="190" t="s">
        <v>4824</v>
      </c>
      <c r="B443" s="191" t="s">
        <v>1242</v>
      </c>
      <c r="C443" s="192" t="s">
        <v>4208</v>
      </c>
      <c r="D443" s="191" t="s">
        <v>4828</v>
      </c>
      <c r="E443" s="191" t="s">
        <v>2837</v>
      </c>
      <c r="F443" s="191" t="s">
        <v>4180</v>
      </c>
      <c r="G443" s="191"/>
    </row>
    <row r="444" spans="1:7" ht="16.5" hidden="1">
      <c r="A444" s="190" t="s">
        <v>4829</v>
      </c>
      <c r="B444" s="190" t="s">
        <v>895</v>
      </c>
      <c r="C444" s="192" t="s">
        <v>4188</v>
      </c>
      <c r="D444" s="191" t="s">
        <v>4830</v>
      </c>
      <c r="E444" s="191" t="s">
        <v>2622</v>
      </c>
      <c r="F444" s="191" t="s">
        <v>4158</v>
      </c>
      <c r="G444" s="191"/>
    </row>
    <row r="445" spans="1:7" ht="16.5" hidden="1">
      <c r="A445" s="190" t="s">
        <v>4829</v>
      </c>
      <c r="B445" s="190" t="s">
        <v>895</v>
      </c>
      <c r="C445" s="192" t="s">
        <v>2219</v>
      </c>
      <c r="D445" s="191" t="s">
        <v>4831</v>
      </c>
      <c r="E445" s="191" t="s">
        <v>2622</v>
      </c>
      <c r="F445" s="191" t="s">
        <v>4158</v>
      </c>
      <c r="G445" s="191"/>
    </row>
    <row r="446" spans="1:7" ht="16.5" hidden="1">
      <c r="A446" s="190" t="s">
        <v>4829</v>
      </c>
      <c r="B446" s="190" t="s">
        <v>895</v>
      </c>
      <c r="C446" s="192" t="s">
        <v>2213</v>
      </c>
      <c r="D446" s="191" t="s">
        <v>4832</v>
      </c>
      <c r="E446" s="191" t="s">
        <v>2622</v>
      </c>
      <c r="F446" s="191" t="s">
        <v>4158</v>
      </c>
      <c r="G446" s="191"/>
    </row>
    <row r="447" spans="1:7" ht="16.5" hidden="1">
      <c r="A447" s="190" t="s">
        <v>4829</v>
      </c>
      <c r="B447" s="190" t="s">
        <v>895</v>
      </c>
      <c r="C447" s="192" t="s">
        <v>4079</v>
      </c>
      <c r="D447" s="191" t="s">
        <v>4833</v>
      </c>
      <c r="E447" s="191" t="s">
        <v>2622</v>
      </c>
      <c r="F447" s="191" t="s">
        <v>4158</v>
      </c>
      <c r="G447" s="191"/>
    </row>
    <row r="448" spans="1:7" ht="16.5" hidden="1">
      <c r="A448" s="190" t="s">
        <v>4829</v>
      </c>
      <c r="B448" s="190" t="s">
        <v>895</v>
      </c>
      <c r="C448" s="192" t="s">
        <v>4080</v>
      </c>
      <c r="D448" s="191" t="s">
        <v>4834</v>
      </c>
      <c r="E448" s="191" t="s">
        <v>2622</v>
      </c>
      <c r="F448" s="191" t="s">
        <v>4158</v>
      </c>
      <c r="G448" s="191"/>
    </row>
    <row r="449" spans="1:7" ht="16.5" hidden="1">
      <c r="A449" s="190" t="s">
        <v>4835</v>
      </c>
      <c r="B449" s="191" t="s">
        <v>4836</v>
      </c>
      <c r="C449" s="192" t="s">
        <v>4188</v>
      </c>
      <c r="D449" s="191" t="s">
        <v>4837</v>
      </c>
      <c r="E449" s="191" t="s">
        <v>2840</v>
      </c>
      <c r="F449" s="191" t="s">
        <v>4180</v>
      </c>
      <c r="G449" s="191" t="s">
        <v>4838</v>
      </c>
    </row>
    <row r="450" spans="1:7" ht="16.5" hidden="1">
      <c r="A450" s="190" t="s">
        <v>4839</v>
      </c>
      <c r="B450" s="191" t="s">
        <v>4836</v>
      </c>
      <c r="C450" s="192" t="s">
        <v>2219</v>
      </c>
      <c r="D450" s="191" t="s">
        <v>750</v>
      </c>
      <c r="E450" s="191" t="s">
        <v>2840</v>
      </c>
      <c r="F450" s="191" t="s">
        <v>4180</v>
      </c>
      <c r="G450" s="191" t="s">
        <v>4840</v>
      </c>
    </row>
    <row r="451" spans="1:7" s="211" customFormat="1" ht="16.5" hidden="1">
      <c r="A451" s="190" t="s">
        <v>4841</v>
      </c>
      <c r="B451" s="191" t="s">
        <v>3202</v>
      </c>
      <c r="C451" s="192" t="s">
        <v>2219</v>
      </c>
      <c r="D451" s="191" t="s">
        <v>4842</v>
      </c>
      <c r="E451" s="191" t="s">
        <v>4843</v>
      </c>
      <c r="F451" s="191" t="s">
        <v>4158</v>
      </c>
      <c r="G451" s="191"/>
    </row>
    <row r="452" spans="1:7" s="211" customFormat="1" ht="16.5" hidden="1">
      <c r="A452" s="190" t="s">
        <v>4841</v>
      </c>
      <c r="B452" s="191" t="s">
        <v>3202</v>
      </c>
      <c r="C452" s="192" t="s">
        <v>2213</v>
      </c>
      <c r="D452" s="191" t="s">
        <v>4844</v>
      </c>
      <c r="E452" s="191" t="s">
        <v>4843</v>
      </c>
      <c r="F452" s="191" t="s">
        <v>4158</v>
      </c>
      <c r="G452" s="191"/>
    </row>
    <row r="453" spans="1:7" s="211" customFormat="1" ht="16.5" hidden="1">
      <c r="A453" s="203" t="s">
        <v>4845</v>
      </c>
      <c r="B453" s="191" t="s">
        <v>1732</v>
      </c>
      <c r="C453" s="192" t="s">
        <v>2219</v>
      </c>
      <c r="D453" s="191" t="s">
        <v>4464</v>
      </c>
      <c r="E453" s="191" t="s">
        <v>3061</v>
      </c>
      <c r="F453" s="191" t="s">
        <v>4158</v>
      </c>
      <c r="G453" s="191"/>
    </row>
    <row r="454" spans="1:7" s="211" customFormat="1" ht="16.5" hidden="1">
      <c r="A454" s="203" t="s">
        <v>4846</v>
      </c>
      <c r="B454" s="191" t="s">
        <v>2530</v>
      </c>
      <c r="C454" s="192" t="s">
        <v>4206</v>
      </c>
      <c r="D454" s="191" t="s">
        <v>4847</v>
      </c>
      <c r="E454" s="191" t="s">
        <v>3070</v>
      </c>
      <c r="F454" s="191" t="s">
        <v>4158</v>
      </c>
      <c r="G454" s="191"/>
    </row>
    <row r="455" spans="1:7" s="211" customFormat="1" ht="16.5" hidden="1">
      <c r="A455" s="203" t="s">
        <v>4846</v>
      </c>
      <c r="B455" s="191" t="s">
        <v>2530</v>
      </c>
      <c r="C455" s="192" t="s">
        <v>4208</v>
      </c>
      <c r="D455" s="191" t="s">
        <v>4848</v>
      </c>
      <c r="E455" s="191" t="s">
        <v>3070</v>
      </c>
      <c r="F455" s="191" t="s">
        <v>4158</v>
      </c>
      <c r="G455" s="191"/>
    </row>
    <row r="456" spans="1:7" s="211" customFormat="1" ht="16.5" hidden="1">
      <c r="A456" s="191" t="s">
        <v>4849</v>
      </c>
      <c r="B456" s="191" t="s">
        <v>1666</v>
      </c>
      <c r="C456" s="192" t="s">
        <v>2219</v>
      </c>
      <c r="D456" s="191" t="s">
        <v>4850</v>
      </c>
      <c r="E456" s="191" t="s">
        <v>3042</v>
      </c>
      <c r="F456" s="191" t="s">
        <v>4158</v>
      </c>
      <c r="G456" s="191"/>
    </row>
    <row r="457" spans="1:7" s="211" customFormat="1" ht="16.5" hidden="1">
      <c r="A457" s="191" t="s">
        <v>4851</v>
      </c>
      <c r="B457" s="191" t="s">
        <v>3039</v>
      </c>
      <c r="C457" s="192" t="s">
        <v>4188</v>
      </c>
      <c r="D457" s="191" t="s">
        <v>4852</v>
      </c>
      <c r="E457" s="191" t="s">
        <v>3040</v>
      </c>
      <c r="F457" s="191" t="s">
        <v>4158</v>
      </c>
      <c r="G457" s="191"/>
    </row>
    <row r="458" spans="1:7" s="211" customFormat="1" ht="16.5" hidden="1">
      <c r="A458" s="191" t="s">
        <v>4851</v>
      </c>
      <c r="B458" s="191" t="s">
        <v>3039</v>
      </c>
      <c r="C458" s="192" t="s">
        <v>2219</v>
      </c>
      <c r="D458" s="191" t="s">
        <v>4853</v>
      </c>
      <c r="E458" s="191" t="s">
        <v>3040</v>
      </c>
      <c r="F458" s="191" t="s">
        <v>4158</v>
      </c>
      <c r="G458" s="191"/>
    </row>
    <row r="459" spans="1:7" s="211" customFormat="1" ht="16.5" hidden="1">
      <c r="A459" s="191" t="s">
        <v>4851</v>
      </c>
      <c r="B459" s="191" t="s">
        <v>3039</v>
      </c>
      <c r="C459" s="192" t="s">
        <v>2213</v>
      </c>
      <c r="D459" s="191" t="s">
        <v>4854</v>
      </c>
      <c r="E459" s="191" t="s">
        <v>3040</v>
      </c>
      <c r="F459" s="191" t="s">
        <v>4158</v>
      </c>
      <c r="G459" s="191"/>
    </row>
    <row r="460" spans="1:7" s="211" customFormat="1" ht="16.5" hidden="1">
      <c r="A460" s="191" t="s">
        <v>4851</v>
      </c>
      <c r="B460" s="191" t="s">
        <v>3039</v>
      </c>
      <c r="C460" s="192" t="s">
        <v>4079</v>
      </c>
      <c r="D460" s="191" t="s">
        <v>4855</v>
      </c>
      <c r="E460" s="191" t="s">
        <v>3040</v>
      </c>
      <c r="F460" s="191" t="s">
        <v>4158</v>
      </c>
      <c r="G460" s="191"/>
    </row>
    <row r="461" spans="1:7" s="211" customFormat="1" ht="16.5" hidden="1">
      <c r="A461" s="191" t="s">
        <v>4851</v>
      </c>
      <c r="B461" s="191" t="s">
        <v>3039</v>
      </c>
      <c r="C461" s="192" t="s">
        <v>4378</v>
      </c>
      <c r="D461" s="191" t="s">
        <v>4662</v>
      </c>
      <c r="E461" s="191" t="s">
        <v>3040</v>
      </c>
      <c r="F461" s="191" t="s">
        <v>4158</v>
      </c>
      <c r="G461" s="191"/>
    </row>
    <row r="462" spans="1:7" s="211" customFormat="1" ht="16.5" hidden="1">
      <c r="A462" s="191" t="s">
        <v>4851</v>
      </c>
      <c r="B462" s="191" t="s">
        <v>3039</v>
      </c>
      <c r="C462" s="192" t="s">
        <v>4380</v>
      </c>
      <c r="D462" s="191" t="s">
        <v>4664</v>
      </c>
      <c r="E462" s="191" t="s">
        <v>3040</v>
      </c>
      <c r="F462" s="191" t="s">
        <v>4158</v>
      </c>
      <c r="G462" s="191"/>
    </row>
    <row r="463" spans="1:7" s="211" customFormat="1" ht="16.5" hidden="1">
      <c r="A463" s="191" t="s">
        <v>4851</v>
      </c>
      <c r="B463" s="191" t="s">
        <v>3039</v>
      </c>
      <c r="C463" s="192" t="s">
        <v>4382</v>
      </c>
      <c r="D463" s="191" t="s">
        <v>4856</v>
      </c>
      <c r="E463" s="191" t="s">
        <v>3040</v>
      </c>
      <c r="F463" s="191" t="s">
        <v>4158</v>
      </c>
      <c r="G463" s="191"/>
    </row>
    <row r="464" spans="1:7" s="211" customFormat="1" ht="16.5" hidden="1">
      <c r="A464" s="191" t="s">
        <v>4851</v>
      </c>
      <c r="B464" s="191" t="s">
        <v>3039</v>
      </c>
      <c r="C464" s="192" t="s">
        <v>4857</v>
      </c>
      <c r="D464" s="191" t="s">
        <v>4668</v>
      </c>
      <c r="E464" s="191" t="s">
        <v>3040</v>
      </c>
      <c r="F464" s="191" t="s">
        <v>4158</v>
      </c>
      <c r="G464" s="191"/>
    </row>
    <row r="465" spans="1:7" s="211" customFormat="1" ht="16.5" hidden="1">
      <c r="A465" s="191" t="s">
        <v>4851</v>
      </c>
      <c r="B465" s="191" t="s">
        <v>3039</v>
      </c>
      <c r="C465" s="192" t="s">
        <v>4858</v>
      </c>
      <c r="D465" s="191" t="s">
        <v>4670</v>
      </c>
      <c r="E465" s="191" t="s">
        <v>3040</v>
      </c>
      <c r="F465" s="191" t="s">
        <v>4158</v>
      </c>
      <c r="G465" s="191"/>
    </row>
    <row r="466" spans="1:7" s="211" customFormat="1" ht="16.5" hidden="1">
      <c r="A466" s="191" t="s">
        <v>4851</v>
      </c>
      <c r="B466" s="191" t="s">
        <v>3039</v>
      </c>
      <c r="C466" s="192" t="s">
        <v>4859</v>
      </c>
      <c r="D466" s="191" t="s">
        <v>4860</v>
      </c>
      <c r="E466" s="191" t="s">
        <v>3040</v>
      </c>
      <c r="F466" s="191" t="s">
        <v>4158</v>
      </c>
      <c r="G466" s="191"/>
    </row>
    <row r="467" spans="1:7" s="211" customFormat="1" ht="16.5" hidden="1">
      <c r="A467" s="191" t="s">
        <v>4851</v>
      </c>
      <c r="B467" s="191" t="s">
        <v>3039</v>
      </c>
      <c r="C467" s="192" t="s">
        <v>4226</v>
      </c>
      <c r="D467" s="191" t="s">
        <v>4861</v>
      </c>
      <c r="E467" s="191" t="s">
        <v>3040</v>
      </c>
      <c r="F467" s="191" t="s">
        <v>4158</v>
      </c>
      <c r="G467" s="191"/>
    </row>
    <row r="468" spans="1:7" s="211" customFormat="1" ht="16.5" hidden="1">
      <c r="A468" s="191" t="s">
        <v>4851</v>
      </c>
      <c r="B468" s="191" t="s">
        <v>3039</v>
      </c>
      <c r="C468" s="192" t="s">
        <v>4206</v>
      </c>
      <c r="D468" s="191" t="s">
        <v>4862</v>
      </c>
      <c r="E468" s="191" t="s">
        <v>3040</v>
      </c>
      <c r="F468" s="191" t="s">
        <v>4158</v>
      </c>
      <c r="G468" s="191"/>
    </row>
    <row r="469" spans="1:7" s="211" customFormat="1" ht="16.5" hidden="1">
      <c r="A469" s="191" t="s">
        <v>4851</v>
      </c>
      <c r="B469" s="191" t="s">
        <v>3039</v>
      </c>
      <c r="C469" s="192" t="s">
        <v>2572</v>
      </c>
      <c r="D469" s="191" t="s">
        <v>4863</v>
      </c>
      <c r="E469" s="191" t="s">
        <v>3040</v>
      </c>
      <c r="F469" s="191" t="s">
        <v>4158</v>
      </c>
      <c r="G469" s="191"/>
    </row>
    <row r="470" spans="1:7" s="211" customFormat="1" ht="16.5" hidden="1">
      <c r="A470" s="191" t="s">
        <v>4851</v>
      </c>
      <c r="B470" s="191" t="s">
        <v>3039</v>
      </c>
      <c r="C470" s="192" t="s">
        <v>4724</v>
      </c>
      <c r="D470" s="191" t="s">
        <v>4864</v>
      </c>
      <c r="E470" s="191" t="s">
        <v>3040</v>
      </c>
      <c r="F470" s="191" t="s">
        <v>4158</v>
      </c>
      <c r="G470" s="191"/>
    </row>
    <row r="471" spans="1:7" s="211" customFormat="1" ht="16.5" hidden="1">
      <c r="A471" s="191" t="s">
        <v>4851</v>
      </c>
      <c r="B471" s="191" t="s">
        <v>3039</v>
      </c>
      <c r="C471" s="192" t="s">
        <v>4865</v>
      </c>
      <c r="D471" s="191" t="s">
        <v>4866</v>
      </c>
      <c r="E471" s="191" t="s">
        <v>3040</v>
      </c>
      <c r="F471" s="191" t="s">
        <v>4158</v>
      </c>
      <c r="G471" s="191"/>
    </row>
    <row r="472" spans="1:7" s="211" customFormat="1" ht="16.5" hidden="1">
      <c r="A472" s="191" t="s">
        <v>4851</v>
      </c>
      <c r="B472" s="191" t="s">
        <v>3039</v>
      </c>
      <c r="C472" s="192" t="s">
        <v>4228</v>
      </c>
      <c r="D472" s="191" t="s">
        <v>4867</v>
      </c>
      <c r="E472" s="191" t="s">
        <v>3040</v>
      </c>
      <c r="F472" s="191" t="s">
        <v>4158</v>
      </c>
      <c r="G472" s="191"/>
    </row>
    <row r="473" spans="1:7" s="211" customFormat="1" ht="16.5" hidden="1">
      <c r="A473" s="191" t="s">
        <v>4851</v>
      </c>
      <c r="B473" s="191" t="s">
        <v>3039</v>
      </c>
      <c r="C473" s="192" t="s">
        <v>4868</v>
      </c>
      <c r="D473" s="191" t="s">
        <v>4869</v>
      </c>
      <c r="E473" s="191" t="s">
        <v>3040</v>
      </c>
      <c r="F473" s="191" t="s">
        <v>4158</v>
      </c>
      <c r="G473" s="191" t="s">
        <v>4653</v>
      </c>
    </row>
    <row r="474" spans="1:7" s="211" customFormat="1" ht="16.5" hidden="1">
      <c r="A474" s="191" t="s">
        <v>4851</v>
      </c>
      <c r="B474" s="191" t="s">
        <v>3039</v>
      </c>
      <c r="C474" s="192" t="s">
        <v>4870</v>
      </c>
      <c r="D474" s="191" t="s">
        <v>4657</v>
      </c>
      <c r="E474" s="191" t="s">
        <v>3040</v>
      </c>
      <c r="F474" s="191" t="s">
        <v>4158</v>
      </c>
      <c r="G474" s="191" t="s">
        <v>4653</v>
      </c>
    </row>
    <row r="475" spans="1:7" s="211" customFormat="1" ht="16.5" hidden="1">
      <c r="A475" s="191" t="s">
        <v>4851</v>
      </c>
      <c r="B475" s="191" t="s">
        <v>3039</v>
      </c>
      <c r="C475" s="192" t="s">
        <v>4871</v>
      </c>
      <c r="D475" s="191" t="s">
        <v>4660</v>
      </c>
      <c r="E475" s="191" t="s">
        <v>3040</v>
      </c>
      <c r="F475" s="191" t="s">
        <v>4158</v>
      </c>
      <c r="G475" s="191" t="s">
        <v>4653</v>
      </c>
    </row>
    <row r="476" spans="1:7" s="211" customFormat="1" ht="16.5" hidden="1">
      <c r="A476" s="191" t="s">
        <v>4851</v>
      </c>
      <c r="B476" s="191" t="s">
        <v>3039</v>
      </c>
      <c r="C476" s="192" t="s">
        <v>4872</v>
      </c>
      <c r="D476" s="191" t="s">
        <v>4873</v>
      </c>
      <c r="E476" s="191" t="s">
        <v>3040</v>
      </c>
      <c r="F476" s="191" t="s">
        <v>4158</v>
      </c>
      <c r="G476" s="191"/>
    </row>
    <row r="477" spans="1:7" s="211" customFormat="1" ht="16.5" hidden="1">
      <c r="A477" s="203" t="s">
        <v>4874</v>
      </c>
      <c r="B477" s="191" t="s">
        <v>2340</v>
      </c>
      <c r="C477" s="192" t="s">
        <v>4156</v>
      </c>
      <c r="D477" s="191" t="s">
        <v>4875</v>
      </c>
      <c r="E477" s="191" t="s">
        <v>3067</v>
      </c>
      <c r="F477" s="191" t="s">
        <v>4158</v>
      </c>
      <c r="G477" s="191"/>
    </row>
    <row r="478" spans="1:7" ht="16.5" hidden="1">
      <c r="A478" s="203" t="s">
        <v>4874</v>
      </c>
      <c r="B478" s="191" t="s">
        <v>2340</v>
      </c>
      <c r="C478" s="192" t="s">
        <v>4159</v>
      </c>
      <c r="D478" s="191" t="s">
        <v>4876</v>
      </c>
      <c r="E478" s="191" t="s">
        <v>3067</v>
      </c>
      <c r="F478" s="191" t="s">
        <v>4158</v>
      </c>
      <c r="G478" s="191"/>
    </row>
    <row r="479" spans="1:7" ht="16.5" hidden="1">
      <c r="A479" s="203" t="s">
        <v>4874</v>
      </c>
      <c r="B479" s="191" t="s">
        <v>2340</v>
      </c>
      <c r="C479" s="192" t="s">
        <v>4161</v>
      </c>
      <c r="D479" s="191" t="s">
        <v>4877</v>
      </c>
      <c r="E479" s="191" t="s">
        <v>3067</v>
      </c>
      <c r="F479" s="191" t="s">
        <v>4158</v>
      </c>
      <c r="G479" s="191"/>
    </row>
    <row r="480" spans="1:7" ht="16.5" hidden="1">
      <c r="A480" s="203" t="s">
        <v>4878</v>
      </c>
      <c r="B480" s="191" t="s">
        <v>2490</v>
      </c>
      <c r="C480" s="192" t="s">
        <v>4206</v>
      </c>
      <c r="D480" s="191" t="s">
        <v>4879</v>
      </c>
      <c r="E480" s="191"/>
      <c r="F480" s="191" t="s">
        <v>4158</v>
      </c>
      <c r="G480" s="191" t="s">
        <v>4880</v>
      </c>
    </row>
    <row r="481" spans="1:7" ht="16.5" hidden="1">
      <c r="A481" s="203" t="s">
        <v>4878</v>
      </c>
      <c r="B481" s="191" t="s">
        <v>2490</v>
      </c>
      <c r="C481" s="192" t="s">
        <v>4208</v>
      </c>
      <c r="D481" s="191" t="s">
        <v>4881</v>
      </c>
      <c r="E481" s="191"/>
      <c r="F481" s="191" t="s">
        <v>4158</v>
      </c>
      <c r="G481" s="191" t="s">
        <v>4880</v>
      </c>
    </row>
    <row r="482" spans="1:7" ht="16.5" hidden="1">
      <c r="A482" s="212" t="s">
        <v>4882</v>
      </c>
      <c r="B482" s="213" t="s">
        <v>4883</v>
      </c>
      <c r="C482" s="214" t="s">
        <v>2219</v>
      </c>
      <c r="D482" s="213" t="s">
        <v>4884</v>
      </c>
      <c r="E482" s="213"/>
      <c r="F482" s="213" t="s">
        <v>4158</v>
      </c>
      <c r="G482" s="213" t="s">
        <v>4885</v>
      </c>
    </row>
    <row r="483" spans="1:7" ht="16.5" hidden="1">
      <c r="A483" s="212" t="s">
        <v>4882</v>
      </c>
      <c r="B483" s="213" t="s">
        <v>4883</v>
      </c>
      <c r="C483" s="214" t="s">
        <v>2213</v>
      </c>
      <c r="D483" s="213" t="s">
        <v>4886</v>
      </c>
      <c r="E483" s="213"/>
      <c r="F483" s="213" t="s">
        <v>4158</v>
      </c>
      <c r="G483" s="213" t="s">
        <v>4885</v>
      </c>
    </row>
    <row r="484" spans="1:7" ht="16.5" hidden="1">
      <c r="A484" s="212" t="s">
        <v>4882</v>
      </c>
      <c r="B484" s="213" t="s">
        <v>4883</v>
      </c>
      <c r="C484" s="214" t="s">
        <v>4079</v>
      </c>
      <c r="D484" s="213" t="s">
        <v>4887</v>
      </c>
      <c r="E484" s="213"/>
      <c r="F484" s="213" t="s">
        <v>4158</v>
      </c>
      <c r="G484" s="213" t="s">
        <v>4885</v>
      </c>
    </row>
    <row r="485" spans="1:7" ht="16.5" hidden="1">
      <c r="A485" s="212" t="s">
        <v>4882</v>
      </c>
      <c r="B485" s="213" t="s">
        <v>4883</v>
      </c>
      <c r="C485" s="214" t="s">
        <v>4080</v>
      </c>
      <c r="D485" s="213" t="s">
        <v>4888</v>
      </c>
      <c r="E485" s="213"/>
      <c r="F485" s="213" t="s">
        <v>4158</v>
      </c>
      <c r="G485" s="213" t="s">
        <v>4885</v>
      </c>
    </row>
    <row r="486" spans="1:7" ht="16.5" hidden="1">
      <c r="A486" s="212" t="s">
        <v>4882</v>
      </c>
      <c r="B486" s="213" t="s">
        <v>4883</v>
      </c>
      <c r="C486" s="214" t="s">
        <v>4081</v>
      </c>
      <c r="D486" s="213" t="s">
        <v>4889</v>
      </c>
      <c r="E486" s="213"/>
      <c r="F486" s="213" t="s">
        <v>4158</v>
      </c>
      <c r="G486" s="213" t="s">
        <v>4885</v>
      </c>
    </row>
    <row r="487" spans="1:7" ht="16.5" hidden="1">
      <c r="A487" s="212" t="s">
        <v>4882</v>
      </c>
      <c r="B487" s="213" t="s">
        <v>4883</v>
      </c>
      <c r="C487" s="214" t="s">
        <v>4082</v>
      </c>
      <c r="D487" s="213" t="s">
        <v>4890</v>
      </c>
      <c r="E487" s="213"/>
      <c r="F487" s="213" t="s">
        <v>4158</v>
      </c>
      <c r="G487" s="213" t="s">
        <v>4885</v>
      </c>
    </row>
    <row r="488" spans="1:7" ht="16.5" hidden="1">
      <c r="A488" s="212" t="s">
        <v>4882</v>
      </c>
      <c r="B488" s="213" t="s">
        <v>4883</v>
      </c>
      <c r="C488" s="214" t="s">
        <v>4083</v>
      </c>
      <c r="D488" s="213" t="s">
        <v>4891</v>
      </c>
      <c r="E488" s="213"/>
      <c r="F488" s="213" t="s">
        <v>4158</v>
      </c>
      <c r="G488" s="213" t="s">
        <v>4885</v>
      </c>
    </row>
    <row r="489" spans="1:7" ht="16.5" hidden="1">
      <c r="A489" s="212" t="s">
        <v>4882</v>
      </c>
      <c r="B489" s="213" t="s">
        <v>4883</v>
      </c>
      <c r="C489" s="214" t="s">
        <v>2216</v>
      </c>
      <c r="D489" s="213" t="s">
        <v>4892</v>
      </c>
      <c r="E489" s="213"/>
      <c r="F489" s="213" t="s">
        <v>4158</v>
      </c>
      <c r="G489" s="213" t="s">
        <v>4885</v>
      </c>
    </row>
    <row r="490" spans="1:7" ht="16.5" hidden="1">
      <c r="A490" s="212" t="s">
        <v>4882</v>
      </c>
      <c r="B490" s="213" t="s">
        <v>4883</v>
      </c>
      <c r="C490" s="214" t="s">
        <v>4084</v>
      </c>
      <c r="D490" s="213" t="s">
        <v>4893</v>
      </c>
      <c r="E490" s="213"/>
      <c r="F490" s="213" t="s">
        <v>4158</v>
      </c>
      <c r="G490" s="213" t="s">
        <v>4885</v>
      </c>
    </row>
    <row r="491" spans="1:7" ht="16.5" hidden="1">
      <c r="A491" s="212" t="s">
        <v>4882</v>
      </c>
      <c r="B491" s="213" t="s">
        <v>4883</v>
      </c>
      <c r="C491" s="214" t="s">
        <v>2215</v>
      </c>
      <c r="D491" s="213" t="s">
        <v>4894</v>
      </c>
      <c r="E491" s="213"/>
      <c r="F491" s="213" t="s">
        <v>4158</v>
      </c>
      <c r="G491" s="213" t="s">
        <v>4885</v>
      </c>
    </row>
    <row r="492" spans="1:7" ht="16.5" hidden="1">
      <c r="A492" s="212" t="s">
        <v>4882</v>
      </c>
      <c r="B492" s="213" t="s">
        <v>4883</v>
      </c>
      <c r="C492" s="214" t="s">
        <v>2223</v>
      </c>
      <c r="D492" s="213" t="s">
        <v>4895</v>
      </c>
      <c r="E492" s="213"/>
      <c r="F492" s="213" t="s">
        <v>4158</v>
      </c>
      <c r="G492" s="213" t="s">
        <v>4885</v>
      </c>
    </row>
    <row r="493" spans="1:7" ht="16.5" hidden="1">
      <c r="A493" s="212" t="s">
        <v>4882</v>
      </c>
      <c r="B493" s="213" t="s">
        <v>4883</v>
      </c>
      <c r="C493" s="214" t="s">
        <v>4085</v>
      </c>
      <c r="D493" s="213" t="s">
        <v>4896</v>
      </c>
      <c r="E493" s="213"/>
      <c r="F493" s="213" t="s">
        <v>4158</v>
      </c>
      <c r="G493" s="213" t="s">
        <v>4885</v>
      </c>
    </row>
    <row r="494" spans="1:7" ht="16.5" hidden="1">
      <c r="A494" s="212" t="s">
        <v>4882</v>
      </c>
      <c r="B494" s="213" t="s">
        <v>4883</v>
      </c>
      <c r="C494" s="214" t="s">
        <v>2217</v>
      </c>
      <c r="D494" s="213" t="s">
        <v>4897</v>
      </c>
      <c r="E494" s="213"/>
      <c r="F494" s="213" t="s">
        <v>4158</v>
      </c>
      <c r="G494" s="213" t="s">
        <v>4885</v>
      </c>
    </row>
    <row r="495" spans="1:7" ht="16.5" hidden="1">
      <c r="A495" s="212" t="s">
        <v>4898</v>
      </c>
      <c r="B495" s="213" t="s">
        <v>4899</v>
      </c>
      <c r="C495" s="214" t="s">
        <v>2219</v>
      </c>
      <c r="D495" s="213" t="s">
        <v>4900</v>
      </c>
      <c r="E495" s="213"/>
      <c r="F495" s="213" t="s">
        <v>4158</v>
      </c>
      <c r="G495" s="213" t="s">
        <v>4885</v>
      </c>
    </row>
    <row r="496" spans="1:7" ht="16.5" hidden="1">
      <c r="A496" s="212" t="s">
        <v>4898</v>
      </c>
      <c r="B496" s="213" t="s">
        <v>4899</v>
      </c>
      <c r="C496" s="214" t="s">
        <v>2213</v>
      </c>
      <c r="D496" s="213" t="s">
        <v>4901</v>
      </c>
      <c r="E496" s="213"/>
      <c r="F496" s="213" t="s">
        <v>4158</v>
      </c>
      <c r="G496" s="213" t="s">
        <v>4885</v>
      </c>
    </row>
    <row r="497" spans="1:7" ht="16.5" hidden="1">
      <c r="A497" s="212" t="s">
        <v>4898</v>
      </c>
      <c r="B497" s="213" t="s">
        <v>4899</v>
      </c>
      <c r="C497" s="214" t="s">
        <v>4079</v>
      </c>
      <c r="D497" s="213" t="s">
        <v>4902</v>
      </c>
      <c r="E497" s="213"/>
      <c r="F497" s="213" t="s">
        <v>4158</v>
      </c>
      <c r="G497" s="213" t="s">
        <v>4885</v>
      </c>
    </row>
  </sheetData>
  <autoFilter ref="A1:G497">
    <filterColumn colId="0">
      <filters>
        <filter val="industry_props_type_code"/>
      </filters>
    </filterColumn>
  </autoFilter>
  <phoneticPr fontId="18"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dimension ref="A1:L42"/>
  <sheetViews>
    <sheetView workbookViewId="0">
      <selection activeCell="F2" sqref="F2"/>
    </sheetView>
  </sheetViews>
  <sheetFormatPr defaultRowHeight="15.75"/>
  <cols>
    <col min="1" max="1" width="31.140625" bestFit="1" customWidth="1"/>
  </cols>
  <sheetData>
    <row r="1" spans="1:8">
      <c r="A1" t="s">
        <v>10294</v>
      </c>
      <c r="B1" t="s">
        <v>10295</v>
      </c>
      <c r="D1" t="s">
        <v>10300</v>
      </c>
    </row>
    <row r="2" spans="1:8">
      <c r="A2" t="s">
        <v>10296</v>
      </c>
      <c r="B2">
        <v>11</v>
      </c>
      <c r="D2">
        <f>IF(SUMPRODUCT(($A$2:A2=A2)*1)=1,B2,LOOKUP(1,0/($A1:A$1=A2),$D$1:D1)&amp;","&amp;B2)</f>
        <v>11</v>
      </c>
      <c r="E2" t="s">
        <v>10296</v>
      </c>
      <c r="F2" t="str">
        <f>LOOKUP(1,0/FIND(E2,A:A),D:D)</f>
        <v>11,44,55</v>
      </c>
      <c r="G2">
        <f>SUMPRODUCT(($A$2:A2=A2)*1)</f>
        <v>1</v>
      </c>
      <c r="H2" t="e">
        <f>LOOKUP(1,0/($A1:A$1=A2),$D$1:D1)</f>
        <v>#DIV/0!</v>
      </c>
    </row>
    <row r="3" spans="1:8">
      <c r="A3" t="s">
        <v>10297</v>
      </c>
      <c r="B3">
        <v>22</v>
      </c>
      <c r="D3">
        <f>IF(SUMPRODUCT(($A$2:A3=A3)*1)=1,B3,LOOKUP(1,0/($A$1:A2=A3),$D$1:D2)&amp;","&amp;B3)</f>
        <v>22</v>
      </c>
      <c r="G3">
        <f>SUMPRODUCT(($A$2:A3=A3)*1)</f>
        <v>1</v>
      </c>
      <c r="H3" t="e">
        <f>LOOKUP(1,0/($A$1:A2=A3),$D$1:D2)</f>
        <v>#N/A</v>
      </c>
    </row>
    <row r="4" spans="1:8">
      <c r="A4" t="s">
        <v>10298</v>
      </c>
      <c r="B4">
        <v>33</v>
      </c>
      <c r="D4">
        <f>IF(SUMPRODUCT(($A$2:A4=A4)*1)=1,B4,LOOKUP(1,0/($A$1:A3=A4),$D$1:D3)&amp;","&amp;B4)</f>
        <v>33</v>
      </c>
      <c r="G4">
        <f>SUMPRODUCT(($A$2:A4=A4)*1)</f>
        <v>1</v>
      </c>
      <c r="H4" t="e">
        <f>LOOKUP(1,0/($A$1:A3=A4),$D$1:D3)</f>
        <v>#N/A</v>
      </c>
    </row>
    <row r="5" spans="1:8">
      <c r="A5" t="s">
        <v>10299</v>
      </c>
      <c r="B5">
        <v>44</v>
      </c>
      <c r="D5" t="str">
        <f>IF(SUMPRODUCT(($A$2:A5=A5)*1)=1,B5,LOOKUP(1,0/($A$1:A4=A5),$D$1:D4)&amp;","&amp;B5)</f>
        <v>11,44</v>
      </c>
      <c r="G5">
        <f>SUMPRODUCT(($A$2:A5=A5)*1)</f>
        <v>2</v>
      </c>
      <c r="H5">
        <f>LOOKUP(1,0/($A$1:A4=A5),$D$1:D4)</f>
        <v>11</v>
      </c>
    </row>
    <row r="6" spans="1:8">
      <c r="A6" t="s">
        <v>10299</v>
      </c>
      <c r="B6">
        <v>55</v>
      </c>
      <c r="D6" t="str">
        <f>IF(SUMPRODUCT(($A$2:A6=A6)*1)=1,B6,LOOKUP(1,0/($A$1:A5=A6),$D$1:D5)&amp;","&amp;B6)</f>
        <v>11,44,55</v>
      </c>
      <c r="G6">
        <f>SUMPRODUCT(($A$2:A6=A6)*1)</f>
        <v>3</v>
      </c>
      <c r="H6" t="str">
        <f>LOOKUP(1,0/($A$1:A5=A6),$D$1:D5)</f>
        <v>11,44</v>
      </c>
    </row>
    <row r="9" spans="1:8">
      <c r="A9" t="s">
        <v>10319</v>
      </c>
      <c r="B9" t="s">
        <v>10320</v>
      </c>
    </row>
    <row r="10" spans="1:8">
      <c r="A10" s="27" t="s">
        <v>444</v>
      </c>
      <c r="B10" t="s">
        <v>10304</v>
      </c>
    </row>
    <row r="11" spans="1:8">
      <c r="A11" s="30" t="s">
        <v>10325</v>
      </c>
      <c r="B11" t="s">
        <v>10326</v>
      </c>
    </row>
    <row r="12" spans="1:8">
      <c r="A12" s="47" t="s">
        <v>1585</v>
      </c>
      <c r="B12" t="s">
        <v>10305</v>
      </c>
    </row>
    <row r="13" spans="1:8">
      <c r="A13" s="27" t="s">
        <v>273</v>
      </c>
      <c r="B13" t="s">
        <v>10306</v>
      </c>
    </row>
    <row r="14" spans="1:8">
      <c r="A14" s="27" t="s">
        <v>449</v>
      </c>
      <c r="B14" t="s">
        <v>10307</v>
      </c>
    </row>
    <row r="15" spans="1:8">
      <c r="A15" s="27" t="s">
        <v>447</v>
      </c>
      <c r="B15" t="s">
        <v>10308</v>
      </c>
    </row>
    <row r="16" spans="1:8">
      <c r="A16" s="27" t="s">
        <v>438</v>
      </c>
      <c r="B16" t="s">
        <v>10309</v>
      </c>
    </row>
    <row r="17" spans="1:12">
      <c r="A17" s="56" t="s">
        <v>280</v>
      </c>
      <c r="B17" t="s">
        <v>10310</v>
      </c>
    </row>
    <row r="18" spans="1:12">
      <c r="A18" s="27" t="s">
        <v>288</v>
      </c>
      <c r="B18" t="s">
        <v>10311</v>
      </c>
    </row>
    <row r="19" spans="1:12">
      <c r="A19" s="66" t="s">
        <v>441</v>
      </c>
      <c r="B19" t="s">
        <v>10312</v>
      </c>
    </row>
    <row r="20" spans="1:12" ht="16.5">
      <c r="A20" s="65" t="s">
        <v>396</v>
      </c>
      <c r="B20" t="s">
        <v>10313</v>
      </c>
    </row>
    <row r="21" spans="1:12" ht="16.5">
      <c r="A21" s="65" t="s">
        <v>416</v>
      </c>
      <c r="B21" t="s">
        <v>10314</v>
      </c>
    </row>
    <row r="22" spans="1:12" ht="16.5">
      <c r="A22" s="84" t="s">
        <v>389</v>
      </c>
      <c r="B22" t="s">
        <v>10315</v>
      </c>
    </row>
    <row r="23" spans="1:12" ht="16.5">
      <c r="A23" s="65" t="s">
        <v>299</v>
      </c>
      <c r="B23" t="s">
        <v>10316</v>
      </c>
    </row>
    <row r="24" spans="1:12" ht="16.5">
      <c r="A24" s="65" t="s">
        <v>2244</v>
      </c>
      <c r="B24" t="s">
        <v>10317</v>
      </c>
    </row>
    <row r="25" spans="1:12" ht="16.5">
      <c r="A25" s="65" t="s">
        <v>2444</v>
      </c>
      <c r="B25" t="s">
        <v>10318</v>
      </c>
    </row>
    <row r="26" spans="1:12">
      <c r="A26" s="326" t="s">
        <v>10334</v>
      </c>
      <c r="B26" t="s">
        <v>10336</v>
      </c>
    </row>
    <row r="29" spans="1:12">
      <c r="K29" s="27" t="s">
        <v>331</v>
      </c>
      <c r="L29" t="s">
        <v>10321</v>
      </c>
    </row>
    <row r="30" spans="1:12">
      <c r="K30" s="66" t="s">
        <v>240</v>
      </c>
      <c r="L30" t="s">
        <v>10321</v>
      </c>
    </row>
    <row r="31" spans="1:12">
      <c r="K31" s="27" t="s">
        <v>318</v>
      </c>
      <c r="L31" t="s">
        <v>10321</v>
      </c>
    </row>
    <row r="32" spans="1:12">
      <c r="K32" s="27" t="s">
        <v>342</v>
      </c>
      <c r="L32" t="s">
        <v>10321</v>
      </c>
    </row>
    <row r="33" spans="11:12">
      <c r="K33" s="27" t="s">
        <v>325</v>
      </c>
      <c r="L33" t="s">
        <v>10321</v>
      </c>
    </row>
    <row r="34" spans="11:12">
      <c r="K34" s="27" t="s">
        <v>357</v>
      </c>
      <c r="L34" t="s">
        <v>10321</v>
      </c>
    </row>
    <row r="35" spans="11:12" ht="16.5">
      <c r="K35" s="65" t="s">
        <v>2230</v>
      </c>
      <c r="L35" t="s">
        <v>10321</v>
      </c>
    </row>
    <row r="36" spans="11:12" ht="16.5">
      <c r="K36" s="65" t="s">
        <v>377</v>
      </c>
      <c r="L36" t="s">
        <v>10321</v>
      </c>
    </row>
    <row r="37" spans="11:12" ht="16.5">
      <c r="K37" s="65" t="s">
        <v>2478</v>
      </c>
      <c r="L37" t="s">
        <v>10321</v>
      </c>
    </row>
    <row r="38" spans="11:12" ht="16.5">
      <c r="K38" s="65" t="s">
        <v>2486</v>
      </c>
      <c r="L38" t="s">
        <v>10321</v>
      </c>
    </row>
    <row r="39" spans="11:12" ht="16.5">
      <c r="K39" s="65" t="s">
        <v>391</v>
      </c>
      <c r="L39" t="s">
        <v>10321</v>
      </c>
    </row>
    <row r="40" spans="11:12" ht="16.5">
      <c r="K40" s="65" t="s">
        <v>2508</v>
      </c>
      <c r="L40" t="s">
        <v>10321</v>
      </c>
    </row>
    <row r="41" spans="11:12" ht="16.5">
      <c r="K41" s="6" t="s">
        <v>2568</v>
      </c>
      <c r="L41" t="s">
        <v>10321</v>
      </c>
    </row>
    <row r="42" spans="11:12" ht="16.5">
      <c r="K42" s="6" t="s">
        <v>2573</v>
      </c>
      <c r="L42" t="s">
        <v>10321</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tabColor rgb="FF002060"/>
  </sheetPr>
  <dimension ref="A1:BB67"/>
  <sheetViews>
    <sheetView workbookViewId="0">
      <pane ySplit="1" topLeftCell="A2" activePane="bottomLeft" state="frozen"/>
      <selection activeCell="B25" sqref="B25"/>
      <selection pane="bottomLeft" activeCell="C12" sqref="C12"/>
    </sheetView>
  </sheetViews>
  <sheetFormatPr defaultColWidth="9.140625" defaultRowHeight="16.5"/>
  <cols>
    <col min="1" max="2" width="16.140625" style="6" customWidth="1"/>
    <col min="3" max="3" width="96.5703125" style="6" customWidth="1"/>
    <col min="4" max="4" width="32.140625" style="6" customWidth="1"/>
    <col min="5" max="5" width="13.5703125" style="6" customWidth="1"/>
    <col min="6" max="6" width="8.5703125" style="6" customWidth="1"/>
    <col min="7" max="10" width="10.28515625" style="6" customWidth="1"/>
    <col min="11" max="11" width="29.5703125" style="6" customWidth="1"/>
    <col min="12" max="12" width="10.28515625" style="6" customWidth="1"/>
    <col min="13" max="13" width="13.85546875" style="6" customWidth="1"/>
    <col min="14" max="14" width="14.7109375" style="6" customWidth="1"/>
    <col min="15" max="15" width="17.7109375" style="6" customWidth="1"/>
    <col min="16" max="16" width="37" style="6" customWidth="1"/>
    <col min="17" max="17" width="2" style="6" customWidth="1"/>
    <col min="18" max="18" width="10.28515625" style="6" customWidth="1"/>
    <col min="19" max="20" width="10.42578125" style="6" customWidth="1"/>
    <col min="21" max="28" width="10.28515625" style="6" hidden="1" customWidth="1"/>
    <col min="29" max="29" width="10.42578125" style="6" hidden="1" customWidth="1"/>
    <col min="30" max="30" width="10.28515625" style="6" hidden="1" customWidth="1"/>
    <col min="31" max="31" width="12" style="127" hidden="1" customWidth="1"/>
    <col min="32" max="32" width="10.28515625" style="6" hidden="1" customWidth="1"/>
    <col min="33" max="33" width="12" style="127" hidden="1" customWidth="1"/>
    <col min="34" max="34" width="10.28515625" style="6" hidden="1" customWidth="1"/>
    <col min="35" max="35" width="12" style="127" hidden="1" customWidth="1"/>
    <col min="36" max="36" width="10.42578125" style="6" hidden="1" customWidth="1"/>
    <col min="37" max="38" width="10.28515625" style="6" customWidth="1"/>
    <col min="39" max="46" width="10.28515625" style="6" hidden="1" customWidth="1"/>
    <col min="47" max="47" width="10.85546875" style="6" hidden="1" customWidth="1"/>
    <col min="48" max="48" width="10.28515625" style="6" customWidth="1"/>
    <col min="49" max="50" width="12" style="6" customWidth="1"/>
    <col min="51" max="51" width="35" style="6" customWidth="1"/>
    <col min="52" max="52" width="10.28515625" style="6" customWidth="1"/>
    <col min="53" max="16384" width="9.140625" style="6"/>
  </cols>
  <sheetData>
    <row r="1" spans="1:54" ht="40.5" customHeight="1" thickBot="1">
      <c r="A1" s="129" t="s">
        <v>4903</v>
      </c>
      <c r="B1" s="129" t="s">
        <v>10301</v>
      </c>
      <c r="C1" s="129" t="s">
        <v>10402</v>
      </c>
      <c r="D1" s="128" t="s">
        <v>4904</v>
      </c>
      <c r="E1" s="130" t="s">
        <v>4905</v>
      </c>
      <c r="F1" s="131" t="s">
        <v>4906</v>
      </c>
      <c r="G1" s="132" t="s">
        <v>4907</v>
      </c>
      <c r="H1" s="133" t="s">
        <v>4908</v>
      </c>
      <c r="I1" s="134" t="s">
        <v>4909</v>
      </c>
      <c r="J1" s="135" t="s">
        <v>25</v>
      </c>
      <c r="K1" s="136" t="s">
        <v>4910</v>
      </c>
      <c r="L1" s="137" t="s">
        <v>4911</v>
      </c>
      <c r="M1" s="137" t="s">
        <v>4912</v>
      </c>
      <c r="N1" s="137" t="s">
        <v>4913</v>
      </c>
      <c r="O1" s="138" t="s">
        <v>4914</v>
      </c>
      <c r="P1" s="133" t="s">
        <v>4915</v>
      </c>
      <c r="Q1" s="135" t="s">
        <v>4916</v>
      </c>
      <c r="R1" s="139" t="s">
        <v>4917</v>
      </c>
      <c r="S1" s="139" t="s">
        <v>4918</v>
      </c>
      <c r="T1" s="139" t="s">
        <v>4919</v>
      </c>
      <c r="U1" s="139" t="s">
        <v>4920</v>
      </c>
      <c r="V1" s="139" t="s">
        <v>4921</v>
      </c>
      <c r="W1" s="139" t="s">
        <v>4922</v>
      </c>
      <c r="X1" s="139" t="s">
        <v>4923</v>
      </c>
      <c r="Y1" s="128" t="s">
        <v>4924</v>
      </c>
      <c r="Z1" s="128" t="s">
        <v>4925</v>
      </c>
      <c r="AA1" s="128" t="s">
        <v>4926</v>
      </c>
      <c r="AB1" s="128" t="s">
        <v>4927</v>
      </c>
      <c r="AC1" s="128" t="s">
        <v>4928</v>
      </c>
      <c r="AD1" s="128" t="s">
        <v>4929</v>
      </c>
      <c r="AE1" s="140" t="s">
        <v>4930</v>
      </c>
      <c r="AF1" s="128" t="s">
        <v>4931</v>
      </c>
      <c r="AG1" s="140" t="s">
        <v>4932</v>
      </c>
      <c r="AH1" s="128" t="s">
        <v>4933</v>
      </c>
      <c r="AI1" s="140" t="s">
        <v>4934</v>
      </c>
      <c r="AJ1" s="141" t="s">
        <v>4935</v>
      </c>
      <c r="AK1" s="142" t="s">
        <v>4936</v>
      </c>
      <c r="AL1" s="143" t="s">
        <v>4937</v>
      </c>
      <c r="AM1" s="144" t="s">
        <v>4938</v>
      </c>
      <c r="AN1" s="145" t="s">
        <v>4939</v>
      </c>
      <c r="AO1" s="128" t="s">
        <v>4940</v>
      </c>
      <c r="AP1" s="128" t="s">
        <v>4941</v>
      </c>
      <c r="AQ1" s="128" t="s">
        <v>4942</v>
      </c>
      <c r="AR1" s="128" t="s">
        <v>493</v>
      </c>
      <c r="AS1" s="128" t="s">
        <v>4943</v>
      </c>
      <c r="AT1" s="128" t="s">
        <v>4944</v>
      </c>
      <c r="AU1" s="146" t="s">
        <v>4945</v>
      </c>
      <c r="AV1" s="148" t="s">
        <v>4946</v>
      </c>
      <c r="AW1" s="148" t="s">
        <v>4947</v>
      </c>
      <c r="AX1" s="148" t="s">
        <v>4948</v>
      </c>
      <c r="AY1" s="129" t="s">
        <v>4949</v>
      </c>
      <c r="AZ1" s="148" t="s">
        <v>4950</v>
      </c>
      <c r="BA1" s="147" t="s">
        <v>4951</v>
      </c>
      <c r="BB1" s="147" t="s">
        <v>4952</v>
      </c>
    </row>
    <row r="2" spans="1:54">
      <c r="A2" s="6" t="s">
        <v>380</v>
      </c>
      <c r="B2" s="149" t="str">
        <f t="shared" ref="B2" si="0">K2</f>
        <v>台灣全球財務金融系統(GTS)</v>
      </c>
      <c r="C2" s="149" t="str">
        <f>IF(SUMPRODUCT(($A$2:A2=A2)*1)=1,B2,LOOKUP(1,0/($A$1:A1=A2),$C$1:C1)&amp;","&amp;B2)</f>
        <v>台灣全球財務金融系統(GTS)</v>
      </c>
      <c r="D2" s="6" t="s">
        <v>384</v>
      </c>
      <c r="E2" s="6" t="s">
        <v>4208</v>
      </c>
      <c r="F2" s="6" t="s">
        <v>52</v>
      </c>
      <c r="G2" s="6" t="s">
        <v>4969</v>
      </c>
      <c r="H2" s="6" t="s">
        <v>5095</v>
      </c>
      <c r="I2" s="6" t="s">
        <v>5086</v>
      </c>
      <c r="J2" s="6" t="s">
        <v>52</v>
      </c>
      <c r="K2" s="6" t="s">
        <v>5</v>
      </c>
      <c r="L2" s="149" t="s">
        <v>5096</v>
      </c>
      <c r="M2" s="149" t="s">
        <v>10350</v>
      </c>
      <c r="N2" s="149">
        <v>1</v>
      </c>
      <c r="O2" s="6" t="s">
        <v>5102</v>
      </c>
      <c r="P2" s="6" t="s">
        <v>5103</v>
      </c>
      <c r="Q2" s="6" t="s">
        <v>5089</v>
      </c>
      <c r="R2" s="6" t="s">
        <v>4969</v>
      </c>
      <c r="S2" s="6" t="s">
        <v>52</v>
      </c>
      <c r="T2" s="6" t="s">
        <v>52</v>
      </c>
      <c r="U2" s="6" t="s">
        <v>52</v>
      </c>
      <c r="V2" s="6" t="s">
        <v>52</v>
      </c>
      <c r="W2" s="6" t="s">
        <v>52</v>
      </c>
      <c r="X2" s="6" t="s">
        <v>52</v>
      </c>
      <c r="Y2" s="6" t="s">
        <v>5086</v>
      </c>
      <c r="Z2" s="6" t="s">
        <v>52</v>
      </c>
      <c r="AA2" s="6" t="s">
        <v>4984</v>
      </c>
      <c r="AB2" s="6" t="s">
        <v>4208</v>
      </c>
      <c r="AC2" s="6">
        <v>244</v>
      </c>
      <c r="AD2" s="6" t="s">
        <v>5041</v>
      </c>
      <c r="AE2" s="127">
        <v>42713</v>
      </c>
      <c r="AF2" s="6" t="s">
        <v>5039</v>
      </c>
      <c r="AG2" s="127">
        <v>42717</v>
      </c>
      <c r="AH2" s="6" t="s">
        <v>4953</v>
      </c>
      <c r="AI2" s="127" t="s">
        <v>4953</v>
      </c>
      <c r="AJ2" s="6">
        <v>17574</v>
      </c>
      <c r="AL2" s="6" t="s">
        <v>4206</v>
      </c>
      <c r="AM2" s="6" t="s">
        <v>5104</v>
      </c>
      <c r="AN2" s="6" t="s">
        <v>4208</v>
      </c>
      <c r="AU2" s="6" t="s">
        <v>4825</v>
      </c>
      <c r="AV2" s="6" t="s">
        <v>4206</v>
      </c>
      <c r="AW2" s="6" t="s">
        <v>382</v>
      </c>
      <c r="AX2" s="150" t="s">
        <v>380</v>
      </c>
      <c r="AY2" s="6" t="s">
        <v>5096</v>
      </c>
      <c r="AZ2" s="6" t="s">
        <v>4993</v>
      </c>
    </row>
    <row r="3" spans="1:54">
      <c r="A3" s="324" t="s">
        <v>10335</v>
      </c>
      <c r="B3" s="149" t="str">
        <f t="shared" ref="B3" si="1">K3</f>
        <v>跨行連線系統(FEP)</v>
      </c>
      <c r="C3" s="149" t="str">
        <f>IF(SUMPRODUCT(($A$2:A3=A3)*1)=1,B3,LOOKUP(1,0/($A$1:A2=A3),$C$1:C2)&amp;","&amp;B3)</f>
        <v>跨行連線系統(FEP)</v>
      </c>
      <c r="D3" s="6" t="s">
        <v>5186</v>
      </c>
      <c r="E3" s="6" t="s">
        <v>4988</v>
      </c>
      <c r="F3" s="6" t="s">
        <v>52</v>
      </c>
      <c r="G3" s="6" t="s">
        <v>4969</v>
      </c>
      <c r="H3" s="6" t="s">
        <v>52</v>
      </c>
      <c r="I3" s="6" t="s">
        <v>52</v>
      </c>
      <c r="J3" s="6" t="s">
        <v>52</v>
      </c>
      <c r="K3" s="6" t="s">
        <v>5184</v>
      </c>
      <c r="L3" s="149" t="s">
        <v>5185</v>
      </c>
      <c r="M3" s="149" t="s">
        <v>10351</v>
      </c>
      <c r="N3" s="149">
        <v>1</v>
      </c>
      <c r="O3" s="6" t="s">
        <v>5102</v>
      </c>
      <c r="P3" s="6" t="s">
        <v>5187</v>
      </c>
      <c r="Q3" s="6" t="s">
        <v>52</v>
      </c>
      <c r="R3" s="6" t="s">
        <v>52</v>
      </c>
      <c r="S3" s="6" t="s">
        <v>52</v>
      </c>
      <c r="T3" s="6" t="s">
        <v>52</v>
      </c>
      <c r="U3" s="6" t="s">
        <v>52</v>
      </c>
      <c r="V3" s="6" t="s">
        <v>52</v>
      </c>
      <c r="W3" s="6" t="s">
        <v>52</v>
      </c>
      <c r="X3" s="6" t="s">
        <v>52</v>
      </c>
      <c r="Y3" s="6" t="s">
        <v>52</v>
      </c>
      <c r="Z3" s="6" t="s">
        <v>52</v>
      </c>
      <c r="AA3" s="6" t="s">
        <v>52</v>
      </c>
      <c r="AL3" s="6" t="s">
        <v>4206</v>
      </c>
      <c r="AV3" s="6" t="s">
        <v>4206</v>
      </c>
      <c r="AW3" s="6" t="s">
        <v>5188</v>
      </c>
      <c r="AX3" s="150">
        <v>3002</v>
      </c>
      <c r="AY3" s="6" t="s">
        <v>5185</v>
      </c>
      <c r="AZ3" s="6" t="s">
        <v>5189</v>
      </c>
    </row>
    <row r="4" spans="1:54">
      <c r="A4" s="324" t="s">
        <v>10324</v>
      </c>
      <c r="B4" s="149" t="str">
        <f t="shared" ref="B4:B5" si="2">K4</f>
        <v>金融業務集中服務中心系統-匯款(RIPS)</v>
      </c>
      <c r="C4" s="149" t="str">
        <f>IF(SUMPRODUCT(($A$2:A4=A4)*1)=1,B4,LOOKUP(1,0/($A$1:A3=A4),$C$1:C3)&amp;","&amp;B4)</f>
        <v>金融業務集中服務中心系統-匯款(RIPS)</v>
      </c>
      <c r="D4" s="6" t="s">
        <v>437</v>
      </c>
      <c r="E4" s="6" t="s">
        <v>4208</v>
      </c>
      <c r="F4" s="6" t="s">
        <v>52</v>
      </c>
      <c r="G4" s="6" t="s">
        <v>4969</v>
      </c>
      <c r="H4" s="6" t="s">
        <v>4206</v>
      </c>
      <c r="I4" s="6" t="s">
        <v>5292</v>
      </c>
      <c r="J4" s="6" t="s">
        <v>52</v>
      </c>
      <c r="K4" s="6" t="s">
        <v>11</v>
      </c>
      <c r="L4" s="149" t="s">
        <v>5308</v>
      </c>
      <c r="M4" s="149" t="s">
        <v>10352</v>
      </c>
      <c r="N4" s="149">
        <v>1</v>
      </c>
      <c r="O4" s="6" t="s">
        <v>5102</v>
      </c>
      <c r="P4" s="6" t="s">
        <v>5103</v>
      </c>
      <c r="Q4" s="6" t="s">
        <v>5254</v>
      </c>
      <c r="R4" s="6" t="s">
        <v>4206</v>
      </c>
      <c r="S4" s="6" t="s">
        <v>52</v>
      </c>
      <c r="T4" s="6" t="s">
        <v>52</v>
      </c>
      <c r="U4" s="6" t="s">
        <v>52</v>
      </c>
      <c r="V4" s="6" t="s">
        <v>52</v>
      </c>
      <c r="W4" s="6" t="s">
        <v>52</v>
      </c>
      <c r="X4" s="6" t="s">
        <v>52</v>
      </c>
      <c r="Y4" s="6" t="s">
        <v>5292</v>
      </c>
      <c r="Z4" s="6" t="s">
        <v>52</v>
      </c>
      <c r="AA4" s="6" t="s">
        <v>4954</v>
      </c>
      <c r="AB4" s="6" t="s">
        <v>4208</v>
      </c>
      <c r="AC4" s="6">
        <v>273</v>
      </c>
      <c r="AD4" s="6" t="s">
        <v>4959</v>
      </c>
      <c r="AE4" s="127">
        <v>42761</v>
      </c>
      <c r="AF4" s="6" t="s">
        <v>4954</v>
      </c>
      <c r="AG4" s="127">
        <v>42769</v>
      </c>
      <c r="AJ4" s="6">
        <v>20222</v>
      </c>
      <c r="AL4" s="6" t="s">
        <v>4206</v>
      </c>
      <c r="AM4" s="6" t="s">
        <v>5104</v>
      </c>
      <c r="AN4" s="6" t="s">
        <v>4208</v>
      </c>
      <c r="AU4" s="6" t="s">
        <v>4825</v>
      </c>
      <c r="AV4" s="6" t="s">
        <v>4206</v>
      </c>
      <c r="AW4" s="6" t="s">
        <v>436</v>
      </c>
      <c r="AX4" s="150" t="s">
        <v>3958</v>
      </c>
      <c r="AY4" s="6" t="s">
        <v>5308</v>
      </c>
      <c r="AZ4" s="6" t="s">
        <v>4993</v>
      </c>
    </row>
    <row r="5" spans="1:54">
      <c r="A5" s="6" t="s">
        <v>3896</v>
      </c>
      <c r="B5" s="149" t="str">
        <f t="shared" si="2"/>
        <v>客服系統(IVR)</v>
      </c>
      <c r="C5" s="149" t="str">
        <f>IF(SUMPRODUCT(($A$2:A5=A5)*1)=1,B5,LOOKUP(1,0/($A$1:A4=A5),$C$1:C4)&amp;","&amp;B5)</f>
        <v>客服系統(IVR)</v>
      </c>
      <c r="D5" s="6" t="s">
        <v>346</v>
      </c>
      <c r="E5" s="6" t="s">
        <v>4208</v>
      </c>
      <c r="F5" s="6" t="s">
        <v>52</v>
      </c>
      <c r="G5" s="6" t="s">
        <v>4969</v>
      </c>
      <c r="H5" s="6" t="s">
        <v>52</v>
      </c>
      <c r="I5" s="6" t="s">
        <v>52</v>
      </c>
      <c r="J5" s="6" t="s">
        <v>52</v>
      </c>
      <c r="K5" s="6" t="s">
        <v>12</v>
      </c>
      <c r="L5" s="149" t="s">
        <v>5279</v>
      </c>
      <c r="M5" s="149" t="s">
        <v>10353</v>
      </c>
      <c r="N5" s="149">
        <v>1</v>
      </c>
      <c r="O5" s="6" t="s">
        <v>5102</v>
      </c>
      <c r="P5" s="6" t="s">
        <v>5103</v>
      </c>
      <c r="Q5" s="6" t="s">
        <v>52</v>
      </c>
      <c r="R5" s="6" t="s">
        <v>4206</v>
      </c>
      <c r="S5" s="6" t="s">
        <v>52</v>
      </c>
      <c r="T5" s="6" t="s">
        <v>52</v>
      </c>
      <c r="U5" s="6" t="s">
        <v>52</v>
      </c>
      <c r="V5" s="6" t="s">
        <v>52</v>
      </c>
      <c r="W5" s="6" t="s">
        <v>52</v>
      </c>
      <c r="X5" s="6" t="s">
        <v>52</v>
      </c>
      <c r="Y5" s="6" t="s">
        <v>52</v>
      </c>
      <c r="Z5" s="6" t="s">
        <v>52</v>
      </c>
      <c r="AA5" s="6" t="s">
        <v>52</v>
      </c>
      <c r="AL5" s="6" t="s">
        <v>4206</v>
      </c>
      <c r="AV5" s="6" t="s">
        <v>4206</v>
      </c>
      <c r="AW5" s="6" t="s">
        <v>440</v>
      </c>
      <c r="AX5" s="150" t="s">
        <v>347</v>
      </c>
      <c r="AY5" s="6" t="s">
        <v>5279</v>
      </c>
      <c r="AZ5" s="6" t="s">
        <v>4993</v>
      </c>
    </row>
    <row r="6" spans="1:54">
      <c r="A6" s="6" t="s">
        <v>5354</v>
      </c>
      <c r="B6" s="149" t="str">
        <f t="shared" ref="B6:B10" si="3">K6</f>
        <v>客服系統(IVR)</v>
      </c>
      <c r="C6" s="149" t="str">
        <f>IF(SUMPRODUCT(($A$2:A6=A6)*1)=1,B6,LOOKUP(1,0/($A$1:A5=A6),$C$1:C5)&amp;","&amp;B6)</f>
        <v>客服系統(IVR)</v>
      </c>
      <c r="D6" s="6" t="s">
        <v>443</v>
      </c>
      <c r="E6" s="6" t="s">
        <v>4208</v>
      </c>
      <c r="F6" s="6" t="s">
        <v>52</v>
      </c>
      <c r="G6" s="6" t="s">
        <v>4969</v>
      </c>
      <c r="H6" s="6" t="s">
        <v>52</v>
      </c>
      <c r="I6" s="6" t="s">
        <v>52</v>
      </c>
      <c r="J6" s="6" t="s">
        <v>52</v>
      </c>
      <c r="K6" s="6" t="s">
        <v>12</v>
      </c>
      <c r="L6" s="149" t="s">
        <v>5279</v>
      </c>
      <c r="M6" s="149" t="s">
        <v>10354</v>
      </c>
      <c r="N6" s="149">
        <v>1</v>
      </c>
      <c r="O6" s="6" t="s">
        <v>5102</v>
      </c>
      <c r="P6" s="6" t="s">
        <v>5187</v>
      </c>
      <c r="Q6" s="6" t="s">
        <v>52</v>
      </c>
      <c r="R6" s="6" t="s">
        <v>52</v>
      </c>
      <c r="S6" s="6" t="s">
        <v>52</v>
      </c>
      <c r="T6" s="6" t="s">
        <v>52</v>
      </c>
      <c r="U6" s="6" t="s">
        <v>52</v>
      </c>
      <c r="V6" s="6" t="s">
        <v>52</v>
      </c>
      <c r="W6" s="6" t="s">
        <v>52</v>
      </c>
      <c r="X6" s="6" t="s">
        <v>52</v>
      </c>
      <c r="Y6" s="6" t="s">
        <v>52</v>
      </c>
      <c r="Z6" s="6" t="s">
        <v>52</v>
      </c>
      <c r="AA6" s="6" t="s">
        <v>52</v>
      </c>
      <c r="AL6" s="6" t="s">
        <v>4206</v>
      </c>
      <c r="AV6" s="6" t="s">
        <v>4206</v>
      </c>
      <c r="AW6" s="6" t="s">
        <v>440</v>
      </c>
      <c r="AX6" s="150" t="s">
        <v>246</v>
      </c>
      <c r="AY6" s="6" t="s">
        <v>5279</v>
      </c>
      <c r="AZ6" s="6" t="s">
        <v>4993</v>
      </c>
    </row>
    <row r="7" spans="1:54">
      <c r="A7" s="6" t="s">
        <v>5369</v>
      </c>
      <c r="B7" s="149" t="str">
        <f t="shared" si="3"/>
        <v>電子支付系統</v>
      </c>
      <c r="C7" s="149" t="str">
        <f>IF(SUMPRODUCT(($A$2:A7=A7)*1)=1,B7,LOOKUP(1,0/($A$1:A6=A7),$C$1:C6)&amp;","&amp;B7)</f>
        <v>電子支付系統</v>
      </c>
      <c r="D7" s="6" t="s">
        <v>369</v>
      </c>
      <c r="E7" s="6" t="s">
        <v>4208</v>
      </c>
      <c r="F7" s="6" t="s">
        <v>52</v>
      </c>
      <c r="G7" s="6" t="s">
        <v>4969</v>
      </c>
      <c r="H7" s="6" t="s">
        <v>52</v>
      </c>
      <c r="I7" s="6" t="s">
        <v>52</v>
      </c>
      <c r="J7" s="6" t="s">
        <v>52</v>
      </c>
      <c r="K7" s="6" t="s">
        <v>17</v>
      </c>
      <c r="L7" s="149" t="s">
        <v>5294</v>
      </c>
      <c r="M7" s="149" t="s">
        <v>10355</v>
      </c>
      <c r="N7" s="149">
        <v>1</v>
      </c>
      <c r="O7" s="6" t="s">
        <v>5102</v>
      </c>
      <c r="P7" s="6" t="s">
        <v>5187</v>
      </c>
      <c r="Q7" s="6" t="s">
        <v>52</v>
      </c>
      <c r="R7" s="6" t="s">
        <v>4206</v>
      </c>
      <c r="S7" s="6" t="s">
        <v>52</v>
      </c>
      <c r="T7" s="6" t="s">
        <v>52</v>
      </c>
      <c r="U7" s="6" t="s">
        <v>52</v>
      </c>
      <c r="V7" s="6" t="s">
        <v>52</v>
      </c>
      <c r="W7" s="6" t="s">
        <v>52</v>
      </c>
      <c r="X7" s="6" t="s">
        <v>52</v>
      </c>
      <c r="Y7" s="6" t="s">
        <v>52</v>
      </c>
      <c r="Z7" s="6" t="s">
        <v>52</v>
      </c>
      <c r="AA7" s="6" t="s">
        <v>52</v>
      </c>
      <c r="AL7" s="6" t="s">
        <v>4206</v>
      </c>
      <c r="AV7" s="6" t="s">
        <v>4206</v>
      </c>
      <c r="AW7" s="6" t="s">
        <v>446</v>
      </c>
      <c r="AX7" s="150" t="s">
        <v>370</v>
      </c>
      <c r="AY7" s="6" t="s">
        <v>5294</v>
      </c>
      <c r="AZ7" s="6" t="s">
        <v>4993</v>
      </c>
    </row>
    <row r="8" spans="1:54">
      <c r="A8" s="6" t="s">
        <v>5381</v>
      </c>
      <c r="B8" s="149" t="str">
        <f t="shared" si="3"/>
        <v>玉山智慧信託網(EST)</v>
      </c>
      <c r="C8" s="149" t="str">
        <f>IF(SUMPRODUCT(($A$2:A8=A8)*1)=1,B8,LOOKUP(1,0/($A$1:A7=A8),$C$1:C7)&amp;","&amp;B8)</f>
        <v>玉山智慧信託網(EST)</v>
      </c>
      <c r="D8" s="6" t="s">
        <v>329</v>
      </c>
      <c r="E8" s="6" t="s">
        <v>4208</v>
      </c>
      <c r="F8" s="6" t="s">
        <v>52</v>
      </c>
      <c r="G8" s="6" t="s">
        <v>4969</v>
      </c>
      <c r="H8" s="6" t="s">
        <v>52</v>
      </c>
      <c r="I8" s="6" t="s">
        <v>52</v>
      </c>
      <c r="J8" s="6" t="s">
        <v>52</v>
      </c>
      <c r="K8" s="6" t="s">
        <v>9</v>
      </c>
      <c r="L8" s="149" t="s">
        <v>5277</v>
      </c>
      <c r="M8" s="149" t="s">
        <v>10356</v>
      </c>
      <c r="N8" s="149">
        <v>1</v>
      </c>
      <c r="O8" s="6" t="s">
        <v>5102</v>
      </c>
      <c r="P8" s="6" t="s">
        <v>5103</v>
      </c>
      <c r="Q8" s="6" t="s">
        <v>52</v>
      </c>
      <c r="R8" s="6" t="s">
        <v>4206</v>
      </c>
      <c r="S8" s="6" t="s">
        <v>52</v>
      </c>
      <c r="T8" s="6" t="s">
        <v>52</v>
      </c>
      <c r="U8" s="6" t="s">
        <v>52</v>
      </c>
      <c r="V8" s="6" t="s">
        <v>52</v>
      </c>
      <c r="W8" s="6" t="s">
        <v>52</v>
      </c>
      <c r="X8" s="6" t="s">
        <v>52</v>
      </c>
      <c r="Y8" s="6" t="s">
        <v>52</v>
      </c>
      <c r="Z8" s="6" t="s">
        <v>52</v>
      </c>
      <c r="AA8" s="6" t="s">
        <v>52</v>
      </c>
      <c r="AL8" s="6" t="s">
        <v>4206</v>
      </c>
      <c r="AV8" s="6" t="s">
        <v>4206</v>
      </c>
      <c r="AW8" s="6" t="s">
        <v>446</v>
      </c>
      <c r="AX8" s="150" t="s">
        <v>330</v>
      </c>
      <c r="AY8" s="6" t="s">
        <v>5277</v>
      </c>
      <c r="AZ8" s="6" t="s">
        <v>4993</v>
      </c>
    </row>
    <row r="9" spans="1:54">
      <c r="A9" s="6" t="s">
        <v>3973</v>
      </c>
      <c r="B9" s="149" t="str">
        <f t="shared" si="3"/>
        <v>客服系統(PeopleSof)</v>
      </c>
      <c r="C9" s="149" t="str">
        <f>IF(SUMPRODUCT(($A$2:A9=A9)*1)=1,B9,LOOKUP(1,0/($A$1:A8=A9),$C$1:C8)&amp;","&amp;B9)</f>
        <v>客服系統(PeopleSof)</v>
      </c>
      <c r="D9" s="6" t="s">
        <v>361</v>
      </c>
      <c r="E9" s="6" t="s">
        <v>4208</v>
      </c>
      <c r="F9" s="6" t="s">
        <v>52</v>
      </c>
      <c r="G9" s="6" t="s">
        <v>4969</v>
      </c>
      <c r="H9" s="6" t="s">
        <v>4206</v>
      </c>
      <c r="I9" s="6" t="s">
        <v>5251</v>
      </c>
      <c r="J9" s="6" t="s">
        <v>52</v>
      </c>
      <c r="K9" s="6" t="s">
        <v>13</v>
      </c>
      <c r="L9" s="149" t="s">
        <v>5278</v>
      </c>
      <c r="M9" s="149" t="s">
        <v>10357</v>
      </c>
      <c r="N9" s="149">
        <v>1</v>
      </c>
      <c r="O9" s="6" t="s">
        <v>5102</v>
      </c>
      <c r="P9" s="6" t="s">
        <v>5103</v>
      </c>
      <c r="Q9" s="6" t="s">
        <v>5254</v>
      </c>
      <c r="R9" s="6" t="s">
        <v>4206</v>
      </c>
      <c r="S9" s="6" t="s">
        <v>52</v>
      </c>
      <c r="T9" s="6" t="s">
        <v>52</v>
      </c>
      <c r="U9" s="6" t="s">
        <v>52</v>
      </c>
      <c r="V9" s="6" t="s">
        <v>52</v>
      </c>
      <c r="W9" s="6" t="s">
        <v>52</v>
      </c>
      <c r="X9" s="6" t="s">
        <v>52</v>
      </c>
      <c r="Y9" s="6" t="s">
        <v>5250</v>
      </c>
      <c r="Z9" s="6" t="s">
        <v>52</v>
      </c>
      <c r="AA9" s="6" t="s">
        <v>4954</v>
      </c>
      <c r="AB9" s="6" t="s">
        <v>4208</v>
      </c>
      <c r="AC9" s="6">
        <v>350</v>
      </c>
      <c r="AD9" s="6" t="s">
        <v>5068</v>
      </c>
      <c r="AE9" s="127">
        <v>42727</v>
      </c>
      <c r="AF9" s="6" t="s">
        <v>4954</v>
      </c>
      <c r="AG9" s="127">
        <v>42734</v>
      </c>
      <c r="AJ9" s="6">
        <v>18948</v>
      </c>
      <c r="AL9" s="6" t="s">
        <v>4206</v>
      </c>
      <c r="AM9" s="6" t="s">
        <v>5085</v>
      </c>
      <c r="AN9" s="6" t="s">
        <v>4208</v>
      </c>
      <c r="AU9" s="6" t="s">
        <v>4825</v>
      </c>
      <c r="AV9" s="6" t="s">
        <v>4206</v>
      </c>
      <c r="AW9" s="6" t="s">
        <v>440</v>
      </c>
      <c r="AX9" s="150" t="s">
        <v>363</v>
      </c>
      <c r="AY9" s="6" t="s">
        <v>5278</v>
      </c>
      <c r="AZ9" s="6" t="s">
        <v>4993</v>
      </c>
    </row>
    <row r="10" spans="1:54">
      <c r="A10" s="6" t="s">
        <v>5391</v>
      </c>
      <c r="B10" s="149" t="str">
        <f t="shared" si="3"/>
        <v>客服系統(PeopleSof)</v>
      </c>
      <c r="C10" s="149" t="str">
        <f>IF(SUMPRODUCT(($A$2:A10=A10)*1)=1,B10,LOOKUP(1,0/($A$1:A9=A10),$C$1:C9)&amp;","&amp;B10)</f>
        <v>客服系統(PeopleSof)</v>
      </c>
      <c r="D10" s="6" t="s">
        <v>394</v>
      </c>
      <c r="E10" s="6" t="s">
        <v>4208</v>
      </c>
      <c r="F10" s="6" t="s">
        <v>52</v>
      </c>
      <c r="G10" s="6" t="s">
        <v>4969</v>
      </c>
      <c r="H10" s="6" t="s">
        <v>4206</v>
      </c>
      <c r="I10" s="6" t="s">
        <v>5251</v>
      </c>
      <c r="J10" s="6" t="s">
        <v>52</v>
      </c>
      <c r="K10" s="6" t="s">
        <v>13</v>
      </c>
      <c r="L10" s="149" t="s">
        <v>5278</v>
      </c>
      <c r="M10" s="149" t="s">
        <v>10358</v>
      </c>
      <c r="N10" s="149">
        <v>1</v>
      </c>
      <c r="O10" s="6" t="s">
        <v>5102</v>
      </c>
      <c r="P10" s="6" t="s">
        <v>5103</v>
      </c>
      <c r="Q10" s="6" t="s">
        <v>5254</v>
      </c>
      <c r="R10" s="6" t="s">
        <v>4206</v>
      </c>
      <c r="S10" s="6" t="s">
        <v>52</v>
      </c>
      <c r="T10" s="6" t="s">
        <v>52</v>
      </c>
      <c r="U10" s="6" t="s">
        <v>52</v>
      </c>
      <c r="V10" s="6" t="s">
        <v>52</v>
      </c>
      <c r="W10" s="6" t="s">
        <v>52</v>
      </c>
      <c r="X10" s="6" t="s">
        <v>52</v>
      </c>
      <c r="Y10" s="6" t="s">
        <v>5250</v>
      </c>
      <c r="Z10" s="6" t="s">
        <v>52</v>
      </c>
      <c r="AA10" s="6" t="s">
        <v>4954</v>
      </c>
      <c r="AB10" s="6" t="s">
        <v>4208</v>
      </c>
      <c r="AC10" s="6">
        <v>852</v>
      </c>
      <c r="AD10" s="6" t="s">
        <v>5068</v>
      </c>
      <c r="AE10" s="127">
        <v>42755</v>
      </c>
      <c r="AF10" s="6" t="s">
        <v>4954</v>
      </c>
      <c r="AG10" s="127">
        <v>42761</v>
      </c>
      <c r="AJ10" s="6">
        <v>20462</v>
      </c>
      <c r="AL10" s="6" t="s">
        <v>4206</v>
      </c>
      <c r="AM10" s="6" t="s">
        <v>5104</v>
      </c>
      <c r="AN10" s="6" t="s">
        <v>4208</v>
      </c>
      <c r="AU10" s="6" t="s">
        <v>4825</v>
      </c>
      <c r="AV10" s="6" t="s">
        <v>4206</v>
      </c>
      <c r="AW10" s="6" t="s">
        <v>440</v>
      </c>
      <c r="AX10" s="150" t="s">
        <v>396</v>
      </c>
      <c r="AY10" s="6" t="s">
        <v>5278</v>
      </c>
      <c r="AZ10" s="6" t="s">
        <v>4993</v>
      </c>
    </row>
    <row r="11" spans="1:54">
      <c r="A11" s="6" t="s">
        <v>5396</v>
      </c>
      <c r="B11" s="149" t="str">
        <f t="shared" ref="B11:B12" si="4">K11</f>
        <v>客服系統(PeopleSof)</v>
      </c>
      <c r="C11" s="149" t="str">
        <f>IF(SUMPRODUCT(($A$2:A11=A11)*1)=1,B11,LOOKUP(1,0/($A$1:A10=A11),$C$1:C10)&amp;","&amp;B11)</f>
        <v>客服系統(PeopleSof)</v>
      </c>
      <c r="D11" s="6" t="s">
        <v>415</v>
      </c>
      <c r="E11" s="6" t="s">
        <v>4208</v>
      </c>
      <c r="F11" s="6" t="s">
        <v>52</v>
      </c>
      <c r="G11" s="6" t="s">
        <v>4969</v>
      </c>
      <c r="H11" s="6" t="s">
        <v>4206</v>
      </c>
      <c r="I11" s="6" t="s">
        <v>5251</v>
      </c>
      <c r="J11" s="6" t="s">
        <v>52</v>
      </c>
      <c r="K11" s="6" t="s">
        <v>13</v>
      </c>
      <c r="L11" s="149" t="s">
        <v>5278</v>
      </c>
      <c r="M11" s="149" t="s">
        <v>10359</v>
      </c>
      <c r="N11" s="149">
        <v>1</v>
      </c>
      <c r="O11" s="6" t="s">
        <v>5102</v>
      </c>
      <c r="P11" s="6" t="s">
        <v>5187</v>
      </c>
      <c r="Q11" s="6" t="s">
        <v>5254</v>
      </c>
      <c r="R11" s="6" t="s">
        <v>4206</v>
      </c>
      <c r="S11" s="6" t="s">
        <v>52</v>
      </c>
      <c r="T11" s="6" t="s">
        <v>52</v>
      </c>
      <c r="U11" s="6" t="s">
        <v>52</v>
      </c>
      <c r="V11" s="6" t="s">
        <v>52</v>
      </c>
      <c r="W11" s="6" t="s">
        <v>52</v>
      </c>
      <c r="X11" s="6" t="s">
        <v>52</v>
      </c>
      <c r="Y11" s="6" t="s">
        <v>5250</v>
      </c>
      <c r="Z11" s="6" t="s">
        <v>52</v>
      </c>
      <c r="AA11" s="6" t="s">
        <v>4954</v>
      </c>
      <c r="AB11" s="6" t="s">
        <v>4208</v>
      </c>
      <c r="AC11" s="6">
        <v>347</v>
      </c>
      <c r="AD11" s="6" t="s">
        <v>5068</v>
      </c>
      <c r="AE11" s="127">
        <v>42741</v>
      </c>
      <c r="AF11" s="6" t="s">
        <v>4954</v>
      </c>
      <c r="AG11" s="127">
        <v>42748</v>
      </c>
      <c r="AJ11" s="6">
        <v>20286</v>
      </c>
      <c r="AL11" s="6" t="s">
        <v>4206</v>
      </c>
      <c r="AM11" s="6" t="s">
        <v>5104</v>
      </c>
      <c r="AN11" s="6" t="s">
        <v>4208</v>
      </c>
      <c r="AU11" s="6" t="s">
        <v>4825</v>
      </c>
      <c r="AV11" s="6" t="s">
        <v>4206</v>
      </c>
      <c r="AW11" s="6" t="s">
        <v>440</v>
      </c>
      <c r="AX11" s="150" t="s">
        <v>416</v>
      </c>
      <c r="AY11" s="6" t="s">
        <v>5278</v>
      </c>
      <c r="AZ11" s="6" t="s">
        <v>4993</v>
      </c>
    </row>
    <row r="12" spans="1:54">
      <c r="A12" s="6" t="s">
        <v>5397</v>
      </c>
      <c r="B12" s="149" t="str">
        <f t="shared" si="4"/>
        <v>客服系統(PeopleSof)</v>
      </c>
      <c r="C12" s="149" t="str">
        <f>IF(SUMPRODUCT(($A$2:A12=A12)*1)=1,B12,LOOKUP(1,0/($A$1:A11=A12),$C$1:C11)&amp;","&amp;B12)</f>
        <v>客服系統(PeopleSof)</v>
      </c>
      <c r="D12" s="6" t="s">
        <v>459</v>
      </c>
      <c r="E12" s="6" t="s">
        <v>4208</v>
      </c>
      <c r="F12" s="6" t="s">
        <v>52</v>
      </c>
      <c r="G12" s="6" t="s">
        <v>4969</v>
      </c>
      <c r="H12" s="6" t="s">
        <v>4206</v>
      </c>
      <c r="I12" s="6" t="s">
        <v>5251</v>
      </c>
      <c r="J12" s="6" t="s">
        <v>52</v>
      </c>
      <c r="K12" s="6" t="s">
        <v>13</v>
      </c>
      <c r="L12" s="149" t="s">
        <v>5278</v>
      </c>
      <c r="M12" s="149" t="s">
        <v>10360</v>
      </c>
      <c r="N12" s="149">
        <v>1</v>
      </c>
      <c r="O12" s="6" t="s">
        <v>5102</v>
      </c>
      <c r="P12" s="6" t="s">
        <v>5187</v>
      </c>
      <c r="Q12" s="6" t="s">
        <v>5254</v>
      </c>
      <c r="R12" s="6" t="s">
        <v>4206</v>
      </c>
      <c r="S12" s="6" t="s">
        <v>52</v>
      </c>
      <c r="T12" s="6" t="s">
        <v>52</v>
      </c>
      <c r="U12" s="6" t="s">
        <v>52</v>
      </c>
      <c r="V12" s="6" t="s">
        <v>52</v>
      </c>
      <c r="W12" s="6" t="s">
        <v>52</v>
      </c>
      <c r="X12" s="6" t="s">
        <v>52</v>
      </c>
      <c r="Y12" s="6" t="s">
        <v>5250</v>
      </c>
      <c r="Z12" s="6" t="s">
        <v>52</v>
      </c>
      <c r="AA12" s="6" t="s">
        <v>4954</v>
      </c>
      <c r="AB12" s="6" t="s">
        <v>4208</v>
      </c>
      <c r="AC12" s="6">
        <v>237</v>
      </c>
      <c r="AD12" s="6" t="s">
        <v>4979</v>
      </c>
      <c r="AE12" s="127">
        <v>42748</v>
      </c>
      <c r="AF12" s="6" t="s">
        <v>4954</v>
      </c>
      <c r="AG12" s="127">
        <v>42755</v>
      </c>
      <c r="AJ12" s="6">
        <v>20321</v>
      </c>
      <c r="AL12" s="6" t="s">
        <v>4206</v>
      </c>
      <c r="AM12" s="6" t="s">
        <v>5104</v>
      </c>
      <c r="AN12" s="6" t="s">
        <v>4208</v>
      </c>
      <c r="AU12" s="6" t="s">
        <v>4825</v>
      </c>
      <c r="AV12" s="6" t="s">
        <v>4206</v>
      </c>
      <c r="AW12" s="6" t="s">
        <v>440</v>
      </c>
      <c r="AX12" s="150" t="s">
        <v>389</v>
      </c>
      <c r="AY12" s="6" t="s">
        <v>5278</v>
      </c>
      <c r="AZ12" s="6" t="s">
        <v>4993</v>
      </c>
    </row>
    <row r="13" spans="1:54">
      <c r="A13" s="6" t="s">
        <v>335</v>
      </c>
      <c r="B13" s="149" t="str">
        <f t="shared" ref="B13:B19" si="5">K13</f>
        <v>個網銀系統(PIB)</v>
      </c>
      <c r="C13" s="149" t="str">
        <f>IF(SUMPRODUCT(($A$2:A13=A13)*1)=1,B13,LOOKUP(1,0/($A$1:A12=A13),$C$1:C12)&amp;","&amp;B13)</f>
        <v>個網銀系統(PIB)</v>
      </c>
      <c r="D13" s="6" t="s">
        <v>278</v>
      </c>
      <c r="E13" s="6" t="s">
        <v>4208</v>
      </c>
      <c r="F13" s="6" t="s">
        <v>52</v>
      </c>
      <c r="G13" s="6" t="s">
        <v>4969</v>
      </c>
      <c r="H13" s="6" t="s">
        <v>5401</v>
      </c>
      <c r="I13" s="6" t="s">
        <v>4961</v>
      </c>
      <c r="J13" s="6" t="s">
        <v>276</v>
      </c>
      <c r="K13" s="6" t="s">
        <v>14</v>
      </c>
      <c r="L13" s="149" t="s">
        <v>5300</v>
      </c>
      <c r="M13" s="149" t="s">
        <v>10361</v>
      </c>
      <c r="N13" s="149">
        <v>1</v>
      </c>
      <c r="O13" s="6" t="s">
        <v>5102</v>
      </c>
      <c r="P13" s="6" t="s">
        <v>5103</v>
      </c>
      <c r="Q13" s="6" t="s">
        <v>5254</v>
      </c>
      <c r="R13" s="6" t="s">
        <v>4206</v>
      </c>
      <c r="S13" s="6" t="s">
        <v>52</v>
      </c>
      <c r="T13" s="6" t="s">
        <v>52</v>
      </c>
      <c r="U13" s="6" t="s">
        <v>52</v>
      </c>
      <c r="V13" s="6" t="s">
        <v>52</v>
      </c>
      <c r="W13" s="6" t="s">
        <v>52</v>
      </c>
      <c r="X13" s="6" t="s">
        <v>52</v>
      </c>
      <c r="Y13" s="6" t="s">
        <v>4961</v>
      </c>
      <c r="Z13" s="6" t="s">
        <v>52</v>
      </c>
      <c r="AA13" s="6" t="s">
        <v>4954</v>
      </c>
      <c r="AB13" s="6" t="s">
        <v>4208</v>
      </c>
      <c r="AC13" s="6">
        <v>276</v>
      </c>
      <c r="AD13" s="6" t="s">
        <v>5068</v>
      </c>
      <c r="AE13" s="127">
        <v>42741</v>
      </c>
      <c r="AF13" s="6" t="s">
        <v>4954</v>
      </c>
      <c r="AG13" s="127">
        <v>42748</v>
      </c>
      <c r="AJ13" s="6">
        <v>20289</v>
      </c>
      <c r="AL13" s="6" t="s">
        <v>4206</v>
      </c>
      <c r="AM13" s="6" t="s">
        <v>5104</v>
      </c>
      <c r="AN13" s="6" t="s">
        <v>4208</v>
      </c>
      <c r="AU13" s="6" t="s">
        <v>4825</v>
      </c>
      <c r="AV13" s="6" t="s">
        <v>4206</v>
      </c>
      <c r="AW13" s="6" t="s">
        <v>276</v>
      </c>
      <c r="AX13" s="150" t="s">
        <v>5417</v>
      </c>
      <c r="AY13" s="6" t="s">
        <v>5300</v>
      </c>
      <c r="AZ13" s="6" t="s">
        <v>4993</v>
      </c>
    </row>
    <row r="14" spans="1:54">
      <c r="A14" s="6" t="s">
        <v>335</v>
      </c>
      <c r="B14" s="149" t="str">
        <f t="shared" si="5"/>
        <v>跨境金流平台(CPP)</v>
      </c>
      <c r="C14" s="149" t="str">
        <f>IF(SUMPRODUCT(($A$2:A14=A14)*1)=1,B14,LOOKUP(1,0/($A$1:A13=A14),$C$1:C13)&amp;","&amp;B14)</f>
        <v>個網銀系統(PIB),跨境金流平台(CPP)</v>
      </c>
      <c r="D14" s="6" t="s">
        <v>278</v>
      </c>
      <c r="E14" s="6" t="s">
        <v>4208</v>
      </c>
      <c r="F14" s="6" t="s">
        <v>52</v>
      </c>
      <c r="G14" s="6" t="s">
        <v>4969</v>
      </c>
      <c r="H14" s="6" t="s">
        <v>5401</v>
      </c>
      <c r="I14" s="6" t="s">
        <v>4961</v>
      </c>
      <c r="J14" s="6" t="s">
        <v>276</v>
      </c>
      <c r="K14" s="6" t="s">
        <v>5309</v>
      </c>
      <c r="L14" s="149" t="s">
        <v>5311</v>
      </c>
      <c r="M14" s="149" t="s">
        <v>10361</v>
      </c>
      <c r="N14" s="149">
        <v>2</v>
      </c>
      <c r="O14" s="6" t="s">
        <v>5102</v>
      </c>
      <c r="P14" s="6" t="s">
        <v>5103</v>
      </c>
      <c r="Q14" s="6" t="s">
        <v>5254</v>
      </c>
      <c r="R14" s="6" t="s">
        <v>4206</v>
      </c>
      <c r="S14" s="6" t="s">
        <v>52</v>
      </c>
      <c r="T14" s="6" t="s">
        <v>52</v>
      </c>
      <c r="U14" s="6" t="s">
        <v>52</v>
      </c>
      <c r="V14" s="6" t="s">
        <v>52</v>
      </c>
      <c r="W14" s="6" t="s">
        <v>52</v>
      </c>
      <c r="X14" s="6" t="s">
        <v>52</v>
      </c>
      <c r="Y14" s="6" t="s">
        <v>4961</v>
      </c>
      <c r="Z14" s="6" t="s">
        <v>52</v>
      </c>
      <c r="AA14" s="6" t="s">
        <v>4954</v>
      </c>
      <c r="AB14" s="6" t="s">
        <v>4208</v>
      </c>
      <c r="AC14" s="6">
        <v>276</v>
      </c>
      <c r="AD14" s="6" t="s">
        <v>5068</v>
      </c>
      <c r="AE14" s="127">
        <v>42741</v>
      </c>
      <c r="AF14" s="6" t="s">
        <v>4954</v>
      </c>
      <c r="AG14" s="127">
        <v>42748</v>
      </c>
      <c r="AJ14" s="6">
        <v>20289</v>
      </c>
      <c r="AL14" s="6" t="s">
        <v>4206</v>
      </c>
      <c r="AM14" s="6" t="s">
        <v>5104</v>
      </c>
      <c r="AN14" s="6" t="s">
        <v>4208</v>
      </c>
      <c r="AU14" s="6" t="s">
        <v>4825</v>
      </c>
      <c r="AV14" s="6" t="s">
        <v>4206</v>
      </c>
      <c r="AW14" s="6" t="s">
        <v>276</v>
      </c>
      <c r="AX14" s="150" t="s">
        <v>5417</v>
      </c>
      <c r="AY14" s="6" t="s">
        <v>5311</v>
      </c>
      <c r="AZ14" s="6" t="s">
        <v>4993</v>
      </c>
    </row>
    <row r="15" spans="1:54">
      <c r="A15" s="6" t="s">
        <v>3891</v>
      </c>
      <c r="B15" s="149" t="str">
        <f t="shared" si="5"/>
        <v>線上服務應用系統(數金處)</v>
      </c>
      <c r="C15" s="149" t="str">
        <f>IF(SUMPRODUCT(($A$2:A15=A15)*1)=1,B15,LOOKUP(1,0/($A$1:A14=A15),$C$1:C14)&amp;","&amp;B15)</f>
        <v>線上服務應用系統(數金處)</v>
      </c>
      <c r="D15" s="6" t="s">
        <v>283</v>
      </c>
      <c r="E15" s="6" t="s">
        <v>4208</v>
      </c>
      <c r="F15" s="6" t="s">
        <v>52</v>
      </c>
      <c r="G15" s="6" t="s">
        <v>4969</v>
      </c>
      <c r="H15" s="6" t="s">
        <v>52</v>
      </c>
      <c r="I15" s="6" t="s">
        <v>52</v>
      </c>
      <c r="J15" s="6" t="s">
        <v>52</v>
      </c>
      <c r="K15" s="6" t="s">
        <v>18</v>
      </c>
      <c r="L15" s="149" t="s">
        <v>5405</v>
      </c>
      <c r="M15" s="149" t="s">
        <v>10362</v>
      </c>
      <c r="N15" s="149">
        <v>1</v>
      </c>
      <c r="O15" s="6" t="s">
        <v>5102</v>
      </c>
      <c r="P15" s="6" t="s">
        <v>5103</v>
      </c>
      <c r="Q15" s="6" t="s">
        <v>52</v>
      </c>
      <c r="R15" s="6" t="s">
        <v>4206</v>
      </c>
      <c r="S15" s="6" t="s">
        <v>52</v>
      </c>
      <c r="T15" s="6" t="s">
        <v>52</v>
      </c>
      <c r="U15" s="6" t="s">
        <v>52</v>
      </c>
      <c r="V15" s="6" t="s">
        <v>52</v>
      </c>
      <c r="W15" s="6" t="s">
        <v>52</v>
      </c>
      <c r="X15" s="6" t="s">
        <v>52</v>
      </c>
      <c r="Y15" s="6" t="s">
        <v>52</v>
      </c>
      <c r="Z15" s="6" t="s">
        <v>52</v>
      </c>
      <c r="AA15" s="6" t="s">
        <v>52</v>
      </c>
      <c r="AL15" s="6" t="s">
        <v>4206</v>
      </c>
      <c r="AV15" s="6" t="s">
        <v>4206</v>
      </c>
      <c r="AW15" s="6" t="s">
        <v>276</v>
      </c>
      <c r="AX15" s="150" t="s">
        <v>356</v>
      </c>
      <c r="AY15" s="6" t="s">
        <v>5405</v>
      </c>
      <c r="AZ15" s="6" t="s">
        <v>4993</v>
      </c>
      <c r="BB15" s="6" t="s">
        <v>4870</v>
      </c>
    </row>
    <row r="16" spans="1:54">
      <c r="A16" s="6" t="s">
        <v>341</v>
      </c>
      <c r="B16" s="149" t="str">
        <f t="shared" si="5"/>
        <v>行動銀行系統</v>
      </c>
      <c r="C16" s="149" t="str">
        <f>IF(SUMPRODUCT(($A$2:A16=A16)*1)=1,B16,LOOKUP(1,0/($A$1:A15=A16),$C$1:C15)&amp;","&amp;B16)</f>
        <v>行動銀行系統</v>
      </c>
      <c r="D16" s="6" t="s">
        <v>292</v>
      </c>
      <c r="E16" s="6" t="s">
        <v>4208</v>
      </c>
      <c r="F16" s="6" t="s">
        <v>52</v>
      </c>
      <c r="G16" s="6" t="s">
        <v>4969</v>
      </c>
      <c r="H16" s="6" t="s">
        <v>4994</v>
      </c>
      <c r="I16" s="6" t="s">
        <v>4961</v>
      </c>
      <c r="J16" s="6" t="s">
        <v>276</v>
      </c>
      <c r="K16" s="6" t="s">
        <v>10</v>
      </c>
      <c r="L16" s="149" t="s">
        <v>5274</v>
      </c>
      <c r="M16" s="149" t="s">
        <v>10363</v>
      </c>
      <c r="N16" s="149">
        <v>1</v>
      </c>
      <c r="O16" s="6" t="s">
        <v>5102</v>
      </c>
      <c r="P16" s="6" t="s">
        <v>5103</v>
      </c>
      <c r="Q16" s="6" t="s">
        <v>5254</v>
      </c>
      <c r="R16" s="6" t="s">
        <v>4206</v>
      </c>
      <c r="S16" s="6" t="s">
        <v>52</v>
      </c>
      <c r="T16" s="6" t="s">
        <v>52</v>
      </c>
      <c r="U16" s="6" t="s">
        <v>52</v>
      </c>
      <c r="V16" s="6" t="s">
        <v>52</v>
      </c>
      <c r="W16" s="6" t="s">
        <v>52</v>
      </c>
      <c r="X16" s="6" t="s">
        <v>52</v>
      </c>
      <c r="Y16" s="6" t="s">
        <v>4961</v>
      </c>
      <c r="Z16" s="6" t="s">
        <v>52</v>
      </c>
      <c r="AA16" s="6" t="s">
        <v>4954</v>
      </c>
      <c r="AB16" s="6" t="s">
        <v>4208</v>
      </c>
      <c r="AC16" s="6">
        <v>575</v>
      </c>
      <c r="AD16" s="6" t="s">
        <v>5071</v>
      </c>
      <c r="AE16" s="127">
        <v>42741</v>
      </c>
      <c r="AF16" s="6" t="s">
        <v>4954</v>
      </c>
      <c r="AG16" s="127">
        <v>42748</v>
      </c>
      <c r="AJ16" s="6">
        <v>20253</v>
      </c>
      <c r="AL16" s="6" t="s">
        <v>4206</v>
      </c>
      <c r="AM16" s="6" t="s">
        <v>5104</v>
      </c>
      <c r="AN16" s="6" t="s">
        <v>4208</v>
      </c>
      <c r="AU16" s="6" t="s">
        <v>4825</v>
      </c>
      <c r="AV16" s="6" t="s">
        <v>4208</v>
      </c>
      <c r="AW16" s="6" t="s">
        <v>276</v>
      </c>
      <c r="AX16" s="150" t="s">
        <v>5424</v>
      </c>
      <c r="AY16" s="6" t="s">
        <v>5274</v>
      </c>
      <c r="AZ16" s="6" t="s">
        <v>4993</v>
      </c>
    </row>
    <row r="17" spans="1:54">
      <c r="A17" s="6" t="s">
        <v>341</v>
      </c>
      <c r="B17" s="149" t="str">
        <f t="shared" si="5"/>
        <v>個網銀系統(PIB)</v>
      </c>
      <c r="C17" s="149" t="str">
        <f>IF(SUMPRODUCT(($A$2:A17=A17)*1)=1,B17,LOOKUP(1,0/($A$1:A16=A17),$C$1:C16)&amp;","&amp;B17)</f>
        <v>行動銀行系統,個網銀系統(PIB)</v>
      </c>
      <c r="D17" s="6" t="s">
        <v>292</v>
      </c>
      <c r="E17" s="6" t="s">
        <v>4208</v>
      </c>
      <c r="F17" s="6" t="s">
        <v>52</v>
      </c>
      <c r="G17" s="6" t="s">
        <v>4969</v>
      </c>
      <c r="H17" s="6" t="s">
        <v>4994</v>
      </c>
      <c r="I17" s="6" t="s">
        <v>4961</v>
      </c>
      <c r="J17" s="6" t="s">
        <v>276</v>
      </c>
      <c r="K17" s="6" t="s">
        <v>14</v>
      </c>
      <c r="L17" s="149" t="s">
        <v>5300</v>
      </c>
      <c r="M17" s="149" t="s">
        <v>10363</v>
      </c>
      <c r="N17" s="149">
        <v>2</v>
      </c>
      <c r="O17" s="6" t="s">
        <v>5102</v>
      </c>
      <c r="P17" s="6" t="s">
        <v>5103</v>
      </c>
      <c r="Q17" s="6" t="s">
        <v>5254</v>
      </c>
      <c r="R17" s="6" t="s">
        <v>4206</v>
      </c>
      <c r="S17" s="6" t="s">
        <v>52</v>
      </c>
      <c r="T17" s="6" t="s">
        <v>52</v>
      </c>
      <c r="U17" s="6" t="s">
        <v>52</v>
      </c>
      <c r="V17" s="6" t="s">
        <v>52</v>
      </c>
      <c r="W17" s="6" t="s">
        <v>52</v>
      </c>
      <c r="X17" s="6" t="s">
        <v>52</v>
      </c>
      <c r="Y17" s="6" t="s">
        <v>4961</v>
      </c>
      <c r="Z17" s="6" t="s">
        <v>52</v>
      </c>
      <c r="AA17" s="6" t="s">
        <v>4954</v>
      </c>
      <c r="AB17" s="6" t="s">
        <v>4208</v>
      </c>
      <c r="AC17" s="6">
        <v>575</v>
      </c>
      <c r="AD17" s="6" t="s">
        <v>5071</v>
      </c>
      <c r="AE17" s="127">
        <v>42741</v>
      </c>
      <c r="AF17" s="6" t="s">
        <v>4954</v>
      </c>
      <c r="AG17" s="127">
        <v>42748</v>
      </c>
      <c r="AJ17" s="6">
        <v>20253</v>
      </c>
      <c r="AL17" s="6" t="s">
        <v>4206</v>
      </c>
      <c r="AM17" s="6" t="s">
        <v>5104</v>
      </c>
      <c r="AN17" s="6" t="s">
        <v>4208</v>
      </c>
      <c r="AU17" s="6" t="s">
        <v>4825</v>
      </c>
      <c r="AV17" s="6" t="s">
        <v>4208</v>
      </c>
      <c r="AW17" s="6" t="s">
        <v>276</v>
      </c>
      <c r="AX17" s="150" t="s">
        <v>5424</v>
      </c>
      <c r="AY17" s="6" t="s">
        <v>5300</v>
      </c>
      <c r="AZ17" s="6" t="s">
        <v>4993</v>
      </c>
    </row>
    <row r="18" spans="1:54">
      <c r="A18" s="6" t="s">
        <v>341</v>
      </c>
      <c r="B18" s="149" t="str">
        <f t="shared" si="5"/>
        <v>線上服務應用系統(數金處)</v>
      </c>
      <c r="C18" s="149" t="str">
        <f>IF(SUMPRODUCT(($A$2:A18=A18)*1)=1,B18,LOOKUP(1,0/($A$1:A17=A18),$C$1:C17)&amp;","&amp;B18)</f>
        <v>行動銀行系統,個網銀系統(PIB),線上服務應用系統(數金處)</v>
      </c>
      <c r="D18" s="6" t="s">
        <v>292</v>
      </c>
      <c r="E18" s="6" t="s">
        <v>4208</v>
      </c>
      <c r="F18" s="6" t="s">
        <v>52</v>
      </c>
      <c r="G18" s="6" t="s">
        <v>4969</v>
      </c>
      <c r="H18" s="6" t="s">
        <v>4994</v>
      </c>
      <c r="I18" s="6" t="s">
        <v>4961</v>
      </c>
      <c r="J18" s="6" t="s">
        <v>276</v>
      </c>
      <c r="K18" s="6" t="s">
        <v>5425</v>
      </c>
      <c r="L18" s="149" t="s">
        <v>5405</v>
      </c>
      <c r="M18" s="149" t="s">
        <v>10363</v>
      </c>
      <c r="N18" s="149">
        <v>3</v>
      </c>
      <c r="O18" s="6" t="s">
        <v>5102</v>
      </c>
      <c r="P18" s="6" t="s">
        <v>5103</v>
      </c>
      <c r="Q18" s="6" t="s">
        <v>5254</v>
      </c>
      <c r="R18" s="6" t="s">
        <v>4206</v>
      </c>
      <c r="S18" s="6" t="s">
        <v>52</v>
      </c>
      <c r="T18" s="6" t="s">
        <v>52</v>
      </c>
      <c r="U18" s="6" t="s">
        <v>52</v>
      </c>
      <c r="V18" s="6" t="s">
        <v>52</v>
      </c>
      <c r="W18" s="6" t="s">
        <v>52</v>
      </c>
      <c r="X18" s="6" t="s">
        <v>52</v>
      </c>
      <c r="Y18" s="6" t="s">
        <v>4961</v>
      </c>
      <c r="Z18" s="6" t="s">
        <v>52</v>
      </c>
      <c r="AA18" s="6" t="s">
        <v>4954</v>
      </c>
      <c r="AB18" s="6" t="s">
        <v>4208</v>
      </c>
      <c r="AC18" s="6">
        <v>575</v>
      </c>
      <c r="AD18" s="6" t="s">
        <v>5071</v>
      </c>
      <c r="AE18" s="127">
        <v>42741</v>
      </c>
      <c r="AF18" s="6" t="s">
        <v>4954</v>
      </c>
      <c r="AG18" s="127">
        <v>42748</v>
      </c>
      <c r="AJ18" s="6">
        <v>20253</v>
      </c>
      <c r="AL18" s="6" t="s">
        <v>4206</v>
      </c>
      <c r="AM18" s="6" t="s">
        <v>5104</v>
      </c>
      <c r="AN18" s="6" t="s">
        <v>4208</v>
      </c>
      <c r="AU18" s="6" t="s">
        <v>4825</v>
      </c>
      <c r="AV18" s="6" t="s">
        <v>4208</v>
      </c>
      <c r="AW18" s="6" t="s">
        <v>276</v>
      </c>
      <c r="AX18" s="150" t="s">
        <v>5424</v>
      </c>
      <c r="AY18" s="6" t="s">
        <v>5405</v>
      </c>
      <c r="AZ18" s="6" t="s">
        <v>4993</v>
      </c>
      <c r="BB18" s="6" t="s">
        <v>4870</v>
      </c>
    </row>
    <row r="19" spans="1:54">
      <c r="A19" s="6" t="s">
        <v>341</v>
      </c>
      <c r="B19" s="149" t="str">
        <f t="shared" si="5"/>
        <v>玉證線上開戶</v>
      </c>
      <c r="C19" s="149" t="str">
        <f>IF(SUMPRODUCT(($A$2:A19=A19)*1)=1,B19,LOOKUP(1,0/($A$1:A18=A19),$C$1:C18)&amp;","&amp;B19)</f>
        <v>行動銀行系統,個網銀系統(PIB),線上服務應用系統(數金處),玉證線上開戶</v>
      </c>
      <c r="D19" s="6" t="s">
        <v>292</v>
      </c>
      <c r="E19" s="6" t="s">
        <v>4208</v>
      </c>
      <c r="F19" s="6" t="s">
        <v>52</v>
      </c>
      <c r="G19" s="6" t="s">
        <v>4969</v>
      </c>
      <c r="H19" s="6" t="s">
        <v>4994</v>
      </c>
      <c r="I19" s="6" t="s">
        <v>4961</v>
      </c>
      <c r="J19" s="6" t="s">
        <v>276</v>
      </c>
      <c r="K19" s="6" t="s">
        <v>4995</v>
      </c>
      <c r="L19" s="149" t="s">
        <v>4997</v>
      </c>
      <c r="M19" s="149" t="s">
        <v>10363</v>
      </c>
      <c r="N19" s="149">
        <v>4</v>
      </c>
      <c r="O19" s="6" t="s">
        <v>5102</v>
      </c>
      <c r="P19" s="6" t="s">
        <v>5103</v>
      </c>
      <c r="Q19" s="6" t="s">
        <v>5254</v>
      </c>
      <c r="R19" s="6" t="s">
        <v>4206</v>
      </c>
      <c r="S19" s="6" t="s">
        <v>52</v>
      </c>
      <c r="T19" s="6" t="s">
        <v>52</v>
      </c>
      <c r="U19" s="6" t="s">
        <v>52</v>
      </c>
      <c r="V19" s="6" t="s">
        <v>52</v>
      </c>
      <c r="W19" s="6" t="s">
        <v>52</v>
      </c>
      <c r="X19" s="6" t="s">
        <v>52</v>
      </c>
      <c r="Y19" s="6" t="s">
        <v>4961</v>
      </c>
      <c r="Z19" s="6" t="s">
        <v>52</v>
      </c>
      <c r="AA19" s="6" t="s">
        <v>4954</v>
      </c>
      <c r="AB19" s="6" t="s">
        <v>4208</v>
      </c>
      <c r="AC19" s="6">
        <v>575</v>
      </c>
      <c r="AD19" s="6" t="s">
        <v>5071</v>
      </c>
      <c r="AE19" s="127">
        <v>42741</v>
      </c>
      <c r="AF19" s="6" t="s">
        <v>4954</v>
      </c>
      <c r="AG19" s="127">
        <v>42748</v>
      </c>
      <c r="AJ19" s="6">
        <v>20253</v>
      </c>
      <c r="AL19" s="6" t="s">
        <v>4206</v>
      </c>
      <c r="AM19" s="6" t="s">
        <v>5104</v>
      </c>
      <c r="AN19" s="6" t="s">
        <v>4208</v>
      </c>
      <c r="AU19" s="6" t="s">
        <v>4825</v>
      </c>
      <c r="AV19" s="6" t="s">
        <v>4208</v>
      </c>
      <c r="AW19" s="6" t="s">
        <v>276</v>
      </c>
      <c r="AX19" s="150" t="s">
        <v>5424</v>
      </c>
      <c r="AY19" s="6" t="s">
        <v>4997</v>
      </c>
      <c r="AZ19" s="6" t="s">
        <v>4993</v>
      </c>
    </row>
    <row r="20" spans="1:54">
      <c r="A20" s="149" t="s">
        <v>427</v>
      </c>
      <c r="B20" s="149" t="str">
        <f t="shared" ref="B20:B21" si="6">K20</f>
        <v>個網銀系統(PIB)</v>
      </c>
      <c r="C20" s="149" t="str">
        <f>IF(SUMPRODUCT(($A$2:A20=A20)*1)=1,B20,LOOKUP(1,0/($A$1:A19=A20),$C$1:C19)&amp;","&amp;B20)</f>
        <v>個網銀系統(PIB)</v>
      </c>
      <c r="D20" s="149" t="s">
        <v>5459</v>
      </c>
      <c r="E20" s="149" t="s">
        <v>4208</v>
      </c>
      <c r="F20" s="149" t="s">
        <v>52</v>
      </c>
      <c r="G20" s="149" t="s">
        <v>5460</v>
      </c>
      <c r="H20" s="149" t="s">
        <v>4206</v>
      </c>
      <c r="I20" s="149" t="s">
        <v>4961</v>
      </c>
      <c r="J20" s="149" t="s">
        <v>52</v>
      </c>
      <c r="K20" s="149" t="s">
        <v>14</v>
      </c>
      <c r="L20" s="149" t="s">
        <v>5300</v>
      </c>
      <c r="M20" s="149" t="s">
        <v>10364</v>
      </c>
      <c r="N20" s="149">
        <v>1</v>
      </c>
      <c r="O20" s="6" t="s">
        <v>5102</v>
      </c>
      <c r="P20" s="6" t="s">
        <v>5187</v>
      </c>
      <c r="Q20" s="149" t="s">
        <v>52</v>
      </c>
      <c r="R20" s="149" t="s">
        <v>4206</v>
      </c>
      <c r="S20" s="149" t="s">
        <v>52</v>
      </c>
      <c r="T20" s="149" t="s">
        <v>52</v>
      </c>
      <c r="U20" s="149" t="s">
        <v>52</v>
      </c>
      <c r="V20" s="149" t="s">
        <v>52</v>
      </c>
      <c r="W20" s="149" t="s">
        <v>52</v>
      </c>
      <c r="X20" s="149" t="s">
        <v>52</v>
      </c>
      <c r="Y20" s="149" t="s">
        <v>4961</v>
      </c>
      <c r="Z20" s="149" t="s">
        <v>52</v>
      </c>
      <c r="AA20" s="149" t="s">
        <v>4954</v>
      </c>
      <c r="AB20" s="149" t="s">
        <v>4208</v>
      </c>
      <c r="AC20" s="149">
        <v>506</v>
      </c>
      <c r="AD20" s="149" t="s">
        <v>4979</v>
      </c>
      <c r="AE20" s="127">
        <v>42720</v>
      </c>
      <c r="AF20" s="149" t="s">
        <v>4954</v>
      </c>
      <c r="AG20" s="127">
        <v>42734</v>
      </c>
      <c r="AH20" s="149" t="s">
        <v>52</v>
      </c>
      <c r="AI20" s="127" t="s">
        <v>52</v>
      </c>
      <c r="AJ20" s="149">
        <v>18563</v>
      </c>
      <c r="AK20" s="149" t="s">
        <v>52</v>
      </c>
      <c r="AL20" s="149" t="s">
        <v>4206</v>
      </c>
      <c r="AM20" s="149" t="s">
        <v>52</v>
      </c>
      <c r="AN20" s="149" t="s">
        <v>5315</v>
      </c>
      <c r="AO20" s="149" t="s">
        <v>52</v>
      </c>
      <c r="AP20" s="149" t="s">
        <v>52</v>
      </c>
      <c r="AQ20" s="149" t="s">
        <v>52</v>
      </c>
      <c r="AR20" s="149" t="s">
        <v>52</v>
      </c>
      <c r="AS20" s="149" t="s">
        <v>52</v>
      </c>
      <c r="AT20" s="149" t="s">
        <v>52</v>
      </c>
      <c r="AU20" s="149" t="s">
        <v>4825</v>
      </c>
      <c r="AV20" s="6" t="s">
        <v>4206</v>
      </c>
      <c r="AW20" s="6" t="s">
        <v>276</v>
      </c>
      <c r="AX20" s="150" t="s">
        <v>2244</v>
      </c>
      <c r="AY20" s="149" t="s">
        <v>5300</v>
      </c>
      <c r="AZ20" s="6" t="s">
        <v>4993</v>
      </c>
    </row>
    <row r="21" spans="1:54">
      <c r="A21" s="149" t="s">
        <v>427</v>
      </c>
      <c r="B21" s="149" t="str">
        <f t="shared" si="6"/>
        <v>玉山業務OTP平台(BOTP)</v>
      </c>
      <c r="C21" s="149" t="str">
        <f>IF(SUMPRODUCT(($A$2:A21=A21)*1)=1,B21,LOOKUP(1,0/($A$1:A20=A21),$C$1:C20)&amp;","&amp;B21)</f>
        <v>個網銀系統(PIB),玉山業務OTP平台(BOTP)</v>
      </c>
      <c r="D21" s="149" t="s">
        <v>5459</v>
      </c>
      <c r="E21" s="149" t="s">
        <v>4208</v>
      </c>
      <c r="F21" s="149" t="s">
        <v>52</v>
      </c>
      <c r="G21" s="149" t="s">
        <v>5460</v>
      </c>
      <c r="H21" s="149" t="s">
        <v>4206</v>
      </c>
      <c r="I21" s="149" t="s">
        <v>4961</v>
      </c>
      <c r="J21" s="149" t="s">
        <v>52</v>
      </c>
      <c r="K21" s="149" t="s">
        <v>5461</v>
      </c>
      <c r="L21" s="149" t="s">
        <v>5462</v>
      </c>
      <c r="M21" s="149" t="s">
        <v>10364</v>
      </c>
      <c r="N21" s="149">
        <v>2</v>
      </c>
      <c r="O21" s="6" t="s">
        <v>5102</v>
      </c>
      <c r="P21" s="6" t="s">
        <v>5187</v>
      </c>
      <c r="Q21" s="149" t="s">
        <v>52</v>
      </c>
      <c r="R21" s="149" t="s">
        <v>4206</v>
      </c>
      <c r="S21" s="149" t="s">
        <v>52</v>
      </c>
      <c r="T21" s="149" t="s">
        <v>52</v>
      </c>
      <c r="U21" s="149" t="s">
        <v>52</v>
      </c>
      <c r="V21" s="149" t="s">
        <v>52</v>
      </c>
      <c r="W21" s="149" t="s">
        <v>52</v>
      </c>
      <c r="X21" s="149" t="s">
        <v>52</v>
      </c>
      <c r="Y21" s="149" t="s">
        <v>4961</v>
      </c>
      <c r="Z21" s="149" t="s">
        <v>52</v>
      </c>
      <c r="AA21" s="149" t="s">
        <v>4954</v>
      </c>
      <c r="AB21" s="149" t="s">
        <v>4208</v>
      </c>
      <c r="AC21" s="149">
        <v>506</v>
      </c>
      <c r="AD21" s="149" t="s">
        <v>4979</v>
      </c>
      <c r="AE21" s="127">
        <v>42720</v>
      </c>
      <c r="AF21" s="149" t="s">
        <v>4954</v>
      </c>
      <c r="AG21" s="127">
        <v>42734</v>
      </c>
      <c r="AH21" s="149" t="s">
        <v>52</v>
      </c>
      <c r="AI21" s="127" t="s">
        <v>52</v>
      </c>
      <c r="AJ21" s="149">
        <v>18563</v>
      </c>
      <c r="AK21" s="149" t="s">
        <v>52</v>
      </c>
      <c r="AL21" s="149" t="s">
        <v>4206</v>
      </c>
      <c r="AM21" s="149" t="s">
        <v>52</v>
      </c>
      <c r="AN21" s="149" t="s">
        <v>5315</v>
      </c>
      <c r="AO21" s="149" t="s">
        <v>52</v>
      </c>
      <c r="AP21" s="149" t="s">
        <v>52</v>
      </c>
      <c r="AQ21" s="149" t="s">
        <v>52</v>
      </c>
      <c r="AR21" s="149" t="s">
        <v>52</v>
      </c>
      <c r="AS21" s="149" t="s">
        <v>52</v>
      </c>
      <c r="AT21" s="149" t="s">
        <v>52</v>
      </c>
      <c r="AU21" s="149" t="s">
        <v>4825</v>
      </c>
      <c r="AV21" s="6" t="s">
        <v>4206</v>
      </c>
      <c r="AW21" s="6" t="s">
        <v>276</v>
      </c>
      <c r="AX21" s="150" t="s">
        <v>2244</v>
      </c>
      <c r="AY21" s="149" t="s">
        <v>5462</v>
      </c>
      <c r="AZ21" s="6" t="s">
        <v>4993</v>
      </c>
    </row>
    <row r="22" spans="1:54">
      <c r="A22" s="6" t="s">
        <v>410</v>
      </c>
      <c r="B22" s="149" t="str">
        <f t="shared" ref="B22:B27" si="7">K22</f>
        <v>個網銀系統(PIB)</v>
      </c>
      <c r="C22" s="149" t="str">
        <f>IF(SUMPRODUCT(($A$2:A22=A22)*1)=1,B22,LOOKUP(1,0/($A$1:A21=A22),$C$1:C21)&amp;","&amp;B22)</f>
        <v>個網銀系統(PIB)</v>
      </c>
      <c r="D22" s="6" t="s">
        <v>302</v>
      </c>
      <c r="E22" s="6" t="s">
        <v>4208</v>
      </c>
      <c r="F22" s="6" t="s">
        <v>52</v>
      </c>
      <c r="G22" s="6" t="s">
        <v>4969</v>
      </c>
      <c r="H22" s="6" t="s">
        <v>4206</v>
      </c>
      <c r="I22" s="6" t="s">
        <v>4961</v>
      </c>
      <c r="J22" s="6" t="s">
        <v>276</v>
      </c>
      <c r="K22" s="6" t="s">
        <v>14</v>
      </c>
      <c r="L22" s="149" t="s">
        <v>5300</v>
      </c>
      <c r="M22" s="149" t="s">
        <v>10365</v>
      </c>
      <c r="N22" s="149">
        <v>1</v>
      </c>
      <c r="O22" s="6" t="s">
        <v>5102</v>
      </c>
      <c r="P22" s="6" t="s">
        <v>5103</v>
      </c>
      <c r="Q22" s="6" t="s">
        <v>5254</v>
      </c>
      <c r="R22" s="6" t="s">
        <v>4206</v>
      </c>
      <c r="S22" s="6" t="s">
        <v>52</v>
      </c>
      <c r="T22" s="6" t="s">
        <v>52</v>
      </c>
      <c r="U22" s="6" t="s">
        <v>52</v>
      </c>
      <c r="V22" s="6" t="s">
        <v>52</v>
      </c>
      <c r="W22" s="6" t="s">
        <v>52</v>
      </c>
      <c r="X22" s="6" t="s">
        <v>52</v>
      </c>
      <c r="Y22" s="6" t="s">
        <v>4961</v>
      </c>
      <c r="Z22" s="6" t="s">
        <v>52</v>
      </c>
      <c r="AA22" s="6" t="s">
        <v>4954</v>
      </c>
      <c r="AB22" s="6" t="s">
        <v>4208</v>
      </c>
      <c r="AC22" s="6">
        <v>251</v>
      </c>
      <c r="AD22" s="6" t="s">
        <v>5068</v>
      </c>
      <c r="AE22" s="127">
        <v>42741</v>
      </c>
      <c r="AF22" s="6" t="s">
        <v>4954</v>
      </c>
      <c r="AG22" s="127">
        <v>42748</v>
      </c>
      <c r="AJ22" s="6">
        <v>20292</v>
      </c>
      <c r="AL22" s="6" t="s">
        <v>4206</v>
      </c>
      <c r="AM22" s="6" t="s">
        <v>5104</v>
      </c>
      <c r="AN22" s="6" t="s">
        <v>4208</v>
      </c>
      <c r="AU22" s="6" t="s">
        <v>4825</v>
      </c>
      <c r="AV22" s="6" t="s">
        <v>4206</v>
      </c>
      <c r="AW22" s="6" t="s">
        <v>276</v>
      </c>
      <c r="AX22" s="150" t="s">
        <v>5473</v>
      </c>
      <c r="AY22" s="6" t="s">
        <v>5300</v>
      </c>
      <c r="AZ22" s="6" t="s">
        <v>4993</v>
      </c>
    </row>
    <row r="23" spans="1:54">
      <c r="A23" s="6" t="s">
        <v>410</v>
      </c>
      <c r="B23" s="149" t="str">
        <f t="shared" si="7"/>
        <v>Common Service共用服務系統</v>
      </c>
      <c r="C23" s="149" t="str">
        <f>IF(SUMPRODUCT(($A$2:A23=A23)*1)=1,B23,LOOKUP(1,0/($A$1:A22=A23),$C$1:C22)&amp;","&amp;B23)</f>
        <v>個網銀系統(PIB),Common Service共用服務系統</v>
      </c>
      <c r="D23" s="6" t="s">
        <v>302</v>
      </c>
      <c r="E23" s="6" t="s">
        <v>4208</v>
      </c>
      <c r="F23" s="6" t="s">
        <v>52</v>
      </c>
      <c r="G23" s="6" t="s">
        <v>4969</v>
      </c>
      <c r="H23" s="6" t="s">
        <v>4206</v>
      </c>
      <c r="I23" s="6" t="s">
        <v>4961</v>
      </c>
      <c r="J23" s="6" t="s">
        <v>276</v>
      </c>
      <c r="K23" s="6" t="s">
        <v>5474</v>
      </c>
      <c r="L23" s="149" t="s">
        <v>5348</v>
      </c>
      <c r="M23" s="149" t="s">
        <v>10365</v>
      </c>
      <c r="N23" s="149">
        <v>2</v>
      </c>
      <c r="O23" s="6" t="s">
        <v>5102</v>
      </c>
      <c r="P23" s="6" t="s">
        <v>5103</v>
      </c>
      <c r="Q23" s="6" t="s">
        <v>5254</v>
      </c>
      <c r="R23" s="6" t="s">
        <v>4206</v>
      </c>
      <c r="S23" s="6" t="s">
        <v>52</v>
      </c>
      <c r="T23" s="6" t="s">
        <v>52</v>
      </c>
      <c r="U23" s="6" t="s">
        <v>52</v>
      </c>
      <c r="V23" s="6" t="s">
        <v>52</v>
      </c>
      <c r="W23" s="6" t="s">
        <v>52</v>
      </c>
      <c r="X23" s="6" t="s">
        <v>52</v>
      </c>
      <c r="Y23" s="6" t="s">
        <v>4961</v>
      </c>
      <c r="Z23" s="6" t="s">
        <v>52</v>
      </c>
      <c r="AA23" s="6" t="s">
        <v>4954</v>
      </c>
      <c r="AB23" s="6" t="s">
        <v>4208</v>
      </c>
      <c r="AC23" s="6">
        <v>251</v>
      </c>
      <c r="AD23" s="6" t="s">
        <v>5068</v>
      </c>
      <c r="AE23" s="127">
        <v>42741</v>
      </c>
      <c r="AF23" s="6" t="s">
        <v>4954</v>
      </c>
      <c r="AG23" s="127">
        <v>42748</v>
      </c>
      <c r="AJ23" s="6">
        <v>20292</v>
      </c>
      <c r="AL23" s="6" t="s">
        <v>4206</v>
      </c>
      <c r="AM23" s="6" t="s">
        <v>5104</v>
      </c>
      <c r="AN23" s="6" t="s">
        <v>4208</v>
      </c>
      <c r="AU23" s="6" t="s">
        <v>4825</v>
      </c>
      <c r="AV23" s="6" t="s">
        <v>4206</v>
      </c>
      <c r="AW23" s="6" t="s">
        <v>276</v>
      </c>
      <c r="AX23" s="150" t="s">
        <v>5473</v>
      </c>
      <c r="AY23" s="6" t="s">
        <v>5348</v>
      </c>
      <c r="AZ23" s="6" t="s">
        <v>4993</v>
      </c>
    </row>
    <row r="24" spans="1:54">
      <c r="A24" s="6" t="s">
        <v>405</v>
      </c>
      <c r="B24" s="149" t="str">
        <f t="shared" si="7"/>
        <v>個網銀系統(PIB)</v>
      </c>
      <c r="C24" s="149" t="str">
        <f>IF(SUMPRODUCT(($A$2:A24=A24)*1)=1,B24,LOOKUP(1,0/($A$1:A23=A24),$C$1:C23)&amp;","&amp;B24)</f>
        <v>個網銀系統(PIB)</v>
      </c>
      <c r="D24" s="6" t="s">
        <v>116</v>
      </c>
      <c r="E24" s="6" t="s">
        <v>4208</v>
      </c>
      <c r="F24" s="6" t="s">
        <v>52</v>
      </c>
      <c r="G24" s="6" t="s">
        <v>4969</v>
      </c>
      <c r="H24" s="6" t="s">
        <v>4206</v>
      </c>
      <c r="I24" s="6" t="s">
        <v>4961</v>
      </c>
      <c r="J24" s="6" t="s">
        <v>276</v>
      </c>
      <c r="K24" s="6" t="s">
        <v>14</v>
      </c>
      <c r="L24" s="149" t="s">
        <v>5300</v>
      </c>
      <c r="M24" s="149" t="s">
        <v>10366</v>
      </c>
      <c r="N24" s="149">
        <v>1</v>
      </c>
      <c r="O24" s="6" t="s">
        <v>5102</v>
      </c>
      <c r="P24" s="6" t="s">
        <v>5103</v>
      </c>
      <c r="Q24" s="6" t="s">
        <v>5254</v>
      </c>
      <c r="R24" s="6" t="s">
        <v>4206</v>
      </c>
      <c r="S24" s="6" t="s">
        <v>52</v>
      </c>
      <c r="T24" s="6" t="s">
        <v>52</v>
      </c>
      <c r="U24" s="6" t="s">
        <v>52</v>
      </c>
      <c r="V24" s="6" t="s">
        <v>52</v>
      </c>
      <c r="W24" s="6" t="s">
        <v>52</v>
      </c>
      <c r="X24" s="6" t="s">
        <v>52</v>
      </c>
      <c r="Y24" s="6" t="s">
        <v>4961</v>
      </c>
      <c r="Z24" s="6" t="s">
        <v>52</v>
      </c>
      <c r="AA24" s="6" t="s">
        <v>4954</v>
      </c>
      <c r="AB24" s="6" t="s">
        <v>4208</v>
      </c>
      <c r="AC24" s="6">
        <v>543</v>
      </c>
      <c r="AD24" s="6" t="s">
        <v>5068</v>
      </c>
      <c r="AE24" s="127">
        <v>42741</v>
      </c>
      <c r="AF24" s="6" t="s">
        <v>4954</v>
      </c>
      <c r="AG24" s="127">
        <v>42748</v>
      </c>
      <c r="AJ24" s="6">
        <v>20293</v>
      </c>
      <c r="AL24" s="6" t="s">
        <v>4206</v>
      </c>
      <c r="AM24" s="6" t="s">
        <v>5104</v>
      </c>
      <c r="AN24" s="6" t="s">
        <v>4208</v>
      </c>
      <c r="AU24" s="6" t="s">
        <v>4825</v>
      </c>
      <c r="AV24" s="6" t="s">
        <v>4206</v>
      </c>
      <c r="AW24" s="6" t="s">
        <v>276</v>
      </c>
      <c r="AX24" s="150" t="s">
        <v>2444</v>
      </c>
      <c r="AY24" s="6" t="s">
        <v>5300</v>
      </c>
      <c r="AZ24" s="6" t="s">
        <v>4993</v>
      </c>
    </row>
    <row r="25" spans="1:54">
      <c r="A25" s="6" t="s">
        <v>405</v>
      </c>
      <c r="B25" s="149" t="str">
        <f t="shared" si="7"/>
        <v>線上服務應用系統(數金處)</v>
      </c>
      <c r="C25" s="149" t="str">
        <f>IF(SUMPRODUCT(($A$2:A25=A25)*1)=1,B25,LOOKUP(1,0/($A$1:A24=A25),$C$1:C24)&amp;","&amp;B25)</f>
        <v>個網銀系統(PIB),線上服務應用系統(數金處)</v>
      </c>
      <c r="D25" s="6" t="s">
        <v>116</v>
      </c>
      <c r="E25" s="6" t="s">
        <v>4208</v>
      </c>
      <c r="F25" s="6" t="s">
        <v>52</v>
      </c>
      <c r="G25" s="6" t="s">
        <v>4969</v>
      </c>
      <c r="H25" s="6" t="s">
        <v>4206</v>
      </c>
      <c r="I25" s="6" t="s">
        <v>4961</v>
      </c>
      <c r="J25" s="6" t="s">
        <v>276</v>
      </c>
      <c r="K25" s="6" t="s">
        <v>5425</v>
      </c>
      <c r="L25" s="149" t="s">
        <v>5405</v>
      </c>
      <c r="M25" s="149" t="s">
        <v>10366</v>
      </c>
      <c r="N25" s="149">
        <v>2</v>
      </c>
      <c r="O25" s="6" t="s">
        <v>5102</v>
      </c>
      <c r="P25" s="6" t="s">
        <v>5103</v>
      </c>
      <c r="Q25" s="6" t="s">
        <v>5254</v>
      </c>
      <c r="R25" s="6" t="s">
        <v>4206</v>
      </c>
      <c r="S25" s="6" t="s">
        <v>52</v>
      </c>
      <c r="T25" s="6" t="s">
        <v>52</v>
      </c>
      <c r="U25" s="6" t="s">
        <v>52</v>
      </c>
      <c r="V25" s="6" t="s">
        <v>52</v>
      </c>
      <c r="W25" s="6" t="s">
        <v>52</v>
      </c>
      <c r="X25" s="6" t="s">
        <v>52</v>
      </c>
      <c r="Y25" s="6" t="s">
        <v>4961</v>
      </c>
      <c r="Z25" s="6" t="s">
        <v>52</v>
      </c>
      <c r="AA25" s="6" t="s">
        <v>4954</v>
      </c>
      <c r="AB25" s="6" t="s">
        <v>4208</v>
      </c>
      <c r="AC25" s="6">
        <v>543</v>
      </c>
      <c r="AD25" s="6" t="s">
        <v>5068</v>
      </c>
      <c r="AE25" s="127">
        <v>42741</v>
      </c>
      <c r="AF25" s="6" t="s">
        <v>4954</v>
      </c>
      <c r="AG25" s="127">
        <v>42748</v>
      </c>
      <c r="AJ25" s="6">
        <v>20293</v>
      </c>
      <c r="AL25" s="6" t="s">
        <v>4206</v>
      </c>
      <c r="AM25" s="6" t="s">
        <v>5104</v>
      </c>
      <c r="AN25" s="6" t="s">
        <v>4208</v>
      </c>
      <c r="AU25" s="6" t="s">
        <v>4825</v>
      </c>
      <c r="AV25" s="6" t="s">
        <v>4206</v>
      </c>
      <c r="AW25" s="6" t="s">
        <v>276</v>
      </c>
      <c r="AX25" s="150" t="s">
        <v>304</v>
      </c>
      <c r="AY25" s="6" t="s">
        <v>5405</v>
      </c>
      <c r="AZ25" s="6" t="s">
        <v>4993</v>
      </c>
    </row>
    <row r="26" spans="1:54">
      <c r="A26" s="6" t="s">
        <v>54</v>
      </c>
      <c r="B26" s="149" t="str">
        <f t="shared" si="7"/>
        <v>敏捷行銷顧客經營系統(MARS)</v>
      </c>
      <c r="C26" s="149" t="str">
        <f>IF(SUMPRODUCT(($A$2:A26=A26)*1)=1,B26,LOOKUP(1,0/($A$1:A25=A26),$C$1:C25)&amp;","&amp;B26)</f>
        <v>敏捷行銷顧客經營系統(MARS)</v>
      </c>
      <c r="D26" s="6" t="s">
        <v>58</v>
      </c>
      <c r="E26" s="6" t="s">
        <v>4208</v>
      </c>
      <c r="F26" s="6" t="s">
        <v>52</v>
      </c>
      <c r="G26" s="6" t="s">
        <v>4969</v>
      </c>
      <c r="H26" s="6" t="s">
        <v>5483</v>
      </c>
      <c r="I26" s="6" t="s">
        <v>4978</v>
      </c>
      <c r="J26" s="6" t="s">
        <v>56</v>
      </c>
      <c r="K26" s="6" t="s">
        <v>15</v>
      </c>
      <c r="L26" s="149" t="s">
        <v>5485</v>
      </c>
      <c r="M26" s="149" t="s">
        <v>10367</v>
      </c>
      <c r="N26" s="149">
        <v>1</v>
      </c>
      <c r="O26" s="6" t="s">
        <v>5102</v>
      </c>
      <c r="P26" s="6" t="s">
        <v>5103</v>
      </c>
      <c r="Q26" s="6" t="s">
        <v>5175</v>
      </c>
      <c r="R26" s="6" t="s">
        <v>4969</v>
      </c>
      <c r="S26" s="6" t="s">
        <v>4975</v>
      </c>
      <c r="T26" s="6" t="s">
        <v>4972</v>
      </c>
      <c r="U26" s="6" t="s">
        <v>52</v>
      </c>
      <c r="V26" s="6" t="s">
        <v>52</v>
      </c>
      <c r="W26" s="6" t="s">
        <v>52</v>
      </c>
      <c r="X26" s="6" t="s">
        <v>52</v>
      </c>
      <c r="Y26" s="6" t="s">
        <v>4978</v>
      </c>
      <c r="Z26" s="6" t="s">
        <v>4208</v>
      </c>
      <c r="AA26" s="6" t="s">
        <v>4955</v>
      </c>
      <c r="AB26" s="6" t="s">
        <v>4208</v>
      </c>
      <c r="AC26" s="6">
        <v>253</v>
      </c>
      <c r="AD26" s="6" t="s">
        <v>4973</v>
      </c>
      <c r="AE26" s="127">
        <v>42741</v>
      </c>
      <c r="AF26" s="6" t="s">
        <v>4955</v>
      </c>
      <c r="AG26" s="127">
        <v>42745</v>
      </c>
      <c r="AH26" s="6" t="s">
        <v>4957</v>
      </c>
      <c r="AI26" s="127" t="s">
        <v>4957</v>
      </c>
      <c r="AJ26" s="6">
        <v>18986</v>
      </c>
      <c r="AL26" s="6" t="s">
        <v>4206</v>
      </c>
      <c r="AM26" s="6" t="s">
        <v>5104</v>
      </c>
      <c r="AN26" s="6" t="s">
        <v>4208</v>
      </c>
      <c r="AU26" s="6" t="s">
        <v>4825</v>
      </c>
      <c r="AV26" s="6" t="s">
        <v>4206</v>
      </c>
      <c r="AW26" s="6" t="s">
        <v>5484</v>
      </c>
      <c r="AX26" s="150" t="s">
        <v>54</v>
      </c>
      <c r="AY26" s="6" t="s">
        <v>5485</v>
      </c>
      <c r="AZ26" s="6" t="s">
        <v>4993</v>
      </c>
    </row>
    <row r="27" spans="1:54">
      <c r="A27" s="6" t="s">
        <v>54</v>
      </c>
      <c r="B27" s="149" t="str">
        <f t="shared" si="7"/>
        <v>新世代分行系統(NBS)</v>
      </c>
      <c r="C27" s="149" t="str">
        <f>IF(SUMPRODUCT(($A$2:A27=A27)*1)=1,B27,LOOKUP(1,0/($A$1:A26=A27),$C$1:C26)&amp;","&amp;B27)</f>
        <v>敏捷行銷顧客經營系統(MARS),新世代分行系統(NBS)</v>
      </c>
      <c r="D27" s="6" t="s">
        <v>58</v>
      </c>
      <c r="E27" s="6" t="s">
        <v>4208</v>
      </c>
      <c r="F27" s="6" t="s">
        <v>52</v>
      </c>
      <c r="G27" s="6" t="s">
        <v>4969</v>
      </c>
      <c r="H27" s="6" t="s">
        <v>5483</v>
      </c>
      <c r="I27" s="6" t="s">
        <v>4978</v>
      </c>
      <c r="J27" s="6" t="s">
        <v>56</v>
      </c>
      <c r="K27" s="6" t="s">
        <v>16</v>
      </c>
      <c r="L27" s="149" t="s">
        <v>5486</v>
      </c>
      <c r="M27" s="149" t="s">
        <v>10367</v>
      </c>
      <c r="N27" s="149">
        <v>2</v>
      </c>
      <c r="O27" s="6" t="s">
        <v>5102</v>
      </c>
      <c r="P27" s="6" t="s">
        <v>5103</v>
      </c>
      <c r="Q27" s="6" t="s">
        <v>5175</v>
      </c>
      <c r="R27" s="6" t="s">
        <v>4969</v>
      </c>
      <c r="S27" s="6" t="s">
        <v>4975</v>
      </c>
      <c r="T27" s="6" t="s">
        <v>4972</v>
      </c>
      <c r="U27" s="6" t="s">
        <v>52</v>
      </c>
      <c r="V27" s="6" t="s">
        <v>52</v>
      </c>
      <c r="W27" s="6" t="s">
        <v>52</v>
      </c>
      <c r="X27" s="6" t="s">
        <v>52</v>
      </c>
      <c r="Y27" s="6" t="s">
        <v>4978</v>
      </c>
      <c r="Z27" s="6" t="s">
        <v>4208</v>
      </c>
      <c r="AA27" s="6" t="s">
        <v>4955</v>
      </c>
      <c r="AB27" s="6" t="s">
        <v>4208</v>
      </c>
      <c r="AC27" s="6">
        <v>253</v>
      </c>
      <c r="AD27" s="6" t="s">
        <v>4973</v>
      </c>
      <c r="AE27" s="127">
        <v>42741</v>
      </c>
      <c r="AF27" s="6" t="s">
        <v>4955</v>
      </c>
      <c r="AG27" s="127">
        <v>42745</v>
      </c>
      <c r="AH27" s="6" t="s">
        <v>4957</v>
      </c>
      <c r="AI27" s="127" t="s">
        <v>4957</v>
      </c>
      <c r="AJ27" s="6">
        <v>18986</v>
      </c>
      <c r="AL27" s="6" t="s">
        <v>4206</v>
      </c>
      <c r="AM27" s="6" t="s">
        <v>5104</v>
      </c>
      <c r="AN27" s="6" t="s">
        <v>4208</v>
      </c>
      <c r="AU27" s="6" t="s">
        <v>4825</v>
      </c>
      <c r="AV27" s="6" t="s">
        <v>4206</v>
      </c>
      <c r="AW27" s="6" t="s">
        <v>56</v>
      </c>
      <c r="AX27" s="150" t="s">
        <v>54</v>
      </c>
      <c r="AY27" s="6" t="s">
        <v>5486</v>
      </c>
      <c r="AZ27" s="6" t="s">
        <v>4993</v>
      </c>
    </row>
    <row r="28" spans="1:54">
      <c r="A28" s="6" t="s">
        <v>64</v>
      </c>
      <c r="B28" s="149" t="str">
        <f t="shared" ref="B28:B42" si="8">K28</f>
        <v>新世代分行系統(NBS)</v>
      </c>
      <c r="C28" s="149" t="str">
        <f>IF(SUMPRODUCT(($A$2:A28=A28)*1)=1,B28,LOOKUP(1,0/($A$1:A27=A28),$C$1:C27)&amp;","&amp;B28)</f>
        <v>新世代分行系統(NBS)</v>
      </c>
      <c r="D28" s="6" t="s">
        <v>68</v>
      </c>
      <c r="E28" s="6" t="s">
        <v>4208</v>
      </c>
      <c r="F28" s="6" t="s">
        <v>52</v>
      </c>
      <c r="G28" s="6" t="s">
        <v>4969</v>
      </c>
      <c r="H28" s="6" t="s">
        <v>5483</v>
      </c>
      <c r="I28" s="6" t="s">
        <v>4978</v>
      </c>
      <c r="J28" s="6" t="s">
        <v>66</v>
      </c>
      <c r="K28" s="6" t="s">
        <v>16</v>
      </c>
      <c r="L28" s="149" t="s">
        <v>5486</v>
      </c>
      <c r="M28" s="149" t="s">
        <v>10368</v>
      </c>
      <c r="N28" s="149">
        <v>1</v>
      </c>
      <c r="O28" s="6" t="s">
        <v>5102</v>
      </c>
      <c r="P28" s="6" t="s">
        <v>5103</v>
      </c>
      <c r="Q28" s="6" t="s">
        <v>5175</v>
      </c>
      <c r="R28" s="6" t="s">
        <v>4969</v>
      </c>
      <c r="S28" s="6" t="s">
        <v>4975</v>
      </c>
      <c r="T28" s="6" t="s">
        <v>4976</v>
      </c>
      <c r="U28" s="6" t="s">
        <v>52</v>
      </c>
      <c r="V28" s="6" t="s">
        <v>52</v>
      </c>
      <c r="W28" s="6" t="s">
        <v>52</v>
      </c>
      <c r="X28" s="6" t="s">
        <v>52</v>
      </c>
      <c r="Y28" s="6" t="s">
        <v>4978</v>
      </c>
      <c r="Z28" s="6" t="s">
        <v>52</v>
      </c>
      <c r="AA28" s="6" t="s">
        <v>4955</v>
      </c>
      <c r="AB28" s="6" t="s">
        <v>4208</v>
      </c>
      <c r="AC28" s="6">
        <v>120</v>
      </c>
      <c r="AD28" s="6" t="s">
        <v>5005</v>
      </c>
      <c r="AE28" s="127">
        <v>42732</v>
      </c>
      <c r="AF28" s="6" t="s">
        <v>4958</v>
      </c>
      <c r="AG28" s="127">
        <v>42734</v>
      </c>
      <c r="AH28" s="6" t="s">
        <v>4957</v>
      </c>
      <c r="AI28" s="127" t="s">
        <v>4957</v>
      </c>
      <c r="AJ28" s="6">
        <v>18143</v>
      </c>
      <c r="AL28" s="6" t="s">
        <v>4206</v>
      </c>
      <c r="AM28" s="6" t="s">
        <v>5104</v>
      </c>
      <c r="AN28" s="6" t="s">
        <v>4208</v>
      </c>
      <c r="AU28" s="6" t="s">
        <v>4825</v>
      </c>
      <c r="AV28" s="6" t="s">
        <v>4206</v>
      </c>
      <c r="AW28" s="6" t="s">
        <v>66</v>
      </c>
      <c r="AX28" s="150" t="s">
        <v>64</v>
      </c>
      <c r="AY28" s="6" t="s">
        <v>5486</v>
      </c>
      <c r="AZ28" s="6" t="s">
        <v>4993</v>
      </c>
    </row>
    <row r="29" spans="1:54">
      <c r="A29" s="6" t="s">
        <v>72</v>
      </c>
      <c r="B29" s="149" t="str">
        <f t="shared" si="8"/>
        <v>新世代分行系統(NBS)</v>
      </c>
      <c r="C29" s="149" t="str">
        <f>IF(SUMPRODUCT(($A$2:A29=A29)*1)=1,B29,LOOKUP(1,0/($A$1:A28=A29),$C$1:C28)&amp;","&amp;B29)</f>
        <v>新世代分行系統(NBS)</v>
      </c>
      <c r="D29" s="6" t="s">
        <v>75</v>
      </c>
      <c r="E29" s="6" t="s">
        <v>4208</v>
      </c>
      <c r="F29" s="6" t="s">
        <v>52</v>
      </c>
      <c r="G29" s="6" t="s">
        <v>4969</v>
      </c>
      <c r="H29" s="6" t="s">
        <v>5483</v>
      </c>
      <c r="I29" s="6" t="s">
        <v>4978</v>
      </c>
      <c r="J29" s="6" t="s">
        <v>66</v>
      </c>
      <c r="K29" s="6" t="s">
        <v>16</v>
      </c>
      <c r="L29" s="149" t="s">
        <v>5486</v>
      </c>
      <c r="M29" s="149" t="s">
        <v>10369</v>
      </c>
      <c r="N29" s="149">
        <v>1</v>
      </c>
      <c r="O29" s="6" t="s">
        <v>5102</v>
      </c>
      <c r="P29" s="6" t="s">
        <v>5103</v>
      </c>
      <c r="Q29" s="6" t="s">
        <v>5175</v>
      </c>
      <c r="R29" s="6" t="s">
        <v>4969</v>
      </c>
      <c r="S29" s="6" t="s">
        <v>4975</v>
      </c>
      <c r="T29" s="6" t="s">
        <v>4976</v>
      </c>
      <c r="U29" s="6" t="s">
        <v>52</v>
      </c>
      <c r="V29" s="6" t="s">
        <v>52</v>
      </c>
      <c r="W29" s="6" t="s">
        <v>52</v>
      </c>
      <c r="X29" s="6" t="s">
        <v>52</v>
      </c>
      <c r="Y29" s="6" t="s">
        <v>4978</v>
      </c>
      <c r="Z29" s="6" t="s">
        <v>52</v>
      </c>
      <c r="AA29" s="6" t="s">
        <v>4955</v>
      </c>
      <c r="AB29" s="6" t="s">
        <v>4208</v>
      </c>
      <c r="AC29" s="6">
        <v>711</v>
      </c>
      <c r="AD29" s="6" t="s">
        <v>5005</v>
      </c>
      <c r="AE29" s="127">
        <v>42732</v>
      </c>
      <c r="AF29" s="6" t="s">
        <v>4958</v>
      </c>
      <c r="AG29" s="127">
        <v>42734</v>
      </c>
      <c r="AH29" s="6" t="s">
        <v>4957</v>
      </c>
      <c r="AI29" s="127" t="s">
        <v>4957</v>
      </c>
      <c r="AJ29" s="6">
        <v>18142</v>
      </c>
      <c r="AL29" s="6" t="s">
        <v>4206</v>
      </c>
      <c r="AM29" s="6" t="s">
        <v>5104</v>
      </c>
      <c r="AN29" s="6" t="s">
        <v>4208</v>
      </c>
      <c r="AU29" s="6" t="s">
        <v>4825</v>
      </c>
      <c r="AV29" s="6" t="s">
        <v>4206</v>
      </c>
      <c r="AW29" s="6" t="s">
        <v>56</v>
      </c>
      <c r="AX29" s="150" t="s">
        <v>72</v>
      </c>
      <c r="AY29" s="6" t="s">
        <v>5486</v>
      </c>
      <c r="AZ29" s="6" t="s">
        <v>4993</v>
      </c>
    </row>
    <row r="30" spans="1:54">
      <c r="A30" s="6" t="s">
        <v>77</v>
      </c>
      <c r="B30" s="149" t="str">
        <f t="shared" si="8"/>
        <v>新世代分行系統(NBS)</v>
      </c>
      <c r="C30" s="149" t="str">
        <f>IF(SUMPRODUCT(($A$2:A30=A30)*1)=1,B30,LOOKUP(1,0/($A$1:A29=A30),$C$1:C29)&amp;","&amp;B30)</f>
        <v>新世代分行系統(NBS)</v>
      </c>
      <c r="D30" s="6" t="s">
        <v>80</v>
      </c>
      <c r="E30" s="6" t="s">
        <v>4208</v>
      </c>
      <c r="F30" s="6" t="s">
        <v>52</v>
      </c>
      <c r="G30" s="6" t="s">
        <v>4969</v>
      </c>
      <c r="H30" s="6" t="s">
        <v>5483</v>
      </c>
      <c r="I30" s="6" t="s">
        <v>4978</v>
      </c>
      <c r="J30" s="6" t="s">
        <v>66</v>
      </c>
      <c r="K30" s="6" t="s">
        <v>16</v>
      </c>
      <c r="L30" s="149" t="s">
        <v>5486</v>
      </c>
      <c r="M30" s="149" t="s">
        <v>10370</v>
      </c>
      <c r="N30" s="149">
        <v>1</v>
      </c>
      <c r="O30" s="6" t="s">
        <v>5102</v>
      </c>
      <c r="P30" s="6" t="s">
        <v>5103</v>
      </c>
      <c r="Q30" s="6" t="s">
        <v>5175</v>
      </c>
      <c r="R30" s="6" t="s">
        <v>4969</v>
      </c>
      <c r="S30" s="6" t="s">
        <v>4975</v>
      </c>
      <c r="T30" s="6" t="s">
        <v>4976</v>
      </c>
      <c r="U30" s="6" t="s">
        <v>52</v>
      </c>
      <c r="V30" s="6" t="s">
        <v>52</v>
      </c>
      <c r="W30" s="6" t="s">
        <v>52</v>
      </c>
      <c r="X30" s="6" t="s">
        <v>52</v>
      </c>
      <c r="Y30" s="6" t="s">
        <v>4978</v>
      </c>
      <c r="Z30" s="6" t="s">
        <v>52</v>
      </c>
      <c r="AA30" s="6" t="s">
        <v>4962</v>
      </c>
      <c r="AB30" s="6" t="s">
        <v>4208</v>
      </c>
      <c r="AC30" s="6">
        <v>358</v>
      </c>
      <c r="AD30" s="6" t="s">
        <v>4983</v>
      </c>
      <c r="AE30" s="127">
        <v>42747</v>
      </c>
      <c r="AF30" s="6" t="s">
        <v>4962</v>
      </c>
      <c r="AG30" s="127">
        <v>42754</v>
      </c>
      <c r="AH30" s="6" t="s">
        <v>4957</v>
      </c>
      <c r="AI30" s="127" t="s">
        <v>4957</v>
      </c>
      <c r="AJ30" s="6">
        <v>17141</v>
      </c>
      <c r="AL30" s="6" t="s">
        <v>4206</v>
      </c>
      <c r="AM30" s="6" t="s">
        <v>5104</v>
      </c>
      <c r="AN30" s="6" t="s">
        <v>4208</v>
      </c>
      <c r="AU30" s="6" t="s">
        <v>4825</v>
      </c>
      <c r="AV30" s="6" t="s">
        <v>4206</v>
      </c>
      <c r="AW30" s="6" t="s">
        <v>66</v>
      </c>
      <c r="AX30" s="150" t="s">
        <v>77</v>
      </c>
      <c r="AY30" s="6" t="s">
        <v>5486</v>
      </c>
      <c r="AZ30" s="6" t="s">
        <v>4993</v>
      </c>
      <c r="BB30" s="6" t="s">
        <v>4870</v>
      </c>
    </row>
    <row r="31" spans="1:54">
      <c r="A31" s="6" t="s">
        <v>84</v>
      </c>
      <c r="B31" s="149" t="str">
        <f t="shared" si="8"/>
        <v>新世代分行系統(NBS)</v>
      </c>
      <c r="C31" s="149" t="str">
        <f>IF(SUMPRODUCT(($A$2:A31=A31)*1)=1,B31,LOOKUP(1,0/($A$1:A30=A31),$C$1:C30)&amp;","&amp;B31)</f>
        <v>新世代分行系統(NBS)</v>
      </c>
      <c r="D31" s="6" t="s">
        <v>87</v>
      </c>
      <c r="E31" s="6" t="s">
        <v>4208</v>
      </c>
      <c r="F31" s="6" t="s">
        <v>52</v>
      </c>
      <c r="G31" s="6" t="s">
        <v>4969</v>
      </c>
      <c r="H31" s="6" t="s">
        <v>5483</v>
      </c>
      <c r="I31" s="6" t="s">
        <v>4978</v>
      </c>
      <c r="J31" s="6" t="s">
        <v>66</v>
      </c>
      <c r="K31" s="6" t="s">
        <v>16</v>
      </c>
      <c r="L31" s="149" t="s">
        <v>5486</v>
      </c>
      <c r="M31" s="149" t="s">
        <v>10371</v>
      </c>
      <c r="N31" s="149">
        <v>1</v>
      </c>
      <c r="O31" s="6" t="s">
        <v>5102</v>
      </c>
      <c r="P31" s="6" t="s">
        <v>5103</v>
      </c>
      <c r="Q31" s="6" t="s">
        <v>5175</v>
      </c>
      <c r="R31" s="6" t="s">
        <v>4969</v>
      </c>
      <c r="S31" s="6" t="s">
        <v>4975</v>
      </c>
      <c r="T31" s="6" t="s">
        <v>4971</v>
      </c>
      <c r="U31" s="6" t="s">
        <v>52</v>
      </c>
      <c r="V31" s="6" t="s">
        <v>52</v>
      </c>
      <c r="W31" s="6" t="s">
        <v>52</v>
      </c>
      <c r="X31" s="6" t="s">
        <v>52</v>
      </c>
      <c r="Y31" s="6" t="s">
        <v>4978</v>
      </c>
      <c r="Z31" s="6" t="s">
        <v>52</v>
      </c>
      <c r="AA31" s="6" t="s">
        <v>4962</v>
      </c>
      <c r="AB31" s="6" t="s">
        <v>4208</v>
      </c>
      <c r="AC31" s="6">
        <v>695</v>
      </c>
      <c r="AD31" s="6" t="s">
        <v>4983</v>
      </c>
      <c r="AE31" s="127">
        <v>42726</v>
      </c>
      <c r="AF31" s="6" t="s">
        <v>4962</v>
      </c>
      <c r="AG31" s="127">
        <v>42733</v>
      </c>
      <c r="AH31" s="6" t="s">
        <v>4957</v>
      </c>
      <c r="AI31" s="127" t="s">
        <v>4957</v>
      </c>
      <c r="AJ31" s="6">
        <v>17082</v>
      </c>
      <c r="AL31" s="6" t="s">
        <v>4206</v>
      </c>
      <c r="AM31" s="6" t="s">
        <v>5104</v>
      </c>
      <c r="AN31" s="6" t="s">
        <v>4208</v>
      </c>
      <c r="AU31" s="6" t="s">
        <v>4825</v>
      </c>
      <c r="AV31" s="6" t="s">
        <v>4206</v>
      </c>
      <c r="AW31" s="6" t="s">
        <v>66</v>
      </c>
      <c r="AX31" s="150" t="s">
        <v>84</v>
      </c>
      <c r="AY31" s="6" t="s">
        <v>5486</v>
      </c>
      <c r="AZ31" s="6" t="s">
        <v>4993</v>
      </c>
      <c r="BB31" s="6" t="s">
        <v>4870</v>
      </c>
    </row>
    <row r="32" spans="1:54">
      <c r="A32" s="6" t="s">
        <v>89</v>
      </c>
      <c r="B32" s="149" t="str">
        <f t="shared" si="8"/>
        <v>新世代分行系統(NBS)</v>
      </c>
      <c r="C32" s="149" t="str">
        <f>IF(SUMPRODUCT(($A$2:A32=A32)*1)=1,B32,LOOKUP(1,0/($A$1:A31=A32),$C$1:C31)&amp;","&amp;B32)</f>
        <v>新世代分行系統(NBS)</v>
      </c>
      <c r="D32" s="6" t="s">
        <v>93</v>
      </c>
      <c r="E32" s="6" t="s">
        <v>4208</v>
      </c>
      <c r="F32" s="6" t="s">
        <v>52</v>
      </c>
      <c r="G32" s="6" t="s">
        <v>4969</v>
      </c>
      <c r="H32" s="6" t="s">
        <v>5483</v>
      </c>
      <c r="I32" s="6" t="s">
        <v>4978</v>
      </c>
      <c r="J32" s="6" t="s">
        <v>66</v>
      </c>
      <c r="K32" s="6" t="s">
        <v>16</v>
      </c>
      <c r="L32" s="149" t="s">
        <v>5486</v>
      </c>
      <c r="M32" s="149" t="s">
        <v>10372</v>
      </c>
      <c r="N32" s="149">
        <v>1</v>
      </c>
      <c r="O32" s="6" t="s">
        <v>5102</v>
      </c>
      <c r="P32" s="6" t="s">
        <v>5103</v>
      </c>
      <c r="Q32" s="6" t="s">
        <v>5175</v>
      </c>
      <c r="R32" s="6" t="s">
        <v>4969</v>
      </c>
      <c r="S32" s="6" t="s">
        <v>4975</v>
      </c>
      <c r="T32" s="6" t="s">
        <v>4971</v>
      </c>
      <c r="U32" s="6" t="s">
        <v>52</v>
      </c>
      <c r="V32" s="6" t="s">
        <v>52</v>
      </c>
      <c r="W32" s="6" t="s">
        <v>52</v>
      </c>
      <c r="X32" s="6" t="s">
        <v>52</v>
      </c>
      <c r="Y32" s="6" t="s">
        <v>4978</v>
      </c>
      <c r="Z32" s="6" t="s">
        <v>52</v>
      </c>
      <c r="AA32" s="6" t="s">
        <v>4962</v>
      </c>
      <c r="AB32" s="6" t="s">
        <v>4208</v>
      </c>
      <c r="AC32" s="6">
        <v>643</v>
      </c>
      <c r="AD32" s="6" t="s">
        <v>4983</v>
      </c>
      <c r="AE32" s="127">
        <v>42733</v>
      </c>
      <c r="AF32" s="6" t="s">
        <v>4962</v>
      </c>
      <c r="AG32" s="127">
        <v>42740</v>
      </c>
      <c r="AH32" s="6" t="s">
        <v>4957</v>
      </c>
      <c r="AI32" s="127" t="s">
        <v>4957</v>
      </c>
      <c r="AJ32" s="6">
        <v>17106</v>
      </c>
      <c r="AL32" s="6" t="s">
        <v>4206</v>
      </c>
      <c r="AM32" s="6" t="s">
        <v>5104</v>
      </c>
      <c r="AN32" s="6" t="s">
        <v>4208</v>
      </c>
      <c r="AU32" s="6" t="s">
        <v>4825</v>
      </c>
      <c r="AV32" s="6" t="s">
        <v>4206</v>
      </c>
      <c r="AW32" s="6" t="s">
        <v>66</v>
      </c>
      <c r="AX32" s="150" t="s">
        <v>89</v>
      </c>
      <c r="AY32" s="6" t="s">
        <v>5486</v>
      </c>
      <c r="AZ32" s="6" t="s">
        <v>4993</v>
      </c>
    </row>
    <row r="33" spans="1:53">
      <c r="A33" s="6" t="s">
        <v>96</v>
      </c>
      <c r="B33" s="149" t="str">
        <f t="shared" si="8"/>
        <v>新世代分行系統(NBS)</v>
      </c>
      <c r="C33" s="149" t="str">
        <f>IF(SUMPRODUCT(($A$2:A33=A33)*1)=1,B33,LOOKUP(1,0/($A$1:A32=A33),$C$1:C32)&amp;","&amp;B33)</f>
        <v>新世代分行系統(NBS)</v>
      </c>
      <c r="D33" s="6" t="s">
        <v>100</v>
      </c>
      <c r="E33" s="6" t="s">
        <v>4208</v>
      </c>
      <c r="F33" s="6" t="s">
        <v>52</v>
      </c>
      <c r="G33" s="6" t="s">
        <v>4969</v>
      </c>
      <c r="H33" s="6" t="s">
        <v>5483</v>
      </c>
      <c r="I33" s="6" t="s">
        <v>4978</v>
      </c>
      <c r="J33" s="6" t="s">
        <v>66</v>
      </c>
      <c r="K33" s="6" t="s">
        <v>16</v>
      </c>
      <c r="L33" s="149" t="s">
        <v>5486</v>
      </c>
      <c r="M33" s="149" t="s">
        <v>10373</v>
      </c>
      <c r="N33" s="149">
        <v>1</v>
      </c>
      <c r="O33" s="6" t="s">
        <v>5102</v>
      </c>
      <c r="P33" s="6" t="s">
        <v>5187</v>
      </c>
      <c r="Q33" s="6" t="s">
        <v>5175</v>
      </c>
      <c r="R33" s="6" t="s">
        <v>4969</v>
      </c>
      <c r="S33" s="6" t="s">
        <v>4975</v>
      </c>
      <c r="T33" s="6" t="s">
        <v>4971</v>
      </c>
      <c r="U33" s="6" t="s">
        <v>52</v>
      </c>
      <c r="V33" s="6" t="s">
        <v>52</v>
      </c>
      <c r="W33" s="6" t="s">
        <v>52</v>
      </c>
      <c r="X33" s="6" t="s">
        <v>52</v>
      </c>
      <c r="Y33" s="6" t="s">
        <v>4978</v>
      </c>
      <c r="Z33" s="6" t="s">
        <v>52</v>
      </c>
      <c r="AA33" s="6" t="s">
        <v>4962</v>
      </c>
      <c r="AB33" s="6" t="s">
        <v>4208</v>
      </c>
      <c r="AC33" s="6">
        <v>275</v>
      </c>
      <c r="AD33" s="6" t="s">
        <v>4983</v>
      </c>
      <c r="AE33" s="127">
        <v>42740</v>
      </c>
      <c r="AF33" s="6" t="s">
        <v>4962</v>
      </c>
      <c r="AG33" s="127">
        <v>42747</v>
      </c>
      <c r="AH33" s="6" t="s">
        <v>4957</v>
      </c>
      <c r="AI33" s="127" t="s">
        <v>4957</v>
      </c>
      <c r="AJ33" s="6">
        <v>17123</v>
      </c>
      <c r="AL33" s="6" t="s">
        <v>4206</v>
      </c>
      <c r="AM33" s="6" t="s">
        <v>5104</v>
      </c>
      <c r="AN33" s="6" t="s">
        <v>4208</v>
      </c>
      <c r="AS33" s="6" t="s">
        <v>4208</v>
      </c>
      <c r="AU33" s="6" t="s">
        <v>4825</v>
      </c>
      <c r="AV33" s="6" t="s">
        <v>4206</v>
      </c>
      <c r="AW33" s="6" t="s">
        <v>109</v>
      </c>
      <c r="AX33" s="150" t="s">
        <v>96</v>
      </c>
      <c r="AY33" s="6" t="s">
        <v>5486</v>
      </c>
      <c r="AZ33" s="6" t="s">
        <v>4993</v>
      </c>
      <c r="BA33" s="6" t="s">
        <v>5564</v>
      </c>
    </row>
    <row r="34" spans="1:53">
      <c r="A34" s="6" t="s">
        <v>102</v>
      </c>
      <c r="B34" s="149" t="str">
        <f t="shared" si="8"/>
        <v>新世代分行系統(NBS)</v>
      </c>
      <c r="C34" s="149" t="str">
        <f>IF(SUMPRODUCT(($A$2:A34=A34)*1)=1,B34,LOOKUP(1,0/($A$1:A33=A34),$C$1:C33)&amp;","&amp;B34)</f>
        <v>新世代分行系統(NBS)</v>
      </c>
      <c r="D34" s="6" t="s">
        <v>105</v>
      </c>
      <c r="E34" s="6" t="s">
        <v>4208</v>
      </c>
      <c r="F34" s="6" t="s">
        <v>52</v>
      </c>
      <c r="G34" s="6" t="s">
        <v>4969</v>
      </c>
      <c r="H34" s="6" t="s">
        <v>5483</v>
      </c>
      <c r="I34" s="6" t="s">
        <v>4978</v>
      </c>
      <c r="J34" s="6" t="s">
        <v>56</v>
      </c>
      <c r="K34" s="6" t="s">
        <v>16</v>
      </c>
      <c r="L34" s="149" t="s">
        <v>5486</v>
      </c>
      <c r="M34" s="149" t="s">
        <v>10374</v>
      </c>
      <c r="N34" s="149">
        <v>1</v>
      </c>
      <c r="O34" s="6" t="s">
        <v>5102</v>
      </c>
      <c r="P34" s="6" t="s">
        <v>5103</v>
      </c>
      <c r="Q34" s="6" t="s">
        <v>5175</v>
      </c>
      <c r="R34" s="6" t="s">
        <v>4206</v>
      </c>
      <c r="S34" s="6" t="s">
        <v>52</v>
      </c>
      <c r="T34" s="6" t="s">
        <v>52</v>
      </c>
      <c r="U34" s="6" t="s">
        <v>52</v>
      </c>
      <c r="V34" s="6" t="s">
        <v>52</v>
      </c>
      <c r="W34" s="6" t="s">
        <v>52</v>
      </c>
      <c r="X34" s="6" t="s">
        <v>52</v>
      </c>
      <c r="Y34" s="6" t="s">
        <v>4978</v>
      </c>
      <c r="Z34" s="6" t="s">
        <v>52</v>
      </c>
      <c r="AA34" s="6" t="s">
        <v>4962</v>
      </c>
      <c r="AB34" s="6" t="s">
        <v>4208</v>
      </c>
      <c r="AC34" s="6">
        <v>264</v>
      </c>
      <c r="AD34" s="6" t="s">
        <v>4983</v>
      </c>
      <c r="AE34" s="127">
        <v>42740</v>
      </c>
      <c r="AF34" s="6" t="s">
        <v>4962</v>
      </c>
      <c r="AG34" s="127">
        <v>42747</v>
      </c>
      <c r="AH34" s="6" t="s">
        <v>4957</v>
      </c>
      <c r="AI34" s="127" t="s">
        <v>4957</v>
      </c>
      <c r="AJ34" s="6">
        <v>17119</v>
      </c>
      <c r="AL34" s="6" t="s">
        <v>4206</v>
      </c>
      <c r="AM34" s="6" t="s">
        <v>5104</v>
      </c>
      <c r="AN34" s="6" t="s">
        <v>4208</v>
      </c>
      <c r="AU34" s="6" t="s">
        <v>4825</v>
      </c>
      <c r="AV34" s="6" t="s">
        <v>4206</v>
      </c>
      <c r="AW34" s="6" t="s">
        <v>56</v>
      </c>
      <c r="AX34" s="150" t="s">
        <v>102</v>
      </c>
      <c r="AY34" s="6" t="s">
        <v>5486</v>
      </c>
      <c r="AZ34" s="6" t="s">
        <v>4993</v>
      </c>
    </row>
    <row r="35" spans="1:53">
      <c r="A35" s="6" t="s">
        <v>2452</v>
      </c>
      <c r="B35" s="149" t="str">
        <f t="shared" si="8"/>
        <v>新世代分行系統(NBS)</v>
      </c>
      <c r="C35" s="149" t="str">
        <f>IF(SUMPRODUCT(($A$2:A35=A35)*1)=1,B35,LOOKUP(1,0/($A$1:A34=A35),$C$1:C34)&amp;","&amp;B35)</f>
        <v>新世代分行系統(NBS)</v>
      </c>
      <c r="D35" s="6" t="s">
        <v>5565</v>
      </c>
      <c r="E35" s="6" t="s">
        <v>4208</v>
      </c>
      <c r="F35" s="6" t="s">
        <v>52</v>
      </c>
      <c r="G35" s="6" t="s">
        <v>4969</v>
      </c>
      <c r="H35" s="6" t="s">
        <v>5483</v>
      </c>
      <c r="I35" s="6" t="s">
        <v>4978</v>
      </c>
      <c r="J35" s="6" t="s">
        <v>66</v>
      </c>
      <c r="K35" s="6" t="s">
        <v>16</v>
      </c>
      <c r="L35" s="149" t="s">
        <v>5486</v>
      </c>
      <c r="M35" s="149" t="s">
        <v>10375</v>
      </c>
      <c r="N35" s="149">
        <v>1</v>
      </c>
      <c r="O35" s="6" t="s">
        <v>5102</v>
      </c>
      <c r="P35" s="6" t="s">
        <v>5103</v>
      </c>
      <c r="Q35" s="6" t="s">
        <v>5175</v>
      </c>
      <c r="R35" s="6" t="s">
        <v>4969</v>
      </c>
      <c r="S35" s="6" t="s">
        <v>4975</v>
      </c>
      <c r="T35" s="6" t="s">
        <v>4971</v>
      </c>
      <c r="U35" s="6" t="s">
        <v>52</v>
      </c>
      <c r="V35" s="6" t="s">
        <v>52</v>
      </c>
      <c r="W35" s="6" t="s">
        <v>52</v>
      </c>
      <c r="X35" s="6" t="s">
        <v>52</v>
      </c>
      <c r="Y35" s="6" t="s">
        <v>4978</v>
      </c>
      <c r="Z35" s="6" t="s">
        <v>52</v>
      </c>
      <c r="AA35" s="6" t="s">
        <v>4962</v>
      </c>
      <c r="AB35" s="6" t="s">
        <v>4208</v>
      </c>
      <c r="AC35" s="6">
        <v>182</v>
      </c>
      <c r="AD35" s="6" t="s">
        <v>4983</v>
      </c>
      <c r="AE35" s="127">
        <v>42726</v>
      </c>
      <c r="AF35" s="6" t="s">
        <v>4962</v>
      </c>
      <c r="AG35" s="127">
        <v>42733</v>
      </c>
      <c r="AH35" s="6" t="s">
        <v>4957</v>
      </c>
      <c r="AI35" s="127" t="s">
        <v>4957</v>
      </c>
      <c r="AJ35" s="6">
        <v>17080</v>
      </c>
      <c r="AL35" s="6" t="s">
        <v>4206</v>
      </c>
      <c r="AM35" s="6" t="s">
        <v>5104</v>
      </c>
      <c r="AN35" s="6" t="s">
        <v>4208</v>
      </c>
      <c r="AR35" s="6" t="s">
        <v>4977</v>
      </c>
      <c r="AU35" s="6" t="s">
        <v>4825</v>
      </c>
      <c r="AV35" s="6" t="s">
        <v>4206</v>
      </c>
      <c r="AW35" s="6" t="s">
        <v>66</v>
      </c>
      <c r="AX35" s="150" t="s">
        <v>2452</v>
      </c>
      <c r="AY35" s="6" t="s">
        <v>5486</v>
      </c>
      <c r="AZ35" s="6" t="s">
        <v>4993</v>
      </c>
    </row>
    <row r="36" spans="1:53">
      <c r="A36" s="6" t="s">
        <v>113</v>
      </c>
      <c r="B36" s="149" t="str">
        <f t="shared" si="8"/>
        <v>新世代分行系統(NBS)</v>
      </c>
      <c r="C36" s="149" t="str">
        <f>IF(SUMPRODUCT(($A$2:A36=A36)*1)=1,B36,LOOKUP(1,0/($A$1:A35=A36),$C$1:C35)&amp;","&amp;B36)</f>
        <v>新世代分行系統(NBS)</v>
      </c>
      <c r="D36" s="6" t="s">
        <v>116</v>
      </c>
      <c r="E36" s="6" t="s">
        <v>4208</v>
      </c>
      <c r="F36" s="6" t="s">
        <v>52</v>
      </c>
      <c r="G36" s="6" t="s">
        <v>4969</v>
      </c>
      <c r="H36" s="6" t="s">
        <v>5483</v>
      </c>
      <c r="I36" s="6" t="s">
        <v>4978</v>
      </c>
      <c r="J36" s="6" t="s">
        <v>66</v>
      </c>
      <c r="K36" s="6" t="s">
        <v>16</v>
      </c>
      <c r="L36" s="149" t="s">
        <v>5486</v>
      </c>
      <c r="M36" s="149" t="s">
        <v>10376</v>
      </c>
      <c r="N36" s="149">
        <v>1</v>
      </c>
      <c r="O36" s="6" t="s">
        <v>5102</v>
      </c>
      <c r="P36" s="6" t="s">
        <v>5103</v>
      </c>
      <c r="Q36" s="6" t="s">
        <v>5175</v>
      </c>
      <c r="R36" s="6" t="s">
        <v>4969</v>
      </c>
      <c r="S36" s="6" t="s">
        <v>4975</v>
      </c>
      <c r="T36" s="6" t="s">
        <v>4971</v>
      </c>
      <c r="U36" s="6" t="s">
        <v>52</v>
      </c>
      <c r="V36" s="6" t="s">
        <v>52</v>
      </c>
      <c r="W36" s="6" t="s">
        <v>52</v>
      </c>
      <c r="X36" s="6" t="s">
        <v>52</v>
      </c>
      <c r="Y36" s="6" t="s">
        <v>4978</v>
      </c>
      <c r="Z36" s="6" t="s">
        <v>52</v>
      </c>
      <c r="AA36" s="6" t="s">
        <v>4962</v>
      </c>
      <c r="AB36" s="6" t="s">
        <v>4208</v>
      </c>
      <c r="AC36" s="6">
        <v>226</v>
      </c>
      <c r="AD36" s="6" t="s">
        <v>4983</v>
      </c>
      <c r="AE36" s="127">
        <v>42733</v>
      </c>
      <c r="AF36" s="6" t="s">
        <v>4962</v>
      </c>
      <c r="AG36" s="127">
        <v>42740</v>
      </c>
      <c r="AH36" s="6" t="s">
        <v>4957</v>
      </c>
      <c r="AI36" s="127" t="s">
        <v>4957</v>
      </c>
      <c r="AJ36" s="6">
        <v>17097</v>
      </c>
      <c r="AL36" s="6" t="s">
        <v>4206</v>
      </c>
      <c r="AM36" s="6" t="s">
        <v>5104</v>
      </c>
      <c r="AN36" s="6" t="s">
        <v>4208</v>
      </c>
      <c r="AR36" s="6" t="s">
        <v>4977</v>
      </c>
      <c r="AU36" s="6" t="s">
        <v>4825</v>
      </c>
      <c r="AV36" s="6" t="s">
        <v>4206</v>
      </c>
      <c r="AW36" s="6" t="s">
        <v>66</v>
      </c>
      <c r="AX36" s="150" t="s">
        <v>113</v>
      </c>
      <c r="AY36" s="6" t="s">
        <v>5486</v>
      </c>
      <c r="AZ36" s="6" t="s">
        <v>4993</v>
      </c>
    </row>
    <row r="37" spans="1:53">
      <c r="A37" s="6" t="s">
        <v>118</v>
      </c>
      <c r="B37" s="149" t="str">
        <f t="shared" si="8"/>
        <v>新世代分行系統(NBS)</v>
      </c>
      <c r="C37" s="149" t="str">
        <f>IF(SUMPRODUCT(($A$2:A37=A37)*1)=1,B37,LOOKUP(1,0/($A$1:A36=A37),$C$1:C36)&amp;","&amp;B37)</f>
        <v>新世代分行系統(NBS)</v>
      </c>
      <c r="D37" s="6" t="s">
        <v>123</v>
      </c>
      <c r="E37" s="6" t="s">
        <v>4208</v>
      </c>
      <c r="F37" s="6" t="s">
        <v>52</v>
      </c>
      <c r="G37" s="6" t="s">
        <v>4969</v>
      </c>
      <c r="H37" s="6" t="s">
        <v>5483</v>
      </c>
      <c r="I37" s="6" t="s">
        <v>4978</v>
      </c>
      <c r="J37" s="6" t="s">
        <v>66</v>
      </c>
      <c r="K37" s="6" t="s">
        <v>16</v>
      </c>
      <c r="L37" s="149" t="s">
        <v>5486</v>
      </c>
      <c r="M37" s="149" t="s">
        <v>10377</v>
      </c>
      <c r="N37" s="149">
        <v>1</v>
      </c>
      <c r="O37" s="6" t="s">
        <v>5102</v>
      </c>
      <c r="P37" s="6" t="s">
        <v>5187</v>
      </c>
      <c r="Q37" s="6" t="s">
        <v>5175</v>
      </c>
      <c r="R37" s="6" t="s">
        <v>4969</v>
      </c>
      <c r="S37" s="6" t="s">
        <v>4975</v>
      </c>
      <c r="T37" s="6" t="s">
        <v>4976</v>
      </c>
      <c r="U37" s="6" t="s">
        <v>52</v>
      </c>
      <c r="V37" s="6" t="s">
        <v>52</v>
      </c>
      <c r="W37" s="6" t="s">
        <v>52</v>
      </c>
      <c r="X37" s="6" t="s">
        <v>52</v>
      </c>
      <c r="Y37" s="6" t="s">
        <v>4978</v>
      </c>
      <c r="Z37" s="6" t="s">
        <v>52</v>
      </c>
      <c r="AA37" s="6" t="s">
        <v>4962</v>
      </c>
      <c r="AB37" s="6" t="s">
        <v>4208</v>
      </c>
      <c r="AC37" s="6">
        <v>238</v>
      </c>
      <c r="AD37" s="6" t="s">
        <v>4982</v>
      </c>
      <c r="AE37" s="127">
        <v>42747</v>
      </c>
      <c r="AF37" s="6" t="s">
        <v>4967</v>
      </c>
      <c r="AG37" s="127">
        <v>42754</v>
      </c>
      <c r="AH37" s="6" t="s">
        <v>4957</v>
      </c>
      <c r="AI37" s="127" t="s">
        <v>4957</v>
      </c>
      <c r="AJ37" s="6">
        <v>17702</v>
      </c>
      <c r="AL37" s="6" t="s">
        <v>4206</v>
      </c>
      <c r="AM37" s="6" t="s">
        <v>5104</v>
      </c>
      <c r="AN37" s="6" t="s">
        <v>4208</v>
      </c>
      <c r="AU37" s="6" t="s">
        <v>4825</v>
      </c>
      <c r="AV37" s="6" t="s">
        <v>4206</v>
      </c>
      <c r="AW37" s="6" t="s">
        <v>66</v>
      </c>
      <c r="AX37" s="150" t="s">
        <v>118</v>
      </c>
      <c r="AY37" s="6" t="s">
        <v>5486</v>
      </c>
      <c r="AZ37" s="6" t="s">
        <v>4993</v>
      </c>
    </row>
    <row r="38" spans="1:53">
      <c r="A38" s="6" t="s">
        <v>125</v>
      </c>
      <c r="B38" s="149" t="str">
        <f t="shared" si="8"/>
        <v>新世代分行系統(NBS)</v>
      </c>
      <c r="C38" s="149" t="str">
        <f>IF(SUMPRODUCT(($A$2:A38=A38)*1)=1,B38,LOOKUP(1,0/($A$1:A37=A38),$C$1:C37)&amp;","&amp;B38)</f>
        <v>新世代分行系統(NBS)</v>
      </c>
      <c r="D38" s="6" t="s">
        <v>128</v>
      </c>
      <c r="E38" s="6" t="s">
        <v>4208</v>
      </c>
      <c r="F38" s="6" t="s">
        <v>52</v>
      </c>
      <c r="G38" s="6" t="s">
        <v>4969</v>
      </c>
      <c r="H38" s="6" t="s">
        <v>5483</v>
      </c>
      <c r="I38" s="6" t="s">
        <v>4978</v>
      </c>
      <c r="J38" s="6" t="s">
        <v>66</v>
      </c>
      <c r="K38" s="6" t="s">
        <v>16</v>
      </c>
      <c r="L38" s="149" t="s">
        <v>5486</v>
      </c>
      <c r="M38" s="149" t="s">
        <v>10378</v>
      </c>
      <c r="N38" s="149">
        <v>1</v>
      </c>
      <c r="O38" s="6" t="s">
        <v>5102</v>
      </c>
      <c r="P38" s="6" t="s">
        <v>5187</v>
      </c>
      <c r="Q38" s="6" t="s">
        <v>5175</v>
      </c>
      <c r="R38" s="6" t="s">
        <v>4969</v>
      </c>
      <c r="S38" s="6" t="s">
        <v>4975</v>
      </c>
      <c r="T38" s="6" t="s">
        <v>4976</v>
      </c>
      <c r="U38" s="6" t="s">
        <v>52</v>
      </c>
      <c r="V38" s="6" t="s">
        <v>52</v>
      </c>
      <c r="W38" s="6" t="s">
        <v>52</v>
      </c>
      <c r="X38" s="6" t="s">
        <v>52</v>
      </c>
      <c r="Y38" s="6" t="s">
        <v>4978</v>
      </c>
      <c r="Z38" s="6" t="s">
        <v>52</v>
      </c>
      <c r="AA38" s="6" t="s">
        <v>4962</v>
      </c>
      <c r="AB38" s="6" t="s">
        <v>4208</v>
      </c>
      <c r="AC38" s="6">
        <v>191</v>
      </c>
      <c r="AD38" s="6" t="s">
        <v>4981</v>
      </c>
      <c r="AE38" s="127">
        <v>42712</v>
      </c>
      <c r="AF38" s="6" t="s">
        <v>4967</v>
      </c>
      <c r="AG38" s="127">
        <v>42719</v>
      </c>
      <c r="AH38" s="6" t="s">
        <v>4957</v>
      </c>
      <c r="AI38" s="127" t="s">
        <v>4957</v>
      </c>
      <c r="AJ38" s="6">
        <v>17231</v>
      </c>
      <c r="AL38" s="6" t="s">
        <v>4206</v>
      </c>
      <c r="AM38" s="6" t="s">
        <v>5104</v>
      </c>
      <c r="AN38" s="6" t="s">
        <v>4208</v>
      </c>
      <c r="AU38" s="6" t="s">
        <v>4825</v>
      </c>
      <c r="AV38" s="6" t="s">
        <v>4206</v>
      </c>
      <c r="AW38" s="6" t="s">
        <v>66</v>
      </c>
      <c r="AX38" s="150" t="s">
        <v>125</v>
      </c>
      <c r="AY38" s="6" t="s">
        <v>5486</v>
      </c>
      <c r="AZ38" s="6" t="s">
        <v>4993</v>
      </c>
    </row>
    <row r="39" spans="1:53">
      <c r="A39" s="6" t="s">
        <v>5566</v>
      </c>
      <c r="B39" s="149" t="str">
        <f t="shared" si="8"/>
        <v>新世代分行系統(NBS)</v>
      </c>
      <c r="C39" s="149" t="str">
        <f>IF(SUMPRODUCT(($A$2:A39=A39)*1)=1,B39,LOOKUP(1,0/($A$1:A38=A39),$C$1:C38)&amp;","&amp;B39)</f>
        <v>新世代分行系統(NBS)</v>
      </c>
      <c r="D39" s="6" t="s">
        <v>134</v>
      </c>
      <c r="E39" s="6" t="s">
        <v>4208</v>
      </c>
      <c r="F39" s="6" t="s">
        <v>52</v>
      </c>
      <c r="G39" s="6" t="s">
        <v>4969</v>
      </c>
      <c r="H39" s="6" t="s">
        <v>5483</v>
      </c>
      <c r="I39" s="6" t="s">
        <v>4978</v>
      </c>
      <c r="J39" s="6" t="s">
        <v>56</v>
      </c>
      <c r="K39" s="6" t="s">
        <v>16</v>
      </c>
      <c r="L39" s="149" t="s">
        <v>5486</v>
      </c>
      <c r="M39" s="149" t="s">
        <v>10379</v>
      </c>
      <c r="N39" s="149">
        <v>1</v>
      </c>
      <c r="O39" s="6" t="s">
        <v>5102</v>
      </c>
      <c r="P39" s="6" t="s">
        <v>5187</v>
      </c>
      <c r="Q39" s="6" t="s">
        <v>5175</v>
      </c>
      <c r="R39" s="6" t="s">
        <v>4969</v>
      </c>
      <c r="S39" s="6" t="s">
        <v>4975</v>
      </c>
      <c r="T39" s="6" t="s">
        <v>4972</v>
      </c>
      <c r="U39" s="6" t="s">
        <v>52</v>
      </c>
      <c r="V39" s="6" t="s">
        <v>52</v>
      </c>
      <c r="W39" s="6" t="s">
        <v>52</v>
      </c>
      <c r="X39" s="6" t="s">
        <v>52</v>
      </c>
      <c r="Y39" s="6" t="s">
        <v>4978</v>
      </c>
      <c r="Z39" s="6" t="s">
        <v>52</v>
      </c>
      <c r="AA39" s="6" t="s">
        <v>4962</v>
      </c>
      <c r="AB39" s="6" t="s">
        <v>4208</v>
      </c>
      <c r="AC39" s="6">
        <v>255</v>
      </c>
      <c r="AD39" s="6" t="s">
        <v>4962</v>
      </c>
      <c r="AE39" s="127">
        <v>42702</v>
      </c>
      <c r="AF39" s="6" t="s">
        <v>4968</v>
      </c>
      <c r="AG39" s="127">
        <v>42704</v>
      </c>
      <c r="AH39" s="6" t="s">
        <v>4957</v>
      </c>
      <c r="AI39" s="127" t="s">
        <v>4957</v>
      </c>
      <c r="AJ39" s="6">
        <v>16828</v>
      </c>
      <c r="AL39" s="6" t="s">
        <v>4206</v>
      </c>
      <c r="AM39" s="6" t="s">
        <v>5104</v>
      </c>
      <c r="AN39" s="6" t="s">
        <v>4208</v>
      </c>
      <c r="AU39" s="6" t="s">
        <v>4825</v>
      </c>
      <c r="AV39" s="6" t="s">
        <v>4206</v>
      </c>
      <c r="AW39" s="6" t="s">
        <v>56</v>
      </c>
      <c r="AX39" s="150" t="s">
        <v>5566</v>
      </c>
      <c r="AY39" s="6" t="s">
        <v>5486</v>
      </c>
      <c r="AZ39" s="6" t="s">
        <v>4993</v>
      </c>
    </row>
    <row r="40" spans="1:53">
      <c r="A40" s="6" t="s">
        <v>136</v>
      </c>
      <c r="B40" s="149" t="str">
        <f t="shared" si="8"/>
        <v>新世代分行系統(NBS)</v>
      </c>
      <c r="C40" s="149" t="str">
        <f>IF(SUMPRODUCT(($A$2:A40=A40)*1)=1,B40,LOOKUP(1,0/($A$1:A39=A40),$C$1:C39)&amp;","&amp;B40)</f>
        <v>新世代分行系統(NBS)</v>
      </c>
      <c r="D40" s="6" t="s">
        <v>139</v>
      </c>
      <c r="E40" s="6" t="s">
        <v>4208</v>
      </c>
      <c r="F40" s="6" t="s">
        <v>52</v>
      </c>
      <c r="G40" s="6" t="s">
        <v>4969</v>
      </c>
      <c r="H40" s="6" t="s">
        <v>5483</v>
      </c>
      <c r="I40" s="6" t="s">
        <v>4978</v>
      </c>
      <c r="J40" s="6" t="s">
        <v>66</v>
      </c>
      <c r="K40" s="6" t="s">
        <v>16</v>
      </c>
      <c r="L40" s="149" t="s">
        <v>5486</v>
      </c>
      <c r="M40" s="149" t="s">
        <v>10380</v>
      </c>
      <c r="N40" s="149">
        <v>1</v>
      </c>
      <c r="O40" s="6" t="s">
        <v>5102</v>
      </c>
      <c r="P40" s="6" t="s">
        <v>5187</v>
      </c>
      <c r="Q40" s="6" t="s">
        <v>5175</v>
      </c>
      <c r="R40" s="6" t="s">
        <v>4969</v>
      </c>
      <c r="S40" s="6" t="s">
        <v>4975</v>
      </c>
      <c r="T40" s="6" t="s">
        <v>4976</v>
      </c>
      <c r="U40" s="6" t="s">
        <v>52</v>
      </c>
      <c r="V40" s="6" t="s">
        <v>52</v>
      </c>
      <c r="W40" s="6" t="s">
        <v>52</v>
      </c>
      <c r="X40" s="6" t="s">
        <v>52</v>
      </c>
      <c r="Y40" s="6" t="s">
        <v>4978</v>
      </c>
      <c r="Z40" s="6" t="s">
        <v>52</v>
      </c>
      <c r="AA40" s="6" t="s">
        <v>4962</v>
      </c>
      <c r="AB40" s="6" t="s">
        <v>4208</v>
      </c>
      <c r="AC40" s="6">
        <v>358</v>
      </c>
      <c r="AD40" s="6" t="s">
        <v>4980</v>
      </c>
      <c r="AE40" s="127">
        <v>42740</v>
      </c>
      <c r="AF40" s="6" t="s">
        <v>4962</v>
      </c>
      <c r="AG40" s="127">
        <v>42747</v>
      </c>
      <c r="AH40" s="6" t="s">
        <v>4957</v>
      </c>
      <c r="AI40" s="127" t="s">
        <v>4957</v>
      </c>
      <c r="AJ40" s="6">
        <v>17544</v>
      </c>
      <c r="AL40" s="6" t="s">
        <v>4206</v>
      </c>
      <c r="AM40" s="6" t="s">
        <v>5104</v>
      </c>
      <c r="AN40" s="6" t="s">
        <v>4208</v>
      </c>
      <c r="AU40" s="6" t="s">
        <v>4825</v>
      </c>
      <c r="AV40" s="6" t="s">
        <v>4206</v>
      </c>
      <c r="AW40" s="6" t="s">
        <v>66</v>
      </c>
      <c r="AX40" s="150" t="s">
        <v>136</v>
      </c>
      <c r="AY40" s="6" t="s">
        <v>5486</v>
      </c>
      <c r="AZ40" s="6" t="s">
        <v>4993</v>
      </c>
    </row>
    <row r="41" spans="1:53">
      <c r="A41" s="6" t="s">
        <v>2456</v>
      </c>
      <c r="B41" s="149" t="str">
        <f t="shared" si="8"/>
        <v>新世代分行系統(NBS)</v>
      </c>
      <c r="C41" s="149" t="str">
        <f>IF(SUMPRODUCT(($A$2:A41=A41)*1)=1,B41,LOOKUP(1,0/($A$1:A40=A41),$C$1:C40)&amp;","&amp;B41)</f>
        <v>新世代分行系統(NBS)</v>
      </c>
      <c r="D41" s="6" t="s">
        <v>5567</v>
      </c>
      <c r="E41" s="6" t="s">
        <v>4208</v>
      </c>
      <c r="F41" s="6" t="s">
        <v>52</v>
      </c>
      <c r="G41" s="6" t="s">
        <v>4969</v>
      </c>
      <c r="H41" s="6" t="s">
        <v>5483</v>
      </c>
      <c r="I41" s="6" t="s">
        <v>4978</v>
      </c>
      <c r="J41" s="6" t="s">
        <v>66</v>
      </c>
      <c r="K41" s="6" t="s">
        <v>16</v>
      </c>
      <c r="L41" s="149" t="s">
        <v>5486</v>
      </c>
      <c r="M41" s="149" t="s">
        <v>10381</v>
      </c>
      <c r="N41" s="149">
        <v>1</v>
      </c>
      <c r="O41" s="6" t="s">
        <v>5102</v>
      </c>
      <c r="P41" s="6" t="s">
        <v>5187</v>
      </c>
      <c r="Q41" s="6" t="s">
        <v>5175</v>
      </c>
      <c r="R41" s="6" t="s">
        <v>4969</v>
      </c>
      <c r="S41" s="6" t="s">
        <v>4975</v>
      </c>
      <c r="T41" s="6" t="s">
        <v>4976</v>
      </c>
      <c r="U41" s="6" t="s">
        <v>52</v>
      </c>
      <c r="V41" s="6" t="s">
        <v>52</v>
      </c>
      <c r="W41" s="6" t="s">
        <v>52</v>
      </c>
      <c r="X41" s="6" t="s">
        <v>52</v>
      </c>
      <c r="Y41" s="6" t="s">
        <v>4978</v>
      </c>
      <c r="Z41" s="6" t="s">
        <v>52</v>
      </c>
      <c r="AA41" s="6" t="s">
        <v>4962</v>
      </c>
      <c r="AB41" s="6" t="s">
        <v>4208</v>
      </c>
      <c r="AC41" s="6">
        <v>221</v>
      </c>
      <c r="AD41" s="6" t="s">
        <v>4982</v>
      </c>
      <c r="AE41" s="127">
        <v>42740</v>
      </c>
      <c r="AF41" s="6" t="s">
        <v>4962</v>
      </c>
      <c r="AG41" s="127">
        <v>42747</v>
      </c>
      <c r="AH41" s="6" t="s">
        <v>4957</v>
      </c>
      <c r="AI41" s="127" t="s">
        <v>4957</v>
      </c>
      <c r="AJ41" s="6">
        <v>17695</v>
      </c>
      <c r="AL41" s="6" t="s">
        <v>4206</v>
      </c>
      <c r="AM41" s="6" t="s">
        <v>5104</v>
      </c>
      <c r="AN41" s="6" t="s">
        <v>4208</v>
      </c>
      <c r="AU41" s="6" t="s">
        <v>4825</v>
      </c>
      <c r="AV41" s="6" t="s">
        <v>4206</v>
      </c>
      <c r="AW41" s="6" t="s">
        <v>66</v>
      </c>
      <c r="AX41" s="150" t="s">
        <v>2456</v>
      </c>
      <c r="AY41" s="6" t="s">
        <v>5486</v>
      </c>
      <c r="AZ41" s="6" t="s">
        <v>4993</v>
      </c>
    </row>
    <row r="42" spans="1:53">
      <c r="A42" s="6" t="s">
        <v>146</v>
      </c>
      <c r="B42" s="149" t="str">
        <f t="shared" si="8"/>
        <v>新世代分行系統(NBS)</v>
      </c>
      <c r="C42" s="149" t="str">
        <f>IF(SUMPRODUCT(($A$2:A42=A42)*1)=1,B42,LOOKUP(1,0/($A$1:A41=A42),$C$1:C41)&amp;","&amp;B42)</f>
        <v>新世代分行系統(NBS)</v>
      </c>
      <c r="D42" s="6" t="s">
        <v>150</v>
      </c>
      <c r="E42" s="6" t="s">
        <v>4208</v>
      </c>
      <c r="F42" s="6" t="s">
        <v>52</v>
      </c>
      <c r="G42" s="6" t="s">
        <v>4969</v>
      </c>
      <c r="H42" s="6" t="s">
        <v>5483</v>
      </c>
      <c r="I42" s="6" t="s">
        <v>4978</v>
      </c>
      <c r="J42" s="6" t="s">
        <v>66</v>
      </c>
      <c r="K42" s="6" t="s">
        <v>16</v>
      </c>
      <c r="L42" s="149" t="s">
        <v>5486</v>
      </c>
      <c r="M42" s="149" t="s">
        <v>10382</v>
      </c>
      <c r="N42" s="149">
        <v>1</v>
      </c>
      <c r="O42" s="6" t="s">
        <v>5102</v>
      </c>
      <c r="P42" s="6" t="s">
        <v>5103</v>
      </c>
      <c r="Q42" s="6" t="s">
        <v>5175</v>
      </c>
      <c r="R42" s="6" t="s">
        <v>4206</v>
      </c>
      <c r="S42" s="6" t="s">
        <v>52</v>
      </c>
      <c r="T42" s="6" t="s">
        <v>52</v>
      </c>
      <c r="U42" s="6" t="s">
        <v>52</v>
      </c>
      <c r="V42" s="6" t="s">
        <v>52</v>
      </c>
      <c r="W42" s="6" t="s">
        <v>52</v>
      </c>
      <c r="X42" s="6" t="s">
        <v>52</v>
      </c>
      <c r="Y42" s="6" t="s">
        <v>4978</v>
      </c>
      <c r="Z42" s="6" t="s">
        <v>52</v>
      </c>
      <c r="AA42" s="6" t="s">
        <v>4962</v>
      </c>
      <c r="AB42" s="6" t="s">
        <v>4208</v>
      </c>
      <c r="AC42" s="6">
        <v>147</v>
      </c>
      <c r="AD42" s="6" t="s">
        <v>4983</v>
      </c>
      <c r="AE42" s="127">
        <v>42726</v>
      </c>
      <c r="AF42" s="6" t="s">
        <v>4962</v>
      </c>
      <c r="AG42" s="127">
        <v>42733</v>
      </c>
      <c r="AH42" s="6" t="s">
        <v>4957</v>
      </c>
      <c r="AI42" s="127" t="s">
        <v>4957</v>
      </c>
      <c r="AJ42" s="6">
        <v>17077</v>
      </c>
      <c r="AL42" s="6" t="s">
        <v>4206</v>
      </c>
      <c r="AM42" s="6" t="s">
        <v>5104</v>
      </c>
      <c r="AN42" s="6" t="s">
        <v>4208</v>
      </c>
      <c r="AU42" s="6" t="s">
        <v>4825</v>
      </c>
      <c r="AV42" s="6" t="s">
        <v>4206</v>
      </c>
      <c r="AW42" s="6" t="s">
        <v>66</v>
      </c>
      <c r="AX42" s="150" t="s">
        <v>146</v>
      </c>
      <c r="AY42" s="6" t="s">
        <v>5486</v>
      </c>
      <c r="AZ42" s="6" t="s">
        <v>4993</v>
      </c>
    </row>
    <row r="43" spans="1:53">
      <c r="A43" s="6" t="s">
        <v>152</v>
      </c>
      <c r="B43" s="149" t="str">
        <f t="shared" ref="B43:B44" si="9">K43</f>
        <v>新世代分行系統(NBS)</v>
      </c>
      <c r="C43" s="149" t="str">
        <f>IF(SUMPRODUCT(($A$2:A43=A43)*1)=1,B43,LOOKUP(1,0/($A$1:A42=A43),$C$1:C42)&amp;","&amp;B43)</f>
        <v>新世代分行系統(NBS)</v>
      </c>
      <c r="D43" s="6" t="s">
        <v>156</v>
      </c>
      <c r="E43" s="6" t="s">
        <v>4208</v>
      </c>
      <c r="F43" s="6" t="s">
        <v>52</v>
      </c>
      <c r="G43" s="6" t="s">
        <v>4969</v>
      </c>
      <c r="H43" s="6" t="s">
        <v>5483</v>
      </c>
      <c r="I43" s="6" t="s">
        <v>4978</v>
      </c>
      <c r="J43" s="6" t="s">
        <v>66</v>
      </c>
      <c r="K43" s="6" t="s">
        <v>16</v>
      </c>
      <c r="L43" s="149" t="s">
        <v>5486</v>
      </c>
      <c r="M43" s="149" t="s">
        <v>10383</v>
      </c>
      <c r="N43" s="149">
        <v>1</v>
      </c>
      <c r="O43" s="6" t="s">
        <v>5102</v>
      </c>
      <c r="P43" s="6" t="s">
        <v>5187</v>
      </c>
      <c r="Q43" s="6" t="s">
        <v>5175</v>
      </c>
      <c r="R43" s="6" t="s">
        <v>4206</v>
      </c>
      <c r="S43" s="6" t="s">
        <v>52</v>
      </c>
      <c r="T43" s="6" t="s">
        <v>52</v>
      </c>
      <c r="U43" s="6" t="s">
        <v>52</v>
      </c>
      <c r="V43" s="6" t="s">
        <v>52</v>
      </c>
      <c r="W43" s="6" t="s">
        <v>52</v>
      </c>
      <c r="X43" s="6" t="s">
        <v>52</v>
      </c>
      <c r="Y43" s="6" t="s">
        <v>4978</v>
      </c>
      <c r="Z43" s="6" t="s">
        <v>52</v>
      </c>
      <c r="AA43" s="6" t="s">
        <v>4955</v>
      </c>
      <c r="AB43" s="6" t="s">
        <v>4208</v>
      </c>
      <c r="AC43" s="6">
        <v>346</v>
      </c>
      <c r="AD43" s="6" t="s">
        <v>5012</v>
      </c>
      <c r="AE43" s="127">
        <v>42732</v>
      </c>
      <c r="AF43" s="6" t="s">
        <v>4958</v>
      </c>
      <c r="AG43" s="127">
        <v>42734</v>
      </c>
      <c r="AH43" s="6" t="s">
        <v>4957</v>
      </c>
      <c r="AI43" s="127" t="s">
        <v>4957</v>
      </c>
      <c r="AJ43" s="6">
        <v>18534</v>
      </c>
      <c r="AL43" s="6" t="s">
        <v>4206</v>
      </c>
      <c r="AM43" s="6" t="s">
        <v>5104</v>
      </c>
      <c r="AN43" s="6" t="s">
        <v>4208</v>
      </c>
      <c r="AU43" s="6" t="s">
        <v>4825</v>
      </c>
      <c r="AV43" s="6" t="s">
        <v>4206</v>
      </c>
      <c r="AW43" s="6" t="s">
        <v>66</v>
      </c>
      <c r="AX43" s="150" t="s">
        <v>152</v>
      </c>
      <c r="AY43" s="6" t="s">
        <v>5486</v>
      </c>
      <c r="AZ43" s="6" t="s">
        <v>4993</v>
      </c>
    </row>
    <row r="44" spans="1:53">
      <c r="A44" s="6" t="s">
        <v>159</v>
      </c>
      <c r="B44" s="149" t="str">
        <f t="shared" si="9"/>
        <v>新世代分行系統(NBS)</v>
      </c>
      <c r="C44" s="149" t="str">
        <f>IF(SUMPRODUCT(($A$2:A44=A44)*1)=1,B44,LOOKUP(1,0/($A$1:A43=A44),$C$1:C43)&amp;","&amp;B44)</f>
        <v>新世代分行系統(NBS)</v>
      </c>
      <c r="D44" s="6" t="s">
        <v>161</v>
      </c>
      <c r="E44" s="6" t="s">
        <v>4208</v>
      </c>
      <c r="F44" s="6" t="s">
        <v>52</v>
      </c>
      <c r="G44" s="6" t="s">
        <v>4969</v>
      </c>
      <c r="H44" s="6" t="s">
        <v>5483</v>
      </c>
      <c r="I44" s="6" t="s">
        <v>4978</v>
      </c>
      <c r="J44" s="6" t="s">
        <v>52</v>
      </c>
      <c r="K44" s="6" t="s">
        <v>16</v>
      </c>
      <c r="L44" s="149" t="s">
        <v>5486</v>
      </c>
      <c r="M44" s="149" t="s">
        <v>10384</v>
      </c>
      <c r="N44" s="149">
        <v>1</v>
      </c>
      <c r="O44" s="6" t="s">
        <v>5102</v>
      </c>
      <c r="P44" s="6" t="s">
        <v>5187</v>
      </c>
      <c r="Q44" s="6" t="s">
        <v>52</v>
      </c>
      <c r="R44" s="6" t="s">
        <v>4206</v>
      </c>
      <c r="S44" s="6" t="s">
        <v>52</v>
      </c>
      <c r="T44" s="6" t="s">
        <v>52</v>
      </c>
      <c r="U44" s="6" t="s">
        <v>52</v>
      </c>
      <c r="V44" s="6" t="s">
        <v>52</v>
      </c>
      <c r="W44" s="6" t="s">
        <v>52</v>
      </c>
      <c r="X44" s="6" t="s">
        <v>52</v>
      </c>
      <c r="Y44" s="6" t="s">
        <v>4978</v>
      </c>
      <c r="Z44" s="6" t="s">
        <v>52</v>
      </c>
      <c r="AA44" s="6" t="s">
        <v>4954</v>
      </c>
      <c r="AB44" s="6" t="s">
        <v>4208</v>
      </c>
      <c r="AC44" s="6">
        <v>416</v>
      </c>
      <c r="AD44" s="6" t="s">
        <v>4979</v>
      </c>
      <c r="AE44" s="127">
        <v>42741</v>
      </c>
      <c r="AF44" s="6" t="s">
        <v>4954</v>
      </c>
      <c r="AG44" s="127">
        <v>42748</v>
      </c>
      <c r="AJ44" s="6">
        <v>20277</v>
      </c>
      <c r="AL44" s="6" t="s">
        <v>4206</v>
      </c>
      <c r="AN44" s="6" t="s">
        <v>5315</v>
      </c>
      <c r="AU44" s="6" t="s">
        <v>4825</v>
      </c>
      <c r="AV44" s="6" t="s">
        <v>4206</v>
      </c>
      <c r="AW44" s="6" t="s">
        <v>66</v>
      </c>
      <c r="AX44" s="150" t="s">
        <v>159</v>
      </c>
      <c r="AY44" s="6" t="s">
        <v>5486</v>
      </c>
      <c r="AZ44" s="6" t="s">
        <v>4993</v>
      </c>
    </row>
    <row r="45" spans="1:53">
      <c r="A45" s="6" t="s">
        <v>5653</v>
      </c>
      <c r="B45" s="149" t="str">
        <f t="shared" ref="B45:B58" si="10">K45</f>
        <v>新世代分行系統(NBS)</v>
      </c>
      <c r="C45" s="149" t="str">
        <f>IF(SUMPRODUCT(($A$2:A45=A45)*1)=1,B45,LOOKUP(1,0/($A$1:A44=A45),$C$1:C44)&amp;","&amp;B45)</f>
        <v>新世代分行系統(NBS)</v>
      </c>
      <c r="D45" s="6" t="s">
        <v>168</v>
      </c>
      <c r="E45" s="6" t="s">
        <v>4208</v>
      </c>
      <c r="F45" s="6" t="s">
        <v>52</v>
      </c>
      <c r="G45" s="6" t="s">
        <v>4969</v>
      </c>
      <c r="H45" s="6" t="s">
        <v>4206</v>
      </c>
      <c r="I45" s="6" t="s">
        <v>4978</v>
      </c>
      <c r="J45" s="6" t="s">
        <v>56</v>
      </c>
      <c r="K45" s="6" t="s">
        <v>16</v>
      </c>
      <c r="L45" s="149" t="s">
        <v>5486</v>
      </c>
      <c r="M45" s="149" t="s">
        <v>10385</v>
      </c>
      <c r="N45" s="149">
        <v>1</v>
      </c>
      <c r="O45" s="6" t="s">
        <v>5102</v>
      </c>
      <c r="P45" s="6" t="s">
        <v>5654</v>
      </c>
      <c r="Q45" s="6" t="s">
        <v>5175</v>
      </c>
      <c r="R45" s="6" t="s">
        <v>4969</v>
      </c>
      <c r="S45" s="6" t="s">
        <v>4975</v>
      </c>
      <c r="T45" s="6" t="s">
        <v>4976</v>
      </c>
      <c r="U45" s="6" t="s">
        <v>52</v>
      </c>
      <c r="V45" s="6" t="s">
        <v>52</v>
      </c>
      <c r="W45" s="6" t="s">
        <v>52</v>
      </c>
      <c r="X45" s="6" t="s">
        <v>52</v>
      </c>
      <c r="Y45" s="6" t="s">
        <v>4978</v>
      </c>
      <c r="Z45" s="6" t="s">
        <v>52</v>
      </c>
      <c r="AA45" s="6" t="s">
        <v>4955</v>
      </c>
      <c r="AB45" s="6" t="s">
        <v>4208</v>
      </c>
      <c r="AC45" s="6">
        <v>205</v>
      </c>
      <c r="AD45" s="6" t="s">
        <v>5005</v>
      </c>
      <c r="AE45" s="127">
        <v>42761</v>
      </c>
      <c r="AF45" s="6" t="s">
        <v>4958</v>
      </c>
      <c r="AG45" s="127">
        <v>42771</v>
      </c>
      <c r="AH45" s="6" t="s">
        <v>4957</v>
      </c>
      <c r="AI45" s="127" t="s">
        <v>4957</v>
      </c>
      <c r="AJ45" s="6">
        <v>18516</v>
      </c>
      <c r="AL45" s="6" t="s">
        <v>4206</v>
      </c>
      <c r="AM45" s="6" t="s">
        <v>5104</v>
      </c>
      <c r="AN45" s="6" t="s">
        <v>4208</v>
      </c>
      <c r="AU45" s="6" t="s">
        <v>4825</v>
      </c>
      <c r="AV45" s="6" t="s">
        <v>4206</v>
      </c>
      <c r="AW45" s="6" t="s">
        <v>56</v>
      </c>
      <c r="AX45" s="150" t="s">
        <v>5653</v>
      </c>
      <c r="AY45" s="6" t="s">
        <v>5486</v>
      </c>
      <c r="AZ45" s="6" t="s">
        <v>4993</v>
      </c>
    </row>
    <row r="46" spans="1:53">
      <c r="A46" s="6" t="s">
        <v>3835</v>
      </c>
      <c r="B46" s="149" t="str">
        <f t="shared" si="10"/>
        <v>新世代分行系統(NBS)</v>
      </c>
      <c r="C46" s="149" t="str">
        <f>IF(SUMPRODUCT(($A$2:A46=A46)*1)=1,B46,LOOKUP(1,0/($A$1:A45=A46),$C$1:C45)&amp;","&amp;B46)</f>
        <v>新世代分行系統(NBS)</v>
      </c>
      <c r="D46" s="6" t="s">
        <v>173</v>
      </c>
      <c r="E46" s="6" t="s">
        <v>4208</v>
      </c>
      <c r="F46" s="6" t="s">
        <v>52</v>
      </c>
      <c r="G46" s="6" t="s">
        <v>4969</v>
      </c>
      <c r="H46" s="6" t="s">
        <v>5483</v>
      </c>
      <c r="I46" s="6" t="s">
        <v>4978</v>
      </c>
      <c r="J46" s="6" t="s">
        <v>56</v>
      </c>
      <c r="K46" s="6" t="s">
        <v>16</v>
      </c>
      <c r="L46" s="149" t="s">
        <v>5486</v>
      </c>
      <c r="M46" s="149" t="s">
        <v>10386</v>
      </c>
      <c r="N46" s="149">
        <v>1</v>
      </c>
      <c r="O46" s="6" t="s">
        <v>5102</v>
      </c>
      <c r="P46" s="6" t="s">
        <v>5103</v>
      </c>
      <c r="Q46" s="6" t="s">
        <v>5175</v>
      </c>
      <c r="R46" s="6" t="s">
        <v>4969</v>
      </c>
      <c r="S46" s="6" t="s">
        <v>4975</v>
      </c>
      <c r="T46" s="6" t="s">
        <v>4972</v>
      </c>
      <c r="U46" s="6" t="s">
        <v>52</v>
      </c>
      <c r="V46" s="6" t="s">
        <v>52</v>
      </c>
      <c r="W46" s="6" t="s">
        <v>52</v>
      </c>
      <c r="X46" s="6" t="s">
        <v>52</v>
      </c>
      <c r="Y46" s="6" t="s">
        <v>4978</v>
      </c>
      <c r="Z46" s="6" t="s">
        <v>52</v>
      </c>
      <c r="AA46" s="6" t="s">
        <v>4962</v>
      </c>
      <c r="AB46" s="6" t="s">
        <v>4208</v>
      </c>
      <c r="AC46" s="6">
        <v>719</v>
      </c>
      <c r="AD46" s="6" t="s">
        <v>4983</v>
      </c>
      <c r="AE46" s="127">
        <v>42726</v>
      </c>
      <c r="AF46" s="6" t="s">
        <v>4962</v>
      </c>
      <c r="AG46" s="127">
        <v>42733</v>
      </c>
      <c r="AH46" s="6" t="s">
        <v>4957</v>
      </c>
      <c r="AI46" s="127" t="s">
        <v>4957</v>
      </c>
      <c r="AJ46" s="6">
        <v>17085</v>
      </c>
      <c r="AL46" s="6" t="s">
        <v>4206</v>
      </c>
      <c r="AM46" s="6" t="s">
        <v>5104</v>
      </c>
      <c r="AN46" s="6" t="s">
        <v>4208</v>
      </c>
      <c r="AU46" s="6" t="s">
        <v>4825</v>
      </c>
      <c r="AV46" s="6" t="s">
        <v>4206</v>
      </c>
      <c r="AW46" s="6" t="s">
        <v>56</v>
      </c>
      <c r="AX46" s="150" t="s">
        <v>3835</v>
      </c>
      <c r="AY46" s="6" t="s">
        <v>5486</v>
      </c>
      <c r="AZ46" s="6" t="s">
        <v>4993</v>
      </c>
    </row>
    <row r="47" spans="1:53">
      <c r="A47" s="6" t="s">
        <v>175</v>
      </c>
      <c r="B47" s="149" t="str">
        <f t="shared" si="10"/>
        <v>新世代分行系統(NBS)</v>
      </c>
      <c r="C47" s="149" t="str">
        <f>IF(SUMPRODUCT(($A$2:A47=A47)*1)=1,B47,LOOKUP(1,0/($A$1:A46=A47),$C$1:C46)&amp;","&amp;B47)</f>
        <v>新世代分行系統(NBS)</v>
      </c>
      <c r="D47" s="6" t="s">
        <v>177</v>
      </c>
      <c r="E47" s="6" t="s">
        <v>4208</v>
      </c>
      <c r="F47" s="6" t="s">
        <v>52</v>
      </c>
      <c r="G47" s="6" t="s">
        <v>4969</v>
      </c>
      <c r="H47" s="6" t="s">
        <v>5483</v>
      </c>
      <c r="I47" s="6" t="s">
        <v>4978</v>
      </c>
      <c r="J47" s="6" t="s">
        <v>56</v>
      </c>
      <c r="K47" s="6" t="s">
        <v>16</v>
      </c>
      <c r="L47" s="149" t="s">
        <v>5486</v>
      </c>
      <c r="M47" s="149" t="s">
        <v>10387</v>
      </c>
      <c r="N47" s="149">
        <v>1</v>
      </c>
      <c r="O47" s="6" t="s">
        <v>5102</v>
      </c>
      <c r="P47" s="6" t="s">
        <v>5103</v>
      </c>
      <c r="Q47" s="6" t="s">
        <v>5175</v>
      </c>
      <c r="R47" s="6" t="s">
        <v>4969</v>
      </c>
      <c r="S47" s="6" t="s">
        <v>4975</v>
      </c>
      <c r="T47" s="6" t="s">
        <v>4972</v>
      </c>
      <c r="U47" s="6" t="s">
        <v>52</v>
      </c>
      <c r="V47" s="6" t="s">
        <v>52</v>
      </c>
      <c r="W47" s="6" t="s">
        <v>52</v>
      </c>
      <c r="X47" s="6" t="s">
        <v>52</v>
      </c>
      <c r="Y47" s="6" t="s">
        <v>4978</v>
      </c>
      <c r="Z47" s="6" t="s">
        <v>52</v>
      </c>
      <c r="AA47" s="6" t="s">
        <v>4962</v>
      </c>
      <c r="AB47" s="6" t="s">
        <v>4208</v>
      </c>
      <c r="AC47" s="6">
        <v>378</v>
      </c>
      <c r="AD47" s="6" t="s">
        <v>4983</v>
      </c>
      <c r="AE47" s="127">
        <v>42754</v>
      </c>
      <c r="AF47" s="6" t="s">
        <v>4962</v>
      </c>
      <c r="AG47" s="127">
        <v>42761</v>
      </c>
      <c r="AH47" s="6" t="s">
        <v>4957</v>
      </c>
      <c r="AI47" s="127" t="s">
        <v>4957</v>
      </c>
      <c r="AJ47" s="6">
        <v>17150</v>
      </c>
      <c r="AL47" s="6" t="s">
        <v>4206</v>
      </c>
      <c r="AM47" s="6" t="s">
        <v>5104</v>
      </c>
      <c r="AN47" s="6" t="s">
        <v>4208</v>
      </c>
      <c r="AU47" s="6" t="s">
        <v>4825</v>
      </c>
      <c r="AV47" s="6" t="s">
        <v>4206</v>
      </c>
      <c r="AW47" s="6" t="s">
        <v>56</v>
      </c>
      <c r="AX47" s="150" t="s">
        <v>175</v>
      </c>
      <c r="AY47" s="6" t="s">
        <v>5486</v>
      </c>
      <c r="AZ47" s="6" t="s">
        <v>4993</v>
      </c>
    </row>
    <row r="48" spans="1:53">
      <c r="A48" s="6" t="s">
        <v>175</v>
      </c>
      <c r="B48" s="149" t="str">
        <f t="shared" si="10"/>
        <v xml:space="preserve">大消金系統(NCS) </v>
      </c>
      <c r="C48" s="149" t="str">
        <f>IF(SUMPRODUCT(($A$2:A48=A48)*1)=1,B48,LOOKUP(1,0/($A$1:A47=A48),$C$1:C47)&amp;","&amp;B48)</f>
        <v xml:space="preserve">新世代分行系統(NBS),大消金系統(NCS) </v>
      </c>
      <c r="D48" s="6" t="s">
        <v>177</v>
      </c>
      <c r="E48" s="6" t="s">
        <v>4208</v>
      </c>
      <c r="F48" s="6" t="s">
        <v>52</v>
      </c>
      <c r="G48" s="6" t="s">
        <v>4969</v>
      </c>
      <c r="H48" s="6" t="s">
        <v>5483</v>
      </c>
      <c r="I48" s="6" t="s">
        <v>4978</v>
      </c>
      <c r="J48" s="6" t="s">
        <v>56</v>
      </c>
      <c r="K48" s="149" t="s">
        <v>4</v>
      </c>
      <c r="L48" s="149" t="s">
        <v>5495</v>
      </c>
      <c r="M48" s="149" t="s">
        <v>10387</v>
      </c>
      <c r="N48" s="149">
        <v>2</v>
      </c>
      <c r="O48" s="6" t="s">
        <v>5102</v>
      </c>
      <c r="P48" s="6" t="s">
        <v>5103</v>
      </c>
      <c r="Q48" s="6" t="s">
        <v>5175</v>
      </c>
      <c r="R48" s="6" t="s">
        <v>4969</v>
      </c>
      <c r="S48" s="6" t="s">
        <v>4975</v>
      </c>
      <c r="T48" s="6" t="s">
        <v>4972</v>
      </c>
      <c r="U48" s="6" t="s">
        <v>52</v>
      </c>
      <c r="V48" s="6" t="s">
        <v>52</v>
      </c>
      <c r="W48" s="6" t="s">
        <v>52</v>
      </c>
      <c r="X48" s="6" t="s">
        <v>52</v>
      </c>
      <c r="Y48" s="6" t="s">
        <v>4978</v>
      </c>
      <c r="Z48" s="6" t="s">
        <v>52</v>
      </c>
      <c r="AA48" s="6" t="s">
        <v>4962</v>
      </c>
      <c r="AB48" s="6" t="s">
        <v>4208</v>
      </c>
      <c r="AC48" s="6">
        <v>378</v>
      </c>
      <c r="AD48" s="6" t="s">
        <v>4983</v>
      </c>
      <c r="AE48" s="127">
        <v>42754</v>
      </c>
      <c r="AF48" s="6" t="s">
        <v>4962</v>
      </c>
      <c r="AG48" s="127">
        <v>42761</v>
      </c>
      <c r="AH48" s="6" t="s">
        <v>4957</v>
      </c>
      <c r="AI48" s="127" t="s">
        <v>4957</v>
      </c>
      <c r="AJ48" s="6">
        <v>17150</v>
      </c>
      <c r="AL48" s="6" t="s">
        <v>4206</v>
      </c>
      <c r="AM48" s="6" t="s">
        <v>5104</v>
      </c>
      <c r="AN48" s="6" t="s">
        <v>4208</v>
      </c>
      <c r="AU48" s="6" t="s">
        <v>4825</v>
      </c>
      <c r="AV48" s="6" t="s">
        <v>4206</v>
      </c>
      <c r="AW48" s="6" t="s">
        <v>5484</v>
      </c>
      <c r="AX48" s="150" t="s">
        <v>175</v>
      </c>
      <c r="AY48" s="6" t="s">
        <v>5495</v>
      </c>
      <c r="AZ48" s="6" t="s">
        <v>4993</v>
      </c>
    </row>
    <row r="49" spans="1:52">
      <c r="A49" s="6" t="s">
        <v>181</v>
      </c>
      <c r="B49" s="149" t="str">
        <f t="shared" si="10"/>
        <v>新世代分行系統(NBS)</v>
      </c>
      <c r="C49" s="149" t="str">
        <f>IF(SUMPRODUCT(($A$2:A49=A49)*1)=1,B49,LOOKUP(1,0/($A$1:A48=A49),$C$1:C48)&amp;","&amp;B49)</f>
        <v>新世代分行系統(NBS)</v>
      </c>
      <c r="D49" s="6" t="s">
        <v>184</v>
      </c>
      <c r="E49" s="6" t="s">
        <v>4208</v>
      </c>
      <c r="F49" s="6" t="s">
        <v>52</v>
      </c>
      <c r="G49" s="6" t="s">
        <v>4969</v>
      </c>
      <c r="H49" s="6" t="s">
        <v>5483</v>
      </c>
      <c r="I49" s="6" t="s">
        <v>4978</v>
      </c>
      <c r="J49" s="6" t="s">
        <v>56</v>
      </c>
      <c r="K49" s="6" t="s">
        <v>16</v>
      </c>
      <c r="L49" s="149" t="s">
        <v>5486</v>
      </c>
      <c r="M49" s="149" t="s">
        <v>10388</v>
      </c>
      <c r="N49" s="149">
        <v>1</v>
      </c>
      <c r="O49" s="6" t="s">
        <v>5102</v>
      </c>
      <c r="P49" s="6" t="s">
        <v>5103</v>
      </c>
      <c r="Q49" s="6" t="s">
        <v>5175</v>
      </c>
      <c r="R49" s="6" t="s">
        <v>4969</v>
      </c>
      <c r="S49" s="6" t="s">
        <v>4975</v>
      </c>
      <c r="T49" s="6" t="s">
        <v>4972</v>
      </c>
      <c r="U49" s="6" t="s">
        <v>52</v>
      </c>
      <c r="V49" s="6" t="s">
        <v>52</v>
      </c>
      <c r="W49" s="6" t="s">
        <v>52</v>
      </c>
      <c r="X49" s="6" t="s">
        <v>52</v>
      </c>
      <c r="Y49" s="6" t="s">
        <v>4978</v>
      </c>
      <c r="Z49" s="6" t="s">
        <v>52</v>
      </c>
      <c r="AA49" s="6" t="s">
        <v>4962</v>
      </c>
      <c r="AB49" s="6" t="s">
        <v>4208</v>
      </c>
      <c r="AC49" s="6">
        <v>226</v>
      </c>
      <c r="AD49" s="6" t="s">
        <v>4983</v>
      </c>
      <c r="AE49" s="127">
        <v>42733</v>
      </c>
      <c r="AF49" s="6" t="s">
        <v>4962</v>
      </c>
      <c r="AG49" s="127">
        <v>42740</v>
      </c>
      <c r="AH49" s="6" t="s">
        <v>4957</v>
      </c>
      <c r="AI49" s="127" t="s">
        <v>4957</v>
      </c>
      <c r="AJ49" s="6">
        <v>17098</v>
      </c>
      <c r="AL49" s="6" t="s">
        <v>4206</v>
      </c>
      <c r="AM49" s="6" t="s">
        <v>5104</v>
      </c>
      <c r="AN49" s="6" t="s">
        <v>4208</v>
      </c>
      <c r="AR49" s="6" t="s">
        <v>4977</v>
      </c>
      <c r="AU49" s="6" t="s">
        <v>4825</v>
      </c>
      <c r="AV49" s="6" t="s">
        <v>4206</v>
      </c>
      <c r="AW49" s="6" t="s">
        <v>56</v>
      </c>
      <c r="AX49" s="150" t="s">
        <v>181</v>
      </c>
      <c r="AY49" s="6" t="s">
        <v>5486</v>
      </c>
      <c r="AZ49" s="6" t="s">
        <v>4993</v>
      </c>
    </row>
    <row r="50" spans="1:52">
      <c r="A50" s="6" t="s">
        <v>186</v>
      </c>
      <c r="B50" s="149" t="str">
        <f t="shared" si="10"/>
        <v>新世代分行系統(NBS)</v>
      </c>
      <c r="C50" s="149" t="str">
        <f>IF(SUMPRODUCT(($A$2:A50=A50)*1)=1,B50,LOOKUP(1,0/($A$1:A49=A50),$C$1:C49)&amp;","&amp;B50)</f>
        <v>新世代分行系統(NBS)</v>
      </c>
      <c r="D50" s="6" t="s">
        <v>189</v>
      </c>
      <c r="E50" s="6" t="s">
        <v>4208</v>
      </c>
      <c r="F50" s="6" t="s">
        <v>52</v>
      </c>
      <c r="G50" s="6" t="s">
        <v>4969</v>
      </c>
      <c r="H50" s="6" t="s">
        <v>5483</v>
      </c>
      <c r="I50" s="6" t="s">
        <v>4978</v>
      </c>
      <c r="J50" s="6" t="s">
        <v>56</v>
      </c>
      <c r="K50" s="6" t="s">
        <v>16</v>
      </c>
      <c r="L50" s="149" t="s">
        <v>5486</v>
      </c>
      <c r="M50" s="149" t="s">
        <v>10389</v>
      </c>
      <c r="N50" s="149">
        <v>1</v>
      </c>
      <c r="O50" s="6" t="s">
        <v>5102</v>
      </c>
      <c r="P50" s="6" t="s">
        <v>5187</v>
      </c>
      <c r="Q50" s="6" t="s">
        <v>5175</v>
      </c>
      <c r="R50" s="6" t="s">
        <v>4206</v>
      </c>
      <c r="S50" s="6" t="s">
        <v>52</v>
      </c>
      <c r="T50" s="6" t="s">
        <v>52</v>
      </c>
      <c r="U50" s="6" t="s">
        <v>52</v>
      </c>
      <c r="V50" s="6" t="s">
        <v>52</v>
      </c>
      <c r="W50" s="6" t="s">
        <v>52</v>
      </c>
      <c r="X50" s="6" t="s">
        <v>52</v>
      </c>
      <c r="Y50" s="6" t="s">
        <v>4978</v>
      </c>
      <c r="Z50" s="6" t="s">
        <v>52</v>
      </c>
      <c r="AA50" s="6" t="s">
        <v>4962</v>
      </c>
      <c r="AB50" s="6" t="s">
        <v>4208</v>
      </c>
      <c r="AC50" s="6">
        <v>302</v>
      </c>
      <c r="AD50" s="6" t="s">
        <v>4980</v>
      </c>
      <c r="AE50" s="127">
        <v>42733</v>
      </c>
      <c r="AF50" s="6" t="s">
        <v>4962</v>
      </c>
      <c r="AG50" s="127">
        <v>42740</v>
      </c>
      <c r="AH50" s="6" t="s">
        <v>4957</v>
      </c>
      <c r="AI50" s="127" t="s">
        <v>4957</v>
      </c>
      <c r="AJ50" s="6">
        <v>17285</v>
      </c>
      <c r="AL50" s="6" t="s">
        <v>4206</v>
      </c>
      <c r="AM50" s="6" t="s">
        <v>5104</v>
      </c>
      <c r="AN50" s="6" t="s">
        <v>4208</v>
      </c>
      <c r="AU50" s="6" t="s">
        <v>4825</v>
      </c>
      <c r="AV50" s="6" t="s">
        <v>4206</v>
      </c>
      <c r="AW50" s="6" t="s">
        <v>56</v>
      </c>
      <c r="AX50" s="150" t="s">
        <v>186</v>
      </c>
      <c r="AY50" s="6" t="s">
        <v>5486</v>
      </c>
      <c r="AZ50" s="6" t="s">
        <v>4993</v>
      </c>
    </row>
    <row r="51" spans="1:52">
      <c r="A51" s="6" t="s">
        <v>191</v>
      </c>
      <c r="B51" s="149" t="str">
        <f t="shared" si="10"/>
        <v>新世代分行系統(NBS)</v>
      </c>
      <c r="C51" s="149" t="str">
        <f>IF(SUMPRODUCT(($A$2:A51=A51)*1)=1,B51,LOOKUP(1,0/($A$1:A50=A51),$C$1:C50)&amp;","&amp;B51)</f>
        <v>新世代分行系統(NBS)</v>
      </c>
      <c r="D51" s="6" t="s">
        <v>134</v>
      </c>
      <c r="E51" s="6" t="s">
        <v>4208</v>
      </c>
      <c r="F51" s="6" t="s">
        <v>52</v>
      </c>
      <c r="G51" s="6" t="s">
        <v>4969</v>
      </c>
      <c r="H51" s="6" t="s">
        <v>4206</v>
      </c>
      <c r="I51" s="6" t="s">
        <v>4978</v>
      </c>
      <c r="J51" s="6" t="s">
        <v>66</v>
      </c>
      <c r="K51" s="6" t="s">
        <v>16</v>
      </c>
      <c r="L51" s="149" t="s">
        <v>5486</v>
      </c>
      <c r="M51" s="149" t="s">
        <v>10390</v>
      </c>
      <c r="N51" s="149">
        <v>1</v>
      </c>
      <c r="O51" s="6" t="s">
        <v>5102</v>
      </c>
      <c r="P51" s="6" t="s">
        <v>5187</v>
      </c>
      <c r="Q51" s="6" t="s">
        <v>5175</v>
      </c>
      <c r="R51" s="6" t="s">
        <v>4206</v>
      </c>
      <c r="S51" s="6" t="s">
        <v>52</v>
      </c>
      <c r="T51" s="6" t="s">
        <v>52</v>
      </c>
      <c r="U51" s="6" t="s">
        <v>52</v>
      </c>
      <c r="V51" s="6" t="s">
        <v>52</v>
      </c>
      <c r="W51" s="6" t="s">
        <v>52</v>
      </c>
      <c r="X51" s="6" t="s">
        <v>52</v>
      </c>
      <c r="Y51" s="6" t="s">
        <v>4978</v>
      </c>
      <c r="Z51" s="6" t="s">
        <v>52</v>
      </c>
      <c r="AA51" s="6" t="s">
        <v>4962</v>
      </c>
      <c r="AB51" s="6" t="s">
        <v>4208</v>
      </c>
      <c r="AC51" s="6">
        <v>335</v>
      </c>
      <c r="AD51" s="6" t="s">
        <v>4980</v>
      </c>
      <c r="AE51" s="127">
        <v>42754</v>
      </c>
      <c r="AF51" s="6" t="s">
        <v>4962</v>
      </c>
      <c r="AG51" s="127">
        <v>42761</v>
      </c>
      <c r="AH51" s="6" t="s">
        <v>4957</v>
      </c>
      <c r="AI51" s="127" t="s">
        <v>4957</v>
      </c>
      <c r="AJ51" s="6">
        <v>17275</v>
      </c>
      <c r="AL51" s="6" t="s">
        <v>4206</v>
      </c>
      <c r="AM51" s="6" t="s">
        <v>5104</v>
      </c>
      <c r="AN51" s="6" t="s">
        <v>4208</v>
      </c>
      <c r="AU51" s="6" t="s">
        <v>4825</v>
      </c>
      <c r="AV51" s="6" t="s">
        <v>4206</v>
      </c>
      <c r="AW51" s="6" t="s">
        <v>56</v>
      </c>
      <c r="AX51" s="150" t="s">
        <v>191</v>
      </c>
      <c r="AY51" s="6" t="s">
        <v>5486</v>
      </c>
      <c r="AZ51" s="6" t="s">
        <v>4993</v>
      </c>
    </row>
    <row r="52" spans="1:52">
      <c r="A52" s="6" t="s">
        <v>191</v>
      </c>
      <c r="B52" s="149" t="str">
        <f t="shared" si="10"/>
        <v xml:space="preserve">大消金系統(NCS) </v>
      </c>
      <c r="C52" s="149" t="str">
        <f>IF(SUMPRODUCT(($A$2:A52=A52)*1)=1,B52,LOOKUP(1,0/($A$1:A51=A52),$C$1:C51)&amp;","&amp;B52)</f>
        <v xml:space="preserve">新世代分行系統(NBS),大消金系統(NCS) </v>
      </c>
      <c r="D52" s="6" t="s">
        <v>134</v>
      </c>
      <c r="E52" s="6" t="s">
        <v>4208</v>
      </c>
      <c r="F52" s="6" t="s">
        <v>52</v>
      </c>
      <c r="G52" s="6" t="s">
        <v>4969</v>
      </c>
      <c r="H52" s="6" t="s">
        <v>4206</v>
      </c>
      <c r="I52" s="6" t="s">
        <v>4978</v>
      </c>
      <c r="J52" s="6" t="s">
        <v>66</v>
      </c>
      <c r="K52" s="6" t="s">
        <v>4</v>
      </c>
      <c r="L52" s="149" t="s">
        <v>5495</v>
      </c>
      <c r="M52" s="149" t="s">
        <v>10390</v>
      </c>
      <c r="N52" s="149">
        <v>2</v>
      </c>
      <c r="O52" s="6" t="s">
        <v>5102</v>
      </c>
      <c r="P52" s="6" t="s">
        <v>5187</v>
      </c>
      <c r="Q52" s="6" t="s">
        <v>5175</v>
      </c>
      <c r="R52" s="6" t="s">
        <v>4206</v>
      </c>
      <c r="S52" s="6" t="s">
        <v>52</v>
      </c>
      <c r="T52" s="6" t="s">
        <v>52</v>
      </c>
      <c r="U52" s="6" t="s">
        <v>52</v>
      </c>
      <c r="V52" s="6" t="s">
        <v>52</v>
      </c>
      <c r="W52" s="6" t="s">
        <v>52</v>
      </c>
      <c r="X52" s="6" t="s">
        <v>52</v>
      </c>
      <c r="Y52" s="6" t="s">
        <v>4978</v>
      </c>
      <c r="Z52" s="6" t="s">
        <v>52</v>
      </c>
      <c r="AA52" s="6" t="s">
        <v>4962</v>
      </c>
      <c r="AB52" s="6" t="s">
        <v>4208</v>
      </c>
      <c r="AC52" s="6">
        <v>335</v>
      </c>
      <c r="AD52" s="6" t="s">
        <v>4980</v>
      </c>
      <c r="AE52" s="127">
        <v>42754</v>
      </c>
      <c r="AF52" s="6" t="s">
        <v>4962</v>
      </c>
      <c r="AG52" s="127">
        <v>42761</v>
      </c>
      <c r="AH52" s="6" t="s">
        <v>4957</v>
      </c>
      <c r="AI52" s="127" t="s">
        <v>4957</v>
      </c>
      <c r="AJ52" s="6">
        <v>17275</v>
      </c>
      <c r="AL52" s="6" t="s">
        <v>4206</v>
      </c>
      <c r="AM52" s="6" t="s">
        <v>5104</v>
      </c>
      <c r="AN52" s="6" t="s">
        <v>4208</v>
      </c>
      <c r="AU52" s="6" t="s">
        <v>4825</v>
      </c>
      <c r="AV52" s="6" t="s">
        <v>4206</v>
      </c>
      <c r="AW52" s="6" t="s">
        <v>5484</v>
      </c>
      <c r="AX52" s="150" t="s">
        <v>191</v>
      </c>
      <c r="AY52" s="6" t="s">
        <v>5495</v>
      </c>
      <c r="AZ52" s="6" t="s">
        <v>4993</v>
      </c>
    </row>
    <row r="53" spans="1:52">
      <c r="A53" s="6" t="s">
        <v>193</v>
      </c>
      <c r="B53" s="149" t="str">
        <f t="shared" si="10"/>
        <v>新世代分行系統(NBS)</v>
      </c>
      <c r="C53" s="149" t="str">
        <f>IF(SUMPRODUCT(($A$2:A53=A53)*1)=1,B53,LOOKUP(1,0/($A$1:A52=A53),$C$1:C52)&amp;","&amp;B53)</f>
        <v>新世代分行系統(NBS)</v>
      </c>
      <c r="D53" s="6" t="s">
        <v>197</v>
      </c>
      <c r="E53" s="6" t="s">
        <v>4208</v>
      </c>
      <c r="F53" s="6" t="s">
        <v>52</v>
      </c>
      <c r="G53" s="6" t="s">
        <v>4969</v>
      </c>
      <c r="H53" s="6" t="s">
        <v>5483</v>
      </c>
      <c r="I53" s="6" t="s">
        <v>4978</v>
      </c>
      <c r="J53" s="6" t="s">
        <v>56</v>
      </c>
      <c r="K53" s="6" t="s">
        <v>16</v>
      </c>
      <c r="L53" s="149" t="s">
        <v>5486</v>
      </c>
      <c r="M53" s="149" t="s">
        <v>10391</v>
      </c>
      <c r="N53" s="149">
        <v>1</v>
      </c>
      <c r="O53" s="6" t="s">
        <v>5102</v>
      </c>
      <c r="P53" s="6" t="s">
        <v>5187</v>
      </c>
      <c r="Q53" s="6" t="s">
        <v>5175</v>
      </c>
      <c r="R53" s="6" t="s">
        <v>4969</v>
      </c>
      <c r="S53" s="6" t="s">
        <v>4975</v>
      </c>
      <c r="T53" s="6" t="s">
        <v>4972</v>
      </c>
      <c r="U53" s="6" t="s">
        <v>52</v>
      </c>
      <c r="V53" s="6" t="s">
        <v>52</v>
      </c>
      <c r="W53" s="6" t="s">
        <v>52</v>
      </c>
      <c r="X53" s="6" t="s">
        <v>52</v>
      </c>
      <c r="Y53" s="6" t="s">
        <v>4978</v>
      </c>
      <c r="Z53" s="6" t="s">
        <v>52</v>
      </c>
      <c r="AA53" s="6" t="s">
        <v>4962</v>
      </c>
      <c r="AB53" s="6" t="s">
        <v>4208</v>
      </c>
      <c r="AC53" s="6">
        <v>269</v>
      </c>
      <c r="AD53" s="6" t="s">
        <v>4982</v>
      </c>
      <c r="AE53" s="127">
        <v>42747</v>
      </c>
      <c r="AF53" s="6" t="s">
        <v>4962</v>
      </c>
      <c r="AG53" s="127">
        <v>42754</v>
      </c>
      <c r="AH53" s="6" t="s">
        <v>4957</v>
      </c>
      <c r="AI53" s="127" t="s">
        <v>4957</v>
      </c>
      <c r="AJ53" s="6">
        <v>17706</v>
      </c>
      <c r="AL53" s="6" t="s">
        <v>4206</v>
      </c>
      <c r="AM53" s="6" t="s">
        <v>5104</v>
      </c>
      <c r="AN53" s="6" t="s">
        <v>4208</v>
      </c>
      <c r="AU53" s="6" t="s">
        <v>4825</v>
      </c>
      <c r="AV53" s="6" t="s">
        <v>4206</v>
      </c>
      <c r="AW53" s="6" t="s">
        <v>56</v>
      </c>
      <c r="AX53" s="150" t="s">
        <v>193</v>
      </c>
      <c r="AY53" s="6" t="s">
        <v>5486</v>
      </c>
      <c r="AZ53" s="6" t="s">
        <v>4993</v>
      </c>
    </row>
    <row r="54" spans="1:52">
      <c r="A54" s="6" t="s">
        <v>199</v>
      </c>
      <c r="B54" s="149" t="str">
        <f t="shared" si="10"/>
        <v>新世代分行系統(NBS)</v>
      </c>
      <c r="C54" s="149" t="str">
        <f>IF(SUMPRODUCT(($A$2:A54=A54)*1)=1,B54,LOOKUP(1,0/($A$1:A53=A54),$C$1:C53)&amp;","&amp;B54)</f>
        <v>新世代分行系統(NBS)</v>
      </c>
      <c r="D54" s="6" t="s">
        <v>202</v>
      </c>
      <c r="E54" s="6" t="s">
        <v>4208</v>
      </c>
      <c r="F54" s="6" t="s">
        <v>52</v>
      </c>
      <c r="G54" s="6" t="s">
        <v>4969</v>
      </c>
      <c r="H54" s="6" t="s">
        <v>5483</v>
      </c>
      <c r="I54" s="6" t="s">
        <v>4978</v>
      </c>
      <c r="J54" s="6" t="s">
        <v>56</v>
      </c>
      <c r="K54" s="6" t="s">
        <v>16</v>
      </c>
      <c r="L54" s="149" t="s">
        <v>5486</v>
      </c>
      <c r="M54" s="149" t="s">
        <v>10392</v>
      </c>
      <c r="N54" s="149">
        <v>1</v>
      </c>
      <c r="O54" s="6" t="s">
        <v>5102</v>
      </c>
      <c r="P54" s="6" t="s">
        <v>5187</v>
      </c>
      <c r="Q54" s="6" t="s">
        <v>5175</v>
      </c>
      <c r="R54" s="6" t="s">
        <v>4969</v>
      </c>
      <c r="S54" s="6" t="s">
        <v>4975</v>
      </c>
      <c r="T54" s="6" t="s">
        <v>4972</v>
      </c>
      <c r="U54" s="6" t="s">
        <v>52</v>
      </c>
      <c r="V54" s="6" t="s">
        <v>52</v>
      </c>
      <c r="W54" s="6" t="s">
        <v>52</v>
      </c>
      <c r="X54" s="6" t="s">
        <v>52</v>
      </c>
      <c r="Y54" s="6" t="s">
        <v>4978</v>
      </c>
      <c r="Z54" s="6" t="s">
        <v>52</v>
      </c>
      <c r="AA54" s="6" t="s">
        <v>4962</v>
      </c>
      <c r="AB54" s="6" t="s">
        <v>4208</v>
      </c>
      <c r="AC54" s="6">
        <v>344</v>
      </c>
      <c r="AD54" s="6" t="s">
        <v>4980</v>
      </c>
      <c r="AE54" s="127">
        <v>42754</v>
      </c>
      <c r="AF54" s="6" t="s">
        <v>4962</v>
      </c>
      <c r="AG54" s="127">
        <v>42761</v>
      </c>
      <c r="AH54" s="6" t="s">
        <v>4957</v>
      </c>
      <c r="AI54" s="127" t="s">
        <v>4957</v>
      </c>
      <c r="AJ54" s="6">
        <v>17276</v>
      </c>
      <c r="AL54" s="6" t="s">
        <v>4206</v>
      </c>
      <c r="AM54" s="6" t="s">
        <v>5104</v>
      </c>
      <c r="AN54" s="6" t="s">
        <v>4208</v>
      </c>
      <c r="AU54" s="6" t="s">
        <v>4825</v>
      </c>
      <c r="AV54" s="6" t="s">
        <v>4206</v>
      </c>
      <c r="AW54" s="6" t="s">
        <v>56</v>
      </c>
      <c r="AX54" s="150" t="s">
        <v>199</v>
      </c>
      <c r="AY54" s="6" t="s">
        <v>5486</v>
      </c>
      <c r="AZ54" s="6" t="s">
        <v>4993</v>
      </c>
    </row>
    <row r="55" spans="1:52">
      <c r="A55" s="6" t="s">
        <v>204</v>
      </c>
      <c r="B55" s="149" t="str">
        <f t="shared" si="10"/>
        <v>新世代分行系統(NBS)</v>
      </c>
      <c r="C55" s="149" t="str">
        <f>IF(SUMPRODUCT(($A$2:A55=A55)*1)=1,B55,LOOKUP(1,0/($A$1:A54=A55),$C$1:C54)&amp;","&amp;B55)</f>
        <v>新世代分行系統(NBS)</v>
      </c>
      <c r="D55" s="6" t="s">
        <v>207</v>
      </c>
      <c r="E55" s="6" t="s">
        <v>4208</v>
      </c>
      <c r="F55" s="6" t="s">
        <v>52</v>
      </c>
      <c r="G55" s="6" t="s">
        <v>4969</v>
      </c>
      <c r="H55" s="6" t="s">
        <v>5483</v>
      </c>
      <c r="I55" s="6" t="s">
        <v>4978</v>
      </c>
      <c r="J55" s="6" t="s">
        <v>56</v>
      </c>
      <c r="K55" s="6" t="s">
        <v>16</v>
      </c>
      <c r="L55" s="149" t="s">
        <v>5486</v>
      </c>
      <c r="M55" s="149" t="s">
        <v>10393</v>
      </c>
      <c r="N55" s="149">
        <v>1</v>
      </c>
      <c r="O55" s="6" t="s">
        <v>5102</v>
      </c>
      <c r="P55" s="6" t="s">
        <v>5187</v>
      </c>
      <c r="Q55" s="6" t="s">
        <v>5175</v>
      </c>
      <c r="R55" s="6" t="s">
        <v>4969</v>
      </c>
      <c r="S55" s="6" t="s">
        <v>4975</v>
      </c>
      <c r="T55" s="6" t="s">
        <v>4972</v>
      </c>
      <c r="U55" s="6" t="s">
        <v>52</v>
      </c>
      <c r="V55" s="6" t="s">
        <v>52</v>
      </c>
      <c r="W55" s="6" t="s">
        <v>52</v>
      </c>
      <c r="X55" s="6" t="s">
        <v>52</v>
      </c>
      <c r="Y55" s="6" t="s">
        <v>4978</v>
      </c>
      <c r="Z55" s="6" t="s">
        <v>52</v>
      </c>
      <c r="AA55" s="6" t="s">
        <v>4962</v>
      </c>
      <c r="AB55" s="6" t="s">
        <v>4208</v>
      </c>
      <c r="AC55" s="6">
        <v>225</v>
      </c>
      <c r="AD55" s="6" t="s">
        <v>4982</v>
      </c>
      <c r="AE55" s="127">
        <v>42740</v>
      </c>
      <c r="AF55" s="6" t="s">
        <v>4962</v>
      </c>
      <c r="AG55" s="127">
        <v>42747</v>
      </c>
      <c r="AH55" s="6" t="s">
        <v>4957</v>
      </c>
      <c r="AI55" s="127" t="s">
        <v>4957</v>
      </c>
      <c r="AJ55" s="6">
        <v>17696</v>
      </c>
      <c r="AL55" s="6" t="s">
        <v>4206</v>
      </c>
      <c r="AM55" s="6" t="s">
        <v>5104</v>
      </c>
      <c r="AN55" s="6" t="s">
        <v>4208</v>
      </c>
      <c r="AU55" s="6" t="s">
        <v>4825</v>
      </c>
      <c r="AV55" s="6" t="s">
        <v>4206</v>
      </c>
      <c r="AW55" s="6" t="s">
        <v>56</v>
      </c>
      <c r="AX55" s="150" t="s">
        <v>204</v>
      </c>
      <c r="AY55" s="6" t="s">
        <v>5486</v>
      </c>
      <c r="AZ55" s="6" t="s">
        <v>4993</v>
      </c>
    </row>
    <row r="56" spans="1:52">
      <c r="A56" s="6" t="s">
        <v>209</v>
      </c>
      <c r="B56" s="149" t="str">
        <f t="shared" si="10"/>
        <v>新世代分行系統(NBS)</v>
      </c>
      <c r="C56" s="149" t="str">
        <f>IF(SUMPRODUCT(($A$2:A56=A56)*1)=1,B56,LOOKUP(1,0/($A$1:A55=A56),$C$1:C55)&amp;","&amp;B56)</f>
        <v>新世代分行系統(NBS)</v>
      </c>
      <c r="D56" s="6" t="s">
        <v>212</v>
      </c>
      <c r="E56" s="6" t="s">
        <v>4208</v>
      </c>
      <c r="F56" s="6" t="s">
        <v>52</v>
      </c>
      <c r="G56" s="6" t="s">
        <v>4969</v>
      </c>
      <c r="H56" s="6" t="s">
        <v>5483</v>
      </c>
      <c r="I56" s="6" t="s">
        <v>4978</v>
      </c>
      <c r="J56" s="6" t="s">
        <v>5542</v>
      </c>
      <c r="K56" s="6" t="s">
        <v>16</v>
      </c>
      <c r="L56" s="149" t="s">
        <v>5486</v>
      </c>
      <c r="M56" s="149" t="s">
        <v>10394</v>
      </c>
      <c r="N56" s="149">
        <v>1</v>
      </c>
      <c r="O56" s="6" t="s">
        <v>5102</v>
      </c>
      <c r="P56" s="6" t="s">
        <v>5187</v>
      </c>
      <c r="Q56" s="6" t="s">
        <v>5175</v>
      </c>
      <c r="R56" s="6" t="s">
        <v>4969</v>
      </c>
      <c r="S56" s="6" t="s">
        <v>4975</v>
      </c>
      <c r="T56" s="6" t="s">
        <v>4972</v>
      </c>
      <c r="U56" s="6" t="s">
        <v>52</v>
      </c>
      <c r="V56" s="6" t="s">
        <v>52</v>
      </c>
      <c r="W56" s="6" t="s">
        <v>52</v>
      </c>
      <c r="X56" s="6" t="s">
        <v>52</v>
      </c>
      <c r="Y56" s="6" t="s">
        <v>4978</v>
      </c>
      <c r="Z56" s="6" t="s">
        <v>52</v>
      </c>
      <c r="AA56" s="6" t="s">
        <v>4962</v>
      </c>
      <c r="AB56" s="6" t="s">
        <v>4208</v>
      </c>
      <c r="AC56" s="6">
        <v>217</v>
      </c>
      <c r="AD56" s="6" t="s">
        <v>4982</v>
      </c>
      <c r="AE56" s="127">
        <v>42740</v>
      </c>
      <c r="AF56" s="6" t="s">
        <v>4967</v>
      </c>
      <c r="AG56" s="127">
        <v>42747</v>
      </c>
      <c r="AH56" s="6" t="s">
        <v>4957</v>
      </c>
      <c r="AI56" s="127" t="s">
        <v>4957</v>
      </c>
      <c r="AJ56" s="6">
        <v>17693</v>
      </c>
      <c r="AL56" s="6" t="s">
        <v>4206</v>
      </c>
      <c r="AM56" s="6" t="s">
        <v>5104</v>
      </c>
      <c r="AN56" s="6" t="s">
        <v>4208</v>
      </c>
      <c r="AU56" s="6" t="s">
        <v>4825</v>
      </c>
      <c r="AV56" s="6" t="s">
        <v>4206</v>
      </c>
      <c r="AW56" s="6" t="s">
        <v>56</v>
      </c>
      <c r="AX56" s="150" t="s">
        <v>209</v>
      </c>
      <c r="AY56" s="6" t="s">
        <v>5486</v>
      </c>
      <c r="AZ56" s="6" t="s">
        <v>4993</v>
      </c>
    </row>
    <row r="57" spans="1:52">
      <c r="A57" s="6" t="s">
        <v>214</v>
      </c>
      <c r="B57" s="149" t="str">
        <f t="shared" si="10"/>
        <v>新世代分行系統(NBS)</v>
      </c>
      <c r="C57" s="149" t="str">
        <f>IF(SUMPRODUCT(($A$2:A57=A57)*1)=1,B57,LOOKUP(1,0/($A$1:A56=A57),$C$1:C56)&amp;","&amp;B57)</f>
        <v>新世代分行系統(NBS)</v>
      </c>
      <c r="D57" s="6" t="s">
        <v>217</v>
      </c>
      <c r="E57" s="6" t="s">
        <v>4208</v>
      </c>
      <c r="F57" s="6" t="s">
        <v>52</v>
      </c>
      <c r="G57" s="6" t="s">
        <v>4969</v>
      </c>
      <c r="H57" s="6" t="s">
        <v>5483</v>
      </c>
      <c r="I57" s="6" t="s">
        <v>4978</v>
      </c>
      <c r="J57" s="6" t="s">
        <v>56</v>
      </c>
      <c r="K57" s="6" t="s">
        <v>16</v>
      </c>
      <c r="L57" s="149" t="s">
        <v>5486</v>
      </c>
      <c r="M57" s="149" t="s">
        <v>10395</v>
      </c>
      <c r="N57" s="149">
        <v>1</v>
      </c>
      <c r="O57" s="6" t="s">
        <v>5102</v>
      </c>
      <c r="P57" s="6" t="s">
        <v>5187</v>
      </c>
      <c r="Q57" s="6" t="s">
        <v>5175</v>
      </c>
      <c r="R57" s="6" t="s">
        <v>4969</v>
      </c>
      <c r="S57" s="6" t="s">
        <v>4975</v>
      </c>
      <c r="T57" s="6" t="s">
        <v>4972</v>
      </c>
      <c r="U57" s="6" t="s">
        <v>52</v>
      </c>
      <c r="V57" s="6" t="s">
        <v>52</v>
      </c>
      <c r="W57" s="6" t="s">
        <v>52</v>
      </c>
      <c r="X57" s="6" t="s">
        <v>52</v>
      </c>
      <c r="Y57" s="6" t="s">
        <v>4978</v>
      </c>
      <c r="Z57" s="6" t="s">
        <v>52</v>
      </c>
      <c r="AA57" s="6" t="s">
        <v>4962</v>
      </c>
      <c r="AB57" s="6" t="s">
        <v>4208</v>
      </c>
      <c r="AC57" s="6">
        <v>403</v>
      </c>
      <c r="AD57" s="6" t="s">
        <v>4983</v>
      </c>
      <c r="AE57" s="127">
        <v>42754</v>
      </c>
      <c r="AF57" s="6" t="s">
        <v>4962</v>
      </c>
      <c r="AG57" s="127">
        <v>42761</v>
      </c>
      <c r="AH57" s="6" t="s">
        <v>4957</v>
      </c>
      <c r="AI57" s="127" t="s">
        <v>4957</v>
      </c>
      <c r="AJ57" s="6">
        <v>17154</v>
      </c>
      <c r="AL57" s="6" t="s">
        <v>4206</v>
      </c>
      <c r="AM57" s="6" t="s">
        <v>5104</v>
      </c>
      <c r="AN57" s="6" t="s">
        <v>4208</v>
      </c>
      <c r="AU57" s="6" t="s">
        <v>4825</v>
      </c>
      <c r="AV57" s="6" t="s">
        <v>4206</v>
      </c>
      <c r="AW57" s="6" t="s">
        <v>56</v>
      </c>
      <c r="AX57" s="150" t="s">
        <v>214</v>
      </c>
      <c r="AY57" s="6" t="s">
        <v>5486</v>
      </c>
      <c r="AZ57" s="6" t="s">
        <v>4993</v>
      </c>
    </row>
    <row r="58" spans="1:52">
      <c r="A58" s="6" t="s">
        <v>214</v>
      </c>
      <c r="B58" s="149" t="str">
        <f t="shared" si="10"/>
        <v xml:space="preserve">大消金系統(NCS) </v>
      </c>
      <c r="C58" s="149" t="str">
        <f>IF(SUMPRODUCT(($A$2:A58=A58)*1)=1,B58,LOOKUP(1,0/($A$1:A57=A58),$C$1:C57)&amp;","&amp;B58)</f>
        <v xml:space="preserve">新世代分行系統(NBS),大消金系統(NCS) </v>
      </c>
      <c r="D58" s="6" t="s">
        <v>217</v>
      </c>
      <c r="E58" s="6" t="s">
        <v>4208</v>
      </c>
      <c r="F58" s="6" t="s">
        <v>52</v>
      </c>
      <c r="G58" s="6" t="s">
        <v>4969</v>
      </c>
      <c r="H58" s="6" t="s">
        <v>5483</v>
      </c>
      <c r="I58" s="6" t="s">
        <v>4978</v>
      </c>
      <c r="J58" s="6" t="s">
        <v>56</v>
      </c>
      <c r="K58" s="149" t="s">
        <v>4</v>
      </c>
      <c r="L58" s="149" t="s">
        <v>5495</v>
      </c>
      <c r="M58" s="149" t="s">
        <v>10395</v>
      </c>
      <c r="N58" s="149">
        <v>2</v>
      </c>
      <c r="O58" s="6" t="s">
        <v>5102</v>
      </c>
      <c r="P58" s="6" t="s">
        <v>5187</v>
      </c>
      <c r="Q58" s="6" t="s">
        <v>5175</v>
      </c>
      <c r="R58" s="6" t="s">
        <v>4969</v>
      </c>
      <c r="S58" s="6" t="s">
        <v>4975</v>
      </c>
      <c r="T58" s="6" t="s">
        <v>4972</v>
      </c>
      <c r="U58" s="6" t="s">
        <v>52</v>
      </c>
      <c r="V58" s="6" t="s">
        <v>52</v>
      </c>
      <c r="W58" s="6" t="s">
        <v>52</v>
      </c>
      <c r="X58" s="6" t="s">
        <v>52</v>
      </c>
      <c r="Y58" s="6" t="s">
        <v>4978</v>
      </c>
      <c r="Z58" s="6" t="s">
        <v>52</v>
      </c>
      <c r="AA58" s="6" t="s">
        <v>4962</v>
      </c>
      <c r="AB58" s="6" t="s">
        <v>4208</v>
      </c>
      <c r="AC58" s="6">
        <v>403</v>
      </c>
      <c r="AD58" s="6" t="s">
        <v>4983</v>
      </c>
      <c r="AE58" s="127">
        <v>42754</v>
      </c>
      <c r="AF58" s="6" t="s">
        <v>4962</v>
      </c>
      <c r="AG58" s="127">
        <v>42761</v>
      </c>
      <c r="AH58" s="6" t="s">
        <v>4957</v>
      </c>
      <c r="AI58" s="127" t="s">
        <v>4957</v>
      </c>
      <c r="AJ58" s="6">
        <v>17154</v>
      </c>
      <c r="AL58" s="6" t="s">
        <v>4206</v>
      </c>
      <c r="AM58" s="6" t="s">
        <v>5104</v>
      </c>
      <c r="AN58" s="6" t="s">
        <v>4208</v>
      </c>
      <c r="AU58" s="6" t="s">
        <v>4825</v>
      </c>
      <c r="AV58" s="6" t="s">
        <v>4206</v>
      </c>
      <c r="AW58" s="6" t="s">
        <v>5484</v>
      </c>
      <c r="AX58" s="150" t="s">
        <v>214</v>
      </c>
      <c r="AY58" s="6" t="s">
        <v>5495</v>
      </c>
      <c r="AZ58" s="6" t="s">
        <v>4993</v>
      </c>
    </row>
    <row r="59" spans="1:52">
      <c r="A59" s="6" t="s">
        <v>219</v>
      </c>
      <c r="B59" s="149" t="str">
        <f t="shared" ref="B59:B60" si="11">K59</f>
        <v>新世代分行系統(NBS)</v>
      </c>
      <c r="C59" s="149" t="str">
        <f>IF(SUMPRODUCT(($A$2:A59=A59)*1)=1,B59,LOOKUP(1,0/($A$1:A58=A59),$C$1:C58)&amp;","&amp;B59)</f>
        <v>新世代分行系統(NBS)</v>
      </c>
      <c r="D59" s="6" t="s">
        <v>222</v>
      </c>
      <c r="E59" s="6" t="s">
        <v>4208</v>
      </c>
      <c r="F59" s="6" t="s">
        <v>52</v>
      </c>
      <c r="G59" s="6" t="s">
        <v>4969</v>
      </c>
      <c r="H59" s="6" t="s">
        <v>4206</v>
      </c>
      <c r="I59" s="6" t="s">
        <v>4978</v>
      </c>
      <c r="J59" s="6" t="s">
        <v>56</v>
      </c>
      <c r="K59" s="6" t="s">
        <v>16</v>
      </c>
      <c r="L59" s="149" t="s">
        <v>5486</v>
      </c>
      <c r="M59" s="149" t="s">
        <v>10396</v>
      </c>
      <c r="N59" s="149">
        <v>1</v>
      </c>
      <c r="O59" s="6" t="s">
        <v>5102</v>
      </c>
      <c r="P59" s="6" t="s">
        <v>5103</v>
      </c>
      <c r="Q59" s="6" t="s">
        <v>5175</v>
      </c>
      <c r="R59" s="6" t="s">
        <v>4969</v>
      </c>
      <c r="S59" s="6" t="s">
        <v>4975</v>
      </c>
      <c r="T59" s="6" t="s">
        <v>4972</v>
      </c>
      <c r="U59" s="6" t="s">
        <v>52</v>
      </c>
      <c r="V59" s="6" t="s">
        <v>52</v>
      </c>
      <c r="W59" s="6" t="s">
        <v>52</v>
      </c>
      <c r="X59" s="6" t="s">
        <v>52</v>
      </c>
      <c r="Y59" s="6" t="s">
        <v>4978</v>
      </c>
      <c r="Z59" s="6" t="s">
        <v>52</v>
      </c>
      <c r="AA59" s="6" t="s">
        <v>4962</v>
      </c>
      <c r="AB59" s="6" t="s">
        <v>4208</v>
      </c>
      <c r="AC59" s="6">
        <v>294</v>
      </c>
      <c r="AD59" s="6" t="s">
        <v>4980</v>
      </c>
      <c r="AE59" s="127">
        <v>42761</v>
      </c>
      <c r="AF59" s="6" t="s">
        <v>4970</v>
      </c>
      <c r="AG59" s="127">
        <v>42775</v>
      </c>
      <c r="AH59" s="6" t="s">
        <v>4957</v>
      </c>
      <c r="AI59" s="127" t="s">
        <v>4957</v>
      </c>
      <c r="AJ59" s="6">
        <v>17632</v>
      </c>
      <c r="AL59" s="6" t="s">
        <v>4206</v>
      </c>
      <c r="AM59" s="6" t="s">
        <v>5104</v>
      </c>
      <c r="AN59" s="6" t="s">
        <v>4208</v>
      </c>
      <c r="AU59" s="6" t="s">
        <v>4825</v>
      </c>
      <c r="AV59" s="6" t="s">
        <v>4206</v>
      </c>
      <c r="AW59" s="6" t="s">
        <v>56</v>
      </c>
      <c r="AX59" s="150" t="s">
        <v>219</v>
      </c>
      <c r="AY59" s="6" t="s">
        <v>5486</v>
      </c>
      <c r="AZ59" s="6" t="s">
        <v>4993</v>
      </c>
    </row>
    <row r="60" spans="1:52">
      <c r="A60" s="6" t="s">
        <v>224</v>
      </c>
      <c r="B60" s="149" t="str">
        <f t="shared" si="11"/>
        <v>新世代分行系統(NBS)</v>
      </c>
      <c r="C60" s="149" t="str">
        <f>IF(SUMPRODUCT(($A$2:A60=A60)*1)=1,B60,LOOKUP(1,0/($A$1:A59=A60),$C$1:C59)&amp;","&amp;B60)</f>
        <v>新世代分行系統(NBS)</v>
      </c>
      <c r="D60" s="6" t="s">
        <v>227</v>
      </c>
      <c r="E60" s="6" t="s">
        <v>4208</v>
      </c>
      <c r="F60" s="6" t="s">
        <v>52</v>
      </c>
      <c r="G60" s="6" t="s">
        <v>4969</v>
      </c>
      <c r="H60" s="6" t="s">
        <v>4206</v>
      </c>
      <c r="I60" s="6" t="s">
        <v>4978</v>
      </c>
      <c r="J60" s="6" t="s">
        <v>56</v>
      </c>
      <c r="K60" s="6" t="s">
        <v>16</v>
      </c>
      <c r="L60" s="149" t="s">
        <v>5486</v>
      </c>
      <c r="M60" s="149" t="s">
        <v>10397</v>
      </c>
      <c r="N60" s="149">
        <v>1</v>
      </c>
      <c r="O60" s="6" t="s">
        <v>5102</v>
      </c>
      <c r="P60" s="6" t="s">
        <v>5103</v>
      </c>
      <c r="Q60" s="6" t="s">
        <v>5175</v>
      </c>
      <c r="R60" s="6" t="s">
        <v>4969</v>
      </c>
      <c r="S60" s="6" t="s">
        <v>4975</v>
      </c>
      <c r="T60" s="6" t="s">
        <v>4972</v>
      </c>
      <c r="U60" s="6" t="s">
        <v>52</v>
      </c>
      <c r="V60" s="6" t="s">
        <v>52</v>
      </c>
      <c r="W60" s="6" t="s">
        <v>52</v>
      </c>
      <c r="X60" s="6" t="s">
        <v>52</v>
      </c>
      <c r="Y60" s="6" t="s">
        <v>4978</v>
      </c>
      <c r="Z60" s="6" t="s">
        <v>52</v>
      </c>
      <c r="AA60" s="6" t="s">
        <v>4962</v>
      </c>
      <c r="AB60" s="6" t="s">
        <v>4208</v>
      </c>
      <c r="AC60" s="6">
        <v>215</v>
      </c>
      <c r="AD60" s="6" t="s">
        <v>4963</v>
      </c>
      <c r="AE60" s="127">
        <v>42733</v>
      </c>
      <c r="AF60" s="6" t="s">
        <v>4955</v>
      </c>
      <c r="AG60" s="127">
        <v>42740</v>
      </c>
      <c r="AH60" s="6" t="s">
        <v>4957</v>
      </c>
      <c r="AI60" s="127" t="s">
        <v>4957</v>
      </c>
      <c r="AJ60" s="6">
        <v>17055</v>
      </c>
      <c r="AL60" s="6" t="s">
        <v>4206</v>
      </c>
      <c r="AM60" s="6" t="s">
        <v>5104</v>
      </c>
      <c r="AN60" s="6" t="s">
        <v>4208</v>
      </c>
      <c r="AU60" s="6" t="s">
        <v>4825</v>
      </c>
      <c r="AV60" s="6" t="s">
        <v>4206</v>
      </c>
      <c r="AW60" s="6" t="s">
        <v>56</v>
      </c>
      <c r="AX60" s="150" t="s">
        <v>224</v>
      </c>
      <c r="AY60" s="6" t="s">
        <v>5486</v>
      </c>
      <c r="AZ60" s="6" t="s">
        <v>4993</v>
      </c>
    </row>
    <row r="61" spans="1:52">
      <c r="A61" s="6" t="s">
        <v>229</v>
      </c>
      <c r="B61" s="149" t="str">
        <f t="shared" ref="B61" si="12">K61</f>
        <v>新世代分行系統(NBS)</v>
      </c>
      <c r="C61" s="149" t="str">
        <f>IF(SUMPRODUCT(($A$2:A61=A61)*1)=1,B61,LOOKUP(1,0/($A$1:A60=A61),$C$1:C60)&amp;","&amp;B61)</f>
        <v>新世代分行系統(NBS)</v>
      </c>
      <c r="D61" s="6" t="s">
        <v>231</v>
      </c>
      <c r="E61" s="6" t="s">
        <v>4208</v>
      </c>
      <c r="F61" s="6" t="s">
        <v>52</v>
      </c>
      <c r="G61" s="6" t="s">
        <v>4969</v>
      </c>
      <c r="H61" s="6" t="s">
        <v>4206</v>
      </c>
      <c r="I61" s="6" t="s">
        <v>4978</v>
      </c>
      <c r="J61" s="6" t="s">
        <v>5930</v>
      </c>
      <c r="K61" s="6" t="s">
        <v>16</v>
      </c>
      <c r="L61" s="149" t="s">
        <v>5486</v>
      </c>
      <c r="M61" s="149" t="s">
        <v>10398</v>
      </c>
      <c r="N61" s="149">
        <v>1</v>
      </c>
      <c r="O61" s="6" t="s">
        <v>5102</v>
      </c>
      <c r="P61" s="6" t="s">
        <v>5103</v>
      </c>
      <c r="Q61" s="6" t="s">
        <v>5175</v>
      </c>
      <c r="R61" s="6" t="s">
        <v>4206</v>
      </c>
      <c r="S61" s="6" t="s">
        <v>52</v>
      </c>
      <c r="T61" s="6" t="s">
        <v>52</v>
      </c>
      <c r="U61" s="6" t="s">
        <v>52</v>
      </c>
      <c r="V61" s="6" t="s">
        <v>52</v>
      </c>
      <c r="W61" s="6" t="s">
        <v>52</v>
      </c>
      <c r="X61" s="6" t="s">
        <v>52</v>
      </c>
      <c r="Y61" s="6" t="s">
        <v>4978</v>
      </c>
      <c r="Z61" s="6" t="s">
        <v>52</v>
      </c>
      <c r="AA61" s="6" t="s">
        <v>4962</v>
      </c>
      <c r="AB61" s="6" t="s">
        <v>4208</v>
      </c>
      <c r="AC61" s="6">
        <v>405</v>
      </c>
      <c r="AD61" s="6" t="s">
        <v>4962</v>
      </c>
      <c r="AE61" s="127">
        <v>42712</v>
      </c>
      <c r="AF61" s="6" t="s">
        <v>4968</v>
      </c>
      <c r="AG61" s="127">
        <v>42719</v>
      </c>
      <c r="AH61" s="6" t="s">
        <v>4957</v>
      </c>
      <c r="AI61" s="127" t="s">
        <v>4957</v>
      </c>
      <c r="AJ61" s="6">
        <v>17056</v>
      </c>
      <c r="AL61" s="6" t="s">
        <v>4206</v>
      </c>
      <c r="AM61" s="6" t="s">
        <v>5104</v>
      </c>
      <c r="AN61" s="6" t="s">
        <v>4208</v>
      </c>
      <c r="AU61" s="6" t="s">
        <v>4825</v>
      </c>
      <c r="AV61" s="6" t="s">
        <v>4206</v>
      </c>
      <c r="AW61" s="6" t="s">
        <v>66</v>
      </c>
      <c r="AX61" s="150" t="s">
        <v>229</v>
      </c>
      <c r="AY61" s="6" t="s">
        <v>5486</v>
      </c>
      <c r="AZ61" s="6" t="s">
        <v>4993</v>
      </c>
    </row>
    <row r="62" spans="1:52">
      <c r="A62" s="6" t="s">
        <v>233</v>
      </c>
      <c r="B62" s="149" t="str">
        <f t="shared" ref="B62:B63" si="13">K62</f>
        <v xml:space="preserve">大消金系統(NCS) </v>
      </c>
      <c r="C62" s="149" t="str">
        <f>IF(SUMPRODUCT(($A$2:A62=A62)*1)=1,B62,LOOKUP(1,0/($A$1:A61=A62),$C$1:C61)&amp;","&amp;B62)</f>
        <v xml:space="preserve">大消金系統(NCS) </v>
      </c>
      <c r="D62" s="6" t="s">
        <v>237</v>
      </c>
      <c r="E62" s="6" t="s">
        <v>4208</v>
      </c>
      <c r="F62" s="6" t="s">
        <v>52</v>
      </c>
      <c r="G62" s="6" t="s">
        <v>4969</v>
      </c>
      <c r="H62" s="6" t="s">
        <v>5972</v>
      </c>
      <c r="I62" s="6" t="s">
        <v>5973</v>
      </c>
      <c r="J62" s="6" t="s">
        <v>52</v>
      </c>
      <c r="K62" s="6" t="s">
        <v>4</v>
      </c>
      <c r="L62" s="149" t="s">
        <v>5495</v>
      </c>
      <c r="M62" s="149" t="s">
        <v>10399</v>
      </c>
      <c r="N62" s="149">
        <v>1</v>
      </c>
      <c r="O62" s="6" t="s">
        <v>5102</v>
      </c>
      <c r="P62" s="6" t="s">
        <v>5103</v>
      </c>
      <c r="Q62" s="6" t="s">
        <v>5175</v>
      </c>
      <c r="R62" s="6" t="s">
        <v>4206</v>
      </c>
      <c r="S62" s="6" t="s">
        <v>52</v>
      </c>
      <c r="T62" s="6" t="s">
        <v>52</v>
      </c>
      <c r="U62" s="6" t="s">
        <v>52</v>
      </c>
      <c r="V62" s="6" t="s">
        <v>52</v>
      </c>
      <c r="W62" s="6" t="s">
        <v>52</v>
      </c>
      <c r="X62" s="6" t="s">
        <v>52</v>
      </c>
      <c r="Y62" s="6" t="s">
        <v>5973</v>
      </c>
      <c r="Z62" s="6" t="s">
        <v>4208</v>
      </c>
      <c r="AA62" s="6" t="s">
        <v>4984</v>
      </c>
      <c r="AB62" s="6" t="s">
        <v>4208</v>
      </c>
      <c r="AC62" s="6">
        <v>463</v>
      </c>
      <c r="AD62" s="6" t="s">
        <v>5038</v>
      </c>
      <c r="AE62" s="127">
        <v>42761</v>
      </c>
      <c r="AF62" s="6" t="s">
        <v>5039</v>
      </c>
      <c r="AG62" s="127">
        <v>42769</v>
      </c>
      <c r="AH62" s="6" t="s">
        <v>4953</v>
      </c>
      <c r="AI62" s="127" t="s">
        <v>4953</v>
      </c>
      <c r="AJ62" s="6">
        <v>20047</v>
      </c>
      <c r="AL62" s="6" t="s">
        <v>4206</v>
      </c>
      <c r="AM62" s="6" t="s">
        <v>5104</v>
      </c>
      <c r="AN62" s="6" t="s">
        <v>4208</v>
      </c>
      <c r="AU62" s="6" t="s">
        <v>4825</v>
      </c>
      <c r="AV62" s="6" t="s">
        <v>4208</v>
      </c>
      <c r="AW62" s="6" t="s">
        <v>5996</v>
      </c>
      <c r="AX62" s="150" t="s">
        <v>233</v>
      </c>
      <c r="AY62" s="6" t="s">
        <v>5495</v>
      </c>
      <c r="AZ62" s="6" t="s">
        <v>4993</v>
      </c>
    </row>
    <row r="63" spans="1:52">
      <c r="A63" s="6" t="s">
        <v>233</v>
      </c>
      <c r="B63" s="149" t="str">
        <f t="shared" si="13"/>
        <v>玉山信用卡-網路預借現金(ECS)</v>
      </c>
      <c r="C63" s="149" t="str">
        <f>IF(SUMPRODUCT(($A$2:A63=A63)*1)=1,B63,LOOKUP(1,0/($A$1:A62=A63),$C$1:C62)&amp;","&amp;B63)</f>
        <v>大消金系統(NCS) ,玉山信用卡-網路預借現金(ECS)</v>
      </c>
      <c r="D63" s="6" t="s">
        <v>237</v>
      </c>
      <c r="E63" s="6" t="s">
        <v>4208</v>
      </c>
      <c r="F63" s="6" t="s">
        <v>52</v>
      </c>
      <c r="G63" s="6" t="s">
        <v>4969</v>
      </c>
      <c r="H63" s="6" t="s">
        <v>5972</v>
      </c>
      <c r="I63" s="6" t="s">
        <v>5973</v>
      </c>
      <c r="J63" s="6" t="s">
        <v>52</v>
      </c>
      <c r="K63" s="6" t="s">
        <v>5347</v>
      </c>
      <c r="L63" s="149" t="s">
        <v>5287</v>
      </c>
      <c r="M63" s="149" t="s">
        <v>10399</v>
      </c>
      <c r="N63" s="149">
        <v>2</v>
      </c>
      <c r="O63" s="6" t="s">
        <v>5102</v>
      </c>
      <c r="P63" s="6" t="s">
        <v>5103</v>
      </c>
      <c r="Q63" s="6" t="s">
        <v>5175</v>
      </c>
      <c r="R63" s="6" t="s">
        <v>4206</v>
      </c>
      <c r="S63" s="6" t="s">
        <v>52</v>
      </c>
      <c r="T63" s="6" t="s">
        <v>52</v>
      </c>
      <c r="U63" s="6" t="s">
        <v>52</v>
      </c>
      <c r="V63" s="6" t="s">
        <v>52</v>
      </c>
      <c r="W63" s="6" t="s">
        <v>52</v>
      </c>
      <c r="X63" s="6" t="s">
        <v>52</v>
      </c>
      <c r="Y63" s="6" t="s">
        <v>5973</v>
      </c>
      <c r="Z63" s="6" t="s">
        <v>4208</v>
      </c>
      <c r="AA63" s="6" t="s">
        <v>4984</v>
      </c>
      <c r="AB63" s="6" t="s">
        <v>4208</v>
      </c>
      <c r="AC63" s="6">
        <v>463</v>
      </c>
      <c r="AD63" s="6" t="s">
        <v>5038</v>
      </c>
      <c r="AE63" s="127">
        <v>42761</v>
      </c>
      <c r="AF63" s="6" t="s">
        <v>5039</v>
      </c>
      <c r="AG63" s="127">
        <v>42769</v>
      </c>
      <c r="AH63" s="6" t="s">
        <v>4953</v>
      </c>
      <c r="AI63" s="127" t="s">
        <v>4953</v>
      </c>
      <c r="AJ63" s="6">
        <v>20047</v>
      </c>
      <c r="AL63" s="6" t="s">
        <v>4206</v>
      </c>
      <c r="AM63" s="6" t="s">
        <v>5104</v>
      </c>
      <c r="AN63" s="6" t="s">
        <v>4208</v>
      </c>
      <c r="AU63" s="6" t="s">
        <v>4825</v>
      </c>
      <c r="AV63" s="6" t="s">
        <v>4208</v>
      </c>
      <c r="AW63" s="6" t="s">
        <v>5996</v>
      </c>
      <c r="AX63" s="150" t="s">
        <v>233</v>
      </c>
      <c r="AY63" s="6" t="s">
        <v>5287</v>
      </c>
      <c r="AZ63" s="6" t="s">
        <v>4993</v>
      </c>
    </row>
    <row r="64" spans="1:52">
      <c r="A64" s="6" t="s">
        <v>3920</v>
      </c>
      <c r="B64" s="149" t="str">
        <f t="shared" ref="B64:B67" si="14">K64</f>
        <v>玉山保險便利通(NICE)</v>
      </c>
      <c r="C64" s="149" t="str">
        <f>IF(SUMPRODUCT(($A$2:A64=A64)*1)=1,B64,LOOKUP(1,0/($A$1:A63=A64),$C$1:C63)&amp;","&amp;B64)</f>
        <v>玉山保險便利通(NICE)</v>
      </c>
      <c r="D64" s="6" t="s">
        <v>271</v>
      </c>
      <c r="E64" s="6" t="s">
        <v>4208</v>
      </c>
      <c r="F64" s="6" t="s">
        <v>52</v>
      </c>
      <c r="G64" s="6" t="s">
        <v>4969</v>
      </c>
      <c r="H64" s="6" t="s">
        <v>4206</v>
      </c>
      <c r="I64" s="6" t="s">
        <v>5360</v>
      </c>
      <c r="J64" s="6" t="s">
        <v>52</v>
      </c>
      <c r="K64" s="6" t="s">
        <v>8</v>
      </c>
      <c r="L64" s="149" t="s">
        <v>5346</v>
      </c>
      <c r="M64" s="149" t="s">
        <v>10400</v>
      </c>
      <c r="N64" s="149">
        <v>1</v>
      </c>
      <c r="O64" s="6" t="s">
        <v>5102</v>
      </c>
      <c r="P64" s="6" t="s">
        <v>5103</v>
      </c>
      <c r="Q64" s="6" t="s">
        <v>5089</v>
      </c>
      <c r="R64" s="6" t="s">
        <v>4206</v>
      </c>
      <c r="S64" s="6" t="s">
        <v>52</v>
      </c>
      <c r="T64" s="6" t="s">
        <v>52</v>
      </c>
      <c r="U64" s="6" t="s">
        <v>52</v>
      </c>
      <c r="V64" s="6" t="s">
        <v>52</v>
      </c>
      <c r="W64" s="6" t="s">
        <v>52</v>
      </c>
      <c r="X64" s="6" t="s">
        <v>52</v>
      </c>
      <c r="Y64" s="6" t="s">
        <v>5360</v>
      </c>
      <c r="Z64" s="6" t="s">
        <v>52</v>
      </c>
      <c r="AA64" s="6" t="s">
        <v>4962</v>
      </c>
      <c r="AB64" s="6" t="s">
        <v>4208</v>
      </c>
      <c r="AC64" s="6">
        <v>355</v>
      </c>
      <c r="AD64" s="6" t="s">
        <v>4980</v>
      </c>
      <c r="AE64" s="127">
        <v>42754</v>
      </c>
      <c r="AF64" s="6" t="s">
        <v>4962</v>
      </c>
      <c r="AG64" s="127">
        <v>42761</v>
      </c>
      <c r="AH64" s="6" t="s">
        <v>4957</v>
      </c>
      <c r="AI64" s="127" t="s">
        <v>4957</v>
      </c>
      <c r="AJ64" s="6">
        <v>17279</v>
      </c>
      <c r="AL64" s="6" t="s">
        <v>4206</v>
      </c>
      <c r="AM64" s="6" t="s">
        <v>5104</v>
      </c>
      <c r="AN64" s="6" t="s">
        <v>4208</v>
      </c>
      <c r="AU64" s="6" t="s">
        <v>4825</v>
      </c>
      <c r="AV64" s="6" t="s">
        <v>4206</v>
      </c>
      <c r="AW64" s="6" t="s">
        <v>269</v>
      </c>
      <c r="AX64" s="150" t="s">
        <v>6552</v>
      </c>
      <c r="AY64" s="6" t="s">
        <v>5346</v>
      </c>
      <c r="AZ64" s="6" t="s">
        <v>4993</v>
      </c>
    </row>
    <row r="65" spans="1:52">
      <c r="A65" s="6" t="s">
        <v>3920</v>
      </c>
      <c r="B65" s="149" t="str">
        <f t="shared" si="14"/>
        <v>玉山財富智慧系統(WISE)</v>
      </c>
      <c r="C65" s="149" t="str">
        <f>IF(SUMPRODUCT(($A$2:A65=A65)*1)=1,B65,LOOKUP(1,0/($A$1:A64=A65),$C$1:C64)&amp;","&amp;B65)</f>
        <v>玉山保險便利通(NICE),玉山財富智慧系統(WISE)</v>
      </c>
      <c r="D65" s="6" t="s">
        <v>271</v>
      </c>
      <c r="E65" s="6" t="s">
        <v>4208</v>
      </c>
      <c r="F65" s="6" t="s">
        <v>52</v>
      </c>
      <c r="G65" s="6" t="s">
        <v>4969</v>
      </c>
      <c r="H65" s="6" t="s">
        <v>4206</v>
      </c>
      <c r="I65" s="6" t="s">
        <v>5360</v>
      </c>
      <c r="J65" s="6" t="s">
        <v>52</v>
      </c>
      <c r="K65" s="6" t="s">
        <v>6550</v>
      </c>
      <c r="L65" s="149" t="s">
        <v>6551</v>
      </c>
      <c r="M65" s="149" t="s">
        <v>10400</v>
      </c>
      <c r="N65" s="149">
        <v>2</v>
      </c>
      <c r="O65" s="6" t="s">
        <v>5102</v>
      </c>
      <c r="P65" s="6" t="s">
        <v>5103</v>
      </c>
      <c r="Q65" s="6" t="s">
        <v>5089</v>
      </c>
      <c r="R65" s="6" t="s">
        <v>4206</v>
      </c>
      <c r="S65" s="6" t="s">
        <v>52</v>
      </c>
      <c r="T65" s="6" t="s">
        <v>52</v>
      </c>
      <c r="U65" s="6" t="s">
        <v>52</v>
      </c>
      <c r="V65" s="6" t="s">
        <v>52</v>
      </c>
      <c r="W65" s="6" t="s">
        <v>52</v>
      </c>
      <c r="X65" s="6" t="s">
        <v>52</v>
      </c>
      <c r="Y65" s="6" t="s">
        <v>5360</v>
      </c>
      <c r="Z65" s="6" t="s">
        <v>52</v>
      </c>
      <c r="AA65" s="6" t="s">
        <v>4962</v>
      </c>
      <c r="AB65" s="6" t="s">
        <v>4208</v>
      </c>
      <c r="AC65" s="6">
        <v>355</v>
      </c>
      <c r="AD65" s="6" t="s">
        <v>4980</v>
      </c>
      <c r="AE65" s="127">
        <v>42754</v>
      </c>
      <c r="AF65" s="6" t="s">
        <v>4962</v>
      </c>
      <c r="AG65" s="127">
        <v>42761</v>
      </c>
      <c r="AH65" s="6" t="s">
        <v>4957</v>
      </c>
      <c r="AI65" s="127" t="s">
        <v>4957</v>
      </c>
      <c r="AJ65" s="6">
        <v>17279</v>
      </c>
      <c r="AL65" s="6" t="s">
        <v>4206</v>
      </c>
      <c r="AM65" s="6" t="s">
        <v>5104</v>
      </c>
      <c r="AN65" s="6" t="s">
        <v>4208</v>
      </c>
      <c r="AU65" s="6" t="s">
        <v>4825</v>
      </c>
      <c r="AV65" s="6" t="s">
        <v>4206</v>
      </c>
      <c r="AW65" s="6" t="s">
        <v>269</v>
      </c>
      <c r="AX65" s="150" t="s">
        <v>6552</v>
      </c>
      <c r="AY65" s="6" t="s">
        <v>6551</v>
      </c>
      <c r="AZ65" s="6" t="s">
        <v>4993</v>
      </c>
    </row>
    <row r="66" spans="1:52">
      <c r="A66" s="149" t="s">
        <v>6554</v>
      </c>
      <c r="B66" s="149" t="str">
        <f t="shared" si="14"/>
        <v>N/A</v>
      </c>
      <c r="C66" s="149" t="str">
        <f>IF(SUMPRODUCT(($A$2:A66=A66)*1)=1,B66,LOOKUP(1,0/($A$1:A65=A66),$C$1:C65)&amp;","&amp;B66)</f>
        <v>N/A</v>
      </c>
      <c r="D66" s="149" t="s">
        <v>6555</v>
      </c>
      <c r="E66" s="149" t="s">
        <v>4208</v>
      </c>
      <c r="F66" s="149" t="s">
        <v>52</v>
      </c>
      <c r="G66" s="149" t="s">
        <v>4206</v>
      </c>
      <c r="H66" s="149" t="s">
        <v>52</v>
      </c>
      <c r="I66" s="149" t="s">
        <v>52</v>
      </c>
      <c r="J66" s="149" t="s">
        <v>52</v>
      </c>
      <c r="K66" s="149" t="s">
        <v>4953</v>
      </c>
      <c r="L66" s="149" t="s">
        <v>4953</v>
      </c>
      <c r="M66" s="149" t="s">
        <v>10401</v>
      </c>
      <c r="N66" s="149">
        <v>1</v>
      </c>
      <c r="O66" s="149" t="s">
        <v>4975</v>
      </c>
      <c r="P66" s="149" t="s">
        <v>6556</v>
      </c>
      <c r="Q66" s="149" t="s">
        <v>52</v>
      </c>
      <c r="R66" s="149" t="s">
        <v>4969</v>
      </c>
      <c r="S66" s="149" t="s">
        <v>4975</v>
      </c>
      <c r="T66" s="149" t="s">
        <v>6556</v>
      </c>
      <c r="U66" s="149" t="s">
        <v>52</v>
      </c>
      <c r="V66" s="149" t="s">
        <v>52</v>
      </c>
      <c r="W66" s="149" t="s">
        <v>52</v>
      </c>
      <c r="X66" s="149" t="s">
        <v>52</v>
      </c>
      <c r="Y66" s="149" t="s">
        <v>52</v>
      </c>
      <c r="Z66" s="149" t="s">
        <v>52</v>
      </c>
      <c r="AA66" s="149" t="s">
        <v>52</v>
      </c>
      <c r="AB66" s="149" t="s">
        <v>52</v>
      </c>
      <c r="AC66" s="149" t="s">
        <v>52</v>
      </c>
      <c r="AD66" s="149" t="s">
        <v>52</v>
      </c>
      <c r="AE66" s="127" t="s">
        <v>52</v>
      </c>
      <c r="AF66" s="149" t="s">
        <v>52</v>
      </c>
      <c r="AG66" s="127" t="s">
        <v>52</v>
      </c>
      <c r="AH66" s="149" t="s">
        <v>52</v>
      </c>
      <c r="AI66" s="127" t="s">
        <v>52</v>
      </c>
      <c r="AJ66" s="149" t="s">
        <v>52</v>
      </c>
      <c r="AK66" s="149" t="s">
        <v>52</v>
      </c>
      <c r="AL66" s="149" t="s">
        <v>4206</v>
      </c>
      <c r="AM66" s="149" t="s">
        <v>52</v>
      </c>
      <c r="AN66" s="149" t="s">
        <v>52</v>
      </c>
      <c r="AO66" s="149" t="s">
        <v>52</v>
      </c>
      <c r="AP66" s="149" t="s">
        <v>52</v>
      </c>
      <c r="AQ66" s="149" t="s">
        <v>52</v>
      </c>
      <c r="AR66" s="149" t="s">
        <v>52</v>
      </c>
      <c r="AS66" s="149" t="s">
        <v>52</v>
      </c>
      <c r="AT66" s="149" t="s">
        <v>52</v>
      </c>
      <c r="AU66" s="149" t="s">
        <v>52</v>
      </c>
      <c r="AV66" s="6" t="s">
        <v>4206</v>
      </c>
      <c r="AY66" s="149" t="s">
        <v>4953</v>
      </c>
    </row>
    <row r="67" spans="1:52">
      <c r="A67" s="149" t="s">
        <v>6554</v>
      </c>
      <c r="B67" s="149" t="str">
        <f t="shared" si="14"/>
        <v>N/A</v>
      </c>
      <c r="C67" s="149" t="str">
        <f>IF(SUMPRODUCT(($A$2:A67=A67)*1)=1,B67,LOOKUP(1,0/($A$1:A66=A67),$C$1:C66)&amp;","&amp;B67)</f>
        <v>N/A,N/A</v>
      </c>
      <c r="D67" s="149" t="s">
        <v>6557</v>
      </c>
      <c r="E67" s="149" t="s">
        <v>4208</v>
      </c>
      <c r="F67" s="149" t="s">
        <v>52</v>
      </c>
      <c r="G67" s="149" t="s">
        <v>4206</v>
      </c>
      <c r="H67" s="149" t="s">
        <v>52</v>
      </c>
      <c r="I67" s="149" t="s">
        <v>52</v>
      </c>
      <c r="J67" s="149" t="s">
        <v>52</v>
      </c>
      <c r="K67" s="149" t="s">
        <v>4953</v>
      </c>
      <c r="L67" s="149" t="s">
        <v>4953</v>
      </c>
      <c r="M67" s="149" t="s">
        <v>10401</v>
      </c>
      <c r="N67" s="149">
        <v>2</v>
      </c>
      <c r="O67" s="149" t="s">
        <v>4975</v>
      </c>
      <c r="P67" s="149" t="s">
        <v>6556</v>
      </c>
      <c r="Q67" s="149" t="s">
        <v>52</v>
      </c>
      <c r="R67" s="149" t="s">
        <v>4969</v>
      </c>
      <c r="S67" s="149" t="s">
        <v>4975</v>
      </c>
      <c r="T67" s="149" t="s">
        <v>6556</v>
      </c>
      <c r="U67" s="149" t="s">
        <v>52</v>
      </c>
      <c r="V67" s="149" t="s">
        <v>52</v>
      </c>
      <c r="W67" s="149" t="s">
        <v>52</v>
      </c>
      <c r="X67" s="149" t="s">
        <v>52</v>
      </c>
      <c r="Y67" s="149" t="s">
        <v>52</v>
      </c>
      <c r="Z67" s="149" t="s">
        <v>52</v>
      </c>
      <c r="AA67" s="149" t="s">
        <v>52</v>
      </c>
      <c r="AB67" s="149" t="s">
        <v>52</v>
      </c>
      <c r="AC67" s="149" t="s">
        <v>52</v>
      </c>
      <c r="AD67" s="149" t="s">
        <v>52</v>
      </c>
      <c r="AE67" s="127" t="s">
        <v>52</v>
      </c>
      <c r="AF67" s="149" t="s">
        <v>52</v>
      </c>
      <c r="AG67" s="127" t="s">
        <v>52</v>
      </c>
      <c r="AH67" s="149" t="s">
        <v>52</v>
      </c>
      <c r="AI67" s="127" t="s">
        <v>52</v>
      </c>
      <c r="AJ67" s="149" t="s">
        <v>52</v>
      </c>
      <c r="AK67" s="149" t="s">
        <v>52</v>
      </c>
      <c r="AL67" s="149" t="s">
        <v>4206</v>
      </c>
      <c r="AM67" s="149" t="s">
        <v>52</v>
      </c>
      <c r="AN67" s="149" t="s">
        <v>52</v>
      </c>
      <c r="AO67" s="149" t="s">
        <v>52</v>
      </c>
      <c r="AP67" s="149" t="s">
        <v>52</v>
      </c>
      <c r="AQ67" s="149" t="s">
        <v>52</v>
      </c>
      <c r="AR67" s="149" t="s">
        <v>52</v>
      </c>
      <c r="AS67" s="149" t="s">
        <v>52</v>
      </c>
      <c r="AT67" s="149" t="s">
        <v>52</v>
      </c>
      <c r="AU67" s="149" t="s">
        <v>52</v>
      </c>
      <c r="AV67" s="6" t="s">
        <v>4206</v>
      </c>
      <c r="AY67" s="149" t="s">
        <v>4953</v>
      </c>
    </row>
  </sheetData>
  <phoneticPr fontId="18" type="noConversion"/>
  <dataValidations disablePrompts="1" count="2">
    <dataValidation type="list" allowBlank="1" showInputMessage="1" showErrorMessage="1" sqref="Y1">
      <formula1>系統</formula1>
    </dataValidation>
    <dataValidation type="list" allowBlank="1" showInputMessage="1" showErrorMessage="1" sqref="K61:K67">
      <formula1>相依系統名稱</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tabColor rgb="FF002060"/>
  </sheetPr>
  <dimension ref="A1:P1706"/>
  <sheetViews>
    <sheetView topLeftCell="E1" zoomScaleNormal="100" workbookViewId="0">
      <pane ySplit="1" topLeftCell="A1691" activePane="bottomLeft" state="frozen"/>
      <selection activeCell="B25" sqref="B25"/>
      <selection pane="bottomLeft" activeCell="H1699" sqref="H1699:J1700"/>
    </sheetView>
  </sheetViews>
  <sheetFormatPr defaultColWidth="10.28515625" defaultRowHeight="13.5"/>
  <cols>
    <col min="1" max="1" width="13.7109375" style="27" bestFit="1" customWidth="1"/>
    <col min="2" max="2" width="14.140625" style="27" bestFit="1" customWidth="1"/>
    <col min="3" max="3" width="13.42578125" style="29" bestFit="1" customWidth="1"/>
    <col min="4" max="4" width="73.7109375" style="27" customWidth="1"/>
    <col min="5" max="5" width="9.28515625" style="27" bestFit="1" customWidth="1"/>
    <col min="6" max="6" width="34.85546875" style="27" customWidth="1"/>
    <col min="7" max="7" width="17.42578125" style="37" bestFit="1" customWidth="1"/>
    <col min="8" max="8" width="33.85546875" style="123" bestFit="1" customWidth="1"/>
    <col min="9" max="9" width="40.28515625" style="27" bestFit="1" customWidth="1"/>
    <col min="10" max="10" width="75.140625" style="27" bestFit="1" customWidth="1"/>
    <col min="11" max="11" width="11" style="27" customWidth="1"/>
    <col min="12" max="12" width="16" style="27" customWidth="1"/>
    <col min="13" max="13" width="10.28515625" style="27"/>
    <col min="14" max="14" width="13" style="27" bestFit="1" customWidth="1"/>
    <col min="15" max="16384" width="10.28515625" style="27"/>
  </cols>
  <sheetData>
    <row r="1" spans="1:15" ht="15.75">
      <c r="A1" s="116" t="s">
        <v>10523</v>
      </c>
      <c r="B1" s="117" t="s">
        <v>10524</v>
      </c>
      <c r="C1" s="117" t="s">
        <v>10525</v>
      </c>
      <c r="D1" s="117" t="s">
        <v>6558</v>
      </c>
      <c r="E1" s="117" t="s">
        <v>29</v>
      </c>
      <c r="F1" s="117" t="s">
        <v>6559</v>
      </c>
      <c r="G1" s="118" t="s">
        <v>10526</v>
      </c>
      <c r="H1" s="119" t="s">
        <v>6560</v>
      </c>
      <c r="I1" s="117" t="s">
        <v>10527</v>
      </c>
      <c r="J1" s="117" t="s">
        <v>6561</v>
      </c>
      <c r="K1" s="117" t="s">
        <v>6562</v>
      </c>
      <c r="L1" s="117" t="s">
        <v>6563</v>
      </c>
      <c r="M1" s="27" t="s">
        <v>10663</v>
      </c>
      <c r="N1" s="327" t="s">
        <v>10337</v>
      </c>
      <c r="O1" s="325" t="s">
        <v>10330</v>
      </c>
    </row>
    <row r="2" spans="1:15">
      <c r="A2" s="30" t="s">
        <v>6564</v>
      </c>
      <c r="B2" s="30" t="s">
        <v>6676</v>
      </c>
      <c r="C2" s="28"/>
      <c r="D2" s="30" t="s">
        <v>6565</v>
      </c>
      <c r="E2" s="30" t="s">
        <v>6566</v>
      </c>
      <c r="F2" s="30" t="s">
        <v>6567</v>
      </c>
      <c r="G2" s="37" t="s">
        <v>10528</v>
      </c>
      <c r="H2" s="47" t="s">
        <v>10529</v>
      </c>
      <c r="I2" s="30" t="s">
        <v>6761</v>
      </c>
      <c r="J2" s="30" t="s">
        <v>6568</v>
      </c>
      <c r="K2" s="30" t="s">
        <v>4955</v>
      </c>
      <c r="L2" s="30"/>
      <c r="M2" s="27" t="str">
        <f>IF(SUMPRODUCT(($H$2:H2=H2)*1)=1,I2,LOOKUP(1,0/($H$1:H1=H2),$M$1:M1)&amp;","&amp;I2)</f>
        <v>TS0077 新世代分行系統(NBS)</v>
      </c>
    </row>
    <row r="3" spans="1:15">
      <c r="A3" s="30" t="s">
        <v>6564</v>
      </c>
      <c r="B3" s="30" t="s">
        <v>10530</v>
      </c>
      <c r="C3" s="28"/>
      <c r="D3" s="30" t="s">
        <v>10531</v>
      </c>
      <c r="E3" s="30" t="s">
        <v>6569</v>
      </c>
      <c r="F3" s="30" t="s">
        <v>10532</v>
      </c>
      <c r="H3" s="47" t="s">
        <v>6570</v>
      </c>
      <c r="I3" s="30" t="s">
        <v>6571</v>
      </c>
      <c r="J3" s="30" t="s">
        <v>6572</v>
      </c>
      <c r="K3" s="30" t="s">
        <v>6573</v>
      </c>
      <c r="L3" s="30" t="s">
        <v>6574</v>
      </c>
      <c r="M3" s="27" t="str">
        <f>IF(SUMPRODUCT(($H$2:H3=H3)*1)=1,I3,LOOKUP(1,0/($H$1:H2=H3),$M$1:M2)&amp;","&amp;I3)</f>
        <v>TS0084 跨行連線系統</v>
      </c>
    </row>
    <row r="4" spans="1:15">
      <c r="A4" s="30" t="s">
        <v>6564</v>
      </c>
      <c r="B4" s="30" t="s">
        <v>10530</v>
      </c>
      <c r="C4" s="120"/>
      <c r="D4" s="30" t="s">
        <v>6575</v>
      </c>
      <c r="E4" s="30" t="s">
        <v>6576</v>
      </c>
      <c r="F4" s="30" t="s">
        <v>6577</v>
      </c>
      <c r="H4" s="47" t="s">
        <v>6578</v>
      </c>
      <c r="I4" s="30" t="s">
        <v>6571</v>
      </c>
      <c r="J4" s="30" t="s">
        <v>6579</v>
      </c>
      <c r="K4" s="30" t="s">
        <v>6580</v>
      </c>
      <c r="L4" s="30" t="s">
        <v>6574</v>
      </c>
      <c r="M4" s="27" t="str">
        <f>IF(SUMPRODUCT(($H$2:H4=H4)*1)=1,I4,LOOKUP(1,0/($H$1:H3=H4),$M$1:M3)&amp;","&amp;I4)</f>
        <v>TS0084 跨行連線系統</v>
      </c>
    </row>
    <row r="5" spans="1:15">
      <c r="A5" s="30" t="s">
        <v>6564</v>
      </c>
      <c r="B5" s="30" t="s">
        <v>10530</v>
      </c>
      <c r="C5" s="28"/>
      <c r="D5" s="30" t="s">
        <v>6581</v>
      </c>
      <c r="E5" s="30" t="s">
        <v>6576</v>
      </c>
      <c r="F5" s="30" t="s">
        <v>6582</v>
      </c>
      <c r="H5" s="47" t="s">
        <v>10533</v>
      </c>
      <c r="I5" s="30" t="s">
        <v>6571</v>
      </c>
      <c r="J5" s="30" t="s">
        <v>6583</v>
      </c>
      <c r="K5" s="30" t="s">
        <v>6580</v>
      </c>
      <c r="L5" s="30" t="s">
        <v>6574</v>
      </c>
      <c r="M5" s="27" t="str">
        <f>IF(SUMPRODUCT(($H$2:H5=H5)*1)=1,I5,LOOKUP(1,0/($H$1:H4=H5),$M$1:M4)&amp;","&amp;I5)</f>
        <v>TS0084 跨行連線系統</v>
      </c>
    </row>
    <row r="6" spans="1:15">
      <c r="A6" s="30" t="s">
        <v>6564</v>
      </c>
      <c r="B6" s="30" t="s">
        <v>10530</v>
      </c>
      <c r="C6" s="28"/>
      <c r="D6" s="30" t="s">
        <v>10534</v>
      </c>
      <c r="E6" s="30" t="s">
        <v>6584</v>
      </c>
      <c r="F6" s="30" t="s">
        <v>6585</v>
      </c>
      <c r="H6" s="47" t="s">
        <v>10535</v>
      </c>
      <c r="I6" s="30" t="s">
        <v>6571</v>
      </c>
      <c r="J6" s="30" t="s">
        <v>6586</v>
      </c>
      <c r="K6" s="30" t="s">
        <v>5081</v>
      </c>
      <c r="L6" s="30" t="s">
        <v>6574</v>
      </c>
      <c r="M6" s="27" t="str">
        <f>IF(SUMPRODUCT(($H$2:H6=H6)*1)=1,I6,LOOKUP(1,0/($H$1:H5=H6),$M$1:M5)&amp;","&amp;I6)</f>
        <v>TS0084 跨行連線系統</v>
      </c>
    </row>
    <row r="7" spans="1:15">
      <c r="A7" s="30" t="s">
        <v>6564</v>
      </c>
      <c r="B7" s="30" t="s">
        <v>6676</v>
      </c>
      <c r="C7" s="28"/>
      <c r="D7" s="30" t="s">
        <v>10536</v>
      </c>
      <c r="E7" s="30" t="s">
        <v>6587</v>
      </c>
      <c r="F7" s="30" t="s">
        <v>10537</v>
      </c>
      <c r="G7" s="37" t="s">
        <v>10538</v>
      </c>
      <c r="H7" s="47" t="s">
        <v>10539</v>
      </c>
      <c r="I7" s="30" t="s">
        <v>6761</v>
      </c>
      <c r="J7" s="30" t="s">
        <v>6588</v>
      </c>
      <c r="K7" s="30" t="s">
        <v>6589</v>
      </c>
      <c r="L7" s="30"/>
      <c r="M7" s="27" t="str">
        <f>IF(SUMPRODUCT(($H$2:H7=H7)*1)=1,I7,LOOKUP(1,0/($H$1:H6=H7),$M$1:M6)&amp;","&amp;I7)</f>
        <v>TS0077 新世代分行系統(NBS)</v>
      </c>
    </row>
    <row r="8" spans="1:15">
      <c r="A8" s="30" t="s">
        <v>6564</v>
      </c>
      <c r="B8" s="30" t="s">
        <v>10530</v>
      </c>
      <c r="C8" s="28"/>
      <c r="D8" s="30" t="s">
        <v>10540</v>
      </c>
      <c r="E8" s="30" t="s">
        <v>6576</v>
      </c>
      <c r="F8" s="30" t="s">
        <v>5067</v>
      </c>
      <c r="H8" s="47" t="s">
        <v>6590</v>
      </c>
      <c r="I8" s="30" t="s">
        <v>6571</v>
      </c>
      <c r="J8" s="30" t="s">
        <v>6591</v>
      </c>
      <c r="K8" s="30" t="s">
        <v>6580</v>
      </c>
      <c r="L8" s="30" t="s">
        <v>6574</v>
      </c>
      <c r="M8" s="27" t="str">
        <f>IF(SUMPRODUCT(($H$2:H8=H8)*1)=1,I8,LOOKUP(1,0/($H$1:H7=H8),$M$1:M7)&amp;","&amp;I8)</f>
        <v>TS0084 跨行連線系統</v>
      </c>
    </row>
    <row r="9" spans="1:15">
      <c r="A9" s="30" t="s">
        <v>6564</v>
      </c>
      <c r="B9" s="30" t="s">
        <v>10530</v>
      </c>
      <c r="C9" s="28"/>
      <c r="D9" s="30" t="s">
        <v>10541</v>
      </c>
      <c r="E9" s="30" t="s">
        <v>6576</v>
      </c>
      <c r="F9" s="30" t="s">
        <v>10542</v>
      </c>
      <c r="H9" s="47" t="s">
        <v>10543</v>
      </c>
      <c r="I9" s="30" t="s">
        <v>6571</v>
      </c>
      <c r="J9" s="30" t="s">
        <v>6592</v>
      </c>
      <c r="K9" s="30" t="s">
        <v>6580</v>
      </c>
      <c r="L9" s="30" t="s">
        <v>6574</v>
      </c>
      <c r="M9" s="27" t="str">
        <f>IF(SUMPRODUCT(($H$2:H9=H9)*1)=1,I9,LOOKUP(1,0/($H$1:H8=H9),$M$1:M8)&amp;","&amp;I9)</f>
        <v>TS0084 跨行連線系統</v>
      </c>
    </row>
    <row r="10" spans="1:15">
      <c r="A10" s="30" t="s">
        <v>6564</v>
      </c>
      <c r="B10" s="30" t="s">
        <v>10530</v>
      </c>
      <c r="C10" s="28"/>
      <c r="D10" s="30" t="s">
        <v>6593</v>
      </c>
      <c r="E10" s="30" t="s">
        <v>6576</v>
      </c>
      <c r="F10" s="30" t="s">
        <v>6594</v>
      </c>
      <c r="H10" s="47" t="s">
        <v>10544</v>
      </c>
      <c r="I10" s="30" t="s">
        <v>6571</v>
      </c>
      <c r="J10" s="30" t="s">
        <v>6595</v>
      </c>
      <c r="K10" s="30" t="s">
        <v>6580</v>
      </c>
      <c r="L10" s="30" t="s">
        <v>6574</v>
      </c>
      <c r="M10" s="27" t="str">
        <f>IF(SUMPRODUCT(($H$2:H10=H10)*1)=1,I10,LOOKUP(1,0/($H$1:H9=H10),$M$1:M9)&amp;","&amp;I10)</f>
        <v>TS0084 跨行連線系統</v>
      </c>
    </row>
    <row r="11" spans="1:15">
      <c r="A11" s="30" t="s">
        <v>6564</v>
      </c>
      <c r="B11" s="30" t="s">
        <v>6676</v>
      </c>
      <c r="C11" s="28"/>
      <c r="D11" s="30" t="s">
        <v>10545</v>
      </c>
      <c r="E11" s="30" t="s">
        <v>6596</v>
      </c>
      <c r="F11" s="30" t="s">
        <v>6597</v>
      </c>
      <c r="G11" s="37" t="s">
        <v>8620</v>
      </c>
      <c r="H11" s="47" t="s">
        <v>6598</v>
      </c>
      <c r="I11" s="30" t="s">
        <v>6599</v>
      </c>
      <c r="J11" s="30" t="s">
        <v>6600</v>
      </c>
      <c r="K11" s="30" t="s">
        <v>6601</v>
      </c>
      <c r="L11" s="30"/>
      <c r="M11" s="27" t="str">
        <f>IF(SUMPRODUCT(($H$2:H11=H11)*1)=1,I11,LOOKUP(1,0/($H$1:H10=H11),$M$1:M10)&amp;","&amp;I11)</f>
        <v>TS0116 顧客資料主檔(CIFX)</v>
      </c>
    </row>
    <row r="12" spans="1:15">
      <c r="A12" s="30" t="s">
        <v>6564</v>
      </c>
      <c r="B12" s="30" t="s">
        <v>10530</v>
      </c>
      <c r="C12" s="28"/>
      <c r="D12" s="30" t="s">
        <v>10546</v>
      </c>
      <c r="E12" s="30" t="s">
        <v>6584</v>
      </c>
      <c r="F12" s="30" t="s">
        <v>6602</v>
      </c>
      <c r="H12" s="47" t="s">
        <v>10547</v>
      </c>
      <c r="I12" s="30" t="s">
        <v>6571</v>
      </c>
      <c r="J12" s="30" t="s">
        <v>6603</v>
      </c>
      <c r="K12" s="30" t="s">
        <v>5081</v>
      </c>
      <c r="L12" s="30" t="s">
        <v>6574</v>
      </c>
      <c r="M12" s="27" t="str">
        <f>IF(SUMPRODUCT(($H$2:H12=H12)*1)=1,I12,LOOKUP(1,0/($H$1:H11=H12),$M$1:M11)&amp;","&amp;I12)</f>
        <v>TS0084 跨行連線系統</v>
      </c>
    </row>
    <row r="13" spans="1:15">
      <c r="A13" s="30" t="s">
        <v>6564</v>
      </c>
      <c r="B13" s="30" t="s">
        <v>6676</v>
      </c>
      <c r="C13" s="28"/>
      <c r="D13" s="30" t="s">
        <v>6604</v>
      </c>
      <c r="E13" s="30" t="s">
        <v>6605</v>
      </c>
      <c r="F13" s="30" t="s">
        <v>6606</v>
      </c>
      <c r="G13" s="37" t="s">
        <v>10548</v>
      </c>
      <c r="H13" s="47" t="s">
        <v>6607</v>
      </c>
      <c r="I13" s="30" t="s">
        <v>6761</v>
      </c>
      <c r="J13" s="30" t="s">
        <v>6608</v>
      </c>
      <c r="K13" s="30" t="s">
        <v>6609</v>
      </c>
      <c r="L13" s="30"/>
      <c r="M13" s="27" t="str">
        <f>IF(SUMPRODUCT(($H$2:H13=H13)*1)=1,I13,LOOKUP(1,0/($H$1:H12=H13),$M$1:M12)&amp;","&amp;I13)</f>
        <v>TS0077 新世代分行系統(NBS)</v>
      </c>
    </row>
    <row r="14" spans="1:15">
      <c r="A14" s="30" t="s">
        <v>6564</v>
      </c>
      <c r="B14" s="30" t="s">
        <v>6676</v>
      </c>
      <c r="C14" s="28"/>
      <c r="D14" s="30" t="s">
        <v>6604</v>
      </c>
      <c r="E14" s="30" t="s">
        <v>6605</v>
      </c>
      <c r="F14" s="30" t="s">
        <v>6606</v>
      </c>
      <c r="G14" s="37" t="s">
        <v>10548</v>
      </c>
      <c r="H14" s="47" t="s">
        <v>6607</v>
      </c>
      <c r="I14" s="30" t="s">
        <v>6610</v>
      </c>
      <c r="J14" s="30" t="s">
        <v>6608</v>
      </c>
      <c r="K14" s="30" t="s">
        <v>6609</v>
      </c>
      <c r="L14" s="30"/>
      <c r="M14" s="27" t="str">
        <f>IF(SUMPRODUCT(($H$2:H14=H14)*1)=1,I14,LOOKUP(1,0/($H$1:H13=H14),$M$1:M13)&amp;","&amp;I14)</f>
        <v>TS0077 新世代分行系統(NBS),TS0052 客服系統</v>
      </c>
    </row>
    <row r="15" spans="1:15">
      <c r="A15" s="30" t="s">
        <v>6564</v>
      </c>
      <c r="B15" s="30" t="s">
        <v>6676</v>
      </c>
      <c r="C15" s="28"/>
      <c r="D15" s="30" t="s">
        <v>6611</v>
      </c>
      <c r="E15" s="30" t="s">
        <v>6605</v>
      </c>
      <c r="F15" s="30" t="s">
        <v>6612</v>
      </c>
      <c r="G15" s="37" t="s">
        <v>10548</v>
      </c>
      <c r="H15" s="47" t="s">
        <v>6613</v>
      </c>
      <c r="I15" s="30" t="s">
        <v>6761</v>
      </c>
      <c r="J15" s="30" t="s">
        <v>6614</v>
      </c>
      <c r="K15" s="30" t="s">
        <v>6609</v>
      </c>
      <c r="L15" s="30"/>
      <c r="M15" s="27" t="str">
        <f>IF(SUMPRODUCT(($H$2:H15=H15)*1)=1,I15,LOOKUP(1,0/($H$1:H14=H15),$M$1:M14)&amp;","&amp;I15)</f>
        <v>TS0077 新世代分行系統(NBS)</v>
      </c>
    </row>
    <row r="16" spans="1:15">
      <c r="A16" s="30" t="s">
        <v>6564</v>
      </c>
      <c r="B16" s="30" t="s">
        <v>10530</v>
      </c>
      <c r="C16" s="28"/>
      <c r="D16" s="30" t="s">
        <v>10549</v>
      </c>
      <c r="E16" s="30" t="s">
        <v>6576</v>
      </c>
      <c r="F16" s="30" t="s">
        <v>6615</v>
      </c>
      <c r="H16" s="47" t="s">
        <v>10550</v>
      </c>
      <c r="I16" s="30" t="s">
        <v>6571</v>
      </c>
      <c r="J16" s="30" t="s">
        <v>6616</v>
      </c>
      <c r="K16" s="30" t="s">
        <v>6580</v>
      </c>
      <c r="L16" s="30" t="s">
        <v>6574</v>
      </c>
      <c r="M16" s="27" t="str">
        <f>IF(SUMPRODUCT(($H$2:H16=H16)*1)=1,I16,LOOKUP(1,0/($H$1:H15=H16),$M$1:M15)&amp;","&amp;I16)</f>
        <v>TS0084 跨行連線系統</v>
      </c>
    </row>
    <row r="17" spans="1:14">
      <c r="A17" s="30" t="s">
        <v>6564</v>
      </c>
      <c r="B17" s="30" t="s">
        <v>10530</v>
      </c>
      <c r="C17" s="28"/>
      <c r="D17" s="30" t="s">
        <v>6617</v>
      </c>
      <c r="E17" s="30" t="s">
        <v>6576</v>
      </c>
      <c r="F17" s="30" t="s">
        <v>6618</v>
      </c>
      <c r="H17" s="47" t="s">
        <v>10551</v>
      </c>
      <c r="I17" s="30" t="s">
        <v>6571</v>
      </c>
      <c r="J17" s="30" t="s">
        <v>6619</v>
      </c>
      <c r="K17" s="30" t="s">
        <v>6580</v>
      </c>
      <c r="L17" s="30" t="s">
        <v>6574</v>
      </c>
      <c r="M17" s="27" t="str">
        <f>IF(SUMPRODUCT(($H$2:H17=H17)*1)=1,I17,LOOKUP(1,0/($H$1:H16=H17),$M$1:M16)&amp;","&amp;I17)</f>
        <v>TS0084 跨行連線系統</v>
      </c>
    </row>
    <row r="18" spans="1:14">
      <c r="A18" s="30" t="s">
        <v>6564</v>
      </c>
      <c r="B18" s="30" t="s">
        <v>10530</v>
      </c>
      <c r="C18" s="28"/>
      <c r="D18" s="30" t="s">
        <v>6620</v>
      </c>
      <c r="E18" s="30" t="s">
        <v>6576</v>
      </c>
      <c r="F18" s="30" t="s">
        <v>6621</v>
      </c>
      <c r="H18" s="47" t="s">
        <v>10552</v>
      </c>
      <c r="I18" s="30" t="s">
        <v>6571</v>
      </c>
      <c r="J18" s="30" t="s">
        <v>6622</v>
      </c>
      <c r="K18" s="30" t="s">
        <v>6580</v>
      </c>
      <c r="L18" s="30" t="s">
        <v>6574</v>
      </c>
      <c r="M18" s="27" t="str">
        <f>IF(SUMPRODUCT(($H$2:H18=H18)*1)=1,I18,LOOKUP(1,0/($H$1:H17=H18),$M$1:M17)&amp;","&amp;I18)</f>
        <v>TS0084 跨行連線系統</v>
      </c>
    </row>
    <row r="19" spans="1:14" ht="13.5" customHeight="1">
      <c r="A19" s="30" t="s">
        <v>6564</v>
      </c>
      <c r="B19" s="30" t="s">
        <v>10530</v>
      </c>
      <c r="C19" s="28"/>
      <c r="D19" s="30" t="s">
        <v>6623</v>
      </c>
      <c r="E19" s="30" t="s">
        <v>6576</v>
      </c>
      <c r="F19" s="30" t="s">
        <v>6624</v>
      </c>
      <c r="H19" s="47" t="s">
        <v>10553</v>
      </c>
      <c r="I19" s="30" t="s">
        <v>6571</v>
      </c>
      <c r="J19" s="30" t="s">
        <v>6625</v>
      </c>
      <c r="K19" s="30" t="s">
        <v>6580</v>
      </c>
      <c r="L19" s="30" t="s">
        <v>6574</v>
      </c>
      <c r="M19" s="27" t="str">
        <f>IF(SUMPRODUCT(($H$2:H19=H19)*1)=1,I19,LOOKUP(1,0/($H$1:H18=H19),$M$1:M18)&amp;","&amp;I19)</f>
        <v>TS0084 跨行連線系統</v>
      </c>
      <c r="N19" s="32"/>
    </row>
    <row r="20" spans="1:14">
      <c r="A20" s="30" t="s">
        <v>6564</v>
      </c>
      <c r="B20" s="30" t="s">
        <v>6676</v>
      </c>
      <c r="C20" s="28"/>
      <c r="D20" s="30" t="s">
        <v>6626</v>
      </c>
      <c r="E20" s="30" t="s">
        <v>7138</v>
      </c>
      <c r="F20" s="30" t="s">
        <v>6627</v>
      </c>
      <c r="G20" s="37" t="s">
        <v>6628</v>
      </c>
      <c r="H20" s="47" t="s">
        <v>6629</v>
      </c>
      <c r="I20" s="30" t="s">
        <v>6761</v>
      </c>
      <c r="J20" s="30" t="s">
        <v>6630</v>
      </c>
      <c r="K20" s="30" t="s">
        <v>6580</v>
      </c>
      <c r="L20" s="30" t="s">
        <v>6631</v>
      </c>
      <c r="M20" s="27" t="str">
        <f>IF(SUMPRODUCT(($H$2:H20=H20)*1)=1,I20,LOOKUP(1,0/($H$1:H19=H20),$M$1:M19)&amp;","&amp;I20)</f>
        <v>TS0077 新世代分行系統(NBS)</v>
      </c>
    </row>
    <row r="21" spans="1:14">
      <c r="A21" s="30" t="s">
        <v>6564</v>
      </c>
      <c r="B21" s="30" t="s">
        <v>6676</v>
      </c>
      <c r="C21" s="28"/>
      <c r="D21" s="30" t="s">
        <v>6626</v>
      </c>
      <c r="E21" s="30" t="s">
        <v>7138</v>
      </c>
      <c r="F21" s="30" t="s">
        <v>6627</v>
      </c>
      <c r="G21" s="37" t="s">
        <v>6628</v>
      </c>
      <c r="H21" s="47" t="s">
        <v>6629</v>
      </c>
      <c r="I21" s="30" t="s">
        <v>6632</v>
      </c>
      <c r="J21" s="30" t="s">
        <v>6630</v>
      </c>
      <c r="K21" s="30" t="s">
        <v>6633</v>
      </c>
      <c r="L21" s="30"/>
      <c r="M21" s="27" t="str">
        <f>IF(SUMPRODUCT(($H$2:H21=H21)*1)=1,I21,LOOKUP(1,0/($H$1:H20=H21),$M$1:M20)&amp;","&amp;I21)</f>
        <v>TS0077 新世代分行系統(NBS),CH0078 綜合對帳單系統(BSM)</v>
      </c>
    </row>
    <row r="22" spans="1:14">
      <c r="A22" s="30" t="s">
        <v>6564</v>
      </c>
      <c r="B22" s="30" t="s">
        <v>10530</v>
      </c>
      <c r="C22" s="28"/>
      <c r="D22" s="30" t="s">
        <v>6634</v>
      </c>
      <c r="E22" s="30" t="s">
        <v>6635</v>
      </c>
      <c r="F22" s="30" t="s">
        <v>6636</v>
      </c>
      <c r="H22" s="47" t="s">
        <v>6637</v>
      </c>
      <c r="I22" s="30" t="s">
        <v>6571</v>
      </c>
      <c r="J22" s="30" t="s">
        <v>6638</v>
      </c>
      <c r="K22" s="30" t="s">
        <v>6573</v>
      </c>
      <c r="L22" s="30" t="s">
        <v>6574</v>
      </c>
      <c r="M22" s="27" t="str">
        <f>IF(SUMPRODUCT(($H$2:H22=H22)*1)=1,I22,LOOKUP(1,0/($H$1:H21=H22),$M$1:M21)&amp;","&amp;I22)</f>
        <v>TS0084 跨行連線系統</v>
      </c>
    </row>
    <row r="23" spans="1:14">
      <c r="A23" s="30" t="s">
        <v>6564</v>
      </c>
      <c r="B23" s="30" t="s">
        <v>10530</v>
      </c>
      <c r="C23" s="28"/>
      <c r="D23" s="30" t="s">
        <v>6639</v>
      </c>
      <c r="E23" s="30" t="s">
        <v>6635</v>
      </c>
      <c r="F23" s="30" t="s">
        <v>6640</v>
      </c>
      <c r="H23" s="47" t="s">
        <v>6641</v>
      </c>
      <c r="I23" s="30" t="s">
        <v>6571</v>
      </c>
      <c r="J23" s="30" t="s">
        <v>6642</v>
      </c>
      <c r="K23" s="30" t="s">
        <v>6573</v>
      </c>
      <c r="L23" s="30" t="s">
        <v>6574</v>
      </c>
      <c r="M23" s="27" t="str">
        <f>IF(SUMPRODUCT(($H$2:H23=H23)*1)=1,I23,LOOKUP(1,0/($H$1:H22=H23),$M$1:M22)&amp;","&amp;I23)</f>
        <v>TS0084 跨行連線系統</v>
      </c>
    </row>
    <row r="24" spans="1:14">
      <c r="A24" s="30" t="s">
        <v>6564</v>
      </c>
      <c r="B24" s="30" t="s">
        <v>10530</v>
      </c>
      <c r="C24" s="28"/>
      <c r="D24" s="30" t="s">
        <v>6643</v>
      </c>
      <c r="E24" s="30" t="s">
        <v>6635</v>
      </c>
      <c r="F24" s="30" t="s">
        <v>5190</v>
      </c>
      <c r="H24" s="47" t="s">
        <v>6644</v>
      </c>
      <c r="I24" s="30" t="s">
        <v>6571</v>
      </c>
      <c r="J24" s="30" t="s">
        <v>6645</v>
      </c>
      <c r="K24" s="30" t="s">
        <v>6573</v>
      </c>
      <c r="L24" s="30" t="s">
        <v>6574</v>
      </c>
      <c r="M24" s="27" t="str">
        <f>IF(SUMPRODUCT(($H$2:H24=H24)*1)=1,I24,LOOKUP(1,0/($H$1:H23=H24),$M$1:M23)&amp;","&amp;I24)</f>
        <v>TS0084 跨行連線系統</v>
      </c>
    </row>
    <row r="25" spans="1:14">
      <c r="A25" s="30" t="s">
        <v>6564</v>
      </c>
      <c r="B25" s="30" t="s">
        <v>6676</v>
      </c>
      <c r="C25" s="28"/>
      <c r="D25" s="30" t="s">
        <v>10554</v>
      </c>
      <c r="E25" s="30" t="s">
        <v>6646</v>
      </c>
      <c r="F25" s="30" t="s">
        <v>6647</v>
      </c>
      <c r="G25" s="37" t="s">
        <v>6628</v>
      </c>
      <c r="H25" s="47" t="s">
        <v>10555</v>
      </c>
      <c r="I25" s="30" t="s">
        <v>6761</v>
      </c>
      <c r="J25" s="30" t="s">
        <v>6648</v>
      </c>
      <c r="K25" s="30" t="s">
        <v>6573</v>
      </c>
      <c r="L25" s="30"/>
      <c r="M25" s="27" t="str">
        <f>IF(SUMPRODUCT(($H$2:H25=H25)*1)=1,I25,LOOKUP(1,0/($H$1:H24=H25),$M$1:M24)&amp;","&amp;I25)</f>
        <v>TS0077 新世代分行系統(NBS)</v>
      </c>
    </row>
    <row r="26" spans="1:14" s="121" customFormat="1">
      <c r="A26" s="30" t="s">
        <v>6564</v>
      </c>
      <c r="B26" s="30" t="s">
        <v>6676</v>
      </c>
      <c r="C26" s="28"/>
      <c r="D26" s="30" t="s">
        <v>6649</v>
      </c>
      <c r="E26" s="30" t="s">
        <v>6646</v>
      </c>
      <c r="F26" s="30" t="s">
        <v>6650</v>
      </c>
      <c r="G26" s="37" t="s">
        <v>6628</v>
      </c>
      <c r="H26" s="47" t="s">
        <v>6651</v>
      </c>
      <c r="I26" s="30" t="s">
        <v>6761</v>
      </c>
      <c r="J26" s="30" t="s">
        <v>6652</v>
      </c>
      <c r="K26" s="30" t="s">
        <v>6573</v>
      </c>
      <c r="L26" s="30"/>
      <c r="M26" s="27" t="str">
        <f>IF(SUMPRODUCT(($H$2:H26=H26)*1)=1,I26,LOOKUP(1,0/($H$1:H25=H26),$M$1:M25)&amp;","&amp;I26)</f>
        <v>TS0077 新世代分行系統(NBS)</v>
      </c>
    </row>
    <row r="27" spans="1:14">
      <c r="A27" s="30" t="s">
        <v>6564</v>
      </c>
      <c r="B27" s="30" t="s">
        <v>10530</v>
      </c>
      <c r="C27" s="28"/>
      <c r="D27" s="30" t="s">
        <v>6653</v>
      </c>
      <c r="E27" s="30" t="s">
        <v>6576</v>
      </c>
      <c r="F27" s="30" t="s">
        <v>5193</v>
      </c>
      <c r="H27" s="47" t="s">
        <v>6654</v>
      </c>
      <c r="I27" s="30" t="s">
        <v>6571</v>
      </c>
      <c r="J27" s="30" t="s">
        <v>6655</v>
      </c>
      <c r="K27" s="30" t="s">
        <v>6580</v>
      </c>
      <c r="L27" s="30" t="s">
        <v>6574</v>
      </c>
      <c r="M27" s="27" t="str">
        <f>IF(SUMPRODUCT(($H$2:H27=H27)*1)=1,I27,LOOKUP(1,0/($H$1:H26=H27),$M$1:M26)&amp;","&amp;I27)</f>
        <v>TS0084 跨行連線系統</v>
      </c>
    </row>
    <row r="28" spans="1:14">
      <c r="A28" s="30" t="s">
        <v>6564</v>
      </c>
      <c r="B28" s="30" t="s">
        <v>10530</v>
      </c>
      <c r="C28" s="28"/>
      <c r="D28" s="30" t="s">
        <v>6656</v>
      </c>
      <c r="E28" s="30" t="s">
        <v>6576</v>
      </c>
      <c r="F28" s="30" t="s">
        <v>6657</v>
      </c>
      <c r="H28" s="47" t="s">
        <v>6658</v>
      </c>
      <c r="I28" s="30" t="s">
        <v>6571</v>
      </c>
      <c r="J28" s="30" t="s">
        <v>6659</v>
      </c>
      <c r="K28" s="30" t="s">
        <v>6580</v>
      </c>
      <c r="L28" s="30" t="s">
        <v>6574</v>
      </c>
      <c r="M28" s="27" t="str">
        <f>IF(SUMPRODUCT(($H$2:H28=H28)*1)=1,I28,LOOKUP(1,0/($H$1:H27=H28),$M$1:M27)&amp;","&amp;I28)</f>
        <v>TS0084 跨行連線系統</v>
      </c>
    </row>
    <row r="29" spans="1:14">
      <c r="A29" s="30" t="s">
        <v>6564</v>
      </c>
      <c r="B29" s="30" t="s">
        <v>6676</v>
      </c>
      <c r="C29" s="28"/>
      <c r="D29" s="30" t="s">
        <v>6660</v>
      </c>
      <c r="E29" s="30" t="s">
        <v>6661</v>
      </c>
      <c r="F29" s="30" t="s">
        <v>6662</v>
      </c>
      <c r="G29" s="37" t="s">
        <v>10556</v>
      </c>
      <c r="H29" s="47" t="s">
        <v>6663</v>
      </c>
      <c r="I29" s="30" t="s">
        <v>10557</v>
      </c>
      <c r="J29" s="30" t="s">
        <v>6664</v>
      </c>
      <c r="K29" s="30" t="s">
        <v>6589</v>
      </c>
      <c r="L29" s="30"/>
      <c r="M29" s="27" t="str">
        <f>IF(SUMPRODUCT(($H$2:H29=H29)*1)=1,I29,LOOKUP(1,0/($H$1:H28=H29),$M$1:M28)&amp;","&amp;I29)</f>
        <v>TS0073 黃金存摺報價服務系統</v>
      </c>
    </row>
    <row r="30" spans="1:14">
      <c r="A30" s="30" t="s">
        <v>6564</v>
      </c>
      <c r="B30" s="30" t="s">
        <v>6676</v>
      </c>
      <c r="C30" s="28"/>
      <c r="D30" s="30" t="s">
        <v>6665</v>
      </c>
      <c r="E30" s="30" t="s">
        <v>6587</v>
      </c>
      <c r="F30" s="30" t="s">
        <v>10558</v>
      </c>
      <c r="G30" s="37" t="s">
        <v>10538</v>
      </c>
      <c r="H30" s="47" t="s">
        <v>10559</v>
      </c>
      <c r="I30" s="30" t="s">
        <v>6761</v>
      </c>
      <c r="J30" s="30" t="s">
        <v>6666</v>
      </c>
      <c r="K30" s="30" t="s">
        <v>6589</v>
      </c>
      <c r="L30" s="30"/>
      <c r="M30" s="27" t="str">
        <f>IF(SUMPRODUCT(($H$2:H30=H30)*1)=1,I30,LOOKUP(1,0/($H$1:H29=H30),$M$1:M29)&amp;","&amp;I30)</f>
        <v>TS0077 新世代分行系統(NBS)</v>
      </c>
    </row>
    <row r="31" spans="1:14">
      <c r="A31" s="30" t="s">
        <v>6564</v>
      </c>
      <c r="B31" s="30" t="s">
        <v>6676</v>
      </c>
      <c r="C31" s="28"/>
      <c r="D31" s="30" t="s">
        <v>10560</v>
      </c>
      <c r="E31" s="30" t="s">
        <v>6667</v>
      </c>
      <c r="F31" s="30" t="s">
        <v>6668</v>
      </c>
      <c r="G31" s="37" t="s">
        <v>6628</v>
      </c>
      <c r="H31" s="47" t="s">
        <v>6669</v>
      </c>
      <c r="I31" s="30" t="s">
        <v>6761</v>
      </c>
      <c r="J31" s="30" t="s">
        <v>6670</v>
      </c>
      <c r="K31" s="30" t="s">
        <v>6573</v>
      </c>
      <c r="L31" s="30"/>
      <c r="M31" s="27" t="str">
        <f>IF(SUMPRODUCT(($H$2:H31=H31)*1)=1,I31,LOOKUP(1,0/($H$1:H30=H31),$M$1:M30)&amp;","&amp;I31)</f>
        <v>TS0077 新世代分行系統(NBS)</v>
      </c>
    </row>
    <row r="32" spans="1:14">
      <c r="A32" s="30" t="s">
        <v>6564</v>
      </c>
      <c r="B32" s="30" t="s">
        <v>6676</v>
      </c>
      <c r="C32" s="28"/>
      <c r="D32" s="30" t="s">
        <v>10560</v>
      </c>
      <c r="E32" s="30" t="s">
        <v>6667</v>
      </c>
      <c r="F32" s="30" t="s">
        <v>6668</v>
      </c>
      <c r="G32" s="37" t="s">
        <v>6628</v>
      </c>
      <c r="H32" s="47" t="s">
        <v>6669</v>
      </c>
      <c r="I32" s="30" t="s">
        <v>6671</v>
      </c>
      <c r="J32" s="30" t="s">
        <v>6670</v>
      </c>
      <c r="K32" s="30" t="s">
        <v>6573</v>
      </c>
      <c r="L32" s="30"/>
      <c r="M32" s="27" t="str">
        <f>IF(SUMPRODUCT(($H$2:H32=H32)*1)=1,I32,LOOKUP(1,0/($H$1:H31=H32),$M$1:M31)&amp;","&amp;I32)</f>
        <v>TS0077 新世代分行系統(NBS),TS0027 國庫收支系統</v>
      </c>
    </row>
    <row r="33" spans="1:13">
      <c r="A33" s="30" t="s">
        <v>6564</v>
      </c>
      <c r="B33" s="30" t="s">
        <v>6676</v>
      </c>
      <c r="C33" s="28" t="s">
        <v>4870</v>
      </c>
      <c r="D33" s="30" t="s">
        <v>6672</v>
      </c>
      <c r="E33" s="30" t="s">
        <v>6667</v>
      </c>
      <c r="F33" s="30" t="s">
        <v>6673</v>
      </c>
      <c r="G33" s="37" t="s">
        <v>6628</v>
      </c>
      <c r="H33" s="47" t="s">
        <v>6674</v>
      </c>
      <c r="I33" s="30" t="s">
        <v>6761</v>
      </c>
      <c r="J33" s="30" t="s">
        <v>6675</v>
      </c>
      <c r="K33" s="30" t="s">
        <v>6573</v>
      </c>
      <c r="L33" s="30"/>
      <c r="M33" s="27" t="str">
        <f>IF(SUMPRODUCT(($H$2:H33=H33)*1)=1,I33,LOOKUP(1,0/($H$1:H32=H33),$M$1:M32)&amp;","&amp;I33)</f>
        <v>TS0077 新世代分行系統(NBS)</v>
      </c>
    </row>
    <row r="34" spans="1:13">
      <c r="A34" s="30" t="s">
        <v>6564</v>
      </c>
      <c r="B34" s="30" t="s">
        <v>6676</v>
      </c>
      <c r="C34" s="28"/>
      <c r="D34" s="30" t="s">
        <v>6677</v>
      </c>
      <c r="E34" s="30" t="s">
        <v>6667</v>
      </c>
      <c r="F34" s="30" t="s">
        <v>6678</v>
      </c>
      <c r="G34" s="37" t="s">
        <v>6628</v>
      </c>
      <c r="H34" s="47" t="s">
        <v>6679</v>
      </c>
      <c r="I34" s="30" t="s">
        <v>6680</v>
      </c>
      <c r="J34" s="30" t="s">
        <v>6681</v>
      </c>
      <c r="K34" s="30" t="s">
        <v>5081</v>
      </c>
      <c r="L34" s="30"/>
      <c r="M34" s="27" t="str">
        <f>IF(SUMPRODUCT(($H$2:H34=H34)*1)=1,I34,LOOKUP(1,0/($H$1:H33=H34),$M$1:M33)&amp;","&amp;I34)</f>
        <v>TS0125 外匯業務系統</v>
      </c>
    </row>
    <row r="35" spans="1:13">
      <c r="A35" s="30" t="s">
        <v>6564</v>
      </c>
      <c r="B35" s="30" t="s">
        <v>10530</v>
      </c>
      <c r="C35" s="28"/>
      <c r="D35" s="30" t="s">
        <v>6682</v>
      </c>
      <c r="E35" s="30" t="s">
        <v>6576</v>
      </c>
      <c r="F35" s="30" t="s">
        <v>5192</v>
      </c>
      <c r="H35" s="47" t="s">
        <v>6683</v>
      </c>
      <c r="I35" s="30" t="s">
        <v>6571</v>
      </c>
      <c r="J35" s="30" t="s">
        <v>6684</v>
      </c>
      <c r="K35" s="30" t="s">
        <v>6580</v>
      </c>
      <c r="L35" s="30" t="s">
        <v>6574</v>
      </c>
      <c r="M35" s="27" t="str">
        <f>IF(SUMPRODUCT(($H$2:H35=H35)*1)=1,I35,LOOKUP(1,0/($H$1:H34=H35),$M$1:M34)&amp;","&amp;I35)</f>
        <v>TS0084 跨行連線系統</v>
      </c>
    </row>
    <row r="36" spans="1:13">
      <c r="A36" s="30" t="s">
        <v>6564</v>
      </c>
      <c r="B36" s="30" t="s">
        <v>6676</v>
      </c>
      <c r="C36" s="28"/>
      <c r="D36" s="30" t="s">
        <v>6685</v>
      </c>
      <c r="E36" s="30" t="s">
        <v>6661</v>
      </c>
      <c r="F36" s="30" t="s">
        <v>6686</v>
      </c>
      <c r="G36" s="37" t="s">
        <v>10556</v>
      </c>
      <c r="H36" s="47" t="s">
        <v>10561</v>
      </c>
      <c r="I36" s="30" t="s">
        <v>10557</v>
      </c>
      <c r="J36" s="30" t="s">
        <v>6687</v>
      </c>
      <c r="K36" s="30" t="s">
        <v>6589</v>
      </c>
      <c r="L36" s="30"/>
      <c r="M36" s="27" t="str">
        <f>IF(SUMPRODUCT(($H$2:H36=H36)*1)=1,I36,LOOKUP(1,0/($H$1:H35=H36),$M$1:M35)&amp;","&amp;I36)</f>
        <v>TS0073 黃金存摺報價服務系統</v>
      </c>
    </row>
    <row r="37" spans="1:13">
      <c r="A37" s="30" t="s">
        <v>6564</v>
      </c>
      <c r="B37" s="30" t="s">
        <v>6676</v>
      </c>
      <c r="C37" s="28"/>
      <c r="D37" s="30" t="s">
        <v>6688</v>
      </c>
      <c r="E37" s="30" t="s">
        <v>6689</v>
      </c>
      <c r="F37" s="30" t="s">
        <v>6690</v>
      </c>
      <c r="G37" s="37" t="s">
        <v>8620</v>
      </c>
      <c r="H37" s="47" t="s">
        <v>6691</v>
      </c>
      <c r="I37" s="30" t="s">
        <v>6761</v>
      </c>
      <c r="J37" s="30" t="s">
        <v>6692</v>
      </c>
      <c r="K37" s="30" t="s">
        <v>6580</v>
      </c>
      <c r="L37" s="30" t="s">
        <v>6693</v>
      </c>
      <c r="M37" s="27" t="str">
        <f>IF(SUMPRODUCT(($H$2:H37=H37)*1)=1,I37,LOOKUP(1,0/($H$1:H36=H37),$M$1:M36)&amp;","&amp;I37)</f>
        <v>TS0077 新世代分行系統(NBS)</v>
      </c>
    </row>
    <row r="38" spans="1:13">
      <c r="A38" s="30" t="s">
        <v>6564</v>
      </c>
      <c r="B38" s="30" t="s">
        <v>6676</v>
      </c>
      <c r="C38" s="28"/>
      <c r="D38" s="30" t="s">
        <v>6688</v>
      </c>
      <c r="E38" s="30" t="s">
        <v>6689</v>
      </c>
      <c r="F38" s="30" t="s">
        <v>6690</v>
      </c>
      <c r="G38" s="37" t="s">
        <v>8620</v>
      </c>
      <c r="H38" s="47" t="s">
        <v>6691</v>
      </c>
      <c r="I38" s="30" t="s">
        <v>6694</v>
      </c>
      <c r="J38" s="30" t="s">
        <v>6692</v>
      </c>
      <c r="K38" s="30" t="s">
        <v>6633</v>
      </c>
      <c r="L38" s="30"/>
      <c r="M38" s="27" t="str">
        <f>IF(SUMPRODUCT(($H$2:H38=H38)*1)=1,I38,LOOKUP(1,0/($H$1:H37=H38),$M$1:M37)&amp;","&amp;I38)</f>
        <v>TS0077 新世代分行系統(NBS),CH0018 行動銀行系統</v>
      </c>
    </row>
    <row r="39" spans="1:13">
      <c r="A39" s="30" t="s">
        <v>6564</v>
      </c>
      <c r="B39" s="30" t="s">
        <v>6676</v>
      </c>
      <c r="C39" s="28"/>
      <c r="D39" s="30" t="s">
        <v>6695</v>
      </c>
      <c r="E39" s="30" t="s">
        <v>6587</v>
      </c>
      <c r="F39" s="30" t="s">
        <v>6696</v>
      </c>
      <c r="G39" s="37" t="s">
        <v>10538</v>
      </c>
      <c r="H39" s="47" t="s">
        <v>10562</v>
      </c>
      <c r="I39" s="30" t="s">
        <v>6761</v>
      </c>
      <c r="J39" s="30" t="s">
        <v>6697</v>
      </c>
      <c r="K39" s="30" t="s">
        <v>6589</v>
      </c>
      <c r="L39" s="30"/>
      <c r="M39" s="27" t="str">
        <f>IF(SUMPRODUCT(($H$2:H39=H39)*1)=1,I39,LOOKUP(1,0/($H$1:H38=H39),$M$1:M38)&amp;","&amp;I39)</f>
        <v>TS0077 新世代分行系統(NBS)</v>
      </c>
    </row>
    <row r="40" spans="1:13">
      <c r="A40" s="30" t="s">
        <v>6564</v>
      </c>
      <c r="B40" s="30" t="s">
        <v>6676</v>
      </c>
      <c r="C40" s="28"/>
      <c r="D40" s="30" t="s">
        <v>6698</v>
      </c>
      <c r="E40" s="30" t="s">
        <v>6587</v>
      </c>
      <c r="F40" s="30" t="s">
        <v>10563</v>
      </c>
      <c r="G40" s="37" t="s">
        <v>10538</v>
      </c>
      <c r="H40" s="47" t="s">
        <v>10564</v>
      </c>
      <c r="I40" s="30" t="s">
        <v>6761</v>
      </c>
      <c r="J40" s="30" t="s">
        <v>6699</v>
      </c>
      <c r="K40" s="30" t="s">
        <v>6589</v>
      </c>
      <c r="L40" s="30"/>
      <c r="M40" s="27" t="str">
        <f>IF(SUMPRODUCT(($H$2:H40=H40)*1)=1,I40,LOOKUP(1,0/($H$1:H39=H40),$M$1:M39)&amp;","&amp;I40)</f>
        <v>TS0077 新世代分行系統(NBS)</v>
      </c>
    </row>
    <row r="41" spans="1:13">
      <c r="A41" s="30" t="s">
        <v>6564</v>
      </c>
      <c r="B41" s="30" t="s">
        <v>6676</v>
      </c>
      <c r="C41" s="28"/>
      <c r="D41" s="30" t="s">
        <v>6700</v>
      </c>
      <c r="E41" s="30" t="s">
        <v>7138</v>
      </c>
      <c r="F41" s="30" t="s">
        <v>6701</v>
      </c>
      <c r="G41" s="37" t="s">
        <v>6628</v>
      </c>
      <c r="H41" s="47" t="s">
        <v>6702</v>
      </c>
      <c r="I41" s="30" t="s">
        <v>6761</v>
      </c>
      <c r="J41" s="30" t="s">
        <v>6703</v>
      </c>
      <c r="K41" s="30" t="s">
        <v>6580</v>
      </c>
      <c r="L41" s="30" t="s">
        <v>6631</v>
      </c>
      <c r="M41" s="27" t="str">
        <f>IF(SUMPRODUCT(($H$2:H41=H41)*1)=1,I41,LOOKUP(1,0/($H$1:H40=H41),$M$1:M40)&amp;","&amp;I41)</f>
        <v>TS0077 新世代分行系統(NBS)</v>
      </c>
    </row>
    <row r="42" spans="1:13">
      <c r="A42" s="30" t="s">
        <v>6564</v>
      </c>
      <c r="B42" s="30" t="s">
        <v>6676</v>
      </c>
      <c r="C42" s="28"/>
      <c r="D42" s="30" t="s">
        <v>6700</v>
      </c>
      <c r="E42" s="30" t="s">
        <v>7138</v>
      </c>
      <c r="F42" s="30" t="s">
        <v>6701</v>
      </c>
      <c r="G42" s="37" t="s">
        <v>6628</v>
      </c>
      <c r="H42" s="47" t="s">
        <v>6702</v>
      </c>
      <c r="I42" s="30" t="s">
        <v>6610</v>
      </c>
      <c r="J42" s="30" t="s">
        <v>6703</v>
      </c>
      <c r="K42" s="30" t="s">
        <v>6580</v>
      </c>
      <c r="L42" s="30" t="s">
        <v>6631</v>
      </c>
      <c r="M42" s="27" t="str">
        <f>IF(SUMPRODUCT(($H$2:H42=H42)*1)=1,I42,LOOKUP(1,0/($H$1:H41=H42),$M$1:M41)&amp;","&amp;I42)</f>
        <v>TS0077 新世代分行系統(NBS),TS0052 客服系統</v>
      </c>
    </row>
    <row r="43" spans="1:13">
      <c r="A43" s="30" t="s">
        <v>6564</v>
      </c>
      <c r="B43" s="30" t="s">
        <v>6676</v>
      </c>
      <c r="C43" s="28"/>
      <c r="D43" s="30" t="s">
        <v>6700</v>
      </c>
      <c r="E43" s="30" t="s">
        <v>7138</v>
      </c>
      <c r="F43" s="30" t="s">
        <v>6701</v>
      </c>
      <c r="G43" s="37" t="s">
        <v>6628</v>
      </c>
      <c r="H43" s="47" t="s">
        <v>6702</v>
      </c>
      <c r="I43" s="27" t="s">
        <v>6704</v>
      </c>
      <c r="J43" s="30" t="s">
        <v>6703</v>
      </c>
      <c r="K43" s="30" t="s">
        <v>6633</v>
      </c>
      <c r="L43" s="30"/>
      <c r="M43" s="27" t="str">
        <f>IF(SUMPRODUCT(($H$2:H43=H43)*1)=1,I43,LOOKUP(1,0/($H$1:H42=H43),$M$1:M42)&amp;","&amp;I43)</f>
        <v>TS0077 新世代分行系統(NBS),TS0052 客服系統,TS0139 個人貸款整合系統</v>
      </c>
    </row>
    <row r="44" spans="1:13">
      <c r="A44" s="30" t="s">
        <v>6564</v>
      </c>
      <c r="B44" s="30" t="s">
        <v>6676</v>
      </c>
      <c r="C44" s="28"/>
      <c r="D44" s="30" t="s">
        <v>6700</v>
      </c>
      <c r="E44" s="30" t="s">
        <v>7138</v>
      </c>
      <c r="F44" s="30" t="s">
        <v>6701</v>
      </c>
      <c r="G44" s="37" t="s">
        <v>6628</v>
      </c>
      <c r="H44" s="47" t="s">
        <v>6702</v>
      </c>
      <c r="I44" s="30" t="s">
        <v>6705</v>
      </c>
      <c r="J44" s="30" t="s">
        <v>6703</v>
      </c>
      <c r="K44" s="30" t="s">
        <v>6633</v>
      </c>
      <c r="L44" s="30"/>
      <c r="M44" s="27" t="str">
        <f>IF(SUMPRODUCT(($H$2:H44=H44)*1)=1,I44,LOOKUP(1,0/($H$1:H43=H44),$M$1:M43)&amp;","&amp;I44)</f>
        <v>TS0077 新世代分行系統(NBS),TS0052 客服系統,TS0139 個人貸款整合系統,TS0035 玉山保險便利通(NICE)</v>
      </c>
    </row>
    <row r="45" spans="1:13">
      <c r="A45" s="30" t="s">
        <v>6564</v>
      </c>
      <c r="B45" s="30" t="s">
        <v>6676</v>
      </c>
      <c r="C45" s="28"/>
      <c r="D45" s="30" t="s">
        <v>6700</v>
      </c>
      <c r="E45" s="30" t="s">
        <v>7138</v>
      </c>
      <c r="F45" s="30" t="s">
        <v>6701</v>
      </c>
      <c r="G45" s="37" t="s">
        <v>6628</v>
      </c>
      <c r="H45" s="47" t="s">
        <v>6702</v>
      </c>
      <c r="I45" s="27" t="s">
        <v>8617</v>
      </c>
      <c r="J45" s="30" t="s">
        <v>6703</v>
      </c>
      <c r="K45" s="30" t="s">
        <v>6633</v>
      </c>
      <c r="L45" s="30"/>
      <c r="M45" s="27" t="str">
        <f>IF(SUMPRODUCT(($H$2:H45=H45)*1)=1,I45,LOOKUP(1,0/($H$1:H44=H45),$M$1:M44)&amp;","&amp;I45)</f>
        <v>TS0077 新世代分行系統(NBS),TS0052 客服系統,TS0139 個人貸款整合系統,TS0035 玉山保險便利通(NICE),TS0036 玉山財富智慧系統(WISE)</v>
      </c>
    </row>
    <row r="46" spans="1:13">
      <c r="A46" s="30" t="s">
        <v>6564</v>
      </c>
      <c r="B46" s="30" t="s">
        <v>6676</v>
      </c>
      <c r="C46" s="28"/>
      <c r="D46" s="30" t="s">
        <v>6700</v>
      </c>
      <c r="E46" s="30" t="s">
        <v>7138</v>
      </c>
      <c r="F46" s="30" t="s">
        <v>6701</v>
      </c>
      <c r="G46" s="37" t="s">
        <v>6628</v>
      </c>
      <c r="H46" s="47" t="s">
        <v>6702</v>
      </c>
      <c r="I46" s="30" t="s">
        <v>6786</v>
      </c>
      <c r="J46" s="30" t="s">
        <v>6703</v>
      </c>
      <c r="K46" s="30" t="s">
        <v>6633</v>
      </c>
      <c r="L46" s="30"/>
      <c r="M46" s="27" t="str">
        <f>IF(SUMPRODUCT(($H$2:H46=H46)*1)=1,I46,LOOKUP(1,0/($H$1:H45=H46),$M$1:M45)&amp;","&amp;I46)</f>
        <v>TS0077 新世代分行系統(NBS),TS0052 客服系統,TS0139 個人貸款整合系統,TS0035 玉山保險便利通(NICE),TS0036 玉山財富智慧系統(WISE),TS0092 大消金系統</v>
      </c>
    </row>
    <row r="47" spans="1:13">
      <c r="A47" s="30" t="s">
        <v>6564</v>
      </c>
      <c r="B47" s="30" t="s">
        <v>6676</v>
      </c>
      <c r="C47" s="28"/>
      <c r="D47" s="30" t="s">
        <v>6706</v>
      </c>
      <c r="E47" s="30" t="s">
        <v>6707</v>
      </c>
      <c r="F47" s="30" t="s">
        <v>6708</v>
      </c>
      <c r="G47" s="37" t="s">
        <v>10556</v>
      </c>
      <c r="H47" s="47" t="s">
        <v>6709</v>
      </c>
      <c r="I47" s="30" t="s">
        <v>10557</v>
      </c>
      <c r="J47" s="30" t="s">
        <v>6710</v>
      </c>
      <c r="K47" s="30" t="s">
        <v>6711</v>
      </c>
      <c r="L47" s="30" t="s">
        <v>6712</v>
      </c>
      <c r="M47" s="27" t="str">
        <f>IF(SUMPRODUCT(($H$2:H47=H47)*1)=1,I47,LOOKUP(1,0/($H$1:H46=H47),$M$1:M46)&amp;","&amp;I47)</f>
        <v>TS0073 黃金存摺報價服務系統</v>
      </c>
    </row>
    <row r="48" spans="1:13">
      <c r="A48" s="30" t="s">
        <v>6564</v>
      </c>
      <c r="B48" s="30" t="s">
        <v>6676</v>
      </c>
      <c r="C48" s="28"/>
      <c r="D48" s="30" t="s">
        <v>6713</v>
      </c>
      <c r="E48" s="30" t="s">
        <v>6587</v>
      </c>
      <c r="F48" s="30" t="s">
        <v>10565</v>
      </c>
      <c r="G48" s="37" t="s">
        <v>10538</v>
      </c>
      <c r="H48" s="47" t="s">
        <v>10566</v>
      </c>
      <c r="I48" s="30" t="s">
        <v>6761</v>
      </c>
      <c r="J48" s="30" t="s">
        <v>6714</v>
      </c>
      <c r="K48" s="30" t="s">
        <v>6589</v>
      </c>
      <c r="L48" s="30"/>
      <c r="M48" s="27" t="str">
        <f>IF(SUMPRODUCT(($H$2:H48=H48)*1)=1,I48,LOOKUP(1,0/($H$1:H47=H48),$M$1:M47)&amp;","&amp;I48)</f>
        <v>TS0077 新世代分行系統(NBS)</v>
      </c>
    </row>
    <row r="49" spans="1:13">
      <c r="A49" s="30" t="s">
        <v>6564</v>
      </c>
      <c r="B49" s="30" t="s">
        <v>10530</v>
      </c>
      <c r="C49" s="28"/>
      <c r="D49" s="30" t="s">
        <v>6715</v>
      </c>
      <c r="E49" s="30" t="s">
        <v>6576</v>
      </c>
      <c r="F49" s="30" t="s">
        <v>5194</v>
      </c>
      <c r="H49" s="47" t="s">
        <v>6716</v>
      </c>
      <c r="I49" s="30" t="s">
        <v>6571</v>
      </c>
      <c r="J49" s="30" t="s">
        <v>6717</v>
      </c>
      <c r="K49" s="30" t="s">
        <v>6580</v>
      </c>
      <c r="L49" s="30" t="s">
        <v>6574</v>
      </c>
      <c r="M49" s="27" t="str">
        <f>IF(SUMPRODUCT(($H$2:H49=H49)*1)=1,I49,LOOKUP(1,0/($H$1:H48=H49),$M$1:M48)&amp;","&amp;I49)</f>
        <v>TS0084 跨行連線系統</v>
      </c>
    </row>
    <row r="50" spans="1:13">
      <c r="A50" s="30" t="s">
        <v>6564</v>
      </c>
      <c r="B50" s="30" t="s">
        <v>10530</v>
      </c>
      <c r="C50" s="28"/>
      <c r="D50" s="30" t="s">
        <v>6718</v>
      </c>
      <c r="E50" s="30" t="s">
        <v>6576</v>
      </c>
      <c r="F50" s="30" t="s">
        <v>5195</v>
      </c>
      <c r="H50" s="47" t="s">
        <v>6719</v>
      </c>
      <c r="I50" s="30" t="s">
        <v>6571</v>
      </c>
      <c r="J50" s="30" t="s">
        <v>6720</v>
      </c>
      <c r="K50" s="30" t="s">
        <v>6580</v>
      </c>
      <c r="L50" s="30" t="s">
        <v>6574</v>
      </c>
      <c r="M50" s="27" t="str">
        <f>IF(SUMPRODUCT(($H$2:H50=H50)*1)=1,I50,LOOKUP(1,0/($H$1:H49=H50),$M$1:M49)&amp;","&amp;I50)</f>
        <v>TS0084 跨行連線系統</v>
      </c>
    </row>
    <row r="51" spans="1:13">
      <c r="A51" s="30" t="s">
        <v>6564</v>
      </c>
      <c r="B51" s="30" t="s">
        <v>6676</v>
      </c>
      <c r="C51" s="28"/>
      <c r="D51" s="30" t="s">
        <v>6721</v>
      </c>
      <c r="E51" s="30" t="s">
        <v>6722</v>
      </c>
      <c r="F51" s="30" t="s">
        <v>5181</v>
      </c>
      <c r="G51" s="37" t="s">
        <v>6628</v>
      </c>
      <c r="H51" s="47" t="s">
        <v>6723</v>
      </c>
      <c r="I51" s="30" t="s">
        <v>8617</v>
      </c>
      <c r="J51" s="30" t="s">
        <v>6724</v>
      </c>
      <c r="K51" s="30" t="s">
        <v>6725</v>
      </c>
      <c r="L51" s="30" t="s">
        <v>10567</v>
      </c>
      <c r="M51" s="27" t="str">
        <f>IF(SUMPRODUCT(($H$2:H51=H51)*1)=1,I51,LOOKUP(1,0/($H$1:H50=H51),$M$1:M50)&amp;","&amp;I51)</f>
        <v>TS0036 玉山財富智慧系統(WISE)</v>
      </c>
    </row>
    <row r="52" spans="1:13">
      <c r="A52" s="30" t="s">
        <v>6564</v>
      </c>
      <c r="B52" s="30" t="s">
        <v>6676</v>
      </c>
      <c r="C52" s="28"/>
      <c r="D52" s="30" t="s">
        <v>6721</v>
      </c>
      <c r="E52" s="30" t="s">
        <v>6722</v>
      </c>
      <c r="F52" s="30" t="s">
        <v>5181</v>
      </c>
      <c r="G52" s="37" t="s">
        <v>6628</v>
      </c>
      <c r="H52" s="47" t="s">
        <v>6723</v>
      </c>
      <c r="I52" s="30" t="s">
        <v>6705</v>
      </c>
      <c r="J52" s="30" t="s">
        <v>6724</v>
      </c>
      <c r="K52" s="30" t="s">
        <v>6725</v>
      </c>
      <c r="L52" s="30" t="s">
        <v>10567</v>
      </c>
      <c r="M52" s="27" t="str">
        <f>IF(SUMPRODUCT(($H$2:H52=H52)*1)=1,I52,LOOKUP(1,0/($H$1:H51=H52),$M$1:M51)&amp;","&amp;I52)</f>
        <v>TS0036 玉山財富智慧系統(WISE),TS0035 玉山保險便利通(NICE)</v>
      </c>
    </row>
    <row r="53" spans="1:13">
      <c r="A53" s="30" t="s">
        <v>6564</v>
      </c>
      <c r="B53" s="30" t="s">
        <v>6676</v>
      </c>
      <c r="C53" s="28"/>
      <c r="D53" s="30" t="s">
        <v>6721</v>
      </c>
      <c r="E53" s="30" t="s">
        <v>6722</v>
      </c>
      <c r="F53" s="30" t="s">
        <v>5181</v>
      </c>
      <c r="G53" s="37" t="s">
        <v>6628</v>
      </c>
      <c r="H53" s="47" t="s">
        <v>6723</v>
      </c>
      <c r="I53" s="30" t="s">
        <v>6694</v>
      </c>
      <c r="J53" s="30" t="s">
        <v>6724</v>
      </c>
      <c r="K53" s="30" t="s">
        <v>6726</v>
      </c>
      <c r="L53" s="30"/>
      <c r="M53" s="27" t="str">
        <f>IF(SUMPRODUCT(($H$2:H53=H53)*1)=1,I53,LOOKUP(1,0/($H$1:H52=H53),$M$1:M52)&amp;","&amp;I53)</f>
        <v>TS0036 玉山財富智慧系統(WISE),TS0035 玉山保險便利通(NICE),CH0018 行動銀行系統</v>
      </c>
    </row>
    <row r="54" spans="1:13">
      <c r="A54" s="30" t="s">
        <v>6564</v>
      </c>
      <c r="B54" s="30" t="s">
        <v>6676</v>
      </c>
      <c r="C54" s="28"/>
      <c r="D54" s="30" t="s">
        <v>6721</v>
      </c>
      <c r="E54" s="30" t="s">
        <v>6722</v>
      </c>
      <c r="F54" s="30" t="s">
        <v>5181</v>
      </c>
      <c r="G54" s="37" t="s">
        <v>6628</v>
      </c>
      <c r="H54" s="47" t="s">
        <v>6723</v>
      </c>
      <c r="I54" s="30" t="s">
        <v>6727</v>
      </c>
      <c r="J54" s="30" t="s">
        <v>6724</v>
      </c>
      <c r="K54" s="30" t="s">
        <v>6726</v>
      </c>
      <c r="L54" s="30"/>
      <c r="M54" s="27" t="str">
        <f>IF(SUMPRODUCT(($H$2:H54=H54)*1)=1,I54,LOOKUP(1,0/($H$1:H53=H54),$M$1:M53)&amp;","&amp;I54)</f>
        <v>TS0036 玉山財富智慧系統(WISE),TS0035 玉山保險便利通(NICE),CH0018 行動銀行系統,CH0027 第三方支付系統</v>
      </c>
    </row>
    <row r="55" spans="1:13">
      <c r="A55" s="30" t="s">
        <v>6564</v>
      </c>
      <c r="B55" s="30" t="s">
        <v>6676</v>
      </c>
      <c r="C55" s="28"/>
      <c r="D55" s="30" t="s">
        <v>6721</v>
      </c>
      <c r="E55" s="30" t="s">
        <v>6722</v>
      </c>
      <c r="F55" s="30" t="s">
        <v>5181</v>
      </c>
      <c r="G55" s="37" t="s">
        <v>6628</v>
      </c>
      <c r="H55" s="47" t="s">
        <v>6723</v>
      </c>
      <c r="I55" s="30" t="s">
        <v>6728</v>
      </c>
      <c r="J55" s="30" t="s">
        <v>6724</v>
      </c>
      <c r="K55" s="30" t="s">
        <v>6726</v>
      </c>
      <c r="L55" s="30"/>
      <c r="M55" s="27" t="str">
        <f>IF(SUMPRODUCT(($H$2:H55=H55)*1)=1,I55,LOOKUP(1,0/($H$1:H54=H55),$M$1:M54)&amp;","&amp;I55)</f>
        <v>TS0036 玉山財富智慧系統(WISE),TS0035 玉山保險便利通(NICE),CH0018 行動銀行系統,CH0027 第三方支付系統,TS0103 Account Link Gateway</v>
      </c>
    </row>
    <row r="56" spans="1:13">
      <c r="A56" s="30" t="s">
        <v>6564</v>
      </c>
      <c r="B56" s="30" t="s">
        <v>6676</v>
      </c>
      <c r="C56" s="28"/>
      <c r="D56" s="30" t="s">
        <v>6721</v>
      </c>
      <c r="E56" s="30" t="s">
        <v>6722</v>
      </c>
      <c r="F56" s="30" t="s">
        <v>5181</v>
      </c>
      <c r="G56" s="37" t="s">
        <v>6628</v>
      </c>
      <c r="H56" s="47" t="s">
        <v>6723</v>
      </c>
      <c r="I56" s="30" t="s">
        <v>6729</v>
      </c>
      <c r="J56" s="30" t="s">
        <v>6724</v>
      </c>
      <c r="K56" s="30" t="s">
        <v>6726</v>
      </c>
      <c r="L56" s="30"/>
      <c r="M56" s="27" t="str">
        <f>IF(SUMPRODUCT(($H$2:H56=H56)*1)=1,I56,LOOKUP(1,0/($H$1:H55=H56),$M$1:M55)&amp;","&amp;I56)</f>
        <v>TS0036 玉山財富智慧系統(WISE),TS0035 玉山保險便利通(NICE),CH0018 行動銀行系統,CH0027 第三方支付系統,TS0103 Account Link Gateway,CH0031 電子支付系統</v>
      </c>
    </row>
    <row r="57" spans="1:13">
      <c r="A57" s="30" t="s">
        <v>6564</v>
      </c>
      <c r="B57" s="30" t="s">
        <v>6676</v>
      </c>
      <c r="C57" s="28"/>
      <c r="D57" s="30" t="s">
        <v>6721</v>
      </c>
      <c r="E57" s="30" t="s">
        <v>6722</v>
      </c>
      <c r="F57" s="30" t="s">
        <v>5181</v>
      </c>
      <c r="G57" s="37" t="s">
        <v>6628</v>
      </c>
      <c r="H57" s="47" t="s">
        <v>6723</v>
      </c>
      <c r="I57" s="30" t="s">
        <v>6730</v>
      </c>
      <c r="J57" s="30" t="s">
        <v>6724</v>
      </c>
      <c r="K57" s="30" t="s">
        <v>6726</v>
      </c>
      <c r="L57" s="30"/>
      <c r="M57" s="27" t="str">
        <f>IF(SUMPRODUCT(($H$2:H57=H57)*1)=1,I57,LOOKUP(1,0/($H$1:H56=H57),$M$1:M56)&amp;","&amp;I57)</f>
        <v>TS0036 玉山財富智慧系統(WISE),TS0035 玉山保險便利通(NICE),CH0018 行動銀行系統,CH0027 第三方支付系統,TS0103 Account Link Gateway,CH0031 電子支付系統,CH0041 玉山全球智匯網(E.SUN eBanking)</v>
      </c>
    </row>
    <row r="58" spans="1:13">
      <c r="A58" s="30" t="s">
        <v>6564</v>
      </c>
      <c r="B58" s="30" t="s">
        <v>6676</v>
      </c>
      <c r="C58" s="28"/>
      <c r="D58" s="30" t="s">
        <v>6721</v>
      </c>
      <c r="E58" s="30" t="s">
        <v>6722</v>
      </c>
      <c r="F58" s="30" t="s">
        <v>5181</v>
      </c>
      <c r="G58" s="37" t="s">
        <v>6628</v>
      </c>
      <c r="H58" s="47" t="s">
        <v>6723</v>
      </c>
      <c r="I58" s="30" t="s">
        <v>6731</v>
      </c>
      <c r="J58" s="30" t="s">
        <v>6724</v>
      </c>
      <c r="K58" s="30" t="s">
        <v>6726</v>
      </c>
      <c r="L58" s="30"/>
      <c r="M58" s="27" t="str">
        <f>IF(SUMPRODUCT(($H$2:H58=H58)*1)=1,I58,LOOKUP(1,0/($H$1:H57=H58),$M$1:M57)&amp;","&amp;I58)</f>
        <v>TS0036 玉山財富智慧系統(WISE),TS0035 玉山保險便利通(NICE),CH0018 行動銀行系統,CH0027 第三方支付系統,TS0103 Account Link Gateway,CH0031 電子支付系統,CH0041 玉山全球智匯網(E.SUN eBanking),CH0025 個網銀系統(PIB)</v>
      </c>
    </row>
    <row r="59" spans="1:13">
      <c r="A59" s="30" t="s">
        <v>6564</v>
      </c>
      <c r="B59" s="30" t="s">
        <v>6676</v>
      </c>
      <c r="C59" s="28"/>
      <c r="D59" s="30" t="s">
        <v>6721</v>
      </c>
      <c r="E59" s="30" t="s">
        <v>6722</v>
      </c>
      <c r="F59" s="30" t="s">
        <v>5181</v>
      </c>
      <c r="G59" s="37" t="s">
        <v>6628</v>
      </c>
      <c r="H59" s="47" t="s">
        <v>6723</v>
      </c>
      <c r="I59" s="30" t="s">
        <v>6732</v>
      </c>
      <c r="J59" s="30" t="s">
        <v>6724</v>
      </c>
      <c r="K59" s="30" t="s">
        <v>6726</v>
      </c>
      <c r="L59" s="30"/>
      <c r="M59" s="27" t="str">
        <f>IF(SUMPRODUCT(($H$2:H59=H59)*1)=1,I59,LOOKUP(1,0/($H$1:H58=H59),$M$1:M58)&amp;","&amp;I59)</f>
        <v>TS0036 玉山財富智慧系統(WISE),TS0035 玉山保險便利通(NICE),CH0018 行動銀行系統,CH0027 第三方支付系統,TS0103 Account Link Gateway,CH0031 電子支付系統,CH0041 玉山全球智匯網(E.SUN eBanking),CH0025 個網銀系統(PIB),TS0046 玉山智慧信託網EST</v>
      </c>
    </row>
    <row r="60" spans="1:13">
      <c r="A60" s="30" t="s">
        <v>6564</v>
      </c>
      <c r="B60" s="30" t="s">
        <v>10530</v>
      </c>
      <c r="C60" s="28"/>
      <c r="D60" s="30" t="s">
        <v>6721</v>
      </c>
      <c r="E60" s="30" t="s">
        <v>6722</v>
      </c>
      <c r="F60" s="30" t="s">
        <v>5181</v>
      </c>
      <c r="H60" s="47" t="s">
        <v>10568</v>
      </c>
      <c r="I60" s="30" t="s">
        <v>6571</v>
      </c>
      <c r="J60" s="30" t="s">
        <v>6733</v>
      </c>
      <c r="K60" s="30" t="s">
        <v>6725</v>
      </c>
      <c r="L60" s="30" t="s">
        <v>6574</v>
      </c>
      <c r="M60" s="27" t="str">
        <f>IF(SUMPRODUCT(($H$2:H60=H60)*1)=1,I60,LOOKUP(1,0/($H$1:H59=H60),$M$1:M59)&amp;","&amp;I60)</f>
        <v>TS0084 跨行連線系統</v>
      </c>
    </row>
    <row r="61" spans="1:13">
      <c r="A61" s="30" t="s">
        <v>6564</v>
      </c>
      <c r="B61" s="30" t="s">
        <v>6676</v>
      </c>
      <c r="C61" s="28"/>
      <c r="D61" s="30" t="s">
        <v>6734</v>
      </c>
      <c r="E61" s="30" t="s">
        <v>6661</v>
      </c>
      <c r="F61" s="30" t="s">
        <v>6735</v>
      </c>
      <c r="G61" s="37" t="s">
        <v>10556</v>
      </c>
      <c r="H61" s="47" t="s">
        <v>10569</v>
      </c>
      <c r="I61" s="30" t="s">
        <v>10557</v>
      </c>
      <c r="J61" s="30" t="s">
        <v>6736</v>
      </c>
      <c r="K61" s="30" t="s">
        <v>6589</v>
      </c>
      <c r="L61" s="30"/>
      <c r="M61" s="27" t="str">
        <f>IF(SUMPRODUCT(($H$2:H61=H61)*1)=1,I61,LOOKUP(1,0/($H$1:H60=H61),$M$1:M60)&amp;","&amp;I61)</f>
        <v>TS0073 黃金存摺報價服務系統</v>
      </c>
    </row>
    <row r="62" spans="1:13">
      <c r="A62" s="30" t="s">
        <v>6564</v>
      </c>
      <c r="B62" s="30" t="s">
        <v>10530</v>
      </c>
      <c r="C62" s="28"/>
      <c r="D62" s="30" t="s">
        <v>10570</v>
      </c>
      <c r="E62" s="30" t="s">
        <v>6576</v>
      </c>
      <c r="F62" s="30" t="s">
        <v>6737</v>
      </c>
      <c r="H62" s="47" t="s">
        <v>10571</v>
      </c>
      <c r="I62" s="30" t="s">
        <v>6571</v>
      </c>
      <c r="J62" s="30" t="s">
        <v>6738</v>
      </c>
      <c r="K62" s="30" t="s">
        <v>6580</v>
      </c>
      <c r="L62" s="30" t="s">
        <v>6574</v>
      </c>
      <c r="M62" s="27" t="str">
        <f>IF(SUMPRODUCT(($H$2:H62=H62)*1)=1,I62,LOOKUP(1,0/($H$1:H61=H62),$M$1:M61)&amp;","&amp;I62)</f>
        <v>TS0084 跨行連線系統</v>
      </c>
    </row>
    <row r="63" spans="1:13">
      <c r="A63" s="30" t="s">
        <v>6564</v>
      </c>
      <c r="B63" s="30" t="s">
        <v>6676</v>
      </c>
      <c r="C63" s="28"/>
      <c r="D63" s="30" t="s">
        <v>6739</v>
      </c>
      <c r="E63" s="30" t="s">
        <v>6740</v>
      </c>
      <c r="F63" s="30" t="s">
        <v>10572</v>
      </c>
      <c r="G63" s="37" t="s">
        <v>6628</v>
      </c>
      <c r="H63" s="47" t="s">
        <v>6741</v>
      </c>
      <c r="I63" s="30" t="s">
        <v>6761</v>
      </c>
      <c r="J63" s="30" t="s">
        <v>6742</v>
      </c>
      <c r="K63" s="30" t="s">
        <v>6743</v>
      </c>
      <c r="L63" s="30"/>
      <c r="M63" s="27" t="str">
        <f>IF(SUMPRODUCT(($H$2:H63=H63)*1)=1,I63,LOOKUP(1,0/($H$1:H62=H63),$M$1:M62)&amp;","&amp;I63)</f>
        <v>TS0077 新世代分行系統(NBS)</v>
      </c>
    </row>
    <row r="64" spans="1:13">
      <c r="A64" s="30" t="s">
        <v>6564</v>
      </c>
      <c r="B64" s="30" t="s">
        <v>6676</v>
      </c>
      <c r="C64" s="28"/>
      <c r="D64" s="30" t="s">
        <v>6744</v>
      </c>
      <c r="E64" s="30" t="s">
        <v>6646</v>
      </c>
      <c r="F64" s="30" t="s">
        <v>6745</v>
      </c>
      <c r="G64" s="37" t="s">
        <v>6628</v>
      </c>
      <c r="H64" s="47" t="s">
        <v>6746</v>
      </c>
      <c r="I64" s="30" t="s">
        <v>6761</v>
      </c>
      <c r="J64" s="30" t="s">
        <v>6747</v>
      </c>
      <c r="K64" s="30" t="s">
        <v>6573</v>
      </c>
      <c r="L64" s="30"/>
      <c r="M64" s="27" t="str">
        <f>IF(SUMPRODUCT(($H$2:H64=H64)*1)=1,I64,LOOKUP(1,0/($H$1:H63=H64),$M$1:M63)&amp;","&amp;I64)</f>
        <v>TS0077 新世代分行系統(NBS)</v>
      </c>
    </row>
    <row r="65" spans="1:13">
      <c r="A65" s="30" t="s">
        <v>6564</v>
      </c>
      <c r="B65" s="30" t="s">
        <v>6676</v>
      </c>
      <c r="C65" s="28"/>
      <c r="D65" s="30" t="s">
        <v>6748</v>
      </c>
      <c r="E65" s="30" t="s">
        <v>6646</v>
      </c>
      <c r="F65" s="30" t="s">
        <v>6749</v>
      </c>
      <c r="G65" s="37" t="s">
        <v>6628</v>
      </c>
      <c r="H65" s="47" t="s">
        <v>6750</v>
      </c>
      <c r="I65" s="30" t="s">
        <v>6761</v>
      </c>
      <c r="J65" s="30" t="s">
        <v>6751</v>
      </c>
      <c r="K65" s="30" t="s">
        <v>6573</v>
      </c>
      <c r="L65" s="30"/>
      <c r="M65" s="27" t="str">
        <f>IF(SUMPRODUCT(($H$2:H65=H65)*1)=1,I65,LOOKUP(1,0/($H$1:H64=H65),$M$1:M64)&amp;","&amp;I65)</f>
        <v>TS0077 新世代分行系統(NBS)</v>
      </c>
    </row>
    <row r="66" spans="1:13">
      <c r="A66" s="30" t="s">
        <v>6564</v>
      </c>
      <c r="B66" s="30" t="s">
        <v>10530</v>
      </c>
      <c r="C66" s="28"/>
      <c r="D66" s="30" t="s">
        <v>6752</v>
      </c>
      <c r="E66" s="30" t="s">
        <v>6576</v>
      </c>
      <c r="F66" s="30" t="s">
        <v>6753</v>
      </c>
      <c r="H66" s="47" t="s">
        <v>10573</v>
      </c>
      <c r="I66" s="30" t="s">
        <v>6571</v>
      </c>
      <c r="J66" s="30" t="s">
        <v>6754</v>
      </c>
      <c r="K66" s="30" t="s">
        <v>6580</v>
      </c>
      <c r="L66" s="30" t="s">
        <v>6574</v>
      </c>
      <c r="M66" s="27" t="str">
        <f>IF(SUMPRODUCT(($H$2:H66=H66)*1)=1,I66,LOOKUP(1,0/($H$1:H65=H66),$M$1:M65)&amp;","&amp;I66)</f>
        <v>TS0084 跨行連線系統</v>
      </c>
    </row>
    <row r="67" spans="1:13">
      <c r="A67" s="30" t="s">
        <v>6564</v>
      </c>
      <c r="B67" s="30" t="s">
        <v>6676</v>
      </c>
      <c r="C67" s="28"/>
      <c r="D67" s="30" t="s">
        <v>6755</v>
      </c>
      <c r="E67" s="30" t="s">
        <v>6756</v>
      </c>
      <c r="F67" s="30" t="s">
        <v>10574</v>
      </c>
      <c r="G67" s="37" t="s">
        <v>6628</v>
      </c>
      <c r="H67" s="47" t="s">
        <v>6757</v>
      </c>
      <c r="I67" s="30" t="s">
        <v>6758</v>
      </c>
      <c r="J67" s="30" t="s">
        <v>6759</v>
      </c>
      <c r="K67" s="30" t="s">
        <v>6633</v>
      </c>
      <c r="L67" s="30" t="s">
        <v>6760</v>
      </c>
      <c r="M67" s="27" t="str">
        <f>IF(SUMPRODUCT(($H$2:H67=H67)*1)=1,I67,LOOKUP(1,0/($H$1:H66=H67),$M$1:M66)&amp;","&amp;I67)</f>
        <v>UP0003 Common Service共用服務系統</v>
      </c>
    </row>
    <row r="68" spans="1:13">
      <c r="A68" s="30" t="s">
        <v>6564</v>
      </c>
      <c r="B68" s="30" t="s">
        <v>6676</v>
      </c>
      <c r="C68" s="28"/>
      <c r="D68" s="30" t="s">
        <v>6755</v>
      </c>
      <c r="E68" s="30" t="s">
        <v>6756</v>
      </c>
      <c r="F68" s="30" t="s">
        <v>10574</v>
      </c>
      <c r="G68" s="37" t="s">
        <v>6628</v>
      </c>
      <c r="H68" s="47" t="s">
        <v>6757</v>
      </c>
      <c r="I68" s="30" t="s">
        <v>6761</v>
      </c>
      <c r="J68" s="30" t="s">
        <v>6759</v>
      </c>
      <c r="K68" s="30" t="s">
        <v>6633</v>
      </c>
      <c r="L68" s="30" t="s">
        <v>6762</v>
      </c>
      <c r="M68" s="27" t="str">
        <f>IF(SUMPRODUCT(($H$2:H68=H68)*1)=1,I68,LOOKUP(1,0/($H$1:H67=H68),$M$1:M67)&amp;","&amp;I68)</f>
        <v>UP0003 Common Service共用服務系統,TS0077 新世代分行系統(NBS)</v>
      </c>
    </row>
    <row r="69" spans="1:13">
      <c r="A69" s="30" t="s">
        <v>6564</v>
      </c>
      <c r="B69" s="30" t="s">
        <v>6676</v>
      </c>
      <c r="C69" s="28"/>
      <c r="D69" s="30" t="s">
        <v>6755</v>
      </c>
      <c r="E69" s="30" t="s">
        <v>6756</v>
      </c>
      <c r="F69" s="30" t="s">
        <v>10574</v>
      </c>
      <c r="G69" s="37" t="s">
        <v>6628</v>
      </c>
      <c r="H69" s="47" t="s">
        <v>6757</v>
      </c>
      <c r="I69" s="30" t="s">
        <v>6731</v>
      </c>
      <c r="J69" s="30" t="s">
        <v>6759</v>
      </c>
      <c r="K69" s="30" t="s">
        <v>6633</v>
      </c>
      <c r="L69" s="30"/>
      <c r="M69" s="27" t="str">
        <f>IF(SUMPRODUCT(($H$2:H69=H69)*1)=1,I69,LOOKUP(1,0/($H$1:H68=H69),$M$1:M68)&amp;","&amp;I69)</f>
        <v>UP0003 Common Service共用服務系統,TS0077 新世代分行系統(NBS),CH0025 個網銀系統(PIB)</v>
      </c>
    </row>
    <row r="70" spans="1:13">
      <c r="A70" s="30" t="s">
        <v>6564</v>
      </c>
      <c r="B70" s="30" t="s">
        <v>6676</v>
      </c>
      <c r="C70" s="28"/>
      <c r="D70" s="30" t="s">
        <v>10575</v>
      </c>
      <c r="E70" s="30" t="s">
        <v>6756</v>
      </c>
      <c r="F70" s="30" t="s">
        <v>6763</v>
      </c>
      <c r="G70" s="37" t="s">
        <v>6628</v>
      </c>
      <c r="H70" s="47" t="s">
        <v>10576</v>
      </c>
      <c r="I70" s="30" t="s">
        <v>6731</v>
      </c>
      <c r="J70" s="30" t="s">
        <v>6764</v>
      </c>
      <c r="K70" s="30" t="s">
        <v>6633</v>
      </c>
      <c r="L70" s="30"/>
      <c r="M70" s="27" t="str">
        <f>IF(SUMPRODUCT(($H$2:H70=H70)*1)=1,I70,LOOKUP(1,0/($H$1:H69=H70),$M$1:M69)&amp;","&amp;I70)</f>
        <v>CH0025 個網銀系統(PIB)</v>
      </c>
    </row>
    <row r="71" spans="1:13">
      <c r="A71" s="30" t="s">
        <v>6564</v>
      </c>
      <c r="B71" s="30" t="s">
        <v>6676</v>
      </c>
      <c r="C71" s="28"/>
      <c r="D71" s="30" t="s">
        <v>10575</v>
      </c>
      <c r="E71" s="30" t="s">
        <v>6756</v>
      </c>
      <c r="F71" s="30" t="s">
        <v>6763</v>
      </c>
      <c r="G71" s="37" t="s">
        <v>6628</v>
      </c>
      <c r="H71" s="47" t="s">
        <v>10576</v>
      </c>
      <c r="I71" s="30" t="s">
        <v>6761</v>
      </c>
      <c r="J71" s="30" t="s">
        <v>6764</v>
      </c>
      <c r="K71" s="30" t="s">
        <v>6633</v>
      </c>
      <c r="L71" s="30"/>
      <c r="M71" s="27" t="str">
        <f>IF(SUMPRODUCT(($H$2:H71=H71)*1)=1,I71,LOOKUP(1,0/($H$1:H70=H71),$M$1:M70)&amp;","&amp;I71)</f>
        <v>CH0025 個網銀系統(PIB),TS0077 新世代分行系統(NBS)</v>
      </c>
    </row>
    <row r="72" spans="1:13">
      <c r="A72" s="30" t="s">
        <v>6564</v>
      </c>
      <c r="B72" s="30" t="s">
        <v>6676</v>
      </c>
      <c r="C72" s="28"/>
      <c r="D72" s="30" t="s">
        <v>6765</v>
      </c>
      <c r="E72" s="30" t="s">
        <v>6756</v>
      </c>
      <c r="F72" s="30" t="s">
        <v>6766</v>
      </c>
      <c r="G72" s="37" t="s">
        <v>6628</v>
      </c>
      <c r="H72" s="47" t="s">
        <v>6767</v>
      </c>
      <c r="I72" s="30" t="s">
        <v>6761</v>
      </c>
      <c r="J72" s="30" t="s">
        <v>6768</v>
      </c>
      <c r="K72" s="30" t="s">
        <v>4960</v>
      </c>
      <c r="L72" s="30"/>
      <c r="M72" s="27" t="str">
        <f>IF(SUMPRODUCT(($H$2:H72=H72)*1)=1,I72,LOOKUP(1,0/($H$1:H71=H72),$M$1:M71)&amp;","&amp;I72)</f>
        <v>TS0077 新世代分行系統(NBS)</v>
      </c>
    </row>
    <row r="73" spans="1:13">
      <c r="A73" s="30" t="s">
        <v>6564</v>
      </c>
      <c r="B73" s="30" t="s">
        <v>6676</v>
      </c>
      <c r="C73" s="28"/>
      <c r="D73" s="30" t="s">
        <v>10577</v>
      </c>
      <c r="E73" s="30" t="s">
        <v>6646</v>
      </c>
      <c r="F73" s="30" t="s">
        <v>10578</v>
      </c>
      <c r="G73" s="37" t="s">
        <v>6628</v>
      </c>
      <c r="H73" s="47" t="s">
        <v>6769</v>
      </c>
      <c r="I73" s="30" t="s">
        <v>6761</v>
      </c>
      <c r="J73" s="30" t="s">
        <v>6770</v>
      </c>
      <c r="K73" s="30" t="s">
        <v>6573</v>
      </c>
      <c r="L73" s="30"/>
      <c r="M73" s="27" t="str">
        <f>IF(SUMPRODUCT(($H$2:H73=H73)*1)=1,I73,LOOKUP(1,0/($H$1:H72=H73),$M$1:M72)&amp;","&amp;I73)</f>
        <v>TS0077 新世代分行系統(NBS)</v>
      </c>
    </row>
    <row r="74" spans="1:13" s="121" customFormat="1">
      <c r="A74" s="30" t="s">
        <v>6564</v>
      </c>
      <c r="B74" s="30" t="s">
        <v>6676</v>
      </c>
      <c r="C74" s="28"/>
      <c r="D74" s="30" t="s">
        <v>6771</v>
      </c>
      <c r="E74" s="30" t="s">
        <v>6584</v>
      </c>
      <c r="F74" s="30" t="s">
        <v>10579</v>
      </c>
      <c r="G74" s="37" t="s">
        <v>6628</v>
      </c>
      <c r="H74" s="47" t="s">
        <v>6772</v>
      </c>
      <c r="I74" s="30" t="s">
        <v>6761</v>
      </c>
      <c r="J74" s="30" t="s">
        <v>6773</v>
      </c>
      <c r="K74" s="30" t="s">
        <v>4956</v>
      </c>
      <c r="L74" s="30"/>
      <c r="M74" s="27" t="str">
        <f>IF(SUMPRODUCT(($H$2:H74=H74)*1)=1,I74,LOOKUP(1,0/($H$1:H73=H74),$M$1:M73)&amp;","&amp;I74)</f>
        <v>TS0077 新世代分行系統(NBS)</v>
      </c>
    </row>
    <row r="75" spans="1:13">
      <c r="A75" s="30" t="s">
        <v>6564</v>
      </c>
      <c r="B75" s="30" t="s">
        <v>6676</v>
      </c>
      <c r="C75" s="28"/>
      <c r="D75" s="30" t="s">
        <v>10580</v>
      </c>
      <c r="E75" s="30" t="s">
        <v>6584</v>
      </c>
      <c r="F75" s="30" t="s">
        <v>10581</v>
      </c>
      <c r="G75" s="37" t="s">
        <v>6628</v>
      </c>
      <c r="H75" s="47" t="s">
        <v>10582</v>
      </c>
      <c r="I75" s="30" t="s">
        <v>6761</v>
      </c>
      <c r="J75" s="30" t="s">
        <v>6774</v>
      </c>
      <c r="K75" s="30" t="s">
        <v>4956</v>
      </c>
      <c r="L75" s="30"/>
      <c r="M75" s="27" t="str">
        <f>IF(SUMPRODUCT(($H$2:H75=H75)*1)=1,I75,LOOKUP(1,0/($H$1:H74=H75),$M$1:M74)&amp;","&amp;I75)</f>
        <v>TS0077 新世代分行系統(NBS)</v>
      </c>
    </row>
    <row r="76" spans="1:13">
      <c r="A76" s="30" t="s">
        <v>6564</v>
      </c>
      <c r="B76" s="30" t="s">
        <v>10530</v>
      </c>
      <c r="C76" s="28"/>
      <c r="D76" s="30" t="s">
        <v>10583</v>
      </c>
      <c r="E76" s="30" t="s">
        <v>6584</v>
      </c>
      <c r="F76" s="30" t="s">
        <v>10584</v>
      </c>
      <c r="H76" s="47" t="s">
        <v>10585</v>
      </c>
      <c r="I76" s="122" t="s">
        <v>6571</v>
      </c>
      <c r="J76" s="30" t="s">
        <v>6775</v>
      </c>
      <c r="K76" s="30" t="s">
        <v>4956</v>
      </c>
      <c r="L76" s="30"/>
      <c r="M76" s="27" t="str">
        <f>IF(SUMPRODUCT(($H$2:H76=H76)*1)=1,I76,LOOKUP(1,0/($H$1:H75=H76),$M$1:M75)&amp;","&amp;I76)</f>
        <v>TS0084 跨行連線系統</v>
      </c>
    </row>
    <row r="77" spans="1:13">
      <c r="A77" s="30" t="s">
        <v>6564</v>
      </c>
      <c r="B77" s="30" t="s">
        <v>6676</v>
      </c>
      <c r="C77" s="28"/>
      <c r="D77" s="30" t="s">
        <v>10586</v>
      </c>
      <c r="E77" s="30" t="s">
        <v>6646</v>
      </c>
      <c r="F77" s="30" t="s">
        <v>5018</v>
      </c>
      <c r="G77" s="37" t="s">
        <v>6628</v>
      </c>
      <c r="H77" s="47" t="s">
        <v>6776</v>
      </c>
      <c r="I77" s="122" t="s">
        <v>10587</v>
      </c>
      <c r="J77" s="30" t="s">
        <v>6777</v>
      </c>
      <c r="K77" s="30" t="s">
        <v>6573</v>
      </c>
      <c r="L77" s="30"/>
      <c r="M77" s="27" t="str">
        <f>IF(SUMPRODUCT(($H$2:H77=H77)*1)=1,I77,LOOKUP(1,0/($H$1:H76=H77),$M$1:M76)&amp;","&amp;I77)</f>
        <v xml:space="preserve">TS0118 海外開戶系統(ABR) </v>
      </c>
    </row>
    <row r="78" spans="1:13" s="30" customFormat="1">
      <c r="A78" s="30" t="s">
        <v>6564</v>
      </c>
      <c r="B78" s="30" t="s">
        <v>6676</v>
      </c>
      <c r="C78" s="28"/>
      <c r="D78" s="30" t="s">
        <v>10588</v>
      </c>
      <c r="E78" s="30" t="s">
        <v>6584</v>
      </c>
      <c r="F78" s="30" t="s">
        <v>6778</v>
      </c>
      <c r="G78" s="37" t="s">
        <v>6628</v>
      </c>
      <c r="H78" s="47" t="s">
        <v>6779</v>
      </c>
      <c r="I78" s="30" t="s">
        <v>10587</v>
      </c>
      <c r="J78" s="30" t="s">
        <v>6780</v>
      </c>
      <c r="K78" s="30" t="s">
        <v>4956</v>
      </c>
      <c r="M78" s="27" t="str">
        <f>IF(SUMPRODUCT(($H$2:H78=H78)*1)=1,I78,LOOKUP(1,0/($H$1:H77=H78),$M$1:M77)&amp;","&amp;I78)</f>
        <v xml:space="preserve">TS0118 海外開戶系統(ABR) </v>
      </c>
    </row>
    <row r="79" spans="1:13" s="30" customFormat="1">
      <c r="A79" s="30" t="s">
        <v>6564</v>
      </c>
      <c r="B79" s="30" t="s">
        <v>6676</v>
      </c>
      <c r="C79" s="28"/>
      <c r="D79" s="30" t="s">
        <v>10588</v>
      </c>
      <c r="E79" s="30" t="s">
        <v>6584</v>
      </c>
      <c r="F79" s="30" t="s">
        <v>6778</v>
      </c>
      <c r="G79" s="37" t="s">
        <v>6628</v>
      </c>
      <c r="H79" s="47" t="s">
        <v>6779</v>
      </c>
      <c r="I79" s="30" t="s">
        <v>10589</v>
      </c>
      <c r="J79" s="30" t="s">
        <v>6780</v>
      </c>
      <c r="K79" s="30" t="s">
        <v>6601</v>
      </c>
      <c r="M79" s="27" t="str">
        <f>IF(SUMPRODUCT(($H$2:H79=H79)*1)=1,I79,LOOKUP(1,0/($H$1:H78=H79),$M$1:M78)&amp;","&amp;I79)</f>
        <v>TS0118 海外開戶系統(ABR) ,TS0131 玉山財金資訊加值服務平台</v>
      </c>
    </row>
    <row r="80" spans="1:13" s="30" customFormat="1">
      <c r="A80" s="30" t="s">
        <v>6564</v>
      </c>
      <c r="B80" s="30" t="s">
        <v>6676</v>
      </c>
      <c r="C80" s="28"/>
      <c r="D80" s="30" t="s">
        <v>10588</v>
      </c>
      <c r="E80" s="30" t="s">
        <v>6584</v>
      </c>
      <c r="F80" s="30" t="s">
        <v>6778</v>
      </c>
      <c r="G80" s="37" t="s">
        <v>6628</v>
      </c>
      <c r="H80" s="47" t="s">
        <v>6779</v>
      </c>
      <c r="I80" s="30" t="s">
        <v>6694</v>
      </c>
      <c r="J80" s="30" t="s">
        <v>6780</v>
      </c>
      <c r="K80" s="30" t="s">
        <v>6601</v>
      </c>
      <c r="M80" s="27" t="str">
        <f>IF(SUMPRODUCT(($H$2:H80=H80)*1)=1,I80,LOOKUP(1,0/($H$1:H79=H80),$M$1:M79)&amp;","&amp;I80)</f>
        <v>TS0118 海外開戶系統(ABR) ,TS0131 玉山財金資訊加值服務平台,CH0018 行動銀行系統</v>
      </c>
    </row>
    <row r="81" spans="1:13" s="30" customFormat="1">
      <c r="A81" s="30" t="s">
        <v>6564</v>
      </c>
      <c r="B81" s="30" t="s">
        <v>6676</v>
      </c>
      <c r="C81" s="28"/>
      <c r="D81" s="30" t="s">
        <v>10588</v>
      </c>
      <c r="E81" s="30" t="s">
        <v>6584</v>
      </c>
      <c r="F81" s="30" t="s">
        <v>6778</v>
      </c>
      <c r="G81" s="37" t="s">
        <v>6628</v>
      </c>
      <c r="H81" s="47" t="s">
        <v>6779</v>
      </c>
      <c r="I81" s="30" t="s">
        <v>6781</v>
      </c>
      <c r="J81" s="30" t="s">
        <v>6780</v>
      </c>
      <c r="K81" s="30" t="s">
        <v>6601</v>
      </c>
      <c r="M81" s="27" t="str">
        <f>IF(SUMPRODUCT(($H$2:H81=H81)*1)=1,I81,LOOKUP(1,0/($H$1:H80=H81),$M$1:M80)&amp;","&amp;I81)</f>
        <v>TS0118 海外開戶系統(ABR) ,TS0131 玉山財金資訊加值服務平台,CH0018 行動銀行系統,UP0147 eFingo會員系統</v>
      </c>
    </row>
    <row r="82" spans="1:13">
      <c r="A82" s="30" t="s">
        <v>6564</v>
      </c>
      <c r="B82" s="30" t="s">
        <v>6676</v>
      </c>
      <c r="C82" s="28"/>
      <c r="D82" s="30" t="s">
        <v>10588</v>
      </c>
      <c r="E82" s="30" t="s">
        <v>6584</v>
      </c>
      <c r="F82" s="30" t="s">
        <v>6778</v>
      </c>
      <c r="G82" s="37" t="s">
        <v>6628</v>
      </c>
      <c r="H82" s="47" t="s">
        <v>6779</v>
      </c>
      <c r="I82" s="30" t="s">
        <v>6782</v>
      </c>
      <c r="J82" s="30" t="s">
        <v>6780</v>
      </c>
      <c r="K82" s="30" t="s">
        <v>6601</v>
      </c>
      <c r="M82" s="27" t="str">
        <f>IF(SUMPRODUCT(($H$2:H82=H82)*1)=1,I82,LOOKUP(1,0/($H$1:H81=H82),$M$1:M81)&amp;","&amp;I82)</f>
        <v>TS0118 海外開戶系統(ABR) ,TS0131 玉山財金資訊加值服務平台,CH0018 行動銀行系統,UP0147 eFingo會員系統,CH0052 線上服務應用系統</v>
      </c>
    </row>
    <row r="83" spans="1:13">
      <c r="A83" s="30" t="s">
        <v>6564</v>
      </c>
      <c r="B83" s="30" t="s">
        <v>6676</v>
      </c>
      <c r="C83" s="28"/>
      <c r="D83" s="30" t="s">
        <v>10588</v>
      </c>
      <c r="E83" s="30" t="s">
        <v>6584</v>
      </c>
      <c r="F83" s="30" t="s">
        <v>6778</v>
      </c>
      <c r="G83" s="37" t="s">
        <v>6628</v>
      </c>
      <c r="H83" s="47" t="s">
        <v>6779</v>
      </c>
      <c r="I83" s="30" t="s">
        <v>6783</v>
      </c>
      <c r="J83" s="30" t="s">
        <v>6780</v>
      </c>
      <c r="K83" s="30" t="s">
        <v>6633</v>
      </c>
      <c r="M83" s="27" t="str">
        <f>IF(SUMPRODUCT(($H$2:H83=H83)*1)=1,I83,LOOKUP(1,0/($H$1:H82=H83),$M$1:M82)&amp;","&amp;I83)</f>
        <v>TS0118 海外開戶系統(ABR) ,TS0131 玉山財金資訊加值服務平台,CH0018 行動銀行系統,UP0147 eFingo會員系統,CH0052 線上服務應用系統,TS0029 台灣外匯系統</v>
      </c>
    </row>
    <row r="84" spans="1:13">
      <c r="A84" s="30" t="s">
        <v>6564</v>
      </c>
      <c r="B84" s="30" t="s">
        <v>6676</v>
      </c>
      <c r="C84" s="28"/>
      <c r="D84" s="30" t="s">
        <v>10588</v>
      </c>
      <c r="E84" s="30" t="s">
        <v>6584</v>
      </c>
      <c r="F84" s="30" t="s">
        <v>6778</v>
      </c>
      <c r="G84" s="37" t="s">
        <v>6628</v>
      </c>
      <c r="H84" s="47" t="s">
        <v>6779</v>
      </c>
      <c r="I84" s="27" t="s">
        <v>6784</v>
      </c>
      <c r="J84" s="30" t="s">
        <v>6780</v>
      </c>
      <c r="K84" s="30" t="s">
        <v>6633</v>
      </c>
      <c r="M84" s="27" t="str">
        <f>IF(SUMPRODUCT(($H$2:H84=H84)*1)=1,I84,LOOKUP(1,0/($H$1:H83=H84),$M$1:M83)&amp;","&amp;I84)</f>
        <v>TS0118 海外開戶系統(ABR) ,TS0131 玉山財金資訊加值服務平台,CH0018 行動銀行系統,UP0147 eFingo會員系統,CH0052 線上服務應用系統,TS0029 台灣外匯系統,TS0094 台灣外幣融資系統(ELS)</v>
      </c>
    </row>
    <row r="85" spans="1:13">
      <c r="A85" s="30" t="s">
        <v>6564</v>
      </c>
      <c r="B85" s="30" t="s">
        <v>6676</v>
      </c>
      <c r="C85" s="28"/>
      <c r="D85" s="30" t="s">
        <v>10588</v>
      </c>
      <c r="E85" s="30" t="s">
        <v>6584</v>
      </c>
      <c r="F85" s="30" t="s">
        <v>6778</v>
      </c>
      <c r="G85" s="37" t="s">
        <v>6628</v>
      </c>
      <c r="H85" s="47" t="s">
        <v>6779</v>
      </c>
      <c r="I85" s="27" t="s">
        <v>6761</v>
      </c>
      <c r="J85" s="30" t="s">
        <v>6780</v>
      </c>
      <c r="K85" s="30" t="s">
        <v>6633</v>
      </c>
      <c r="M85" s="27" t="str">
        <f>IF(SUMPRODUCT(($H$2:H85=H85)*1)=1,I85,LOOKUP(1,0/($H$1:H84=H85),$M$1:M84)&amp;","&amp;I85)</f>
        <v>TS0118 海外開戶系統(ABR) ,TS0131 玉山財金資訊加值服務平台,CH0018 行動銀行系統,UP0147 eFingo會員系統,CH0052 線上服務應用系統,TS0029 台灣外匯系統,TS0094 台灣外幣融資系統(ELS),TS0077 新世代分行系統(NBS)</v>
      </c>
    </row>
    <row r="86" spans="1:13">
      <c r="A86" s="30" t="s">
        <v>6564</v>
      </c>
      <c r="B86" s="30" t="s">
        <v>6676</v>
      </c>
      <c r="C86" s="28"/>
      <c r="D86" s="30" t="s">
        <v>10588</v>
      </c>
      <c r="E86" s="30" t="s">
        <v>6584</v>
      </c>
      <c r="F86" s="30" t="s">
        <v>6778</v>
      </c>
      <c r="G86" s="37" t="s">
        <v>6628</v>
      </c>
      <c r="H86" s="47" t="s">
        <v>6779</v>
      </c>
      <c r="I86" s="27" t="s">
        <v>6785</v>
      </c>
      <c r="J86" s="30" t="s">
        <v>6780</v>
      </c>
      <c r="K86" s="30" t="s">
        <v>6633</v>
      </c>
      <c r="M86" s="27" t="str">
        <f>IF(SUMPRODUCT(($H$2:H86=H86)*1)=1,I86,LOOKUP(1,0/($H$1:H85=H86),$M$1:M85)&amp;","&amp;I86)</f>
        <v>TS0118 海外開戶系統(ABR) ,TS0131 玉山財金資訊加值服務平台,CH0018 行動銀行系統,UP0147 eFingo會員系統,CH0052 線上服務應用系統,TS0029 台灣外匯系統,TS0094 台灣外幣融資系統(ELS),TS0077 新世代分行系統(NBS),CH0053 跨境金流服務平台</v>
      </c>
    </row>
    <row r="87" spans="1:13">
      <c r="A87" s="30" t="s">
        <v>6564</v>
      </c>
      <c r="B87" s="30" t="s">
        <v>6676</v>
      </c>
      <c r="C87" s="28"/>
      <c r="D87" s="30" t="s">
        <v>10588</v>
      </c>
      <c r="E87" s="30" t="s">
        <v>6584</v>
      </c>
      <c r="F87" s="30" t="s">
        <v>6778</v>
      </c>
      <c r="G87" s="37" t="s">
        <v>6628</v>
      </c>
      <c r="H87" s="47" t="s">
        <v>6779</v>
      </c>
      <c r="I87" s="27" t="s">
        <v>6786</v>
      </c>
      <c r="J87" s="30" t="s">
        <v>6780</v>
      </c>
      <c r="K87" s="30" t="s">
        <v>6633</v>
      </c>
      <c r="M87" s="27" t="str">
        <f>IF(SUMPRODUCT(($H$2:H87=H87)*1)=1,I87,LOOKUP(1,0/($H$1:H86=H87),$M$1:M86)&amp;","&amp;I87)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v>
      </c>
    </row>
    <row r="88" spans="1:13">
      <c r="A88" s="30" t="s">
        <v>6564</v>
      </c>
      <c r="B88" s="30" t="s">
        <v>6676</v>
      </c>
      <c r="C88" s="28"/>
      <c r="D88" s="30" t="s">
        <v>10588</v>
      </c>
      <c r="E88" s="30" t="s">
        <v>6584</v>
      </c>
      <c r="F88" s="30" t="s">
        <v>6778</v>
      </c>
      <c r="G88" s="37" t="s">
        <v>6628</v>
      </c>
      <c r="H88" s="47" t="s">
        <v>6779</v>
      </c>
      <c r="I88" s="27" t="s">
        <v>6731</v>
      </c>
      <c r="J88" s="30" t="s">
        <v>6780</v>
      </c>
      <c r="K88" s="30" t="s">
        <v>6633</v>
      </c>
      <c r="M88" s="27" t="str">
        <f>IF(SUMPRODUCT(($H$2:H88=H88)*1)=1,I88,LOOKUP(1,0/($H$1:H87=H88),$M$1:M87)&amp;","&amp;I88)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v>
      </c>
    </row>
    <row r="89" spans="1:13">
      <c r="A89" s="30" t="s">
        <v>6564</v>
      </c>
      <c r="B89" s="30" t="s">
        <v>6676</v>
      </c>
      <c r="C89" s="28"/>
      <c r="D89" s="30" t="s">
        <v>10588</v>
      </c>
      <c r="E89" s="30" t="s">
        <v>6584</v>
      </c>
      <c r="F89" s="30" t="s">
        <v>6778</v>
      </c>
      <c r="G89" s="37" t="s">
        <v>6628</v>
      </c>
      <c r="H89" s="47" t="s">
        <v>6779</v>
      </c>
      <c r="I89" s="27" t="s">
        <v>6732</v>
      </c>
      <c r="J89" s="30" t="s">
        <v>6780</v>
      </c>
      <c r="K89" s="30" t="s">
        <v>6633</v>
      </c>
      <c r="M89" s="27" t="str">
        <f>IF(SUMPRODUCT(($H$2:H89=H89)*1)=1,I89,LOOKUP(1,0/($H$1:H88=H89),$M$1:M88)&amp;","&amp;I89)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v>
      </c>
    </row>
    <row r="90" spans="1:13">
      <c r="A90" s="30" t="s">
        <v>6564</v>
      </c>
      <c r="B90" s="30" t="s">
        <v>6676</v>
      </c>
      <c r="C90" s="28"/>
      <c r="D90" s="30" t="s">
        <v>10588</v>
      </c>
      <c r="E90" s="30" t="s">
        <v>6584</v>
      </c>
      <c r="F90" s="30" t="s">
        <v>6778</v>
      </c>
      <c r="G90" s="37" t="s">
        <v>6628</v>
      </c>
      <c r="H90" s="47" t="s">
        <v>6779</v>
      </c>
      <c r="I90" s="27" t="s">
        <v>6787</v>
      </c>
      <c r="J90" s="30" t="s">
        <v>6780</v>
      </c>
      <c r="K90" s="30" t="s">
        <v>6633</v>
      </c>
      <c r="M90" s="27" t="str">
        <f>IF(SUMPRODUCT(($H$2:H90=H90)*1)=1,I90,LOOKUP(1,0/($H$1:H89=H90),$M$1:M89)&amp;","&amp;I90)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v>
      </c>
    </row>
    <row r="91" spans="1:13">
      <c r="A91" s="30" t="s">
        <v>6564</v>
      </c>
      <c r="B91" s="30" t="s">
        <v>6676</v>
      </c>
      <c r="C91" s="28"/>
      <c r="D91" s="30" t="s">
        <v>10588</v>
      </c>
      <c r="E91" s="30" t="s">
        <v>6584</v>
      </c>
      <c r="F91" s="30" t="s">
        <v>6778</v>
      </c>
      <c r="G91" s="37" t="s">
        <v>6628</v>
      </c>
      <c r="H91" s="47" t="s">
        <v>6779</v>
      </c>
      <c r="I91" s="27" t="s">
        <v>6788</v>
      </c>
      <c r="J91" s="30" t="s">
        <v>6780</v>
      </c>
      <c r="K91" s="30" t="s">
        <v>6633</v>
      </c>
      <c r="M91" s="27" t="str">
        <f>IF(SUMPRODUCT(($H$2:H91=H91)*1)=1,I91,LOOKUP(1,0/($H$1:H90=H91),$M$1:M90)&amp;","&amp;I91)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v>
      </c>
    </row>
    <row r="92" spans="1:13">
      <c r="A92" s="30" t="s">
        <v>6564</v>
      </c>
      <c r="B92" s="30" t="s">
        <v>6676</v>
      </c>
      <c r="C92" s="28"/>
      <c r="D92" s="30" t="s">
        <v>10588</v>
      </c>
      <c r="E92" s="30" t="s">
        <v>6584</v>
      </c>
      <c r="F92" s="30" t="s">
        <v>6778</v>
      </c>
      <c r="G92" s="37" t="s">
        <v>6628</v>
      </c>
      <c r="H92" s="47" t="s">
        <v>6779</v>
      </c>
      <c r="I92" s="27" t="s">
        <v>6704</v>
      </c>
      <c r="J92" s="30" t="s">
        <v>6780</v>
      </c>
      <c r="K92" s="30" t="s">
        <v>6633</v>
      </c>
      <c r="M92" s="27" t="str">
        <f>IF(SUMPRODUCT(($H$2:H92=H92)*1)=1,I92,LOOKUP(1,0/($H$1:H91=H92),$M$1:M91)&amp;","&amp;I92)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v>
      </c>
    </row>
    <row r="93" spans="1:13">
      <c r="A93" s="30" t="s">
        <v>6564</v>
      </c>
      <c r="B93" s="30" t="s">
        <v>6676</v>
      </c>
      <c r="C93" s="28"/>
      <c r="D93" s="30" t="s">
        <v>10588</v>
      </c>
      <c r="E93" s="30" t="s">
        <v>6584</v>
      </c>
      <c r="F93" s="30" t="s">
        <v>6778</v>
      </c>
      <c r="G93" s="37" t="s">
        <v>6628</v>
      </c>
      <c r="H93" s="47" t="s">
        <v>6779</v>
      </c>
      <c r="I93" s="27" t="s">
        <v>6789</v>
      </c>
      <c r="J93" s="30" t="s">
        <v>6780</v>
      </c>
      <c r="K93" s="30" t="s">
        <v>6633</v>
      </c>
      <c r="M93" s="27" t="str">
        <f>IF(SUMPRODUCT(($H$2:H93=H93)*1)=1,I93,LOOKUP(1,0/($H$1:H92=H93),$M$1:M92)&amp;","&amp;I93)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v>
      </c>
    </row>
    <row r="94" spans="1:13">
      <c r="A94" s="30" t="s">
        <v>6564</v>
      </c>
      <c r="B94" s="30" t="s">
        <v>6676</v>
      </c>
      <c r="C94" s="28"/>
      <c r="D94" s="30" t="s">
        <v>10588</v>
      </c>
      <c r="E94" s="30" t="s">
        <v>6584</v>
      </c>
      <c r="F94" s="30" t="s">
        <v>6778</v>
      </c>
      <c r="G94" s="37" t="s">
        <v>6628</v>
      </c>
      <c r="H94" s="47" t="s">
        <v>6779</v>
      </c>
      <c r="I94" s="27" t="s">
        <v>6790</v>
      </c>
      <c r="J94" s="30" t="s">
        <v>6780</v>
      </c>
      <c r="K94" s="30" t="s">
        <v>6633</v>
      </c>
      <c r="M94" s="27" t="str">
        <f>IF(SUMPRODUCT(($H$2:H94=H94)*1)=1,I94,LOOKUP(1,0/($H$1:H93=H94),$M$1:M93)&amp;","&amp;I94)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v>
      </c>
    </row>
    <row r="95" spans="1:13">
      <c r="A95" s="30" t="s">
        <v>6564</v>
      </c>
      <c r="B95" s="30" t="s">
        <v>6676</v>
      </c>
      <c r="C95" s="28"/>
      <c r="D95" s="30" t="s">
        <v>10588</v>
      </c>
      <c r="E95" s="30" t="s">
        <v>6584</v>
      </c>
      <c r="F95" s="30" t="s">
        <v>6778</v>
      </c>
      <c r="G95" s="37" t="s">
        <v>6628</v>
      </c>
      <c r="H95" s="47" t="s">
        <v>6779</v>
      </c>
      <c r="I95" s="27" t="s">
        <v>6791</v>
      </c>
      <c r="J95" s="30" t="s">
        <v>6780</v>
      </c>
      <c r="K95" s="30" t="s">
        <v>6633</v>
      </c>
      <c r="M95" s="27" t="str">
        <f>IF(SUMPRODUCT(($H$2:H95=H95)*1)=1,I95,LOOKUP(1,0/($H$1:H94=H95),$M$1:M94)&amp;","&amp;I95)</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v>
      </c>
    </row>
    <row r="96" spans="1:13">
      <c r="A96" s="30" t="s">
        <v>6564</v>
      </c>
      <c r="B96" s="30" t="s">
        <v>6676</v>
      </c>
      <c r="C96" s="28"/>
      <c r="D96" s="30" t="s">
        <v>10588</v>
      </c>
      <c r="E96" s="30" t="s">
        <v>6584</v>
      </c>
      <c r="F96" s="30" t="s">
        <v>6778</v>
      </c>
      <c r="G96" s="37" t="s">
        <v>6628</v>
      </c>
      <c r="H96" s="47" t="s">
        <v>6779</v>
      </c>
      <c r="I96" s="27" t="s">
        <v>6680</v>
      </c>
      <c r="J96" s="30" t="s">
        <v>6780</v>
      </c>
      <c r="K96" s="30" t="s">
        <v>6633</v>
      </c>
      <c r="M96" s="27" t="str">
        <f>IF(SUMPRODUCT(($H$2:H96=H96)*1)=1,I96,LOOKUP(1,0/($H$1:H95=H96),$M$1:M95)&amp;","&amp;I96)</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v>
      </c>
    </row>
    <row r="97" spans="1:13">
      <c r="A97" s="30" t="s">
        <v>6564</v>
      </c>
      <c r="B97" s="30" t="s">
        <v>6676</v>
      </c>
      <c r="C97" s="28"/>
      <c r="D97" s="30" t="s">
        <v>10588</v>
      </c>
      <c r="E97" s="30" t="s">
        <v>6584</v>
      </c>
      <c r="F97" s="30" t="s">
        <v>6778</v>
      </c>
      <c r="G97" s="37" t="s">
        <v>6628</v>
      </c>
      <c r="H97" s="47" t="s">
        <v>6779</v>
      </c>
      <c r="I97" s="27" t="s">
        <v>6730</v>
      </c>
      <c r="J97" s="30" t="s">
        <v>6780</v>
      </c>
      <c r="K97" s="30" t="s">
        <v>6633</v>
      </c>
      <c r="M97" s="27" t="str">
        <f>IF(SUMPRODUCT(($H$2:H97=H97)*1)=1,I97,LOOKUP(1,0/($H$1:H96=H97),$M$1:M96)&amp;","&amp;I97)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v>
      </c>
    </row>
    <row r="98" spans="1:13">
      <c r="A98" s="30" t="s">
        <v>6564</v>
      </c>
      <c r="B98" s="30" t="s">
        <v>6676</v>
      </c>
      <c r="C98" s="28"/>
      <c r="D98" s="30" t="s">
        <v>10588</v>
      </c>
      <c r="E98" s="30" t="s">
        <v>6584</v>
      </c>
      <c r="F98" s="30" t="s">
        <v>6778</v>
      </c>
      <c r="G98" s="37" t="s">
        <v>6628</v>
      </c>
      <c r="H98" s="47" t="s">
        <v>6779</v>
      </c>
      <c r="I98" s="27" t="s">
        <v>6792</v>
      </c>
      <c r="J98" s="30" t="s">
        <v>6780</v>
      </c>
      <c r="K98" s="30" t="s">
        <v>6633</v>
      </c>
      <c r="M98" s="27" t="str">
        <f>IF(SUMPRODUCT(($H$2:H98=H98)*1)=1,I98,LOOKUP(1,0/($H$1:H97=H98),$M$1:M97)&amp;","&amp;I98)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v>
      </c>
    </row>
    <row r="99" spans="1:13">
      <c r="A99" s="30" t="s">
        <v>6564</v>
      </c>
      <c r="B99" s="30" t="s">
        <v>6676</v>
      </c>
      <c r="C99" s="28"/>
      <c r="D99" s="30" t="s">
        <v>10588</v>
      </c>
      <c r="E99" s="30" t="s">
        <v>6584</v>
      </c>
      <c r="F99" s="30" t="s">
        <v>6778</v>
      </c>
      <c r="G99" s="37" t="s">
        <v>6628</v>
      </c>
      <c r="H99" s="47" t="s">
        <v>6779</v>
      </c>
      <c r="I99" s="27" t="s">
        <v>6793</v>
      </c>
      <c r="J99" s="30" t="s">
        <v>6780</v>
      </c>
      <c r="K99" s="30" t="s">
        <v>6633</v>
      </c>
      <c r="M99" s="27" t="str">
        <f>IF(SUMPRODUCT(($H$2:H99=H99)*1)=1,I99,LOOKUP(1,0/($H$1:H98=H99),$M$1:M98)&amp;","&amp;I99)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v>
      </c>
    </row>
    <row r="100" spans="1:13">
      <c r="A100" s="30" t="s">
        <v>6564</v>
      </c>
      <c r="B100" s="30" t="s">
        <v>6676</v>
      </c>
      <c r="C100" s="28"/>
      <c r="D100" s="30" t="s">
        <v>10588</v>
      </c>
      <c r="E100" s="30" t="s">
        <v>6584</v>
      </c>
      <c r="F100" s="30" t="s">
        <v>6778</v>
      </c>
      <c r="G100" s="37" t="s">
        <v>6628</v>
      </c>
      <c r="H100" s="47" t="s">
        <v>6779</v>
      </c>
      <c r="I100" s="27" t="s">
        <v>6794</v>
      </c>
      <c r="J100" s="30" t="s">
        <v>6780</v>
      </c>
      <c r="K100" s="30" t="s">
        <v>6633</v>
      </c>
      <c r="M100" s="27" t="str">
        <f>IF(SUMPRODUCT(($H$2:H100=H100)*1)=1,I100,LOOKUP(1,0/($H$1:H99=H100),$M$1:M99)&amp;","&amp;I100)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v>
      </c>
    </row>
    <row r="101" spans="1:13" s="33" customFormat="1">
      <c r="A101" s="30" t="s">
        <v>6564</v>
      </c>
      <c r="B101" s="30" t="s">
        <v>6676</v>
      </c>
      <c r="C101" s="28"/>
      <c r="D101" s="30" t="s">
        <v>10588</v>
      </c>
      <c r="E101" s="30" t="s">
        <v>6584</v>
      </c>
      <c r="F101" s="30" t="s">
        <v>6778</v>
      </c>
      <c r="G101" s="37" t="s">
        <v>6628</v>
      </c>
      <c r="H101" s="47" t="s">
        <v>6779</v>
      </c>
      <c r="I101" s="122" t="s">
        <v>6795</v>
      </c>
      <c r="J101" s="30" t="s">
        <v>6780</v>
      </c>
      <c r="K101" s="30" t="s">
        <v>6633</v>
      </c>
      <c r="L101" s="30"/>
      <c r="M101" s="27" t="str">
        <f>IF(SUMPRODUCT(($H$2:H101=H101)*1)=1,I101,LOOKUP(1,0/($H$1:H100=H101),$M$1:M100)&amp;","&amp;I101)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v>
      </c>
    </row>
    <row r="102" spans="1:13" s="33" customFormat="1">
      <c r="A102" s="30" t="s">
        <v>6564</v>
      </c>
      <c r="B102" s="30" t="s">
        <v>6676</v>
      </c>
      <c r="C102" s="28"/>
      <c r="D102" s="30" t="s">
        <v>10588</v>
      </c>
      <c r="E102" s="30" t="s">
        <v>6584</v>
      </c>
      <c r="F102" s="30" t="s">
        <v>6778</v>
      </c>
      <c r="G102" s="37" t="s">
        <v>6628</v>
      </c>
      <c r="H102" s="47" t="s">
        <v>6779</v>
      </c>
      <c r="I102" s="30" t="s">
        <v>10590</v>
      </c>
      <c r="J102" s="30" t="s">
        <v>6780</v>
      </c>
      <c r="K102" s="30" t="s">
        <v>6633</v>
      </c>
      <c r="L102" s="30"/>
      <c r="M102" s="27" t="str">
        <f>IF(SUMPRODUCT(($H$2:H102=H102)*1)=1,I102,LOOKUP(1,0/($H$1:H101=H102),$M$1:M101)&amp;","&amp;I102)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v>
      </c>
    </row>
    <row r="103" spans="1:13" s="33" customFormat="1">
      <c r="A103" s="30" t="s">
        <v>6564</v>
      </c>
      <c r="B103" s="30" t="s">
        <v>6676</v>
      </c>
      <c r="C103" s="28"/>
      <c r="D103" s="30" t="s">
        <v>10588</v>
      </c>
      <c r="E103" s="30" t="s">
        <v>6584</v>
      </c>
      <c r="F103" s="30" t="s">
        <v>6778</v>
      </c>
      <c r="G103" s="37" t="s">
        <v>6628</v>
      </c>
      <c r="H103" s="47" t="s">
        <v>6779</v>
      </c>
      <c r="I103" s="30" t="s">
        <v>10591</v>
      </c>
      <c r="J103" s="30" t="s">
        <v>6780</v>
      </c>
      <c r="K103" s="30" t="s">
        <v>6633</v>
      </c>
      <c r="L103" s="30"/>
      <c r="M103" s="27" t="str">
        <f>IF(SUMPRODUCT(($H$2:H103=H103)*1)=1,I103,LOOKUP(1,0/($H$1:H102=H103),$M$1:M102)&amp;","&amp;I103)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v>
      </c>
    </row>
    <row r="104" spans="1:13">
      <c r="A104" s="30" t="s">
        <v>6564</v>
      </c>
      <c r="B104" s="30" t="s">
        <v>6676</v>
      </c>
      <c r="C104" s="28"/>
      <c r="D104" s="30" t="s">
        <v>10588</v>
      </c>
      <c r="E104" s="30" t="s">
        <v>6584</v>
      </c>
      <c r="F104" s="30" t="s">
        <v>6778</v>
      </c>
      <c r="G104" s="37" t="s">
        <v>6628</v>
      </c>
      <c r="H104" s="47" t="s">
        <v>6779</v>
      </c>
      <c r="I104" s="30" t="s">
        <v>6882</v>
      </c>
      <c r="J104" s="30" t="s">
        <v>6780</v>
      </c>
      <c r="K104" s="30" t="s">
        <v>4956</v>
      </c>
      <c r="L104" s="30" t="s">
        <v>10592</v>
      </c>
      <c r="M104" s="27" t="str">
        <f>IF(SUMPRODUCT(($H$2:H104=H104)*1)=1,I104,LOOKUP(1,0/($H$1:H103=H104),$M$1:M103)&amp;","&amp;I104)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機器學習即服務平台2.0(容器化),TST002 玉證線上開戶系統(onlineaccount)</v>
      </c>
    </row>
    <row r="105" spans="1:13">
      <c r="A105" s="30" t="s">
        <v>6564</v>
      </c>
      <c r="B105" s="30" t="s">
        <v>6676</v>
      </c>
      <c r="C105" s="28"/>
      <c r="D105" s="30" t="s">
        <v>6796</v>
      </c>
      <c r="E105" s="30" t="s">
        <v>6985</v>
      </c>
      <c r="F105" s="30" t="s">
        <v>6797</v>
      </c>
      <c r="G105" s="37" t="s">
        <v>6628</v>
      </c>
      <c r="H105" s="47" t="s">
        <v>6798</v>
      </c>
      <c r="I105" s="30" t="s">
        <v>10587</v>
      </c>
      <c r="J105" s="30" t="s">
        <v>6799</v>
      </c>
      <c r="K105" s="30" t="s">
        <v>6601</v>
      </c>
      <c r="L105" s="30"/>
      <c r="M105" s="27" t="str">
        <f>IF(SUMPRODUCT(($H$2:H105=H105)*1)=1,I105,LOOKUP(1,0/($H$1:H104=H105),$M$1:M104)&amp;","&amp;I105)</f>
        <v xml:space="preserve">TS0118 海外開戶系統(ABR) </v>
      </c>
    </row>
    <row r="106" spans="1:13" s="33" customFormat="1">
      <c r="A106" s="30" t="s">
        <v>6564</v>
      </c>
      <c r="B106" s="33" t="s">
        <v>6676</v>
      </c>
      <c r="C106" s="42"/>
      <c r="D106" s="33" t="s">
        <v>10554</v>
      </c>
      <c r="E106" s="33" t="s">
        <v>6646</v>
      </c>
      <c r="F106" s="33" t="s">
        <v>6800</v>
      </c>
      <c r="G106" s="37" t="s">
        <v>6628</v>
      </c>
      <c r="H106" s="50" t="s">
        <v>10593</v>
      </c>
      <c r="I106" s="30" t="s">
        <v>6761</v>
      </c>
      <c r="J106" s="33" t="s">
        <v>6801</v>
      </c>
      <c r="K106" s="33" t="s">
        <v>6573</v>
      </c>
      <c r="M106" s="27" t="str">
        <f>IF(SUMPRODUCT(($H$2:H106=H106)*1)=1,I106,LOOKUP(1,0/($H$1:H105=H106),$M$1:M105)&amp;","&amp;I106)</f>
        <v>TS0077 新世代分行系統(NBS)</v>
      </c>
    </row>
    <row r="107" spans="1:13" s="33" customFormat="1">
      <c r="A107" s="30" t="s">
        <v>6564</v>
      </c>
      <c r="B107" s="33" t="s">
        <v>6676</v>
      </c>
      <c r="C107" s="42"/>
      <c r="D107" s="33" t="s">
        <v>10594</v>
      </c>
      <c r="E107" s="33" t="s">
        <v>6667</v>
      </c>
      <c r="F107" s="33" t="s">
        <v>10594</v>
      </c>
      <c r="G107" s="37" t="s">
        <v>6628</v>
      </c>
      <c r="H107" s="50" t="s">
        <v>10595</v>
      </c>
      <c r="I107" s="30" t="s">
        <v>6761</v>
      </c>
      <c r="J107" s="33" t="s">
        <v>6802</v>
      </c>
      <c r="K107" s="33" t="s">
        <v>5081</v>
      </c>
      <c r="M107" s="27" t="str">
        <f>IF(SUMPRODUCT(($H$2:H107=H107)*1)=1,I107,LOOKUP(1,0/($H$1:H106=H107),$M$1:M106)&amp;","&amp;I107)</f>
        <v>TS0077 新世代分行系統(NBS)</v>
      </c>
    </row>
    <row r="108" spans="1:13" s="33" customFormat="1">
      <c r="A108" s="30" t="s">
        <v>6564</v>
      </c>
      <c r="B108" s="33" t="s">
        <v>6676</v>
      </c>
      <c r="C108" s="42"/>
      <c r="D108" s="33" t="s">
        <v>10596</v>
      </c>
      <c r="E108" s="33" t="s">
        <v>6667</v>
      </c>
      <c r="F108" s="33" t="s">
        <v>10596</v>
      </c>
      <c r="G108" s="37" t="s">
        <v>6628</v>
      </c>
      <c r="H108" s="50" t="s">
        <v>10597</v>
      </c>
      <c r="I108" s="30" t="s">
        <v>6761</v>
      </c>
      <c r="J108" s="33" t="s">
        <v>6803</v>
      </c>
      <c r="K108" s="33" t="s">
        <v>5081</v>
      </c>
      <c r="M108" s="27" t="str">
        <f>IF(SUMPRODUCT(($H$2:H108=H108)*1)=1,I108,LOOKUP(1,0/($H$1:H107=H108),$M$1:M107)&amp;","&amp;I108)</f>
        <v>TS0077 新世代分行系統(NBS)</v>
      </c>
    </row>
    <row r="109" spans="1:13">
      <c r="A109" s="30" t="s">
        <v>6564</v>
      </c>
      <c r="B109" s="27" t="s">
        <v>6676</v>
      </c>
      <c r="D109" s="27" t="s">
        <v>10598</v>
      </c>
      <c r="E109" s="27" t="s">
        <v>6576</v>
      </c>
      <c r="F109" s="27" t="s">
        <v>10599</v>
      </c>
      <c r="G109" s="37" t="s">
        <v>6628</v>
      </c>
      <c r="H109" s="123" t="s">
        <v>6804</v>
      </c>
      <c r="I109" s="27" t="s">
        <v>6671</v>
      </c>
      <c r="J109" s="27" t="s">
        <v>6805</v>
      </c>
      <c r="K109" s="27" t="s">
        <v>6633</v>
      </c>
      <c r="M109" s="27" t="str">
        <f>IF(SUMPRODUCT(($H$2:H109=H109)*1)=1,I109,LOOKUP(1,0/($H$1:H108=H109),$M$1:M108)&amp;","&amp;I109)</f>
        <v>TS0027 國庫收支系統</v>
      </c>
    </row>
    <row r="110" spans="1:13">
      <c r="A110" s="30" t="s">
        <v>6564</v>
      </c>
      <c r="B110" s="27" t="s">
        <v>6676</v>
      </c>
      <c r="D110" s="27" t="s">
        <v>10600</v>
      </c>
      <c r="E110" s="27" t="s">
        <v>7186</v>
      </c>
      <c r="F110" s="27" t="s">
        <v>10601</v>
      </c>
      <c r="G110" s="37" t="s">
        <v>6628</v>
      </c>
      <c r="H110" s="123" t="s">
        <v>6806</v>
      </c>
      <c r="I110" s="27" t="s">
        <v>6761</v>
      </c>
      <c r="J110" s="27" t="s">
        <v>6807</v>
      </c>
      <c r="K110" s="27" t="s">
        <v>6725</v>
      </c>
      <c r="M110" s="27" t="str">
        <f>IF(SUMPRODUCT(($H$2:H110=H110)*1)=1,I110,LOOKUP(1,0/($H$1:H109=H110),$M$1:M109)&amp;","&amp;I110)</f>
        <v>TS0077 新世代分行系統(NBS)</v>
      </c>
    </row>
    <row r="111" spans="1:13">
      <c r="A111" s="30" t="s">
        <v>6564</v>
      </c>
      <c r="B111" s="27" t="s">
        <v>6676</v>
      </c>
      <c r="D111" s="27" t="s">
        <v>10602</v>
      </c>
      <c r="E111" s="27" t="s">
        <v>7186</v>
      </c>
      <c r="F111" s="27" t="s">
        <v>6808</v>
      </c>
      <c r="G111" s="37" t="s">
        <v>6628</v>
      </c>
      <c r="H111" s="123" t="s">
        <v>6809</v>
      </c>
      <c r="I111" s="27" t="s">
        <v>6761</v>
      </c>
      <c r="J111" s="27" t="s">
        <v>6810</v>
      </c>
      <c r="K111" s="30" t="s">
        <v>6725</v>
      </c>
      <c r="M111" s="27" t="str">
        <f>IF(SUMPRODUCT(($H$2:H111=H111)*1)=1,I111,LOOKUP(1,0/($H$1:H110=H111),$M$1:M110)&amp;","&amp;I111)</f>
        <v>TS0077 新世代分行系統(NBS)</v>
      </c>
    </row>
    <row r="112" spans="1:13">
      <c r="A112" s="30" t="s">
        <v>6564</v>
      </c>
      <c r="B112" s="27" t="s">
        <v>6676</v>
      </c>
      <c r="D112" s="27" t="s">
        <v>10603</v>
      </c>
      <c r="E112" s="27" t="s">
        <v>7186</v>
      </c>
      <c r="F112" s="27" t="s">
        <v>6811</v>
      </c>
      <c r="G112" s="37" t="s">
        <v>6628</v>
      </c>
      <c r="H112" s="123" t="s">
        <v>6812</v>
      </c>
      <c r="I112" s="27" t="s">
        <v>6761</v>
      </c>
      <c r="J112" s="27" t="s">
        <v>6813</v>
      </c>
      <c r="K112" s="30" t="s">
        <v>6725</v>
      </c>
      <c r="M112" s="27" t="str">
        <f>IF(SUMPRODUCT(($H$2:H112=H112)*1)=1,I112,LOOKUP(1,0/($H$1:H111=H112),$M$1:M111)&amp;","&amp;I112)</f>
        <v>TS0077 新世代分行系統(NBS)</v>
      </c>
    </row>
    <row r="113" spans="1:13">
      <c r="A113" s="30" t="s">
        <v>6564</v>
      </c>
      <c r="B113" s="27" t="s">
        <v>6676</v>
      </c>
      <c r="D113" s="27" t="s">
        <v>10604</v>
      </c>
      <c r="E113" s="27" t="s">
        <v>6576</v>
      </c>
      <c r="F113" s="27" t="s">
        <v>10605</v>
      </c>
      <c r="G113" s="37" t="s">
        <v>6628</v>
      </c>
      <c r="H113" s="123" t="s">
        <v>10606</v>
      </c>
      <c r="I113" s="30" t="s">
        <v>6694</v>
      </c>
      <c r="J113" s="27" t="s">
        <v>6814</v>
      </c>
      <c r="K113" s="27" t="s">
        <v>6633</v>
      </c>
      <c r="M113" s="27" t="str">
        <f>IF(SUMPRODUCT(($H$2:H113=H113)*1)=1,I113,LOOKUP(1,0/($H$1:H112=H113),$M$1:M112)&amp;","&amp;I113)</f>
        <v>CH0018 行動銀行系統</v>
      </c>
    </row>
    <row r="114" spans="1:13">
      <c r="A114" s="30" t="s">
        <v>6564</v>
      </c>
      <c r="B114" s="27" t="s">
        <v>6676</v>
      </c>
      <c r="D114" s="27" t="s">
        <v>10546</v>
      </c>
      <c r="E114" s="27" t="s">
        <v>6584</v>
      </c>
      <c r="F114" s="27" t="s">
        <v>6602</v>
      </c>
      <c r="G114" s="37" t="s">
        <v>6628</v>
      </c>
      <c r="H114" s="123" t="s">
        <v>10547</v>
      </c>
      <c r="I114" s="30" t="s">
        <v>10589</v>
      </c>
      <c r="J114" s="27" t="s">
        <v>6603</v>
      </c>
      <c r="K114" s="27" t="s">
        <v>6633</v>
      </c>
      <c r="M114" s="27" t="str">
        <f>IF(SUMPRODUCT(($H$2:H114=H114)*1)=1,I114,LOOKUP(1,0/($H$1:H113=H114),$M$1:M113)&amp;","&amp;I114)</f>
        <v>TS0084 跨行連線系統,TS0131 玉山財金資訊加值服務平台</v>
      </c>
    </row>
    <row r="115" spans="1:13">
      <c r="A115" s="30" t="s">
        <v>6564</v>
      </c>
      <c r="B115" s="27" t="s">
        <v>6676</v>
      </c>
      <c r="D115" s="27" t="s">
        <v>10607</v>
      </c>
      <c r="E115" s="27" t="s">
        <v>6985</v>
      </c>
      <c r="F115" s="27" t="s">
        <v>10608</v>
      </c>
      <c r="G115" s="37" t="s">
        <v>6628</v>
      </c>
      <c r="H115" s="123" t="s">
        <v>10609</v>
      </c>
      <c r="I115" s="30" t="s">
        <v>6782</v>
      </c>
      <c r="J115" s="27" t="s">
        <v>6815</v>
      </c>
      <c r="K115" s="27" t="s">
        <v>6601</v>
      </c>
      <c r="M115" s="27" t="str">
        <f>IF(SUMPRODUCT(($H$2:H115=H115)*1)=1,I115,LOOKUP(1,0/($H$1:H114=H115),$M$1:M114)&amp;","&amp;I115)</f>
        <v>CH0052 線上服務應用系統</v>
      </c>
    </row>
    <row r="116" spans="1:13">
      <c r="A116" s="30" t="s">
        <v>6564</v>
      </c>
      <c r="B116" s="30" t="s">
        <v>6676</v>
      </c>
      <c r="C116" s="28"/>
      <c r="D116" s="30" t="s">
        <v>10610</v>
      </c>
      <c r="E116" s="30" t="s">
        <v>6985</v>
      </c>
      <c r="F116" s="30" t="s">
        <v>7352</v>
      </c>
      <c r="G116" s="37" t="s">
        <v>6628</v>
      </c>
      <c r="H116" s="47" t="s">
        <v>10611</v>
      </c>
      <c r="I116" s="30" t="s">
        <v>6782</v>
      </c>
      <c r="J116" s="30" t="s">
        <v>6816</v>
      </c>
      <c r="K116" s="30" t="s">
        <v>6601</v>
      </c>
      <c r="L116" s="30"/>
      <c r="M116" s="27" t="str">
        <f>IF(SUMPRODUCT(($H$2:H116=H116)*1)=1,I116,LOOKUP(1,0/($H$1:H115=H116),$M$1:M115)&amp;","&amp;I116)</f>
        <v>CH0052 線上服務應用系統</v>
      </c>
    </row>
    <row r="117" spans="1:13">
      <c r="A117" s="30" t="s">
        <v>6564</v>
      </c>
      <c r="B117" s="30" t="s">
        <v>6676</v>
      </c>
      <c r="C117" s="28"/>
      <c r="D117" s="30" t="s">
        <v>10612</v>
      </c>
      <c r="E117" s="30" t="s">
        <v>6895</v>
      </c>
      <c r="F117" s="30" t="s">
        <v>10613</v>
      </c>
      <c r="G117" s="37" t="s">
        <v>6628</v>
      </c>
      <c r="H117" s="47" t="s">
        <v>10614</v>
      </c>
      <c r="I117" s="30" t="s">
        <v>6761</v>
      </c>
      <c r="J117" s="30" t="s">
        <v>6817</v>
      </c>
      <c r="K117" s="30" t="s">
        <v>6633</v>
      </c>
      <c r="L117" s="30"/>
      <c r="M117" s="27" t="str">
        <f>IF(SUMPRODUCT(($H$2:H117=H117)*1)=1,I117,LOOKUP(1,0/($H$1:H116=H117),$M$1:M116)&amp;","&amp;I117)</f>
        <v>TS0077 新世代分行系統(NBS)</v>
      </c>
    </row>
    <row r="118" spans="1:13">
      <c r="A118" s="30" t="s">
        <v>6564</v>
      </c>
      <c r="B118" s="30" t="s">
        <v>6676</v>
      </c>
      <c r="C118" s="28"/>
      <c r="D118" s="30" t="s">
        <v>10612</v>
      </c>
      <c r="E118" s="30" t="s">
        <v>6895</v>
      </c>
      <c r="F118" s="30" t="s">
        <v>10615</v>
      </c>
      <c r="G118" s="37" t="s">
        <v>6628</v>
      </c>
      <c r="H118" s="47" t="s">
        <v>10616</v>
      </c>
      <c r="I118" s="30" t="s">
        <v>6761</v>
      </c>
      <c r="J118" s="30" t="s">
        <v>6818</v>
      </c>
      <c r="K118" s="30" t="s">
        <v>6633</v>
      </c>
      <c r="L118" s="30"/>
      <c r="M118" s="27" t="str">
        <f>IF(SUMPRODUCT(($H$2:H118=H118)*1)=1,I118,LOOKUP(1,0/($H$1:H117=H118),$M$1:M117)&amp;","&amp;I118)</f>
        <v>TS0077 新世代分行系統(NBS)</v>
      </c>
    </row>
    <row r="119" spans="1:13">
      <c r="A119" s="30" t="s">
        <v>6564</v>
      </c>
      <c r="B119" s="30" t="s">
        <v>6676</v>
      </c>
      <c r="C119" s="28"/>
      <c r="D119" s="30" t="s">
        <v>10612</v>
      </c>
      <c r="E119" s="30" t="s">
        <v>6895</v>
      </c>
      <c r="F119" s="30" t="s">
        <v>10615</v>
      </c>
      <c r="G119" s="37" t="s">
        <v>6628</v>
      </c>
      <c r="H119" s="47" t="s">
        <v>10616</v>
      </c>
      <c r="I119" s="30" t="s">
        <v>6704</v>
      </c>
      <c r="J119" s="30" t="s">
        <v>6818</v>
      </c>
      <c r="K119" s="30" t="s">
        <v>6633</v>
      </c>
      <c r="L119" s="30"/>
      <c r="M119" s="27" t="str">
        <f>IF(SUMPRODUCT(($H$2:H119=H119)*1)=1,I119,LOOKUP(1,0/($H$1:H118=H119),$M$1:M118)&amp;","&amp;I119)</f>
        <v>TS0077 新世代分行系統(NBS),TS0139 個人貸款整合系統</v>
      </c>
    </row>
    <row r="120" spans="1:13">
      <c r="A120" s="30" t="s">
        <v>6819</v>
      </c>
      <c r="B120" s="30" t="s">
        <v>6676</v>
      </c>
      <c r="C120" s="28"/>
      <c r="D120" s="30" t="s">
        <v>10617</v>
      </c>
      <c r="E120" s="30" t="s">
        <v>6820</v>
      </c>
      <c r="F120" s="30" t="s">
        <v>10618</v>
      </c>
      <c r="G120" s="37" t="s">
        <v>6821</v>
      </c>
      <c r="H120" s="47" t="s">
        <v>10619</v>
      </c>
      <c r="I120" s="30" t="s">
        <v>6822</v>
      </c>
      <c r="J120" s="30" t="s">
        <v>6823</v>
      </c>
      <c r="K120" s="30" t="s">
        <v>10620</v>
      </c>
      <c r="L120" s="30"/>
      <c r="M120" s="27" t="str">
        <f>IF(SUMPRODUCT(($H$2:H120=H120)*1)=1,I120,LOOKUP(1,0/($H$1:H119=H120),$M$1:M119)&amp;","&amp;I120)</f>
        <v>TS0030 台灣全球財務金融系統(GTS)</v>
      </c>
    </row>
    <row r="121" spans="1:13">
      <c r="A121" s="30" t="s">
        <v>6819</v>
      </c>
      <c r="B121" s="30" t="s">
        <v>6676</v>
      </c>
      <c r="C121" s="28"/>
      <c r="D121" s="30" t="s">
        <v>6824</v>
      </c>
      <c r="E121" s="30" t="s">
        <v>6820</v>
      </c>
      <c r="F121" s="30" t="s">
        <v>10621</v>
      </c>
      <c r="G121" s="37" t="s">
        <v>6821</v>
      </c>
      <c r="H121" s="47" t="s">
        <v>10622</v>
      </c>
      <c r="I121" s="30" t="s">
        <v>6822</v>
      </c>
      <c r="J121" s="30" t="s">
        <v>6825</v>
      </c>
      <c r="K121" s="30" t="s">
        <v>8719</v>
      </c>
      <c r="L121" s="30"/>
      <c r="M121" s="27" t="str">
        <f>IF(SUMPRODUCT(($H$2:H121=H121)*1)=1,I121,LOOKUP(1,0/($H$1:H120=H121),$M$1:M120)&amp;","&amp;I121)</f>
        <v>TS0030 台灣全球財務金融系統(GTS)</v>
      </c>
    </row>
    <row r="122" spans="1:13">
      <c r="A122" s="30" t="s">
        <v>6819</v>
      </c>
      <c r="B122" s="30" t="s">
        <v>6676</v>
      </c>
      <c r="C122" s="28"/>
      <c r="D122" s="30" t="s">
        <v>6826</v>
      </c>
      <c r="E122" s="30" t="s">
        <v>6756</v>
      </c>
      <c r="F122" s="30" t="s">
        <v>5065</v>
      </c>
      <c r="G122" s="37" t="s">
        <v>6821</v>
      </c>
      <c r="H122" s="47" t="s">
        <v>10623</v>
      </c>
      <c r="I122" s="30" t="s">
        <v>6822</v>
      </c>
      <c r="J122" s="30" t="s">
        <v>6827</v>
      </c>
      <c r="K122" s="30" t="s">
        <v>8719</v>
      </c>
      <c r="L122" s="30"/>
      <c r="M122" s="27" t="str">
        <f>IF(SUMPRODUCT(($H$2:H122=H122)*1)=1,I122,LOOKUP(1,0/($H$1:H121=H122),$M$1:M121)&amp;","&amp;I122)</f>
        <v>TS0030 台灣全球財務金融系統(GTS)</v>
      </c>
    </row>
    <row r="123" spans="1:13">
      <c r="A123" s="30" t="s">
        <v>6819</v>
      </c>
      <c r="B123" s="27" t="s">
        <v>6676</v>
      </c>
      <c r="D123" s="27" t="s">
        <v>10624</v>
      </c>
      <c r="E123" s="27" t="s">
        <v>6828</v>
      </c>
      <c r="F123" s="27" t="s">
        <v>10625</v>
      </c>
      <c r="G123" s="37" t="s">
        <v>6821</v>
      </c>
      <c r="H123" s="123" t="s">
        <v>10626</v>
      </c>
      <c r="I123" s="30" t="s">
        <v>6761</v>
      </c>
      <c r="J123" s="27" t="s">
        <v>6829</v>
      </c>
      <c r="K123" s="27" t="s">
        <v>7622</v>
      </c>
      <c r="M123" s="27" t="str">
        <f>IF(SUMPRODUCT(($H$2:H123=H123)*1)=1,I123,LOOKUP(1,0/($H$1:H122=H123),$M$1:M122)&amp;","&amp;I123)</f>
        <v>TS0077 新世代分行系統(NBS)</v>
      </c>
    </row>
    <row r="124" spans="1:13">
      <c r="A124" s="30" t="s">
        <v>6819</v>
      </c>
      <c r="B124" s="27" t="s">
        <v>6676</v>
      </c>
      <c r="D124" s="27" t="s">
        <v>10624</v>
      </c>
      <c r="E124" s="27" t="s">
        <v>6828</v>
      </c>
      <c r="F124" s="27" t="s">
        <v>10627</v>
      </c>
      <c r="G124" s="37" t="s">
        <v>6821</v>
      </c>
      <c r="H124" s="123" t="s">
        <v>10626</v>
      </c>
      <c r="I124" s="30" t="s">
        <v>6761</v>
      </c>
      <c r="J124" s="27" t="s">
        <v>6830</v>
      </c>
      <c r="K124" s="27" t="s">
        <v>7622</v>
      </c>
      <c r="M124" s="27" t="str">
        <f>IF(SUMPRODUCT(($H$2:H124=H124)*1)=1,I124,LOOKUP(1,0/($H$1:H123=H124),$M$1:M123)&amp;","&amp;I124)</f>
        <v>TS0077 新世代分行系統(NBS),TS0077 新世代分行系統(NBS)</v>
      </c>
    </row>
    <row r="125" spans="1:13">
      <c r="A125" s="30" t="s">
        <v>6819</v>
      </c>
      <c r="B125" s="27" t="s">
        <v>6676</v>
      </c>
      <c r="D125" s="27" t="s">
        <v>10624</v>
      </c>
      <c r="E125" s="27" t="s">
        <v>6828</v>
      </c>
      <c r="F125" s="27" t="s">
        <v>10628</v>
      </c>
      <c r="G125" s="37" t="s">
        <v>6821</v>
      </c>
      <c r="H125" s="123" t="s">
        <v>10626</v>
      </c>
      <c r="I125" s="30" t="s">
        <v>6761</v>
      </c>
      <c r="J125" s="27" t="s">
        <v>6831</v>
      </c>
      <c r="K125" s="27" t="s">
        <v>7622</v>
      </c>
      <c r="M125" s="27" t="str">
        <f>IF(SUMPRODUCT(($H$2:H125=H125)*1)=1,I125,LOOKUP(1,0/($H$1:H124=H125),$M$1:M124)&amp;","&amp;I125)</f>
        <v>TS0077 新世代分行系統(NBS),TS0077 新世代分行系統(NBS),TS0077 新世代分行系統(NBS)</v>
      </c>
    </row>
    <row r="126" spans="1:13">
      <c r="A126" s="30" t="s">
        <v>6819</v>
      </c>
      <c r="B126" s="27" t="s">
        <v>6676</v>
      </c>
      <c r="D126" s="27" t="s">
        <v>10624</v>
      </c>
      <c r="E126" s="27" t="s">
        <v>6828</v>
      </c>
      <c r="F126" s="27" t="s">
        <v>10629</v>
      </c>
      <c r="G126" s="37" t="s">
        <v>6821</v>
      </c>
      <c r="H126" s="123" t="s">
        <v>10626</v>
      </c>
      <c r="I126" s="30" t="s">
        <v>6761</v>
      </c>
      <c r="J126" s="27" t="s">
        <v>6832</v>
      </c>
      <c r="K126" s="27" t="s">
        <v>7622</v>
      </c>
      <c r="M126" s="27" t="str">
        <f>IF(SUMPRODUCT(($H$2:H126=H126)*1)=1,I126,LOOKUP(1,0/($H$1:H125=H126),$M$1:M125)&amp;","&amp;I126)</f>
        <v>TS0077 新世代分行系統(NBS),TS0077 新世代分行系統(NBS),TS0077 新世代分行系統(NBS),TS0077 新世代分行系統(NBS)</v>
      </c>
    </row>
    <row r="127" spans="1:13">
      <c r="A127" s="30" t="s">
        <v>6564</v>
      </c>
      <c r="B127" s="27" t="s">
        <v>6676</v>
      </c>
      <c r="D127" s="27" t="s">
        <v>6833</v>
      </c>
      <c r="E127" s="27" t="s">
        <v>6605</v>
      </c>
      <c r="F127" s="27" t="s">
        <v>10630</v>
      </c>
      <c r="G127" s="37" t="s">
        <v>6628</v>
      </c>
      <c r="H127" s="123" t="s">
        <v>10631</v>
      </c>
      <c r="I127" s="30" t="s">
        <v>6822</v>
      </c>
      <c r="J127" s="27" t="s">
        <v>6834</v>
      </c>
      <c r="K127" s="27" t="s">
        <v>5014</v>
      </c>
      <c r="M127" s="27" t="str">
        <f>IF(SUMPRODUCT(($H$2:H127=H127)*1)=1,I127,LOOKUP(1,0/($H$1:H126=H127),$M$1:M126)&amp;","&amp;I127)</f>
        <v>TS0030 台灣全球財務金融系統(GTS)</v>
      </c>
    </row>
    <row r="128" spans="1:13">
      <c r="A128" s="30" t="s">
        <v>6564</v>
      </c>
      <c r="B128" s="27" t="s">
        <v>6676</v>
      </c>
      <c r="D128" s="27" t="s">
        <v>6835</v>
      </c>
      <c r="E128" s="27" t="s">
        <v>6584</v>
      </c>
      <c r="F128" s="27" t="s">
        <v>6836</v>
      </c>
      <c r="G128" s="37" t="s">
        <v>6628</v>
      </c>
      <c r="H128" s="123" t="s">
        <v>6837</v>
      </c>
      <c r="I128" s="30" t="s">
        <v>6729</v>
      </c>
      <c r="J128" s="27" t="s">
        <v>6838</v>
      </c>
      <c r="K128" s="27" t="s">
        <v>5014</v>
      </c>
      <c r="M128" s="27" t="str">
        <f>IF(SUMPRODUCT(($H$2:H128=H128)*1)=1,I128,LOOKUP(1,0/($H$1:H127=H128),$M$1:M127)&amp;","&amp;I128)</f>
        <v>CH0031 電子支付系統</v>
      </c>
    </row>
    <row r="129" spans="1:13">
      <c r="A129" s="30" t="s">
        <v>6564</v>
      </c>
      <c r="B129" s="27" t="s">
        <v>6676</v>
      </c>
      <c r="D129" s="27" t="s">
        <v>6835</v>
      </c>
      <c r="E129" s="27" t="s">
        <v>6584</v>
      </c>
      <c r="F129" s="27" t="s">
        <v>6836</v>
      </c>
      <c r="G129" s="37" t="s">
        <v>6628</v>
      </c>
      <c r="H129" s="123" t="s">
        <v>6837</v>
      </c>
      <c r="I129" s="30" t="s">
        <v>6728</v>
      </c>
      <c r="J129" s="27" t="s">
        <v>6838</v>
      </c>
      <c r="K129" s="27" t="s">
        <v>5014</v>
      </c>
      <c r="M129" s="27" t="str">
        <f>IF(SUMPRODUCT(($H$2:H129=H129)*1)=1,I129,LOOKUP(1,0/($H$1:H128=H129),$M$1:M128)&amp;","&amp;I129)</f>
        <v>CH0031 電子支付系統,TS0103 Account Link Gateway</v>
      </c>
    </row>
    <row r="130" spans="1:13">
      <c r="A130" s="30" t="s">
        <v>6564</v>
      </c>
      <c r="B130" s="27" t="s">
        <v>6676</v>
      </c>
      <c r="D130" s="27" t="s">
        <v>6839</v>
      </c>
      <c r="E130" s="27" t="s">
        <v>6576</v>
      </c>
      <c r="F130" s="27" t="s">
        <v>6840</v>
      </c>
      <c r="G130" s="37" t="s">
        <v>6628</v>
      </c>
      <c r="H130" s="123" t="s">
        <v>6841</v>
      </c>
      <c r="I130" s="30" t="s">
        <v>6729</v>
      </c>
      <c r="J130" s="27" t="s">
        <v>6842</v>
      </c>
      <c r="K130" s="27" t="s">
        <v>5014</v>
      </c>
      <c r="M130" s="27" t="str">
        <f>IF(SUMPRODUCT(($H$2:H130=H130)*1)=1,I130,LOOKUP(1,0/($H$1:H129=H130),$M$1:M129)&amp;","&amp;I130)</f>
        <v>CH0031 電子支付系統</v>
      </c>
    </row>
    <row r="131" spans="1:13">
      <c r="A131" s="30" t="s">
        <v>6564</v>
      </c>
      <c r="B131" s="27" t="s">
        <v>6676</v>
      </c>
      <c r="D131" s="27" t="s">
        <v>6839</v>
      </c>
      <c r="E131" s="27" t="s">
        <v>6576</v>
      </c>
      <c r="F131" s="27" t="s">
        <v>6840</v>
      </c>
      <c r="G131" s="37" t="s">
        <v>6628</v>
      </c>
      <c r="H131" s="123" t="s">
        <v>6841</v>
      </c>
      <c r="I131" s="30" t="s">
        <v>6728</v>
      </c>
      <c r="J131" s="27" t="s">
        <v>6842</v>
      </c>
      <c r="K131" s="27" t="s">
        <v>5014</v>
      </c>
      <c r="M131" s="27" t="str">
        <f>IF(SUMPRODUCT(($H$2:H131=H131)*1)=1,I131,LOOKUP(1,0/($H$1:H130=H131),$M$1:M130)&amp;","&amp;I131)</f>
        <v>CH0031 電子支付系統,TS0103 Account Link Gateway</v>
      </c>
    </row>
    <row r="132" spans="1:13">
      <c r="A132" s="27" t="s">
        <v>6564</v>
      </c>
      <c r="B132" s="27" t="s">
        <v>6676</v>
      </c>
      <c r="D132" s="27" t="s">
        <v>6843</v>
      </c>
      <c r="E132" s="27" t="s">
        <v>6646</v>
      </c>
      <c r="F132" s="27" t="s">
        <v>6844</v>
      </c>
      <c r="G132" s="37" t="s">
        <v>6628</v>
      </c>
      <c r="H132" s="123" t="s">
        <v>6845</v>
      </c>
      <c r="I132" s="30" t="s">
        <v>6694</v>
      </c>
      <c r="J132" s="27" t="s">
        <v>6846</v>
      </c>
      <c r="K132" s="27" t="s">
        <v>5014</v>
      </c>
      <c r="M132" s="27" t="str">
        <f>IF(SUMPRODUCT(($H$2:H132=H132)*1)=1,I132,LOOKUP(1,0/($H$1:H131=H132),$M$1:M131)&amp;","&amp;I132)</f>
        <v>CH0018 行動銀行系統</v>
      </c>
    </row>
    <row r="133" spans="1:13">
      <c r="A133" s="27" t="s">
        <v>6564</v>
      </c>
      <c r="B133" s="27" t="s">
        <v>6676</v>
      </c>
      <c r="D133" s="27" t="s">
        <v>6843</v>
      </c>
      <c r="E133" s="27" t="s">
        <v>6646</v>
      </c>
      <c r="F133" s="27" t="s">
        <v>6844</v>
      </c>
      <c r="G133" s="37" t="s">
        <v>6628</v>
      </c>
      <c r="H133" s="123" t="s">
        <v>6845</v>
      </c>
      <c r="I133" s="27" t="s">
        <v>6791</v>
      </c>
      <c r="J133" s="27" t="s">
        <v>6846</v>
      </c>
      <c r="K133" s="27" t="s">
        <v>5014</v>
      </c>
      <c r="L133" s="27" t="s">
        <v>3</v>
      </c>
      <c r="M133" s="27" t="str">
        <f>IF(SUMPRODUCT(($H$2:H133=H133)*1)=1,I133,LOOKUP(1,0/($H$1:H132=H133),$M$1:M132)&amp;","&amp;I133)</f>
        <v>CH0018 行動銀行系統,CH0054 社群金融平台</v>
      </c>
    </row>
    <row r="134" spans="1:13">
      <c r="A134" s="27" t="s">
        <v>6564</v>
      </c>
      <c r="B134" s="27" t="s">
        <v>6676</v>
      </c>
      <c r="D134" s="27" t="s">
        <v>6843</v>
      </c>
      <c r="E134" s="27" t="s">
        <v>6646</v>
      </c>
      <c r="F134" s="27" t="s">
        <v>6847</v>
      </c>
      <c r="G134" s="37" t="s">
        <v>6628</v>
      </c>
      <c r="H134" s="123" t="s">
        <v>6848</v>
      </c>
      <c r="I134" s="27" t="s">
        <v>6694</v>
      </c>
      <c r="J134" s="27" t="s">
        <v>6849</v>
      </c>
      <c r="K134" s="27" t="s">
        <v>5014</v>
      </c>
      <c r="M134" s="27" t="str">
        <f>IF(SUMPRODUCT(($H$2:H134=H134)*1)=1,I134,LOOKUP(1,0/($H$1:H133=H134),$M$1:M133)&amp;","&amp;I134)</f>
        <v>CH0018 行動銀行系統</v>
      </c>
    </row>
    <row r="135" spans="1:13">
      <c r="A135" s="27" t="s">
        <v>6564</v>
      </c>
      <c r="B135" s="27" t="s">
        <v>6676</v>
      </c>
      <c r="D135" s="27" t="s">
        <v>6843</v>
      </c>
      <c r="E135" s="27" t="s">
        <v>6646</v>
      </c>
      <c r="F135" s="27" t="s">
        <v>6847</v>
      </c>
      <c r="G135" s="37" t="s">
        <v>6628</v>
      </c>
      <c r="H135" s="123" t="s">
        <v>6848</v>
      </c>
      <c r="I135" s="27" t="s">
        <v>6791</v>
      </c>
      <c r="J135" s="27" t="s">
        <v>6849</v>
      </c>
      <c r="K135" s="27" t="s">
        <v>5014</v>
      </c>
      <c r="L135" s="27" t="s">
        <v>3</v>
      </c>
      <c r="M135" s="27" t="str">
        <f>IF(SUMPRODUCT(($H$2:H135=H135)*1)=1,I135,LOOKUP(1,0/($H$1:H134=H135),$M$1:M134)&amp;","&amp;I135)</f>
        <v>CH0018 行動銀行系統,CH0054 社群金融平台</v>
      </c>
    </row>
    <row r="136" spans="1:13">
      <c r="A136" s="27" t="s">
        <v>6564</v>
      </c>
      <c r="B136" s="27" t="s">
        <v>6676</v>
      </c>
      <c r="D136" s="27" t="s">
        <v>6850</v>
      </c>
      <c r="E136" s="27" t="s">
        <v>6851</v>
      </c>
      <c r="F136" s="27" t="s">
        <v>6852</v>
      </c>
      <c r="G136" s="37" t="s">
        <v>6628</v>
      </c>
      <c r="H136" s="123" t="s">
        <v>6853</v>
      </c>
      <c r="I136" s="27" t="s">
        <v>6854</v>
      </c>
      <c r="J136" s="27" t="s">
        <v>6855</v>
      </c>
      <c r="K136" s="27" t="s">
        <v>4974</v>
      </c>
      <c r="M136" s="27" t="str">
        <f>IF(SUMPRODUCT(($H$2:H136=H136)*1)=1,I136,LOOKUP(1,0/($H$1:H135=H136),$M$1:M135)&amp;","&amp;I136)</f>
        <v>CH0004 玉山官網系統</v>
      </c>
    </row>
    <row r="137" spans="1:13">
      <c r="A137" s="27" t="s">
        <v>6564</v>
      </c>
      <c r="B137" s="27" t="s">
        <v>6676</v>
      </c>
      <c r="D137" s="27" t="s">
        <v>6856</v>
      </c>
      <c r="E137" s="27" t="s">
        <v>6576</v>
      </c>
      <c r="F137" s="27" t="s">
        <v>6857</v>
      </c>
      <c r="G137" s="37" t="s">
        <v>6628</v>
      </c>
      <c r="H137" s="123" t="s">
        <v>6858</v>
      </c>
      <c r="I137" s="27" t="s">
        <v>6859</v>
      </c>
      <c r="J137" s="27" t="s">
        <v>6860</v>
      </c>
      <c r="K137" s="27" t="s">
        <v>6633</v>
      </c>
      <c r="M137" s="27" t="str">
        <f>IF(SUMPRODUCT(($H$2:H137=H137)*1)=1,I137,LOOKUP(1,0/($H$1:H136=H137),$M$1:M136)&amp;","&amp;I137)</f>
        <v>CH0046 跨境代收轉付系統</v>
      </c>
    </row>
    <row r="138" spans="1:13">
      <c r="A138" s="27" t="s">
        <v>6564</v>
      </c>
      <c r="B138" s="27" t="s">
        <v>6676</v>
      </c>
      <c r="D138" s="27" t="s">
        <v>6856</v>
      </c>
      <c r="E138" s="27" t="s">
        <v>6576</v>
      </c>
      <c r="F138" s="27" t="s">
        <v>6857</v>
      </c>
      <c r="G138" s="37" t="s">
        <v>6628</v>
      </c>
      <c r="H138" s="123" t="s">
        <v>6858</v>
      </c>
      <c r="I138" s="27" t="s">
        <v>6861</v>
      </c>
      <c r="J138" s="27" t="s">
        <v>6860</v>
      </c>
      <c r="K138" s="27" t="s">
        <v>6633</v>
      </c>
      <c r="M138" s="27" t="str">
        <f>IF(SUMPRODUCT(($H$2:H138=H138)*1)=1,I138,LOOKUP(1,0/($H$1:H137=H138),$M$1:M137)&amp;","&amp;I138)</f>
        <v>CH0046 跨境代收轉付系統,CH0032 身分認證系統</v>
      </c>
    </row>
    <row r="139" spans="1:13">
      <c r="A139" s="30" t="s">
        <v>6564</v>
      </c>
      <c r="B139" s="27" t="s">
        <v>6676</v>
      </c>
      <c r="D139" s="27" t="s">
        <v>6856</v>
      </c>
      <c r="E139" s="27" t="s">
        <v>6576</v>
      </c>
      <c r="F139" s="27" t="s">
        <v>6857</v>
      </c>
      <c r="G139" s="37" t="s">
        <v>6628</v>
      </c>
      <c r="H139" s="123" t="s">
        <v>6858</v>
      </c>
      <c r="I139" s="30" t="s">
        <v>6785</v>
      </c>
      <c r="J139" s="27" t="s">
        <v>6860</v>
      </c>
      <c r="K139" s="27" t="s">
        <v>6633</v>
      </c>
      <c r="M139" s="27" t="str">
        <f>IF(SUMPRODUCT(($H$2:H139=H139)*1)=1,I139,LOOKUP(1,0/($H$1:H138=H139),$M$1:M138)&amp;","&amp;I139)</f>
        <v>CH0046 跨境代收轉付系統,CH0032 身分認證系統,CH0053 跨境金流服務平台</v>
      </c>
    </row>
    <row r="140" spans="1:13">
      <c r="A140" s="30" t="s">
        <v>6564</v>
      </c>
      <c r="B140" s="27" t="s">
        <v>6676</v>
      </c>
      <c r="D140" s="27" t="s">
        <v>6856</v>
      </c>
      <c r="E140" s="27" t="s">
        <v>6576</v>
      </c>
      <c r="F140" s="27" t="s">
        <v>6857</v>
      </c>
      <c r="G140" s="37" t="s">
        <v>6628</v>
      </c>
      <c r="H140" s="123" t="s">
        <v>6858</v>
      </c>
      <c r="I140" s="30" t="s">
        <v>6787</v>
      </c>
      <c r="J140" s="27" t="s">
        <v>6860</v>
      </c>
      <c r="K140" s="27" t="s">
        <v>6633</v>
      </c>
      <c r="M140" s="27" t="str">
        <f>IF(SUMPRODUCT(($H$2:H140=H140)*1)=1,I140,LOOKUP(1,0/($H$1:H139=H140),$M$1:M139)&amp;","&amp;I140)</f>
        <v>CH0046 跨境代收轉付系統,CH0032 身分認證系統,CH0053 跨境金流服務平台,CH0048 整合收款服務系統</v>
      </c>
    </row>
    <row r="141" spans="1:13">
      <c r="A141" s="30" t="s">
        <v>6564</v>
      </c>
      <c r="B141" s="27" t="s">
        <v>6676</v>
      </c>
      <c r="D141" s="27" t="s">
        <v>6856</v>
      </c>
      <c r="E141" s="27" t="s">
        <v>6576</v>
      </c>
      <c r="F141" s="27" t="s">
        <v>6857</v>
      </c>
      <c r="G141" s="37" t="s">
        <v>6628</v>
      </c>
      <c r="H141" s="123" t="s">
        <v>6858</v>
      </c>
      <c r="I141" s="30" t="s">
        <v>6727</v>
      </c>
      <c r="J141" s="27" t="s">
        <v>6860</v>
      </c>
      <c r="K141" s="27" t="s">
        <v>6633</v>
      </c>
      <c r="M141" s="27" t="str">
        <f>IF(SUMPRODUCT(($H$2:H141=H141)*1)=1,I141,LOOKUP(1,0/($H$1:H140=H141),$M$1:M140)&amp;","&amp;I141)</f>
        <v>CH0046 跨境代收轉付系統,CH0032 身分認證系統,CH0053 跨境金流服務平台,CH0048 整合收款服務系統,CH0027 第三方支付系統</v>
      </c>
    </row>
    <row r="142" spans="1:13">
      <c r="A142" s="30" t="s">
        <v>6564</v>
      </c>
      <c r="B142" s="27" t="s">
        <v>6676</v>
      </c>
      <c r="D142" s="27" t="s">
        <v>6856</v>
      </c>
      <c r="E142" s="27" t="s">
        <v>6576</v>
      </c>
      <c r="F142" s="27" t="s">
        <v>6857</v>
      </c>
      <c r="G142" s="37" t="s">
        <v>6628</v>
      </c>
      <c r="H142" s="123" t="s">
        <v>6858</v>
      </c>
      <c r="I142" s="30" t="s">
        <v>6732</v>
      </c>
      <c r="J142" s="27" t="s">
        <v>6860</v>
      </c>
      <c r="K142" s="27" t="s">
        <v>6633</v>
      </c>
      <c r="M142" s="27" t="str">
        <f>IF(SUMPRODUCT(($H$2:H142=H142)*1)=1,I142,LOOKUP(1,0/($H$1:H141=H142),$M$1:M141)&amp;","&amp;I142)</f>
        <v>CH0046 跨境代收轉付系統,CH0032 身分認證系統,CH0053 跨境金流服務平台,CH0048 整合收款服務系統,CH0027 第三方支付系統,TS0046 玉山智慧信託網EST</v>
      </c>
    </row>
    <row r="143" spans="1:13">
      <c r="A143" s="30" t="s">
        <v>6564</v>
      </c>
      <c r="B143" s="27" t="s">
        <v>6676</v>
      </c>
      <c r="D143" s="27" t="s">
        <v>6862</v>
      </c>
      <c r="E143" s="27" t="s">
        <v>6756</v>
      </c>
      <c r="F143" s="27" t="s">
        <v>10632</v>
      </c>
      <c r="G143" s="37" t="s">
        <v>6628</v>
      </c>
      <c r="H143" s="123" t="s">
        <v>6863</v>
      </c>
      <c r="I143" s="30" t="s">
        <v>6761</v>
      </c>
      <c r="J143" s="27" t="s">
        <v>6864</v>
      </c>
      <c r="K143" s="27" t="s">
        <v>4974</v>
      </c>
      <c r="L143" s="27" t="s">
        <v>6865</v>
      </c>
      <c r="M143" s="27" t="str">
        <f>IF(SUMPRODUCT(($H$2:H143=H143)*1)=1,I143,LOOKUP(1,0/($H$1:H142=H143),$M$1:M142)&amp;","&amp;I143)</f>
        <v>TS0077 新世代分行系統(NBS)</v>
      </c>
    </row>
    <row r="144" spans="1:13">
      <c r="A144" s="30" t="s">
        <v>6564</v>
      </c>
      <c r="B144" s="27" t="s">
        <v>6676</v>
      </c>
      <c r="D144" s="27" t="s">
        <v>6866</v>
      </c>
      <c r="E144" s="27" t="s">
        <v>6867</v>
      </c>
      <c r="F144" s="27" t="s">
        <v>6868</v>
      </c>
      <c r="G144" s="37" t="s">
        <v>6628</v>
      </c>
      <c r="H144" s="123" t="s">
        <v>6869</v>
      </c>
      <c r="I144" s="30" t="s">
        <v>6761</v>
      </c>
      <c r="J144" s="27" t="s">
        <v>6870</v>
      </c>
      <c r="K144" s="27" t="s">
        <v>6725</v>
      </c>
      <c r="L144" s="27" t="s">
        <v>6871</v>
      </c>
      <c r="M144" s="27" t="str">
        <f>IF(SUMPRODUCT(($H$2:H144=H144)*1)=1,I144,LOOKUP(1,0/($H$1:H143=H144),$M$1:M143)&amp;","&amp;I144)</f>
        <v>TS0077 新世代分行系統(NBS)</v>
      </c>
    </row>
    <row r="145" spans="1:13">
      <c r="A145" s="30" t="s">
        <v>6564</v>
      </c>
      <c r="B145" s="27" t="s">
        <v>6676</v>
      </c>
      <c r="D145" s="27" t="s">
        <v>7289</v>
      </c>
      <c r="E145" s="27" t="s">
        <v>6898</v>
      </c>
      <c r="F145" s="27" t="s">
        <v>6872</v>
      </c>
      <c r="G145" s="37" t="s">
        <v>6628</v>
      </c>
      <c r="H145" s="123" t="s">
        <v>6873</v>
      </c>
      <c r="I145" s="27" t="s">
        <v>6694</v>
      </c>
      <c r="J145" s="27" t="s">
        <v>10633</v>
      </c>
      <c r="K145" s="27" t="s">
        <v>6633</v>
      </c>
      <c r="M145" s="27" t="str">
        <f>IF(SUMPRODUCT(($H$2:H145=H145)*1)=1,I145,LOOKUP(1,0/($H$1:H144=H145),$M$1:M144)&amp;","&amp;I145)</f>
        <v>CH0018 行動銀行系統</v>
      </c>
    </row>
    <row r="146" spans="1:13">
      <c r="A146" s="30" t="s">
        <v>6564</v>
      </c>
      <c r="B146" s="27" t="s">
        <v>6676</v>
      </c>
      <c r="D146" s="27" t="s">
        <v>7289</v>
      </c>
      <c r="E146" s="27" t="s">
        <v>6898</v>
      </c>
      <c r="F146" s="27" t="s">
        <v>6872</v>
      </c>
      <c r="G146" s="37" t="s">
        <v>6628</v>
      </c>
      <c r="H146" s="123" t="s">
        <v>6873</v>
      </c>
      <c r="I146" s="30" t="s">
        <v>6731</v>
      </c>
      <c r="J146" s="27" t="s">
        <v>10633</v>
      </c>
      <c r="K146" s="27" t="s">
        <v>6633</v>
      </c>
      <c r="M146" s="27" t="str">
        <f>IF(SUMPRODUCT(($H$2:H146=H146)*1)=1,I146,LOOKUP(1,0/($H$1:H145=H146),$M$1:M145)&amp;","&amp;I146)</f>
        <v>CH0018 行動銀行系統,CH0025 個網銀系統(PIB)</v>
      </c>
    </row>
    <row r="147" spans="1:13">
      <c r="A147" s="30" t="s">
        <v>6564</v>
      </c>
      <c r="B147" s="27" t="s">
        <v>6676</v>
      </c>
      <c r="D147" s="27" t="s">
        <v>7362</v>
      </c>
      <c r="E147" s="27" t="s">
        <v>6898</v>
      </c>
      <c r="F147" s="27" t="s">
        <v>6874</v>
      </c>
      <c r="G147" s="37" t="s">
        <v>6628</v>
      </c>
      <c r="H147" s="123" t="s">
        <v>10634</v>
      </c>
      <c r="I147" s="30" t="s">
        <v>6694</v>
      </c>
      <c r="J147" s="27" t="s">
        <v>10635</v>
      </c>
      <c r="K147" s="27" t="s">
        <v>6633</v>
      </c>
      <c r="M147" s="27" t="str">
        <f>IF(SUMPRODUCT(($H$2:H147=H147)*1)=1,I147,LOOKUP(1,0/($H$1:H146=H147),$M$1:M146)&amp;","&amp;I147)</f>
        <v>CH0018 行動銀行系統</v>
      </c>
    </row>
    <row r="148" spans="1:13">
      <c r="A148" s="30" t="s">
        <v>6564</v>
      </c>
      <c r="B148" s="27" t="s">
        <v>6676</v>
      </c>
      <c r="D148" s="27" t="s">
        <v>6875</v>
      </c>
      <c r="E148" s="27" t="s">
        <v>6876</v>
      </c>
      <c r="F148" s="27" t="s">
        <v>6877</v>
      </c>
      <c r="H148" s="123" t="s">
        <v>4991</v>
      </c>
      <c r="I148" s="30" t="s">
        <v>6878</v>
      </c>
      <c r="J148" s="27" t="s">
        <v>6879</v>
      </c>
      <c r="M148" s="27" t="str">
        <f>IF(SUMPRODUCT(($H$2:H148=H148)*1)=1,I148,LOOKUP(1,0/($H$1:H147=H148),$M$1:M147)&amp;","&amp;I148)</f>
        <v>CH0001 ATM系統_台灣</v>
      </c>
    </row>
    <row r="149" spans="1:13">
      <c r="A149" s="30" t="s">
        <v>6564</v>
      </c>
      <c r="B149" s="27" t="s">
        <v>6676</v>
      </c>
      <c r="D149" s="27" t="s">
        <v>6880</v>
      </c>
      <c r="E149" s="27" t="s">
        <v>6881</v>
      </c>
      <c r="F149" s="27" t="s">
        <v>10636</v>
      </c>
      <c r="H149" s="123" t="s">
        <v>4996</v>
      </c>
      <c r="I149" s="30" t="s">
        <v>6882</v>
      </c>
      <c r="J149" s="27" t="s">
        <v>6883</v>
      </c>
      <c r="M149" s="27" t="str">
        <f>IF(SUMPRODUCT(($H$2:H149=H149)*1)=1,I149,LOOKUP(1,0/($H$1:H148=H149),$M$1:M148)&amp;","&amp;I149)</f>
        <v>TST002 玉證線上開戶系統(onlineaccount)</v>
      </c>
    </row>
    <row r="150" spans="1:13">
      <c r="A150" s="30" t="s">
        <v>6564</v>
      </c>
      <c r="B150" s="27" t="s">
        <v>6676</v>
      </c>
      <c r="D150" s="27" t="s">
        <v>6884</v>
      </c>
      <c r="E150" s="27" t="s">
        <v>6885</v>
      </c>
      <c r="F150" s="27" t="s">
        <v>6886</v>
      </c>
      <c r="H150" s="123" t="s">
        <v>4998</v>
      </c>
      <c r="I150" s="30" t="s">
        <v>6882</v>
      </c>
      <c r="J150" s="27" t="s">
        <v>6887</v>
      </c>
      <c r="M150" s="27" t="str">
        <f>IF(SUMPRODUCT(($H$2:H150=H150)*1)=1,I150,LOOKUP(1,0/($H$1:H149=H150),$M$1:M149)&amp;","&amp;I150)</f>
        <v>TST002 玉證線上開戶系統(onlineaccount)</v>
      </c>
    </row>
    <row r="151" spans="1:13">
      <c r="A151" s="30" t="s">
        <v>6564</v>
      </c>
      <c r="B151" s="27" t="s">
        <v>6676</v>
      </c>
      <c r="D151" s="27" t="s">
        <v>6888</v>
      </c>
      <c r="E151" s="27" t="s">
        <v>6881</v>
      </c>
      <c r="F151" s="27" t="s">
        <v>6889</v>
      </c>
      <c r="H151" s="123" t="s">
        <v>4999</v>
      </c>
      <c r="I151" s="30" t="s">
        <v>6882</v>
      </c>
      <c r="J151" s="27" t="s">
        <v>6890</v>
      </c>
      <c r="M151" s="27" t="str">
        <f>IF(SUMPRODUCT(($H$2:H151=H151)*1)=1,I151,LOOKUP(1,0/($H$1:H150=H151),$M$1:M150)&amp;","&amp;I151)</f>
        <v>TST002 玉證線上開戶系統(onlineaccount)</v>
      </c>
    </row>
    <row r="152" spans="1:13">
      <c r="A152" s="30" t="s">
        <v>6564</v>
      </c>
      <c r="B152" s="27" t="s">
        <v>6676</v>
      </c>
      <c r="D152" s="27" t="s">
        <v>6891</v>
      </c>
      <c r="E152" s="27" t="s">
        <v>6646</v>
      </c>
      <c r="F152" s="27" t="s">
        <v>6892</v>
      </c>
      <c r="H152" s="123" t="s">
        <v>5000</v>
      </c>
      <c r="I152" s="30" t="s">
        <v>6882</v>
      </c>
      <c r="J152" s="27" t="s">
        <v>6893</v>
      </c>
      <c r="M152" s="27" t="str">
        <f>IF(SUMPRODUCT(($H$2:H152=H152)*1)=1,I152,LOOKUP(1,0/($H$1:H151=H152),$M$1:M151)&amp;","&amp;I152)</f>
        <v>TST002 玉證線上開戶系統(onlineaccount)</v>
      </c>
    </row>
    <row r="153" spans="1:13">
      <c r="A153" s="30" t="s">
        <v>6564</v>
      </c>
      <c r="B153" s="27" t="s">
        <v>6676</v>
      </c>
      <c r="D153" s="27" t="s">
        <v>6894</v>
      </c>
      <c r="E153" s="27" t="s">
        <v>6895</v>
      </c>
      <c r="F153" s="27" t="s">
        <v>5001</v>
      </c>
      <c r="H153" s="123" t="s">
        <v>5003</v>
      </c>
      <c r="I153" s="30" t="s">
        <v>6859</v>
      </c>
      <c r="J153" s="27" t="s">
        <v>6896</v>
      </c>
      <c r="M153" s="27" t="str">
        <f>IF(SUMPRODUCT(($H$2:H153=H153)*1)=1,I153,LOOKUP(1,0/($H$1:H152=H153),$M$1:M152)&amp;","&amp;I153)</f>
        <v>CH0046 跨境代收轉付系統</v>
      </c>
    </row>
    <row r="154" spans="1:13">
      <c r="A154" s="30" t="s">
        <v>6819</v>
      </c>
      <c r="B154" s="27" t="s">
        <v>6676</v>
      </c>
      <c r="D154" s="27" t="s">
        <v>6897</v>
      </c>
      <c r="E154" s="27" t="s">
        <v>6898</v>
      </c>
      <c r="F154" s="27" t="s">
        <v>6899</v>
      </c>
      <c r="H154" s="123" t="s">
        <v>5087</v>
      </c>
      <c r="I154" s="27" t="s">
        <v>6900</v>
      </c>
      <c r="J154" s="27" t="s">
        <v>6901</v>
      </c>
      <c r="M154" s="27" t="str">
        <f>IF(SUMPRODUCT(($H$2:H154=H154)*1)=1,I154,LOOKUP(1,0/($H$1:H153=H154),$M$1:M153)&amp;","&amp;I154)</f>
        <v>TS0089 應收帳款系統</v>
      </c>
    </row>
    <row r="155" spans="1:13">
      <c r="A155" s="30" t="s">
        <v>6819</v>
      </c>
      <c r="B155" s="27" t="s">
        <v>6676</v>
      </c>
      <c r="D155" s="27" t="s">
        <v>6902</v>
      </c>
      <c r="E155" s="27" t="s">
        <v>6898</v>
      </c>
      <c r="F155" s="27" t="s">
        <v>5092</v>
      </c>
      <c r="H155" s="123" t="s">
        <v>5091</v>
      </c>
      <c r="I155" s="30" t="s">
        <v>6900</v>
      </c>
      <c r="J155" s="27" t="s">
        <v>6901</v>
      </c>
      <c r="M155" s="27" t="str">
        <f>IF(SUMPRODUCT(($H$2:H155=H155)*1)=1,I155,LOOKUP(1,0/($H$1:H154=H155),$M$1:M154)&amp;","&amp;I155)</f>
        <v>TS0089 應收帳款系統</v>
      </c>
    </row>
    <row r="156" spans="1:13">
      <c r="A156" s="30" t="s">
        <v>6819</v>
      </c>
      <c r="B156" s="27" t="s">
        <v>6676</v>
      </c>
      <c r="D156" s="27" t="s">
        <v>6903</v>
      </c>
      <c r="E156" s="27" t="s">
        <v>6904</v>
      </c>
      <c r="F156" s="27" t="s">
        <v>6905</v>
      </c>
      <c r="H156" s="123" t="s">
        <v>5093</v>
      </c>
      <c r="I156" s="30" t="s">
        <v>6900</v>
      </c>
      <c r="J156" s="27" t="s">
        <v>6906</v>
      </c>
      <c r="M156" s="27" t="str">
        <f>IF(SUMPRODUCT(($H$2:H156=H156)*1)=1,I156,LOOKUP(1,0/($H$1:H155=H156),$M$1:M155)&amp;","&amp;I156)</f>
        <v>TS0089 應收帳款系統</v>
      </c>
    </row>
    <row r="157" spans="1:13">
      <c r="A157" s="30" t="s">
        <v>6819</v>
      </c>
      <c r="B157" s="27" t="s">
        <v>6676</v>
      </c>
      <c r="D157" s="27" t="s">
        <v>6907</v>
      </c>
      <c r="E157" s="27" t="s">
        <v>6820</v>
      </c>
      <c r="F157" s="27" t="s">
        <v>6908</v>
      </c>
      <c r="H157" s="123" t="s">
        <v>5094</v>
      </c>
      <c r="I157" s="30" t="s">
        <v>6822</v>
      </c>
      <c r="J157" s="27" t="s">
        <v>6823</v>
      </c>
      <c r="M157" s="27" t="str">
        <f>IF(SUMPRODUCT(($H$2:H157=H157)*1)=1,I157,LOOKUP(1,0/($H$1:H156=H157),$M$1:M156)&amp;","&amp;I157)</f>
        <v>TS0030 台灣全球財務金融系統(GTS)</v>
      </c>
    </row>
    <row r="158" spans="1:13">
      <c r="A158" s="30" t="s">
        <v>6819</v>
      </c>
      <c r="B158" s="27" t="s">
        <v>6676</v>
      </c>
      <c r="D158" s="27" t="s">
        <v>6907</v>
      </c>
      <c r="E158" s="27" t="s">
        <v>6820</v>
      </c>
      <c r="F158" s="27" t="s">
        <v>5032</v>
      </c>
      <c r="H158" s="123" t="s">
        <v>5097</v>
      </c>
      <c r="I158" s="30" t="s">
        <v>6822</v>
      </c>
      <c r="J158" s="27" t="s">
        <v>6823</v>
      </c>
      <c r="M158" s="27" t="str">
        <f>IF(SUMPRODUCT(($H$2:H158=H158)*1)=1,I158,LOOKUP(1,0/($H$1:H157=H158),$M$1:M157)&amp;","&amp;I158)</f>
        <v>TS0030 台灣全球財務金融系統(GTS)</v>
      </c>
    </row>
    <row r="159" spans="1:13">
      <c r="A159" s="30" t="s">
        <v>6564</v>
      </c>
      <c r="B159" s="27" t="s">
        <v>6676</v>
      </c>
      <c r="D159" s="27" t="s">
        <v>6909</v>
      </c>
      <c r="E159" s="27" t="s">
        <v>6605</v>
      </c>
      <c r="F159" s="27" t="s">
        <v>6910</v>
      </c>
      <c r="H159" s="123" t="s">
        <v>5098</v>
      </c>
      <c r="I159" s="30" t="s">
        <v>6822</v>
      </c>
      <c r="J159" s="27" t="s">
        <v>6911</v>
      </c>
      <c r="M159" s="27" t="str">
        <f>IF(SUMPRODUCT(($H$2:H159=H159)*1)=1,I159,LOOKUP(1,0/($H$1:H158=H159),$M$1:M158)&amp;","&amp;I159)</f>
        <v>TS0030 台灣全球財務金融系統(GTS)</v>
      </c>
    </row>
    <row r="160" spans="1:13">
      <c r="A160" s="30" t="s">
        <v>6564</v>
      </c>
      <c r="B160" s="27" t="s">
        <v>6676</v>
      </c>
      <c r="D160" s="27" t="s">
        <v>6909</v>
      </c>
      <c r="E160" s="27" t="s">
        <v>6605</v>
      </c>
      <c r="F160" s="27" t="s">
        <v>6910</v>
      </c>
      <c r="H160" s="123" t="s">
        <v>5098</v>
      </c>
      <c r="I160" s="30" t="s">
        <v>6912</v>
      </c>
      <c r="J160" s="27" t="s">
        <v>6911</v>
      </c>
      <c r="M160" s="27" t="str">
        <f>IF(SUMPRODUCT(($H$2:H160=H160)*1)=1,I160,LOOKUP(1,0/($H$1:H159=H160),$M$1:M159)&amp;","&amp;I160)</f>
        <v>TS0030 台灣全球財務金融系統(GTS),TS0096 財金業務支援系統(TSS)</v>
      </c>
    </row>
    <row r="161" spans="1:13">
      <c r="A161" s="30" t="s">
        <v>6819</v>
      </c>
      <c r="B161" s="27" t="s">
        <v>6676</v>
      </c>
      <c r="D161" s="27" t="s">
        <v>6913</v>
      </c>
      <c r="E161" s="27" t="s">
        <v>6820</v>
      </c>
      <c r="F161" s="27" t="s">
        <v>6914</v>
      </c>
      <c r="H161" s="123" t="s">
        <v>5101</v>
      </c>
      <c r="I161" s="30" t="s">
        <v>6822</v>
      </c>
      <c r="J161" s="27" t="s">
        <v>6825</v>
      </c>
      <c r="M161" s="27" t="str">
        <f>IF(SUMPRODUCT(($H$2:H161=H161)*1)=1,I161,LOOKUP(1,0/($H$1:H160=H161),$M$1:M160)&amp;","&amp;I161)</f>
        <v>TS0030 台灣全球財務金融系統(GTS)</v>
      </c>
    </row>
    <row r="162" spans="1:13">
      <c r="A162" s="30" t="s">
        <v>6819</v>
      </c>
      <c r="B162" s="27" t="s">
        <v>6676</v>
      </c>
      <c r="D162" s="27" t="s">
        <v>6913</v>
      </c>
      <c r="E162" s="27" t="s">
        <v>6820</v>
      </c>
      <c r="F162" s="27" t="s">
        <v>6914</v>
      </c>
      <c r="H162" s="123" t="s">
        <v>5101</v>
      </c>
      <c r="I162" s="30" t="s">
        <v>6912</v>
      </c>
      <c r="J162" s="27" t="s">
        <v>6825</v>
      </c>
      <c r="M162" s="27" t="str">
        <f>IF(SUMPRODUCT(($H$2:H162=H162)*1)=1,I162,LOOKUP(1,0/($H$1:H161=H162),$M$1:M161)&amp;","&amp;I162)</f>
        <v>TS0030 台灣全球財務金融系統(GTS),TS0096 財金業務支援系統(TSS)</v>
      </c>
    </row>
    <row r="163" spans="1:13">
      <c r="A163" s="30" t="s">
        <v>6819</v>
      </c>
      <c r="B163" s="27" t="s">
        <v>6676</v>
      </c>
      <c r="D163" s="27" t="s">
        <v>6915</v>
      </c>
      <c r="E163" s="27" t="s">
        <v>6820</v>
      </c>
      <c r="F163" s="27" t="s">
        <v>6916</v>
      </c>
      <c r="H163" s="123" t="s">
        <v>5105</v>
      </c>
      <c r="I163" s="27" t="s">
        <v>6783</v>
      </c>
      <c r="J163" s="27" t="s">
        <v>6917</v>
      </c>
      <c r="M163" s="27" t="str">
        <f>IF(SUMPRODUCT(($H$2:H163=H163)*1)=1,I163,LOOKUP(1,0/($H$1:H162=H163),$M$1:M162)&amp;","&amp;I163)</f>
        <v>TS0029 台灣外匯系統</v>
      </c>
    </row>
    <row r="164" spans="1:13">
      <c r="A164" s="30" t="s">
        <v>6819</v>
      </c>
      <c r="B164" s="27" t="s">
        <v>6676</v>
      </c>
      <c r="D164" s="27" t="s">
        <v>6915</v>
      </c>
      <c r="E164" s="27" t="s">
        <v>6820</v>
      </c>
      <c r="F164" s="27" t="s">
        <v>5032</v>
      </c>
      <c r="H164" s="123" t="s">
        <v>5108</v>
      </c>
      <c r="I164" s="30" t="s">
        <v>6783</v>
      </c>
      <c r="J164" s="27" t="s">
        <v>6917</v>
      </c>
      <c r="M164" s="27" t="str">
        <f>IF(SUMPRODUCT(($H$2:H164=H164)*1)=1,I164,LOOKUP(1,0/($H$1:H163=H164),$M$1:M163)&amp;","&amp;I164)</f>
        <v>TS0029 台灣外匯系統</v>
      </c>
    </row>
    <row r="165" spans="1:13">
      <c r="A165" s="30" t="s">
        <v>6819</v>
      </c>
      <c r="B165" s="27" t="s">
        <v>6676</v>
      </c>
      <c r="D165" s="27" t="s">
        <v>6918</v>
      </c>
      <c r="E165" s="27" t="s">
        <v>6820</v>
      </c>
      <c r="F165" s="27" t="s">
        <v>5222</v>
      </c>
      <c r="H165" s="123" t="s">
        <v>5109</v>
      </c>
      <c r="I165" s="30" t="s">
        <v>6783</v>
      </c>
      <c r="J165" s="27" t="s">
        <v>6917</v>
      </c>
      <c r="M165" s="27" t="str">
        <f>IF(SUMPRODUCT(($H$2:H165=H165)*1)=1,I165,LOOKUP(1,0/($H$1:H164=H165),$M$1:M164)&amp;","&amp;I165)</f>
        <v>TS0029 台灣外匯系統</v>
      </c>
    </row>
    <row r="166" spans="1:13">
      <c r="A166" s="30" t="s">
        <v>6819</v>
      </c>
      <c r="B166" s="27" t="s">
        <v>6676</v>
      </c>
      <c r="D166" s="27" t="s">
        <v>6918</v>
      </c>
      <c r="E166" s="27" t="s">
        <v>6820</v>
      </c>
      <c r="F166" s="27" t="s">
        <v>5222</v>
      </c>
      <c r="H166" s="123" t="s">
        <v>5110</v>
      </c>
      <c r="I166" s="30" t="s">
        <v>6783</v>
      </c>
      <c r="J166" s="27" t="s">
        <v>6917</v>
      </c>
      <c r="M166" s="27" t="str">
        <f>IF(SUMPRODUCT(($H$2:H166=H166)*1)=1,I166,LOOKUP(1,0/($H$1:H165=H166),$M$1:M165)&amp;","&amp;I166)</f>
        <v>TS0029 台灣外匯系統</v>
      </c>
    </row>
    <row r="167" spans="1:13">
      <c r="A167" s="30" t="s">
        <v>6819</v>
      </c>
      <c r="B167" s="27" t="s">
        <v>6676</v>
      </c>
      <c r="D167" s="27" t="s">
        <v>6919</v>
      </c>
      <c r="E167" s="27" t="s">
        <v>6920</v>
      </c>
      <c r="F167" s="27" t="s">
        <v>6921</v>
      </c>
      <c r="H167" s="123" t="s">
        <v>5111</v>
      </c>
      <c r="I167" s="30" t="s">
        <v>6783</v>
      </c>
      <c r="J167" s="27" t="s">
        <v>6922</v>
      </c>
      <c r="M167" s="27" t="str">
        <f>IF(SUMPRODUCT(($H$2:H167=H167)*1)=1,I167,LOOKUP(1,0/($H$1:H166=H167),$M$1:M166)&amp;","&amp;I167)</f>
        <v>TS0029 台灣外匯系統</v>
      </c>
    </row>
    <row r="168" spans="1:13">
      <c r="A168" s="30" t="s">
        <v>6819</v>
      </c>
      <c r="B168" s="27" t="s">
        <v>6676</v>
      </c>
      <c r="D168" s="27" t="s">
        <v>6919</v>
      </c>
      <c r="E168" s="27" t="s">
        <v>6920</v>
      </c>
      <c r="F168" s="27" t="s">
        <v>5032</v>
      </c>
      <c r="H168" s="123" t="s">
        <v>5112</v>
      </c>
      <c r="I168" s="30" t="s">
        <v>6783</v>
      </c>
      <c r="J168" s="27" t="s">
        <v>6922</v>
      </c>
      <c r="M168" s="27" t="str">
        <f>IF(SUMPRODUCT(($H$2:H168=H168)*1)=1,I168,LOOKUP(1,0/($H$1:H167=H168),$M$1:M167)&amp;","&amp;I168)</f>
        <v>TS0029 台灣外匯系統</v>
      </c>
    </row>
    <row r="169" spans="1:13">
      <c r="A169" s="30" t="s">
        <v>6819</v>
      </c>
      <c r="B169" s="27" t="s">
        <v>6676</v>
      </c>
      <c r="D169" s="27" t="s">
        <v>6923</v>
      </c>
      <c r="E169" s="27" t="s">
        <v>6820</v>
      </c>
      <c r="F169" s="27" t="s">
        <v>6924</v>
      </c>
      <c r="H169" s="123" t="s">
        <v>5113</v>
      </c>
      <c r="I169" s="30" t="s">
        <v>6783</v>
      </c>
      <c r="J169" s="27" t="s">
        <v>6917</v>
      </c>
      <c r="M169" s="27" t="str">
        <f>IF(SUMPRODUCT(($H$2:H169=H169)*1)=1,I169,LOOKUP(1,0/($H$1:H168=H169),$M$1:M168)&amp;","&amp;I169)</f>
        <v>TS0029 台灣外匯系統</v>
      </c>
    </row>
    <row r="170" spans="1:13">
      <c r="A170" s="30" t="s">
        <v>6819</v>
      </c>
      <c r="B170" s="27" t="s">
        <v>6676</v>
      </c>
      <c r="D170" s="27" t="s">
        <v>6925</v>
      </c>
      <c r="E170" s="27" t="s">
        <v>6926</v>
      </c>
      <c r="F170" s="27" t="s">
        <v>6927</v>
      </c>
      <c r="H170" s="123" t="s">
        <v>5114</v>
      </c>
      <c r="I170" s="30" t="s">
        <v>6783</v>
      </c>
      <c r="J170" s="27" t="s">
        <v>6928</v>
      </c>
      <c r="M170" s="27" t="str">
        <f>IF(SUMPRODUCT(($H$2:H170=H170)*1)=1,I170,LOOKUP(1,0/($H$1:H169=H170),$M$1:M169)&amp;","&amp;I170)</f>
        <v>TS0029 台灣外匯系統</v>
      </c>
    </row>
    <row r="171" spans="1:13">
      <c r="A171" s="30" t="s">
        <v>6819</v>
      </c>
      <c r="B171" s="27" t="s">
        <v>6676</v>
      </c>
      <c r="D171" s="27" t="s">
        <v>6925</v>
      </c>
      <c r="E171" s="27" t="s">
        <v>6926</v>
      </c>
      <c r="F171" s="27" t="s">
        <v>6927</v>
      </c>
      <c r="H171" s="123" t="s">
        <v>5114</v>
      </c>
      <c r="I171" s="30" t="s">
        <v>6784</v>
      </c>
      <c r="J171" s="27" t="s">
        <v>6928</v>
      </c>
      <c r="M171" s="27" t="str">
        <f>IF(SUMPRODUCT(($H$2:H171=H171)*1)=1,I171,LOOKUP(1,0/($H$1:H170=H171),$M$1:M170)&amp;","&amp;I171)</f>
        <v>TS0029 台灣外匯系統,TS0094 台灣外幣融資系統(ELS)</v>
      </c>
    </row>
    <row r="172" spans="1:13">
      <c r="A172" s="30" t="s">
        <v>6819</v>
      </c>
      <c r="B172" s="27" t="s">
        <v>6676</v>
      </c>
      <c r="D172" s="27" t="s">
        <v>6925</v>
      </c>
      <c r="E172" s="27" t="s">
        <v>6926</v>
      </c>
      <c r="F172" s="27" t="s">
        <v>5032</v>
      </c>
      <c r="H172" s="123" t="s">
        <v>5117</v>
      </c>
      <c r="I172" s="30" t="s">
        <v>6783</v>
      </c>
      <c r="J172" s="27" t="s">
        <v>6928</v>
      </c>
      <c r="M172" s="27" t="str">
        <f>IF(SUMPRODUCT(($H$2:H172=H172)*1)=1,I172,LOOKUP(1,0/($H$1:H171=H172),$M$1:M171)&amp;","&amp;I172)</f>
        <v>TS0029 台灣外匯系統</v>
      </c>
    </row>
    <row r="173" spans="1:13">
      <c r="A173" s="30" t="s">
        <v>6819</v>
      </c>
      <c r="B173" s="27" t="s">
        <v>6676</v>
      </c>
      <c r="D173" s="27" t="s">
        <v>6925</v>
      </c>
      <c r="E173" s="27" t="s">
        <v>6926</v>
      </c>
      <c r="F173" s="27" t="s">
        <v>5032</v>
      </c>
      <c r="H173" s="123" t="s">
        <v>5117</v>
      </c>
      <c r="I173" s="30" t="s">
        <v>6784</v>
      </c>
      <c r="J173" s="27" t="s">
        <v>6928</v>
      </c>
      <c r="M173" s="27" t="str">
        <f>IF(SUMPRODUCT(($H$2:H173=H173)*1)=1,I173,LOOKUP(1,0/($H$1:H172=H173),$M$1:M172)&amp;","&amp;I173)</f>
        <v>TS0029 台灣外匯系統,TS0094 台灣外幣融資系統(ELS)</v>
      </c>
    </row>
    <row r="174" spans="1:13">
      <c r="A174" s="30" t="s">
        <v>6819</v>
      </c>
      <c r="B174" s="27" t="s">
        <v>6676</v>
      </c>
      <c r="D174" s="27" t="s">
        <v>6929</v>
      </c>
      <c r="E174" s="27" t="s">
        <v>6930</v>
      </c>
      <c r="F174" s="27" t="s">
        <v>6931</v>
      </c>
      <c r="H174" s="123" t="s">
        <v>5118</v>
      </c>
      <c r="I174" s="30" t="s">
        <v>6783</v>
      </c>
      <c r="J174" s="27" t="s">
        <v>6932</v>
      </c>
      <c r="M174" s="27" t="str">
        <f>IF(SUMPRODUCT(($H$2:H174=H174)*1)=1,I174,LOOKUP(1,0/($H$1:H173=H174),$M$1:M173)&amp;","&amp;I174)</f>
        <v>TS0029 台灣外匯系統</v>
      </c>
    </row>
    <row r="175" spans="1:13">
      <c r="A175" s="30" t="s">
        <v>6819</v>
      </c>
      <c r="B175" s="27" t="s">
        <v>6676</v>
      </c>
      <c r="D175" s="27" t="s">
        <v>6929</v>
      </c>
      <c r="E175" s="27" t="s">
        <v>6930</v>
      </c>
      <c r="F175" s="27" t="s">
        <v>6931</v>
      </c>
      <c r="H175" s="123" t="s">
        <v>5118</v>
      </c>
      <c r="I175" s="30" t="s">
        <v>6784</v>
      </c>
      <c r="J175" s="27" t="s">
        <v>6932</v>
      </c>
      <c r="M175" s="27" t="str">
        <f>IF(SUMPRODUCT(($H$2:H175=H175)*1)=1,I175,LOOKUP(1,0/($H$1:H174=H175),$M$1:M174)&amp;","&amp;I175)</f>
        <v>TS0029 台灣外匯系統,TS0094 台灣外幣融資系統(ELS)</v>
      </c>
    </row>
    <row r="176" spans="1:13">
      <c r="A176" s="30" t="s">
        <v>6819</v>
      </c>
      <c r="B176" s="27" t="s">
        <v>6676</v>
      </c>
      <c r="D176" s="27" t="s">
        <v>6929</v>
      </c>
      <c r="E176" s="27" t="s">
        <v>6930</v>
      </c>
      <c r="F176" s="27" t="s">
        <v>5032</v>
      </c>
      <c r="H176" s="123" t="s">
        <v>5119</v>
      </c>
      <c r="I176" s="27" t="s">
        <v>6783</v>
      </c>
      <c r="J176" s="27" t="s">
        <v>6932</v>
      </c>
      <c r="M176" s="27" t="str">
        <f>IF(SUMPRODUCT(($H$2:H176=H176)*1)=1,I176,LOOKUP(1,0/($H$1:H175=H176),$M$1:M175)&amp;","&amp;I176)</f>
        <v>TS0029 台灣外匯系統</v>
      </c>
    </row>
    <row r="177" spans="1:13">
      <c r="A177" s="30" t="s">
        <v>6819</v>
      </c>
      <c r="B177" s="27" t="s">
        <v>6676</v>
      </c>
      <c r="D177" s="27" t="s">
        <v>6929</v>
      </c>
      <c r="E177" s="27" t="s">
        <v>6930</v>
      </c>
      <c r="F177" s="27" t="s">
        <v>5032</v>
      </c>
      <c r="H177" s="123" t="s">
        <v>5119</v>
      </c>
      <c r="I177" s="30" t="s">
        <v>6784</v>
      </c>
      <c r="J177" s="27" t="s">
        <v>6932</v>
      </c>
      <c r="M177" s="27" t="str">
        <f>IF(SUMPRODUCT(($H$2:H177=H177)*1)=1,I177,LOOKUP(1,0/($H$1:H176=H177),$M$1:M176)&amp;","&amp;I177)</f>
        <v>TS0029 台灣外匯系統,TS0094 台灣外幣融資系統(ELS)</v>
      </c>
    </row>
    <row r="178" spans="1:13">
      <c r="A178" s="30" t="s">
        <v>6819</v>
      </c>
      <c r="B178" s="27" t="s">
        <v>6676</v>
      </c>
      <c r="D178" s="27" t="s">
        <v>6933</v>
      </c>
      <c r="E178" s="27" t="s">
        <v>6934</v>
      </c>
      <c r="F178" s="27" t="s">
        <v>6935</v>
      </c>
      <c r="H178" s="123" t="s">
        <v>5120</v>
      </c>
      <c r="I178" s="30" t="s">
        <v>6784</v>
      </c>
      <c r="J178" s="27" t="s">
        <v>6936</v>
      </c>
      <c r="M178" s="27" t="str">
        <f>IF(SUMPRODUCT(($H$2:H178=H178)*1)=1,I178,LOOKUP(1,0/($H$1:H177=H178),$M$1:M177)&amp;","&amp;I178)</f>
        <v>TS0094 台灣外幣融資系統(ELS)</v>
      </c>
    </row>
    <row r="179" spans="1:13">
      <c r="A179" s="30" t="s">
        <v>6819</v>
      </c>
      <c r="B179" s="27" t="s">
        <v>6676</v>
      </c>
      <c r="D179" s="27" t="s">
        <v>6933</v>
      </c>
      <c r="E179" s="27" t="s">
        <v>6934</v>
      </c>
      <c r="F179" s="27" t="s">
        <v>5032</v>
      </c>
      <c r="H179" s="123" t="s">
        <v>5121</v>
      </c>
      <c r="I179" s="30" t="s">
        <v>6784</v>
      </c>
      <c r="J179" s="27" t="s">
        <v>6936</v>
      </c>
      <c r="M179" s="27" t="str">
        <f>IF(SUMPRODUCT(($H$2:H179=H179)*1)=1,I179,LOOKUP(1,0/($H$1:H178=H179),$M$1:M178)&amp;","&amp;I179)</f>
        <v>TS0094 台灣外幣融資系統(ELS)</v>
      </c>
    </row>
    <row r="180" spans="1:13">
      <c r="A180" s="30" t="s">
        <v>6819</v>
      </c>
      <c r="B180" s="27" t="s">
        <v>6676</v>
      </c>
      <c r="D180" s="27" t="s">
        <v>6937</v>
      </c>
      <c r="E180" s="27" t="s">
        <v>6920</v>
      </c>
      <c r="F180" s="27" t="s">
        <v>6938</v>
      </c>
      <c r="H180" s="123" t="s">
        <v>5122</v>
      </c>
      <c r="I180" s="30" t="s">
        <v>6784</v>
      </c>
      <c r="J180" s="27" t="s">
        <v>6922</v>
      </c>
      <c r="M180" s="27" t="str">
        <f>IF(SUMPRODUCT(($H$2:H180=H180)*1)=1,I180,LOOKUP(1,0/($H$1:H179=H180),$M$1:M179)&amp;","&amp;I180)</f>
        <v>TS0094 台灣外幣融資系統(ELS)</v>
      </c>
    </row>
    <row r="181" spans="1:13">
      <c r="A181" s="30" t="s">
        <v>6819</v>
      </c>
      <c r="B181" s="27" t="s">
        <v>6676</v>
      </c>
      <c r="D181" s="27" t="s">
        <v>6939</v>
      </c>
      <c r="E181" s="27" t="s">
        <v>6920</v>
      </c>
      <c r="F181" s="27" t="s">
        <v>5032</v>
      </c>
      <c r="H181" s="123" t="s">
        <v>5123</v>
      </c>
      <c r="I181" s="30" t="s">
        <v>6784</v>
      </c>
      <c r="J181" s="27" t="s">
        <v>6922</v>
      </c>
      <c r="M181" s="27" t="str">
        <f>IF(SUMPRODUCT(($H$2:H181=H181)*1)=1,I181,LOOKUP(1,0/($H$1:H180=H181),$M$1:M180)&amp;","&amp;I181)</f>
        <v>TS0094 台灣外幣融資系統(ELS)</v>
      </c>
    </row>
    <row r="182" spans="1:13">
      <c r="A182" s="30" t="s">
        <v>6819</v>
      </c>
      <c r="B182" s="27" t="s">
        <v>6676</v>
      </c>
      <c r="D182" s="27" t="s">
        <v>6940</v>
      </c>
      <c r="E182" s="27" t="s">
        <v>6941</v>
      </c>
      <c r="F182" s="27" t="s">
        <v>6942</v>
      </c>
      <c r="H182" s="123" t="s">
        <v>5124</v>
      </c>
      <c r="I182" s="30" t="s">
        <v>6784</v>
      </c>
      <c r="J182" s="27" t="s">
        <v>6943</v>
      </c>
      <c r="M182" s="27" t="str">
        <f>IF(SUMPRODUCT(($H$2:H182=H182)*1)=1,I182,LOOKUP(1,0/($H$1:H181=H182),$M$1:M181)&amp;","&amp;I182)</f>
        <v>TS0094 台灣外幣融資系統(ELS)</v>
      </c>
    </row>
    <row r="183" spans="1:13">
      <c r="A183" s="30" t="s">
        <v>6819</v>
      </c>
      <c r="B183" s="27" t="s">
        <v>6676</v>
      </c>
      <c r="D183" s="27" t="s">
        <v>6944</v>
      </c>
      <c r="E183" s="27" t="s">
        <v>6646</v>
      </c>
      <c r="F183" s="27" t="s">
        <v>6945</v>
      </c>
      <c r="H183" s="123" t="s">
        <v>5125</v>
      </c>
      <c r="I183" s="30" t="s">
        <v>6784</v>
      </c>
      <c r="J183" s="27" t="s">
        <v>6946</v>
      </c>
      <c r="M183" s="27" t="str">
        <f>IF(SUMPRODUCT(($H$2:H183=H183)*1)=1,I183,LOOKUP(1,0/($H$1:H182=H183),$M$1:M182)&amp;","&amp;I183)</f>
        <v>TS0094 台灣外幣融資系統(ELS)</v>
      </c>
    </row>
    <row r="184" spans="1:13">
      <c r="A184" s="30" t="s">
        <v>6819</v>
      </c>
      <c r="B184" s="27" t="s">
        <v>6676</v>
      </c>
      <c r="D184" s="27" t="s">
        <v>6944</v>
      </c>
      <c r="E184" s="27" t="s">
        <v>6646</v>
      </c>
      <c r="F184" s="27" t="s">
        <v>5032</v>
      </c>
      <c r="H184" s="123" t="s">
        <v>5126</v>
      </c>
      <c r="I184" s="30" t="s">
        <v>6784</v>
      </c>
      <c r="J184" s="27" t="s">
        <v>6946</v>
      </c>
      <c r="M184" s="27" t="str">
        <f>IF(SUMPRODUCT(($H$2:H184=H184)*1)=1,I184,LOOKUP(1,0/($H$1:H183=H184),$M$1:M183)&amp;","&amp;I184)</f>
        <v>TS0094 台灣外幣融資系統(ELS)</v>
      </c>
    </row>
    <row r="185" spans="1:13">
      <c r="A185" s="30" t="s">
        <v>6819</v>
      </c>
      <c r="B185" s="27" t="s">
        <v>6676</v>
      </c>
      <c r="D185" s="27" t="s">
        <v>6947</v>
      </c>
      <c r="E185" s="27" t="s">
        <v>6930</v>
      </c>
      <c r="F185" s="27" t="s">
        <v>5128</v>
      </c>
      <c r="H185" s="123" t="s">
        <v>5127</v>
      </c>
      <c r="I185" s="30" t="s">
        <v>6784</v>
      </c>
      <c r="J185" s="27" t="s">
        <v>6932</v>
      </c>
      <c r="M185" s="27" t="str">
        <f>IF(SUMPRODUCT(($H$2:H185=H185)*1)=1,I185,LOOKUP(1,0/($H$1:H184=H185),$M$1:M184)&amp;","&amp;I185)</f>
        <v>TS0094 台灣外幣融資系統(ELS)</v>
      </c>
    </row>
    <row r="186" spans="1:13">
      <c r="A186" s="30" t="s">
        <v>6819</v>
      </c>
      <c r="B186" s="27" t="s">
        <v>6676</v>
      </c>
      <c r="D186" s="27" t="s">
        <v>6947</v>
      </c>
      <c r="E186" s="27" t="s">
        <v>6930</v>
      </c>
      <c r="F186" s="27" t="s">
        <v>5032</v>
      </c>
      <c r="H186" s="123" t="s">
        <v>5129</v>
      </c>
      <c r="I186" s="30" t="s">
        <v>6784</v>
      </c>
      <c r="J186" s="27" t="s">
        <v>6932</v>
      </c>
      <c r="M186" s="27" t="str">
        <f>IF(SUMPRODUCT(($H$2:H186=H186)*1)=1,I186,LOOKUP(1,0/($H$1:H185=H186),$M$1:M185)&amp;","&amp;I186)</f>
        <v>TS0094 台灣外幣融資系統(ELS)</v>
      </c>
    </row>
    <row r="187" spans="1:13">
      <c r="A187" s="30" t="s">
        <v>6819</v>
      </c>
      <c r="B187" s="27" t="s">
        <v>6676</v>
      </c>
      <c r="D187" s="27" t="s">
        <v>6948</v>
      </c>
      <c r="E187" s="27" t="s">
        <v>6926</v>
      </c>
      <c r="F187" s="27" t="s">
        <v>6949</v>
      </c>
      <c r="H187" s="123" t="s">
        <v>5130</v>
      </c>
      <c r="I187" s="30" t="s">
        <v>6784</v>
      </c>
      <c r="J187" s="27" t="s">
        <v>6928</v>
      </c>
      <c r="M187" s="27" t="str">
        <f>IF(SUMPRODUCT(($H$2:H187=H187)*1)=1,I187,LOOKUP(1,0/($H$1:H186=H187),$M$1:M186)&amp;","&amp;I187)</f>
        <v>TS0094 台灣外幣融資系統(ELS)</v>
      </c>
    </row>
    <row r="188" spans="1:13">
      <c r="A188" s="30" t="s">
        <v>6819</v>
      </c>
      <c r="B188" s="27" t="s">
        <v>6676</v>
      </c>
      <c r="D188" s="27" t="s">
        <v>6948</v>
      </c>
      <c r="E188" s="27" t="s">
        <v>6926</v>
      </c>
      <c r="F188" s="27" t="s">
        <v>5032</v>
      </c>
      <c r="H188" s="123" t="s">
        <v>5131</v>
      </c>
      <c r="I188" s="30" t="s">
        <v>6784</v>
      </c>
      <c r="J188" s="27" t="s">
        <v>6928</v>
      </c>
      <c r="M188" s="27" t="str">
        <f>IF(SUMPRODUCT(($H$2:H188=H188)*1)=1,I188,LOOKUP(1,0/($H$1:H187=H188),$M$1:M187)&amp;","&amp;I188)</f>
        <v>TS0094 台灣外幣融資系統(ELS)</v>
      </c>
    </row>
    <row r="189" spans="1:13">
      <c r="A189" s="30" t="s">
        <v>6819</v>
      </c>
      <c r="B189" s="27" t="s">
        <v>6676</v>
      </c>
      <c r="D189" s="27" t="s">
        <v>6950</v>
      </c>
      <c r="E189" s="27" t="s">
        <v>6930</v>
      </c>
      <c r="F189" s="27" t="s">
        <v>6951</v>
      </c>
      <c r="H189" s="123" t="s">
        <v>5132</v>
      </c>
      <c r="I189" s="30" t="s">
        <v>6783</v>
      </c>
      <c r="J189" s="27" t="s">
        <v>6917</v>
      </c>
      <c r="M189" s="27" t="str">
        <f>IF(SUMPRODUCT(($H$2:H189=H189)*1)=1,I189,LOOKUP(1,0/($H$1:H188=H189),$M$1:M188)&amp;","&amp;I189)</f>
        <v>TS0029 台灣外匯系統</v>
      </c>
    </row>
    <row r="190" spans="1:13">
      <c r="A190" s="30" t="s">
        <v>6819</v>
      </c>
      <c r="B190" s="27" t="s">
        <v>6676</v>
      </c>
      <c r="D190" s="27" t="s">
        <v>6950</v>
      </c>
      <c r="E190" s="27" t="s">
        <v>6930</v>
      </c>
      <c r="F190" s="27" t="s">
        <v>5032</v>
      </c>
      <c r="H190" s="123" t="s">
        <v>5133</v>
      </c>
      <c r="I190" s="30" t="s">
        <v>6783</v>
      </c>
      <c r="J190" s="27" t="s">
        <v>6917</v>
      </c>
      <c r="M190" s="27" t="str">
        <f>IF(SUMPRODUCT(($H$2:H190=H190)*1)=1,I190,LOOKUP(1,0/($H$1:H189=H190),$M$1:M189)&amp;","&amp;I190)</f>
        <v>TS0029 台灣外匯系統</v>
      </c>
    </row>
    <row r="191" spans="1:13">
      <c r="A191" s="30" t="s">
        <v>6819</v>
      </c>
      <c r="B191" s="27" t="s">
        <v>6676</v>
      </c>
      <c r="D191" s="27" t="s">
        <v>6952</v>
      </c>
      <c r="E191" s="27" t="s">
        <v>6584</v>
      </c>
      <c r="F191" s="27" t="s">
        <v>6953</v>
      </c>
      <c r="H191" s="123" t="s">
        <v>5134</v>
      </c>
      <c r="I191" s="30" t="s">
        <v>6783</v>
      </c>
      <c r="J191" s="27" t="s">
        <v>6954</v>
      </c>
      <c r="M191" s="27" t="str">
        <f>IF(SUMPRODUCT(($H$2:H191=H191)*1)=1,I191,LOOKUP(1,0/($H$1:H190=H191),$M$1:M190)&amp;","&amp;I191)</f>
        <v>TS0029 台灣外匯系統</v>
      </c>
    </row>
    <row r="192" spans="1:13">
      <c r="A192" s="30" t="s">
        <v>6819</v>
      </c>
      <c r="B192" s="27" t="s">
        <v>6676</v>
      </c>
      <c r="D192" s="27" t="s">
        <v>6952</v>
      </c>
      <c r="E192" s="27" t="s">
        <v>6584</v>
      </c>
      <c r="F192" s="27" t="s">
        <v>6953</v>
      </c>
      <c r="H192" s="123" t="s">
        <v>5134</v>
      </c>
      <c r="I192" s="30" t="s">
        <v>6784</v>
      </c>
      <c r="J192" s="27" t="s">
        <v>6954</v>
      </c>
      <c r="M192" s="27" t="str">
        <f>IF(SUMPRODUCT(($H$2:H192=H192)*1)=1,I192,LOOKUP(1,0/($H$1:H191=H192),$M$1:M191)&amp;","&amp;I192)</f>
        <v>TS0029 台灣外匯系統,TS0094 台灣外幣融資系統(ELS)</v>
      </c>
    </row>
    <row r="193" spans="1:13">
      <c r="A193" s="30" t="s">
        <v>6819</v>
      </c>
      <c r="B193" s="27" t="s">
        <v>6676</v>
      </c>
      <c r="D193" s="27" t="s">
        <v>6952</v>
      </c>
      <c r="E193" s="27" t="s">
        <v>6584</v>
      </c>
      <c r="F193" s="27" t="s">
        <v>5032</v>
      </c>
      <c r="H193" s="123" t="s">
        <v>5135</v>
      </c>
      <c r="I193" s="30" t="s">
        <v>6783</v>
      </c>
      <c r="J193" s="27" t="s">
        <v>6954</v>
      </c>
      <c r="M193" s="27" t="str">
        <f>IF(SUMPRODUCT(($H$2:H193=H193)*1)=1,I193,LOOKUP(1,0/($H$1:H192=H193),$M$1:M192)&amp;","&amp;I193)</f>
        <v>TS0029 台灣外匯系統</v>
      </c>
    </row>
    <row r="194" spans="1:13">
      <c r="A194" s="30" t="s">
        <v>6819</v>
      </c>
      <c r="B194" s="27" t="s">
        <v>6676</v>
      </c>
      <c r="D194" s="27" t="s">
        <v>6952</v>
      </c>
      <c r="E194" s="27" t="s">
        <v>6584</v>
      </c>
      <c r="F194" s="27" t="s">
        <v>5032</v>
      </c>
      <c r="H194" s="123" t="s">
        <v>5135</v>
      </c>
      <c r="I194" s="30" t="s">
        <v>6784</v>
      </c>
      <c r="J194" s="27" t="s">
        <v>6954</v>
      </c>
      <c r="M194" s="27" t="str">
        <f>IF(SUMPRODUCT(($H$2:H194=H194)*1)=1,I194,LOOKUP(1,0/($H$1:H193=H194),$M$1:M193)&amp;","&amp;I194)</f>
        <v>TS0029 台灣外匯系統,TS0094 台灣外幣融資系統(ELS)</v>
      </c>
    </row>
    <row r="195" spans="1:13">
      <c r="A195" s="30" t="s">
        <v>6819</v>
      </c>
      <c r="B195" s="27" t="s">
        <v>6676</v>
      </c>
      <c r="D195" s="27" t="s">
        <v>6955</v>
      </c>
      <c r="E195" s="27" t="s">
        <v>6956</v>
      </c>
      <c r="F195" s="27" t="s">
        <v>6957</v>
      </c>
      <c r="H195" s="123" t="s">
        <v>5136</v>
      </c>
      <c r="I195" s="30" t="s">
        <v>6784</v>
      </c>
      <c r="J195" s="27" t="s">
        <v>6922</v>
      </c>
      <c r="M195" s="27" t="str">
        <f>IF(SUMPRODUCT(($H$2:H195=H195)*1)=1,I195,LOOKUP(1,0/($H$1:H194=H195),$M$1:M194)&amp;","&amp;I195)</f>
        <v>TS0094 台灣外幣融資系統(ELS)</v>
      </c>
    </row>
    <row r="196" spans="1:13">
      <c r="A196" s="30" t="s">
        <v>6819</v>
      </c>
      <c r="B196" s="27" t="s">
        <v>6676</v>
      </c>
      <c r="D196" s="27" t="s">
        <v>6955</v>
      </c>
      <c r="E196" s="27" t="s">
        <v>6956</v>
      </c>
      <c r="F196" s="27" t="s">
        <v>5032</v>
      </c>
      <c r="H196" s="123" t="s">
        <v>5137</v>
      </c>
      <c r="I196" s="30" t="s">
        <v>6784</v>
      </c>
      <c r="J196" s="27" t="s">
        <v>6922</v>
      </c>
      <c r="M196" s="27" t="str">
        <f>IF(SUMPRODUCT(($H$2:H196=H196)*1)=1,I196,LOOKUP(1,0/($H$1:H195=H196),$M$1:M195)&amp;","&amp;I196)</f>
        <v>TS0094 台灣外幣融資系統(ELS)</v>
      </c>
    </row>
    <row r="197" spans="1:13">
      <c r="A197" s="30" t="s">
        <v>6819</v>
      </c>
      <c r="B197" s="27" t="s">
        <v>6676</v>
      </c>
      <c r="D197" s="27" t="s">
        <v>6958</v>
      </c>
      <c r="E197" s="27" t="s">
        <v>6926</v>
      </c>
      <c r="F197" s="27" t="s">
        <v>5050</v>
      </c>
      <c r="H197" s="123" t="s">
        <v>5138</v>
      </c>
      <c r="I197" s="30" t="s">
        <v>6784</v>
      </c>
      <c r="J197" s="27" t="s">
        <v>6928</v>
      </c>
      <c r="M197" s="27" t="str">
        <f>IF(SUMPRODUCT(($H$2:H197=H197)*1)=1,I197,LOOKUP(1,0/($H$1:H196=H197),$M$1:M196)&amp;","&amp;I197)</f>
        <v>TS0094 台灣外幣融資系統(ELS)</v>
      </c>
    </row>
    <row r="198" spans="1:13">
      <c r="A198" s="30" t="s">
        <v>6819</v>
      </c>
      <c r="B198" s="27" t="s">
        <v>6676</v>
      </c>
      <c r="D198" s="27" t="s">
        <v>6958</v>
      </c>
      <c r="E198" s="27" t="s">
        <v>6926</v>
      </c>
      <c r="F198" s="27" t="s">
        <v>5032</v>
      </c>
      <c r="H198" s="123" t="s">
        <v>5139</v>
      </c>
      <c r="I198" s="30" t="s">
        <v>6784</v>
      </c>
      <c r="J198" s="27" t="s">
        <v>6928</v>
      </c>
      <c r="M198" s="27" t="str">
        <f>IF(SUMPRODUCT(($H$2:H198=H198)*1)=1,I198,LOOKUP(1,0/($H$1:H197=H198),$M$1:M197)&amp;","&amp;I198)</f>
        <v>TS0094 台灣外幣融資系統(ELS)</v>
      </c>
    </row>
    <row r="199" spans="1:13">
      <c r="A199" s="30" t="s">
        <v>6819</v>
      </c>
      <c r="B199" s="27" t="s">
        <v>6676</v>
      </c>
      <c r="D199" s="27" t="s">
        <v>6959</v>
      </c>
      <c r="E199" s="27" t="s">
        <v>6820</v>
      </c>
      <c r="F199" s="27" t="s">
        <v>6960</v>
      </c>
      <c r="H199" s="123" t="s">
        <v>5140</v>
      </c>
      <c r="I199" s="30" t="s">
        <v>6784</v>
      </c>
      <c r="J199" s="27" t="s">
        <v>6917</v>
      </c>
      <c r="M199" s="27" t="str">
        <f>IF(SUMPRODUCT(($H$2:H199=H199)*1)=1,I199,LOOKUP(1,0/($H$1:H198=H199),$M$1:M198)&amp;","&amp;I199)</f>
        <v>TS0094 台灣外幣融資系統(ELS)</v>
      </c>
    </row>
    <row r="200" spans="1:13">
      <c r="A200" s="30" t="s">
        <v>6819</v>
      </c>
      <c r="B200" s="27" t="s">
        <v>6676</v>
      </c>
      <c r="D200" s="27" t="s">
        <v>6959</v>
      </c>
      <c r="E200" s="27" t="s">
        <v>6820</v>
      </c>
      <c r="F200" s="27" t="s">
        <v>5032</v>
      </c>
      <c r="H200" s="123" t="s">
        <v>5141</v>
      </c>
      <c r="I200" s="30" t="s">
        <v>6784</v>
      </c>
      <c r="J200" s="27" t="s">
        <v>6917</v>
      </c>
      <c r="M200" s="27" t="str">
        <f>IF(SUMPRODUCT(($H$2:H200=H200)*1)=1,I200,LOOKUP(1,0/($H$1:H199=H200),$M$1:M199)&amp;","&amp;I200)</f>
        <v>TS0094 台灣外幣融資系統(ELS)</v>
      </c>
    </row>
    <row r="201" spans="1:13">
      <c r="A201" s="30" t="s">
        <v>6564</v>
      </c>
      <c r="B201" s="27" t="s">
        <v>6676</v>
      </c>
      <c r="D201" s="27" t="s">
        <v>6961</v>
      </c>
      <c r="E201" s="27" t="s">
        <v>6667</v>
      </c>
      <c r="F201" s="27" t="s">
        <v>6363</v>
      </c>
      <c r="H201" s="123" t="s">
        <v>5142</v>
      </c>
      <c r="I201" s="30" t="s">
        <v>6783</v>
      </c>
      <c r="J201" s="27" t="s">
        <v>6962</v>
      </c>
      <c r="M201" s="27" t="str">
        <f>IF(SUMPRODUCT(($H$2:H201=H201)*1)=1,I201,LOOKUP(1,0/($H$1:H200=H201),$M$1:M200)&amp;","&amp;I201)</f>
        <v>TS0029 台灣外匯系統</v>
      </c>
    </row>
    <row r="202" spans="1:13">
      <c r="A202" s="30" t="s">
        <v>6819</v>
      </c>
      <c r="B202" s="27" t="s">
        <v>6676</v>
      </c>
      <c r="D202" s="27" t="s">
        <v>6963</v>
      </c>
      <c r="E202" s="27" t="s">
        <v>6964</v>
      </c>
      <c r="F202" s="27" t="s">
        <v>6965</v>
      </c>
      <c r="H202" s="123" t="s">
        <v>5143</v>
      </c>
      <c r="I202" s="30" t="s">
        <v>6783</v>
      </c>
      <c r="J202" s="27" t="s">
        <v>6966</v>
      </c>
      <c r="M202" s="27" t="str">
        <f>IF(SUMPRODUCT(($H$2:H202=H202)*1)=1,I202,LOOKUP(1,0/($H$1:H201=H202),$M$1:M201)&amp;","&amp;I202)</f>
        <v>TS0029 台灣外匯系統</v>
      </c>
    </row>
    <row r="203" spans="1:13">
      <c r="A203" s="30" t="s">
        <v>6819</v>
      </c>
      <c r="B203" s="27" t="s">
        <v>6676</v>
      </c>
      <c r="D203" s="27" t="s">
        <v>6963</v>
      </c>
      <c r="E203" s="27" t="s">
        <v>6964</v>
      </c>
      <c r="F203" s="27" t="s">
        <v>6965</v>
      </c>
      <c r="H203" s="123" t="s">
        <v>5143</v>
      </c>
      <c r="I203" s="30" t="s">
        <v>6784</v>
      </c>
      <c r="J203" s="27" t="s">
        <v>6966</v>
      </c>
      <c r="M203" s="27" t="str">
        <f>IF(SUMPRODUCT(($H$2:H203=H203)*1)=1,I203,LOOKUP(1,0/($H$1:H202=H203),$M$1:M202)&amp;","&amp;I203)</f>
        <v>TS0029 台灣外匯系統,TS0094 台灣外幣融資系統(ELS)</v>
      </c>
    </row>
    <row r="204" spans="1:13">
      <c r="A204" s="30" t="s">
        <v>6819</v>
      </c>
      <c r="B204" s="27" t="s">
        <v>6676</v>
      </c>
      <c r="D204" s="27" t="s">
        <v>6967</v>
      </c>
      <c r="E204" s="27" t="s">
        <v>6968</v>
      </c>
      <c r="F204" s="27" t="s">
        <v>6969</v>
      </c>
      <c r="H204" s="123" t="s">
        <v>5144</v>
      </c>
      <c r="I204" s="30" t="s">
        <v>6784</v>
      </c>
      <c r="J204" s="27" t="s">
        <v>6943</v>
      </c>
      <c r="M204" s="27" t="str">
        <f>IF(SUMPRODUCT(($H$2:H204=H204)*1)=1,I204,LOOKUP(1,0/($H$1:H203=H204),$M$1:M203)&amp;","&amp;I204)</f>
        <v>TS0094 台灣外幣融資系統(ELS)</v>
      </c>
    </row>
    <row r="205" spans="1:13">
      <c r="A205" s="30" t="s">
        <v>6819</v>
      </c>
      <c r="B205" s="27" t="s">
        <v>6676</v>
      </c>
      <c r="D205" s="27" t="s">
        <v>6970</v>
      </c>
      <c r="E205" s="27" t="s">
        <v>6968</v>
      </c>
      <c r="F205" s="27" t="s">
        <v>6971</v>
      </c>
      <c r="H205" s="123" t="s">
        <v>5145</v>
      </c>
      <c r="I205" s="30" t="s">
        <v>6784</v>
      </c>
      <c r="J205" s="27" t="s">
        <v>6943</v>
      </c>
      <c r="M205" s="27" t="str">
        <f>IF(SUMPRODUCT(($H$2:H205=H205)*1)=1,I205,LOOKUP(1,0/($H$1:H204=H205),$M$1:M204)&amp;","&amp;I205)</f>
        <v>TS0094 台灣外幣融資系統(ELS)</v>
      </c>
    </row>
    <row r="206" spans="1:13">
      <c r="A206" s="30" t="s">
        <v>6819</v>
      </c>
      <c r="B206" s="27" t="s">
        <v>6676</v>
      </c>
      <c r="D206" s="27" t="s">
        <v>6972</v>
      </c>
      <c r="E206" s="27" t="s">
        <v>6968</v>
      </c>
      <c r="F206" s="27" t="s">
        <v>6973</v>
      </c>
      <c r="H206" s="123" t="s">
        <v>5146</v>
      </c>
      <c r="I206" s="30" t="s">
        <v>6784</v>
      </c>
      <c r="J206" s="27" t="s">
        <v>6943</v>
      </c>
      <c r="M206" s="27" t="str">
        <f>IF(SUMPRODUCT(($H$2:H206=H206)*1)=1,I206,LOOKUP(1,0/($H$1:H205=H206),$M$1:M205)&amp;","&amp;I206)</f>
        <v>TS0094 台灣外幣融資系統(ELS)</v>
      </c>
    </row>
    <row r="207" spans="1:13">
      <c r="A207" s="30" t="s">
        <v>6819</v>
      </c>
      <c r="B207" s="27" t="s">
        <v>6676</v>
      </c>
      <c r="D207" s="27" t="s">
        <v>6974</v>
      </c>
      <c r="E207" s="27" t="s">
        <v>6975</v>
      </c>
      <c r="F207" s="27" t="s">
        <v>6976</v>
      </c>
      <c r="H207" s="123" t="s">
        <v>5147</v>
      </c>
      <c r="I207" s="30" t="s">
        <v>6784</v>
      </c>
      <c r="J207" s="27" t="s">
        <v>6977</v>
      </c>
      <c r="M207" s="27" t="str">
        <f>IF(SUMPRODUCT(($H$2:H207=H207)*1)=1,I207,LOOKUP(1,0/($H$1:H206=H207),$M$1:M206)&amp;","&amp;I207)</f>
        <v>TS0094 台灣外幣融資系統(ELS)</v>
      </c>
    </row>
    <row r="208" spans="1:13">
      <c r="A208" s="30" t="s">
        <v>6819</v>
      </c>
      <c r="B208" s="27" t="s">
        <v>6676</v>
      </c>
      <c r="D208" s="27" t="s">
        <v>6978</v>
      </c>
      <c r="E208" s="27" t="s">
        <v>6979</v>
      </c>
      <c r="F208" s="27" t="s">
        <v>6980</v>
      </c>
      <c r="H208" s="123" t="s">
        <v>5148</v>
      </c>
      <c r="I208" s="30" t="s">
        <v>6784</v>
      </c>
      <c r="J208" s="27" t="s">
        <v>6981</v>
      </c>
      <c r="M208" s="27" t="str">
        <f>IF(SUMPRODUCT(($H$2:H208=H208)*1)=1,I208,LOOKUP(1,0/($H$1:H207=H208),$M$1:M207)&amp;","&amp;I208)</f>
        <v>TS0094 台灣外幣融資系統(ELS)</v>
      </c>
    </row>
    <row r="209" spans="1:13">
      <c r="A209" s="30" t="s">
        <v>6819</v>
      </c>
      <c r="B209" s="27" t="s">
        <v>6676</v>
      </c>
      <c r="D209" s="27" t="s">
        <v>6982</v>
      </c>
      <c r="E209" s="27" t="s">
        <v>6934</v>
      </c>
      <c r="F209" s="27" t="s">
        <v>6225</v>
      </c>
      <c r="H209" s="123" t="s">
        <v>5149</v>
      </c>
      <c r="I209" s="30" t="s">
        <v>6784</v>
      </c>
      <c r="J209" s="27" t="s">
        <v>6936</v>
      </c>
      <c r="M209" s="27" t="str">
        <f>IF(SUMPRODUCT(($H$2:H209=H209)*1)=1,I209,LOOKUP(1,0/($H$1:H208=H209),$M$1:M208)&amp;","&amp;I209)</f>
        <v>TS0094 台灣外幣融資系統(ELS)</v>
      </c>
    </row>
    <row r="210" spans="1:13">
      <c r="A210" s="30" t="s">
        <v>6819</v>
      </c>
      <c r="B210" s="27" t="s">
        <v>6676</v>
      </c>
      <c r="D210" s="27" t="s">
        <v>6983</v>
      </c>
      <c r="E210" s="27" t="s">
        <v>6964</v>
      </c>
      <c r="F210" s="27" t="s">
        <v>5151</v>
      </c>
      <c r="H210" s="123" t="s">
        <v>5150</v>
      </c>
      <c r="I210" s="30" t="s">
        <v>6783</v>
      </c>
      <c r="J210" s="27" t="s">
        <v>6966</v>
      </c>
      <c r="M210" s="27" t="str">
        <f>IF(SUMPRODUCT(($H$2:H210=H210)*1)=1,I210,LOOKUP(1,0/($H$1:H209=H210),$M$1:M209)&amp;","&amp;I210)</f>
        <v>TS0029 台灣外匯系統</v>
      </c>
    </row>
    <row r="211" spans="1:13">
      <c r="A211" s="30" t="s">
        <v>6819</v>
      </c>
      <c r="B211" s="27" t="s">
        <v>6676</v>
      </c>
      <c r="D211" s="27" t="s">
        <v>6984</v>
      </c>
      <c r="E211" s="27" t="s">
        <v>6985</v>
      </c>
      <c r="F211" s="27" t="s">
        <v>6986</v>
      </c>
      <c r="H211" s="123" t="s">
        <v>5152</v>
      </c>
      <c r="I211" s="30" t="s">
        <v>6784</v>
      </c>
      <c r="J211" s="27" t="s">
        <v>6932</v>
      </c>
      <c r="M211" s="27" t="str">
        <f>IF(SUMPRODUCT(($H$2:H211=H211)*1)=1,I211,LOOKUP(1,0/($H$1:H210=H211),$M$1:M210)&amp;","&amp;I211)</f>
        <v>TS0094 台灣外幣融資系統(ELS)</v>
      </c>
    </row>
    <row r="212" spans="1:13">
      <c r="A212" s="30" t="s">
        <v>6819</v>
      </c>
      <c r="B212" s="27" t="s">
        <v>6676</v>
      </c>
      <c r="D212" s="27" t="s">
        <v>6987</v>
      </c>
      <c r="E212" s="27" t="s">
        <v>6820</v>
      </c>
      <c r="F212" s="27" t="s">
        <v>6988</v>
      </c>
      <c r="H212" s="123" t="s">
        <v>5153</v>
      </c>
      <c r="I212" s="30" t="s">
        <v>6783</v>
      </c>
      <c r="J212" s="27" t="s">
        <v>6825</v>
      </c>
      <c r="M212" s="27" t="str">
        <f>IF(SUMPRODUCT(($H$2:H212=H212)*1)=1,I212,LOOKUP(1,0/($H$1:H211=H212),$M$1:M211)&amp;","&amp;I212)</f>
        <v>TS0029 台灣外匯系統</v>
      </c>
    </row>
    <row r="213" spans="1:13">
      <c r="A213" s="30" t="s">
        <v>6819</v>
      </c>
      <c r="B213" s="27" t="s">
        <v>6676</v>
      </c>
      <c r="D213" s="27" t="s">
        <v>6987</v>
      </c>
      <c r="E213" s="27" t="s">
        <v>6820</v>
      </c>
      <c r="F213" s="27" t="s">
        <v>6988</v>
      </c>
      <c r="H213" s="123" t="s">
        <v>5153</v>
      </c>
      <c r="I213" s="30" t="s">
        <v>6784</v>
      </c>
      <c r="J213" s="27" t="s">
        <v>6825</v>
      </c>
      <c r="M213" s="27" t="str">
        <f>IF(SUMPRODUCT(($H$2:H213=H213)*1)=1,I213,LOOKUP(1,0/($H$1:H212=H213),$M$1:M212)&amp;","&amp;I213)</f>
        <v>TS0029 台灣外匯系統,TS0094 台灣外幣融資系統(ELS)</v>
      </c>
    </row>
    <row r="214" spans="1:13">
      <c r="A214" s="30" t="s">
        <v>6819</v>
      </c>
      <c r="B214" s="27" t="s">
        <v>6676</v>
      </c>
      <c r="D214" s="27" t="s">
        <v>6989</v>
      </c>
      <c r="E214" s="27" t="s">
        <v>6820</v>
      </c>
      <c r="F214" s="27" t="s">
        <v>6990</v>
      </c>
      <c r="H214" s="123" t="s">
        <v>5154</v>
      </c>
      <c r="I214" s="27" t="s">
        <v>6783</v>
      </c>
      <c r="J214" s="27" t="s">
        <v>6991</v>
      </c>
      <c r="M214" s="27" t="str">
        <f>IF(SUMPRODUCT(($H$2:H214=H214)*1)=1,I214,LOOKUP(1,0/($H$1:H213=H214),$M$1:M213)&amp;","&amp;I214)</f>
        <v>TS0029 台灣外匯系統</v>
      </c>
    </row>
    <row r="215" spans="1:13">
      <c r="A215" s="30" t="s">
        <v>6564</v>
      </c>
      <c r="B215" s="27" t="s">
        <v>6676</v>
      </c>
      <c r="D215" s="27" t="s">
        <v>6992</v>
      </c>
      <c r="E215" s="27" t="s">
        <v>6993</v>
      </c>
      <c r="F215" s="27" t="s">
        <v>6994</v>
      </c>
      <c r="H215" s="123" t="s">
        <v>5155</v>
      </c>
      <c r="I215" s="27" t="s">
        <v>6783</v>
      </c>
      <c r="J215" s="27" t="s">
        <v>6995</v>
      </c>
      <c r="M215" s="27" t="str">
        <f>IF(SUMPRODUCT(($H$2:H215=H215)*1)=1,I215,LOOKUP(1,0/($H$1:H214=H215),$M$1:M214)&amp;","&amp;I215)</f>
        <v>TS0029 台灣外匯系統</v>
      </c>
    </row>
    <row r="216" spans="1:13">
      <c r="A216" s="30" t="s">
        <v>6819</v>
      </c>
      <c r="B216" s="27" t="s">
        <v>6676</v>
      </c>
      <c r="D216" s="27" t="s">
        <v>6996</v>
      </c>
      <c r="E216" s="27" t="s">
        <v>6904</v>
      </c>
      <c r="F216" s="27" t="s">
        <v>6997</v>
      </c>
      <c r="H216" s="123" t="s">
        <v>5156</v>
      </c>
      <c r="I216" s="27" t="s">
        <v>6783</v>
      </c>
      <c r="J216" s="27" t="s">
        <v>6906</v>
      </c>
      <c r="M216" s="27" t="str">
        <f>IF(SUMPRODUCT(($H$2:H216=H216)*1)=1,I216,LOOKUP(1,0/($H$1:H215=H216),$M$1:M215)&amp;","&amp;I216)</f>
        <v>TS0029 台灣外匯系統</v>
      </c>
    </row>
    <row r="217" spans="1:13">
      <c r="A217" s="30" t="s">
        <v>6819</v>
      </c>
      <c r="B217" s="27" t="s">
        <v>6676</v>
      </c>
      <c r="D217" s="27" t="s">
        <v>6998</v>
      </c>
      <c r="E217" s="27" t="s">
        <v>6904</v>
      </c>
      <c r="F217" s="27" t="s">
        <v>6999</v>
      </c>
      <c r="H217" s="123" t="s">
        <v>5157</v>
      </c>
      <c r="I217" s="30" t="s">
        <v>6783</v>
      </c>
      <c r="J217" s="27" t="s">
        <v>6906</v>
      </c>
      <c r="M217" s="27" t="str">
        <f>IF(SUMPRODUCT(($H$2:H217=H217)*1)=1,I217,LOOKUP(1,0/($H$1:H216=H217),$M$1:M216)&amp;","&amp;I217)</f>
        <v>TS0029 台灣外匯系統</v>
      </c>
    </row>
    <row r="218" spans="1:13">
      <c r="A218" s="30" t="s">
        <v>6819</v>
      </c>
      <c r="B218" s="27" t="s">
        <v>6676</v>
      </c>
      <c r="D218" s="27" t="s">
        <v>7000</v>
      </c>
      <c r="E218" s="27" t="s">
        <v>6920</v>
      </c>
      <c r="F218" s="27" t="s">
        <v>7001</v>
      </c>
      <c r="H218" s="123" t="s">
        <v>5158</v>
      </c>
      <c r="I218" s="30" t="s">
        <v>6783</v>
      </c>
      <c r="J218" s="27" t="s">
        <v>6922</v>
      </c>
      <c r="M218" s="27" t="str">
        <f>IF(SUMPRODUCT(($H$2:H218=H218)*1)=1,I218,LOOKUP(1,0/($H$1:H217=H218),$M$1:M217)&amp;","&amp;I218)</f>
        <v>TS0029 台灣外匯系統</v>
      </c>
    </row>
    <row r="219" spans="1:13">
      <c r="A219" s="30" t="s">
        <v>6819</v>
      </c>
      <c r="B219" s="27" t="s">
        <v>6676</v>
      </c>
      <c r="D219" s="27" t="s">
        <v>7000</v>
      </c>
      <c r="E219" s="27" t="s">
        <v>6920</v>
      </c>
      <c r="F219" s="27" t="s">
        <v>7001</v>
      </c>
      <c r="H219" s="123" t="s">
        <v>5158</v>
      </c>
      <c r="I219" s="30" t="s">
        <v>6784</v>
      </c>
      <c r="J219" s="27" t="s">
        <v>6922</v>
      </c>
      <c r="M219" s="27" t="str">
        <f>IF(SUMPRODUCT(($H$2:H219=H219)*1)=1,I219,LOOKUP(1,0/($H$1:H218=H219),$M$1:M218)&amp;","&amp;I219)</f>
        <v>TS0029 台灣外匯系統,TS0094 台灣外幣融資系統(ELS)</v>
      </c>
    </row>
    <row r="220" spans="1:13">
      <c r="A220" s="30" t="s">
        <v>6819</v>
      </c>
      <c r="B220" s="27" t="s">
        <v>6676</v>
      </c>
      <c r="D220" s="27" t="s">
        <v>7002</v>
      </c>
      <c r="E220" s="27" t="s">
        <v>6820</v>
      </c>
      <c r="F220" s="27" t="s">
        <v>5160</v>
      </c>
      <c r="H220" s="123" t="s">
        <v>5159</v>
      </c>
      <c r="I220" s="30" t="s">
        <v>6783</v>
      </c>
      <c r="J220" s="27" t="s">
        <v>6991</v>
      </c>
      <c r="M220" s="27" t="str">
        <f>IF(SUMPRODUCT(($H$2:H220=H220)*1)=1,I220,LOOKUP(1,0/($H$1:H219=H220),$M$1:M219)&amp;","&amp;I220)</f>
        <v>TS0029 台灣外匯系統</v>
      </c>
    </row>
    <row r="221" spans="1:13">
      <c r="A221" s="30" t="s">
        <v>6819</v>
      </c>
      <c r="B221" s="27" t="s">
        <v>6676</v>
      </c>
      <c r="D221" s="27" t="s">
        <v>7003</v>
      </c>
      <c r="E221" s="27" t="s">
        <v>7004</v>
      </c>
      <c r="F221" s="27" t="s">
        <v>7005</v>
      </c>
      <c r="H221" s="123" t="s">
        <v>5161</v>
      </c>
      <c r="I221" s="30" t="s">
        <v>6783</v>
      </c>
      <c r="J221" s="27" t="s">
        <v>7006</v>
      </c>
      <c r="M221" s="27" t="str">
        <f>IF(SUMPRODUCT(($H$2:H221=H221)*1)=1,I221,LOOKUP(1,0/($H$1:H220=H221),$M$1:M220)&amp;","&amp;I221)</f>
        <v>TS0029 台灣外匯系統</v>
      </c>
    </row>
    <row r="222" spans="1:13">
      <c r="A222" s="30" t="s">
        <v>6819</v>
      </c>
      <c r="B222" s="27" t="s">
        <v>6676</v>
      </c>
      <c r="D222" s="27" t="s">
        <v>7007</v>
      </c>
      <c r="E222" s="27" t="s">
        <v>6584</v>
      </c>
      <c r="F222" s="27" t="s">
        <v>7008</v>
      </c>
      <c r="H222" s="123" t="s">
        <v>5162</v>
      </c>
      <c r="I222" s="30" t="s">
        <v>6784</v>
      </c>
      <c r="J222" s="27" t="s">
        <v>6954</v>
      </c>
      <c r="M222" s="27" t="str">
        <f>IF(SUMPRODUCT(($H$2:H222=H222)*1)=1,I222,LOOKUP(1,0/($H$1:H221=H222),$M$1:M221)&amp;","&amp;I222)</f>
        <v>TS0094 台灣外幣融資系統(ELS)</v>
      </c>
    </row>
    <row r="223" spans="1:13">
      <c r="A223" s="30" t="s">
        <v>6819</v>
      </c>
      <c r="B223" s="27" t="s">
        <v>6676</v>
      </c>
      <c r="D223" s="27" t="s">
        <v>7009</v>
      </c>
      <c r="E223" s="27" t="s">
        <v>7004</v>
      </c>
      <c r="F223" s="27" t="s">
        <v>7010</v>
      </c>
      <c r="H223" s="123" t="s">
        <v>5164</v>
      </c>
      <c r="I223" s="27" t="s">
        <v>6784</v>
      </c>
      <c r="J223" s="27" t="s">
        <v>7006</v>
      </c>
      <c r="M223" s="27" t="str">
        <f>IF(SUMPRODUCT(($H$2:H223=H223)*1)=1,I223,LOOKUP(1,0/($H$1:H222=H223),$M$1:M222)&amp;","&amp;I223)</f>
        <v>TS0094 台灣外幣融資系統(ELS)</v>
      </c>
    </row>
    <row r="224" spans="1:13">
      <c r="A224" s="30" t="s">
        <v>6819</v>
      </c>
      <c r="B224" s="27" t="s">
        <v>6676</v>
      </c>
      <c r="D224" s="27" t="s">
        <v>7011</v>
      </c>
      <c r="E224" s="27" t="s">
        <v>6756</v>
      </c>
      <c r="F224" s="27" t="s">
        <v>7012</v>
      </c>
      <c r="H224" s="123" t="s">
        <v>5165</v>
      </c>
      <c r="I224" s="30" t="s">
        <v>6783</v>
      </c>
      <c r="J224" s="27" t="s">
        <v>6827</v>
      </c>
      <c r="M224" s="27" t="str">
        <f>IF(SUMPRODUCT(($H$2:H224=H224)*1)=1,I224,LOOKUP(1,0/($H$1:H223=H224),$M$1:M223)&amp;","&amp;I224)</f>
        <v>TS0029 台灣外匯系統</v>
      </c>
    </row>
    <row r="225" spans="1:13">
      <c r="A225" s="30" t="s">
        <v>6819</v>
      </c>
      <c r="B225" s="27" t="s">
        <v>6676</v>
      </c>
      <c r="D225" s="27" t="s">
        <v>7011</v>
      </c>
      <c r="E225" s="27" t="s">
        <v>6756</v>
      </c>
      <c r="F225" s="27" t="s">
        <v>7012</v>
      </c>
      <c r="H225" s="123" t="s">
        <v>5165</v>
      </c>
      <c r="I225" s="30" t="s">
        <v>6784</v>
      </c>
      <c r="J225" s="27" t="s">
        <v>6827</v>
      </c>
      <c r="M225" s="27" t="str">
        <f>IF(SUMPRODUCT(($H$2:H225=H225)*1)=1,I225,LOOKUP(1,0/($H$1:H224=H225),$M$1:M224)&amp;","&amp;I225)</f>
        <v>TS0029 台灣外匯系統,TS0094 台灣外幣融資系統(ELS)</v>
      </c>
    </row>
    <row r="226" spans="1:13">
      <c r="A226" s="30" t="s">
        <v>6819</v>
      </c>
      <c r="B226" s="27" t="s">
        <v>6676</v>
      </c>
      <c r="D226" s="27" t="s">
        <v>7013</v>
      </c>
      <c r="E226" s="27" t="s">
        <v>6926</v>
      </c>
      <c r="F226" s="27" t="s">
        <v>7014</v>
      </c>
      <c r="H226" s="123" t="s">
        <v>5166</v>
      </c>
      <c r="I226" s="30" t="s">
        <v>6783</v>
      </c>
      <c r="J226" s="27" t="s">
        <v>6928</v>
      </c>
      <c r="M226" s="27" t="str">
        <f>IF(SUMPRODUCT(($H$2:H226=H226)*1)=1,I226,LOOKUP(1,0/($H$1:H225=H226),$M$1:M225)&amp;","&amp;I226)</f>
        <v>TS0029 台灣外匯系統</v>
      </c>
    </row>
    <row r="227" spans="1:13">
      <c r="A227" s="30" t="s">
        <v>6819</v>
      </c>
      <c r="B227" s="27" t="s">
        <v>6676</v>
      </c>
      <c r="D227" s="27" t="s">
        <v>7013</v>
      </c>
      <c r="E227" s="27" t="s">
        <v>6926</v>
      </c>
      <c r="F227" s="27" t="s">
        <v>7014</v>
      </c>
      <c r="H227" s="123" t="s">
        <v>5166</v>
      </c>
      <c r="I227" s="30" t="s">
        <v>6784</v>
      </c>
      <c r="J227" s="27" t="s">
        <v>6928</v>
      </c>
      <c r="M227" s="27" t="str">
        <f>IF(SUMPRODUCT(($H$2:H227=H227)*1)=1,I227,LOOKUP(1,0/($H$1:H226=H227),$M$1:M226)&amp;","&amp;I227)</f>
        <v>TS0029 台灣外匯系統,TS0094 台灣外幣融資系統(ELS)</v>
      </c>
    </row>
    <row r="228" spans="1:13">
      <c r="A228" s="30" t="s">
        <v>6819</v>
      </c>
      <c r="B228" s="27" t="s">
        <v>6676</v>
      </c>
      <c r="D228" s="27" t="s">
        <v>7015</v>
      </c>
      <c r="E228" s="27" t="s">
        <v>6979</v>
      </c>
      <c r="F228" s="27" t="s">
        <v>7016</v>
      </c>
      <c r="H228" s="123" t="s">
        <v>5167</v>
      </c>
      <c r="I228" s="30" t="s">
        <v>6784</v>
      </c>
      <c r="J228" s="27" t="s">
        <v>6981</v>
      </c>
      <c r="M228" s="27" t="str">
        <f>IF(SUMPRODUCT(($H$2:H228=H228)*1)=1,I228,LOOKUP(1,0/($H$1:H227=H228),$M$1:M227)&amp;","&amp;I228)</f>
        <v>TS0094 台灣外幣融資系統(ELS)</v>
      </c>
    </row>
    <row r="229" spans="1:13">
      <c r="A229" s="30" t="s">
        <v>6819</v>
      </c>
      <c r="B229" s="27" t="s">
        <v>6676</v>
      </c>
      <c r="D229" s="27" t="s">
        <v>6903</v>
      </c>
      <c r="E229" s="27" t="s">
        <v>6964</v>
      </c>
      <c r="F229" s="27" t="s">
        <v>6905</v>
      </c>
      <c r="H229" s="123" t="s">
        <v>5168</v>
      </c>
      <c r="I229" s="30" t="s">
        <v>6784</v>
      </c>
      <c r="J229" s="27" t="s">
        <v>6906</v>
      </c>
      <c r="M229" s="27" t="str">
        <f>IF(SUMPRODUCT(($H$2:H229=H229)*1)=1,I229,LOOKUP(1,0/($H$1:H228=H229),$M$1:M228)&amp;","&amp;I229)</f>
        <v>TS0094 台灣外幣融資系統(ELS)</v>
      </c>
    </row>
    <row r="230" spans="1:13">
      <c r="A230" s="30" t="s">
        <v>6564</v>
      </c>
      <c r="B230" s="27" t="s">
        <v>6676</v>
      </c>
      <c r="D230" s="27" t="s">
        <v>7017</v>
      </c>
      <c r="E230" s="27" t="s">
        <v>7018</v>
      </c>
      <c r="F230" s="27" t="s">
        <v>5170</v>
      </c>
      <c r="H230" s="123" t="s">
        <v>5169</v>
      </c>
      <c r="I230" s="30" t="s">
        <v>6783</v>
      </c>
      <c r="J230" s="27" t="s">
        <v>7019</v>
      </c>
      <c r="M230" s="27" t="str">
        <f>IF(SUMPRODUCT(($H$2:H230=H230)*1)=1,I230,LOOKUP(1,0/($H$1:H229=H230),$M$1:M229)&amp;","&amp;I230)</f>
        <v>TS0029 台灣外匯系統</v>
      </c>
    </row>
    <row r="231" spans="1:13">
      <c r="A231" s="30" t="s">
        <v>6564</v>
      </c>
      <c r="B231" s="27" t="s">
        <v>6676</v>
      </c>
      <c r="D231" s="27" t="s">
        <v>7017</v>
      </c>
      <c r="E231" s="27" t="s">
        <v>7018</v>
      </c>
      <c r="F231" s="27" t="s">
        <v>5170</v>
      </c>
      <c r="H231" s="123" t="s">
        <v>5169</v>
      </c>
      <c r="I231" s="30" t="s">
        <v>6784</v>
      </c>
      <c r="J231" s="27" t="s">
        <v>7019</v>
      </c>
      <c r="M231" s="27" t="str">
        <f>IF(SUMPRODUCT(($H$2:H231=H231)*1)=1,I231,LOOKUP(1,0/($H$1:H230=H231),$M$1:M230)&amp;","&amp;I231)</f>
        <v>TS0029 台灣外匯系統,TS0094 台灣外幣融資系統(ELS)</v>
      </c>
    </row>
    <row r="232" spans="1:13">
      <c r="A232" s="30" t="s">
        <v>6819</v>
      </c>
      <c r="B232" s="27" t="s">
        <v>6676</v>
      </c>
      <c r="D232" s="27" t="s">
        <v>7020</v>
      </c>
      <c r="E232" s="27" t="s">
        <v>7004</v>
      </c>
      <c r="F232" s="27" t="s">
        <v>7021</v>
      </c>
      <c r="H232" s="123" t="s">
        <v>5171</v>
      </c>
      <c r="I232" s="30" t="s">
        <v>6784</v>
      </c>
      <c r="J232" s="27" t="s">
        <v>7006</v>
      </c>
      <c r="M232" s="27" t="str">
        <f>IF(SUMPRODUCT(($H$2:H232=H232)*1)=1,I232,LOOKUP(1,0/($H$1:H231=H232),$M$1:M231)&amp;","&amp;I232)</f>
        <v>TS0094 台灣外幣融資系統(ELS)</v>
      </c>
    </row>
    <row r="233" spans="1:13">
      <c r="A233" s="30" t="s">
        <v>6819</v>
      </c>
      <c r="B233" s="27" t="s">
        <v>6676</v>
      </c>
      <c r="D233" s="27" t="s">
        <v>7007</v>
      </c>
      <c r="E233" s="27" t="s">
        <v>6584</v>
      </c>
      <c r="F233" s="27" t="s">
        <v>7008</v>
      </c>
      <c r="H233" s="123" t="s">
        <v>5172</v>
      </c>
      <c r="I233" s="30" t="s">
        <v>6783</v>
      </c>
      <c r="J233" s="27" t="s">
        <v>6954</v>
      </c>
      <c r="M233" s="27" t="str">
        <f>IF(SUMPRODUCT(($H$2:H233=H233)*1)=1,I233,LOOKUP(1,0/($H$1:H232=H233),$M$1:M232)&amp;","&amp;I233)</f>
        <v>TS0029 台灣外匯系統</v>
      </c>
    </row>
    <row r="234" spans="1:13">
      <c r="A234" s="30" t="s">
        <v>6564</v>
      </c>
      <c r="B234" s="27" t="s">
        <v>6676</v>
      </c>
      <c r="D234" s="27" t="s">
        <v>7022</v>
      </c>
      <c r="E234" s="27" t="s">
        <v>7023</v>
      </c>
      <c r="F234" s="27" t="s">
        <v>5174</v>
      </c>
      <c r="H234" s="123" t="s">
        <v>5173</v>
      </c>
      <c r="I234" s="30" t="s">
        <v>6783</v>
      </c>
      <c r="J234" s="27" t="s">
        <v>7024</v>
      </c>
      <c r="M234" s="27" t="str">
        <f>IF(SUMPRODUCT(($H$2:H234=H234)*1)=1,I234,LOOKUP(1,0/($H$1:H233=H234),$M$1:M233)&amp;","&amp;I234)</f>
        <v>TS0029 台灣外匯系統</v>
      </c>
    </row>
    <row r="235" spans="1:13">
      <c r="A235" s="30" t="s">
        <v>6819</v>
      </c>
      <c r="B235" s="27" t="s">
        <v>6676</v>
      </c>
      <c r="D235" s="27" t="s">
        <v>7025</v>
      </c>
      <c r="E235" s="27" t="s">
        <v>6756</v>
      </c>
      <c r="F235" s="27" t="s">
        <v>5043</v>
      </c>
      <c r="H235" s="123" t="s">
        <v>5176</v>
      </c>
      <c r="I235" s="30" t="s">
        <v>6783</v>
      </c>
      <c r="J235" s="27" t="s">
        <v>6827</v>
      </c>
      <c r="M235" s="27" t="str">
        <f>IF(SUMPRODUCT(($H$2:H235=H235)*1)=1,I235,LOOKUP(1,0/($H$1:H234=H235),$M$1:M234)&amp;","&amp;I235)</f>
        <v>TS0029 台灣外匯系統</v>
      </c>
    </row>
    <row r="236" spans="1:13">
      <c r="A236" s="30" t="s">
        <v>6819</v>
      </c>
      <c r="B236" s="27" t="s">
        <v>6676</v>
      </c>
      <c r="D236" s="27" t="s">
        <v>7025</v>
      </c>
      <c r="E236" s="27" t="s">
        <v>6756</v>
      </c>
      <c r="F236" s="27" t="s">
        <v>5043</v>
      </c>
      <c r="H236" s="123" t="s">
        <v>5176</v>
      </c>
      <c r="I236" s="27" t="s">
        <v>6784</v>
      </c>
      <c r="J236" s="27" t="s">
        <v>6827</v>
      </c>
      <c r="M236" s="27" t="str">
        <f>IF(SUMPRODUCT(($H$2:H236=H236)*1)=1,I236,LOOKUP(1,0/($H$1:H235=H236),$M$1:M235)&amp;","&amp;I236)</f>
        <v>TS0029 台灣外匯系統,TS0094 台灣外幣融資系統(ELS)</v>
      </c>
    </row>
    <row r="237" spans="1:13">
      <c r="A237" s="30" t="s">
        <v>6564</v>
      </c>
      <c r="B237" s="27" t="s">
        <v>6676</v>
      </c>
      <c r="D237" s="27" t="s">
        <v>7026</v>
      </c>
      <c r="E237" s="27" t="s">
        <v>6584</v>
      </c>
      <c r="F237" s="27" t="s">
        <v>6007</v>
      </c>
      <c r="H237" s="123" t="s">
        <v>5177</v>
      </c>
      <c r="I237" s="30" t="s">
        <v>6783</v>
      </c>
      <c r="J237" s="27" t="s">
        <v>7027</v>
      </c>
      <c r="M237" s="27" t="str">
        <f>IF(SUMPRODUCT(($H$2:H237=H237)*1)=1,I237,LOOKUP(1,0/($H$1:H236=H237),$M$1:M236)&amp;","&amp;I237)</f>
        <v>TS0029 台灣外匯系統</v>
      </c>
    </row>
    <row r="238" spans="1:13">
      <c r="A238" s="30" t="s">
        <v>6564</v>
      </c>
      <c r="B238" s="27" t="s">
        <v>6676</v>
      </c>
      <c r="D238" s="27" t="s">
        <v>6992</v>
      </c>
      <c r="E238" s="27" t="s">
        <v>6993</v>
      </c>
      <c r="F238" s="27" t="s">
        <v>7028</v>
      </c>
      <c r="H238" s="123" t="s">
        <v>5178</v>
      </c>
      <c r="I238" s="30" t="s">
        <v>6783</v>
      </c>
      <c r="J238" s="27" t="s">
        <v>6995</v>
      </c>
      <c r="M238" s="27" t="str">
        <f>IF(SUMPRODUCT(($H$2:H238=H238)*1)=1,I238,LOOKUP(1,0/($H$1:H237=H238),$M$1:M237)&amp;","&amp;I238)</f>
        <v>TS0029 台灣外匯系統</v>
      </c>
    </row>
    <row r="239" spans="1:13">
      <c r="A239" s="30" t="s">
        <v>6564</v>
      </c>
      <c r="B239" s="27" t="s">
        <v>6676</v>
      </c>
      <c r="D239" s="27" t="s">
        <v>6992</v>
      </c>
      <c r="E239" s="27" t="s">
        <v>6993</v>
      </c>
      <c r="F239" s="27" t="s">
        <v>7028</v>
      </c>
      <c r="H239" s="123" t="s">
        <v>5179</v>
      </c>
      <c r="I239" s="30" t="s">
        <v>6783</v>
      </c>
      <c r="J239" s="27" t="s">
        <v>6995</v>
      </c>
      <c r="M239" s="27" t="str">
        <f>IF(SUMPRODUCT(($H$2:H239=H239)*1)=1,I239,LOOKUP(1,0/($H$1:H238=H239),$M$1:M238)&amp;","&amp;I239)</f>
        <v>TS0029 台灣外匯系統</v>
      </c>
    </row>
    <row r="240" spans="1:13">
      <c r="A240" s="30" t="s">
        <v>6819</v>
      </c>
      <c r="B240" s="27" t="s">
        <v>6676</v>
      </c>
      <c r="D240" s="27" t="s">
        <v>7029</v>
      </c>
      <c r="E240" s="27" t="s">
        <v>6820</v>
      </c>
      <c r="F240" s="27" t="s">
        <v>7030</v>
      </c>
      <c r="H240" s="123" t="s">
        <v>5180</v>
      </c>
      <c r="I240" s="30" t="s">
        <v>6783</v>
      </c>
      <c r="J240" s="27" t="s">
        <v>6901</v>
      </c>
      <c r="M240" s="27" t="str">
        <f>IF(SUMPRODUCT(($H$2:H240=H240)*1)=1,I240,LOOKUP(1,0/($H$1:H239=H240),$M$1:M239)&amp;","&amp;I240)</f>
        <v>TS0029 台灣外匯系統</v>
      </c>
    </row>
    <row r="241" spans="1:13">
      <c r="A241" s="30" t="s">
        <v>6564</v>
      </c>
      <c r="B241" s="27" t="s">
        <v>6676</v>
      </c>
      <c r="D241" s="27" t="s">
        <v>7031</v>
      </c>
      <c r="E241" s="27" t="s">
        <v>6596</v>
      </c>
      <c r="F241" s="27" t="s">
        <v>7032</v>
      </c>
      <c r="H241" s="123">
        <v>7001</v>
      </c>
      <c r="I241" s="30" t="s">
        <v>6571</v>
      </c>
      <c r="J241" s="27" t="s">
        <v>7033</v>
      </c>
      <c r="M241" s="27" t="str">
        <f>IF(SUMPRODUCT(($H$2:H241=H241)*1)=1,I241,LOOKUP(1,0/($H$1:H240=H241),$M$1:M240)&amp;","&amp;I241)</f>
        <v>TS0084 跨行連線系統</v>
      </c>
    </row>
    <row r="242" spans="1:13">
      <c r="A242" s="30" t="s">
        <v>6564</v>
      </c>
      <c r="B242" s="27" t="s">
        <v>6676</v>
      </c>
      <c r="D242" s="27" t="s">
        <v>7034</v>
      </c>
      <c r="E242" s="27" t="s">
        <v>6635</v>
      </c>
      <c r="F242" s="27" t="s">
        <v>5191</v>
      </c>
      <c r="H242" s="123">
        <v>7002</v>
      </c>
      <c r="I242" s="30" t="s">
        <v>6571</v>
      </c>
      <c r="J242" s="27" t="s">
        <v>7035</v>
      </c>
      <c r="M242" s="27" t="str">
        <f>IF(SUMPRODUCT(($H$2:H242=H242)*1)=1,I242,LOOKUP(1,0/($H$1:H241=H242),$M$1:M241)&amp;","&amp;I242)</f>
        <v>TS0084 跨行連線系統</v>
      </c>
    </row>
    <row r="243" spans="1:13">
      <c r="A243" s="30" t="s">
        <v>6564</v>
      </c>
      <c r="B243" s="27" t="s">
        <v>6676</v>
      </c>
      <c r="D243" s="27" t="s">
        <v>7036</v>
      </c>
      <c r="E243" s="27" t="s">
        <v>7037</v>
      </c>
      <c r="F243" s="27" t="s">
        <v>7038</v>
      </c>
      <c r="H243" s="123">
        <v>7003</v>
      </c>
      <c r="I243" s="30" t="s">
        <v>6571</v>
      </c>
      <c r="J243" s="27" t="s">
        <v>7039</v>
      </c>
      <c r="M243" s="27" t="str">
        <f>IF(SUMPRODUCT(($H$2:H243=H243)*1)=1,I243,LOOKUP(1,0/($H$1:H242=H243),$M$1:M242)&amp;","&amp;I243)</f>
        <v>TS0084 跨行連線系統</v>
      </c>
    </row>
    <row r="244" spans="1:13">
      <c r="A244" s="30" t="s">
        <v>6564</v>
      </c>
      <c r="B244" s="27" t="s">
        <v>6676</v>
      </c>
      <c r="D244" s="27" t="s">
        <v>7040</v>
      </c>
      <c r="E244" s="27" t="s">
        <v>6576</v>
      </c>
      <c r="F244" s="27" t="s">
        <v>7041</v>
      </c>
      <c r="H244" s="123" t="s">
        <v>5197</v>
      </c>
      <c r="I244" s="30" t="s">
        <v>7042</v>
      </c>
      <c r="J244" s="27" t="s">
        <v>7043</v>
      </c>
      <c r="M244" s="27" t="str">
        <f>IF(SUMPRODUCT(($H$2:H244=H244)*1)=1,I244,LOOKUP(1,0/($H$1:H243=H244),$M$1:M243)&amp;","&amp;I244)</f>
        <v>TS0023 中央登錄公債清算系統</v>
      </c>
    </row>
    <row r="245" spans="1:13">
      <c r="A245" s="30" t="s">
        <v>6564</v>
      </c>
      <c r="B245" s="27" t="s">
        <v>6676</v>
      </c>
      <c r="D245" s="27" t="s">
        <v>7040</v>
      </c>
      <c r="E245" s="27" t="s">
        <v>6576</v>
      </c>
      <c r="F245" s="27" t="s">
        <v>7044</v>
      </c>
      <c r="H245" s="123" t="s">
        <v>5199</v>
      </c>
      <c r="I245" s="30" t="s">
        <v>7042</v>
      </c>
      <c r="J245" s="27" t="s">
        <v>7043</v>
      </c>
      <c r="M245" s="27" t="str">
        <f>IF(SUMPRODUCT(($H$2:H245=H245)*1)=1,I245,LOOKUP(1,0/($H$1:H244=H245),$M$1:M244)&amp;","&amp;I245)</f>
        <v>TS0023 中央登錄公債清算系統</v>
      </c>
    </row>
    <row r="246" spans="1:13">
      <c r="A246" s="30" t="s">
        <v>6564</v>
      </c>
      <c r="B246" s="27" t="s">
        <v>6676</v>
      </c>
      <c r="D246" s="27" t="s">
        <v>7045</v>
      </c>
      <c r="E246" s="27" t="s">
        <v>7046</v>
      </c>
      <c r="F246" s="27" t="s">
        <v>5200</v>
      </c>
      <c r="H246" s="123" t="s">
        <v>5201</v>
      </c>
      <c r="I246" s="30" t="s">
        <v>7042</v>
      </c>
      <c r="J246" s="27" t="s">
        <v>7047</v>
      </c>
      <c r="M246" s="27" t="str">
        <f>IF(SUMPRODUCT(($H$2:H246=H246)*1)=1,I246,LOOKUP(1,0/($H$1:H245=H246),$M$1:M245)&amp;","&amp;I246)</f>
        <v>TS0023 中央登錄公債清算系統</v>
      </c>
    </row>
    <row r="247" spans="1:13">
      <c r="A247" s="30" t="s">
        <v>6564</v>
      </c>
      <c r="B247" s="27" t="s">
        <v>6676</v>
      </c>
      <c r="D247" s="27" t="s">
        <v>7048</v>
      </c>
      <c r="E247" s="27" t="s">
        <v>7046</v>
      </c>
      <c r="F247" s="27" t="s">
        <v>5202</v>
      </c>
      <c r="H247" s="123" t="s">
        <v>5203</v>
      </c>
      <c r="I247" s="30" t="s">
        <v>7042</v>
      </c>
      <c r="J247" s="27" t="s">
        <v>7049</v>
      </c>
      <c r="M247" s="27" t="str">
        <f>IF(SUMPRODUCT(($H$2:H247=H247)*1)=1,I247,LOOKUP(1,0/($H$1:H246=H247),$M$1:M246)&amp;","&amp;I247)</f>
        <v>TS0023 中央登錄公債清算系統</v>
      </c>
    </row>
    <row r="248" spans="1:13">
      <c r="A248" s="30" t="s">
        <v>6564</v>
      </c>
      <c r="B248" s="27" t="s">
        <v>6676</v>
      </c>
      <c r="D248" s="27" t="s">
        <v>7050</v>
      </c>
      <c r="E248" s="27" t="s">
        <v>6576</v>
      </c>
      <c r="F248" s="27" t="s">
        <v>7051</v>
      </c>
      <c r="H248" s="123" t="s">
        <v>5205</v>
      </c>
      <c r="I248" s="30" t="s">
        <v>7052</v>
      </c>
      <c r="J248" s="27" t="s">
        <v>7053</v>
      </c>
      <c r="M248" s="27" t="str">
        <f>IF(SUMPRODUCT(($H$2:H248=H248)*1)=1,I248,LOOKUP(1,0/($H$1:H247=H248),$M$1:M247)&amp;","&amp;I248)</f>
        <v>TS0070 票券結算交割系統(清算銀行)</v>
      </c>
    </row>
    <row r="249" spans="1:13">
      <c r="A249" s="30" t="s">
        <v>6564</v>
      </c>
      <c r="B249" s="27" t="s">
        <v>6676</v>
      </c>
      <c r="D249" s="27" t="s">
        <v>7050</v>
      </c>
      <c r="E249" s="27" t="s">
        <v>6576</v>
      </c>
      <c r="F249" s="27" t="s">
        <v>7051</v>
      </c>
      <c r="H249" s="123" t="s">
        <v>5207</v>
      </c>
      <c r="I249" s="30" t="s">
        <v>7052</v>
      </c>
      <c r="J249" s="27" t="s">
        <v>7053</v>
      </c>
      <c r="M249" s="27" t="str">
        <f>IF(SUMPRODUCT(($H$2:H249=H249)*1)=1,I249,LOOKUP(1,0/($H$1:H248=H249),$M$1:M248)&amp;","&amp;I249)</f>
        <v>TS0070 票券結算交割系統(清算銀行)</v>
      </c>
    </row>
    <row r="250" spans="1:13">
      <c r="A250" s="30" t="s">
        <v>6564</v>
      </c>
      <c r="B250" s="27" t="s">
        <v>6676</v>
      </c>
      <c r="D250" s="27" t="s">
        <v>7050</v>
      </c>
      <c r="E250" s="27" t="s">
        <v>6576</v>
      </c>
      <c r="F250" s="27" t="s">
        <v>7051</v>
      </c>
      <c r="H250" s="123" t="s">
        <v>5208</v>
      </c>
      <c r="I250" s="30" t="s">
        <v>7052</v>
      </c>
      <c r="J250" s="27" t="s">
        <v>7053</v>
      </c>
      <c r="M250" s="27" t="str">
        <f>IF(SUMPRODUCT(($H$2:H250=H250)*1)=1,I250,LOOKUP(1,0/($H$1:H249=H250),$M$1:M249)&amp;","&amp;I250)</f>
        <v>TS0070 票券結算交割系統(清算銀行)</v>
      </c>
    </row>
    <row r="251" spans="1:13">
      <c r="A251" s="30" t="s">
        <v>6564</v>
      </c>
      <c r="B251" s="27" t="s">
        <v>6676</v>
      </c>
      <c r="D251" s="27" t="s">
        <v>7050</v>
      </c>
      <c r="E251" s="27" t="s">
        <v>6576</v>
      </c>
      <c r="F251" s="27" t="s">
        <v>7051</v>
      </c>
      <c r="H251" s="123" t="s">
        <v>5209</v>
      </c>
      <c r="I251" s="30" t="s">
        <v>7052</v>
      </c>
      <c r="J251" s="27" t="s">
        <v>7053</v>
      </c>
      <c r="M251" s="27" t="str">
        <f>IF(SUMPRODUCT(($H$2:H251=H251)*1)=1,I251,LOOKUP(1,0/($H$1:H250=H251),$M$1:M250)&amp;","&amp;I251)</f>
        <v>TS0070 票券結算交割系統(清算銀行)</v>
      </c>
    </row>
    <row r="252" spans="1:13">
      <c r="A252" s="30" t="s">
        <v>6564</v>
      </c>
      <c r="B252" s="27" t="s">
        <v>6676</v>
      </c>
      <c r="D252" s="27" t="s">
        <v>7050</v>
      </c>
      <c r="E252" s="27" t="s">
        <v>6576</v>
      </c>
      <c r="F252" s="27" t="s">
        <v>7051</v>
      </c>
      <c r="H252" s="123" t="s">
        <v>5210</v>
      </c>
      <c r="I252" s="30" t="s">
        <v>7052</v>
      </c>
      <c r="J252" s="27" t="s">
        <v>7053</v>
      </c>
      <c r="M252" s="27" t="str">
        <f>IF(SUMPRODUCT(($H$2:H252=H252)*1)=1,I252,LOOKUP(1,0/($H$1:H251=H252),$M$1:M251)&amp;","&amp;I252)</f>
        <v>TS0070 票券結算交割系統(清算銀行)</v>
      </c>
    </row>
    <row r="253" spans="1:13">
      <c r="A253" s="30" t="s">
        <v>6564</v>
      </c>
      <c r="B253" s="27" t="s">
        <v>6676</v>
      </c>
      <c r="D253" s="27" t="s">
        <v>7050</v>
      </c>
      <c r="E253" s="27" t="s">
        <v>6576</v>
      </c>
      <c r="F253" s="27" t="s">
        <v>7051</v>
      </c>
      <c r="H253" s="123" t="s">
        <v>5211</v>
      </c>
      <c r="I253" s="30" t="s">
        <v>7052</v>
      </c>
      <c r="J253" s="27" t="s">
        <v>7053</v>
      </c>
      <c r="M253" s="27" t="str">
        <f>IF(SUMPRODUCT(($H$2:H253=H253)*1)=1,I253,LOOKUP(1,0/($H$1:H252=H253),$M$1:M252)&amp;","&amp;I253)</f>
        <v>TS0070 票券結算交割系統(清算銀行)</v>
      </c>
    </row>
    <row r="254" spans="1:13">
      <c r="A254" s="30" t="s">
        <v>6564</v>
      </c>
      <c r="B254" s="27" t="s">
        <v>6676</v>
      </c>
      <c r="D254" s="27" t="s">
        <v>7050</v>
      </c>
      <c r="E254" s="27" t="s">
        <v>6576</v>
      </c>
      <c r="F254" s="27" t="s">
        <v>7051</v>
      </c>
      <c r="H254" s="123" t="s">
        <v>5212</v>
      </c>
      <c r="I254" s="30" t="s">
        <v>7052</v>
      </c>
      <c r="J254" s="27" t="s">
        <v>7053</v>
      </c>
      <c r="M254" s="27" t="str">
        <f>IF(SUMPRODUCT(($H$2:H254=H254)*1)=1,I254,LOOKUP(1,0/($H$1:H253=H254),$M$1:M253)&amp;","&amp;I254)</f>
        <v>TS0070 票券結算交割系統(清算銀行)</v>
      </c>
    </row>
    <row r="255" spans="1:13">
      <c r="A255" s="30" t="s">
        <v>6564</v>
      </c>
      <c r="B255" s="27" t="s">
        <v>6676</v>
      </c>
      <c r="D255" s="27" t="s">
        <v>7054</v>
      </c>
      <c r="E255" s="27" t="s">
        <v>7046</v>
      </c>
      <c r="F255" s="27" t="s">
        <v>7055</v>
      </c>
      <c r="H255" s="123" t="s">
        <v>5213</v>
      </c>
      <c r="I255" s="30" t="s">
        <v>7052</v>
      </c>
      <c r="J255" s="27" t="s">
        <v>7056</v>
      </c>
      <c r="M255" s="27" t="str">
        <f>IF(SUMPRODUCT(($H$2:H255=H255)*1)=1,I255,LOOKUP(1,0/($H$1:H254=H255),$M$1:M254)&amp;","&amp;I255)</f>
        <v>TS0070 票券結算交割系統(清算銀行)</v>
      </c>
    </row>
    <row r="256" spans="1:13">
      <c r="A256" s="30" t="s">
        <v>6564</v>
      </c>
      <c r="B256" s="27" t="s">
        <v>6676</v>
      </c>
      <c r="D256" s="27" t="s">
        <v>7050</v>
      </c>
      <c r="E256" s="27" t="s">
        <v>6576</v>
      </c>
      <c r="F256" s="27" t="s">
        <v>7051</v>
      </c>
      <c r="H256" s="123" t="s">
        <v>5214</v>
      </c>
      <c r="I256" s="30" t="s">
        <v>7052</v>
      </c>
      <c r="J256" s="27" t="s">
        <v>7053</v>
      </c>
      <c r="M256" s="27" t="str">
        <f>IF(SUMPRODUCT(($H$2:H256=H256)*1)=1,I256,LOOKUP(1,0/($H$1:H255=H256),$M$1:M255)&amp;","&amp;I256)</f>
        <v>TS0070 票券結算交割系統(清算銀行)</v>
      </c>
    </row>
    <row r="257" spans="1:13">
      <c r="A257" s="30" t="s">
        <v>6564</v>
      </c>
      <c r="B257" s="27" t="s">
        <v>6676</v>
      </c>
      <c r="D257" s="27" t="s">
        <v>7050</v>
      </c>
      <c r="E257" s="27" t="s">
        <v>6576</v>
      </c>
      <c r="F257" s="27" t="s">
        <v>7051</v>
      </c>
      <c r="H257" s="123" t="s">
        <v>5215</v>
      </c>
      <c r="I257" s="30" t="s">
        <v>7052</v>
      </c>
      <c r="J257" s="27" t="s">
        <v>7053</v>
      </c>
      <c r="M257" s="27" t="str">
        <f>IF(SUMPRODUCT(($H$2:H257=H257)*1)=1,I257,LOOKUP(1,0/($H$1:H256=H257),$M$1:M256)&amp;","&amp;I257)</f>
        <v>TS0070 票券結算交割系統(清算銀行)</v>
      </c>
    </row>
    <row r="258" spans="1:13">
      <c r="A258" s="30" t="s">
        <v>6564</v>
      </c>
      <c r="B258" s="27" t="s">
        <v>6676</v>
      </c>
      <c r="D258" s="27" t="s">
        <v>7057</v>
      </c>
      <c r="E258" s="27" t="s">
        <v>7046</v>
      </c>
      <c r="F258" s="27" t="s">
        <v>7058</v>
      </c>
      <c r="H258" s="123" t="s">
        <v>5216</v>
      </c>
      <c r="I258" s="30" t="s">
        <v>7052</v>
      </c>
      <c r="J258" s="27" t="s">
        <v>7059</v>
      </c>
      <c r="M258" s="27" t="str">
        <f>IF(SUMPRODUCT(($H$2:H258=H258)*1)=1,I258,LOOKUP(1,0/($H$1:H257=H258),$M$1:M257)&amp;","&amp;I258)</f>
        <v>TS0070 票券結算交割系統(清算銀行)</v>
      </c>
    </row>
    <row r="259" spans="1:13">
      <c r="A259" s="30" t="s">
        <v>6564</v>
      </c>
      <c r="B259" s="27" t="s">
        <v>6676</v>
      </c>
      <c r="D259" s="27" t="s">
        <v>7060</v>
      </c>
      <c r="E259" s="27" t="s">
        <v>7046</v>
      </c>
      <c r="F259" s="27" t="s">
        <v>7061</v>
      </c>
      <c r="H259" s="123" t="s">
        <v>5217</v>
      </c>
      <c r="I259" s="30" t="s">
        <v>7052</v>
      </c>
      <c r="J259" s="27" t="s">
        <v>7062</v>
      </c>
      <c r="M259" s="27" t="str">
        <f>IF(SUMPRODUCT(($H$2:H259=H259)*1)=1,I259,LOOKUP(1,0/($H$1:H258=H259),$M$1:M258)&amp;","&amp;I259)</f>
        <v>TS0070 票券結算交割系統(清算銀行)</v>
      </c>
    </row>
    <row r="260" spans="1:13">
      <c r="A260" s="30" t="s">
        <v>6564</v>
      </c>
      <c r="B260" s="27" t="s">
        <v>6676</v>
      </c>
      <c r="D260" s="27" t="s">
        <v>7050</v>
      </c>
      <c r="E260" s="27" t="s">
        <v>6576</v>
      </c>
      <c r="F260" s="27" t="s">
        <v>7051</v>
      </c>
      <c r="H260" s="123" t="s">
        <v>5218</v>
      </c>
      <c r="I260" s="30" t="s">
        <v>7052</v>
      </c>
      <c r="J260" s="27" t="s">
        <v>7053</v>
      </c>
      <c r="M260" s="27" t="str">
        <f>IF(SUMPRODUCT(($H$2:H260=H260)*1)=1,I260,LOOKUP(1,0/($H$1:H259=H260),$M$1:M259)&amp;","&amp;I260)</f>
        <v>TS0070 票券結算交割系統(清算銀行)</v>
      </c>
    </row>
    <row r="261" spans="1:13">
      <c r="A261" s="30" t="s">
        <v>6564</v>
      </c>
      <c r="B261" s="27" t="s">
        <v>6676</v>
      </c>
      <c r="D261" s="27" t="s">
        <v>7050</v>
      </c>
      <c r="E261" s="27" t="s">
        <v>6576</v>
      </c>
      <c r="F261" s="27" t="s">
        <v>7051</v>
      </c>
      <c r="H261" s="123" t="s">
        <v>5219</v>
      </c>
      <c r="I261" s="30" t="s">
        <v>7052</v>
      </c>
      <c r="J261" s="27" t="s">
        <v>7053</v>
      </c>
      <c r="M261" s="27" t="str">
        <f>IF(SUMPRODUCT(($H$2:H261=H261)*1)=1,I261,LOOKUP(1,0/($H$1:H260=H261),$M$1:M260)&amp;","&amp;I261)</f>
        <v>TS0070 票券結算交割系統(清算銀行)</v>
      </c>
    </row>
    <row r="262" spans="1:13">
      <c r="A262" s="30" t="s">
        <v>6564</v>
      </c>
      <c r="B262" s="27" t="s">
        <v>6676</v>
      </c>
      <c r="D262" s="27" t="s">
        <v>7063</v>
      </c>
      <c r="E262" s="27" t="s">
        <v>6584</v>
      </c>
      <c r="F262" s="27" t="s">
        <v>7064</v>
      </c>
      <c r="H262" s="123" t="s">
        <v>5220</v>
      </c>
      <c r="I262" s="30" t="s">
        <v>7052</v>
      </c>
      <c r="J262" s="27" t="s">
        <v>7065</v>
      </c>
      <c r="M262" s="27" t="str">
        <f>IF(SUMPRODUCT(($H$2:H262=H262)*1)=1,I262,LOOKUP(1,0/($H$1:H261=H262),$M$1:M261)&amp;","&amp;I262)</f>
        <v>TS0070 票券結算交割系統(清算銀行)</v>
      </c>
    </row>
    <row r="263" spans="1:13">
      <c r="A263" s="30" t="s">
        <v>6564</v>
      </c>
      <c r="B263" s="27" t="s">
        <v>6676</v>
      </c>
      <c r="D263" s="27" t="s">
        <v>7066</v>
      </c>
      <c r="E263" s="27" t="s">
        <v>6584</v>
      </c>
      <c r="F263" s="27" t="s">
        <v>7067</v>
      </c>
      <c r="H263" s="123" t="s">
        <v>5223</v>
      </c>
      <c r="I263" s="30" t="s">
        <v>7068</v>
      </c>
      <c r="J263" s="27" t="s">
        <v>7069</v>
      </c>
      <c r="M263" s="27" t="str">
        <f>IF(SUMPRODUCT(($H$2:H263=H263)*1)=1,I263,LOOKUP(1,0/($H$1:H262=H263),$M$1:M262)&amp;","&amp;I263)</f>
        <v>TSC001 發卡系統</v>
      </c>
    </row>
    <row r="264" spans="1:13">
      <c r="A264" s="30" t="s">
        <v>6819</v>
      </c>
      <c r="B264" s="27" t="s">
        <v>6676</v>
      </c>
      <c r="D264" s="27" t="s">
        <v>7070</v>
      </c>
      <c r="E264" s="27" t="s">
        <v>7004</v>
      </c>
      <c r="F264" s="27" t="s">
        <v>5044</v>
      </c>
      <c r="H264" s="123" t="s">
        <v>5225</v>
      </c>
      <c r="I264" s="30" t="s">
        <v>7068</v>
      </c>
      <c r="J264" s="27" t="s">
        <v>7071</v>
      </c>
      <c r="M264" s="27" t="str">
        <f>IF(SUMPRODUCT(($H$2:H264=H264)*1)=1,I264,LOOKUP(1,0/($H$1:H263=H264),$M$1:M263)&amp;","&amp;I264)</f>
        <v>TSC001 發卡系統</v>
      </c>
    </row>
    <row r="265" spans="1:13">
      <c r="A265" s="30" t="s">
        <v>6564</v>
      </c>
      <c r="B265" s="27" t="s">
        <v>6676</v>
      </c>
      <c r="D265" s="27" t="s">
        <v>7072</v>
      </c>
      <c r="E265" s="27" t="s">
        <v>6576</v>
      </c>
      <c r="F265" s="27" t="s">
        <v>5226</v>
      </c>
      <c r="H265" s="123" t="s">
        <v>5227</v>
      </c>
      <c r="I265" s="30" t="s">
        <v>7068</v>
      </c>
      <c r="J265" s="27" t="s">
        <v>7073</v>
      </c>
      <c r="M265" s="27" t="str">
        <f>IF(SUMPRODUCT(($H$2:H265=H265)*1)=1,I265,LOOKUP(1,0/($H$1:H264=H265),$M$1:M264)&amp;","&amp;I265)</f>
        <v>TSC001 發卡系統</v>
      </c>
    </row>
    <row r="266" spans="1:13">
      <c r="A266" s="30" t="s">
        <v>6564</v>
      </c>
      <c r="B266" s="27" t="s">
        <v>6676</v>
      </c>
      <c r="D266" s="27" t="s">
        <v>7074</v>
      </c>
      <c r="E266" s="27" t="s">
        <v>6605</v>
      </c>
      <c r="F266" s="27" t="s">
        <v>5228</v>
      </c>
      <c r="H266" s="123" t="s">
        <v>5230</v>
      </c>
      <c r="I266" s="30" t="s">
        <v>7075</v>
      </c>
      <c r="J266" s="27" t="s">
        <v>6911</v>
      </c>
      <c r="M266" s="27" t="str">
        <f>IF(SUMPRODUCT(($H$2:H266=H266)*1)=1,I266,LOOKUP(1,0/($H$1:H265=H266),$M$1:M265)&amp;","&amp;I266)</f>
        <v>TST005 玉證複委託交易系統(DSU)</v>
      </c>
    </row>
    <row r="267" spans="1:13">
      <c r="A267" s="30" t="s">
        <v>6564</v>
      </c>
      <c r="B267" s="27" t="s">
        <v>6676</v>
      </c>
      <c r="D267" s="27" t="s">
        <v>7074</v>
      </c>
      <c r="E267" s="27" t="s">
        <v>6605</v>
      </c>
      <c r="F267" s="27" t="s">
        <v>5228</v>
      </c>
      <c r="H267" s="123" t="s">
        <v>5230</v>
      </c>
      <c r="I267" s="30" t="s">
        <v>7076</v>
      </c>
      <c r="J267" s="27" t="s">
        <v>6911</v>
      </c>
      <c r="M267" s="27" t="str">
        <f>IF(SUMPRODUCT(($H$2:H267=H267)*1)=1,I267,LOOKUP(1,0/($H$1:H266=H267),$M$1:M266)&amp;","&amp;I267)</f>
        <v>TST005 玉證複委託交易系統(DSU),TST006 國際證券業務(OSU)</v>
      </c>
    </row>
    <row r="268" spans="1:13">
      <c r="A268" s="30" t="s">
        <v>6564</v>
      </c>
      <c r="B268" s="27" t="s">
        <v>6676</v>
      </c>
      <c r="D268" s="27" t="s">
        <v>7074</v>
      </c>
      <c r="E268" s="27" t="s">
        <v>6605</v>
      </c>
      <c r="F268" s="27" t="s">
        <v>5235</v>
      </c>
      <c r="H268" s="123" t="s">
        <v>5234</v>
      </c>
      <c r="I268" s="30" t="s">
        <v>7075</v>
      </c>
      <c r="J268" s="27" t="s">
        <v>6911</v>
      </c>
      <c r="M268" s="27" t="str">
        <f>IF(SUMPRODUCT(($H$2:H268=H268)*1)=1,I268,LOOKUP(1,0/($H$1:H267=H268),$M$1:M267)&amp;","&amp;I268)</f>
        <v>TST005 玉證複委託交易系統(DSU)</v>
      </c>
    </row>
    <row r="269" spans="1:13">
      <c r="A269" s="30" t="s">
        <v>6564</v>
      </c>
      <c r="B269" s="27" t="s">
        <v>6676</v>
      </c>
      <c r="D269" s="27" t="s">
        <v>7074</v>
      </c>
      <c r="E269" s="27" t="s">
        <v>6605</v>
      </c>
      <c r="F269" s="27" t="s">
        <v>5235</v>
      </c>
      <c r="H269" s="123" t="s">
        <v>5234</v>
      </c>
      <c r="I269" s="27" t="s">
        <v>7076</v>
      </c>
      <c r="J269" s="27" t="s">
        <v>6911</v>
      </c>
      <c r="M269" s="27" t="str">
        <f>IF(SUMPRODUCT(($H$2:H269=H269)*1)=1,I269,LOOKUP(1,0/($H$1:H268=H269),$M$1:M268)&amp;","&amp;I269)</f>
        <v>TST005 玉證複委託交易系統(DSU),TST006 國際證券業務(OSU)</v>
      </c>
    </row>
    <row r="270" spans="1:13">
      <c r="A270" s="30" t="s">
        <v>6564</v>
      </c>
      <c r="B270" s="27" t="s">
        <v>6676</v>
      </c>
      <c r="D270" s="27" t="s">
        <v>7077</v>
      </c>
      <c r="E270" s="27" t="s">
        <v>6576</v>
      </c>
      <c r="F270" s="27" t="s">
        <v>7078</v>
      </c>
      <c r="H270" s="123" t="s">
        <v>5237</v>
      </c>
      <c r="I270" s="30" t="s">
        <v>7079</v>
      </c>
      <c r="J270" s="27" t="s">
        <v>7080</v>
      </c>
      <c r="M270" s="27" t="str">
        <f>IF(SUMPRODUCT(($H$2:H270=H270)*1)=1,I270,LOOKUP(1,0/($H$1:H269=H270),$M$1:M269)&amp;","&amp;I270)</f>
        <v>TST004 證券經紀業務系統</v>
      </c>
    </row>
    <row r="271" spans="1:13">
      <c r="A271" s="30" t="s">
        <v>6564</v>
      </c>
      <c r="B271" s="27" t="s">
        <v>6676</v>
      </c>
      <c r="D271" s="27" t="s">
        <v>7081</v>
      </c>
      <c r="E271" s="27" t="s">
        <v>6584</v>
      </c>
      <c r="F271" s="27" t="s">
        <v>5240</v>
      </c>
      <c r="H271" s="123" t="s">
        <v>5239</v>
      </c>
      <c r="I271" s="27" t="s">
        <v>7075</v>
      </c>
      <c r="J271" s="27" t="s">
        <v>7082</v>
      </c>
      <c r="M271" s="27" t="str">
        <f>IF(SUMPRODUCT(($H$2:H271=H271)*1)=1,I271,LOOKUP(1,0/($H$1:H270=H271),$M$1:M270)&amp;","&amp;I271)</f>
        <v>TST005 玉證複委託交易系統(DSU)</v>
      </c>
    </row>
    <row r="272" spans="1:13">
      <c r="A272" s="30" t="s">
        <v>6564</v>
      </c>
      <c r="B272" s="27" t="s">
        <v>6676</v>
      </c>
      <c r="D272" s="27" t="s">
        <v>7081</v>
      </c>
      <c r="E272" s="27" t="s">
        <v>6584</v>
      </c>
      <c r="F272" s="27" t="s">
        <v>5240</v>
      </c>
      <c r="H272" s="123" t="s">
        <v>5239</v>
      </c>
      <c r="I272" s="30" t="s">
        <v>7076</v>
      </c>
      <c r="J272" s="27" t="s">
        <v>7082</v>
      </c>
      <c r="M272" s="27" t="str">
        <f>IF(SUMPRODUCT(($H$2:H272=H272)*1)=1,I272,LOOKUP(1,0/($H$1:H271=H272),$M$1:M271)&amp;","&amp;I272)</f>
        <v>TST005 玉證複委託交易系統(DSU),TST006 國際證券業務(OSU)</v>
      </c>
    </row>
    <row r="273" spans="1:13">
      <c r="A273" s="30" t="s">
        <v>6564</v>
      </c>
      <c r="B273" s="27" t="s">
        <v>6676</v>
      </c>
      <c r="D273" s="27" t="s">
        <v>7083</v>
      </c>
      <c r="E273" s="27" t="s">
        <v>6722</v>
      </c>
      <c r="F273" s="27" t="s">
        <v>6007</v>
      </c>
      <c r="H273" s="123" t="s">
        <v>5241</v>
      </c>
      <c r="I273" s="30" t="s">
        <v>7075</v>
      </c>
      <c r="J273" s="27" t="s">
        <v>7084</v>
      </c>
      <c r="M273" s="27" t="str">
        <f>IF(SUMPRODUCT(($H$2:H273=H273)*1)=1,I273,LOOKUP(1,0/($H$1:H272=H273),$M$1:M272)&amp;","&amp;I273)</f>
        <v>TST005 玉證複委託交易系統(DSU)</v>
      </c>
    </row>
    <row r="274" spans="1:13">
      <c r="A274" s="30" t="s">
        <v>6564</v>
      </c>
      <c r="B274" s="27" t="s">
        <v>6676</v>
      </c>
      <c r="D274" s="27" t="s">
        <v>7083</v>
      </c>
      <c r="E274" s="27" t="s">
        <v>6722</v>
      </c>
      <c r="F274" s="27" t="s">
        <v>6007</v>
      </c>
      <c r="H274" s="123" t="s">
        <v>5241</v>
      </c>
      <c r="I274" s="27" t="s">
        <v>7076</v>
      </c>
      <c r="J274" s="27" t="s">
        <v>7084</v>
      </c>
      <c r="M274" s="27" t="str">
        <f>IF(SUMPRODUCT(($H$2:H274=H274)*1)=1,I274,LOOKUP(1,0/($H$1:H273=H274),$M$1:M273)&amp;","&amp;I274)</f>
        <v>TST005 玉證複委託交易系統(DSU),TST006 國際證券業務(OSU)</v>
      </c>
    </row>
    <row r="275" spans="1:13">
      <c r="A275" s="30" t="s">
        <v>6564</v>
      </c>
      <c r="B275" s="27" t="s">
        <v>6676</v>
      </c>
      <c r="D275" s="27" t="s">
        <v>7083</v>
      </c>
      <c r="E275" s="27" t="s">
        <v>6722</v>
      </c>
      <c r="F275" s="27" t="s">
        <v>5244</v>
      </c>
      <c r="H275" s="123">
        <v>2990</v>
      </c>
      <c r="I275" s="30" t="s">
        <v>6727</v>
      </c>
      <c r="J275" s="27" t="s">
        <v>6724</v>
      </c>
      <c r="M275" s="27" t="str">
        <f>IF(SUMPRODUCT(($H$2:H275=H275)*1)=1,I275,LOOKUP(1,0/($H$1:H274=H275),$M$1:M274)&amp;","&amp;I275)</f>
        <v>CH0027 第三方支付系統</v>
      </c>
    </row>
    <row r="276" spans="1:13">
      <c r="A276" s="30" t="s">
        <v>6564</v>
      </c>
      <c r="B276" s="27" t="s">
        <v>6676</v>
      </c>
      <c r="D276" s="27" t="s">
        <v>7083</v>
      </c>
      <c r="E276" s="27" t="s">
        <v>6722</v>
      </c>
      <c r="F276" s="27" t="s">
        <v>5244</v>
      </c>
      <c r="H276" s="123">
        <v>2990</v>
      </c>
      <c r="I276" s="27" t="s">
        <v>6728</v>
      </c>
      <c r="J276" s="27" t="s">
        <v>6724</v>
      </c>
      <c r="M276" s="27" t="str">
        <f>IF(SUMPRODUCT(($H$2:H276=H276)*1)=1,I276,LOOKUP(1,0/($H$1:H275=H276),$M$1:M275)&amp;","&amp;I276)</f>
        <v>CH0027 第三方支付系統,TS0103 Account Link Gateway</v>
      </c>
    </row>
    <row r="277" spans="1:13">
      <c r="A277" s="30" t="s">
        <v>6564</v>
      </c>
      <c r="B277" s="27" t="s">
        <v>6676</v>
      </c>
      <c r="D277" s="27" t="s">
        <v>7085</v>
      </c>
      <c r="E277" s="27" t="s">
        <v>7086</v>
      </c>
      <c r="F277" s="27" t="s">
        <v>7087</v>
      </c>
      <c r="H277" s="123" t="s">
        <v>5248</v>
      </c>
      <c r="I277" s="30" t="s">
        <v>7088</v>
      </c>
      <c r="J277" s="27" t="s">
        <v>7089</v>
      </c>
      <c r="M277" s="27" t="str">
        <f>IF(SUMPRODUCT(($H$2:H277=H277)*1)=1,I277,LOOKUP(1,0/($H$1:H276=H277),$M$1:M276)&amp;","&amp;I277)</f>
        <v>CH0066 補摺機</v>
      </c>
    </row>
    <row r="278" spans="1:13">
      <c r="A278" s="30" t="s">
        <v>6819</v>
      </c>
      <c r="B278" s="27" t="s">
        <v>6676</v>
      </c>
      <c r="D278" s="27" t="s">
        <v>7090</v>
      </c>
      <c r="E278" s="27" t="s">
        <v>7091</v>
      </c>
      <c r="F278" s="27" t="s">
        <v>7092</v>
      </c>
      <c r="H278" s="123" t="s">
        <v>5255</v>
      </c>
      <c r="I278" s="30" t="s">
        <v>7093</v>
      </c>
      <c r="J278" s="27" t="s">
        <v>7094</v>
      </c>
      <c r="M278" s="27" t="str">
        <f>IF(SUMPRODUCT(($H$2:H278=H278)*1)=1,I278,LOOKUP(1,0/($H$1:H277=H278),$M$1:M277)&amp;","&amp;I278)</f>
        <v>TS0115 國內信用狀系統</v>
      </c>
    </row>
    <row r="279" spans="1:13">
      <c r="A279" s="30" t="s">
        <v>6819</v>
      </c>
      <c r="B279" s="27" t="s">
        <v>6676</v>
      </c>
      <c r="D279" s="27" t="s">
        <v>7095</v>
      </c>
      <c r="E279" s="27" t="s">
        <v>7091</v>
      </c>
      <c r="F279" s="27" t="s">
        <v>7096</v>
      </c>
      <c r="H279" s="123" t="s">
        <v>5256</v>
      </c>
      <c r="I279" s="30" t="s">
        <v>7093</v>
      </c>
      <c r="J279" s="27" t="s">
        <v>7094</v>
      </c>
      <c r="M279" s="27" t="str">
        <f>IF(SUMPRODUCT(($H$2:H279=H279)*1)=1,I279,LOOKUP(1,0/($H$1:H278=H279),$M$1:M278)&amp;","&amp;I279)</f>
        <v>TS0115 國內信用狀系統</v>
      </c>
    </row>
    <row r="280" spans="1:13">
      <c r="A280" s="30" t="s">
        <v>6819</v>
      </c>
      <c r="B280" s="27" t="s">
        <v>6676</v>
      </c>
      <c r="D280" s="27" t="s">
        <v>7097</v>
      </c>
      <c r="E280" s="27" t="s">
        <v>7091</v>
      </c>
      <c r="F280" s="27" t="s">
        <v>7098</v>
      </c>
      <c r="H280" s="123" t="s">
        <v>5257</v>
      </c>
      <c r="I280" s="27" t="s">
        <v>7093</v>
      </c>
      <c r="J280" s="27" t="s">
        <v>7094</v>
      </c>
      <c r="M280" s="27" t="str">
        <f>IF(SUMPRODUCT(($H$2:H280=H280)*1)=1,I280,LOOKUP(1,0/($H$1:H279=H280),$M$1:M279)&amp;","&amp;I280)</f>
        <v>TS0115 國內信用狀系統</v>
      </c>
    </row>
    <row r="281" spans="1:13">
      <c r="A281" s="30" t="s">
        <v>6819</v>
      </c>
      <c r="B281" s="27" t="s">
        <v>6676</v>
      </c>
      <c r="D281" s="27" t="s">
        <v>7099</v>
      </c>
      <c r="E281" s="27" t="s">
        <v>7037</v>
      </c>
      <c r="F281" s="27" t="s">
        <v>7100</v>
      </c>
      <c r="H281" s="123" t="s">
        <v>5258</v>
      </c>
      <c r="I281" s="27" t="s">
        <v>7093</v>
      </c>
      <c r="J281" s="27" t="s">
        <v>7101</v>
      </c>
      <c r="M281" s="27" t="str">
        <f>IF(SUMPRODUCT(($H$2:H281=H281)*1)=1,I281,LOOKUP(1,0/($H$1:H280=H281),$M$1:M280)&amp;","&amp;I281)</f>
        <v>TS0115 國內信用狀系統</v>
      </c>
    </row>
    <row r="282" spans="1:13">
      <c r="A282" s="30" t="s">
        <v>6819</v>
      </c>
      <c r="B282" s="27" t="s">
        <v>6676</v>
      </c>
      <c r="D282" s="27" t="s">
        <v>7102</v>
      </c>
      <c r="E282" s="27" t="s">
        <v>7037</v>
      </c>
      <c r="F282" s="27" t="s">
        <v>5398</v>
      </c>
      <c r="H282" s="123" t="s">
        <v>5259</v>
      </c>
      <c r="I282" s="30" t="s">
        <v>7093</v>
      </c>
      <c r="J282" s="27" t="s">
        <v>7103</v>
      </c>
      <c r="M282" s="27" t="str">
        <f>IF(SUMPRODUCT(($H$2:H282=H282)*1)=1,I282,LOOKUP(1,0/($H$1:H281=H282),$M$1:M281)&amp;","&amp;I282)</f>
        <v>TS0115 國內信用狀系統</v>
      </c>
    </row>
    <row r="283" spans="1:13">
      <c r="A283" s="30" t="s">
        <v>6819</v>
      </c>
      <c r="B283" s="27" t="s">
        <v>6676</v>
      </c>
      <c r="D283" s="27" t="s">
        <v>7104</v>
      </c>
      <c r="E283" s="27" t="s">
        <v>7037</v>
      </c>
      <c r="F283" s="27" t="s">
        <v>7105</v>
      </c>
      <c r="H283" s="123" t="s">
        <v>5260</v>
      </c>
      <c r="I283" s="30" t="s">
        <v>7093</v>
      </c>
      <c r="J283" s="27" t="s">
        <v>7103</v>
      </c>
      <c r="M283" s="27" t="str">
        <f>IF(SUMPRODUCT(($H$2:H283=H283)*1)=1,I283,LOOKUP(1,0/($H$1:H282=H283),$M$1:M282)&amp;","&amp;I283)</f>
        <v>TS0115 國內信用狀系統</v>
      </c>
    </row>
    <row r="284" spans="1:13">
      <c r="A284" s="30" t="s">
        <v>6819</v>
      </c>
      <c r="B284" s="27" t="s">
        <v>6676</v>
      </c>
      <c r="D284" s="27" t="s">
        <v>7104</v>
      </c>
      <c r="E284" s="27" t="s">
        <v>7037</v>
      </c>
      <c r="F284" s="27" t="s">
        <v>7105</v>
      </c>
      <c r="H284" s="123" t="s">
        <v>5261</v>
      </c>
      <c r="I284" s="30" t="s">
        <v>7093</v>
      </c>
      <c r="J284" s="27" t="s">
        <v>7103</v>
      </c>
      <c r="M284" s="27" t="str">
        <f>IF(SUMPRODUCT(($H$2:H284=H284)*1)=1,I284,LOOKUP(1,0/($H$1:H283=H284),$M$1:M283)&amp;","&amp;I284)</f>
        <v>TS0115 國內信用狀系統</v>
      </c>
    </row>
    <row r="285" spans="1:13">
      <c r="A285" s="30" t="s">
        <v>6819</v>
      </c>
      <c r="B285" s="27" t="s">
        <v>6676</v>
      </c>
      <c r="D285" s="27" t="s">
        <v>7106</v>
      </c>
      <c r="E285" s="27" t="s">
        <v>7107</v>
      </c>
      <c r="F285" s="27" t="s">
        <v>5399</v>
      </c>
      <c r="H285" s="123" t="s">
        <v>5262</v>
      </c>
      <c r="I285" s="30" t="s">
        <v>7093</v>
      </c>
      <c r="J285" s="27" t="s">
        <v>7103</v>
      </c>
      <c r="M285" s="27" t="str">
        <f>IF(SUMPRODUCT(($H$2:H285=H285)*1)=1,I285,LOOKUP(1,0/($H$1:H284=H285),$M$1:M284)&amp;","&amp;I285)</f>
        <v>TS0115 國內信用狀系統</v>
      </c>
    </row>
    <row r="286" spans="1:13">
      <c r="A286" s="30" t="s">
        <v>6819</v>
      </c>
      <c r="B286" s="27" t="s">
        <v>6676</v>
      </c>
      <c r="D286" s="27" t="s">
        <v>7108</v>
      </c>
      <c r="E286" s="27" t="s">
        <v>7091</v>
      </c>
      <c r="F286" s="27" t="s">
        <v>6070</v>
      </c>
      <c r="H286" s="123" t="s">
        <v>5263</v>
      </c>
      <c r="I286" s="30" t="s">
        <v>7093</v>
      </c>
      <c r="J286" s="27" t="s">
        <v>7109</v>
      </c>
      <c r="M286" s="27" t="str">
        <f>IF(SUMPRODUCT(($H$2:H286=H286)*1)=1,I286,LOOKUP(1,0/($H$1:H285=H286),$M$1:M285)&amp;","&amp;I286)</f>
        <v>TS0115 國內信用狀系統</v>
      </c>
    </row>
    <row r="287" spans="1:13">
      <c r="A287" s="30" t="s">
        <v>6819</v>
      </c>
      <c r="B287" s="27" t="s">
        <v>6676</v>
      </c>
      <c r="D287" s="27" t="s">
        <v>7110</v>
      </c>
      <c r="E287" s="27" t="s">
        <v>7091</v>
      </c>
      <c r="F287" s="27" t="s">
        <v>7111</v>
      </c>
      <c r="H287" s="123" t="s">
        <v>5264</v>
      </c>
      <c r="I287" s="30" t="s">
        <v>7093</v>
      </c>
      <c r="J287" s="27" t="s">
        <v>7112</v>
      </c>
      <c r="M287" s="27" t="str">
        <f>IF(SUMPRODUCT(($H$2:H287=H287)*1)=1,I287,LOOKUP(1,0/($H$1:H286=H287),$M$1:M286)&amp;","&amp;I287)</f>
        <v>TS0115 國內信用狀系統</v>
      </c>
    </row>
    <row r="288" spans="1:13">
      <c r="A288" s="30" t="s">
        <v>6819</v>
      </c>
      <c r="B288" s="27" t="s">
        <v>6676</v>
      </c>
      <c r="D288" s="27" t="s">
        <v>7113</v>
      </c>
      <c r="E288" s="27" t="s">
        <v>7091</v>
      </c>
      <c r="F288" s="27" t="s">
        <v>7114</v>
      </c>
      <c r="H288" s="123" t="s">
        <v>5265</v>
      </c>
      <c r="I288" s="30" t="s">
        <v>7093</v>
      </c>
      <c r="J288" s="27" t="s">
        <v>7112</v>
      </c>
      <c r="M288" s="27" t="str">
        <f>IF(SUMPRODUCT(($H$2:H288=H288)*1)=1,I288,LOOKUP(1,0/($H$1:H287=H288),$M$1:M287)&amp;","&amp;I288)</f>
        <v>TS0115 國內信用狀系統</v>
      </c>
    </row>
    <row r="289" spans="1:13">
      <c r="A289" s="30" t="s">
        <v>6819</v>
      </c>
      <c r="B289" s="27" t="s">
        <v>6676</v>
      </c>
      <c r="D289" s="27" t="s">
        <v>7115</v>
      </c>
      <c r="E289" s="27" t="s">
        <v>7116</v>
      </c>
      <c r="F289" s="27" t="s">
        <v>7117</v>
      </c>
      <c r="H289" s="123" t="s">
        <v>5266</v>
      </c>
      <c r="I289" s="30" t="s">
        <v>7093</v>
      </c>
      <c r="J289" s="27" t="s">
        <v>7094</v>
      </c>
      <c r="M289" s="27" t="str">
        <f>IF(SUMPRODUCT(($H$2:H289=H289)*1)=1,I289,LOOKUP(1,0/($H$1:H288=H289),$M$1:M288)&amp;","&amp;I289)</f>
        <v>TS0115 國內信用狀系統</v>
      </c>
    </row>
    <row r="290" spans="1:13">
      <c r="A290" s="30" t="s">
        <v>6819</v>
      </c>
      <c r="B290" s="27" t="s">
        <v>6676</v>
      </c>
      <c r="D290" s="27" t="s">
        <v>7118</v>
      </c>
      <c r="E290" s="27" t="s">
        <v>7116</v>
      </c>
      <c r="F290" s="27" t="s">
        <v>7119</v>
      </c>
      <c r="H290" s="123" t="s">
        <v>5267</v>
      </c>
      <c r="I290" s="30" t="s">
        <v>7093</v>
      </c>
      <c r="J290" s="27" t="s">
        <v>7094</v>
      </c>
      <c r="M290" s="27" t="str">
        <f>IF(SUMPRODUCT(($H$2:H290=H290)*1)=1,I290,LOOKUP(1,0/($H$1:H289=H290),$M$1:M289)&amp;","&amp;I290)</f>
        <v>TS0115 國內信用狀系統</v>
      </c>
    </row>
    <row r="291" spans="1:13">
      <c r="A291" s="30" t="s">
        <v>6819</v>
      </c>
      <c r="B291" s="27" t="s">
        <v>6676</v>
      </c>
      <c r="D291" s="27" t="s">
        <v>7120</v>
      </c>
      <c r="E291" s="27" t="s">
        <v>7116</v>
      </c>
      <c r="F291" s="27" t="s">
        <v>7121</v>
      </c>
      <c r="H291" s="123" t="s">
        <v>5268</v>
      </c>
      <c r="I291" s="30" t="s">
        <v>7093</v>
      </c>
      <c r="J291" s="27" t="s">
        <v>7094</v>
      </c>
      <c r="M291" s="27" t="str">
        <f>IF(SUMPRODUCT(($H$2:H291=H291)*1)=1,I291,LOOKUP(1,0/($H$1:H290=H291),$M$1:M290)&amp;","&amp;I291)</f>
        <v>TS0115 國內信用狀系統</v>
      </c>
    </row>
    <row r="292" spans="1:13">
      <c r="A292" s="30" t="s">
        <v>6819</v>
      </c>
      <c r="B292" s="27" t="s">
        <v>6676</v>
      </c>
      <c r="D292" s="27" t="s">
        <v>7122</v>
      </c>
      <c r="E292" s="27" t="s">
        <v>7116</v>
      </c>
      <c r="F292" s="27" t="s">
        <v>5400</v>
      </c>
      <c r="H292" s="123" t="s">
        <v>5269</v>
      </c>
      <c r="I292" s="30" t="s">
        <v>7093</v>
      </c>
      <c r="J292" s="27" t="s">
        <v>7094</v>
      </c>
      <c r="M292" s="27" t="str">
        <f>IF(SUMPRODUCT(($H$2:H292=H292)*1)=1,I292,LOOKUP(1,0/($H$1:H291=H292),$M$1:M291)&amp;","&amp;I292)</f>
        <v>TS0115 國內信用狀系統</v>
      </c>
    </row>
    <row r="293" spans="1:13">
      <c r="A293" s="30" t="s">
        <v>6819</v>
      </c>
      <c r="B293" s="27" t="s">
        <v>6676</v>
      </c>
      <c r="D293" s="27" t="s">
        <v>7123</v>
      </c>
      <c r="E293" s="27" t="s">
        <v>7116</v>
      </c>
      <c r="F293" s="27" t="s">
        <v>7124</v>
      </c>
      <c r="H293" s="123" t="s">
        <v>5271</v>
      </c>
      <c r="I293" s="27" t="s">
        <v>7093</v>
      </c>
      <c r="J293" s="27" t="s">
        <v>7112</v>
      </c>
      <c r="M293" s="27" t="str">
        <f>IF(SUMPRODUCT(($H$2:H293=H293)*1)=1,I293,LOOKUP(1,0/($H$1:H292=H293),$M$1:M292)&amp;","&amp;I293)</f>
        <v>TS0115 國內信用狀系統</v>
      </c>
    </row>
    <row r="294" spans="1:13">
      <c r="A294" s="30" t="s">
        <v>6564</v>
      </c>
      <c r="B294" s="27" t="s">
        <v>6676</v>
      </c>
      <c r="C294" s="29" t="s">
        <v>4870</v>
      </c>
      <c r="D294" s="27" t="s">
        <v>7026</v>
      </c>
      <c r="E294" s="27" t="s">
        <v>6584</v>
      </c>
      <c r="F294" s="27" t="s">
        <v>7125</v>
      </c>
      <c r="H294" s="123" t="s">
        <v>5273</v>
      </c>
      <c r="I294" s="30" t="s">
        <v>6694</v>
      </c>
      <c r="J294" s="27" t="s">
        <v>7027</v>
      </c>
      <c r="L294" s="27" t="s">
        <v>7126</v>
      </c>
      <c r="M294" s="27" t="str">
        <f>IF(SUMPRODUCT(($H$2:H294=H294)*1)=1,I294,LOOKUP(1,0/($H$1:H293=H294),$M$1:M293)&amp;","&amp;I294)</f>
        <v>CH0018 行動銀行系統</v>
      </c>
    </row>
    <row r="295" spans="1:13">
      <c r="A295" s="30" t="s">
        <v>6564</v>
      </c>
      <c r="B295" s="27" t="s">
        <v>6676</v>
      </c>
      <c r="D295" s="27" t="s">
        <v>7026</v>
      </c>
      <c r="E295" s="27" t="s">
        <v>6584</v>
      </c>
      <c r="F295" s="27" t="s">
        <v>7125</v>
      </c>
      <c r="H295" s="123" t="s">
        <v>5273</v>
      </c>
      <c r="I295" s="27" t="s">
        <v>6730</v>
      </c>
      <c r="J295" s="27" t="s">
        <v>7027</v>
      </c>
      <c r="M295" s="27" t="str">
        <f>IF(SUMPRODUCT(($H$2:H295=H295)*1)=1,I295,LOOKUP(1,0/($H$1:H294=H295),$M$1:M294)&amp;","&amp;I295)</f>
        <v>CH0018 行動銀行系統,CH0041 玉山全球智匯網(E.SUN eBanking)</v>
      </c>
    </row>
    <row r="296" spans="1:13">
      <c r="A296" s="30" t="s">
        <v>6564</v>
      </c>
      <c r="B296" s="27" t="s">
        <v>6676</v>
      </c>
      <c r="D296" s="27" t="s">
        <v>7026</v>
      </c>
      <c r="E296" s="27" t="s">
        <v>6584</v>
      </c>
      <c r="F296" s="27" t="s">
        <v>7125</v>
      </c>
      <c r="H296" s="123" t="s">
        <v>5273</v>
      </c>
      <c r="I296" s="27" t="s">
        <v>6732</v>
      </c>
      <c r="J296" s="27" t="s">
        <v>7027</v>
      </c>
      <c r="M296" s="27" t="str">
        <f>IF(SUMPRODUCT(($H$2:H296=H296)*1)=1,I296,LOOKUP(1,0/($H$1:H295=H296),$M$1:M295)&amp;","&amp;I296)</f>
        <v>CH0018 行動銀行系統,CH0041 玉山全球智匯網(E.SUN eBanking),TS0046 玉山智慧信託網EST</v>
      </c>
    </row>
    <row r="297" spans="1:13">
      <c r="A297" s="30" t="s">
        <v>6564</v>
      </c>
      <c r="B297" s="27" t="s">
        <v>6676</v>
      </c>
      <c r="D297" s="27" t="s">
        <v>7026</v>
      </c>
      <c r="E297" s="27" t="s">
        <v>6584</v>
      </c>
      <c r="F297" s="27" t="s">
        <v>7125</v>
      </c>
      <c r="H297" s="123" t="s">
        <v>5273</v>
      </c>
      <c r="I297" s="30" t="s">
        <v>6610</v>
      </c>
      <c r="J297" s="27" t="s">
        <v>7027</v>
      </c>
      <c r="M297" s="27" t="str">
        <f>IF(SUMPRODUCT(($H$2:H297=H297)*1)=1,I297,LOOKUP(1,0/($H$1:H296=H297),$M$1:M296)&amp;","&amp;I297)</f>
        <v>CH0018 行動銀行系統,CH0041 玉山全球智匯網(E.SUN eBanking),TS0046 玉山智慧信託網EST,TS0052 客服系統</v>
      </c>
    </row>
    <row r="298" spans="1:13">
      <c r="A298" s="30" t="s">
        <v>6564</v>
      </c>
      <c r="B298" s="27" t="s">
        <v>6676</v>
      </c>
      <c r="D298" s="27" t="s">
        <v>7026</v>
      </c>
      <c r="E298" s="27" t="s">
        <v>6584</v>
      </c>
      <c r="F298" s="27" t="s">
        <v>7125</v>
      </c>
      <c r="H298" s="123" t="s">
        <v>5273</v>
      </c>
      <c r="I298" s="30" t="s">
        <v>7127</v>
      </c>
      <c r="J298" s="27" t="s">
        <v>7027</v>
      </c>
      <c r="M298" s="27" t="str">
        <f>IF(SUMPRODUCT(($H$2:H298=H298)*1)=1,I298,LOOKUP(1,0/($H$1:H297=H298),$M$1:M297)&amp;","&amp;I298)</f>
        <v>CH0018 行動銀行系統,CH0041 玉山全球智匯網(E.SUN eBanking),TS0046 玉山智慧信託網EST,TS0052 客服系統,TS0112 客服系統_電話語音系統(IVR)</v>
      </c>
    </row>
    <row r="299" spans="1:13">
      <c r="A299" s="30" t="s">
        <v>6564</v>
      </c>
      <c r="B299" s="27" t="s">
        <v>6676</v>
      </c>
      <c r="D299" s="27" t="s">
        <v>7128</v>
      </c>
      <c r="E299" s="27" t="s">
        <v>6576</v>
      </c>
      <c r="F299" s="27" t="s">
        <v>5221</v>
      </c>
      <c r="H299" s="123" t="s">
        <v>5280</v>
      </c>
      <c r="I299" s="30" t="s">
        <v>6730</v>
      </c>
      <c r="J299" s="27" t="s">
        <v>7129</v>
      </c>
      <c r="M299" s="27" t="str">
        <f>IF(SUMPRODUCT(($H$2:H299=H299)*1)=1,I299,LOOKUP(1,0/($H$1:H298=H299),$M$1:M298)&amp;","&amp;I299)</f>
        <v>CH0041 玉山全球智匯網(E.SUN eBanking)</v>
      </c>
    </row>
    <row r="300" spans="1:13">
      <c r="A300" s="30" t="s">
        <v>6564</v>
      </c>
      <c r="B300" s="27" t="s">
        <v>6676</v>
      </c>
      <c r="D300" s="27" t="s">
        <v>7128</v>
      </c>
      <c r="E300" s="27" t="s">
        <v>6576</v>
      </c>
      <c r="F300" s="27" t="s">
        <v>5221</v>
      </c>
      <c r="H300" s="123" t="s">
        <v>5280</v>
      </c>
      <c r="I300" s="30" t="s">
        <v>7127</v>
      </c>
      <c r="J300" s="27" t="s">
        <v>7129</v>
      </c>
      <c r="M300" s="27" t="str">
        <f>IF(SUMPRODUCT(($H$2:H300=H300)*1)=1,I300,LOOKUP(1,0/($H$1:H299=H300),$M$1:M299)&amp;","&amp;I300)</f>
        <v>CH0041 玉山全球智匯網(E.SUN eBanking),TS0112 客服系統_電話語音系統(IVR)</v>
      </c>
    </row>
    <row r="301" spans="1:13">
      <c r="A301" s="30" t="s">
        <v>6564</v>
      </c>
      <c r="B301" s="27" t="s">
        <v>6676</v>
      </c>
      <c r="D301" s="27" t="s">
        <v>7130</v>
      </c>
      <c r="E301" s="27" t="s">
        <v>6722</v>
      </c>
      <c r="F301" s="27" t="s">
        <v>7131</v>
      </c>
      <c r="H301" s="123" t="s">
        <v>5281</v>
      </c>
      <c r="I301" s="30" t="s">
        <v>7093</v>
      </c>
      <c r="J301" s="27" t="s">
        <v>7019</v>
      </c>
      <c r="M301" s="27" t="str">
        <f>IF(SUMPRODUCT(($H$2:H301=H301)*1)=1,I301,LOOKUP(1,0/($H$1:H300=H301),$M$1:M300)&amp;","&amp;I301)</f>
        <v>TS0115 國內信用狀系統</v>
      </c>
    </row>
    <row r="302" spans="1:13">
      <c r="A302" s="30" t="s">
        <v>6564</v>
      </c>
      <c r="B302" s="27" t="s">
        <v>6676</v>
      </c>
      <c r="D302" s="27" t="s">
        <v>7083</v>
      </c>
      <c r="E302" s="27" t="s">
        <v>6722</v>
      </c>
      <c r="F302" s="27" t="s">
        <v>5181</v>
      </c>
      <c r="H302" s="123" t="s">
        <v>5282</v>
      </c>
      <c r="I302" s="30" t="s">
        <v>6730</v>
      </c>
      <c r="J302" s="27" t="s">
        <v>7132</v>
      </c>
      <c r="M302" s="27" t="str">
        <f>IF(SUMPRODUCT(($H$2:H302=H302)*1)=1,I302,LOOKUP(1,0/($H$1:H301=H302),$M$1:M301)&amp;","&amp;I302)</f>
        <v>CH0041 玉山全球智匯網(E.SUN eBanking)</v>
      </c>
    </row>
    <row r="303" spans="1:13">
      <c r="A303" s="30" t="s">
        <v>6564</v>
      </c>
      <c r="B303" s="27" t="s">
        <v>6676</v>
      </c>
      <c r="D303" s="27" t="s">
        <v>7083</v>
      </c>
      <c r="E303" s="27" t="s">
        <v>6722</v>
      </c>
      <c r="F303" s="27" t="s">
        <v>5181</v>
      </c>
      <c r="H303" s="123" t="s">
        <v>5282</v>
      </c>
      <c r="I303" s="30" t="s">
        <v>6671</v>
      </c>
      <c r="J303" s="27" t="s">
        <v>7132</v>
      </c>
      <c r="M303" s="27" t="str">
        <f>IF(SUMPRODUCT(($H$2:H303=H303)*1)=1,I303,LOOKUP(1,0/($H$1:H302=H303),$M$1:M302)&amp;","&amp;I303)</f>
        <v>CH0041 玉山全球智匯網(E.SUN eBanking),TS0027 國庫收支系統</v>
      </c>
    </row>
    <row r="304" spans="1:13">
      <c r="A304" s="30" t="s">
        <v>6564</v>
      </c>
      <c r="B304" s="27" t="s">
        <v>6676</v>
      </c>
      <c r="D304" s="27" t="s">
        <v>7083</v>
      </c>
      <c r="E304" s="27" t="s">
        <v>6722</v>
      </c>
      <c r="F304" s="27" t="s">
        <v>5181</v>
      </c>
      <c r="H304" s="123" t="s">
        <v>5282</v>
      </c>
      <c r="I304" s="30" t="s">
        <v>7133</v>
      </c>
      <c r="J304" s="27" t="s">
        <v>7132</v>
      </c>
      <c r="M304" s="27" t="str">
        <f>IF(SUMPRODUCT(($H$2:H304=H304)*1)=1,I304,LOOKUP(1,0/($H$1:H303=H304),$M$1:M303)&amp;","&amp;I304)</f>
        <v>CH0041 玉山全球智匯網(E.SUN eBanking),TS0027 國庫收支系統,CH0010 FXML系統</v>
      </c>
    </row>
    <row r="305" spans="1:13">
      <c r="A305" s="30" t="s">
        <v>6564</v>
      </c>
      <c r="B305" s="27" t="s">
        <v>6676</v>
      </c>
      <c r="D305" s="27" t="s">
        <v>7134</v>
      </c>
      <c r="E305" s="27" t="s">
        <v>6851</v>
      </c>
      <c r="F305" s="27" t="s">
        <v>7135</v>
      </c>
      <c r="H305" s="123" t="s">
        <v>5289</v>
      </c>
      <c r="I305" s="30" t="s">
        <v>7127</v>
      </c>
      <c r="J305" s="27" t="s">
        <v>7136</v>
      </c>
      <c r="M305" s="27" t="str">
        <f>IF(SUMPRODUCT(($H$2:H305=H305)*1)=1,I305,LOOKUP(1,0/($H$1:H304=H305),$M$1:M304)&amp;","&amp;I305)</f>
        <v>TS0112 客服系統_電話語音系統(IVR)</v>
      </c>
    </row>
    <row r="306" spans="1:13">
      <c r="A306" s="30" t="s">
        <v>6564</v>
      </c>
      <c r="B306" s="27" t="s">
        <v>6676</v>
      </c>
      <c r="D306" s="27" t="s">
        <v>7137</v>
      </c>
      <c r="E306" s="27" t="s">
        <v>7138</v>
      </c>
      <c r="F306" s="27" t="s">
        <v>7139</v>
      </c>
      <c r="H306" s="123" t="s">
        <v>5290</v>
      </c>
      <c r="I306" s="30" t="s">
        <v>6610</v>
      </c>
      <c r="J306" s="27" t="s">
        <v>7140</v>
      </c>
      <c r="M306" s="27" t="str">
        <f>IF(SUMPRODUCT(($H$2:H306=H306)*1)=1,I306,LOOKUP(1,0/($H$1:H305=H306),$M$1:M305)&amp;","&amp;I306)</f>
        <v>TS0052 客服系統</v>
      </c>
    </row>
    <row r="307" spans="1:13">
      <c r="A307" s="30" t="s">
        <v>6564</v>
      </c>
      <c r="B307" s="27" t="s">
        <v>6676</v>
      </c>
      <c r="D307" s="27" t="s">
        <v>7137</v>
      </c>
      <c r="E307" s="27" t="s">
        <v>7138</v>
      </c>
      <c r="F307" s="27" t="s">
        <v>7139</v>
      </c>
      <c r="H307" s="123" t="s">
        <v>5290</v>
      </c>
      <c r="I307" s="30" t="s">
        <v>7127</v>
      </c>
      <c r="J307" s="27" t="s">
        <v>7140</v>
      </c>
      <c r="M307" s="27" t="str">
        <f>IF(SUMPRODUCT(($H$2:H307=H307)*1)=1,I307,LOOKUP(1,0/($H$1:H306=H307),$M$1:M306)&amp;","&amp;I307)</f>
        <v>TS0052 客服系統,TS0112 客服系統_電話語音系統(IVR)</v>
      </c>
    </row>
    <row r="308" spans="1:13">
      <c r="A308" s="30" t="s">
        <v>6819</v>
      </c>
      <c r="B308" s="27" t="s">
        <v>6676</v>
      </c>
      <c r="D308" s="27" t="s">
        <v>7141</v>
      </c>
      <c r="E308" s="27" t="s">
        <v>7004</v>
      </c>
      <c r="F308" s="27" t="s">
        <v>7142</v>
      </c>
      <c r="H308" s="123" t="s">
        <v>5291</v>
      </c>
      <c r="I308" s="30" t="s">
        <v>7127</v>
      </c>
      <c r="J308" s="27" t="s">
        <v>7006</v>
      </c>
      <c r="M308" s="27" t="str">
        <f>IF(SUMPRODUCT(($H$2:H308=H308)*1)=1,I308,LOOKUP(1,0/($H$1:H307=H308),$M$1:M307)&amp;","&amp;I308)</f>
        <v>TS0112 客服系統_電話語音系統(IVR)</v>
      </c>
    </row>
    <row r="309" spans="1:13">
      <c r="A309" s="30" t="s">
        <v>6564</v>
      </c>
      <c r="B309" s="27" t="s">
        <v>6676</v>
      </c>
      <c r="C309" s="29" t="s">
        <v>4870</v>
      </c>
      <c r="D309" s="27" t="s">
        <v>7026</v>
      </c>
      <c r="E309" s="27" t="s">
        <v>6584</v>
      </c>
      <c r="F309" s="27" t="s">
        <v>7143</v>
      </c>
      <c r="H309" s="123" t="s">
        <v>5293</v>
      </c>
      <c r="I309" s="30" t="s">
        <v>6694</v>
      </c>
      <c r="J309" s="27" t="s">
        <v>7027</v>
      </c>
      <c r="L309" s="27" t="s">
        <v>7126</v>
      </c>
      <c r="M309" s="27" t="str">
        <f>IF(SUMPRODUCT(($H$2:H309=H309)*1)=1,I309,LOOKUP(1,0/($H$1:H308=H309),$M$1:M308)&amp;","&amp;I309)</f>
        <v>CH0018 行動銀行系統</v>
      </c>
    </row>
    <row r="310" spans="1:13">
      <c r="A310" s="30" t="s">
        <v>6564</v>
      </c>
      <c r="B310" s="27" t="s">
        <v>6676</v>
      </c>
      <c r="D310" s="27" t="s">
        <v>7026</v>
      </c>
      <c r="E310" s="27" t="s">
        <v>6584</v>
      </c>
      <c r="F310" s="27" t="s">
        <v>7143</v>
      </c>
      <c r="H310" s="123" t="s">
        <v>5293</v>
      </c>
      <c r="I310" s="30" t="s">
        <v>6729</v>
      </c>
      <c r="J310" s="27" t="s">
        <v>7027</v>
      </c>
      <c r="M310" s="27" t="str">
        <f>IF(SUMPRODUCT(($H$2:H310=H310)*1)=1,I310,LOOKUP(1,0/($H$1:H309=H310),$M$1:M309)&amp;","&amp;I310)</f>
        <v>CH0018 行動銀行系統,CH0031 電子支付系統</v>
      </c>
    </row>
    <row r="311" spans="1:13">
      <c r="A311" s="30" t="s">
        <v>6564</v>
      </c>
      <c r="B311" s="27" t="s">
        <v>6676</v>
      </c>
      <c r="D311" s="27" t="s">
        <v>7026</v>
      </c>
      <c r="E311" s="27" t="s">
        <v>6584</v>
      </c>
      <c r="F311" s="27" t="s">
        <v>7143</v>
      </c>
      <c r="H311" s="123" t="s">
        <v>5293</v>
      </c>
      <c r="I311" s="30" t="s">
        <v>6791</v>
      </c>
      <c r="J311" s="27" t="s">
        <v>7027</v>
      </c>
      <c r="M311" s="27" t="str">
        <f>IF(SUMPRODUCT(($H$2:H311=H311)*1)=1,I311,LOOKUP(1,0/($H$1:H310=H311),$M$1:M310)&amp;","&amp;I311)</f>
        <v>CH0018 行動銀行系統,CH0031 電子支付系統,CH0054 社群金融平台</v>
      </c>
    </row>
    <row r="312" spans="1:13">
      <c r="A312" s="30" t="s">
        <v>6564</v>
      </c>
      <c r="B312" s="27" t="s">
        <v>6676</v>
      </c>
      <c r="D312" s="27" t="s">
        <v>7144</v>
      </c>
      <c r="E312" s="27" t="s">
        <v>6584</v>
      </c>
      <c r="F312" s="27" t="s">
        <v>7145</v>
      </c>
      <c r="H312" s="123" t="s">
        <v>5297</v>
      </c>
      <c r="I312" s="30" t="s">
        <v>6730</v>
      </c>
      <c r="J312" s="27" t="s">
        <v>7146</v>
      </c>
      <c r="M312" s="27" t="str">
        <f>IF(SUMPRODUCT(($H$2:H312=H312)*1)=1,I312,LOOKUP(1,0/($H$1:H311=H312),$M$1:M311)&amp;","&amp;I312)</f>
        <v>CH0041 玉山全球智匯網(E.SUN eBanking)</v>
      </c>
    </row>
    <row r="313" spans="1:13">
      <c r="A313" s="30" t="s">
        <v>6819</v>
      </c>
      <c r="B313" s="27" t="s">
        <v>6676</v>
      </c>
      <c r="D313" s="27" t="s">
        <v>7025</v>
      </c>
      <c r="E313" s="27" t="s">
        <v>6756</v>
      </c>
      <c r="F313" s="27" t="s">
        <v>5043</v>
      </c>
      <c r="H313" s="123" t="s">
        <v>5298</v>
      </c>
      <c r="I313" s="30" t="s">
        <v>7093</v>
      </c>
      <c r="J313" s="27" t="s">
        <v>6827</v>
      </c>
      <c r="M313" s="27" t="str">
        <f>IF(SUMPRODUCT(($H$2:H313=H313)*1)=1,I313,LOOKUP(1,0/($H$1:H312=H313),$M$1:M312)&amp;","&amp;I313)</f>
        <v>TS0115 國內信用狀系統</v>
      </c>
    </row>
    <row r="314" spans="1:13">
      <c r="A314" s="30" t="s">
        <v>6564</v>
      </c>
      <c r="B314" s="27" t="s">
        <v>6676</v>
      </c>
      <c r="D314" s="27" t="s">
        <v>6850</v>
      </c>
      <c r="E314" s="27" t="s">
        <v>6851</v>
      </c>
      <c r="F314" s="27" t="s">
        <v>6852</v>
      </c>
      <c r="H314" s="123" t="s">
        <v>5299</v>
      </c>
      <c r="I314" s="30" t="s">
        <v>6610</v>
      </c>
      <c r="J314" s="27" t="s">
        <v>7147</v>
      </c>
      <c r="M314" s="27" t="str">
        <f>IF(SUMPRODUCT(($H$2:H314=H314)*1)=1,I314,LOOKUP(1,0/($H$1:H313=H314),$M$1:M313)&amp;","&amp;I314)</f>
        <v>TS0052 客服系統</v>
      </c>
    </row>
    <row r="315" spans="1:13">
      <c r="A315" s="30" t="s">
        <v>6564</v>
      </c>
      <c r="B315" s="27" t="s">
        <v>6676</v>
      </c>
      <c r="D315" s="27" t="s">
        <v>7148</v>
      </c>
      <c r="E315" s="27" t="s">
        <v>6576</v>
      </c>
      <c r="F315" s="27" t="s">
        <v>7149</v>
      </c>
      <c r="H315" s="123" t="s">
        <v>5301</v>
      </c>
      <c r="I315" s="30" t="s">
        <v>7133</v>
      </c>
      <c r="J315" s="27" t="s">
        <v>7150</v>
      </c>
      <c r="M315" s="27" t="str">
        <f>IF(SUMPRODUCT(($H$2:H315=H315)*1)=1,I315,LOOKUP(1,0/($H$1:H314=H315),$M$1:M314)&amp;","&amp;I315)</f>
        <v>CH0010 FXML系統</v>
      </c>
    </row>
    <row r="316" spans="1:13">
      <c r="A316" s="30" t="s">
        <v>6564</v>
      </c>
      <c r="B316" s="27" t="s">
        <v>6676</v>
      </c>
      <c r="D316" s="27" t="s">
        <v>7151</v>
      </c>
      <c r="E316" s="27" t="s">
        <v>6576</v>
      </c>
      <c r="F316" s="27" t="s">
        <v>7152</v>
      </c>
      <c r="H316" s="123" t="s">
        <v>5302</v>
      </c>
      <c r="I316" s="30" t="s">
        <v>7133</v>
      </c>
      <c r="J316" s="27" t="s">
        <v>7153</v>
      </c>
      <c r="M316" s="27" t="str">
        <f>IF(SUMPRODUCT(($H$2:H316=H316)*1)=1,I316,LOOKUP(1,0/($H$1:H315=H316),$M$1:M315)&amp;","&amp;I316)</f>
        <v>CH0010 FXML系統</v>
      </c>
    </row>
    <row r="317" spans="1:13">
      <c r="A317" s="30" t="s">
        <v>6819</v>
      </c>
      <c r="B317" s="27" t="s">
        <v>6676</v>
      </c>
      <c r="D317" s="27" t="s">
        <v>7154</v>
      </c>
      <c r="E317" s="27" t="s">
        <v>6904</v>
      </c>
      <c r="F317" s="27" t="s">
        <v>7155</v>
      </c>
      <c r="H317" s="123" t="s">
        <v>5303</v>
      </c>
      <c r="I317" s="30" t="s">
        <v>7093</v>
      </c>
      <c r="J317" s="27" t="s">
        <v>6906</v>
      </c>
      <c r="M317" s="27" t="str">
        <f>IF(SUMPRODUCT(($H$2:H317=H317)*1)=1,I317,LOOKUP(1,0/($H$1:H316=H317),$M$1:M316)&amp;","&amp;I317)</f>
        <v>TS0115 國內信用狀系統</v>
      </c>
    </row>
    <row r="318" spans="1:13">
      <c r="A318" s="30" t="s">
        <v>6564</v>
      </c>
      <c r="B318" s="27" t="s">
        <v>6676</v>
      </c>
      <c r="D318" s="27" t="s">
        <v>7156</v>
      </c>
      <c r="E318" s="27" t="s">
        <v>7157</v>
      </c>
      <c r="F318" s="27" t="s">
        <v>7158</v>
      </c>
      <c r="H318" s="123" t="s">
        <v>5305</v>
      </c>
      <c r="I318" s="30" t="s">
        <v>6854</v>
      </c>
      <c r="J318" s="27" t="s">
        <v>7159</v>
      </c>
      <c r="M318" s="27" t="str">
        <f>IF(SUMPRODUCT(($H$2:H318=H318)*1)=1,I318,LOOKUP(1,0/($H$1:H317=H318),$M$1:M317)&amp;","&amp;I318)</f>
        <v>CH0004 玉山官網系統</v>
      </c>
    </row>
    <row r="319" spans="1:13">
      <c r="A319" s="30" t="s">
        <v>6564</v>
      </c>
      <c r="B319" s="27" t="s">
        <v>6676</v>
      </c>
      <c r="D319" s="27" t="s">
        <v>7160</v>
      </c>
      <c r="E319" s="27" t="s">
        <v>7161</v>
      </c>
      <c r="F319" s="27" t="s">
        <v>7162</v>
      </c>
      <c r="H319" s="123" t="s">
        <v>5307</v>
      </c>
      <c r="I319" s="30" t="s">
        <v>6854</v>
      </c>
      <c r="J319" s="27" t="s">
        <v>7163</v>
      </c>
      <c r="M319" s="27" t="str">
        <f>IF(SUMPRODUCT(($H$2:H319=H319)*1)=1,I319,LOOKUP(1,0/($H$1:H318=H319),$M$1:M318)&amp;","&amp;I319)</f>
        <v>CH0004 玉山官網系統</v>
      </c>
    </row>
    <row r="320" spans="1:13">
      <c r="A320" s="30" t="s">
        <v>6564</v>
      </c>
      <c r="B320" s="27" t="s">
        <v>6676</v>
      </c>
      <c r="D320" s="27" t="s">
        <v>7164</v>
      </c>
      <c r="E320" s="27" t="s">
        <v>6596</v>
      </c>
      <c r="F320" s="27" t="s">
        <v>7165</v>
      </c>
      <c r="H320" s="123" t="s">
        <v>5310</v>
      </c>
      <c r="I320" s="30" t="s">
        <v>6785</v>
      </c>
      <c r="J320" s="27" t="s">
        <v>7166</v>
      </c>
      <c r="M320" s="27" t="str">
        <f>IF(SUMPRODUCT(($H$2:H320=H320)*1)=1,I320,LOOKUP(1,0/($H$1:H319=H320),$M$1:M319)&amp;","&amp;I320)</f>
        <v>CH0053 跨境金流服務平台</v>
      </c>
    </row>
    <row r="321" spans="1:13">
      <c r="A321" s="30" t="s">
        <v>6564</v>
      </c>
      <c r="B321" s="27" t="s">
        <v>6676</v>
      </c>
      <c r="D321" s="27" t="s">
        <v>7164</v>
      </c>
      <c r="E321" s="27" t="s">
        <v>6596</v>
      </c>
      <c r="F321" s="27" t="s">
        <v>7165</v>
      </c>
      <c r="H321" s="123" t="s">
        <v>5310</v>
      </c>
      <c r="I321" s="30" t="s">
        <v>7167</v>
      </c>
      <c r="J321" s="27" t="s">
        <v>7166</v>
      </c>
      <c r="M321" s="27" t="str">
        <f>IF(SUMPRODUCT(($H$2:H321=H321)*1)=1,I321,LOOKUP(1,0/($H$1:H320=H321),$M$1:M320)&amp;","&amp;I321)</f>
        <v>CH0053 跨境金流服務平台,UP0046 外匯共用平台</v>
      </c>
    </row>
    <row r="322" spans="1:13">
      <c r="A322" s="30" t="s">
        <v>6564</v>
      </c>
      <c r="B322" s="27" t="s">
        <v>6676</v>
      </c>
      <c r="C322" s="29" t="s">
        <v>4870</v>
      </c>
      <c r="D322" s="27" t="s">
        <v>7031</v>
      </c>
      <c r="E322" s="27" t="s">
        <v>6596</v>
      </c>
      <c r="F322" s="27" t="s">
        <v>7032</v>
      </c>
      <c r="H322" s="123" t="s">
        <v>5314</v>
      </c>
      <c r="I322" s="30" t="s">
        <v>6694</v>
      </c>
      <c r="J322" s="27" t="s">
        <v>7168</v>
      </c>
      <c r="L322" s="27" t="s">
        <v>7126</v>
      </c>
      <c r="M322" s="27" t="str">
        <f>IF(SUMPRODUCT(($H$2:H322=H322)*1)=1,I322,LOOKUP(1,0/($H$1:H321=H322),$M$1:M321)&amp;","&amp;I322)</f>
        <v>CH0018 行動銀行系統</v>
      </c>
    </row>
    <row r="323" spans="1:13">
      <c r="A323" s="30" t="s">
        <v>6564</v>
      </c>
      <c r="B323" s="27" t="s">
        <v>6676</v>
      </c>
      <c r="D323" s="27" t="s">
        <v>7031</v>
      </c>
      <c r="E323" s="27" t="s">
        <v>6596</v>
      </c>
      <c r="F323" s="27" t="s">
        <v>7032</v>
      </c>
      <c r="H323" s="123" t="s">
        <v>5314</v>
      </c>
      <c r="I323" s="30" t="s">
        <v>7127</v>
      </c>
      <c r="J323" s="27" t="s">
        <v>7168</v>
      </c>
      <c r="M323" s="27" t="str">
        <f>IF(SUMPRODUCT(($H$2:H323=H323)*1)=1,I323,LOOKUP(1,0/($H$1:H322=H323),$M$1:M322)&amp;","&amp;I323)</f>
        <v>CH0018 行動銀行系統,TS0112 客服系統_電話語音系統(IVR)</v>
      </c>
    </row>
    <row r="324" spans="1:13">
      <c r="A324" s="30" t="s">
        <v>6564</v>
      </c>
      <c r="B324" s="27" t="s">
        <v>6676</v>
      </c>
      <c r="D324" s="27" t="s">
        <v>7031</v>
      </c>
      <c r="E324" s="27" t="s">
        <v>6596</v>
      </c>
      <c r="F324" s="27" t="s">
        <v>7032</v>
      </c>
      <c r="H324" s="123" t="s">
        <v>5314</v>
      </c>
      <c r="I324" s="30" t="s">
        <v>7093</v>
      </c>
      <c r="J324" s="27" t="s">
        <v>7168</v>
      </c>
      <c r="M324" s="27" t="str">
        <f>IF(SUMPRODUCT(($H$2:H324=H324)*1)=1,I324,LOOKUP(1,0/($H$1:H323=H324),$M$1:M323)&amp;","&amp;I324)</f>
        <v>CH0018 行動銀行系統,TS0112 客服系統_電話語音系統(IVR),TS0115 國內信用狀系統</v>
      </c>
    </row>
    <row r="325" spans="1:13">
      <c r="A325" s="30" t="s">
        <v>6564</v>
      </c>
      <c r="B325" s="27" t="s">
        <v>6676</v>
      </c>
      <c r="D325" s="27" t="s">
        <v>7128</v>
      </c>
      <c r="E325" s="27" t="s">
        <v>6576</v>
      </c>
      <c r="F325" s="27" t="s">
        <v>5316</v>
      </c>
      <c r="H325" s="123" t="s">
        <v>5317</v>
      </c>
      <c r="I325" s="30" t="s">
        <v>6730</v>
      </c>
      <c r="J325" s="27" t="s">
        <v>7129</v>
      </c>
      <c r="M325" s="27" t="str">
        <f>IF(SUMPRODUCT(($H$2:H325=H325)*1)=1,I325,LOOKUP(1,0/($H$1:H324=H325),$M$1:M324)&amp;","&amp;I325)</f>
        <v>CH0041 玉山全球智匯網(E.SUN eBanking)</v>
      </c>
    </row>
    <row r="326" spans="1:13">
      <c r="A326" s="30" t="s">
        <v>6564</v>
      </c>
      <c r="B326" s="27" t="s">
        <v>6676</v>
      </c>
      <c r="D326" s="27" t="s">
        <v>7128</v>
      </c>
      <c r="E326" s="27" t="s">
        <v>6576</v>
      </c>
      <c r="F326" s="27" t="s">
        <v>5316</v>
      </c>
      <c r="H326" s="123" t="s">
        <v>5317</v>
      </c>
      <c r="I326" s="30" t="s">
        <v>7127</v>
      </c>
      <c r="J326" s="27" t="s">
        <v>7129</v>
      </c>
      <c r="M326" s="27" t="str">
        <f>IF(SUMPRODUCT(($H$2:H326=H326)*1)=1,I326,LOOKUP(1,0/($H$1:H325=H326),$M$1:M325)&amp;","&amp;I326)</f>
        <v>CH0041 玉山全球智匯網(E.SUN eBanking),TS0112 客服系統_電話語音系統(IVR)</v>
      </c>
    </row>
    <row r="327" spans="1:13">
      <c r="A327" s="30" t="s">
        <v>6564</v>
      </c>
      <c r="B327" s="27" t="s">
        <v>6676</v>
      </c>
      <c r="D327" s="27" t="s">
        <v>7169</v>
      </c>
      <c r="E327" s="27" t="s">
        <v>6576</v>
      </c>
      <c r="F327" s="27" t="s">
        <v>5318</v>
      </c>
      <c r="H327" s="123" t="s">
        <v>5319</v>
      </c>
      <c r="I327" s="30" t="s">
        <v>6730</v>
      </c>
      <c r="J327" s="27" t="s">
        <v>7170</v>
      </c>
      <c r="M327" s="27" t="str">
        <f>IF(SUMPRODUCT(($H$2:H327=H327)*1)=1,I327,LOOKUP(1,0/($H$1:H326=H327),$M$1:M326)&amp;","&amp;I327)</f>
        <v>CH0041 玉山全球智匯網(E.SUN eBanking)</v>
      </c>
    </row>
    <row r="328" spans="1:13">
      <c r="A328" s="30" t="s">
        <v>6819</v>
      </c>
      <c r="B328" s="27" t="s">
        <v>6676</v>
      </c>
      <c r="D328" s="27" t="s">
        <v>7090</v>
      </c>
      <c r="E328" s="27" t="s">
        <v>7091</v>
      </c>
      <c r="F328" s="27" t="s">
        <v>7092</v>
      </c>
      <c r="H328" s="123" t="s">
        <v>5255</v>
      </c>
      <c r="I328" s="30" t="s">
        <v>7093</v>
      </c>
      <c r="J328" s="27" t="s">
        <v>7094</v>
      </c>
      <c r="M328" s="27" t="str">
        <f>IF(SUMPRODUCT(($H$2:H328=H328)*1)=1,I328,LOOKUP(1,0/($H$1:H327=H328),$M$1:M327)&amp;","&amp;I328)</f>
        <v>TS0115 國內信用狀系統,TS0115 國內信用狀系統</v>
      </c>
    </row>
    <row r="329" spans="1:13">
      <c r="A329" s="30" t="s">
        <v>6819</v>
      </c>
      <c r="B329" s="27" t="s">
        <v>6676</v>
      </c>
      <c r="D329" s="27" t="s">
        <v>7095</v>
      </c>
      <c r="E329" s="27" t="s">
        <v>7091</v>
      </c>
      <c r="F329" s="27" t="s">
        <v>7096</v>
      </c>
      <c r="H329" s="123" t="s">
        <v>5256</v>
      </c>
      <c r="I329" s="27" t="s">
        <v>7093</v>
      </c>
      <c r="J329" s="27" t="s">
        <v>7094</v>
      </c>
      <c r="M329" s="27" t="str">
        <f>IF(SUMPRODUCT(($H$2:H329=H329)*1)=1,I329,LOOKUP(1,0/($H$1:H328=H329),$M$1:M328)&amp;","&amp;I329)</f>
        <v>TS0115 國內信用狀系統,TS0115 國內信用狀系統</v>
      </c>
    </row>
    <row r="330" spans="1:13">
      <c r="A330" s="30" t="s">
        <v>6819</v>
      </c>
      <c r="B330" s="27" t="s">
        <v>6676</v>
      </c>
      <c r="D330" s="27" t="s">
        <v>7097</v>
      </c>
      <c r="E330" s="27" t="s">
        <v>7091</v>
      </c>
      <c r="F330" s="27" t="s">
        <v>7098</v>
      </c>
      <c r="H330" s="123" t="s">
        <v>5257</v>
      </c>
      <c r="I330" s="27" t="s">
        <v>7093</v>
      </c>
      <c r="J330" s="27" t="s">
        <v>7094</v>
      </c>
      <c r="M330" s="27" t="str">
        <f>IF(SUMPRODUCT(($H$2:H330=H330)*1)=1,I330,LOOKUP(1,0/($H$1:H329=H330),$M$1:M329)&amp;","&amp;I330)</f>
        <v>TS0115 國內信用狀系統,TS0115 國內信用狀系統</v>
      </c>
    </row>
    <row r="331" spans="1:13">
      <c r="A331" s="30" t="s">
        <v>6564</v>
      </c>
      <c r="B331" s="27" t="s">
        <v>6676</v>
      </c>
      <c r="D331" s="27" t="s">
        <v>7171</v>
      </c>
      <c r="E331" s="27" t="s">
        <v>6576</v>
      </c>
      <c r="F331" s="27" t="s">
        <v>7172</v>
      </c>
      <c r="H331" s="123" t="s">
        <v>5320</v>
      </c>
      <c r="I331" s="27" t="s">
        <v>6730</v>
      </c>
      <c r="J331" s="27" t="s">
        <v>7173</v>
      </c>
      <c r="M331" s="27" t="str">
        <f>IF(SUMPRODUCT(($H$2:H331=H331)*1)=1,I331,LOOKUP(1,0/($H$1:H330=H331),$M$1:M330)&amp;","&amp;I331)</f>
        <v>CH0041 玉山全球智匯網(E.SUN eBanking)</v>
      </c>
    </row>
    <row r="332" spans="1:13">
      <c r="A332" s="30" t="s">
        <v>6564</v>
      </c>
      <c r="B332" s="27" t="s">
        <v>6676</v>
      </c>
      <c r="D332" s="27" t="s">
        <v>7174</v>
      </c>
      <c r="E332" s="27" t="s">
        <v>6576</v>
      </c>
      <c r="F332" s="27" t="s">
        <v>5333</v>
      </c>
      <c r="H332" s="123" t="s">
        <v>5321</v>
      </c>
      <c r="I332" s="27" t="s">
        <v>6730</v>
      </c>
      <c r="J332" s="27" t="s">
        <v>7175</v>
      </c>
      <c r="M332" s="27" t="str">
        <f>IF(SUMPRODUCT(($H$2:H332=H332)*1)=1,I332,LOOKUP(1,0/($H$1:H331=H332),$M$1:M331)&amp;","&amp;I332)</f>
        <v>CH0041 玉山全球智匯網(E.SUN eBanking)</v>
      </c>
    </row>
    <row r="333" spans="1:13">
      <c r="A333" s="30" t="s">
        <v>6564</v>
      </c>
      <c r="B333" s="27" t="s">
        <v>6676</v>
      </c>
      <c r="D333" s="27" t="s">
        <v>7176</v>
      </c>
      <c r="E333" s="27" t="s">
        <v>6576</v>
      </c>
      <c r="F333" s="27" t="s">
        <v>5334</v>
      </c>
      <c r="H333" s="123" t="s">
        <v>5322</v>
      </c>
      <c r="I333" s="30" t="s">
        <v>6730</v>
      </c>
      <c r="J333" s="27" t="s">
        <v>7177</v>
      </c>
      <c r="M333" s="27" t="str">
        <f>IF(SUMPRODUCT(($H$2:H333=H333)*1)=1,I333,LOOKUP(1,0/($H$1:H332=H333),$M$1:M332)&amp;","&amp;I333)</f>
        <v>CH0041 玉山全球智匯網(E.SUN eBanking)</v>
      </c>
    </row>
    <row r="334" spans="1:13">
      <c r="A334" s="30" t="s">
        <v>6564</v>
      </c>
      <c r="B334" s="27" t="s">
        <v>6676</v>
      </c>
      <c r="D334" s="27" t="s">
        <v>7171</v>
      </c>
      <c r="E334" s="27" t="s">
        <v>6576</v>
      </c>
      <c r="F334" s="27" t="s">
        <v>7178</v>
      </c>
      <c r="H334" s="123" t="s">
        <v>5323</v>
      </c>
      <c r="I334" s="30" t="s">
        <v>6730</v>
      </c>
      <c r="J334" s="27" t="s">
        <v>7173</v>
      </c>
      <c r="M334" s="27" t="str">
        <f>IF(SUMPRODUCT(($H$2:H334=H334)*1)=1,I334,LOOKUP(1,0/($H$1:H333=H334),$M$1:M333)&amp;","&amp;I334)</f>
        <v>CH0041 玉山全球智匯網(E.SUN eBanking)</v>
      </c>
    </row>
    <row r="335" spans="1:13">
      <c r="A335" s="30" t="s">
        <v>6564</v>
      </c>
      <c r="B335" s="27" t="s">
        <v>6676</v>
      </c>
      <c r="D335" s="27" t="s">
        <v>7174</v>
      </c>
      <c r="E335" s="27" t="s">
        <v>6576</v>
      </c>
      <c r="F335" s="27" t="s">
        <v>5335</v>
      </c>
      <c r="H335" s="123" t="s">
        <v>5324</v>
      </c>
      <c r="I335" s="30" t="s">
        <v>6730</v>
      </c>
      <c r="J335" s="27" t="s">
        <v>7175</v>
      </c>
      <c r="M335" s="27" t="str">
        <f>IF(SUMPRODUCT(($H$2:H335=H335)*1)=1,I335,LOOKUP(1,0/($H$1:H334=H335),$M$1:M334)&amp;","&amp;I335)</f>
        <v>CH0041 玉山全球智匯網(E.SUN eBanking)</v>
      </c>
    </row>
    <row r="336" spans="1:13">
      <c r="A336" s="30" t="s">
        <v>6564</v>
      </c>
      <c r="B336" s="27" t="s">
        <v>6676</v>
      </c>
      <c r="D336" s="27" t="s">
        <v>7176</v>
      </c>
      <c r="E336" s="27" t="s">
        <v>6576</v>
      </c>
      <c r="F336" s="27" t="s">
        <v>7179</v>
      </c>
      <c r="H336" s="123" t="s">
        <v>5325</v>
      </c>
      <c r="I336" s="30" t="s">
        <v>6730</v>
      </c>
      <c r="J336" s="27" t="s">
        <v>7177</v>
      </c>
      <c r="M336" s="27" t="str">
        <f>IF(SUMPRODUCT(($H$2:H336=H336)*1)=1,I336,LOOKUP(1,0/($H$1:H335=H336),$M$1:M335)&amp;","&amp;I336)</f>
        <v>CH0041 玉山全球智匯網(E.SUN eBanking)</v>
      </c>
    </row>
    <row r="337" spans="1:13">
      <c r="A337" s="30" t="s">
        <v>6564</v>
      </c>
      <c r="B337" s="27" t="s">
        <v>6676</v>
      </c>
      <c r="D337" s="27" t="s">
        <v>7174</v>
      </c>
      <c r="E337" s="27" t="s">
        <v>6576</v>
      </c>
      <c r="F337" s="27" t="s">
        <v>7180</v>
      </c>
      <c r="H337" s="123" t="s">
        <v>5326</v>
      </c>
      <c r="I337" s="30" t="s">
        <v>6730</v>
      </c>
      <c r="J337" s="27" t="s">
        <v>7175</v>
      </c>
      <c r="M337" s="27" t="str">
        <f>IF(SUMPRODUCT(($H$2:H337=H337)*1)=1,I337,LOOKUP(1,0/($H$1:H336=H337),$M$1:M336)&amp;","&amp;I337)</f>
        <v>CH0041 玉山全球智匯網(E.SUN eBanking)</v>
      </c>
    </row>
    <row r="338" spans="1:13">
      <c r="A338" s="30" t="s">
        <v>6564</v>
      </c>
      <c r="B338" s="27" t="s">
        <v>6676</v>
      </c>
      <c r="D338" s="27" t="s">
        <v>7181</v>
      </c>
      <c r="E338" s="27" t="s">
        <v>6576</v>
      </c>
      <c r="F338" s="27" t="s">
        <v>5327</v>
      </c>
      <c r="H338" s="123" t="s">
        <v>5328</v>
      </c>
      <c r="I338" s="30" t="s">
        <v>7167</v>
      </c>
      <c r="J338" s="27" t="s">
        <v>7182</v>
      </c>
      <c r="M338" s="27" t="str">
        <f>IF(SUMPRODUCT(($H$2:H338=H338)*1)=1,I338,LOOKUP(1,0/($H$1:H337=H338),$M$1:M337)&amp;","&amp;I338)</f>
        <v>UP0046 外匯共用平台</v>
      </c>
    </row>
    <row r="339" spans="1:13">
      <c r="A339" s="30" t="s">
        <v>6564</v>
      </c>
      <c r="B339" s="27" t="s">
        <v>6676</v>
      </c>
      <c r="D339" s="27" t="s">
        <v>7183</v>
      </c>
      <c r="E339" s="27" t="s">
        <v>6576</v>
      </c>
      <c r="F339" s="27" t="s">
        <v>5329</v>
      </c>
      <c r="H339" s="123" t="s">
        <v>5330</v>
      </c>
      <c r="I339" s="30" t="s">
        <v>7167</v>
      </c>
      <c r="J339" s="27" t="s">
        <v>7184</v>
      </c>
      <c r="M339" s="27" t="str">
        <f>IF(SUMPRODUCT(($H$2:H339=H339)*1)=1,I339,LOOKUP(1,0/($H$1:H338=H339),$M$1:M338)&amp;","&amp;I339)</f>
        <v>UP0046 外匯共用平台</v>
      </c>
    </row>
    <row r="340" spans="1:13">
      <c r="A340" s="30" t="s">
        <v>6564</v>
      </c>
      <c r="B340" s="27" t="s">
        <v>6676</v>
      </c>
      <c r="D340" s="27" t="s">
        <v>7185</v>
      </c>
      <c r="E340" s="27" t="s">
        <v>7186</v>
      </c>
      <c r="F340" s="27" t="s">
        <v>7187</v>
      </c>
      <c r="H340" s="123" t="s">
        <v>5331</v>
      </c>
      <c r="I340" s="27" t="s">
        <v>6730</v>
      </c>
      <c r="J340" s="27" t="s">
        <v>7188</v>
      </c>
      <c r="M340" s="27" t="str">
        <f>IF(SUMPRODUCT(($H$2:H340=H340)*1)=1,I340,LOOKUP(1,0/($H$1:H339=H340),$M$1:M339)&amp;","&amp;I340)</f>
        <v>CH0041 玉山全球智匯網(E.SUN eBanking)</v>
      </c>
    </row>
    <row r="341" spans="1:13">
      <c r="A341" s="30" t="s">
        <v>6564</v>
      </c>
      <c r="B341" s="27" t="s">
        <v>6676</v>
      </c>
      <c r="D341" s="27" t="s">
        <v>7189</v>
      </c>
      <c r="E341" s="27" t="s">
        <v>7186</v>
      </c>
      <c r="F341" s="27" t="s">
        <v>7190</v>
      </c>
      <c r="H341" s="123" t="s">
        <v>5332</v>
      </c>
      <c r="I341" s="30" t="s">
        <v>6730</v>
      </c>
      <c r="J341" s="27" t="s">
        <v>7191</v>
      </c>
      <c r="M341" s="27" t="str">
        <f>IF(SUMPRODUCT(($H$2:H341=H341)*1)=1,I341,LOOKUP(1,0/($H$1:H340=H341),$M$1:M340)&amp;","&amp;I341)</f>
        <v>CH0041 玉山全球智匯網(E.SUN eBanking)</v>
      </c>
    </row>
    <row r="342" spans="1:13">
      <c r="A342" s="30" t="s">
        <v>6564</v>
      </c>
      <c r="B342" s="27" t="s">
        <v>6676</v>
      </c>
      <c r="D342" s="27" t="s">
        <v>7192</v>
      </c>
      <c r="E342" s="27" t="s">
        <v>6576</v>
      </c>
      <c r="F342" s="27" t="s">
        <v>5252</v>
      </c>
      <c r="H342" s="123" t="s">
        <v>5336</v>
      </c>
      <c r="I342" s="30" t="s">
        <v>6730</v>
      </c>
      <c r="J342" s="27" t="s">
        <v>7193</v>
      </c>
      <c r="M342" s="27" t="str">
        <f>IF(SUMPRODUCT(($H$2:H342=H342)*1)=1,I342,LOOKUP(1,0/($H$1:H341=H342),$M$1:M341)&amp;","&amp;I342)</f>
        <v>CH0041 玉山全球智匯網(E.SUN eBanking)</v>
      </c>
    </row>
    <row r="343" spans="1:13">
      <c r="A343" s="30" t="s">
        <v>6564</v>
      </c>
      <c r="B343" s="27" t="s">
        <v>6676</v>
      </c>
      <c r="D343" s="27" t="s">
        <v>7148</v>
      </c>
      <c r="E343" s="27" t="s">
        <v>6576</v>
      </c>
      <c r="F343" s="27" t="s">
        <v>7194</v>
      </c>
      <c r="H343" s="123" t="s">
        <v>5337</v>
      </c>
      <c r="I343" s="30" t="s">
        <v>7133</v>
      </c>
      <c r="J343" s="27" t="s">
        <v>7150</v>
      </c>
      <c r="M343" s="27" t="str">
        <f>IF(SUMPRODUCT(($H$2:H343=H343)*1)=1,I343,LOOKUP(1,0/($H$1:H342=H343),$M$1:M342)&amp;","&amp;I343)</f>
        <v>CH0010 FXML系統</v>
      </c>
    </row>
    <row r="344" spans="1:13" ht="12.75" customHeight="1">
      <c r="A344" s="30" t="s">
        <v>6564</v>
      </c>
      <c r="B344" s="27" t="s">
        <v>6676</v>
      </c>
      <c r="D344" s="27" t="s">
        <v>7151</v>
      </c>
      <c r="E344" s="27" t="s">
        <v>6576</v>
      </c>
      <c r="F344" s="27" t="s">
        <v>7195</v>
      </c>
      <c r="H344" s="123" t="s">
        <v>5338</v>
      </c>
      <c r="I344" s="30" t="s">
        <v>7133</v>
      </c>
      <c r="J344" s="27" t="s">
        <v>7153</v>
      </c>
      <c r="M344" s="27" t="str">
        <f>IF(SUMPRODUCT(($H$2:H344=H344)*1)=1,I344,LOOKUP(1,0/($H$1:H343=H344),$M$1:M343)&amp;","&amp;I344)</f>
        <v>CH0010 FXML系統</v>
      </c>
    </row>
    <row r="345" spans="1:13">
      <c r="A345" s="30" t="s">
        <v>6564</v>
      </c>
      <c r="B345" s="27" t="s">
        <v>6676</v>
      </c>
      <c r="D345" s="27" t="s">
        <v>7151</v>
      </c>
      <c r="E345" s="27" t="s">
        <v>6576</v>
      </c>
      <c r="F345" s="27" t="s">
        <v>7196</v>
      </c>
      <c r="H345" s="123" t="s">
        <v>5339</v>
      </c>
      <c r="I345" s="30" t="s">
        <v>7133</v>
      </c>
      <c r="J345" s="27" t="s">
        <v>7153</v>
      </c>
      <c r="M345" s="27" t="str">
        <f>IF(SUMPRODUCT(($H$2:H345=H345)*1)=1,I345,LOOKUP(1,0/($H$1:H344=H345),$M$1:M344)&amp;","&amp;I345)</f>
        <v>CH0010 FXML系統</v>
      </c>
    </row>
    <row r="346" spans="1:13">
      <c r="A346" s="30" t="s">
        <v>6564</v>
      </c>
      <c r="B346" s="27" t="s">
        <v>6676</v>
      </c>
      <c r="D346" s="27" t="s">
        <v>7197</v>
      </c>
      <c r="E346" s="27" t="s">
        <v>6576</v>
      </c>
      <c r="F346" s="27" t="s">
        <v>7198</v>
      </c>
      <c r="H346" s="123" t="s">
        <v>5340</v>
      </c>
      <c r="I346" s="30" t="s">
        <v>7167</v>
      </c>
      <c r="J346" s="27" t="s">
        <v>7199</v>
      </c>
      <c r="M346" s="27" t="str">
        <f>IF(SUMPRODUCT(($H$2:H346=H346)*1)=1,I346,LOOKUP(1,0/($H$1:H345=H346),$M$1:M345)&amp;","&amp;I346)</f>
        <v>UP0046 外匯共用平台</v>
      </c>
    </row>
    <row r="347" spans="1:13">
      <c r="A347" s="30" t="s">
        <v>6564</v>
      </c>
      <c r="B347" s="27" t="s">
        <v>6676</v>
      </c>
      <c r="D347" s="27" t="s">
        <v>7200</v>
      </c>
      <c r="E347" s="27" t="s">
        <v>6576</v>
      </c>
      <c r="F347" s="27" t="s">
        <v>7201</v>
      </c>
      <c r="H347" s="123" t="s">
        <v>5341</v>
      </c>
      <c r="I347" s="30" t="s">
        <v>7167</v>
      </c>
      <c r="J347" s="27" t="s">
        <v>7202</v>
      </c>
      <c r="M347" s="27" t="str">
        <f>IF(SUMPRODUCT(($H$2:H347=H347)*1)=1,I347,LOOKUP(1,0/($H$1:H346=H347),$M$1:M346)&amp;","&amp;I347)</f>
        <v>UP0046 外匯共用平台</v>
      </c>
    </row>
    <row r="348" spans="1:13">
      <c r="A348" s="30" t="s">
        <v>6564</v>
      </c>
      <c r="B348" s="27" t="s">
        <v>6676</v>
      </c>
      <c r="D348" s="27" t="s">
        <v>7203</v>
      </c>
      <c r="E348" s="27" t="s">
        <v>6576</v>
      </c>
      <c r="F348" s="27" t="s">
        <v>7204</v>
      </c>
      <c r="H348" s="123" t="s">
        <v>5342</v>
      </c>
      <c r="I348" s="30" t="s">
        <v>7167</v>
      </c>
      <c r="J348" s="27" t="s">
        <v>7205</v>
      </c>
      <c r="M348" s="27" t="str">
        <f>IF(SUMPRODUCT(($H$2:H348=H348)*1)=1,I348,LOOKUP(1,0/($H$1:H347=H348),$M$1:M347)&amp;","&amp;I348)</f>
        <v>UP0046 外匯共用平台</v>
      </c>
    </row>
    <row r="349" spans="1:13">
      <c r="A349" s="30" t="s">
        <v>6564</v>
      </c>
      <c r="B349" s="27" t="s">
        <v>6676</v>
      </c>
      <c r="D349" s="27" t="s">
        <v>6856</v>
      </c>
      <c r="E349" s="27" t="s">
        <v>6576</v>
      </c>
      <c r="F349" s="27" t="s">
        <v>6857</v>
      </c>
      <c r="H349" s="123" t="s">
        <v>5343</v>
      </c>
      <c r="I349" s="30" t="s">
        <v>6859</v>
      </c>
      <c r="J349" s="27" t="s">
        <v>7206</v>
      </c>
      <c r="M349" s="27" t="str">
        <f>IF(SUMPRODUCT(($H$2:H349=H349)*1)=1,I349,LOOKUP(1,0/($H$1:H348=H349),$M$1:M348)&amp;","&amp;I349)</f>
        <v>CH0046 跨境代收轉付系統</v>
      </c>
    </row>
    <row r="350" spans="1:13">
      <c r="A350" s="30" t="s">
        <v>6564</v>
      </c>
      <c r="B350" s="27" t="s">
        <v>6676</v>
      </c>
      <c r="D350" s="27" t="s">
        <v>6856</v>
      </c>
      <c r="E350" s="27" t="s">
        <v>6576</v>
      </c>
      <c r="F350" s="27" t="s">
        <v>6857</v>
      </c>
      <c r="H350" s="123" t="s">
        <v>5343</v>
      </c>
      <c r="I350" s="30" t="s">
        <v>6787</v>
      </c>
      <c r="J350" s="27" t="s">
        <v>7206</v>
      </c>
      <c r="M350" s="27" t="str">
        <f>IF(SUMPRODUCT(($H$2:H350=H350)*1)=1,I350,LOOKUP(1,0/($H$1:H349=H350),$M$1:M349)&amp;","&amp;I350)</f>
        <v>CH0046 跨境代收轉付系統,CH0048 整合收款服務系統</v>
      </c>
    </row>
    <row r="351" spans="1:13">
      <c r="A351" s="30" t="s">
        <v>6564</v>
      </c>
      <c r="B351" s="27" t="s">
        <v>6676</v>
      </c>
      <c r="D351" s="27" t="s">
        <v>6856</v>
      </c>
      <c r="E351" s="27" t="s">
        <v>6576</v>
      </c>
      <c r="F351" s="27" t="s">
        <v>6857</v>
      </c>
      <c r="H351" s="123" t="s">
        <v>5343</v>
      </c>
      <c r="I351" s="30" t="s">
        <v>6785</v>
      </c>
      <c r="J351" s="27" t="s">
        <v>7206</v>
      </c>
      <c r="M351" s="27" t="str">
        <f>IF(SUMPRODUCT(($H$2:H351=H351)*1)=1,I351,LOOKUP(1,0/($H$1:H350=H351),$M$1:M350)&amp;","&amp;I351)</f>
        <v>CH0046 跨境代收轉付系統,CH0048 整合收款服務系統,CH0053 跨境金流服務平台</v>
      </c>
    </row>
    <row r="352" spans="1:13">
      <c r="A352" s="30" t="s">
        <v>6564</v>
      </c>
      <c r="B352" s="27" t="s">
        <v>6676</v>
      </c>
      <c r="D352" s="27" t="s">
        <v>6856</v>
      </c>
      <c r="E352" s="27" t="s">
        <v>6576</v>
      </c>
      <c r="F352" s="27" t="s">
        <v>6857</v>
      </c>
      <c r="H352" s="123" t="s">
        <v>5343</v>
      </c>
      <c r="I352" s="30" t="s">
        <v>6671</v>
      </c>
      <c r="J352" s="27" t="s">
        <v>7206</v>
      </c>
      <c r="M352" s="27" t="str">
        <f>IF(SUMPRODUCT(($H$2:H352=H352)*1)=1,I352,LOOKUP(1,0/($H$1:H351=H352),$M$1:M351)&amp;","&amp;I352)</f>
        <v>CH0046 跨境代收轉付系統,CH0048 整合收款服務系統,CH0053 跨境金流服務平台,TS0027 國庫收支系統</v>
      </c>
    </row>
    <row r="353" spans="1:13">
      <c r="A353" s="30" t="s">
        <v>6564</v>
      </c>
      <c r="B353" s="27" t="s">
        <v>6676</v>
      </c>
      <c r="D353" s="27" t="s">
        <v>6856</v>
      </c>
      <c r="E353" s="27" t="s">
        <v>6576</v>
      </c>
      <c r="F353" s="27" t="s">
        <v>6857</v>
      </c>
      <c r="H353" s="123" t="s">
        <v>5343</v>
      </c>
      <c r="I353" s="30" t="s">
        <v>6705</v>
      </c>
      <c r="J353" s="27" t="s">
        <v>7206</v>
      </c>
      <c r="M353" s="27" t="str">
        <f>IF(SUMPRODUCT(($H$2:H353=H353)*1)=1,I353,LOOKUP(1,0/($H$1:H352=H353),$M$1:M352)&amp;","&amp;I353)</f>
        <v>CH0046 跨境代收轉付系統,CH0048 整合收款服務系統,CH0053 跨境金流服務平台,TS0027 國庫收支系統,TS0035 玉山保險便利通(NICE)</v>
      </c>
    </row>
    <row r="354" spans="1:13">
      <c r="A354" s="30" t="s">
        <v>6564</v>
      </c>
      <c r="B354" s="27" t="s">
        <v>6676</v>
      </c>
      <c r="D354" s="27" t="s">
        <v>6856</v>
      </c>
      <c r="E354" s="27" t="s">
        <v>6576</v>
      </c>
      <c r="F354" s="27" t="s">
        <v>6857</v>
      </c>
      <c r="H354" s="123" t="s">
        <v>5343</v>
      </c>
      <c r="I354" s="30" t="s">
        <v>6732</v>
      </c>
      <c r="J354" s="27" t="s">
        <v>7206</v>
      </c>
      <c r="M354" s="27" t="str">
        <f>IF(SUMPRODUCT(($H$2:H354=H354)*1)=1,I354,LOOKUP(1,0/($H$1:H353=H354),$M$1:M353)&amp;","&amp;I354)</f>
        <v>CH0046 跨境代收轉付系統,CH0048 整合收款服務系統,CH0053 跨境金流服務平台,TS0027 國庫收支系統,TS0035 玉山保險便利通(NICE),TS0046 玉山智慧信託網EST</v>
      </c>
    </row>
    <row r="355" spans="1:13">
      <c r="A355" s="30" t="s">
        <v>6564</v>
      </c>
      <c r="B355" s="27" t="s">
        <v>6676</v>
      </c>
      <c r="D355" s="27" t="s">
        <v>6856</v>
      </c>
      <c r="E355" s="27" t="s">
        <v>6576</v>
      </c>
      <c r="F355" s="27" t="s">
        <v>6857</v>
      </c>
      <c r="H355" s="123" t="s">
        <v>5343</v>
      </c>
      <c r="I355" s="30" t="s">
        <v>6789</v>
      </c>
      <c r="J355" s="27" t="s">
        <v>7206</v>
      </c>
      <c r="M355" s="27" t="str">
        <f>IF(SUMPRODUCT(($H$2:H355=H355)*1)=1,I355,LOOKUP(1,0/($H$1:H354=H355),$M$1:M354)&amp;","&amp;I355)</f>
        <v>CH0046 跨境代收轉付系統,CH0048 整合收款服務系統,CH0053 跨境金流服務平台,TS0027 國庫收支系統,TS0035 玉山保險便利通(NICE),TS0046 玉山智慧信託網EST,UPC016 交易GateWay</v>
      </c>
    </row>
    <row r="356" spans="1:13">
      <c r="A356" s="30" t="s">
        <v>6564</v>
      </c>
      <c r="B356" s="27" t="s">
        <v>6676</v>
      </c>
      <c r="D356" s="27" t="s">
        <v>6856</v>
      </c>
      <c r="E356" s="27" t="s">
        <v>6576</v>
      </c>
      <c r="F356" s="27" t="s">
        <v>6857</v>
      </c>
      <c r="H356" s="123" t="s">
        <v>5343</v>
      </c>
      <c r="I356" s="30" t="s">
        <v>6758</v>
      </c>
      <c r="J356" s="27" t="s">
        <v>7206</v>
      </c>
      <c r="M356" s="27" t="str">
        <f>IF(SUMPRODUCT(($H$2:H356=H356)*1)=1,I356,LOOKUP(1,0/($H$1:H355=H356),$M$1:M355)&amp;","&amp;I356)</f>
        <v>CH0046 跨境代收轉付系統,CH0048 整合收款服務系統,CH0053 跨境金流服務平台,TS0027 國庫收支系統,TS0035 玉山保險便利通(NICE),TS0046 玉山智慧信託網EST,UPC016 交易GateWay,UP0003 Common Service共用服務系統</v>
      </c>
    </row>
    <row r="357" spans="1:13">
      <c r="A357" s="30" t="s">
        <v>6564</v>
      </c>
      <c r="B357" s="27" t="s">
        <v>6676</v>
      </c>
      <c r="D357" s="27" t="s">
        <v>6856</v>
      </c>
      <c r="E357" s="27" t="s">
        <v>6576</v>
      </c>
      <c r="F357" s="27" t="s">
        <v>6857</v>
      </c>
      <c r="H357" s="123" t="s">
        <v>5343</v>
      </c>
      <c r="I357" s="30" t="s">
        <v>7167</v>
      </c>
      <c r="J357" s="27" t="s">
        <v>7206</v>
      </c>
      <c r="M357" s="27" t="str">
        <f>IF(SUMPRODUCT(($H$2:H357=H357)*1)=1,I357,LOOKUP(1,0/($H$1:H356=H357),$M$1:M356)&amp;","&amp;I357)</f>
        <v>CH0046 跨境代收轉付系統,CH0048 整合收款服務系統,CH0053 跨境金流服務平台,TS0027 國庫收支系統,TS0035 玉山保險便利通(NICE),TS0046 玉山智慧信託網EST,UPC016 交易GateWay,UP0003 Common Service共用服務系統,UP0046 外匯共用平台</v>
      </c>
    </row>
    <row r="358" spans="1:13">
      <c r="A358" s="30" t="s">
        <v>6819</v>
      </c>
      <c r="B358" s="27" t="s">
        <v>6676</v>
      </c>
      <c r="D358" s="27" t="s">
        <v>7141</v>
      </c>
      <c r="E358" s="27" t="s">
        <v>7004</v>
      </c>
      <c r="F358" s="27" t="s">
        <v>7142</v>
      </c>
      <c r="H358" s="123" t="s">
        <v>5349</v>
      </c>
      <c r="I358" s="30" t="s">
        <v>6730</v>
      </c>
      <c r="J358" s="27" t="s">
        <v>7006</v>
      </c>
      <c r="M358" s="27" t="str">
        <f>IF(SUMPRODUCT(($H$2:H358=H358)*1)=1,I358,LOOKUP(1,0/($H$1:H357=H358),$M$1:M357)&amp;","&amp;I358)</f>
        <v>CH0041 玉山全球智匯網(E.SUN eBanking)</v>
      </c>
    </row>
    <row r="359" spans="1:13">
      <c r="A359" s="30" t="s">
        <v>6564</v>
      </c>
      <c r="B359" s="27" t="s">
        <v>6676</v>
      </c>
      <c r="C359" s="29" t="s">
        <v>4870</v>
      </c>
      <c r="D359" s="27" t="s">
        <v>7207</v>
      </c>
      <c r="E359" s="27" t="s">
        <v>6646</v>
      </c>
      <c r="F359" s="27" t="s">
        <v>7208</v>
      </c>
      <c r="H359" s="123" t="s">
        <v>5350</v>
      </c>
      <c r="I359" s="30" t="s">
        <v>6694</v>
      </c>
      <c r="J359" s="27" t="s">
        <v>7209</v>
      </c>
      <c r="K359" s="27" t="s">
        <v>5014</v>
      </c>
      <c r="L359" s="27" t="s">
        <v>4989</v>
      </c>
      <c r="M359" s="27" t="str">
        <f>IF(SUMPRODUCT(($H$2:H359=H359)*1)=1,I359,LOOKUP(1,0/($H$1:H358=H359),$M$1:M358)&amp;","&amp;I359)</f>
        <v>CH0018 行動銀行系統</v>
      </c>
    </row>
    <row r="360" spans="1:13">
      <c r="A360" s="30" t="s">
        <v>6564</v>
      </c>
      <c r="B360" s="27" t="s">
        <v>6676</v>
      </c>
      <c r="C360" s="29" t="s">
        <v>4870</v>
      </c>
      <c r="D360" s="27" t="s">
        <v>7207</v>
      </c>
      <c r="E360" s="27" t="s">
        <v>6646</v>
      </c>
      <c r="F360" s="27" t="s">
        <v>7208</v>
      </c>
      <c r="H360" s="123" t="s">
        <v>5350</v>
      </c>
      <c r="I360" s="30" t="s">
        <v>6791</v>
      </c>
      <c r="J360" s="27" t="s">
        <v>7209</v>
      </c>
      <c r="K360" s="27" t="s">
        <v>5014</v>
      </c>
      <c r="L360" s="27" t="s">
        <v>4989</v>
      </c>
      <c r="M360" s="27" t="str">
        <f>IF(SUMPRODUCT(($H$2:H360=H360)*1)=1,I360,LOOKUP(1,0/($H$1:H359=H360),$M$1:M359)&amp;","&amp;I360)</f>
        <v>CH0018 行動銀行系統,CH0054 社群金融平台</v>
      </c>
    </row>
    <row r="361" spans="1:13">
      <c r="A361" s="30" t="s">
        <v>6564</v>
      </c>
      <c r="B361" s="27" t="s">
        <v>6676</v>
      </c>
      <c r="C361" s="29" t="s">
        <v>4870</v>
      </c>
      <c r="D361" s="27" t="s">
        <v>7207</v>
      </c>
      <c r="E361" s="27" t="s">
        <v>6646</v>
      </c>
      <c r="F361" s="27" t="s">
        <v>7208</v>
      </c>
      <c r="H361" s="123" t="s">
        <v>5351</v>
      </c>
      <c r="I361" s="30" t="s">
        <v>6694</v>
      </c>
      <c r="J361" s="27" t="s">
        <v>7209</v>
      </c>
      <c r="K361" s="27" t="s">
        <v>5014</v>
      </c>
      <c r="L361" s="27" t="s">
        <v>4989</v>
      </c>
      <c r="M361" s="27" t="str">
        <f>IF(SUMPRODUCT(($H$2:H361=H361)*1)=1,I361,LOOKUP(1,0/($H$1:H360=H361),$M$1:M360)&amp;","&amp;I361)</f>
        <v>CH0018 行動銀行系統</v>
      </c>
    </row>
    <row r="362" spans="1:13">
      <c r="A362" s="30" t="s">
        <v>6564</v>
      </c>
      <c r="B362" s="27" t="s">
        <v>6676</v>
      </c>
      <c r="C362" s="29" t="s">
        <v>4870</v>
      </c>
      <c r="D362" s="27" t="s">
        <v>7207</v>
      </c>
      <c r="E362" s="27" t="s">
        <v>6646</v>
      </c>
      <c r="F362" s="27" t="s">
        <v>7208</v>
      </c>
      <c r="H362" s="123" t="s">
        <v>5351</v>
      </c>
      <c r="I362" s="30" t="s">
        <v>6791</v>
      </c>
      <c r="J362" s="27" t="s">
        <v>7209</v>
      </c>
      <c r="K362" s="27" t="s">
        <v>5014</v>
      </c>
      <c r="L362" s="27" t="s">
        <v>4989</v>
      </c>
      <c r="M362" s="27" t="str">
        <f>IF(SUMPRODUCT(($H$2:H362=H362)*1)=1,I362,LOOKUP(1,0/($H$1:H361=H362),$M$1:M361)&amp;","&amp;I362)</f>
        <v>CH0018 行動銀行系統,CH0054 社群金融平台</v>
      </c>
    </row>
    <row r="363" spans="1:13">
      <c r="A363" s="30" t="s">
        <v>6564</v>
      </c>
      <c r="B363" s="27" t="s">
        <v>6676</v>
      </c>
      <c r="D363" s="27" t="s">
        <v>7210</v>
      </c>
      <c r="E363" s="27" t="s">
        <v>6898</v>
      </c>
      <c r="F363" s="27" t="s">
        <v>7211</v>
      </c>
      <c r="H363" s="123" t="s">
        <v>5352</v>
      </c>
      <c r="I363" s="30" t="s">
        <v>6730</v>
      </c>
      <c r="J363" s="27" t="s">
        <v>7212</v>
      </c>
      <c r="M363" s="27" t="str">
        <f>IF(SUMPRODUCT(($H$2:H363=H363)*1)=1,I363,LOOKUP(1,0/($H$1:H362=H363),$M$1:M362)&amp;","&amp;I363)</f>
        <v>CH0041 玉山全球智匯網(E.SUN eBanking)</v>
      </c>
    </row>
    <row r="364" spans="1:13">
      <c r="A364" s="30" t="s">
        <v>6564</v>
      </c>
      <c r="B364" s="27" t="s">
        <v>6676</v>
      </c>
      <c r="D364" s="27" t="s">
        <v>7213</v>
      </c>
      <c r="E364" s="27" t="s">
        <v>7037</v>
      </c>
      <c r="F364" s="27" t="s">
        <v>7214</v>
      </c>
      <c r="H364" s="123" t="s">
        <v>5353</v>
      </c>
      <c r="I364" s="30" t="s">
        <v>6730</v>
      </c>
      <c r="J364" s="27" t="s">
        <v>7039</v>
      </c>
      <c r="M364" s="27" t="str">
        <f>IF(SUMPRODUCT(($H$2:H364=H364)*1)=1,I364,LOOKUP(1,0/($H$1:H363=H364),$M$1:M363)&amp;","&amp;I364)</f>
        <v>CH0041 玉山全球智匯網(E.SUN eBanking)</v>
      </c>
    </row>
    <row r="365" spans="1:13">
      <c r="A365" s="30" t="s">
        <v>6564</v>
      </c>
      <c r="B365" s="27" t="s">
        <v>6676</v>
      </c>
      <c r="D365" s="27" t="s">
        <v>6992</v>
      </c>
      <c r="E365" s="27" t="s">
        <v>6993</v>
      </c>
      <c r="F365" s="27" t="s">
        <v>7215</v>
      </c>
      <c r="H365" s="123" t="s">
        <v>5355</v>
      </c>
      <c r="I365" s="30" t="s">
        <v>6730</v>
      </c>
      <c r="J365" s="27" t="s">
        <v>6995</v>
      </c>
      <c r="M365" s="27" t="str">
        <f>IF(SUMPRODUCT(($H$2:H365=H365)*1)=1,I365,LOOKUP(1,0/($H$1:H364=H365),$M$1:M364)&amp;","&amp;I365)</f>
        <v>CH0041 玉山全球智匯網(E.SUN eBanking)</v>
      </c>
    </row>
    <row r="366" spans="1:13">
      <c r="A366" s="30" t="s">
        <v>6564</v>
      </c>
      <c r="B366" s="27" t="s">
        <v>6676</v>
      </c>
      <c r="D366" s="27" t="s">
        <v>6992</v>
      </c>
      <c r="E366" s="27" t="s">
        <v>6993</v>
      </c>
      <c r="F366" s="27" t="s">
        <v>7215</v>
      </c>
      <c r="H366" s="123" t="s">
        <v>5355</v>
      </c>
      <c r="I366" s="30" t="s">
        <v>7127</v>
      </c>
      <c r="J366" s="27" t="s">
        <v>6995</v>
      </c>
      <c r="M366" s="27" t="str">
        <f>IF(SUMPRODUCT(($H$2:H366=H366)*1)=1,I366,LOOKUP(1,0/($H$1:H365=H366),$M$1:M365)&amp;","&amp;I366)</f>
        <v>CH0041 玉山全球智匯網(E.SUN eBanking),TS0112 客服系統_電話語音系統(IVR)</v>
      </c>
    </row>
    <row r="367" spans="1:13">
      <c r="A367" s="30" t="s">
        <v>6564</v>
      </c>
      <c r="B367" s="27" t="s">
        <v>6676</v>
      </c>
      <c r="D367" s="27" t="s">
        <v>6992</v>
      </c>
      <c r="E367" s="27" t="s">
        <v>6993</v>
      </c>
      <c r="F367" s="27" t="s">
        <v>7216</v>
      </c>
      <c r="H367" s="123" t="s">
        <v>7217</v>
      </c>
      <c r="I367" s="30" t="s">
        <v>6730</v>
      </c>
      <c r="J367" s="27" t="s">
        <v>6995</v>
      </c>
      <c r="M367" s="27" t="str">
        <f>IF(SUMPRODUCT(($H$2:H367=H367)*1)=1,I367,LOOKUP(1,0/($H$1:H366=H367),$M$1:M366)&amp;","&amp;I367)</f>
        <v>CH0041 玉山全球智匯網(E.SUN eBanking)</v>
      </c>
    </row>
    <row r="368" spans="1:13">
      <c r="A368" s="30" t="s">
        <v>6564</v>
      </c>
      <c r="B368" s="27" t="s">
        <v>6676</v>
      </c>
      <c r="D368" s="27" t="s">
        <v>7218</v>
      </c>
      <c r="E368" s="27" t="s">
        <v>7219</v>
      </c>
      <c r="F368" s="27" t="s">
        <v>7220</v>
      </c>
      <c r="H368" s="123" t="s">
        <v>5356</v>
      </c>
      <c r="I368" s="30" t="s">
        <v>6730</v>
      </c>
      <c r="J368" s="27" t="s">
        <v>7221</v>
      </c>
      <c r="M368" s="27" t="str">
        <f>IF(SUMPRODUCT(($H$2:H368=H368)*1)=1,I368,LOOKUP(1,0/($H$1:H367=H368),$M$1:M367)&amp;","&amp;I368)</f>
        <v>CH0041 玉山全球智匯網(E.SUN eBanking)</v>
      </c>
    </row>
    <row r="369" spans="1:13">
      <c r="A369" s="30" t="s">
        <v>6564</v>
      </c>
      <c r="B369" s="27" t="s">
        <v>6676</v>
      </c>
      <c r="D369" s="27" t="s">
        <v>7218</v>
      </c>
      <c r="E369" s="27" t="s">
        <v>7219</v>
      </c>
      <c r="F369" s="27" t="s">
        <v>7220</v>
      </c>
      <c r="H369" s="123" t="s">
        <v>5357</v>
      </c>
      <c r="I369" s="30" t="s">
        <v>6730</v>
      </c>
      <c r="J369" s="27" t="s">
        <v>7221</v>
      </c>
      <c r="M369" s="27" t="str">
        <f>IF(SUMPRODUCT(($H$2:H369=H369)*1)=1,I369,LOOKUP(1,0/($H$1:H368=H369),$M$1:M368)&amp;","&amp;I369)</f>
        <v>CH0041 玉山全球智匯網(E.SUN eBanking)</v>
      </c>
    </row>
    <row r="370" spans="1:13">
      <c r="A370" s="30" t="s">
        <v>6564</v>
      </c>
      <c r="B370" s="27" t="s">
        <v>6676</v>
      </c>
      <c r="D370" s="27" t="s">
        <v>7222</v>
      </c>
      <c r="E370" s="27" t="s">
        <v>7223</v>
      </c>
      <c r="F370" s="27" t="s">
        <v>7224</v>
      </c>
      <c r="H370" s="123" t="s">
        <v>5358</v>
      </c>
      <c r="I370" s="30" t="s">
        <v>6730</v>
      </c>
      <c r="J370" s="27" t="s">
        <v>7225</v>
      </c>
      <c r="M370" s="27" t="str">
        <f>IF(SUMPRODUCT(($H$2:H370=H370)*1)=1,I370,LOOKUP(1,0/($H$1:H369=H370),$M$1:M369)&amp;","&amp;I370)</f>
        <v>CH0041 玉山全球智匯網(E.SUN eBanking)</v>
      </c>
    </row>
    <row r="371" spans="1:13">
      <c r="A371" s="30" t="s">
        <v>6564</v>
      </c>
      <c r="B371" s="27" t="s">
        <v>6676</v>
      </c>
      <c r="D371" s="27" t="s">
        <v>7222</v>
      </c>
      <c r="E371" s="27" t="s">
        <v>7223</v>
      </c>
      <c r="F371" s="27" t="s">
        <v>7226</v>
      </c>
      <c r="H371" s="123" t="s">
        <v>5359</v>
      </c>
      <c r="I371" s="30" t="s">
        <v>6730</v>
      </c>
      <c r="J371" s="27" t="s">
        <v>7225</v>
      </c>
      <c r="M371" s="27" t="str">
        <f>IF(SUMPRODUCT(($H$2:H371=H371)*1)=1,I371,LOOKUP(1,0/($H$1:H370=H371),$M$1:M370)&amp;","&amp;I371)</f>
        <v>CH0041 玉山全球智匯網(E.SUN eBanking)</v>
      </c>
    </row>
    <row r="372" spans="1:13">
      <c r="A372" s="30" t="s">
        <v>6564</v>
      </c>
      <c r="B372" s="27" t="s">
        <v>6676</v>
      </c>
      <c r="D372" s="27" t="s">
        <v>7227</v>
      </c>
      <c r="E372" s="27" t="s">
        <v>6584</v>
      </c>
      <c r="F372" s="27" t="s">
        <v>7228</v>
      </c>
      <c r="H372" s="123" t="s">
        <v>5361</v>
      </c>
      <c r="I372" s="30" t="s">
        <v>6730</v>
      </c>
      <c r="J372" s="27" t="s">
        <v>7229</v>
      </c>
      <c r="M372" s="27" t="str">
        <f>IF(SUMPRODUCT(($H$2:H372=H372)*1)=1,I372,LOOKUP(1,0/($H$1:H371=H372),$M$1:M371)&amp;","&amp;I372)</f>
        <v>CH0041 玉山全球智匯網(E.SUN eBanking)</v>
      </c>
    </row>
    <row r="373" spans="1:13">
      <c r="A373" s="30" t="s">
        <v>6819</v>
      </c>
      <c r="B373" s="27" t="s">
        <v>6676</v>
      </c>
      <c r="D373" s="27" t="s">
        <v>7230</v>
      </c>
      <c r="E373" s="27" t="s">
        <v>7231</v>
      </c>
      <c r="F373" s="27" t="s">
        <v>7232</v>
      </c>
      <c r="H373" s="123" t="s">
        <v>5362</v>
      </c>
      <c r="I373" s="30" t="s">
        <v>6730</v>
      </c>
      <c r="J373" s="27" t="s">
        <v>6906</v>
      </c>
      <c r="M373" s="27" t="str">
        <f>IF(SUMPRODUCT(($H$2:H373=H373)*1)=1,I373,LOOKUP(1,0/($H$1:H372=H373),$M$1:M372)&amp;","&amp;I373)</f>
        <v>CH0041 玉山全球智匯網(E.SUN eBanking)</v>
      </c>
    </row>
    <row r="374" spans="1:13">
      <c r="A374" s="30" t="s">
        <v>6819</v>
      </c>
      <c r="B374" s="27" t="s">
        <v>6676</v>
      </c>
      <c r="D374" s="27" t="s">
        <v>7233</v>
      </c>
      <c r="E374" s="27" t="s">
        <v>6756</v>
      </c>
      <c r="F374" s="27" t="s">
        <v>7234</v>
      </c>
      <c r="H374" s="123" t="s">
        <v>5363</v>
      </c>
      <c r="I374" s="30" t="s">
        <v>6730</v>
      </c>
      <c r="J374" s="27" t="s">
        <v>7006</v>
      </c>
      <c r="M374" s="27" t="str">
        <f>IF(SUMPRODUCT(($H$2:H374=H374)*1)=1,I374,LOOKUP(1,0/($H$1:H373=H374),$M$1:M373)&amp;","&amp;I374)</f>
        <v>CH0041 玉山全球智匯網(E.SUN eBanking)</v>
      </c>
    </row>
    <row r="375" spans="1:13">
      <c r="A375" s="30" t="s">
        <v>6819</v>
      </c>
      <c r="B375" s="27" t="s">
        <v>6676</v>
      </c>
      <c r="D375" s="27" t="s">
        <v>7235</v>
      </c>
      <c r="E375" s="27" t="s">
        <v>7004</v>
      </c>
      <c r="F375" s="27" t="s">
        <v>5527</v>
      </c>
      <c r="H375" s="123" t="s">
        <v>5364</v>
      </c>
      <c r="I375" s="30" t="s">
        <v>6730</v>
      </c>
      <c r="J375" s="27" t="s">
        <v>7006</v>
      </c>
      <c r="M375" s="27" t="str">
        <f>IF(SUMPRODUCT(($H$2:H375=H375)*1)=1,I375,LOOKUP(1,0/($H$1:H374=H375),$M$1:M374)&amp;","&amp;I375)</f>
        <v>CH0041 玉山全球智匯網(E.SUN eBanking)</v>
      </c>
    </row>
    <row r="376" spans="1:13">
      <c r="A376" s="30" t="s">
        <v>6564</v>
      </c>
      <c r="B376" s="27" t="s">
        <v>6676</v>
      </c>
      <c r="D376" s="27" t="s">
        <v>7222</v>
      </c>
      <c r="E376" s="27" t="s">
        <v>7223</v>
      </c>
      <c r="F376" s="27" t="s">
        <v>7236</v>
      </c>
      <c r="H376" s="123" t="s">
        <v>5365</v>
      </c>
      <c r="I376" s="30" t="s">
        <v>6730</v>
      </c>
      <c r="J376" s="27" t="s">
        <v>7237</v>
      </c>
      <c r="M376" s="27" t="str">
        <f>IF(SUMPRODUCT(($H$2:H376=H376)*1)=1,I376,LOOKUP(1,0/($H$1:H375=H376),$M$1:M375)&amp;","&amp;I376)</f>
        <v>CH0041 玉山全球智匯網(E.SUN eBanking)</v>
      </c>
    </row>
    <row r="377" spans="1:13">
      <c r="A377" s="30" t="s">
        <v>6564</v>
      </c>
      <c r="B377" s="27" t="s">
        <v>6676</v>
      </c>
      <c r="D377" s="27" t="s">
        <v>7222</v>
      </c>
      <c r="E377" s="27" t="s">
        <v>7223</v>
      </c>
      <c r="F377" s="27" t="s">
        <v>7238</v>
      </c>
      <c r="H377" s="123" t="s">
        <v>5366</v>
      </c>
      <c r="I377" s="30" t="s">
        <v>6730</v>
      </c>
      <c r="J377" s="27" t="s">
        <v>7237</v>
      </c>
      <c r="M377" s="27" t="str">
        <f>IF(SUMPRODUCT(($H$2:H377=H377)*1)=1,I377,LOOKUP(1,0/($H$1:H376=H377),$M$1:M376)&amp;","&amp;I377)</f>
        <v>CH0041 玉山全球智匯網(E.SUN eBanking)</v>
      </c>
    </row>
    <row r="378" spans="1:13">
      <c r="A378" s="30" t="s">
        <v>6564</v>
      </c>
      <c r="B378" s="27" t="s">
        <v>6676</v>
      </c>
      <c r="D378" s="27" t="s">
        <v>7239</v>
      </c>
      <c r="E378" s="27" t="s">
        <v>6689</v>
      </c>
      <c r="F378" s="27" t="s">
        <v>5613</v>
      </c>
      <c r="H378" s="123" t="s">
        <v>5367</v>
      </c>
      <c r="I378" s="30" t="s">
        <v>6731</v>
      </c>
      <c r="J378" s="27" t="s">
        <v>7240</v>
      </c>
      <c r="M378" s="27" t="str">
        <f>IF(SUMPRODUCT(($H$2:H378=H378)*1)=1,I378,LOOKUP(1,0/($H$1:H377=H378),$M$1:M377)&amp;","&amp;I378)</f>
        <v>CH0025 個網銀系統(PIB)</v>
      </c>
    </row>
    <row r="379" spans="1:13">
      <c r="A379" s="30" t="s">
        <v>6564</v>
      </c>
      <c r="B379" s="27" t="s">
        <v>6676</v>
      </c>
      <c r="D379" s="27" t="s">
        <v>7026</v>
      </c>
      <c r="E379" s="27" t="s">
        <v>6584</v>
      </c>
      <c r="F379" s="27" t="s">
        <v>7241</v>
      </c>
      <c r="H379" s="123" t="s">
        <v>5368</v>
      </c>
      <c r="I379" s="30" t="s">
        <v>6730</v>
      </c>
      <c r="J379" s="27" t="s">
        <v>7027</v>
      </c>
      <c r="M379" s="27" t="str">
        <f>IF(SUMPRODUCT(($H$2:H379=H379)*1)=1,I379,LOOKUP(1,0/($H$1:H378=H379),$M$1:M378)&amp;","&amp;I379)</f>
        <v>CH0041 玉山全球智匯網(E.SUN eBanking)</v>
      </c>
    </row>
    <row r="380" spans="1:13">
      <c r="A380" s="30" t="s">
        <v>6564</v>
      </c>
      <c r="B380" s="27" t="s">
        <v>6676</v>
      </c>
      <c r="D380" s="27" t="s">
        <v>7242</v>
      </c>
      <c r="E380" s="27" t="s">
        <v>6584</v>
      </c>
      <c r="F380" s="27" t="s">
        <v>7243</v>
      </c>
      <c r="H380" s="123" t="s">
        <v>5370</v>
      </c>
      <c r="I380" s="30" t="s">
        <v>6730</v>
      </c>
      <c r="J380" s="27" t="s">
        <v>7027</v>
      </c>
      <c r="M380" s="27" t="str">
        <f>IF(SUMPRODUCT(($H$2:H380=H380)*1)=1,I380,LOOKUP(1,0/($H$1:H379=H380),$M$1:M379)&amp;","&amp;I380)</f>
        <v>CH0041 玉山全球智匯網(E.SUN eBanking)</v>
      </c>
    </row>
    <row r="381" spans="1:13">
      <c r="A381" s="30" t="s">
        <v>6564</v>
      </c>
      <c r="B381" s="27" t="s">
        <v>6676</v>
      </c>
      <c r="D381" s="27" t="s">
        <v>7244</v>
      </c>
      <c r="E381" s="27" t="s">
        <v>7245</v>
      </c>
      <c r="F381" s="27" t="s">
        <v>7246</v>
      </c>
      <c r="H381" s="123" t="s">
        <v>5373</v>
      </c>
      <c r="I381" s="30" t="s">
        <v>6730</v>
      </c>
      <c r="J381" s="27" t="s">
        <v>7247</v>
      </c>
      <c r="M381" s="27" t="str">
        <f>IF(SUMPRODUCT(($H$2:H381=H381)*1)=1,I381,LOOKUP(1,0/($H$1:H380=H381),$M$1:M380)&amp;","&amp;I381)</f>
        <v>CH0041 玉山全球智匯網(E.SUN eBanking)</v>
      </c>
    </row>
    <row r="382" spans="1:13">
      <c r="A382" s="30" t="s">
        <v>6564</v>
      </c>
      <c r="B382" s="27" t="s">
        <v>6676</v>
      </c>
      <c r="D382" s="27" t="s">
        <v>7248</v>
      </c>
      <c r="E382" s="27" t="s">
        <v>6689</v>
      </c>
      <c r="F382" s="27" t="s">
        <v>7249</v>
      </c>
      <c r="H382" s="123" t="s">
        <v>5374</v>
      </c>
      <c r="I382" s="30" t="s">
        <v>6730</v>
      </c>
      <c r="J382" s="27" t="s">
        <v>7250</v>
      </c>
      <c r="M382" s="27" t="str">
        <f>IF(SUMPRODUCT(($H$2:H382=H382)*1)=1,I382,LOOKUP(1,0/($H$1:H381=H382),$M$1:M381)&amp;","&amp;I382)</f>
        <v>CH0041 玉山全球智匯網(E.SUN eBanking)</v>
      </c>
    </row>
    <row r="383" spans="1:13">
      <c r="A383" s="30" t="s">
        <v>6564</v>
      </c>
      <c r="B383" s="27" t="s">
        <v>6676</v>
      </c>
      <c r="D383" s="27" t="s">
        <v>7031</v>
      </c>
      <c r="E383" s="27" t="s">
        <v>6596</v>
      </c>
      <c r="F383" s="27" t="s">
        <v>7251</v>
      </c>
      <c r="H383" s="123" t="s">
        <v>5375</v>
      </c>
      <c r="I383" s="30" t="s">
        <v>6730</v>
      </c>
      <c r="J383" s="27" t="s">
        <v>7168</v>
      </c>
      <c r="M383" s="27" t="str">
        <f>IF(SUMPRODUCT(($H$2:H383=H383)*1)=1,I383,LOOKUP(1,0/($H$1:H382=H383),$M$1:M382)&amp;","&amp;I383)</f>
        <v>CH0041 玉山全球智匯網(E.SUN eBanking)</v>
      </c>
    </row>
    <row r="384" spans="1:13">
      <c r="A384" s="30" t="s">
        <v>6564</v>
      </c>
      <c r="B384" s="27" t="s">
        <v>6676</v>
      </c>
      <c r="D384" s="27" t="s">
        <v>7031</v>
      </c>
      <c r="E384" s="27" t="s">
        <v>6596</v>
      </c>
      <c r="F384" s="27" t="s">
        <v>7251</v>
      </c>
      <c r="H384" s="123" t="s">
        <v>5375</v>
      </c>
      <c r="I384" s="30" t="s">
        <v>6794</v>
      </c>
      <c r="J384" s="27" t="s">
        <v>7168</v>
      </c>
      <c r="M384" s="27" t="str">
        <f>IF(SUMPRODUCT(($H$2:H384=H384)*1)=1,I384,LOOKUP(1,0/($H$1:H383=H384),$M$1:M383)&amp;","&amp;I384)</f>
        <v>CH0041 玉山全球智匯網(E.SUN eBanking),OA0086 HR共通服務系統</v>
      </c>
    </row>
    <row r="385" spans="1:13">
      <c r="A385" s="30" t="s">
        <v>6564</v>
      </c>
      <c r="B385" s="27" t="s">
        <v>6676</v>
      </c>
      <c r="D385" s="27" t="s">
        <v>7031</v>
      </c>
      <c r="E385" s="27" t="s">
        <v>6596</v>
      </c>
      <c r="F385" s="27" t="s">
        <v>7251</v>
      </c>
      <c r="H385" s="123" t="s">
        <v>5375</v>
      </c>
      <c r="I385" s="30" t="s">
        <v>6732</v>
      </c>
      <c r="J385" s="27" t="s">
        <v>7168</v>
      </c>
      <c r="M385" s="27" t="str">
        <f>IF(SUMPRODUCT(($H$2:H385=H385)*1)=1,I385,LOOKUP(1,0/($H$1:H384=H385),$M$1:M384)&amp;","&amp;I385)</f>
        <v>CH0041 玉山全球智匯網(E.SUN eBanking),OA0086 HR共通服務系統,TS0046 玉山智慧信託網EST</v>
      </c>
    </row>
    <row r="386" spans="1:13">
      <c r="A386" s="30" t="s">
        <v>6564</v>
      </c>
      <c r="B386" s="27" t="s">
        <v>6676</v>
      </c>
      <c r="D386" s="27" t="s">
        <v>7252</v>
      </c>
      <c r="E386" s="27" t="s">
        <v>7245</v>
      </c>
      <c r="F386" s="27" t="s">
        <v>5069</v>
      </c>
      <c r="H386" s="123" t="s">
        <v>5378</v>
      </c>
      <c r="I386" s="30" t="s">
        <v>6730</v>
      </c>
      <c r="J386" s="27" t="s">
        <v>7253</v>
      </c>
      <c r="M386" s="27" t="str">
        <f>IF(SUMPRODUCT(($H$2:H386=H386)*1)=1,I386,LOOKUP(1,0/($H$1:H385=H386),$M$1:M385)&amp;","&amp;I386)</f>
        <v>CH0041 玉山全球智匯網(E.SUN eBanking)</v>
      </c>
    </row>
    <row r="387" spans="1:13">
      <c r="A387" s="30" t="s">
        <v>6564</v>
      </c>
      <c r="B387" s="27" t="s">
        <v>6676</v>
      </c>
      <c r="D387" s="27" t="s">
        <v>7252</v>
      </c>
      <c r="E387" s="27" t="s">
        <v>7245</v>
      </c>
      <c r="F387" s="27" t="s">
        <v>5069</v>
      </c>
      <c r="H387" s="123" t="s">
        <v>5379</v>
      </c>
      <c r="I387" s="30" t="s">
        <v>6730</v>
      </c>
      <c r="J387" s="27" t="s">
        <v>7253</v>
      </c>
      <c r="M387" s="27" t="str">
        <f>IF(SUMPRODUCT(($H$2:H387=H387)*1)=1,I387,LOOKUP(1,0/($H$1:H386=H387),$M$1:M386)&amp;","&amp;I387)</f>
        <v>CH0041 玉山全球智匯網(E.SUN eBanking)</v>
      </c>
    </row>
    <row r="388" spans="1:13">
      <c r="A388" s="30" t="s">
        <v>6564</v>
      </c>
      <c r="B388" s="27" t="s">
        <v>6676</v>
      </c>
      <c r="D388" s="27" t="s">
        <v>7026</v>
      </c>
      <c r="E388" s="27" t="s">
        <v>6584</v>
      </c>
      <c r="F388" s="27" t="s">
        <v>7254</v>
      </c>
      <c r="H388" s="123" t="s">
        <v>5380</v>
      </c>
      <c r="I388" s="30" t="s">
        <v>6730</v>
      </c>
      <c r="J388" s="27" t="s">
        <v>7027</v>
      </c>
      <c r="M388" s="27" t="str">
        <f>IF(SUMPRODUCT(($H$2:H388=H388)*1)=1,I388,LOOKUP(1,0/($H$1:H387=H388),$M$1:M387)&amp;","&amp;I388)</f>
        <v>CH0041 玉山全球智匯網(E.SUN eBanking)</v>
      </c>
    </row>
    <row r="389" spans="1:13">
      <c r="A389" s="30" t="s">
        <v>6564</v>
      </c>
      <c r="B389" s="27" t="s">
        <v>6676</v>
      </c>
      <c r="D389" s="27" t="s">
        <v>7026</v>
      </c>
      <c r="E389" s="27" t="s">
        <v>6584</v>
      </c>
      <c r="F389" s="27" t="s">
        <v>7254</v>
      </c>
      <c r="H389" s="123" t="s">
        <v>5380</v>
      </c>
      <c r="I389" s="30" t="s">
        <v>6732</v>
      </c>
      <c r="J389" s="27" t="s">
        <v>7027</v>
      </c>
      <c r="M389" s="27" t="str">
        <f>IF(SUMPRODUCT(($H$2:H389=H389)*1)=1,I389,LOOKUP(1,0/($H$1:H388=H389),$M$1:M388)&amp;","&amp;I389)</f>
        <v>CH0041 玉山全球智匯網(E.SUN eBanking),TS0046 玉山智慧信託網EST</v>
      </c>
    </row>
    <row r="390" spans="1:13">
      <c r="A390" s="30" t="s">
        <v>6564</v>
      </c>
      <c r="B390" s="27" t="s">
        <v>6676</v>
      </c>
      <c r="D390" s="27" t="s">
        <v>7255</v>
      </c>
      <c r="E390" s="27" t="s">
        <v>6689</v>
      </c>
      <c r="F390" s="27" t="s">
        <v>7256</v>
      </c>
      <c r="H390" s="123" t="s">
        <v>5382</v>
      </c>
      <c r="I390" s="30" t="s">
        <v>6731</v>
      </c>
      <c r="J390" s="27" t="s">
        <v>7257</v>
      </c>
      <c r="M390" s="27" t="str">
        <f>IF(SUMPRODUCT(($H$2:H390=H390)*1)=1,I390,LOOKUP(1,0/($H$1:H389=H390),$M$1:M389)&amp;","&amp;I390)</f>
        <v>CH0025 個網銀系統(PIB)</v>
      </c>
    </row>
    <row r="391" spans="1:13">
      <c r="A391" s="30" t="s">
        <v>6564</v>
      </c>
      <c r="B391" s="27" t="s">
        <v>6676</v>
      </c>
      <c r="D391" s="27" t="s">
        <v>7258</v>
      </c>
      <c r="E391" s="27" t="s">
        <v>6851</v>
      </c>
      <c r="F391" s="27" t="s">
        <v>5023</v>
      </c>
      <c r="H391" s="123" t="s">
        <v>5383</v>
      </c>
      <c r="I391" s="30" t="s">
        <v>6730</v>
      </c>
      <c r="J391" s="27" t="s">
        <v>7259</v>
      </c>
      <c r="M391" s="27" t="str">
        <f>IF(SUMPRODUCT(($H$2:H391=H391)*1)=1,I391,LOOKUP(1,0/($H$1:H390=H391),$M$1:M390)&amp;","&amp;I391)</f>
        <v>CH0041 玉山全球智匯網(E.SUN eBanking)</v>
      </c>
    </row>
    <row r="392" spans="1:13">
      <c r="A392" s="30" t="s">
        <v>6564</v>
      </c>
      <c r="B392" s="27" t="s">
        <v>6676</v>
      </c>
      <c r="D392" s="27" t="s">
        <v>7260</v>
      </c>
      <c r="E392" s="27" t="s">
        <v>6569</v>
      </c>
      <c r="F392" s="27" t="s">
        <v>7261</v>
      </c>
      <c r="H392" s="123" t="s">
        <v>5384</v>
      </c>
      <c r="I392" s="30" t="s">
        <v>6671</v>
      </c>
      <c r="J392" s="27" t="s">
        <v>7262</v>
      </c>
      <c r="M392" s="27" t="str">
        <f>IF(SUMPRODUCT(($H$2:H392=H392)*1)=1,I392,LOOKUP(1,0/($H$1:H391=H392),$M$1:M391)&amp;","&amp;I392)</f>
        <v>TS0027 國庫收支系統</v>
      </c>
    </row>
    <row r="393" spans="1:13">
      <c r="A393" s="30" t="s">
        <v>6819</v>
      </c>
      <c r="B393" s="27" t="s">
        <v>6676</v>
      </c>
      <c r="D393" s="27" t="s">
        <v>7263</v>
      </c>
      <c r="E393" s="27" t="s">
        <v>7004</v>
      </c>
      <c r="F393" s="27" t="s">
        <v>7264</v>
      </c>
      <c r="H393" s="123" t="s">
        <v>5385</v>
      </c>
      <c r="I393" s="30" t="s">
        <v>6730</v>
      </c>
      <c r="J393" s="27" t="s">
        <v>7006</v>
      </c>
      <c r="M393" s="27" t="str">
        <f>IF(SUMPRODUCT(($H$2:H393=H393)*1)=1,I393,LOOKUP(1,0/($H$1:H392=H393),$M$1:M392)&amp;","&amp;I393)</f>
        <v>CH0041 玉山全球智匯網(E.SUN eBanking)</v>
      </c>
    </row>
    <row r="394" spans="1:13">
      <c r="A394" s="30" t="s">
        <v>6819</v>
      </c>
      <c r="B394" s="27" t="s">
        <v>6676</v>
      </c>
      <c r="D394" s="27" t="s">
        <v>7265</v>
      </c>
      <c r="E394" s="27" t="s">
        <v>7231</v>
      </c>
      <c r="F394" s="27" t="s">
        <v>7266</v>
      </c>
      <c r="H394" s="123" t="s">
        <v>5386</v>
      </c>
      <c r="I394" s="30" t="s">
        <v>6730</v>
      </c>
      <c r="J394" s="27" t="s">
        <v>6827</v>
      </c>
      <c r="M394" s="27" t="str">
        <f>IF(SUMPRODUCT(($H$2:H394=H394)*1)=1,I394,LOOKUP(1,0/($H$1:H393=H394),$M$1:M393)&amp;","&amp;I394)</f>
        <v>CH0041 玉山全球智匯網(E.SUN eBanking)</v>
      </c>
    </row>
    <row r="395" spans="1:13">
      <c r="A395" s="30" t="s">
        <v>6819</v>
      </c>
      <c r="B395" s="27" t="s">
        <v>6676</v>
      </c>
      <c r="D395" s="27" t="s">
        <v>7141</v>
      </c>
      <c r="E395" s="27" t="s">
        <v>7004</v>
      </c>
      <c r="F395" s="27" t="s">
        <v>7142</v>
      </c>
      <c r="H395" s="123" t="s">
        <v>5387</v>
      </c>
      <c r="I395" s="30" t="s">
        <v>6730</v>
      </c>
      <c r="J395" s="27" t="s">
        <v>7006</v>
      </c>
      <c r="M395" s="27" t="str">
        <f>IF(SUMPRODUCT(($H$2:H395=H395)*1)=1,I395,LOOKUP(1,0/($H$1:H394=H395),$M$1:M394)&amp;","&amp;I395)</f>
        <v>CH0041 玉山全球智匯網(E.SUN eBanking)</v>
      </c>
    </row>
    <row r="396" spans="1:13">
      <c r="A396" s="30" t="s">
        <v>6819</v>
      </c>
      <c r="B396" s="27" t="s">
        <v>6676</v>
      </c>
      <c r="D396" s="27" t="s">
        <v>7267</v>
      </c>
      <c r="E396" s="27" t="s">
        <v>7004</v>
      </c>
      <c r="F396" s="27" t="s">
        <v>7268</v>
      </c>
      <c r="H396" s="123" t="s">
        <v>5388</v>
      </c>
      <c r="I396" s="30" t="s">
        <v>6730</v>
      </c>
      <c r="J396" s="27" t="s">
        <v>7006</v>
      </c>
      <c r="M396" s="27" t="str">
        <f>IF(SUMPRODUCT(($H$2:H396=H396)*1)=1,I396,LOOKUP(1,0/($H$1:H395=H396),$M$1:M395)&amp;","&amp;I396)</f>
        <v>CH0041 玉山全球智匯網(E.SUN eBanking)</v>
      </c>
    </row>
    <row r="397" spans="1:13">
      <c r="A397" s="30" t="s">
        <v>6819</v>
      </c>
      <c r="B397" s="27" t="s">
        <v>6676</v>
      </c>
      <c r="D397" s="27" t="s">
        <v>7009</v>
      </c>
      <c r="E397" s="27" t="s">
        <v>7004</v>
      </c>
      <c r="F397" s="27" t="s">
        <v>7010</v>
      </c>
      <c r="H397" s="123" t="s">
        <v>5389</v>
      </c>
      <c r="I397" s="30" t="s">
        <v>6730</v>
      </c>
      <c r="J397" s="27" t="s">
        <v>7006</v>
      </c>
      <c r="M397" s="27" t="str">
        <f>IF(SUMPRODUCT(($H$2:H397=H397)*1)=1,I397,LOOKUP(1,0/($H$1:H396=H397),$M$1:M396)&amp;","&amp;I397)</f>
        <v>CH0041 玉山全球智匯網(E.SUN eBanking)</v>
      </c>
    </row>
    <row r="398" spans="1:13">
      <c r="A398" s="30" t="s">
        <v>6564</v>
      </c>
      <c r="B398" s="27" t="s">
        <v>6676</v>
      </c>
      <c r="D398" s="27" t="s">
        <v>7164</v>
      </c>
      <c r="E398" s="27" t="s">
        <v>6596</v>
      </c>
      <c r="F398" s="27" t="s">
        <v>7165</v>
      </c>
      <c r="H398" s="123" t="s">
        <v>5390</v>
      </c>
      <c r="I398" s="30" t="s">
        <v>6610</v>
      </c>
      <c r="J398" s="27" t="s">
        <v>7166</v>
      </c>
      <c r="M398" s="27" t="str">
        <f>IF(SUMPRODUCT(($H$2:H398=H398)*1)=1,I398,LOOKUP(1,0/($H$1:H397=H398),$M$1:M397)&amp;","&amp;I398)</f>
        <v>TS0052 客服系統</v>
      </c>
    </row>
    <row r="399" spans="1:13">
      <c r="A399" s="30" t="s">
        <v>6564</v>
      </c>
      <c r="B399" s="27" t="s">
        <v>6676</v>
      </c>
      <c r="D399" s="27" t="s">
        <v>6862</v>
      </c>
      <c r="E399" s="27" t="s">
        <v>6756</v>
      </c>
      <c r="F399" s="27" t="s">
        <v>7269</v>
      </c>
      <c r="H399" s="123" t="s">
        <v>5392</v>
      </c>
      <c r="I399" s="30" t="s">
        <v>6610</v>
      </c>
      <c r="J399" s="27" t="s">
        <v>7270</v>
      </c>
      <c r="M399" s="27" t="str">
        <f>IF(SUMPRODUCT(($H$2:H399=H399)*1)=1,I399,LOOKUP(1,0/($H$1:H398=H399),$M$1:M398)&amp;","&amp;I399)</f>
        <v>TS0052 客服系統</v>
      </c>
    </row>
    <row r="400" spans="1:13">
      <c r="A400" s="30" t="s">
        <v>6564</v>
      </c>
      <c r="B400" s="27" t="s">
        <v>6676</v>
      </c>
      <c r="D400" s="27" t="s">
        <v>7031</v>
      </c>
      <c r="E400" s="27" t="s">
        <v>6596</v>
      </c>
      <c r="F400" s="27" t="s">
        <v>7032</v>
      </c>
      <c r="H400" s="123" t="s">
        <v>5393</v>
      </c>
      <c r="I400" s="30" t="s">
        <v>6610</v>
      </c>
      <c r="J400" s="27" t="s">
        <v>7168</v>
      </c>
      <c r="M400" s="27" t="str">
        <f>IF(SUMPRODUCT(($H$2:H400=H400)*1)=1,I400,LOOKUP(1,0/($H$1:H399=H400),$M$1:M399)&amp;","&amp;I400)</f>
        <v>TS0052 客服系統</v>
      </c>
    </row>
    <row r="401" spans="1:13">
      <c r="A401" s="30" t="s">
        <v>6564</v>
      </c>
      <c r="B401" s="27" t="s">
        <v>6676</v>
      </c>
      <c r="D401" s="27" t="s">
        <v>7271</v>
      </c>
      <c r="E401" s="27" t="s">
        <v>6646</v>
      </c>
      <c r="F401" s="27" t="s">
        <v>5394</v>
      </c>
      <c r="H401" s="123" t="s">
        <v>5395</v>
      </c>
      <c r="I401" s="30" t="s">
        <v>6610</v>
      </c>
      <c r="J401" s="27" t="s">
        <v>7272</v>
      </c>
      <c r="M401" s="27" t="str">
        <f>IF(SUMPRODUCT(($H$2:H401=H401)*1)=1,I401,LOOKUP(1,0/($H$1:H400=H401),$M$1:M400)&amp;","&amp;I401)</f>
        <v>TS0052 客服系統</v>
      </c>
    </row>
    <row r="402" spans="1:13">
      <c r="A402" s="30" t="s">
        <v>6819</v>
      </c>
      <c r="B402" s="27" t="s">
        <v>6676</v>
      </c>
      <c r="D402" s="27" t="s">
        <v>7099</v>
      </c>
      <c r="E402" s="27" t="s">
        <v>7037</v>
      </c>
      <c r="F402" s="27" t="s">
        <v>7100</v>
      </c>
      <c r="H402" s="123" t="s">
        <v>5258</v>
      </c>
      <c r="I402" s="30" t="s">
        <v>7093</v>
      </c>
      <c r="J402" s="27" t="s">
        <v>7101</v>
      </c>
      <c r="M402" s="27" t="str">
        <f>IF(SUMPRODUCT(($H$2:H402=H402)*1)=1,I402,LOOKUP(1,0/($H$1:H401=H402),$M$1:M401)&amp;","&amp;I402)</f>
        <v>TS0115 國內信用狀系統,TS0115 國內信用狀系統</v>
      </c>
    </row>
    <row r="403" spans="1:13">
      <c r="A403" s="30" t="s">
        <v>6819</v>
      </c>
      <c r="B403" s="27" t="s">
        <v>6676</v>
      </c>
      <c r="D403" s="27" t="s">
        <v>7102</v>
      </c>
      <c r="E403" s="27" t="s">
        <v>7037</v>
      </c>
      <c r="F403" s="27" t="s">
        <v>5398</v>
      </c>
      <c r="H403" s="123" t="s">
        <v>5259</v>
      </c>
      <c r="I403" s="30" t="s">
        <v>7093</v>
      </c>
      <c r="J403" s="27" t="s">
        <v>7103</v>
      </c>
      <c r="M403" s="27" t="str">
        <f>IF(SUMPRODUCT(($H$2:H403=H403)*1)=1,I403,LOOKUP(1,0/($H$1:H402=H403),$M$1:M402)&amp;","&amp;I403)</f>
        <v>TS0115 國內信用狀系統,TS0115 國內信用狀系統</v>
      </c>
    </row>
    <row r="404" spans="1:13">
      <c r="A404" s="30" t="s">
        <v>6819</v>
      </c>
      <c r="B404" s="27" t="s">
        <v>6676</v>
      </c>
      <c r="D404" s="27" t="s">
        <v>7104</v>
      </c>
      <c r="E404" s="27" t="s">
        <v>7037</v>
      </c>
      <c r="F404" s="27" t="s">
        <v>7105</v>
      </c>
      <c r="H404" s="123" t="s">
        <v>5260</v>
      </c>
      <c r="I404" s="30" t="s">
        <v>7093</v>
      </c>
      <c r="J404" s="27" t="s">
        <v>7103</v>
      </c>
      <c r="M404" s="27" t="str">
        <f>IF(SUMPRODUCT(($H$2:H404=H404)*1)=1,I404,LOOKUP(1,0/($H$1:H403=H404),$M$1:M403)&amp;","&amp;I404)</f>
        <v>TS0115 國內信用狀系統,TS0115 國內信用狀系統</v>
      </c>
    </row>
    <row r="405" spans="1:13">
      <c r="A405" s="30" t="s">
        <v>6819</v>
      </c>
      <c r="B405" s="27" t="s">
        <v>6676</v>
      </c>
      <c r="D405" s="27" t="s">
        <v>7104</v>
      </c>
      <c r="E405" s="27" t="s">
        <v>7037</v>
      </c>
      <c r="F405" s="27" t="s">
        <v>7105</v>
      </c>
      <c r="H405" s="123" t="s">
        <v>5261</v>
      </c>
      <c r="I405" s="30" t="s">
        <v>7093</v>
      </c>
      <c r="J405" s="27" t="s">
        <v>7103</v>
      </c>
      <c r="M405" s="27" t="str">
        <f>IF(SUMPRODUCT(($H$2:H405=H405)*1)=1,I405,LOOKUP(1,0/($H$1:H404=H405),$M$1:M404)&amp;","&amp;I405)</f>
        <v>TS0115 國內信用狀系統,TS0115 國內信用狀系統</v>
      </c>
    </row>
    <row r="406" spans="1:13">
      <c r="A406" s="30" t="s">
        <v>6819</v>
      </c>
      <c r="B406" s="27" t="s">
        <v>6676</v>
      </c>
      <c r="D406" s="27" t="s">
        <v>7106</v>
      </c>
      <c r="E406" s="27" t="s">
        <v>7107</v>
      </c>
      <c r="F406" s="27" t="s">
        <v>5399</v>
      </c>
      <c r="H406" s="123" t="s">
        <v>5262</v>
      </c>
      <c r="I406" s="30" t="s">
        <v>7093</v>
      </c>
      <c r="J406" s="27" t="s">
        <v>7103</v>
      </c>
      <c r="M406" s="27" t="str">
        <f>IF(SUMPRODUCT(($H$2:H406=H406)*1)=1,I406,LOOKUP(1,0/($H$1:H405=H406),$M$1:M405)&amp;","&amp;I406)</f>
        <v>TS0115 國內信用狀系統,TS0115 國內信用狀系統</v>
      </c>
    </row>
    <row r="407" spans="1:13">
      <c r="A407" s="30" t="s">
        <v>6819</v>
      </c>
      <c r="B407" s="27" t="s">
        <v>6676</v>
      </c>
      <c r="D407" s="27" t="s">
        <v>7108</v>
      </c>
      <c r="E407" s="27" t="s">
        <v>7091</v>
      </c>
      <c r="F407" s="27" t="s">
        <v>6070</v>
      </c>
      <c r="H407" s="123" t="s">
        <v>5263</v>
      </c>
      <c r="I407" s="30" t="s">
        <v>7093</v>
      </c>
      <c r="J407" s="27" t="s">
        <v>7109</v>
      </c>
      <c r="M407" s="27" t="str">
        <f>IF(SUMPRODUCT(($H$2:H407=H407)*1)=1,I407,LOOKUP(1,0/($H$1:H406=H407),$M$1:M406)&amp;","&amp;I407)</f>
        <v>TS0115 國內信用狀系統,TS0115 國內信用狀系統</v>
      </c>
    </row>
    <row r="408" spans="1:13">
      <c r="A408" s="30" t="s">
        <v>6819</v>
      </c>
      <c r="B408" s="27" t="s">
        <v>6676</v>
      </c>
      <c r="D408" s="27" t="s">
        <v>7110</v>
      </c>
      <c r="E408" s="27" t="s">
        <v>7091</v>
      </c>
      <c r="F408" s="27" t="s">
        <v>7111</v>
      </c>
      <c r="H408" s="123" t="s">
        <v>5264</v>
      </c>
      <c r="I408" s="30" t="s">
        <v>7093</v>
      </c>
      <c r="J408" s="27" t="s">
        <v>7112</v>
      </c>
      <c r="M408" s="27" t="str">
        <f>IF(SUMPRODUCT(($H$2:H408=H408)*1)=1,I408,LOOKUP(1,0/($H$1:H407=H408),$M$1:M407)&amp;","&amp;I408)</f>
        <v>TS0115 國內信用狀系統,TS0115 國內信用狀系統</v>
      </c>
    </row>
    <row r="409" spans="1:13">
      <c r="A409" s="30" t="s">
        <v>6819</v>
      </c>
      <c r="B409" s="27" t="s">
        <v>6676</v>
      </c>
      <c r="D409" s="27" t="s">
        <v>7113</v>
      </c>
      <c r="E409" s="27" t="s">
        <v>7091</v>
      </c>
      <c r="F409" s="27" t="s">
        <v>7114</v>
      </c>
      <c r="H409" s="123" t="s">
        <v>5265</v>
      </c>
      <c r="I409" s="30" t="s">
        <v>7093</v>
      </c>
      <c r="J409" s="27" t="s">
        <v>7112</v>
      </c>
      <c r="M409" s="27" t="str">
        <f>IF(SUMPRODUCT(($H$2:H409=H409)*1)=1,I409,LOOKUP(1,0/($H$1:H408=H409),$M$1:M408)&amp;","&amp;I409)</f>
        <v>TS0115 國內信用狀系統,TS0115 國內信用狀系統</v>
      </c>
    </row>
    <row r="410" spans="1:13">
      <c r="A410" s="30" t="s">
        <v>6819</v>
      </c>
      <c r="B410" s="27" t="s">
        <v>6676</v>
      </c>
      <c r="D410" s="27" t="s">
        <v>7115</v>
      </c>
      <c r="E410" s="27" t="s">
        <v>7116</v>
      </c>
      <c r="F410" s="27" t="s">
        <v>7117</v>
      </c>
      <c r="H410" s="123" t="s">
        <v>5266</v>
      </c>
      <c r="I410" s="30" t="s">
        <v>7093</v>
      </c>
      <c r="J410" s="27" t="s">
        <v>7094</v>
      </c>
      <c r="M410" s="27" t="str">
        <f>IF(SUMPRODUCT(($H$2:H410=H410)*1)=1,I410,LOOKUP(1,0/($H$1:H409=H410),$M$1:M409)&amp;","&amp;I410)</f>
        <v>TS0115 國內信用狀系統,TS0115 國內信用狀系統</v>
      </c>
    </row>
    <row r="411" spans="1:13">
      <c r="A411" s="30" t="s">
        <v>6819</v>
      </c>
      <c r="B411" s="27" t="s">
        <v>6676</v>
      </c>
      <c r="D411" s="27" t="s">
        <v>7118</v>
      </c>
      <c r="E411" s="27" t="s">
        <v>7116</v>
      </c>
      <c r="F411" s="27" t="s">
        <v>7119</v>
      </c>
      <c r="H411" s="123" t="s">
        <v>5267</v>
      </c>
      <c r="I411" s="30" t="s">
        <v>7093</v>
      </c>
      <c r="J411" s="27" t="s">
        <v>7094</v>
      </c>
      <c r="M411" s="27" t="str">
        <f>IF(SUMPRODUCT(($H$2:H411=H411)*1)=1,I411,LOOKUP(1,0/($H$1:H410=H411),$M$1:M410)&amp;","&amp;I411)</f>
        <v>TS0115 國內信用狀系統,TS0115 國內信用狀系統</v>
      </c>
    </row>
    <row r="412" spans="1:13">
      <c r="A412" s="30" t="s">
        <v>6819</v>
      </c>
      <c r="B412" s="27" t="s">
        <v>6676</v>
      </c>
      <c r="D412" s="27" t="s">
        <v>7120</v>
      </c>
      <c r="E412" s="27" t="s">
        <v>7116</v>
      </c>
      <c r="F412" s="27" t="s">
        <v>7121</v>
      </c>
      <c r="H412" s="123" t="s">
        <v>5268</v>
      </c>
      <c r="I412" s="30" t="s">
        <v>7093</v>
      </c>
      <c r="J412" s="27" t="s">
        <v>7094</v>
      </c>
      <c r="M412" s="27" t="str">
        <f>IF(SUMPRODUCT(($H$2:H412=H412)*1)=1,I412,LOOKUP(1,0/($H$1:H411=H412),$M$1:M411)&amp;","&amp;I412)</f>
        <v>TS0115 國內信用狀系統,TS0115 國內信用狀系統</v>
      </c>
    </row>
    <row r="413" spans="1:13">
      <c r="A413" s="30" t="s">
        <v>6819</v>
      </c>
      <c r="B413" s="27" t="s">
        <v>6676</v>
      </c>
      <c r="D413" s="27" t="s">
        <v>7122</v>
      </c>
      <c r="E413" s="27" t="s">
        <v>7116</v>
      </c>
      <c r="F413" s="27" t="s">
        <v>5400</v>
      </c>
      <c r="H413" s="123" t="s">
        <v>5269</v>
      </c>
      <c r="I413" s="30" t="s">
        <v>7093</v>
      </c>
      <c r="J413" s="27" t="s">
        <v>7094</v>
      </c>
      <c r="M413" s="27" t="str">
        <f>IF(SUMPRODUCT(($H$2:H413=H413)*1)=1,I413,LOOKUP(1,0/($H$1:H412=H413),$M$1:M412)&amp;","&amp;I413)</f>
        <v>TS0115 國內信用狀系統,TS0115 國內信用狀系統</v>
      </c>
    </row>
    <row r="414" spans="1:13">
      <c r="A414" s="30" t="s">
        <v>6819</v>
      </c>
      <c r="B414" s="27" t="s">
        <v>6676</v>
      </c>
      <c r="D414" s="27" t="s">
        <v>7273</v>
      </c>
      <c r="E414" s="27" t="s">
        <v>7116</v>
      </c>
      <c r="F414" s="27" t="s">
        <v>7274</v>
      </c>
      <c r="H414" s="123" t="s">
        <v>5270</v>
      </c>
      <c r="I414" s="30" t="s">
        <v>7093</v>
      </c>
      <c r="J414" s="27" t="s">
        <v>7094</v>
      </c>
      <c r="M414" s="27" t="str">
        <f>IF(SUMPRODUCT(($H$2:H414=H414)*1)=1,I414,LOOKUP(1,0/($H$1:H413=H414),$M$1:M413)&amp;","&amp;I414)</f>
        <v>TS0115 國內信用狀系統</v>
      </c>
    </row>
    <row r="415" spans="1:13">
      <c r="A415" s="30" t="s">
        <v>6819</v>
      </c>
      <c r="B415" s="27" t="s">
        <v>6676</v>
      </c>
      <c r="D415" s="27" t="s">
        <v>7123</v>
      </c>
      <c r="E415" s="27" t="s">
        <v>7116</v>
      </c>
      <c r="F415" s="27" t="s">
        <v>7124</v>
      </c>
      <c r="H415" s="123" t="s">
        <v>5271</v>
      </c>
      <c r="I415" s="30" t="s">
        <v>7093</v>
      </c>
      <c r="J415" s="27" t="s">
        <v>7112</v>
      </c>
      <c r="M415" s="27" t="str">
        <f>IF(SUMPRODUCT(($H$2:H415=H415)*1)=1,I415,LOOKUP(1,0/($H$1:H414=H415),$M$1:M414)&amp;","&amp;I415)</f>
        <v>TS0115 國內信用狀系統,TS0115 國內信用狀系統</v>
      </c>
    </row>
    <row r="416" spans="1:13">
      <c r="A416" s="30" t="s">
        <v>6819</v>
      </c>
      <c r="B416" s="27" t="s">
        <v>6676</v>
      </c>
      <c r="D416" s="27" t="s">
        <v>7275</v>
      </c>
      <c r="E416" s="27" t="s">
        <v>6993</v>
      </c>
      <c r="F416" s="27" t="s">
        <v>7276</v>
      </c>
      <c r="H416" s="123" t="s">
        <v>5272</v>
      </c>
      <c r="I416" s="30" t="s">
        <v>7093</v>
      </c>
      <c r="J416" s="27" t="s">
        <v>7112</v>
      </c>
      <c r="M416" s="27" t="str">
        <f>IF(SUMPRODUCT(($H$2:H416=H416)*1)=1,I416,LOOKUP(1,0/($H$1:H415=H416),$M$1:M415)&amp;","&amp;I416)</f>
        <v>TS0115 國內信用狀系統</v>
      </c>
    </row>
    <row r="417" spans="1:13">
      <c r="A417" s="30" t="s">
        <v>6564</v>
      </c>
      <c r="B417" s="27" t="s">
        <v>6676</v>
      </c>
      <c r="C417" s="29" t="s">
        <v>4870</v>
      </c>
      <c r="D417" s="27" t="s">
        <v>7083</v>
      </c>
      <c r="E417" s="27" t="s">
        <v>6722</v>
      </c>
      <c r="F417" s="27" t="s">
        <v>5181</v>
      </c>
      <c r="H417" s="123" t="s">
        <v>5286</v>
      </c>
      <c r="I417" s="30" t="s">
        <v>6694</v>
      </c>
      <c r="J417" s="27" t="s">
        <v>7132</v>
      </c>
      <c r="L417" s="27" t="s">
        <v>7277</v>
      </c>
      <c r="M417" s="27" t="str">
        <f>IF(SUMPRODUCT(($H$2:H417=H417)*1)=1,I417,LOOKUP(1,0/($H$1:H416=H417),$M$1:M416)&amp;","&amp;I417)</f>
        <v>CH0018 行動銀行系統</v>
      </c>
    </row>
    <row r="418" spans="1:13">
      <c r="A418" s="30" t="s">
        <v>6564</v>
      </c>
      <c r="B418" s="27" t="s">
        <v>6676</v>
      </c>
      <c r="D418" s="27" t="s">
        <v>7083</v>
      </c>
      <c r="E418" s="27" t="s">
        <v>6722</v>
      </c>
      <c r="F418" s="27" t="s">
        <v>5181</v>
      </c>
      <c r="H418" s="123" t="s">
        <v>5286</v>
      </c>
      <c r="I418" s="30" t="s">
        <v>6731</v>
      </c>
      <c r="J418" s="27" t="s">
        <v>7132</v>
      </c>
      <c r="M418" s="27" t="str">
        <f>IF(SUMPRODUCT(($H$2:H418=H418)*1)=1,I418,LOOKUP(1,0/($H$1:H417=H418),$M$1:M417)&amp;","&amp;I418)</f>
        <v>CH0018 行動銀行系統,CH0025 個網銀系統(PIB)</v>
      </c>
    </row>
    <row r="419" spans="1:13">
      <c r="A419" s="30" t="s">
        <v>6564</v>
      </c>
      <c r="B419" s="27" t="s">
        <v>6676</v>
      </c>
      <c r="D419" s="27" t="s">
        <v>7083</v>
      </c>
      <c r="E419" s="27" t="s">
        <v>6722</v>
      </c>
      <c r="F419" s="27" t="s">
        <v>5181</v>
      </c>
      <c r="H419" s="123" t="s">
        <v>5286</v>
      </c>
      <c r="I419" s="30" t="s">
        <v>7167</v>
      </c>
      <c r="J419" s="27" t="s">
        <v>7132</v>
      </c>
      <c r="M419" s="27" t="str">
        <f>IF(SUMPRODUCT(($H$2:H419=H419)*1)=1,I419,LOOKUP(1,0/($H$1:H418=H419),$M$1:M418)&amp;","&amp;I419)</f>
        <v>CH0018 行動銀行系統,CH0025 個網銀系統(PIB),UP0046 外匯共用平台</v>
      </c>
    </row>
    <row r="420" spans="1:13">
      <c r="A420" s="30" t="s">
        <v>6564</v>
      </c>
      <c r="B420" s="27" t="s">
        <v>6676</v>
      </c>
      <c r="D420" s="27" t="s">
        <v>7083</v>
      </c>
      <c r="E420" s="27" t="s">
        <v>6722</v>
      </c>
      <c r="F420" s="27" t="s">
        <v>5181</v>
      </c>
      <c r="H420" s="123" t="s">
        <v>5286</v>
      </c>
      <c r="I420" s="30" t="s">
        <v>6789</v>
      </c>
      <c r="J420" s="27" t="s">
        <v>7132</v>
      </c>
      <c r="M420" s="27" t="str">
        <f>IF(SUMPRODUCT(($H$2:H420=H420)*1)=1,I420,LOOKUP(1,0/($H$1:H419=H420),$M$1:M419)&amp;","&amp;I420)</f>
        <v>CH0018 行動銀行系統,CH0025 個網銀系統(PIB),UP0046 外匯共用平台,UPC016 交易GateWay</v>
      </c>
    </row>
    <row r="421" spans="1:13">
      <c r="A421" s="30" t="s">
        <v>6564</v>
      </c>
      <c r="B421" s="27" t="s">
        <v>6676</v>
      </c>
      <c r="D421" s="27" t="s">
        <v>7083</v>
      </c>
      <c r="E421" s="27" t="s">
        <v>6722</v>
      </c>
      <c r="F421" s="27" t="s">
        <v>5181</v>
      </c>
      <c r="H421" s="123" t="s">
        <v>5286</v>
      </c>
      <c r="I421" s="30" t="s">
        <v>7278</v>
      </c>
      <c r="J421" s="27" t="s">
        <v>7132</v>
      </c>
      <c r="M421" s="27" t="str">
        <f>IF(SUMPRODUCT(($H$2:H421=H421)*1)=1,I421,LOOKUP(1,0/($H$1:H420=H421),$M$1:M420)&amp;","&amp;I421)</f>
        <v>CH0018 行動銀行系統,CH0025 個網銀系統(PIB),UP0046 外匯共用平台,UPC016 交易GateWay,TS0068 國外股票系統</v>
      </c>
    </row>
    <row r="422" spans="1:13">
      <c r="A422" s="30" t="s">
        <v>6564</v>
      </c>
      <c r="B422" s="27" t="s">
        <v>6676</v>
      </c>
      <c r="C422" s="29" t="s">
        <v>4870</v>
      </c>
      <c r="D422" s="27" t="s">
        <v>7031</v>
      </c>
      <c r="E422" s="27" t="s">
        <v>6596</v>
      </c>
      <c r="F422" s="27" t="s">
        <v>7032</v>
      </c>
      <c r="H422" s="123" t="s">
        <v>5404</v>
      </c>
      <c r="I422" s="30" t="s">
        <v>6694</v>
      </c>
      <c r="J422" s="27" t="s">
        <v>7168</v>
      </c>
      <c r="L422" s="27" t="s">
        <v>7126</v>
      </c>
      <c r="M422" s="27" t="str">
        <f>IF(SUMPRODUCT(($H$2:H422=H422)*1)=1,I422,LOOKUP(1,0/($H$1:H421=H422),$M$1:M421)&amp;","&amp;I422)</f>
        <v>CH0018 行動銀行系統</v>
      </c>
    </row>
    <row r="423" spans="1:13">
      <c r="A423" s="30" t="s">
        <v>6564</v>
      </c>
      <c r="B423" s="27" t="s">
        <v>6676</v>
      </c>
      <c r="D423" s="27" t="s">
        <v>7031</v>
      </c>
      <c r="E423" s="27" t="s">
        <v>6596</v>
      </c>
      <c r="F423" s="27" t="s">
        <v>7032</v>
      </c>
      <c r="H423" s="123" t="s">
        <v>5404</v>
      </c>
      <c r="I423" s="30" t="s">
        <v>6731</v>
      </c>
      <c r="J423" s="27" t="s">
        <v>7168</v>
      </c>
      <c r="M423" s="27" t="str">
        <f>IF(SUMPRODUCT(($H$2:H423=H423)*1)=1,I423,LOOKUP(1,0/($H$1:H422=H423),$M$1:M422)&amp;","&amp;I423)</f>
        <v>CH0018 行動銀行系統,CH0025 個網銀系統(PIB)</v>
      </c>
    </row>
    <row r="424" spans="1:13">
      <c r="A424" s="30" t="s">
        <v>6564</v>
      </c>
      <c r="B424" s="27" t="s">
        <v>6676</v>
      </c>
      <c r="D424" s="27" t="s">
        <v>7031</v>
      </c>
      <c r="E424" s="27" t="s">
        <v>6596</v>
      </c>
      <c r="F424" s="27" t="s">
        <v>7032</v>
      </c>
      <c r="H424" s="123" t="s">
        <v>5404</v>
      </c>
      <c r="I424" s="30" t="s">
        <v>6782</v>
      </c>
      <c r="J424" s="27" t="s">
        <v>7168</v>
      </c>
      <c r="M424" s="27" t="str">
        <f>IF(SUMPRODUCT(($H$2:H424=H424)*1)=1,I424,LOOKUP(1,0/($H$1:H423=H424),$M$1:M423)&amp;","&amp;I424)</f>
        <v>CH0018 行動銀行系統,CH0025 個網銀系統(PIB),CH0052 線上服務應用系統</v>
      </c>
    </row>
    <row r="425" spans="1:13">
      <c r="A425" s="30" t="s">
        <v>6564</v>
      </c>
      <c r="B425" s="27" t="s">
        <v>6676</v>
      </c>
      <c r="D425" s="27" t="s">
        <v>7031</v>
      </c>
      <c r="E425" s="27" t="s">
        <v>6596</v>
      </c>
      <c r="F425" s="27" t="s">
        <v>7032</v>
      </c>
      <c r="H425" s="123" t="s">
        <v>5404</v>
      </c>
      <c r="I425" s="30" t="s">
        <v>6785</v>
      </c>
      <c r="J425" s="27" t="s">
        <v>7168</v>
      </c>
      <c r="M425" s="27" t="str">
        <f>IF(SUMPRODUCT(($H$2:H425=H425)*1)=1,I425,LOOKUP(1,0/($H$1:H424=H425),$M$1:M424)&amp;","&amp;I425)</f>
        <v>CH0018 行動銀行系統,CH0025 個網銀系統(PIB),CH0052 線上服務應用系統,CH0053 跨境金流服務平台</v>
      </c>
    </row>
    <row r="426" spans="1:13">
      <c r="A426" s="30" t="s">
        <v>6564</v>
      </c>
      <c r="B426" s="27" t="s">
        <v>6676</v>
      </c>
      <c r="D426" s="27" t="s">
        <v>7026</v>
      </c>
      <c r="E426" s="27" t="s">
        <v>6584</v>
      </c>
      <c r="F426" s="27" t="s">
        <v>5406</v>
      </c>
      <c r="H426" s="123" t="s">
        <v>5407</v>
      </c>
      <c r="I426" s="30" t="s">
        <v>6731</v>
      </c>
      <c r="J426" s="27" t="s">
        <v>7027</v>
      </c>
      <c r="M426" s="27" t="str">
        <f>IF(SUMPRODUCT(($H$2:H426=H426)*1)=1,I426,LOOKUP(1,0/($H$1:H425=H426),$M$1:M425)&amp;","&amp;I426)</f>
        <v>CH0025 個網銀系統(PIB)</v>
      </c>
    </row>
    <row r="427" spans="1:13">
      <c r="A427" s="30" t="s">
        <v>6564</v>
      </c>
      <c r="B427" s="27" t="s">
        <v>6676</v>
      </c>
      <c r="D427" s="27" t="s">
        <v>7279</v>
      </c>
      <c r="E427" s="27" t="s">
        <v>6584</v>
      </c>
      <c r="F427" s="27" t="s">
        <v>5408</v>
      </c>
      <c r="H427" s="123" t="s">
        <v>5409</v>
      </c>
      <c r="I427" s="30" t="s">
        <v>6731</v>
      </c>
      <c r="J427" s="27" t="s">
        <v>7280</v>
      </c>
      <c r="M427" s="27" t="str">
        <f>IF(SUMPRODUCT(($H$2:H427=H427)*1)=1,I427,LOOKUP(1,0/($H$1:H426=H427),$M$1:M426)&amp;","&amp;I427)</f>
        <v>CH0025 個網銀系統(PIB)</v>
      </c>
    </row>
    <row r="428" spans="1:13">
      <c r="A428" s="30" t="s">
        <v>6564</v>
      </c>
      <c r="B428" s="27" t="s">
        <v>6676</v>
      </c>
      <c r="D428" s="27" t="s">
        <v>7281</v>
      </c>
      <c r="E428" s="27" t="s">
        <v>7245</v>
      </c>
      <c r="F428" s="27" t="s">
        <v>7282</v>
      </c>
      <c r="H428" s="123" t="s">
        <v>5410</v>
      </c>
      <c r="I428" s="30" t="s">
        <v>6731</v>
      </c>
      <c r="J428" s="27" t="s">
        <v>7283</v>
      </c>
      <c r="M428" s="27" t="str">
        <f>IF(SUMPRODUCT(($H$2:H428=H428)*1)=1,I428,LOOKUP(1,0/($H$1:H427=H428),$M$1:M427)&amp;","&amp;I428)</f>
        <v>CH0025 個網銀系統(PIB)</v>
      </c>
    </row>
    <row r="429" spans="1:13">
      <c r="A429" s="30" t="s">
        <v>6564</v>
      </c>
      <c r="B429" s="27" t="s">
        <v>6676</v>
      </c>
      <c r="D429" s="27" t="s">
        <v>7134</v>
      </c>
      <c r="E429" s="27" t="s">
        <v>6851</v>
      </c>
      <c r="F429" s="27" t="s">
        <v>7135</v>
      </c>
      <c r="H429" s="123" t="s">
        <v>5411</v>
      </c>
      <c r="I429" s="30" t="s">
        <v>6731</v>
      </c>
      <c r="J429" s="27" t="s">
        <v>7136</v>
      </c>
      <c r="M429" s="27" t="str">
        <f>IF(SUMPRODUCT(($H$2:H429=H429)*1)=1,I429,LOOKUP(1,0/($H$1:H428=H429),$M$1:M428)&amp;","&amp;I429)</f>
        <v>CH0025 個網銀系統(PIB)</v>
      </c>
    </row>
    <row r="430" spans="1:13">
      <c r="A430" s="30" t="s">
        <v>6564</v>
      </c>
      <c r="B430" s="27" t="s">
        <v>6676</v>
      </c>
      <c r="D430" s="27" t="s">
        <v>7222</v>
      </c>
      <c r="E430" s="27" t="s">
        <v>6993</v>
      </c>
      <c r="F430" s="27" t="s">
        <v>7284</v>
      </c>
      <c r="H430" s="123" t="s">
        <v>5412</v>
      </c>
      <c r="I430" s="30" t="s">
        <v>6731</v>
      </c>
      <c r="J430" s="27" t="s">
        <v>7237</v>
      </c>
      <c r="M430" s="27" t="str">
        <f>IF(SUMPRODUCT(($H$2:H430=H430)*1)=1,I430,LOOKUP(1,0/($H$1:H429=H430),$M$1:M429)&amp;","&amp;I430)</f>
        <v>CH0025 個網銀系統(PIB)</v>
      </c>
    </row>
    <row r="431" spans="1:13">
      <c r="A431" s="30" t="s">
        <v>6819</v>
      </c>
      <c r="B431" s="27" t="s">
        <v>6676</v>
      </c>
      <c r="D431" s="27" t="s">
        <v>7141</v>
      </c>
      <c r="E431" s="27" t="s">
        <v>7004</v>
      </c>
      <c r="F431" s="27" t="s">
        <v>7142</v>
      </c>
      <c r="H431" s="123" t="s">
        <v>5413</v>
      </c>
      <c r="I431" s="30" t="s">
        <v>6731</v>
      </c>
      <c r="J431" s="27" t="s">
        <v>7006</v>
      </c>
      <c r="M431" s="27" t="str">
        <f>IF(SUMPRODUCT(($H$2:H431=H431)*1)=1,I431,LOOKUP(1,0/($H$1:H430=H431),$M$1:M430)&amp;","&amp;I431)</f>
        <v>CH0025 個網銀系統(PIB)</v>
      </c>
    </row>
    <row r="432" spans="1:13">
      <c r="A432" s="30" t="s">
        <v>6819</v>
      </c>
      <c r="B432" s="27" t="s">
        <v>6676</v>
      </c>
      <c r="C432" s="29" t="s">
        <v>4870</v>
      </c>
      <c r="D432" s="27" t="s">
        <v>7141</v>
      </c>
      <c r="E432" s="27" t="s">
        <v>7004</v>
      </c>
      <c r="F432" s="27" t="s">
        <v>7142</v>
      </c>
      <c r="H432" s="123" t="s">
        <v>5413</v>
      </c>
      <c r="I432" s="30" t="s">
        <v>6694</v>
      </c>
      <c r="J432" s="27" t="s">
        <v>7006</v>
      </c>
      <c r="L432" s="27" t="s">
        <v>7126</v>
      </c>
      <c r="M432" s="27" t="str">
        <f>IF(SUMPRODUCT(($H$2:H432=H432)*1)=1,I432,LOOKUP(1,0/($H$1:H431=H432),$M$1:M431)&amp;","&amp;I432)</f>
        <v>CH0025 個網銀系統(PIB),CH0018 行動銀行系統</v>
      </c>
    </row>
    <row r="433" spans="1:13">
      <c r="A433" s="30" t="s">
        <v>6819</v>
      </c>
      <c r="B433" s="27" t="s">
        <v>6676</v>
      </c>
      <c r="D433" s="27" t="s">
        <v>7267</v>
      </c>
      <c r="E433" s="27" t="s">
        <v>6584</v>
      </c>
      <c r="F433" s="27" t="s">
        <v>7268</v>
      </c>
      <c r="H433" s="123" t="s">
        <v>7285</v>
      </c>
      <c r="I433" s="30" t="s">
        <v>6731</v>
      </c>
      <c r="J433" s="27" t="s">
        <v>7006</v>
      </c>
      <c r="M433" s="27" t="str">
        <f>IF(SUMPRODUCT(($H$2:H433=H433)*1)=1,I433,LOOKUP(1,0/($H$1:H432=H433),$M$1:M432)&amp;","&amp;I433)</f>
        <v>CH0025 個網銀系統(PIB)</v>
      </c>
    </row>
    <row r="434" spans="1:13">
      <c r="A434" s="30" t="s">
        <v>6564</v>
      </c>
      <c r="B434" s="27" t="s">
        <v>6676</v>
      </c>
      <c r="D434" s="27" t="s">
        <v>7286</v>
      </c>
      <c r="E434" s="27" t="s">
        <v>7245</v>
      </c>
      <c r="F434" s="27" t="s">
        <v>7287</v>
      </c>
      <c r="H434" s="123" t="s">
        <v>5415</v>
      </c>
      <c r="I434" s="30" t="s">
        <v>6731</v>
      </c>
      <c r="J434" s="27" t="s">
        <v>7288</v>
      </c>
      <c r="M434" s="27" t="str">
        <f>IF(SUMPRODUCT(($H$2:H434=H434)*1)=1,I434,LOOKUP(1,0/($H$1:H433=H434),$M$1:M433)&amp;","&amp;I434)</f>
        <v>CH0025 個網銀系統(PIB)</v>
      </c>
    </row>
    <row r="435" spans="1:13">
      <c r="A435" s="30" t="s">
        <v>6564</v>
      </c>
      <c r="B435" s="27" t="s">
        <v>6676</v>
      </c>
      <c r="D435" s="27" t="s">
        <v>7289</v>
      </c>
      <c r="E435" s="27" t="s">
        <v>6898</v>
      </c>
      <c r="F435" s="27" t="s">
        <v>6872</v>
      </c>
      <c r="H435" s="123" t="s">
        <v>5416</v>
      </c>
      <c r="I435" s="30" t="s">
        <v>6731</v>
      </c>
      <c r="J435" s="27" t="s">
        <v>7290</v>
      </c>
      <c r="M435" s="27" t="str">
        <f>IF(SUMPRODUCT(($H$2:H435=H435)*1)=1,I435,LOOKUP(1,0/($H$1:H434=H435),$M$1:M434)&amp;","&amp;I435)</f>
        <v>CH0025 個網銀系統(PIB)</v>
      </c>
    </row>
    <row r="436" spans="1:13">
      <c r="A436" s="30" t="s">
        <v>6564</v>
      </c>
      <c r="B436" s="27" t="s">
        <v>6676</v>
      </c>
      <c r="D436" s="27" t="s">
        <v>7291</v>
      </c>
      <c r="E436" s="27" t="s">
        <v>6756</v>
      </c>
      <c r="F436" s="27" t="s">
        <v>7292</v>
      </c>
      <c r="H436" s="123" t="s">
        <v>7293</v>
      </c>
      <c r="I436" s="30" t="s">
        <v>6731</v>
      </c>
      <c r="J436" s="27" t="s">
        <v>7294</v>
      </c>
      <c r="M436" s="27" t="str">
        <f>IF(SUMPRODUCT(($H$2:H436=H436)*1)=1,I436,LOOKUP(1,0/($H$1:H435=H436),$M$1:M435)&amp;","&amp;I436)</f>
        <v>CH0025 個網銀系統(PIB)</v>
      </c>
    </row>
    <row r="437" spans="1:13">
      <c r="A437" s="30" t="s">
        <v>6564</v>
      </c>
      <c r="B437" s="27" t="s">
        <v>6676</v>
      </c>
      <c r="D437" s="27" t="s">
        <v>7295</v>
      </c>
      <c r="E437" s="27" t="s">
        <v>6584</v>
      </c>
      <c r="F437" s="27" t="s">
        <v>6778</v>
      </c>
      <c r="H437" s="123" t="s">
        <v>7296</v>
      </c>
      <c r="I437" s="30" t="s">
        <v>6731</v>
      </c>
      <c r="J437" s="27" t="s">
        <v>7297</v>
      </c>
      <c r="M437" s="27" t="str">
        <f>IF(SUMPRODUCT(($H$2:H437=H437)*1)=1,I437,LOOKUP(1,0/($H$1:H436=H437),$M$1:M436)&amp;","&amp;I437)</f>
        <v>CH0025 個網銀系統(PIB)</v>
      </c>
    </row>
    <row r="438" spans="1:13">
      <c r="A438" s="30" t="s">
        <v>6564</v>
      </c>
      <c r="B438" s="27" t="s">
        <v>6676</v>
      </c>
      <c r="D438" s="27" t="s">
        <v>7298</v>
      </c>
      <c r="E438" s="27" t="s">
        <v>7245</v>
      </c>
      <c r="F438" s="27" t="s">
        <v>7299</v>
      </c>
      <c r="H438" s="123" t="s">
        <v>5418</v>
      </c>
      <c r="I438" s="30" t="s">
        <v>6731</v>
      </c>
      <c r="J438" s="27" t="s">
        <v>7300</v>
      </c>
      <c r="M438" s="27" t="str">
        <f>IF(SUMPRODUCT(($H$2:H438=H438)*1)=1,I438,LOOKUP(1,0/($H$1:H437=H438),$M$1:M437)&amp;","&amp;I438)</f>
        <v>CH0025 個網銀系統(PIB)</v>
      </c>
    </row>
    <row r="439" spans="1:13">
      <c r="A439" s="30" t="s">
        <v>6564</v>
      </c>
      <c r="B439" s="27" t="s">
        <v>6676</v>
      </c>
      <c r="D439" s="27" t="s">
        <v>7301</v>
      </c>
      <c r="E439" s="27" t="s">
        <v>7245</v>
      </c>
      <c r="F439" s="27" t="s">
        <v>7302</v>
      </c>
      <c r="H439" s="123" t="s">
        <v>5419</v>
      </c>
      <c r="I439" s="30" t="s">
        <v>6731</v>
      </c>
      <c r="J439" s="27" t="s">
        <v>7303</v>
      </c>
      <c r="M439" s="27" t="str">
        <f>IF(SUMPRODUCT(($H$2:H439=H439)*1)=1,I439,LOOKUP(1,0/($H$1:H438=H439),$M$1:M438)&amp;","&amp;I439)</f>
        <v>CH0025 個網銀系統(PIB)</v>
      </c>
    </row>
    <row r="440" spans="1:13">
      <c r="A440" s="30" t="s">
        <v>6819</v>
      </c>
      <c r="B440" s="27" t="s">
        <v>6676</v>
      </c>
      <c r="D440" s="27" t="s">
        <v>7304</v>
      </c>
      <c r="E440" s="27" t="s">
        <v>7004</v>
      </c>
      <c r="F440" s="27" t="s">
        <v>7305</v>
      </c>
      <c r="H440" s="123" t="s">
        <v>5420</v>
      </c>
      <c r="I440" s="30" t="s">
        <v>6731</v>
      </c>
      <c r="J440" s="27" t="s">
        <v>7006</v>
      </c>
      <c r="M440" s="27" t="str">
        <f>IF(SUMPRODUCT(($H$2:H440=H440)*1)=1,I440,LOOKUP(1,0/($H$1:H439=H440),$M$1:M439)&amp;","&amp;I440)</f>
        <v>CH0025 個網銀系統(PIB)</v>
      </c>
    </row>
    <row r="441" spans="1:13">
      <c r="A441" s="30" t="s">
        <v>6564</v>
      </c>
      <c r="B441" s="27" t="s">
        <v>6676</v>
      </c>
      <c r="D441" s="27" t="s">
        <v>6850</v>
      </c>
      <c r="E441" s="27" t="s">
        <v>6851</v>
      </c>
      <c r="F441" s="27" t="s">
        <v>6852</v>
      </c>
      <c r="H441" s="123" t="s">
        <v>5421</v>
      </c>
      <c r="I441" s="30" t="s">
        <v>6854</v>
      </c>
      <c r="J441" s="27" t="s">
        <v>7147</v>
      </c>
      <c r="M441" s="27" t="str">
        <f>IF(SUMPRODUCT(($H$2:H441=H441)*1)=1,I441,LOOKUP(1,0/($H$1:H440=H441),$M$1:M440)&amp;","&amp;I441)</f>
        <v>CH0004 玉山官網系統</v>
      </c>
    </row>
    <row r="442" spans="1:13">
      <c r="A442" s="30" t="s">
        <v>6564</v>
      </c>
      <c r="B442" s="27" t="s">
        <v>6676</v>
      </c>
      <c r="D442" s="27" t="s">
        <v>7289</v>
      </c>
      <c r="E442" s="27" t="s">
        <v>6898</v>
      </c>
      <c r="F442" s="27" t="s">
        <v>6872</v>
      </c>
      <c r="H442" s="123" t="s">
        <v>5422</v>
      </c>
      <c r="I442" s="30" t="s">
        <v>6731</v>
      </c>
      <c r="J442" s="27" t="s">
        <v>7290</v>
      </c>
      <c r="M442" s="27" t="str">
        <f>IF(SUMPRODUCT(($H$2:H442=H442)*1)=1,I442,LOOKUP(1,0/($H$1:H441=H442),$M$1:M441)&amp;","&amp;I442)</f>
        <v>CH0025 個網銀系統(PIB)</v>
      </c>
    </row>
    <row r="443" spans="1:13">
      <c r="A443" s="30" t="s">
        <v>6564</v>
      </c>
      <c r="B443" s="27" t="s">
        <v>6676</v>
      </c>
      <c r="C443" s="29" t="s">
        <v>4870</v>
      </c>
      <c r="D443" s="27" t="s">
        <v>7289</v>
      </c>
      <c r="E443" s="27" t="s">
        <v>6898</v>
      </c>
      <c r="F443" s="27" t="s">
        <v>6872</v>
      </c>
      <c r="H443" s="123" t="s">
        <v>5422</v>
      </c>
      <c r="I443" s="30" t="s">
        <v>6694</v>
      </c>
      <c r="J443" s="27" t="s">
        <v>7290</v>
      </c>
      <c r="L443" s="27" t="s">
        <v>7126</v>
      </c>
      <c r="M443" s="27" t="str">
        <f>IF(SUMPRODUCT(($H$2:H443=H443)*1)=1,I443,LOOKUP(1,0/($H$1:H442=H443),$M$1:M442)&amp;","&amp;I443)</f>
        <v>CH0025 個網銀系統(PIB),CH0018 行動銀行系統</v>
      </c>
    </row>
    <row r="444" spans="1:13">
      <c r="A444" s="30" t="s">
        <v>6564</v>
      </c>
      <c r="B444" s="27" t="s">
        <v>6676</v>
      </c>
      <c r="D444" s="27" t="s">
        <v>7227</v>
      </c>
      <c r="E444" s="27" t="s">
        <v>6596</v>
      </c>
      <c r="F444" s="27" t="s">
        <v>7228</v>
      </c>
      <c r="H444" s="123" t="s">
        <v>5423</v>
      </c>
      <c r="I444" s="30" t="s">
        <v>6782</v>
      </c>
      <c r="J444" s="27" t="s">
        <v>7229</v>
      </c>
      <c r="M444" s="27" t="str">
        <f>IF(SUMPRODUCT(($H$2:H444=H444)*1)=1,I444,LOOKUP(1,0/($H$1:H443=H444),$M$1:M443)&amp;","&amp;I444)</f>
        <v>CH0052 線上服務應用系統</v>
      </c>
    </row>
    <row r="445" spans="1:13">
      <c r="A445" s="30" t="s">
        <v>6564</v>
      </c>
      <c r="B445" s="27" t="s">
        <v>6676</v>
      </c>
      <c r="D445" s="27" t="s">
        <v>7306</v>
      </c>
      <c r="E445" s="27" t="s">
        <v>7186</v>
      </c>
      <c r="F445" s="27" t="s">
        <v>7307</v>
      </c>
      <c r="H445" s="123" t="s">
        <v>5426</v>
      </c>
      <c r="I445" s="30" t="s">
        <v>6731</v>
      </c>
      <c r="J445" s="27" t="s">
        <v>6879</v>
      </c>
      <c r="M445" s="27" t="str">
        <f>IF(SUMPRODUCT(($H$2:H445=H445)*1)=1,I445,LOOKUP(1,0/($H$1:H444=H445),$M$1:M444)&amp;","&amp;I445)</f>
        <v>CH0025 個網銀系統(PIB)</v>
      </c>
    </row>
    <row r="446" spans="1:13">
      <c r="A446" s="30" t="s">
        <v>6564</v>
      </c>
      <c r="B446" s="27" t="s">
        <v>6676</v>
      </c>
      <c r="D446" s="27" t="s">
        <v>7308</v>
      </c>
      <c r="E446" s="27" t="s">
        <v>7186</v>
      </c>
      <c r="F446" s="27" t="s">
        <v>5704</v>
      </c>
      <c r="H446" s="123" t="s">
        <v>5427</v>
      </c>
      <c r="I446" s="30" t="s">
        <v>6731</v>
      </c>
      <c r="J446" s="27" t="s">
        <v>6879</v>
      </c>
      <c r="M446" s="27" t="str">
        <f>IF(SUMPRODUCT(($H$2:H446=H446)*1)=1,I446,LOOKUP(1,0/($H$1:H445=H446),$M$1:M445)&amp;","&amp;I446)</f>
        <v>CH0025 個網銀系統(PIB)</v>
      </c>
    </row>
    <row r="447" spans="1:13">
      <c r="A447" s="30" t="s">
        <v>6564</v>
      </c>
      <c r="B447" s="27" t="s">
        <v>6676</v>
      </c>
      <c r="D447" s="27" t="s">
        <v>7309</v>
      </c>
      <c r="E447" s="27" t="s">
        <v>7004</v>
      </c>
      <c r="F447" s="27" t="s">
        <v>7310</v>
      </c>
      <c r="H447" s="123" t="s">
        <v>5428</v>
      </c>
      <c r="I447" s="30" t="s">
        <v>6731</v>
      </c>
      <c r="J447" s="27" t="s">
        <v>7311</v>
      </c>
      <c r="M447" s="27" t="str">
        <f>IF(SUMPRODUCT(($H$2:H447=H447)*1)=1,I447,LOOKUP(1,0/($H$1:H446=H447),$M$1:M446)&amp;","&amp;I447)</f>
        <v>CH0025 個網銀系統(PIB)</v>
      </c>
    </row>
    <row r="448" spans="1:13">
      <c r="A448" s="30" t="s">
        <v>6564</v>
      </c>
      <c r="B448" s="27" t="s">
        <v>6676</v>
      </c>
      <c r="D448" s="27" t="s">
        <v>7312</v>
      </c>
      <c r="E448" s="27" t="s">
        <v>7004</v>
      </c>
      <c r="F448" s="27" t="s">
        <v>7313</v>
      </c>
      <c r="H448" s="123" t="s">
        <v>5429</v>
      </c>
      <c r="I448" s="30" t="s">
        <v>6731</v>
      </c>
      <c r="J448" s="27" t="s">
        <v>7314</v>
      </c>
      <c r="M448" s="27" t="str">
        <f>IF(SUMPRODUCT(($H$2:H448=H448)*1)=1,I448,LOOKUP(1,0/($H$1:H447=H448),$M$1:M447)&amp;","&amp;I448)</f>
        <v>CH0025 個網銀系統(PIB)</v>
      </c>
    </row>
    <row r="449" spans="1:13">
      <c r="A449" s="30" t="s">
        <v>6564</v>
      </c>
      <c r="B449" s="27" t="s">
        <v>6676</v>
      </c>
      <c r="D449" s="27" t="s">
        <v>7315</v>
      </c>
      <c r="E449" s="27" t="s">
        <v>6707</v>
      </c>
      <c r="F449" s="27" t="s">
        <v>7316</v>
      </c>
      <c r="H449" s="123" t="s">
        <v>5430</v>
      </c>
      <c r="I449" s="30" t="s">
        <v>6731</v>
      </c>
      <c r="J449" s="27" t="s">
        <v>7317</v>
      </c>
      <c r="M449" s="27" t="str">
        <f>IF(SUMPRODUCT(($H$2:H449=H449)*1)=1,I449,LOOKUP(1,0/($H$1:H448=H449),$M$1:M448)&amp;","&amp;I449)</f>
        <v>CH0025 個網銀系統(PIB)</v>
      </c>
    </row>
    <row r="450" spans="1:13">
      <c r="A450" s="30" t="s">
        <v>6564</v>
      </c>
      <c r="B450" s="27" t="s">
        <v>6676</v>
      </c>
      <c r="D450" s="27" t="s">
        <v>7318</v>
      </c>
      <c r="E450" s="27" t="s">
        <v>6707</v>
      </c>
      <c r="F450" s="27" t="s">
        <v>7319</v>
      </c>
      <c r="H450" s="123" t="s">
        <v>5431</v>
      </c>
      <c r="I450" s="30" t="s">
        <v>6731</v>
      </c>
      <c r="J450" s="27" t="s">
        <v>7320</v>
      </c>
      <c r="M450" s="27" t="str">
        <f>IF(SUMPRODUCT(($H$2:H450=H450)*1)=1,I450,LOOKUP(1,0/($H$1:H449=H450),$M$1:M449)&amp;","&amp;I450)</f>
        <v>CH0025 個網銀系統(PIB)</v>
      </c>
    </row>
    <row r="451" spans="1:13">
      <c r="A451" s="30" t="s">
        <v>6564</v>
      </c>
      <c r="B451" s="27" t="s">
        <v>6676</v>
      </c>
      <c r="D451" s="27" t="s">
        <v>7321</v>
      </c>
      <c r="E451" s="27" t="s">
        <v>7322</v>
      </c>
      <c r="F451" s="27" t="s">
        <v>7323</v>
      </c>
      <c r="H451" s="123" t="s">
        <v>5432</v>
      </c>
      <c r="I451" s="30" t="s">
        <v>6731</v>
      </c>
      <c r="J451" s="27" t="s">
        <v>7324</v>
      </c>
      <c r="M451" s="27" t="str">
        <f>IF(SUMPRODUCT(($H$2:H451=H451)*1)=1,I451,LOOKUP(1,0/($H$1:H450=H451),$M$1:M450)&amp;","&amp;I451)</f>
        <v>CH0025 個網銀系統(PIB)</v>
      </c>
    </row>
    <row r="452" spans="1:13">
      <c r="A452" s="30" t="s">
        <v>6564</v>
      </c>
      <c r="B452" s="27" t="s">
        <v>6676</v>
      </c>
      <c r="D452" s="27" t="s">
        <v>7321</v>
      </c>
      <c r="E452" s="27" t="s">
        <v>7322</v>
      </c>
      <c r="F452" s="27" t="s">
        <v>7325</v>
      </c>
      <c r="H452" s="123" t="s">
        <v>5433</v>
      </c>
      <c r="I452" s="30" t="s">
        <v>6731</v>
      </c>
      <c r="J452" s="27" t="s">
        <v>7324</v>
      </c>
      <c r="M452" s="27" t="str">
        <f>IF(SUMPRODUCT(($H$2:H452=H452)*1)=1,I452,LOOKUP(1,0/($H$1:H451=H452),$M$1:M451)&amp;","&amp;I452)</f>
        <v>CH0025 個網銀系統(PIB)</v>
      </c>
    </row>
    <row r="453" spans="1:13">
      <c r="A453" s="30" t="s">
        <v>6564</v>
      </c>
      <c r="B453" s="27" t="s">
        <v>6676</v>
      </c>
      <c r="D453" s="27" t="s">
        <v>7326</v>
      </c>
      <c r="E453" s="27" t="s">
        <v>7327</v>
      </c>
      <c r="F453" s="27" t="s">
        <v>7328</v>
      </c>
      <c r="H453" s="123" t="s">
        <v>5434</v>
      </c>
      <c r="I453" s="30" t="s">
        <v>6731</v>
      </c>
      <c r="J453" s="27" t="s">
        <v>7329</v>
      </c>
      <c r="M453" s="27" t="str">
        <f>IF(SUMPRODUCT(($H$2:H453=H453)*1)=1,I453,LOOKUP(1,0/($H$1:H452=H453),$M$1:M452)&amp;","&amp;I453)</f>
        <v>CH0025 個網銀系統(PIB)</v>
      </c>
    </row>
    <row r="454" spans="1:13">
      <c r="A454" s="30" t="s">
        <v>6564</v>
      </c>
      <c r="B454" s="27" t="s">
        <v>6676</v>
      </c>
      <c r="D454" s="27" t="s">
        <v>7330</v>
      </c>
      <c r="E454" s="27" t="s">
        <v>7327</v>
      </c>
      <c r="F454" s="27" t="s">
        <v>7331</v>
      </c>
      <c r="H454" s="123" t="s">
        <v>5435</v>
      </c>
      <c r="I454" s="30" t="s">
        <v>6731</v>
      </c>
      <c r="J454" s="27" t="s">
        <v>7332</v>
      </c>
      <c r="M454" s="27" t="str">
        <f>IF(SUMPRODUCT(($H$2:H454=H454)*1)=1,I454,LOOKUP(1,0/($H$1:H453=H454),$M$1:M453)&amp;","&amp;I454)</f>
        <v>CH0025 個網銀系統(PIB)</v>
      </c>
    </row>
    <row r="455" spans="1:13">
      <c r="A455" s="30" t="s">
        <v>6564</v>
      </c>
      <c r="B455" s="27" t="s">
        <v>6676</v>
      </c>
      <c r="D455" s="27" t="s">
        <v>7326</v>
      </c>
      <c r="E455" s="27" t="s">
        <v>7327</v>
      </c>
      <c r="F455" s="27" t="s">
        <v>7333</v>
      </c>
      <c r="H455" s="123" t="s">
        <v>5436</v>
      </c>
      <c r="I455" s="30" t="s">
        <v>6731</v>
      </c>
      <c r="J455" s="27" t="s">
        <v>7329</v>
      </c>
      <c r="M455" s="27" t="str">
        <f>IF(SUMPRODUCT(($H$2:H455=H455)*1)=1,I455,LOOKUP(1,0/($H$1:H454=H455),$M$1:M454)&amp;","&amp;I455)</f>
        <v>CH0025 個網銀系統(PIB)</v>
      </c>
    </row>
    <row r="456" spans="1:13">
      <c r="A456" s="30" t="s">
        <v>6564</v>
      </c>
      <c r="B456" s="27" t="s">
        <v>6676</v>
      </c>
      <c r="D456" s="27" t="s">
        <v>7181</v>
      </c>
      <c r="E456" s="27" t="s">
        <v>6576</v>
      </c>
      <c r="F456" s="27" t="s">
        <v>5437</v>
      </c>
      <c r="H456" s="123" t="s">
        <v>5438</v>
      </c>
      <c r="I456" s="30" t="s">
        <v>7167</v>
      </c>
      <c r="J456" s="27" t="s">
        <v>7182</v>
      </c>
      <c r="M456" s="27" t="str">
        <f>IF(SUMPRODUCT(($H$2:H456=H456)*1)=1,I456,LOOKUP(1,0/($H$1:H455=H456),$M$1:M455)&amp;","&amp;I456)</f>
        <v>UP0046 外匯共用平台</v>
      </c>
    </row>
    <row r="457" spans="1:13">
      <c r="A457" s="30" t="s">
        <v>6564</v>
      </c>
      <c r="B457" s="27" t="s">
        <v>6676</v>
      </c>
      <c r="D457" s="27" t="s">
        <v>6992</v>
      </c>
      <c r="E457" s="27" t="s">
        <v>6993</v>
      </c>
      <c r="F457" s="27" t="s">
        <v>7334</v>
      </c>
      <c r="H457" s="123" t="s">
        <v>5439</v>
      </c>
      <c r="I457" s="30" t="s">
        <v>7167</v>
      </c>
      <c r="J457" s="27" t="s">
        <v>6995</v>
      </c>
      <c r="M457" s="27" t="str">
        <f>IF(SUMPRODUCT(($H$2:H457=H457)*1)=1,I457,LOOKUP(1,0/($H$1:H456=H457),$M$1:M456)&amp;","&amp;I457)</f>
        <v>UP0046 外匯共用平台</v>
      </c>
    </row>
    <row r="458" spans="1:13">
      <c r="A458" s="30" t="s">
        <v>6564</v>
      </c>
      <c r="B458" s="27" t="s">
        <v>6676</v>
      </c>
      <c r="D458" s="27" t="s">
        <v>6992</v>
      </c>
      <c r="E458" s="27" t="s">
        <v>6993</v>
      </c>
      <c r="F458" s="27" t="s">
        <v>7216</v>
      </c>
      <c r="H458" s="123" t="s">
        <v>5440</v>
      </c>
      <c r="I458" s="30" t="s">
        <v>6731</v>
      </c>
      <c r="J458" s="27" t="s">
        <v>6995</v>
      </c>
      <c r="M458" s="27" t="str">
        <f>IF(SUMPRODUCT(($H$2:H458=H458)*1)=1,I458,LOOKUP(1,0/($H$1:H457=H458),$M$1:M457)&amp;","&amp;I458)</f>
        <v>CH0025 個網銀系統(PIB)</v>
      </c>
    </row>
    <row r="459" spans="1:13">
      <c r="A459" s="30" t="s">
        <v>6564</v>
      </c>
      <c r="B459" s="27" t="s">
        <v>6676</v>
      </c>
      <c r="D459" s="27" t="s">
        <v>7335</v>
      </c>
      <c r="E459" s="27" t="s">
        <v>6576</v>
      </c>
      <c r="F459" s="27" t="s">
        <v>7336</v>
      </c>
      <c r="H459" s="123" t="s">
        <v>5441</v>
      </c>
      <c r="I459" s="30" t="s">
        <v>6731</v>
      </c>
      <c r="J459" s="27" t="s">
        <v>7337</v>
      </c>
      <c r="M459" s="27" t="str">
        <f>IF(SUMPRODUCT(($H$2:H459=H459)*1)=1,I459,LOOKUP(1,0/($H$1:H458=H459),$M$1:M458)&amp;","&amp;I459)</f>
        <v>CH0025 個網銀系統(PIB)</v>
      </c>
    </row>
    <row r="460" spans="1:13">
      <c r="A460" s="30" t="s">
        <v>6564</v>
      </c>
      <c r="B460" s="27" t="s">
        <v>6676</v>
      </c>
      <c r="D460" s="27" t="s">
        <v>7222</v>
      </c>
      <c r="E460" s="27" t="s">
        <v>7223</v>
      </c>
      <c r="F460" s="27" t="s">
        <v>7338</v>
      </c>
      <c r="H460" s="123" t="s">
        <v>5442</v>
      </c>
      <c r="I460" s="30" t="s">
        <v>6731</v>
      </c>
      <c r="J460" s="27" t="s">
        <v>7225</v>
      </c>
      <c r="M460" s="27" t="str">
        <f>IF(SUMPRODUCT(($H$2:H460=H460)*1)=1,I460,LOOKUP(1,0/($H$1:H459=H460),$M$1:M459)&amp;","&amp;I460)</f>
        <v>CH0025 個網銀系統(PIB)</v>
      </c>
    </row>
    <row r="461" spans="1:13">
      <c r="A461" s="30" t="s">
        <v>6564</v>
      </c>
      <c r="B461" s="27" t="s">
        <v>6676</v>
      </c>
      <c r="D461" s="27" t="s">
        <v>7339</v>
      </c>
      <c r="E461" s="27" t="s">
        <v>6584</v>
      </c>
      <c r="F461" s="27" t="s">
        <v>7340</v>
      </c>
      <c r="H461" s="123" t="s">
        <v>5443</v>
      </c>
      <c r="I461" s="30" t="s">
        <v>6731</v>
      </c>
      <c r="J461" s="27" t="s">
        <v>7341</v>
      </c>
      <c r="M461" s="27" t="str">
        <f>IF(SUMPRODUCT(($H$2:H461=H461)*1)=1,I461,LOOKUP(1,0/($H$1:H460=H461),$M$1:M460)&amp;","&amp;I461)</f>
        <v>CH0025 個網銀系統(PIB)</v>
      </c>
    </row>
    <row r="462" spans="1:13">
      <c r="A462" s="30" t="s">
        <v>6564</v>
      </c>
      <c r="B462" s="27" t="s">
        <v>6676</v>
      </c>
      <c r="C462" s="29" t="s">
        <v>4870</v>
      </c>
      <c r="D462" s="27" t="s">
        <v>7128</v>
      </c>
      <c r="E462" s="27" t="s">
        <v>6576</v>
      </c>
      <c r="F462" s="27" t="s">
        <v>7342</v>
      </c>
      <c r="H462" s="123" t="s">
        <v>5444</v>
      </c>
      <c r="I462" s="30" t="s">
        <v>6694</v>
      </c>
      <c r="J462" s="27" t="s">
        <v>7129</v>
      </c>
      <c r="L462" s="27" t="s">
        <v>7126</v>
      </c>
      <c r="M462" s="27" t="str">
        <f>IF(SUMPRODUCT(($H$2:H462=H462)*1)=1,I462,LOOKUP(1,0/($H$1:H461=H462),$M$1:M461)&amp;","&amp;I462)</f>
        <v>CH0018 行動銀行系統</v>
      </c>
    </row>
    <row r="463" spans="1:13">
      <c r="A463" s="30" t="s">
        <v>6564</v>
      </c>
      <c r="B463" s="27" t="s">
        <v>6676</v>
      </c>
      <c r="D463" s="27" t="s">
        <v>7128</v>
      </c>
      <c r="E463" s="27" t="s">
        <v>6576</v>
      </c>
      <c r="F463" s="27" t="s">
        <v>7342</v>
      </c>
      <c r="H463" s="123" t="s">
        <v>5444</v>
      </c>
      <c r="I463" s="30" t="s">
        <v>6731</v>
      </c>
      <c r="J463" s="27" t="s">
        <v>7129</v>
      </c>
      <c r="M463" s="27" t="str">
        <f>IF(SUMPRODUCT(($H$2:H463=H463)*1)=1,I463,LOOKUP(1,0/($H$1:H462=H463),$M$1:M462)&amp;","&amp;I463)</f>
        <v>CH0018 行動銀行系統,CH0025 個網銀系統(PIB)</v>
      </c>
    </row>
    <row r="464" spans="1:13">
      <c r="A464" s="30" t="s">
        <v>6564</v>
      </c>
      <c r="B464" s="27" t="s">
        <v>6676</v>
      </c>
      <c r="D464" s="27" t="s">
        <v>7128</v>
      </c>
      <c r="E464" s="27" t="s">
        <v>6576</v>
      </c>
      <c r="F464" s="27" t="s">
        <v>7343</v>
      </c>
      <c r="H464" s="123" t="s">
        <v>5445</v>
      </c>
      <c r="I464" s="30" t="s">
        <v>6731</v>
      </c>
      <c r="J464" s="27" t="s">
        <v>7129</v>
      </c>
      <c r="M464" s="27" t="str">
        <f>IF(SUMPRODUCT(($H$2:H464=H464)*1)=1,I464,LOOKUP(1,0/($H$1:H463=H464),$M$1:M463)&amp;","&amp;I464)</f>
        <v>CH0025 個網銀系統(PIB)</v>
      </c>
    </row>
    <row r="465" spans="1:13">
      <c r="A465" s="30" t="s">
        <v>6564</v>
      </c>
      <c r="B465" s="27" t="s">
        <v>6676</v>
      </c>
      <c r="D465" s="27" t="s">
        <v>6992</v>
      </c>
      <c r="E465" s="27" t="s">
        <v>6993</v>
      </c>
      <c r="F465" s="27" t="s">
        <v>7344</v>
      </c>
      <c r="H465" s="123" t="s">
        <v>5446</v>
      </c>
      <c r="I465" s="30" t="s">
        <v>6731</v>
      </c>
      <c r="J465" s="27" t="s">
        <v>6995</v>
      </c>
      <c r="M465" s="27" t="str">
        <f>IF(SUMPRODUCT(($H$2:H465=H465)*1)=1,I465,LOOKUP(1,0/($H$1:H464=H465),$M$1:M464)&amp;","&amp;I465)</f>
        <v>CH0025 個網銀系統(PIB)</v>
      </c>
    </row>
    <row r="466" spans="1:13">
      <c r="A466" s="30" t="s">
        <v>6564</v>
      </c>
      <c r="B466" s="27" t="s">
        <v>6676</v>
      </c>
      <c r="D466" s="27" t="s">
        <v>7345</v>
      </c>
      <c r="E466" s="27" t="s">
        <v>7004</v>
      </c>
      <c r="F466" s="27" t="s">
        <v>7346</v>
      </c>
      <c r="H466" s="123" t="s">
        <v>5447</v>
      </c>
      <c r="I466" s="30" t="s">
        <v>6731</v>
      </c>
      <c r="J466" s="27" t="s">
        <v>7347</v>
      </c>
      <c r="M466" s="27" t="str">
        <f>IF(SUMPRODUCT(($H$2:H466=H466)*1)=1,I466,LOOKUP(1,0/($H$1:H465=H466),$M$1:M465)&amp;","&amp;I466)</f>
        <v>CH0025 個網銀系統(PIB)</v>
      </c>
    </row>
    <row r="467" spans="1:13">
      <c r="A467" s="30" t="s">
        <v>6819</v>
      </c>
      <c r="B467" s="27" t="s">
        <v>6676</v>
      </c>
      <c r="D467" s="27" t="s">
        <v>7348</v>
      </c>
      <c r="E467" s="27" t="s">
        <v>7349</v>
      </c>
      <c r="F467" s="27" t="s">
        <v>7350</v>
      </c>
      <c r="H467" s="123" t="s">
        <v>5448</v>
      </c>
      <c r="I467" s="30" t="s">
        <v>6731</v>
      </c>
      <c r="J467" s="27" t="s">
        <v>6936</v>
      </c>
      <c r="M467" s="27" t="str">
        <f>IF(SUMPRODUCT(($H$2:H467=H467)*1)=1,I467,LOOKUP(1,0/($H$1:H466=H467),$M$1:M466)&amp;","&amp;I467)</f>
        <v>CH0025 個網銀系統(PIB)</v>
      </c>
    </row>
    <row r="468" spans="1:13">
      <c r="A468" s="30" t="s">
        <v>6564</v>
      </c>
      <c r="B468" s="27" t="s">
        <v>6676</v>
      </c>
      <c r="C468" s="29" t="s">
        <v>4870</v>
      </c>
      <c r="D468" s="27" t="s">
        <v>7351</v>
      </c>
      <c r="E468" s="27" t="s">
        <v>6985</v>
      </c>
      <c r="F468" s="27" t="s">
        <v>7352</v>
      </c>
      <c r="H468" s="123" t="s">
        <v>5449</v>
      </c>
      <c r="I468" s="30" t="s">
        <v>6782</v>
      </c>
      <c r="J468" s="27" t="s">
        <v>7353</v>
      </c>
      <c r="L468" s="27" t="s">
        <v>5450</v>
      </c>
      <c r="M468" s="27" t="str">
        <f>IF(SUMPRODUCT(($H$2:H468=H468)*1)=1,I468,LOOKUP(1,0/($H$1:H467=H468),$M$1:M467)&amp;","&amp;I468)</f>
        <v>CH0052 線上服務應用系統</v>
      </c>
    </row>
    <row r="469" spans="1:13">
      <c r="A469" s="30" t="s">
        <v>6564</v>
      </c>
      <c r="B469" s="27" t="s">
        <v>6676</v>
      </c>
      <c r="D469" s="27" t="s">
        <v>7354</v>
      </c>
      <c r="E469" s="27" t="s">
        <v>6576</v>
      </c>
      <c r="F469" s="27" t="s">
        <v>7355</v>
      </c>
      <c r="H469" s="123" t="s">
        <v>5452</v>
      </c>
      <c r="I469" s="30" t="s">
        <v>6731</v>
      </c>
      <c r="J469" s="27" t="s">
        <v>7356</v>
      </c>
      <c r="M469" s="27" t="str">
        <f>IF(SUMPRODUCT(($H$2:H469=H469)*1)=1,I469,LOOKUP(1,0/($H$1:H468=H469),$M$1:M468)&amp;","&amp;I469)</f>
        <v>CH0025 個網銀系統(PIB)</v>
      </c>
    </row>
    <row r="470" spans="1:13">
      <c r="A470" s="30" t="s">
        <v>6564</v>
      </c>
      <c r="B470" s="27" t="s">
        <v>6676</v>
      </c>
      <c r="D470" s="27" t="s">
        <v>7222</v>
      </c>
      <c r="E470" s="27" t="s">
        <v>7223</v>
      </c>
      <c r="F470" s="27" t="s">
        <v>7224</v>
      </c>
      <c r="H470" s="123" t="s">
        <v>5453</v>
      </c>
      <c r="I470" s="30" t="s">
        <v>6731</v>
      </c>
      <c r="J470" s="27" t="s">
        <v>7225</v>
      </c>
      <c r="M470" s="27" t="str">
        <f>IF(SUMPRODUCT(($H$2:H470=H470)*1)=1,I470,LOOKUP(1,0/($H$1:H469=H470),$M$1:M469)&amp;","&amp;I470)</f>
        <v>CH0025 個網銀系統(PIB)</v>
      </c>
    </row>
    <row r="471" spans="1:13">
      <c r="A471" s="30" t="s">
        <v>6564</v>
      </c>
      <c r="B471" s="27" t="s">
        <v>6676</v>
      </c>
      <c r="D471" s="27" t="s">
        <v>7357</v>
      </c>
      <c r="E471" s="27" t="s">
        <v>7322</v>
      </c>
      <c r="F471" s="27" t="s">
        <v>7358</v>
      </c>
      <c r="H471" s="123" t="s">
        <v>5454</v>
      </c>
      <c r="I471" s="30" t="s">
        <v>6731</v>
      </c>
      <c r="J471" s="27" t="s">
        <v>7359</v>
      </c>
      <c r="M471" s="27" t="str">
        <f>IF(SUMPRODUCT(($H$2:H471=H471)*1)=1,I471,LOOKUP(1,0/($H$1:H470=H471),$M$1:M470)&amp;","&amp;I471)</f>
        <v>CH0025 個網銀系統(PIB)</v>
      </c>
    </row>
    <row r="472" spans="1:13">
      <c r="A472" s="30" t="s">
        <v>6564</v>
      </c>
      <c r="B472" s="27" t="s">
        <v>6676</v>
      </c>
      <c r="D472" s="27" t="s">
        <v>7357</v>
      </c>
      <c r="E472" s="27" t="s">
        <v>7322</v>
      </c>
      <c r="F472" s="27" t="s">
        <v>7360</v>
      </c>
      <c r="H472" s="123" t="s">
        <v>5455</v>
      </c>
      <c r="I472" s="30" t="s">
        <v>6731</v>
      </c>
      <c r="J472" s="27" t="s">
        <v>7359</v>
      </c>
      <c r="M472" s="27" t="str">
        <f>IF(SUMPRODUCT(($H$2:H472=H472)*1)=1,I472,LOOKUP(1,0/($H$1:H471=H472),$M$1:M471)&amp;","&amp;I472)</f>
        <v>CH0025 個網銀系統(PIB)</v>
      </c>
    </row>
    <row r="473" spans="1:13">
      <c r="A473" s="30" t="s">
        <v>6564</v>
      </c>
      <c r="B473" s="27" t="s">
        <v>6676</v>
      </c>
      <c r="D473" s="27" t="s">
        <v>7189</v>
      </c>
      <c r="E473" s="27" t="s">
        <v>7186</v>
      </c>
      <c r="F473" s="27" t="s">
        <v>7361</v>
      </c>
      <c r="H473" s="123" t="s">
        <v>5456</v>
      </c>
      <c r="I473" s="30" t="s">
        <v>6731</v>
      </c>
      <c r="J473" s="27" t="s">
        <v>7191</v>
      </c>
      <c r="M473" s="27" t="str">
        <f>IF(SUMPRODUCT(($H$2:H473=H473)*1)=1,I473,LOOKUP(1,0/($H$1:H472=H473),$M$1:M472)&amp;","&amp;I473)</f>
        <v>CH0025 個網銀系統(PIB)</v>
      </c>
    </row>
    <row r="474" spans="1:13">
      <c r="A474" s="30" t="s">
        <v>6564</v>
      </c>
      <c r="B474" s="27" t="s">
        <v>6676</v>
      </c>
      <c r="D474" s="27" t="s">
        <v>7362</v>
      </c>
      <c r="E474" s="27" t="s">
        <v>6898</v>
      </c>
      <c r="F474" s="27" t="s">
        <v>7363</v>
      </c>
      <c r="H474" s="123" t="s">
        <v>5457</v>
      </c>
      <c r="I474" s="30" t="s">
        <v>6731</v>
      </c>
      <c r="J474" s="27" t="s">
        <v>7364</v>
      </c>
      <c r="M474" s="27" t="str">
        <f>IF(SUMPRODUCT(($H$2:H474=H474)*1)=1,I474,LOOKUP(1,0/($H$1:H473=H474),$M$1:M473)&amp;","&amp;I474)</f>
        <v>CH0025 個網銀系統(PIB)</v>
      </c>
    </row>
    <row r="475" spans="1:13">
      <c r="A475" s="30" t="s">
        <v>6564</v>
      </c>
      <c r="B475" s="27" t="s">
        <v>6676</v>
      </c>
      <c r="C475" s="29" t="s">
        <v>4870</v>
      </c>
      <c r="D475" s="27" t="s">
        <v>7362</v>
      </c>
      <c r="E475" s="27" t="s">
        <v>6898</v>
      </c>
      <c r="F475" s="27" t="s">
        <v>7363</v>
      </c>
      <c r="H475" s="123" t="s">
        <v>5457</v>
      </c>
      <c r="I475" s="30" t="s">
        <v>6694</v>
      </c>
      <c r="J475" s="27" t="s">
        <v>7364</v>
      </c>
      <c r="L475" s="27" t="s">
        <v>7126</v>
      </c>
      <c r="M475" s="27" t="str">
        <f>IF(SUMPRODUCT(($H$2:H475=H475)*1)=1,I475,LOOKUP(1,0/($H$1:H474=H475),$M$1:M474)&amp;","&amp;I475)</f>
        <v>CH0025 個網銀系統(PIB),CH0018 行動銀行系統</v>
      </c>
    </row>
    <row r="476" spans="1:13">
      <c r="A476" s="30" t="s">
        <v>6564</v>
      </c>
      <c r="B476" s="27" t="s">
        <v>6676</v>
      </c>
      <c r="D476" s="27" t="s">
        <v>7218</v>
      </c>
      <c r="E476" s="27" t="s">
        <v>7365</v>
      </c>
      <c r="F476" s="27" t="s">
        <v>7220</v>
      </c>
      <c r="H476" s="123" t="s">
        <v>5458</v>
      </c>
      <c r="I476" s="30" t="s">
        <v>6731</v>
      </c>
      <c r="J476" s="27" t="s">
        <v>7221</v>
      </c>
      <c r="M476" s="27" t="str">
        <f>IF(SUMPRODUCT(($H$2:H476=H476)*1)=1,I476,LOOKUP(1,0/($H$1:H475=H476),$M$1:M475)&amp;","&amp;I476)</f>
        <v>CH0025 個網銀系統(PIB)</v>
      </c>
    </row>
    <row r="477" spans="1:13">
      <c r="A477" s="30" t="s">
        <v>6564</v>
      </c>
      <c r="B477" s="27" t="s">
        <v>6676</v>
      </c>
      <c r="D477" s="27" t="s">
        <v>7218</v>
      </c>
      <c r="E477" s="27" t="s">
        <v>7365</v>
      </c>
      <c r="F477" s="27" t="s">
        <v>7139</v>
      </c>
      <c r="H477" s="123" t="s">
        <v>5463</v>
      </c>
      <c r="I477" s="30" t="s">
        <v>6731</v>
      </c>
      <c r="J477" s="27" t="s">
        <v>7140</v>
      </c>
      <c r="M477" s="27" t="str">
        <f>IF(SUMPRODUCT(($H$2:H477=H477)*1)=1,I477,LOOKUP(1,0/($H$1:H476=H477),$M$1:M476)&amp;","&amp;I477)</f>
        <v>CH0025 個網銀系統(PIB)</v>
      </c>
    </row>
    <row r="478" spans="1:13">
      <c r="A478" s="30" t="s">
        <v>6564</v>
      </c>
      <c r="B478" s="27" t="s">
        <v>6676</v>
      </c>
      <c r="D478" s="27" t="s">
        <v>7366</v>
      </c>
      <c r="E478" s="27" t="s">
        <v>6756</v>
      </c>
      <c r="F478" s="27" t="s">
        <v>7367</v>
      </c>
      <c r="H478" s="123" t="s">
        <v>5464</v>
      </c>
      <c r="I478" s="30" t="s">
        <v>6731</v>
      </c>
      <c r="J478" s="27" t="s">
        <v>7368</v>
      </c>
      <c r="M478" s="27" t="str">
        <f>IF(SUMPRODUCT(($H$2:H478=H478)*1)=1,I478,LOOKUP(1,0/($H$1:H477=H478),$M$1:M477)&amp;","&amp;I478)</f>
        <v>CH0025 個網銀系統(PIB)</v>
      </c>
    </row>
    <row r="479" spans="1:13">
      <c r="A479" s="30" t="s">
        <v>6564</v>
      </c>
      <c r="B479" s="27" t="s">
        <v>6676</v>
      </c>
      <c r="D479" s="27" t="s">
        <v>7369</v>
      </c>
      <c r="E479" s="27" t="s">
        <v>6646</v>
      </c>
      <c r="F479" s="27" t="s">
        <v>7208</v>
      </c>
      <c r="H479" s="123" t="s">
        <v>5465</v>
      </c>
      <c r="I479" s="30" t="s">
        <v>6731</v>
      </c>
      <c r="J479" s="27" t="s">
        <v>7370</v>
      </c>
      <c r="M479" s="27" t="str">
        <f>IF(SUMPRODUCT(($H$2:H479=H479)*1)=1,I479,LOOKUP(1,0/($H$1:H478=H479),$M$1:M478)&amp;","&amp;I479)</f>
        <v>CH0025 個網銀系統(PIB)</v>
      </c>
    </row>
    <row r="480" spans="1:13">
      <c r="A480" s="30" t="s">
        <v>6564</v>
      </c>
      <c r="B480" s="27" t="s">
        <v>6676</v>
      </c>
      <c r="D480" s="27" t="s">
        <v>7366</v>
      </c>
      <c r="E480" s="27" t="s">
        <v>6756</v>
      </c>
      <c r="F480" s="27" t="s">
        <v>7367</v>
      </c>
      <c r="H480" s="123" t="s">
        <v>5466</v>
      </c>
      <c r="I480" s="30" t="s">
        <v>6731</v>
      </c>
      <c r="J480" s="27" t="s">
        <v>7368</v>
      </c>
      <c r="M480" s="27" t="str">
        <f>IF(SUMPRODUCT(($H$2:H480=H480)*1)=1,I480,LOOKUP(1,0/($H$1:H479=H480),$M$1:M479)&amp;","&amp;I480)</f>
        <v>CH0025 個網銀系統(PIB)</v>
      </c>
    </row>
    <row r="481" spans="1:13">
      <c r="A481" s="30" t="s">
        <v>6564</v>
      </c>
      <c r="B481" s="27" t="s">
        <v>6676</v>
      </c>
      <c r="D481" s="27" t="s">
        <v>7371</v>
      </c>
      <c r="E481" s="27" t="s">
        <v>6756</v>
      </c>
      <c r="F481" s="27" t="s">
        <v>5467</v>
      </c>
      <c r="H481" s="123" t="s">
        <v>5468</v>
      </c>
      <c r="I481" s="30" t="s">
        <v>6731</v>
      </c>
      <c r="J481" s="27" t="s">
        <v>7372</v>
      </c>
      <c r="M481" s="27" t="str">
        <f>IF(SUMPRODUCT(($H$2:H481=H481)*1)=1,I481,LOOKUP(1,0/($H$1:H480=H481),$M$1:M480)&amp;","&amp;I481)</f>
        <v>CH0025 個網銀系統(PIB)</v>
      </c>
    </row>
    <row r="482" spans="1:13">
      <c r="A482" s="30" t="s">
        <v>6564</v>
      </c>
      <c r="B482" s="27" t="s">
        <v>6676</v>
      </c>
      <c r="C482" s="29" t="s">
        <v>4870</v>
      </c>
      <c r="D482" s="27" t="s">
        <v>7373</v>
      </c>
      <c r="E482" s="27" t="s">
        <v>6985</v>
      </c>
      <c r="F482" s="27" t="s">
        <v>7374</v>
      </c>
      <c r="H482" s="123" t="s">
        <v>5469</v>
      </c>
      <c r="I482" s="30" t="s">
        <v>6782</v>
      </c>
      <c r="J482" s="27" t="s">
        <v>7375</v>
      </c>
      <c r="L482" s="27" t="s">
        <v>5450</v>
      </c>
      <c r="M482" s="27" t="str">
        <f>IF(SUMPRODUCT(($H$2:H482=H482)*1)=1,I482,LOOKUP(1,0/($H$1:H481=H482),$M$1:M481)&amp;","&amp;I482)</f>
        <v>CH0052 線上服務應用系統</v>
      </c>
    </row>
    <row r="483" spans="1:13">
      <c r="A483" s="30" t="s">
        <v>6564</v>
      </c>
      <c r="B483" s="27" t="s">
        <v>6676</v>
      </c>
      <c r="D483" s="27" t="s">
        <v>7366</v>
      </c>
      <c r="E483" s="27" t="s">
        <v>6756</v>
      </c>
      <c r="F483" s="27" t="s">
        <v>7367</v>
      </c>
      <c r="H483" s="123" t="s">
        <v>5470</v>
      </c>
      <c r="I483" s="30" t="s">
        <v>6731</v>
      </c>
      <c r="J483" s="27" t="s">
        <v>7368</v>
      </c>
      <c r="M483" s="27" t="str">
        <f>IF(SUMPRODUCT(($H$2:H483=H483)*1)=1,I483,LOOKUP(1,0/($H$1:H482=H483),$M$1:M482)&amp;","&amp;I483)</f>
        <v>CH0025 個網銀系統(PIB)</v>
      </c>
    </row>
    <row r="484" spans="1:13">
      <c r="A484" s="30" t="s">
        <v>6564</v>
      </c>
      <c r="B484" s="27" t="s">
        <v>6676</v>
      </c>
      <c r="D484" s="27" t="s">
        <v>7376</v>
      </c>
      <c r="E484" s="27" t="s">
        <v>6985</v>
      </c>
      <c r="F484" s="27" t="s">
        <v>7377</v>
      </c>
      <c r="H484" s="123" t="s">
        <v>5471</v>
      </c>
      <c r="I484" s="30" t="s">
        <v>6731</v>
      </c>
      <c r="J484" s="27" t="s">
        <v>7378</v>
      </c>
      <c r="M484" s="27" t="str">
        <f>IF(SUMPRODUCT(($H$2:H484=H484)*1)=1,I484,LOOKUP(1,0/($H$1:H483=H484),$M$1:M483)&amp;","&amp;I484)</f>
        <v>CH0025 個網銀系統(PIB)</v>
      </c>
    </row>
    <row r="485" spans="1:13">
      <c r="A485" s="30" t="s">
        <v>6819</v>
      </c>
      <c r="B485" s="27" t="s">
        <v>6676</v>
      </c>
      <c r="D485" s="27" t="s">
        <v>7379</v>
      </c>
      <c r="E485" s="27" t="s">
        <v>6968</v>
      </c>
      <c r="F485" s="27" t="s">
        <v>5064</v>
      </c>
      <c r="H485" s="123" t="s">
        <v>5472</v>
      </c>
      <c r="I485" s="30" t="s">
        <v>6731</v>
      </c>
      <c r="J485" s="27" t="s">
        <v>6943</v>
      </c>
      <c r="M485" s="27" t="str">
        <f>IF(SUMPRODUCT(($H$2:H485=H485)*1)=1,I485,LOOKUP(1,0/($H$1:H484=H485),$M$1:M484)&amp;","&amp;I485)</f>
        <v>CH0025 個網銀系統(PIB)</v>
      </c>
    </row>
    <row r="486" spans="1:13">
      <c r="A486" s="30" t="s">
        <v>6564</v>
      </c>
      <c r="B486" s="27" t="s">
        <v>6676</v>
      </c>
      <c r="D486" s="27" t="s">
        <v>6875</v>
      </c>
      <c r="E486" s="27" t="s">
        <v>7186</v>
      </c>
      <c r="F486" s="27" t="s">
        <v>7380</v>
      </c>
      <c r="H486" s="123" t="s">
        <v>5475</v>
      </c>
      <c r="I486" s="30" t="s">
        <v>6731</v>
      </c>
      <c r="J486" s="27" t="s">
        <v>6879</v>
      </c>
      <c r="M486" s="27" t="str">
        <f>IF(SUMPRODUCT(($H$2:H486=H486)*1)=1,I486,LOOKUP(1,0/($H$1:H485=H486),$M$1:M485)&amp;","&amp;I486)</f>
        <v>CH0025 個網銀系統(PIB)</v>
      </c>
    </row>
    <row r="487" spans="1:13">
      <c r="A487" s="30" t="s">
        <v>6564</v>
      </c>
      <c r="B487" s="27" t="s">
        <v>6676</v>
      </c>
      <c r="D487" s="27" t="s">
        <v>7381</v>
      </c>
      <c r="E487" s="27" t="s">
        <v>7327</v>
      </c>
      <c r="F487" s="27" t="s">
        <v>7382</v>
      </c>
      <c r="H487" s="123" t="s">
        <v>5476</v>
      </c>
      <c r="I487" s="30" t="s">
        <v>6731</v>
      </c>
      <c r="J487" s="27" t="s">
        <v>7383</v>
      </c>
      <c r="M487" s="27" t="str">
        <f>IF(SUMPRODUCT(($H$2:H487=H487)*1)=1,I487,LOOKUP(1,0/($H$1:H486=H487),$M$1:M486)&amp;","&amp;I487)</f>
        <v>CH0025 個網銀系統(PIB)</v>
      </c>
    </row>
    <row r="488" spans="1:13">
      <c r="A488" s="30" t="s">
        <v>6564</v>
      </c>
      <c r="B488" s="27" t="s">
        <v>6676</v>
      </c>
      <c r="D488" s="27" t="s">
        <v>7384</v>
      </c>
      <c r="E488" s="27" t="s">
        <v>7327</v>
      </c>
      <c r="F488" s="27" t="s">
        <v>7385</v>
      </c>
      <c r="H488" s="123" t="s">
        <v>5477</v>
      </c>
      <c r="I488" s="30" t="s">
        <v>6731</v>
      </c>
      <c r="J488" s="27" t="s">
        <v>7386</v>
      </c>
      <c r="M488" s="27" t="str">
        <f>IF(SUMPRODUCT(($H$2:H488=H488)*1)=1,I488,LOOKUP(1,0/($H$1:H487=H488),$M$1:M487)&amp;","&amp;I488)</f>
        <v>CH0025 個網銀系統(PIB)</v>
      </c>
    </row>
    <row r="489" spans="1:13">
      <c r="A489" s="30" t="s">
        <v>6819</v>
      </c>
      <c r="B489" s="27" t="s">
        <v>6676</v>
      </c>
      <c r="D489" s="27" t="s">
        <v>7387</v>
      </c>
      <c r="E489" s="27" t="s">
        <v>7388</v>
      </c>
      <c r="F489" s="27" t="s">
        <v>7389</v>
      </c>
      <c r="H489" s="123" t="s">
        <v>5478</v>
      </c>
      <c r="I489" s="30" t="s">
        <v>6731</v>
      </c>
      <c r="J489" s="27" t="s">
        <v>6827</v>
      </c>
      <c r="M489" s="27" t="str">
        <f>IF(SUMPRODUCT(($H$2:H489=H489)*1)=1,I489,LOOKUP(1,0/($H$1:H488=H489),$M$1:M488)&amp;","&amp;I489)</f>
        <v>CH0025 個網銀系統(PIB)</v>
      </c>
    </row>
    <row r="490" spans="1:13">
      <c r="A490" s="30" t="s">
        <v>6564</v>
      </c>
      <c r="B490" s="27" t="s">
        <v>6676</v>
      </c>
      <c r="D490" s="27" t="s">
        <v>7207</v>
      </c>
      <c r="E490" s="27" t="s">
        <v>6646</v>
      </c>
      <c r="F490" s="27" t="s">
        <v>7208</v>
      </c>
      <c r="H490" s="123" t="s">
        <v>5479</v>
      </c>
      <c r="I490" s="30" t="s">
        <v>6731</v>
      </c>
      <c r="J490" s="27" t="s">
        <v>7209</v>
      </c>
      <c r="M490" s="27" t="str">
        <f>IF(SUMPRODUCT(($H$2:H490=H490)*1)=1,I490,LOOKUP(1,0/($H$1:H489=H490),$M$1:M489)&amp;","&amp;I490)</f>
        <v>CH0025 個網銀系統(PIB)</v>
      </c>
    </row>
    <row r="491" spans="1:13">
      <c r="A491" s="30" t="s">
        <v>6564</v>
      </c>
      <c r="B491" s="27" t="s">
        <v>6676</v>
      </c>
      <c r="D491" s="27" t="s">
        <v>7207</v>
      </c>
      <c r="E491" s="27" t="s">
        <v>6646</v>
      </c>
      <c r="F491" s="27" t="s">
        <v>7390</v>
      </c>
      <c r="H491" s="123" t="s">
        <v>5480</v>
      </c>
      <c r="I491" s="30" t="s">
        <v>6731</v>
      </c>
      <c r="J491" s="27" t="s">
        <v>7209</v>
      </c>
      <c r="M491" s="27" t="str">
        <f>IF(SUMPRODUCT(($H$2:H491=H491)*1)=1,I491,LOOKUP(1,0/($H$1:H490=H491),$M$1:M490)&amp;","&amp;I491)</f>
        <v>CH0025 個網銀系統(PIB)</v>
      </c>
    </row>
    <row r="492" spans="1:13">
      <c r="A492" s="30" t="s">
        <v>6564</v>
      </c>
      <c r="B492" s="27" t="s">
        <v>6676</v>
      </c>
      <c r="D492" s="27" t="s">
        <v>7381</v>
      </c>
      <c r="E492" s="27" t="s">
        <v>7327</v>
      </c>
      <c r="F492" s="27" t="s">
        <v>7391</v>
      </c>
      <c r="H492" s="123" t="s">
        <v>5481</v>
      </c>
      <c r="I492" s="30" t="s">
        <v>6731</v>
      </c>
      <c r="J492" s="27" t="s">
        <v>7383</v>
      </c>
      <c r="M492" s="27" t="str">
        <f>IF(SUMPRODUCT(($H$2:H492=H492)*1)=1,I492,LOOKUP(1,0/($H$1:H491=H492),$M$1:M491)&amp;","&amp;I492)</f>
        <v>CH0025 個網銀系統(PIB)</v>
      </c>
    </row>
    <row r="493" spans="1:13">
      <c r="A493" s="30" t="s">
        <v>6564</v>
      </c>
      <c r="B493" s="27" t="s">
        <v>6676</v>
      </c>
      <c r="D493" s="27" t="s">
        <v>7384</v>
      </c>
      <c r="E493" s="27" t="s">
        <v>7327</v>
      </c>
      <c r="F493" s="27" t="s">
        <v>7392</v>
      </c>
      <c r="H493" s="123" t="s">
        <v>5482</v>
      </c>
      <c r="I493" s="30" t="s">
        <v>6731</v>
      </c>
      <c r="J493" s="27" t="s">
        <v>7386</v>
      </c>
      <c r="M493" s="27" t="str">
        <f>IF(SUMPRODUCT(($H$2:H493=H493)*1)=1,I493,LOOKUP(1,0/($H$1:H492=H493),$M$1:M492)&amp;","&amp;I493)</f>
        <v>CH0025 個網銀系統(PIB)</v>
      </c>
    </row>
    <row r="494" spans="1:13">
      <c r="A494" s="30" t="s">
        <v>6564</v>
      </c>
      <c r="B494" s="27" t="s">
        <v>6676</v>
      </c>
      <c r="D494" s="27" t="s">
        <v>7227</v>
      </c>
      <c r="E494" s="27" t="s">
        <v>6596</v>
      </c>
      <c r="F494" s="27" t="s">
        <v>7228</v>
      </c>
      <c r="H494" s="123" t="s">
        <v>5487</v>
      </c>
      <c r="I494" s="30" t="s">
        <v>6761</v>
      </c>
      <c r="J494" s="27" t="s">
        <v>7229</v>
      </c>
      <c r="M494" s="27" t="str">
        <f>IF(SUMPRODUCT(($H$2:H494=H494)*1)=1,I494,LOOKUP(1,0/($H$1:H493=H494),$M$1:M493)&amp;","&amp;I494)</f>
        <v>TS0077 新世代分行系統(NBS)</v>
      </c>
    </row>
    <row r="495" spans="1:13">
      <c r="A495" s="30" t="s">
        <v>6564</v>
      </c>
      <c r="B495" s="27" t="s">
        <v>6676</v>
      </c>
      <c r="D495" s="27" t="s">
        <v>7227</v>
      </c>
      <c r="E495" s="27" t="s">
        <v>6596</v>
      </c>
      <c r="F495" s="27" t="s">
        <v>7228</v>
      </c>
      <c r="H495" s="123" t="s">
        <v>5488</v>
      </c>
      <c r="I495" s="30" t="s">
        <v>6761</v>
      </c>
      <c r="J495" s="27" t="s">
        <v>7229</v>
      </c>
      <c r="M495" s="27" t="str">
        <f>IF(SUMPRODUCT(($H$2:H495=H495)*1)=1,I495,LOOKUP(1,0/($H$1:H494=H495),$M$1:M494)&amp;","&amp;I495)</f>
        <v>TS0077 新世代分行系統(NBS)</v>
      </c>
    </row>
    <row r="496" spans="1:13">
      <c r="A496" s="30" t="s">
        <v>6564</v>
      </c>
      <c r="B496" s="27" t="s">
        <v>6676</v>
      </c>
      <c r="D496" s="27" t="s">
        <v>7393</v>
      </c>
      <c r="E496" s="27" t="s">
        <v>6596</v>
      </c>
      <c r="F496" s="27" t="s">
        <v>7032</v>
      </c>
      <c r="H496" s="123" t="s">
        <v>5489</v>
      </c>
      <c r="I496" s="30" t="s">
        <v>6761</v>
      </c>
      <c r="J496" s="27" t="s">
        <v>7394</v>
      </c>
      <c r="M496" s="27" t="str">
        <f>IF(SUMPRODUCT(($H$2:H496=H496)*1)=1,I496,LOOKUP(1,0/($H$1:H495=H496),$M$1:M495)&amp;","&amp;I496)</f>
        <v>TS0077 新世代分行系統(NBS)</v>
      </c>
    </row>
    <row r="497" spans="1:13">
      <c r="A497" s="30" t="s">
        <v>6564</v>
      </c>
      <c r="B497" s="27" t="s">
        <v>6676</v>
      </c>
      <c r="D497" s="27" t="s">
        <v>7395</v>
      </c>
      <c r="E497" s="27" t="s">
        <v>6881</v>
      </c>
      <c r="F497" s="27" t="s">
        <v>7396</v>
      </c>
      <c r="H497" s="123" t="s">
        <v>5490</v>
      </c>
      <c r="I497" s="30" t="s">
        <v>6761</v>
      </c>
      <c r="J497" s="27" t="s">
        <v>7397</v>
      </c>
      <c r="M497" s="27" t="str">
        <f>IF(SUMPRODUCT(($H$2:H497=H497)*1)=1,I497,LOOKUP(1,0/($H$1:H496=H497),$M$1:M496)&amp;","&amp;I497)</f>
        <v>TS0077 新世代分行系統(NBS)</v>
      </c>
    </row>
    <row r="498" spans="1:13">
      <c r="A498" s="30" t="s">
        <v>6564</v>
      </c>
      <c r="B498" s="27" t="s">
        <v>6676</v>
      </c>
      <c r="D498" s="27" t="s">
        <v>7398</v>
      </c>
      <c r="E498" s="27" t="s">
        <v>7086</v>
      </c>
      <c r="F498" s="27" t="s">
        <v>7399</v>
      </c>
      <c r="H498" s="123" t="s">
        <v>5491</v>
      </c>
      <c r="I498" s="30" t="s">
        <v>6761</v>
      </c>
      <c r="J498" s="27" t="s">
        <v>7400</v>
      </c>
      <c r="M498" s="27" t="str">
        <f>IF(SUMPRODUCT(($H$2:H498=H498)*1)=1,I498,LOOKUP(1,0/($H$1:H497=H498),$M$1:M497)&amp;","&amp;I498)</f>
        <v>TS0077 新世代分行系統(NBS)</v>
      </c>
    </row>
    <row r="499" spans="1:13">
      <c r="A499" s="30" t="s">
        <v>6564</v>
      </c>
      <c r="B499" s="27" t="s">
        <v>6676</v>
      </c>
      <c r="D499" s="27" t="s">
        <v>7401</v>
      </c>
      <c r="E499" s="27" t="s">
        <v>6876</v>
      </c>
      <c r="F499" s="27" t="s">
        <v>5702</v>
      </c>
      <c r="H499" s="123" t="s">
        <v>5492</v>
      </c>
      <c r="I499" s="30" t="s">
        <v>6761</v>
      </c>
      <c r="J499" s="27" t="s">
        <v>6879</v>
      </c>
      <c r="M499" s="27" t="str">
        <f>IF(SUMPRODUCT(($H$2:H499=H499)*1)=1,I499,LOOKUP(1,0/($H$1:H498=H499),$M$1:M498)&amp;","&amp;I499)</f>
        <v>TS0077 新世代分行系統(NBS)</v>
      </c>
    </row>
    <row r="500" spans="1:13">
      <c r="A500" s="30" t="s">
        <v>6819</v>
      </c>
      <c r="B500" s="27" t="s">
        <v>6676</v>
      </c>
      <c r="D500" s="27" t="s">
        <v>7402</v>
      </c>
      <c r="E500" s="27" t="s">
        <v>6756</v>
      </c>
      <c r="F500" s="27" t="s">
        <v>7403</v>
      </c>
      <c r="H500" s="123" t="s">
        <v>5493</v>
      </c>
      <c r="I500" s="30" t="s">
        <v>6761</v>
      </c>
      <c r="J500" s="27" t="s">
        <v>6827</v>
      </c>
      <c r="M500" s="27" t="str">
        <f>IF(SUMPRODUCT(($H$2:H500=H500)*1)=1,I500,LOOKUP(1,0/($H$1:H499=H500),$M$1:M499)&amp;","&amp;I500)</f>
        <v>TS0077 新世代分行系統(NBS)</v>
      </c>
    </row>
    <row r="501" spans="1:13">
      <c r="A501" s="30" t="s">
        <v>6819</v>
      </c>
      <c r="B501" s="27" t="s">
        <v>6676</v>
      </c>
      <c r="D501" s="27" t="s">
        <v>7230</v>
      </c>
      <c r="E501" s="27" t="s">
        <v>7231</v>
      </c>
      <c r="F501" s="27" t="s">
        <v>7232</v>
      </c>
      <c r="H501" s="123" t="s">
        <v>5494</v>
      </c>
      <c r="I501" s="30" t="s">
        <v>6793</v>
      </c>
      <c r="J501" s="27" t="s">
        <v>6906</v>
      </c>
      <c r="M501" s="27" t="str">
        <f>IF(SUMPRODUCT(($H$2:H501=H501)*1)=1,I501,LOOKUP(1,0/($H$1:H500=H501),$M$1:M500)&amp;","&amp;I501)</f>
        <v>OA0075 敏捷行銷顧客經營系統</v>
      </c>
    </row>
    <row r="502" spans="1:13">
      <c r="A502" s="30" t="s">
        <v>6819</v>
      </c>
      <c r="B502" s="27" t="s">
        <v>6676</v>
      </c>
      <c r="D502" s="27" t="s">
        <v>7230</v>
      </c>
      <c r="E502" s="27" t="s">
        <v>7231</v>
      </c>
      <c r="F502" s="27" t="s">
        <v>7232</v>
      </c>
      <c r="H502" s="123" t="s">
        <v>5494</v>
      </c>
      <c r="I502" s="30" t="s">
        <v>6761</v>
      </c>
      <c r="J502" s="27" t="s">
        <v>6906</v>
      </c>
      <c r="M502" s="27" t="str">
        <f>IF(SUMPRODUCT(($H$2:H502=H502)*1)=1,I502,LOOKUP(1,0/($H$1:H501=H502),$M$1:M501)&amp;","&amp;I502)</f>
        <v>OA0075 敏捷行銷顧客經營系統,TS0077 新世代分行系統(NBS)</v>
      </c>
    </row>
    <row r="503" spans="1:13">
      <c r="A503" s="30" t="s">
        <v>6819</v>
      </c>
      <c r="B503" s="27" t="s">
        <v>6676</v>
      </c>
      <c r="D503" s="27" t="s">
        <v>7230</v>
      </c>
      <c r="E503" s="27" t="s">
        <v>7231</v>
      </c>
      <c r="F503" s="27" t="s">
        <v>7232</v>
      </c>
      <c r="H503" s="123" t="s">
        <v>5494</v>
      </c>
      <c r="I503" s="30" t="s">
        <v>6786</v>
      </c>
      <c r="J503" s="27" t="s">
        <v>6906</v>
      </c>
      <c r="M503" s="27" t="str">
        <f>IF(SUMPRODUCT(($H$2:H503=H503)*1)=1,I503,LOOKUP(1,0/($H$1:H502=H503),$M$1:M502)&amp;","&amp;I503)</f>
        <v>OA0075 敏捷行銷顧客經營系統,TS0077 新世代分行系統(NBS),TS0092 大消金系統</v>
      </c>
    </row>
    <row r="504" spans="1:13">
      <c r="A504" s="30" t="s">
        <v>6819</v>
      </c>
      <c r="B504" s="27" t="s">
        <v>6676</v>
      </c>
      <c r="D504" s="27" t="s">
        <v>7404</v>
      </c>
      <c r="E504" s="27" t="s">
        <v>7231</v>
      </c>
      <c r="F504" s="27" t="s">
        <v>5163</v>
      </c>
      <c r="H504" s="123" t="s">
        <v>5496</v>
      </c>
      <c r="I504" s="30" t="s">
        <v>6761</v>
      </c>
      <c r="J504" s="27" t="s">
        <v>6966</v>
      </c>
      <c r="M504" s="27" t="str">
        <f>IF(SUMPRODUCT(($H$2:H504=H504)*1)=1,I504,LOOKUP(1,0/($H$1:H503=H504),$M$1:M503)&amp;","&amp;I504)</f>
        <v>TS0077 新世代分行系統(NBS)</v>
      </c>
    </row>
    <row r="505" spans="1:13">
      <c r="A505" s="30" t="s">
        <v>6819</v>
      </c>
      <c r="B505" s="27" t="s">
        <v>6676</v>
      </c>
      <c r="D505" s="27" t="s">
        <v>7405</v>
      </c>
      <c r="E505" s="27" t="s">
        <v>6964</v>
      </c>
      <c r="F505" s="27" t="s">
        <v>7406</v>
      </c>
      <c r="H505" s="123" t="s">
        <v>5497</v>
      </c>
      <c r="I505" s="30" t="s">
        <v>6761</v>
      </c>
      <c r="J505" s="27" t="s">
        <v>7407</v>
      </c>
      <c r="M505" s="27" t="str">
        <f>IF(SUMPRODUCT(($H$2:H505=H505)*1)=1,I505,LOOKUP(1,0/($H$1:H504=H505),$M$1:M504)&amp;","&amp;I505)</f>
        <v>TS0077 新世代分行系統(NBS)</v>
      </c>
    </row>
    <row r="506" spans="1:13">
      <c r="A506" s="30" t="s">
        <v>6819</v>
      </c>
      <c r="B506" s="27" t="s">
        <v>6676</v>
      </c>
      <c r="D506" s="27" t="s">
        <v>6998</v>
      </c>
      <c r="E506" s="27" t="s">
        <v>6964</v>
      </c>
      <c r="F506" s="27" t="s">
        <v>6999</v>
      </c>
      <c r="H506" s="123" t="s">
        <v>5498</v>
      </c>
      <c r="I506" s="30" t="s">
        <v>6761</v>
      </c>
      <c r="J506" s="27" t="s">
        <v>6906</v>
      </c>
      <c r="M506" s="27" t="str">
        <f>IF(SUMPRODUCT(($H$2:H506=H506)*1)=1,I506,LOOKUP(1,0/($H$1:H505=H506),$M$1:M505)&amp;","&amp;I506)</f>
        <v>TS0077 新世代分行系統(NBS)</v>
      </c>
    </row>
    <row r="507" spans="1:13">
      <c r="A507" s="30" t="s">
        <v>6819</v>
      </c>
      <c r="B507" s="27" t="s">
        <v>6676</v>
      </c>
      <c r="D507" s="27" t="s">
        <v>7408</v>
      </c>
      <c r="E507" s="27" t="s">
        <v>6898</v>
      </c>
      <c r="F507" s="27" t="s">
        <v>7409</v>
      </c>
      <c r="H507" s="123" t="s">
        <v>5499</v>
      </c>
      <c r="I507" s="30" t="s">
        <v>6761</v>
      </c>
      <c r="J507" s="27" t="s">
        <v>7006</v>
      </c>
      <c r="M507" s="27" t="str">
        <f>IF(SUMPRODUCT(($H$2:H507=H507)*1)=1,I507,LOOKUP(1,0/($H$1:H506=H507),$M$1:M506)&amp;","&amp;I507)</f>
        <v>TS0077 新世代分行系統(NBS)</v>
      </c>
    </row>
    <row r="508" spans="1:13">
      <c r="A508" s="30" t="s">
        <v>6819</v>
      </c>
      <c r="B508" s="27" t="s">
        <v>6676</v>
      </c>
      <c r="D508" s="27" t="s">
        <v>7410</v>
      </c>
      <c r="E508" s="27" t="s">
        <v>6993</v>
      </c>
      <c r="F508" s="27" t="s">
        <v>5501</v>
      </c>
      <c r="H508" s="123" t="s">
        <v>5500</v>
      </c>
      <c r="I508" s="30" t="s">
        <v>6761</v>
      </c>
      <c r="J508" s="27" t="s">
        <v>7411</v>
      </c>
      <c r="M508" s="27" t="str">
        <f>IF(SUMPRODUCT(($H$2:H508=H508)*1)=1,I508,LOOKUP(1,0/($H$1:H507=H508),$M$1:M507)&amp;","&amp;I508)</f>
        <v>TS0077 新世代分行系統(NBS)</v>
      </c>
    </row>
    <row r="509" spans="1:13">
      <c r="A509" s="30" t="s">
        <v>6819</v>
      </c>
      <c r="B509" s="27" t="s">
        <v>6676</v>
      </c>
      <c r="D509" s="27" t="s">
        <v>7412</v>
      </c>
      <c r="E509" s="27" t="s">
        <v>7413</v>
      </c>
      <c r="F509" s="27" t="s">
        <v>7414</v>
      </c>
      <c r="H509" s="123" t="s">
        <v>5502</v>
      </c>
      <c r="I509" s="30" t="s">
        <v>6761</v>
      </c>
      <c r="J509" s="27" t="s">
        <v>7415</v>
      </c>
      <c r="M509" s="27" t="str">
        <f>IF(SUMPRODUCT(($H$2:H509=H509)*1)=1,I509,LOOKUP(1,0/($H$1:H508=H509),$M$1:M508)&amp;","&amp;I509)</f>
        <v>TS0077 新世代分行系統(NBS)</v>
      </c>
    </row>
    <row r="510" spans="1:13">
      <c r="A510" s="30" t="s">
        <v>6819</v>
      </c>
      <c r="B510" s="27" t="s">
        <v>6676</v>
      </c>
      <c r="D510" s="27" t="s">
        <v>7233</v>
      </c>
      <c r="E510" s="27" t="s">
        <v>6756</v>
      </c>
      <c r="F510" s="27" t="s">
        <v>7234</v>
      </c>
      <c r="H510" s="123" t="s">
        <v>5503</v>
      </c>
      <c r="I510" s="30" t="s">
        <v>6761</v>
      </c>
      <c r="J510" s="27" t="s">
        <v>7006</v>
      </c>
      <c r="M510" s="27" t="str">
        <f>IF(SUMPRODUCT(($H$2:H510=H510)*1)=1,I510,LOOKUP(1,0/($H$1:H509=H510),$M$1:M509)&amp;","&amp;I510)</f>
        <v>TS0077 新世代分行系統(NBS)</v>
      </c>
    </row>
    <row r="511" spans="1:13">
      <c r="A511" s="30" t="s">
        <v>6819</v>
      </c>
      <c r="B511" s="27" t="s">
        <v>6676</v>
      </c>
      <c r="D511" s="27" t="s">
        <v>7233</v>
      </c>
      <c r="E511" s="27" t="s">
        <v>7416</v>
      </c>
      <c r="F511" s="27" t="s">
        <v>7234</v>
      </c>
      <c r="H511" s="123" t="s">
        <v>7417</v>
      </c>
      <c r="I511" s="30" t="s">
        <v>6761</v>
      </c>
      <c r="J511" s="27" t="s">
        <v>7006</v>
      </c>
      <c r="M511" s="27" t="str">
        <f>IF(SUMPRODUCT(($H$2:H511=H511)*1)=1,I511,LOOKUP(1,0/($H$1:H510=H511),$M$1:M510)&amp;","&amp;I511)</f>
        <v>TS0077 新世代分行系統(NBS)</v>
      </c>
    </row>
    <row r="512" spans="1:13">
      <c r="A512" s="30" t="s">
        <v>6819</v>
      </c>
      <c r="B512" s="27" t="s">
        <v>6676</v>
      </c>
      <c r="D512" s="27" t="s">
        <v>7009</v>
      </c>
      <c r="E512" s="27" t="s">
        <v>7004</v>
      </c>
      <c r="F512" s="27" t="s">
        <v>7010</v>
      </c>
      <c r="H512" s="123" t="s">
        <v>5504</v>
      </c>
      <c r="I512" s="30" t="s">
        <v>6761</v>
      </c>
      <c r="J512" s="27" t="s">
        <v>7006</v>
      </c>
      <c r="M512" s="27" t="str">
        <f>IF(SUMPRODUCT(($H$2:H512=H512)*1)=1,I512,LOOKUP(1,0/($H$1:H511=H512),$M$1:M511)&amp;","&amp;I512)</f>
        <v>TS0077 新世代分行系統(NBS)</v>
      </c>
    </row>
    <row r="513" spans="1:13">
      <c r="A513" s="30" t="s">
        <v>6819</v>
      </c>
      <c r="B513" s="27" t="s">
        <v>6676</v>
      </c>
      <c r="D513" s="27" t="s">
        <v>7418</v>
      </c>
      <c r="E513" s="27" t="s">
        <v>7231</v>
      </c>
      <c r="F513" s="27" t="s">
        <v>7419</v>
      </c>
      <c r="H513" s="123" t="s">
        <v>5505</v>
      </c>
      <c r="I513" s="30" t="s">
        <v>6761</v>
      </c>
      <c r="J513" s="27" t="s">
        <v>6906</v>
      </c>
      <c r="M513" s="27" t="str">
        <f>IF(SUMPRODUCT(($H$2:H513=H513)*1)=1,I513,LOOKUP(1,0/($H$1:H512=H513),$M$1:M512)&amp;","&amp;I513)</f>
        <v>TS0077 新世代分行系統(NBS)</v>
      </c>
    </row>
    <row r="514" spans="1:13">
      <c r="A514" s="30" t="s">
        <v>6819</v>
      </c>
      <c r="B514" s="27" t="s">
        <v>6676</v>
      </c>
      <c r="D514" s="27" t="s">
        <v>7235</v>
      </c>
      <c r="E514" s="27" t="s">
        <v>7004</v>
      </c>
      <c r="F514" s="27" t="s">
        <v>5527</v>
      </c>
      <c r="H514" s="123" t="s">
        <v>5506</v>
      </c>
      <c r="I514" s="30" t="s">
        <v>6761</v>
      </c>
      <c r="J514" s="27" t="s">
        <v>7006</v>
      </c>
      <c r="M514" s="27" t="str">
        <f>IF(SUMPRODUCT(($H$2:H514=H514)*1)=1,I514,LOOKUP(1,0/($H$1:H513=H514),$M$1:M513)&amp;","&amp;I514)</f>
        <v>TS0077 新世代分行系統(NBS)</v>
      </c>
    </row>
    <row r="515" spans="1:13">
      <c r="A515" s="30" t="s">
        <v>6819</v>
      </c>
      <c r="B515" s="27" t="s">
        <v>6676</v>
      </c>
      <c r="D515" s="27" t="s">
        <v>7420</v>
      </c>
      <c r="E515" s="27" t="s">
        <v>7004</v>
      </c>
      <c r="F515" s="27" t="s">
        <v>5508</v>
      </c>
      <c r="H515" s="123" t="s">
        <v>5507</v>
      </c>
      <c r="I515" s="30" t="s">
        <v>6761</v>
      </c>
      <c r="J515" s="27" t="s">
        <v>7006</v>
      </c>
      <c r="M515" s="27" t="str">
        <f>IF(SUMPRODUCT(($H$2:H515=H515)*1)=1,I515,LOOKUP(1,0/($H$1:H514=H515),$M$1:M514)&amp;","&amp;I515)</f>
        <v>TS0077 新世代分行系統(NBS)</v>
      </c>
    </row>
    <row r="516" spans="1:13">
      <c r="A516" s="30" t="s">
        <v>6819</v>
      </c>
      <c r="B516" s="27" t="s">
        <v>6676</v>
      </c>
      <c r="D516" s="27" t="s">
        <v>7421</v>
      </c>
      <c r="E516" s="27" t="s">
        <v>7037</v>
      </c>
      <c r="F516" s="27" t="s">
        <v>5510</v>
      </c>
      <c r="H516" s="123" t="s">
        <v>5509</v>
      </c>
      <c r="I516" s="30" t="s">
        <v>6761</v>
      </c>
      <c r="J516" s="27" t="s">
        <v>7422</v>
      </c>
      <c r="M516" s="27" t="str">
        <f>IF(SUMPRODUCT(($H$2:H516=H516)*1)=1,I516,LOOKUP(1,0/($H$1:H515=H516),$M$1:M515)&amp;","&amp;I516)</f>
        <v>TS0077 新世代分行系統(NBS)</v>
      </c>
    </row>
    <row r="517" spans="1:13">
      <c r="A517" s="30" t="s">
        <v>6819</v>
      </c>
      <c r="B517" s="27" t="s">
        <v>6676</v>
      </c>
      <c r="D517" s="27" t="s">
        <v>7423</v>
      </c>
      <c r="E517" s="27" t="s">
        <v>7091</v>
      </c>
      <c r="F517" s="27" t="s">
        <v>7424</v>
      </c>
      <c r="H517" s="123" t="s">
        <v>5511</v>
      </c>
      <c r="I517" s="30" t="s">
        <v>6761</v>
      </c>
      <c r="J517" s="27" t="s">
        <v>7112</v>
      </c>
      <c r="M517" s="27" t="str">
        <f>IF(SUMPRODUCT(($H$2:H517=H517)*1)=1,I517,LOOKUP(1,0/($H$1:H516=H517),$M$1:M516)&amp;","&amp;I517)</f>
        <v>TS0077 新世代分行系統(NBS)</v>
      </c>
    </row>
    <row r="518" spans="1:13">
      <c r="A518" s="30" t="s">
        <v>6819</v>
      </c>
      <c r="B518" s="27" t="s">
        <v>6676</v>
      </c>
      <c r="D518" s="27" t="s">
        <v>7425</v>
      </c>
      <c r="E518" s="27" t="s">
        <v>7426</v>
      </c>
      <c r="F518" s="27" t="s">
        <v>5513</v>
      </c>
      <c r="H518" s="123" t="s">
        <v>5512</v>
      </c>
      <c r="I518" s="30" t="s">
        <v>6761</v>
      </c>
      <c r="J518" s="27" t="s">
        <v>7427</v>
      </c>
      <c r="M518" s="27" t="str">
        <f>IF(SUMPRODUCT(($H$2:H518=H518)*1)=1,I518,LOOKUP(1,0/($H$1:H517=H518),$M$1:M517)&amp;","&amp;I518)</f>
        <v>TS0077 新世代分行系統(NBS)</v>
      </c>
    </row>
    <row r="519" spans="1:13">
      <c r="A519" s="30" t="s">
        <v>6819</v>
      </c>
      <c r="B519" s="27" t="s">
        <v>6676</v>
      </c>
      <c r="D519" s="27" t="s">
        <v>7428</v>
      </c>
      <c r="E519" s="27" t="s">
        <v>7004</v>
      </c>
      <c r="F519" s="27" t="s">
        <v>7429</v>
      </c>
      <c r="H519" s="123" t="s">
        <v>5514</v>
      </c>
      <c r="I519" s="30" t="s">
        <v>6761</v>
      </c>
      <c r="J519" s="27" t="s">
        <v>7006</v>
      </c>
      <c r="M519" s="27" t="str">
        <f>IF(SUMPRODUCT(($H$2:H519=H519)*1)=1,I519,LOOKUP(1,0/($H$1:H518=H519),$M$1:M518)&amp;","&amp;I519)</f>
        <v>TS0077 新世代分行系統(NBS)</v>
      </c>
    </row>
    <row r="520" spans="1:13">
      <c r="A520" s="30" t="s">
        <v>6819</v>
      </c>
      <c r="B520" s="27" t="s">
        <v>6676</v>
      </c>
      <c r="D520" s="27" t="s">
        <v>7430</v>
      </c>
      <c r="E520" s="27" t="s">
        <v>7004</v>
      </c>
      <c r="F520" s="27" t="s">
        <v>7431</v>
      </c>
      <c r="H520" s="123" t="s">
        <v>5515</v>
      </c>
      <c r="I520" s="30" t="s">
        <v>6761</v>
      </c>
      <c r="J520" s="27" t="s">
        <v>7432</v>
      </c>
      <c r="M520" s="27" t="str">
        <f>IF(SUMPRODUCT(($H$2:H520=H520)*1)=1,I520,LOOKUP(1,0/($H$1:H519=H520),$M$1:M519)&amp;","&amp;I520)</f>
        <v>TS0077 新世代分行系統(NBS)</v>
      </c>
    </row>
    <row r="521" spans="1:13">
      <c r="A521" s="30" t="s">
        <v>6819</v>
      </c>
      <c r="B521" s="27" t="s">
        <v>6676</v>
      </c>
      <c r="D521" s="27" t="s">
        <v>7433</v>
      </c>
      <c r="E521" s="27" t="s">
        <v>7004</v>
      </c>
      <c r="F521" s="27" t="s">
        <v>5517</v>
      </c>
      <c r="H521" s="123" t="s">
        <v>5516</v>
      </c>
      <c r="I521" s="30" t="s">
        <v>6761</v>
      </c>
      <c r="J521" s="27" t="s">
        <v>7006</v>
      </c>
      <c r="M521" s="27" t="str">
        <f>IF(SUMPRODUCT(($H$2:H521=H521)*1)=1,I521,LOOKUP(1,0/($H$1:H520=H521),$M$1:M520)&amp;","&amp;I521)</f>
        <v>TS0077 新世代分行系統(NBS)</v>
      </c>
    </row>
    <row r="522" spans="1:13">
      <c r="A522" s="30" t="s">
        <v>6819</v>
      </c>
      <c r="B522" s="27" t="s">
        <v>6676</v>
      </c>
      <c r="D522" s="27" t="s">
        <v>7434</v>
      </c>
      <c r="E522" s="27" t="s">
        <v>7004</v>
      </c>
      <c r="F522" s="27" t="s">
        <v>7435</v>
      </c>
      <c r="H522" s="123" t="s">
        <v>5518</v>
      </c>
      <c r="I522" s="30" t="s">
        <v>6761</v>
      </c>
      <c r="J522" s="27" t="s">
        <v>6928</v>
      </c>
      <c r="M522" s="27" t="str">
        <f>IF(SUMPRODUCT(($H$2:H522=H522)*1)=1,I522,LOOKUP(1,0/($H$1:H521=H522),$M$1:M521)&amp;","&amp;I522)</f>
        <v>TS0077 新世代分行系統(NBS)</v>
      </c>
    </row>
    <row r="523" spans="1:13">
      <c r="A523" s="30" t="s">
        <v>6819</v>
      </c>
      <c r="B523" s="27" t="s">
        <v>6676</v>
      </c>
      <c r="D523" s="27" t="s">
        <v>7434</v>
      </c>
      <c r="E523" s="27" t="s">
        <v>7004</v>
      </c>
      <c r="F523" s="27" t="s">
        <v>7435</v>
      </c>
      <c r="H523" s="123" t="s">
        <v>5519</v>
      </c>
      <c r="I523" s="30" t="s">
        <v>6761</v>
      </c>
      <c r="J523" s="27" t="s">
        <v>6928</v>
      </c>
      <c r="M523" s="27" t="str">
        <f>IF(SUMPRODUCT(($H$2:H523=H523)*1)=1,I523,LOOKUP(1,0/($H$1:H522=H523),$M$1:M522)&amp;","&amp;I523)</f>
        <v>TS0077 新世代分行系統(NBS)</v>
      </c>
    </row>
    <row r="524" spans="1:13">
      <c r="A524" s="30" t="s">
        <v>6819</v>
      </c>
      <c r="B524" s="27" t="s">
        <v>6676</v>
      </c>
      <c r="D524" s="27" t="s">
        <v>7436</v>
      </c>
      <c r="E524" s="27" t="s">
        <v>6985</v>
      </c>
      <c r="F524" s="27" t="s">
        <v>7437</v>
      </c>
      <c r="H524" s="123" t="s">
        <v>5520</v>
      </c>
      <c r="I524" s="30" t="s">
        <v>6761</v>
      </c>
      <c r="J524" s="27" t="s">
        <v>6901</v>
      </c>
      <c r="M524" s="27" t="str">
        <f>IF(SUMPRODUCT(($H$2:H524=H524)*1)=1,I524,LOOKUP(1,0/($H$1:H523=H524),$M$1:M523)&amp;","&amp;I524)</f>
        <v>TS0077 新世代分行系統(NBS)</v>
      </c>
    </row>
    <row r="525" spans="1:13">
      <c r="A525" s="30" t="s">
        <v>6819</v>
      </c>
      <c r="B525" s="27" t="s">
        <v>6676</v>
      </c>
      <c r="D525" s="27" t="s">
        <v>6998</v>
      </c>
      <c r="E525" s="27" t="s">
        <v>6584</v>
      </c>
      <c r="F525" s="27" t="s">
        <v>6999</v>
      </c>
      <c r="H525" s="123" t="s">
        <v>7438</v>
      </c>
      <c r="I525" s="30" t="s">
        <v>6761</v>
      </c>
      <c r="J525" s="27" t="s">
        <v>6906</v>
      </c>
      <c r="M525" s="27" t="str">
        <f>IF(SUMPRODUCT(($H$2:H525=H525)*1)=1,I525,LOOKUP(1,0/($H$1:H524=H525),$M$1:M524)&amp;","&amp;I525)</f>
        <v>TS0077 新世代分行系統(NBS)</v>
      </c>
    </row>
    <row r="526" spans="1:13">
      <c r="A526" s="30" t="s">
        <v>6819</v>
      </c>
      <c r="B526" s="27" t="s">
        <v>6676</v>
      </c>
      <c r="D526" s="27" t="s">
        <v>7439</v>
      </c>
      <c r="E526" s="27" t="s">
        <v>6756</v>
      </c>
      <c r="F526" s="27" t="s">
        <v>7440</v>
      </c>
      <c r="H526" s="123" t="s">
        <v>5521</v>
      </c>
      <c r="I526" s="30" t="s">
        <v>6761</v>
      </c>
      <c r="J526" s="27" t="s">
        <v>6827</v>
      </c>
      <c r="M526" s="27" t="str">
        <f>IF(SUMPRODUCT(($H$2:H526=H526)*1)=1,I526,LOOKUP(1,0/($H$1:H525=H526),$M$1:M525)&amp;","&amp;I526)</f>
        <v>TS0077 新世代分行系統(NBS)</v>
      </c>
    </row>
    <row r="527" spans="1:13">
      <c r="A527" s="30" t="s">
        <v>6819</v>
      </c>
      <c r="B527" s="27" t="s">
        <v>6676</v>
      </c>
      <c r="D527" s="27" t="s">
        <v>7230</v>
      </c>
      <c r="E527" s="27" t="s">
        <v>7231</v>
      </c>
      <c r="F527" s="27" t="s">
        <v>7232</v>
      </c>
      <c r="H527" s="123" t="s">
        <v>5522</v>
      </c>
      <c r="I527" s="30" t="s">
        <v>6761</v>
      </c>
      <c r="J527" s="27" t="s">
        <v>6906</v>
      </c>
      <c r="M527" s="27" t="str">
        <f>IF(SUMPRODUCT(($H$2:H527=H527)*1)=1,I527,LOOKUP(1,0/($H$1:H526=H527),$M$1:M526)&amp;","&amp;I527)</f>
        <v>TS0077 新世代分行系統(NBS)</v>
      </c>
    </row>
    <row r="528" spans="1:13">
      <c r="A528" s="30" t="s">
        <v>6819</v>
      </c>
      <c r="B528" s="27" t="s">
        <v>6676</v>
      </c>
      <c r="D528" s="27" t="s">
        <v>7418</v>
      </c>
      <c r="E528" s="27" t="s">
        <v>6756</v>
      </c>
      <c r="F528" s="27" t="s">
        <v>7441</v>
      </c>
      <c r="H528" s="123" t="s">
        <v>5523</v>
      </c>
      <c r="I528" s="30" t="s">
        <v>6761</v>
      </c>
      <c r="J528" s="27" t="s">
        <v>6906</v>
      </c>
      <c r="M528" s="27" t="str">
        <f>IF(SUMPRODUCT(($H$2:H528=H528)*1)=1,I528,LOOKUP(1,0/($H$1:H527=H528),$M$1:M527)&amp;","&amp;I528)</f>
        <v>TS0077 新世代分行系統(NBS)</v>
      </c>
    </row>
    <row r="529" spans="1:13">
      <c r="A529" s="30" t="s">
        <v>6819</v>
      </c>
      <c r="B529" s="27" t="s">
        <v>6676</v>
      </c>
      <c r="D529" s="27" t="s">
        <v>7233</v>
      </c>
      <c r="E529" s="27" t="s">
        <v>7004</v>
      </c>
      <c r="F529" s="27" t="s">
        <v>7234</v>
      </c>
      <c r="H529" s="123" t="s">
        <v>5524</v>
      </c>
      <c r="I529" s="30" t="s">
        <v>6761</v>
      </c>
      <c r="J529" s="27" t="s">
        <v>7006</v>
      </c>
      <c r="M529" s="27" t="str">
        <f>IF(SUMPRODUCT(($H$2:H529=H529)*1)=1,I529,LOOKUP(1,0/($H$1:H528=H529),$M$1:M528)&amp;","&amp;I529)</f>
        <v>TS0077 新世代分行系統(NBS)</v>
      </c>
    </row>
    <row r="530" spans="1:13">
      <c r="A530" s="30" t="s">
        <v>6819</v>
      </c>
      <c r="B530" s="27" t="s">
        <v>6676</v>
      </c>
      <c r="D530" s="27" t="s">
        <v>7233</v>
      </c>
      <c r="E530" s="27" t="s">
        <v>7004</v>
      </c>
      <c r="F530" s="27" t="s">
        <v>7234</v>
      </c>
      <c r="H530" s="123" t="s">
        <v>5524</v>
      </c>
      <c r="I530" s="30" t="s">
        <v>6786</v>
      </c>
      <c r="J530" s="27" t="s">
        <v>7006</v>
      </c>
      <c r="M530" s="27" t="str">
        <f>IF(SUMPRODUCT(($H$2:H530=H530)*1)=1,I530,LOOKUP(1,0/($H$1:H529=H530),$M$1:M529)&amp;","&amp;I530)</f>
        <v>TS0077 新世代分行系統(NBS),TS0092 大消金系統</v>
      </c>
    </row>
    <row r="531" spans="1:13">
      <c r="A531" s="30" t="s">
        <v>6819</v>
      </c>
      <c r="B531" s="27" t="s">
        <v>6676</v>
      </c>
      <c r="D531" s="27" t="s">
        <v>7235</v>
      </c>
      <c r="E531" s="27" t="s">
        <v>7004</v>
      </c>
      <c r="F531" s="27" t="s">
        <v>5527</v>
      </c>
      <c r="H531" s="123" t="s">
        <v>5526</v>
      </c>
      <c r="I531" s="30" t="s">
        <v>6761</v>
      </c>
      <c r="J531" s="27" t="s">
        <v>7006</v>
      </c>
      <c r="M531" s="27" t="str">
        <f>IF(SUMPRODUCT(($H$2:H531=H531)*1)=1,I531,LOOKUP(1,0/($H$1:H530=H531),$M$1:M530)&amp;","&amp;I531)</f>
        <v>TS0077 新世代分行系統(NBS)</v>
      </c>
    </row>
    <row r="532" spans="1:13">
      <c r="A532" s="30" t="s">
        <v>6819</v>
      </c>
      <c r="B532" s="27" t="s">
        <v>6676</v>
      </c>
      <c r="D532" s="27" t="s">
        <v>7442</v>
      </c>
      <c r="E532" s="27" t="s">
        <v>6756</v>
      </c>
      <c r="F532" s="27" t="s">
        <v>5529</v>
      </c>
      <c r="H532" s="123" t="s">
        <v>5528</v>
      </c>
      <c r="I532" s="30" t="s">
        <v>6761</v>
      </c>
      <c r="J532" s="27" t="s">
        <v>6827</v>
      </c>
      <c r="M532" s="27" t="str">
        <f>IF(SUMPRODUCT(($H$2:H532=H532)*1)=1,I532,LOOKUP(1,0/($H$1:H531=H532),$M$1:M531)&amp;","&amp;I532)</f>
        <v>TS0077 新世代分行系統(NBS)</v>
      </c>
    </row>
    <row r="533" spans="1:13">
      <c r="A533" s="30" t="s">
        <v>6564</v>
      </c>
      <c r="B533" s="27" t="s">
        <v>6676</v>
      </c>
      <c r="D533" s="27" t="s">
        <v>7443</v>
      </c>
      <c r="E533" s="27" t="s">
        <v>6985</v>
      </c>
      <c r="F533" s="27" t="s">
        <v>7444</v>
      </c>
      <c r="H533" s="123" t="s">
        <v>5530</v>
      </c>
      <c r="I533" s="30" t="s">
        <v>6761</v>
      </c>
      <c r="J533" s="27" t="s">
        <v>7445</v>
      </c>
      <c r="M533" s="27" t="str">
        <f>IF(SUMPRODUCT(($H$2:H533=H533)*1)=1,I533,LOOKUP(1,0/($H$1:H532=H533),$M$1:M532)&amp;","&amp;I533)</f>
        <v>TS0077 新世代分行系統(NBS)</v>
      </c>
    </row>
    <row r="534" spans="1:13">
      <c r="A534" s="30" t="s">
        <v>6564</v>
      </c>
      <c r="B534" s="27" t="s">
        <v>6676</v>
      </c>
      <c r="D534" s="27" t="s">
        <v>7446</v>
      </c>
      <c r="E534" s="27" t="s">
        <v>7037</v>
      </c>
      <c r="F534" s="27" t="s">
        <v>7447</v>
      </c>
      <c r="H534" s="123" t="s">
        <v>5531</v>
      </c>
      <c r="I534" s="30" t="s">
        <v>6761</v>
      </c>
      <c r="J534" s="27" t="s">
        <v>7039</v>
      </c>
      <c r="M534" s="27" t="str">
        <f>IF(SUMPRODUCT(($H$2:H534=H534)*1)=1,I534,LOOKUP(1,0/($H$1:H533=H534),$M$1:M533)&amp;","&amp;I534)</f>
        <v>TS0077 新世代分行系統(NBS)</v>
      </c>
    </row>
    <row r="535" spans="1:13">
      <c r="A535" s="30" t="s">
        <v>6564</v>
      </c>
      <c r="B535" s="27" t="s">
        <v>6676</v>
      </c>
      <c r="D535" s="27" t="s">
        <v>7443</v>
      </c>
      <c r="E535" s="27" t="s">
        <v>7448</v>
      </c>
      <c r="F535" s="27" t="s">
        <v>7449</v>
      </c>
      <c r="H535" s="123" t="s">
        <v>5532</v>
      </c>
      <c r="I535" s="30" t="s">
        <v>6761</v>
      </c>
      <c r="J535" s="27" t="s">
        <v>7445</v>
      </c>
      <c r="M535" s="27" t="str">
        <f>IF(SUMPRODUCT(($H$2:H535=H535)*1)=1,I535,LOOKUP(1,0/($H$1:H534=H535),$M$1:M534)&amp;","&amp;I535)</f>
        <v>TS0077 新世代分行系統(NBS)</v>
      </c>
    </row>
    <row r="536" spans="1:13">
      <c r="A536" s="30" t="s">
        <v>6564</v>
      </c>
      <c r="B536" s="27" t="s">
        <v>6676</v>
      </c>
      <c r="D536" s="27" t="s">
        <v>6992</v>
      </c>
      <c r="E536" s="27" t="s">
        <v>6993</v>
      </c>
      <c r="F536" s="27" t="s">
        <v>5534</v>
      </c>
      <c r="H536" s="123" t="s">
        <v>5533</v>
      </c>
      <c r="I536" s="30" t="s">
        <v>6761</v>
      </c>
      <c r="J536" s="27" t="s">
        <v>6995</v>
      </c>
      <c r="M536" s="27" t="str">
        <f>IF(SUMPRODUCT(($H$2:H536=H536)*1)=1,I536,LOOKUP(1,0/($H$1:H535=H536),$M$1:M535)&amp;","&amp;I536)</f>
        <v>TS0077 新世代分行系統(NBS)</v>
      </c>
    </row>
    <row r="537" spans="1:13">
      <c r="A537" s="30" t="s">
        <v>6564</v>
      </c>
      <c r="B537" s="27" t="s">
        <v>6676</v>
      </c>
      <c r="D537" s="27" t="s">
        <v>6992</v>
      </c>
      <c r="E537" s="27" t="s">
        <v>6993</v>
      </c>
      <c r="F537" s="27" t="s">
        <v>7450</v>
      </c>
      <c r="H537" s="123" t="s">
        <v>5535</v>
      </c>
      <c r="I537" s="30" t="s">
        <v>6761</v>
      </c>
      <c r="J537" s="27" t="s">
        <v>6995</v>
      </c>
      <c r="M537" s="27" t="str">
        <f>IF(SUMPRODUCT(($H$2:H537=H537)*1)=1,I537,LOOKUP(1,0/($H$1:H536=H537),$M$1:M536)&amp;","&amp;I537)</f>
        <v>TS0077 新世代分行系統(NBS)</v>
      </c>
    </row>
    <row r="538" spans="1:13">
      <c r="A538" s="30" t="s">
        <v>6564</v>
      </c>
      <c r="B538" s="27" t="s">
        <v>6676</v>
      </c>
      <c r="D538" s="27" t="s">
        <v>6992</v>
      </c>
      <c r="E538" s="27" t="s">
        <v>6993</v>
      </c>
      <c r="F538" s="27" t="s">
        <v>7451</v>
      </c>
      <c r="H538" s="123" t="s">
        <v>5536</v>
      </c>
      <c r="I538" s="30" t="s">
        <v>6761</v>
      </c>
      <c r="J538" s="27" t="s">
        <v>6995</v>
      </c>
      <c r="M538" s="27" t="str">
        <f>IF(SUMPRODUCT(($H$2:H538=H538)*1)=1,I538,LOOKUP(1,0/($H$1:H537=H538),$M$1:M537)&amp;","&amp;I538)</f>
        <v>TS0077 新世代分行系統(NBS)</v>
      </c>
    </row>
    <row r="539" spans="1:13">
      <c r="A539" s="30" t="s">
        <v>6564</v>
      </c>
      <c r="B539" s="27" t="s">
        <v>6676</v>
      </c>
      <c r="D539" s="27" t="s">
        <v>6992</v>
      </c>
      <c r="E539" s="27" t="s">
        <v>6993</v>
      </c>
      <c r="F539" s="27" t="s">
        <v>7452</v>
      </c>
      <c r="H539" s="123" t="s">
        <v>5537</v>
      </c>
      <c r="I539" s="30" t="s">
        <v>6761</v>
      </c>
      <c r="J539" s="27" t="s">
        <v>6995</v>
      </c>
      <c r="M539" s="27" t="str">
        <f>IF(SUMPRODUCT(($H$2:H539=H539)*1)=1,I539,LOOKUP(1,0/($H$1:H538=H539),$M$1:M538)&amp;","&amp;I539)</f>
        <v>TS0077 新世代分行系統(NBS)</v>
      </c>
    </row>
    <row r="540" spans="1:13">
      <c r="A540" s="30" t="s">
        <v>6564</v>
      </c>
      <c r="B540" s="27" t="s">
        <v>6676</v>
      </c>
      <c r="D540" s="27" t="s">
        <v>6992</v>
      </c>
      <c r="E540" s="27" t="s">
        <v>6993</v>
      </c>
      <c r="F540" s="27" t="s">
        <v>7453</v>
      </c>
      <c r="H540" s="123" t="s">
        <v>5538</v>
      </c>
      <c r="I540" s="30" t="s">
        <v>6761</v>
      </c>
      <c r="J540" s="27" t="s">
        <v>6995</v>
      </c>
      <c r="M540" s="27" t="str">
        <f>IF(SUMPRODUCT(($H$2:H540=H540)*1)=1,I540,LOOKUP(1,0/($H$1:H539=H540),$M$1:M539)&amp;","&amp;I540)</f>
        <v>TS0077 新世代分行系統(NBS)</v>
      </c>
    </row>
    <row r="541" spans="1:13">
      <c r="A541" s="30" t="s">
        <v>6564</v>
      </c>
      <c r="B541" s="27" t="s">
        <v>6676</v>
      </c>
      <c r="D541" s="27" t="s">
        <v>6992</v>
      </c>
      <c r="E541" s="27" t="s">
        <v>6993</v>
      </c>
      <c r="F541" s="27" t="s">
        <v>7451</v>
      </c>
      <c r="H541" s="123" t="s">
        <v>5539</v>
      </c>
      <c r="I541" s="30" t="s">
        <v>6761</v>
      </c>
      <c r="J541" s="27" t="s">
        <v>6995</v>
      </c>
      <c r="M541" s="27" t="str">
        <f>IF(SUMPRODUCT(($H$2:H541=H541)*1)=1,I541,LOOKUP(1,0/($H$1:H540=H541),$M$1:M540)&amp;","&amp;I541)</f>
        <v>TS0077 新世代分行系統(NBS)</v>
      </c>
    </row>
    <row r="542" spans="1:13">
      <c r="A542" s="30" t="s">
        <v>6564</v>
      </c>
      <c r="B542" s="27" t="s">
        <v>6676</v>
      </c>
      <c r="D542" s="27" t="s">
        <v>6992</v>
      </c>
      <c r="E542" s="27" t="s">
        <v>7245</v>
      </c>
      <c r="F542" s="27" t="s">
        <v>7454</v>
      </c>
      <c r="H542" s="123" t="s">
        <v>5540</v>
      </c>
      <c r="I542" s="30" t="s">
        <v>6761</v>
      </c>
      <c r="J542" s="27" t="s">
        <v>7455</v>
      </c>
      <c r="M542" s="27" t="str">
        <f>IF(SUMPRODUCT(($H$2:H542=H542)*1)=1,I542,LOOKUP(1,0/($H$1:H541=H542),$M$1:M541)&amp;","&amp;I542)</f>
        <v>TS0077 新世代分行系統(NBS)</v>
      </c>
    </row>
    <row r="543" spans="1:13">
      <c r="A543" s="30" t="s">
        <v>6564</v>
      </c>
      <c r="B543" s="27" t="s">
        <v>6676</v>
      </c>
      <c r="D543" s="27" t="s">
        <v>6992</v>
      </c>
      <c r="E543" s="27" t="s">
        <v>7245</v>
      </c>
      <c r="F543" s="27" t="s">
        <v>7454</v>
      </c>
      <c r="H543" s="123" t="s">
        <v>5541</v>
      </c>
      <c r="I543" s="30" t="s">
        <v>6761</v>
      </c>
      <c r="J543" s="27" t="s">
        <v>7455</v>
      </c>
      <c r="M543" s="27" t="str">
        <f>IF(SUMPRODUCT(($H$2:H543=H543)*1)=1,I543,LOOKUP(1,0/($H$1:H542=H543),$M$1:M542)&amp;","&amp;I543)</f>
        <v>TS0077 新世代分行系統(NBS)</v>
      </c>
    </row>
    <row r="544" spans="1:13">
      <c r="A544" s="30" t="s">
        <v>6564</v>
      </c>
      <c r="B544" s="27" t="s">
        <v>6676</v>
      </c>
      <c r="D544" s="27" t="s">
        <v>7456</v>
      </c>
      <c r="E544" s="27" t="s">
        <v>6934</v>
      </c>
      <c r="F544" s="27" t="s">
        <v>7457</v>
      </c>
      <c r="H544" s="123" t="s">
        <v>5543</v>
      </c>
      <c r="I544" s="30" t="s">
        <v>6761</v>
      </c>
      <c r="J544" s="27" t="s">
        <v>7458</v>
      </c>
      <c r="M544" s="27" t="str">
        <f>IF(SUMPRODUCT(($H$2:H544=H544)*1)=1,I544,LOOKUP(1,0/($H$1:H543=H544),$M$1:M543)&amp;","&amp;I544)</f>
        <v>TS0077 新世代分行系統(NBS)</v>
      </c>
    </row>
    <row r="545" spans="1:13">
      <c r="A545" s="30" t="s">
        <v>6564</v>
      </c>
      <c r="B545" s="27" t="s">
        <v>6676</v>
      </c>
      <c r="D545" s="27" t="s">
        <v>7456</v>
      </c>
      <c r="E545" s="27" t="s">
        <v>6975</v>
      </c>
      <c r="F545" s="27" t="s">
        <v>7457</v>
      </c>
      <c r="H545" s="123" t="s">
        <v>5544</v>
      </c>
      <c r="I545" s="30" t="s">
        <v>6761</v>
      </c>
      <c r="J545" s="27" t="s">
        <v>7458</v>
      </c>
      <c r="M545" s="27" t="str">
        <f>IF(SUMPRODUCT(($H$2:H545=H545)*1)=1,I545,LOOKUP(1,0/($H$1:H544=H545),$M$1:M544)&amp;","&amp;I545)</f>
        <v>TS0077 新世代分行系統(NBS)</v>
      </c>
    </row>
    <row r="546" spans="1:13">
      <c r="A546" s="30" t="s">
        <v>6564</v>
      </c>
      <c r="B546" s="27" t="s">
        <v>6676</v>
      </c>
      <c r="D546" s="27" t="s">
        <v>7456</v>
      </c>
      <c r="E546" s="27" t="s">
        <v>6934</v>
      </c>
      <c r="F546" s="27" t="s">
        <v>7457</v>
      </c>
      <c r="H546" s="123" t="s">
        <v>5545</v>
      </c>
      <c r="I546" s="30" t="s">
        <v>6761</v>
      </c>
      <c r="J546" s="27" t="s">
        <v>7458</v>
      </c>
      <c r="M546" s="27" t="str">
        <f>IF(SUMPRODUCT(($H$2:H546=H546)*1)=1,I546,LOOKUP(1,0/($H$1:H545=H546),$M$1:M545)&amp;","&amp;I546)</f>
        <v>TS0077 新世代分行系統(NBS)</v>
      </c>
    </row>
    <row r="547" spans="1:13">
      <c r="A547" s="30" t="s">
        <v>6564</v>
      </c>
      <c r="B547" s="27" t="s">
        <v>6676</v>
      </c>
      <c r="D547" s="27" t="s">
        <v>7459</v>
      </c>
      <c r="E547" s="27" t="s">
        <v>7460</v>
      </c>
      <c r="F547" s="27" t="s">
        <v>5083</v>
      </c>
      <c r="H547" s="123" t="s">
        <v>5546</v>
      </c>
      <c r="I547" s="30" t="s">
        <v>6761</v>
      </c>
      <c r="J547" s="27" t="s">
        <v>7461</v>
      </c>
      <c r="M547" s="27" t="str">
        <f>IF(SUMPRODUCT(($H$2:H547=H547)*1)=1,I547,LOOKUP(1,0/($H$1:H546=H547),$M$1:M546)&amp;","&amp;I547)</f>
        <v>TS0077 新世代分行系統(NBS)</v>
      </c>
    </row>
    <row r="548" spans="1:13">
      <c r="A548" s="30" t="s">
        <v>6564</v>
      </c>
      <c r="B548" s="27" t="s">
        <v>6676</v>
      </c>
      <c r="D548" s="27" t="s">
        <v>7459</v>
      </c>
      <c r="E548" s="27" t="s">
        <v>7460</v>
      </c>
      <c r="F548" s="27" t="s">
        <v>5082</v>
      </c>
      <c r="H548" s="123" t="s">
        <v>5547</v>
      </c>
      <c r="I548" s="30" t="s">
        <v>6761</v>
      </c>
      <c r="J548" s="27" t="s">
        <v>7461</v>
      </c>
      <c r="M548" s="27" t="str">
        <f>IF(SUMPRODUCT(($H$2:H548=H548)*1)=1,I548,LOOKUP(1,0/($H$1:H547=H548),$M$1:M547)&amp;","&amp;I548)</f>
        <v>TS0077 新世代分行系統(NBS)</v>
      </c>
    </row>
    <row r="549" spans="1:13">
      <c r="A549" s="30" t="s">
        <v>6564</v>
      </c>
      <c r="B549" s="27" t="s">
        <v>6676</v>
      </c>
      <c r="D549" s="27" t="s">
        <v>7462</v>
      </c>
      <c r="E549" s="27" t="s">
        <v>6934</v>
      </c>
      <c r="F549" s="27" t="s">
        <v>5037</v>
      </c>
      <c r="H549" s="123" t="s">
        <v>5548</v>
      </c>
      <c r="I549" s="30" t="s">
        <v>6761</v>
      </c>
      <c r="J549" s="27" t="s">
        <v>7463</v>
      </c>
      <c r="M549" s="27" t="str">
        <f>IF(SUMPRODUCT(($H$2:H549=H549)*1)=1,I549,LOOKUP(1,0/($H$1:H548=H549),$M$1:M548)&amp;","&amp;I549)</f>
        <v>TS0077 新世代分行系統(NBS)</v>
      </c>
    </row>
    <row r="550" spans="1:13">
      <c r="A550" s="30" t="s">
        <v>6564</v>
      </c>
      <c r="B550" s="27" t="s">
        <v>6676</v>
      </c>
      <c r="D550" s="27" t="s">
        <v>7464</v>
      </c>
      <c r="E550" s="27" t="s">
        <v>6934</v>
      </c>
      <c r="F550" s="27" t="s">
        <v>7465</v>
      </c>
      <c r="H550" s="123" t="s">
        <v>5549</v>
      </c>
      <c r="I550" s="30" t="s">
        <v>6761</v>
      </c>
      <c r="J550" s="27" t="s">
        <v>7466</v>
      </c>
      <c r="M550" s="27" t="str">
        <f>IF(SUMPRODUCT(($H$2:H550=H550)*1)=1,I550,LOOKUP(1,0/($H$1:H549=H550),$M$1:M549)&amp;","&amp;I550)</f>
        <v>TS0077 新世代分行系統(NBS)</v>
      </c>
    </row>
    <row r="551" spans="1:13">
      <c r="A551" s="30" t="s">
        <v>6564</v>
      </c>
      <c r="B551" s="27" t="s">
        <v>6676</v>
      </c>
      <c r="D551" s="27" t="s">
        <v>7467</v>
      </c>
      <c r="E551" s="27" t="s">
        <v>7468</v>
      </c>
      <c r="F551" s="27" t="s">
        <v>7469</v>
      </c>
      <c r="H551" s="123" t="s">
        <v>5550</v>
      </c>
      <c r="I551" s="30" t="s">
        <v>6761</v>
      </c>
      <c r="J551" s="27" t="s">
        <v>7470</v>
      </c>
      <c r="M551" s="27" t="str">
        <f>IF(SUMPRODUCT(($H$2:H551=H551)*1)=1,I551,LOOKUP(1,0/($H$1:H550=H551),$M$1:M550)&amp;","&amp;I551)</f>
        <v>TS0077 新世代分行系統(NBS)</v>
      </c>
    </row>
    <row r="552" spans="1:13">
      <c r="A552" s="30" t="s">
        <v>6564</v>
      </c>
      <c r="B552" s="27" t="s">
        <v>6676</v>
      </c>
      <c r="D552" s="27" t="s">
        <v>7471</v>
      </c>
      <c r="E552" s="27" t="s">
        <v>7468</v>
      </c>
      <c r="F552" s="27" t="s">
        <v>7472</v>
      </c>
      <c r="H552" s="123" t="s">
        <v>5551</v>
      </c>
      <c r="I552" s="30" t="s">
        <v>6761</v>
      </c>
      <c r="J552" s="27" t="s">
        <v>7473</v>
      </c>
      <c r="M552" s="27" t="str">
        <f>IF(SUMPRODUCT(($H$2:H552=H552)*1)=1,I552,LOOKUP(1,0/($H$1:H551=H552),$M$1:M551)&amp;","&amp;I552)</f>
        <v>TS0077 新世代分行系統(NBS)</v>
      </c>
    </row>
    <row r="553" spans="1:13">
      <c r="A553" s="30" t="s">
        <v>6564</v>
      </c>
      <c r="B553" s="27" t="s">
        <v>6676</v>
      </c>
      <c r="D553" s="27" t="s">
        <v>7222</v>
      </c>
      <c r="E553" s="27" t="s">
        <v>7223</v>
      </c>
      <c r="F553" s="27" t="s">
        <v>7474</v>
      </c>
      <c r="H553" s="123" t="s">
        <v>5552</v>
      </c>
      <c r="I553" s="30" t="s">
        <v>6761</v>
      </c>
      <c r="J553" s="27" t="s">
        <v>7225</v>
      </c>
      <c r="M553" s="27" t="str">
        <f>IF(SUMPRODUCT(($H$2:H553=H553)*1)=1,I553,LOOKUP(1,0/($H$1:H552=H553),$M$1:M552)&amp;","&amp;I553)</f>
        <v>TS0077 新世代分行系統(NBS)</v>
      </c>
    </row>
    <row r="554" spans="1:13">
      <c r="A554" s="30" t="s">
        <v>6564</v>
      </c>
      <c r="B554" s="27" t="s">
        <v>6676</v>
      </c>
      <c r="D554" s="27" t="s">
        <v>7222</v>
      </c>
      <c r="E554" s="27" t="s">
        <v>7223</v>
      </c>
      <c r="F554" s="27" t="s">
        <v>5026</v>
      </c>
      <c r="H554" s="123" t="s">
        <v>5553</v>
      </c>
      <c r="I554" s="30" t="s">
        <v>6761</v>
      </c>
      <c r="J554" s="27" t="s">
        <v>7225</v>
      </c>
      <c r="M554" s="27" t="str">
        <f>IF(SUMPRODUCT(($H$2:H554=H554)*1)=1,I554,LOOKUP(1,0/($H$1:H553=H554),$M$1:M553)&amp;","&amp;I554)</f>
        <v>TS0077 新世代分行系統(NBS)</v>
      </c>
    </row>
    <row r="555" spans="1:13">
      <c r="A555" s="30" t="s">
        <v>6564</v>
      </c>
      <c r="B555" s="27" t="s">
        <v>6676</v>
      </c>
      <c r="D555" s="27" t="s">
        <v>7222</v>
      </c>
      <c r="E555" s="27" t="s">
        <v>7223</v>
      </c>
      <c r="F555" s="27" t="s">
        <v>5027</v>
      </c>
      <c r="H555" s="123" t="s">
        <v>5554</v>
      </c>
      <c r="I555" s="30" t="s">
        <v>6761</v>
      </c>
      <c r="J555" s="27" t="s">
        <v>7225</v>
      </c>
      <c r="M555" s="27" t="str">
        <f>IF(SUMPRODUCT(($H$2:H555=H555)*1)=1,I555,LOOKUP(1,0/($H$1:H554=H555),$M$1:M554)&amp;","&amp;I555)</f>
        <v>TS0077 新世代分行系統(NBS)</v>
      </c>
    </row>
    <row r="556" spans="1:13">
      <c r="A556" s="30" t="s">
        <v>6564</v>
      </c>
      <c r="B556" s="27" t="s">
        <v>6676</v>
      </c>
      <c r="D556" s="27" t="s">
        <v>7222</v>
      </c>
      <c r="E556" s="27" t="s">
        <v>7223</v>
      </c>
      <c r="F556" s="27" t="s">
        <v>7475</v>
      </c>
      <c r="H556" s="123" t="s">
        <v>5555</v>
      </c>
      <c r="I556" s="30" t="s">
        <v>6761</v>
      </c>
      <c r="J556" s="27" t="s">
        <v>7225</v>
      </c>
      <c r="M556" s="27" t="str">
        <f>IF(SUMPRODUCT(($H$2:H556=H556)*1)=1,I556,LOOKUP(1,0/($H$1:H555=H556),$M$1:M555)&amp;","&amp;I556)</f>
        <v>TS0077 新世代分行系統(NBS)</v>
      </c>
    </row>
    <row r="557" spans="1:13">
      <c r="A557" s="30" t="s">
        <v>6564</v>
      </c>
      <c r="B557" s="27" t="s">
        <v>6676</v>
      </c>
      <c r="D557" s="27" t="s">
        <v>7222</v>
      </c>
      <c r="E557" s="27" t="s">
        <v>7223</v>
      </c>
      <c r="F557" s="27" t="s">
        <v>5027</v>
      </c>
      <c r="H557" s="123" t="s">
        <v>5556</v>
      </c>
      <c r="I557" s="30" t="s">
        <v>6761</v>
      </c>
      <c r="J557" s="27" t="s">
        <v>7225</v>
      </c>
      <c r="M557" s="27" t="str">
        <f>IF(SUMPRODUCT(($H$2:H557=H557)*1)=1,I557,LOOKUP(1,0/($H$1:H556=H557),$M$1:M556)&amp;","&amp;I557)</f>
        <v>TS0077 新世代分行系統(NBS)</v>
      </c>
    </row>
    <row r="558" spans="1:13">
      <c r="A558" s="30" t="s">
        <v>6564</v>
      </c>
      <c r="B558" s="27" t="s">
        <v>6676</v>
      </c>
      <c r="D558" s="27" t="s">
        <v>7222</v>
      </c>
      <c r="E558" s="27" t="s">
        <v>7223</v>
      </c>
      <c r="F558" s="27" t="s">
        <v>5026</v>
      </c>
      <c r="H558" s="123" t="s">
        <v>5557</v>
      </c>
      <c r="I558" s="30" t="s">
        <v>6761</v>
      </c>
      <c r="J558" s="27" t="s">
        <v>7225</v>
      </c>
      <c r="M558" s="27" t="str">
        <f>IF(SUMPRODUCT(($H$2:H558=H558)*1)=1,I558,LOOKUP(1,0/($H$1:H557=H558),$M$1:M557)&amp;","&amp;I558)</f>
        <v>TS0077 新世代分行系統(NBS)</v>
      </c>
    </row>
    <row r="559" spans="1:13">
      <c r="A559" s="30" t="s">
        <v>6564</v>
      </c>
      <c r="B559" s="27" t="s">
        <v>6676</v>
      </c>
      <c r="D559" s="27" t="s">
        <v>7222</v>
      </c>
      <c r="E559" s="27" t="s">
        <v>7223</v>
      </c>
      <c r="F559" s="27" t="s">
        <v>5027</v>
      </c>
      <c r="H559" s="123" t="s">
        <v>5558</v>
      </c>
      <c r="I559" s="30" t="s">
        <v>6761</v>
      </c>
      <c r="J559" s="27" t="s">
        <v>7225</v>
      </c>
      <c r="M559" s="27" t="str">
        <f>IF(SUMPRODUCT(($H$2:H559=H559)*1)=1,I559,LOOKUP(1,0/($H$1:H558=H559),$M$1:M558)&amp;","&amp;I559)</f>
        <v>TS0077 新世代分行系統(NBS)</v>
      </c>
    </row>
    <row r="560" spans="1:13">
      <c r="A560" s="30" t="s">
        <v>6564</v>
      </c>
      <c r="B560" s="27" t="s">
        <v>6676</v>
      </c>
      <c r="D560" s="27" t="s">
        <v>7222</v>
      </c>
      <c r="E560" s="27" t="s">
        <v>7223</v>
      </c>
      <c r="F560" s="27" t="s">
        <v>7475</v>
      </c>
      <c r="H560" s="123" t="s">
        <v>5559</v>
      </c>
      <c r="I560" s="30" t="s">
        <v>6761</v>
      </c>
      <c r="J560" s="27" t="s">
        <v>7225</v>
      </c>
      <c r="M560" s="27" t="str">
        <f>IF(SUMPRODUCT(($H$2:H560=H560)*1)=1,I560,LOOKUP(1,0/($H$1:H559=H560),$M$1:M559)&amp;","&amp;I560)</f>
        <v>TS0077 新世代分行系統(NBS)</v>
      </c>
    </row>
    <row r="561" spans="1:13">
      <c r="A561" s="30" t="s">
        <v>6564</v>
      </c>
      <c r="B561" s="27" t="s">
        <v>6676</v>
      </c>
      <c r="D561" s="27" t="s">
        <v>7222</v>
      </c>
      <c r="E561" s="27" t="s">
        <v>7245</v>
      </c>
      <c r="F561" s="27" t="s">
        <v>7236</v>
      </c>
      <c r="H561" s="123" t="s">
        <v>5560</v>
      </c>
      <c r="I561" s="30" t="s">
        <v>6761</v>
      </c>
      <c r="J561" s="27" t="s">
        <v>7237</v>
      </c>
      <c r="M561" s="27" t="str">
        <f>IF(SUMPRODUCT(($H$2:H561=H561)*1)=1,I561,LOOKUP(1,0/($H$1:H560=H561),$M$1:M560)&amp;","&amp;I561)</f>
        <v>TS0077 新世代分行系統(NBS)</v>
      </c>
    </row>
    <row r="562" spans="1:13">
      <c r="A562" s="30" t="s">
        <v>6564</v>
      </c>
      <c r="B562" s="27" t="s">
        <v>6676</v>
      </c>
      <c r="D562" s="27" t="s">
        <v>7222</v>
      </c>
      <c r="E562" s="27" t="s">
        <v>7245</v>
      </c>
      <c r="F562" s="27" t="s">
        <v>7236</v>
      </c>
      <c r="H562" s="123" t="s">
        <v>5561</v>
      </c>
      <c r="I562" s="30" t="s">
        <v>6761</v>
      </c>
      <c r="J562" s="27" t="s">
        <v>7237</v>
      </c>
      <c r="M562" s="27" t="str">
        <f>IF(SUMPRODUCT(($H$2:H562=H562)*1)=1,I562,LOOKUP(1,0/($H$1:H561=H562),$M$1:M561)&amp;","&amp;I562)</f>
        <v>TS0077 新世代分行系統(NBS)</v>
      </c>
    </row>
    <row r="563" spans="1:13">
      <c r="A563" s="30" t="s">
        <v>6564</v>
      </c>
      <c r="B563" s="27" t="s">
        <v>6676</v>
      </c>
      <c r="D563" s="27" t="s">
        <v>7222</v>
      </c>
      <c r="E563" s="27" t="s">
        <v>7245</v>
      </c>
      <c r="F563" s="27" t="s">
        <v>7238</v>
      </c>
      <c r="H563" s="123" t="s">
        <v>5562</v>
      </c>
      <c r="I563" s="30" t="s">
        <v>6761</v>
      </c>
      <c r="J563" s="27" t="s">
        <v>7237</v>
      </c>
      <c r="M563" s="27" t="str">
        <f>IF(SUMPRODUCT(($H$2:H563=H563)*1)=1,I563,LOOKUP(1,0/($H$1:H562=H563),$M$1:M562)&amp;","&amp;I563)</f>
        <v>TS0077 新世代分行系統(NBS)</v>
      </c>
    </row>
    <row r="564" spans="1:13">
      <c r="A564" s="30" t="s">
        <v>6564</v>
      </c>
      <c r="B564" s="27" t="s">
        <v>6676</v>
      </c>
      <c r="D564" s="27" t="s">
        <v>7222</v>
      </c>
      <c r="E564" s="27" t="s">
        <v>7245</v>
      </c>
      <c r="F564" s="27" t="s">
        <v>7236</v>
      </c>
      <c r="H564" s="123" t="s">
        <v>5563</v>
      </c>
      <c r="I564" s="30" t="s">
        <v>6761</v>
      </c>
      <c r="J564" s="27" t="s">
        <v>7237</v>
      </c>
      <c r="M564" s="27" t="str">
        <f>IF(SUMPRODUCT(($H$2:H564=H564)*1)=1,I564,LOOKUP(1,0/($H$1:H563=H564),$M$1:M563)&amp;","&amp;I564)</f>
        <v>TS0077 新世代分行系統(NBS)</v>
      </c>
    </row>
    <row r="565" spans="1:13">
      <c r="A565" s="30" t="s">
        <v>6819</v>
      </c>
      <c r="B565" s="27" t="s">
        <v>6676</v>
      </c>
      <c r="D565" s="27" t="s">
        <v>7476</v>
      </c>
      <c r="E565" s="27" t="s">
        <v>6898</v>
      </c>
      <c r="F565" s="27" t="s">
        <v>5569</v>
      </c>
      <c r="H565" s="123" t="s">
        <v>5568</v>
      </c>
      <c r="I565" s="30" t="s">
        <v>6761</v>
      </c>
      <c r="J565" s="27" t="s">
        <v>6827</v>
      </c>
      <c r="M565" s="27" t="str">
        <f>IF(SUMPRODUCT(($H$2:H565=H565)*1)=1,I565,LOOKUP(1,0/($H$1:H564=H565),$M$1:M564)&amp;","&amp;I565)</f>
        <v>TS0077 新世代分行系統(NBS)</v>
      </c>
    </row>
    <row r="566" spans="1:13">
      <c r="A566" s="30" t="s">
        <v>6819</v>
      </c>
      <c r="B566" s="27" t="s">
        <v>6676</v>
      </c>
      <c r="D566" s="27" t="s">
        <v>7477</v>
      </c>
      <c r="E566" s="27" t="s">
        <v>6898</v>
      </c>
      <c r="F566" s="27" t="s">
        <v>5571</v>
      </c>
      <c r="H566" s="123" t="s">
        <v>5570</v>
      </c>
      <c r="I566" s="30" t="s">
        <v>6761</v>
      </c>
      <c r="J566" s="27" t="s">
        <v>6827</v>
      </c>
      <c r="M566" s="27" t="str">
        <f>IF(SUMPRODUCT(($H$2:H566=H566)*1)=1,I566,LOOKUP(1,0/($H$1:H565=H566),$M$1:M565)&amp;","&amp;I566)</f>
        <v>TS0077 新世代分行系統(NBS)</v>
      </c>
    </row>
    <row r="567" spans="1:13">
      <c r="A567" s="30" t="s">
        <v>6564</v>
      </c>
      <c r="B567" s="27" t="s">
        <v>6676</v>
      </c>
      <c r="D567" s="27" t="s">
        <v>7478</v>
      </c>
      <c r="E567" s="27" t="s">
        <v>7023</v>
      </c>
      <c r="F567" s="27" t="s">
        <v>7479</v>
      </c>
      <c r="H567" s="123" t="s">
        <v>5572</v>
      </c>
      <c r="I567" s="30" t="s">
        <v>6761</v>
      </c>
      <c r="J567" s="27" t="s">
        <v>7024</v>
      </c>
      <c r="M567" s="27" t="str">
        <f>IF(SUMPRODUCT(($H$2:H567=H567)*1)=1,I567,LOOKUP(1,0/($H$1:H566=H567),$M$1:M566)&amp;","&amp;I567)</f>
        <v>TS0077 新世代分行系統(NBS)</v>
      </c>
    </row>
    <row r="568" spans="1:13">
      <c r="A568" s="30" t="s">
        <v>6564</v>
      </c>
      <c r="B568" s="27" t="s">
        <v>6676</v>
      </c>
      <c r="D568" s="27" t="s">
        <v>7480</v>
      </c>
      <c r="E568" s="27" t="s">
        <v>7023</v>
      </c>
      <c r="F568" s="27" t="s">
        <v>7481</v>
      </c>
      <c r="H568" s="123" t="s">
        <v>5573</v>
      </c>
      <c r="I568" s="30" t="s">
        <v>6761</v>
      </c>
      <c r="J568" s="27" t="s">
        <v>7024</v>
      </c>
      <c r="M568" s="27" t="str">
        <f>IF(SUMPRODUCT(($H$2:H568=H568)*1)=1,I568,LOOKUP(1,0/($H$1:H567=H568),$M$1:M567)&amp;","&amp;I568)</f>
        <v>TS0077 新世代分行系統(NBS)</v>
      </c>
    </row>
    <row r="569" spans="1:13">
      <c r="A569" s="30" t="s">
        <v>6564</v>
      </c>
      <c r="B569" s="27" t="s">
        <v>6676</v>
      </c>
      <c r="D569" s="27" t="s">
        <v>7482</v>
      </c>
      <c r="E569" s="27" t="s">
        <v>7023</v>
      </c>
      <c r="F569" s="27" t="s">
        <v>7483</v>
      </c>
      <c r="H569" s="123" t="s">
        <v>5574</v>
      </c>
      <c r="I569" s="30" t="s">
        <v>6761</v>
      </c>
      <c r="J569" s="27" t="s">
        <v>7024</v>
      </c>
      <c r="M569" s="27" t="str">
        <f>IF(SUMPRODUCT(($H$2:H569=H569)*1)=1,I569,LOOKUP(1,0/($H$1:H568=H569),$M$1:M568)&amp;","&amp;I569)</f>
        <v>TS0077 新世代分行系統(NBS)</v>
      </c>
    </row>
    <row r="570" spans="1:13">
      <c r="A570" s="30" t="s">
        <v>6564</v>
      </c>
      <c r="B570" s="27" t="s">
        <v>6676</v>
      </c>
      <c r="D570" s="27" t="s">
        <v>7484</v>
      </c>
      <c r="E570" s="27" t="s">
        <v>7023</v>
      </c>
      <c r="F570" s="27" t="s">
        <v>7485</v>
      </c>
      <c r="H570" s="123" t="s">
        <v>5575</v>
      </c>
      <c r="I570" s="30" t="s">
        <v>6761</v>
      </c>
      <c r="J570" s="27" t="s">
        <v>7024</v>
      </c>
      <c r="M570" s="27" t="str">
        <f>IF(SUMPRODUCT(($H$2:H570=H570)*1)=1,I570,LOOKUP(1,0/($H$1:H569=H570),$M$1:M569)&amp;","&amp;I570)</f>
        <v>TS0077 新世代分行系統(NBS)</v>
      </c>
    </row>
    <row r="571" spans="1:13">
      <c r="A571" s="30" t="s">
        <v>6564</v>
      </c>
      <c r="B571" s="27" t="s">
        <v>6676</v>
      </c>
      <c r="D571" s="27" t="s">
        <v>7486</v>
      </c>
      <c r="E571" s="27" t="s">
        <v>7487</v>
      </c>
      <c r="F571" s="27" t="s">
        <v>7488</v>
      </c>
      <c r="H571" s="123" t="s">
        <v>5576</v>
      </c>
      <c r="I571" s="30" t="s">
        <v>6761</v>
      </c>
      <c r="J571" s="27" t="s">
        <v>7024</v>
      </c>
      <c r="M571" s="27" t="str">
        <f>IF(SUMPRODUCT(($H$2:H571=H571)*1)=1,I571,LOOKUP(1,0/($H$1:H570=H571),$M$1:M570)&amp;","&amp;I571)</f>
        <v>TS0077 新世代分行系統(NBS)</v>
      </c>
    </row>
    <row r="572" spans="1:13">
      <c r="A572" s="30" t="s">
        <v>6564</v>
      </c>
      <c r="B572" s="27" t="s">
        <v>6676</v>
      </c>
      <c r="D572" s="27" t="s">
        <v>7489</v>
      </c>
      <c r="E572" s="27" t="s">
        <v>7487</v>
      </c>
      <c r="F572" s="27" t="s">
        <v>7490</v>
      </c>
      <c r="H572" s="123" t="s">
        <v>5577</v>
      </c>
      <c r="I572" s="30" t="s">
        <v>6761</v>
      </c>
      <c r="J572" s="27" t="s">
        <v>7024</v>
      </c>
      <c r="M572" s="27" t="str">
        <f>IF(SUMPRODUCT(($H$2:H572=H572)*1)=1,I572,LOOKUP(1,0/($H$1:H571=H572),$M$1:M571)&amp;","&amp;I572)</f>
        <v>TS0077 新世代分行系統(NBS)</v>
      </c>
    </row>
    <row r="573" spans="1:13">
      <c r="A573" s="30" t="s">
        <v>6564</v>
      </c>
      <c r="B573" s="27" t="s">
        <v>6676</v>
      </c>
      <c r="D573" s="27" t="s">
        <v>6888</v>
      </c>
      <c r="E573" s="27" t="s">
        <v>6646</v>
      </c>
      <c r="F573" s="27" t="s">
        <v>6889</v>
      </c>
      <c r="H573" s="123" t="s">
        <v>5578</v>
      </c>
      <c r="I573" s="30" t="s">
        <v>6761</v>
      </c>
      <c r="J573" s="27" t="s">
        <v>6890</v>
      </c>
      <c r="M573" s="27" t="str">
        <f>IF(SUMPRODUCT(($H$2:H573=H573)*1)=1,I573,LOOKUP(1,0/($H$1:H572=H573),$M$1:M572)&amp;","&amp;I573)</f>
        <v>TS0077 新世代分行系統(NBS)</v>
      </c>
    </row>
    <row r="574" spans="1:13">
      <c r="A574" s="30" t="s">
        <v>6564</v>
      </c>
      <c r="B574" s="27" t="s">
        <v>6676</v>
      </c>
      <c r="D574" s="27" t="s">
        <v>7491</v>
      </c>
      <c r="E574" s="27" t="s">
        <v>6876</v>
      </c>
      <c r="F574" s="27" t="s">
        <v>7492</v>
      </c>
      <c r="H574" s="123" t="s">
        <v>5579</v>
      </c>
      <c r="I574" s="30" t="s">
        <v>6761</v>
      </c>
      <c r="J574" s="27" t="s">
        <v>6879</v>
      </c>
      <c r="M574" s="27" t="str">
        <f>IF(SUMPRODUCT(($H$2:H574=H574)*1)=1,I574,LOOKUP(1,0/($H$1:H573=H574),$M$1:M573)&amp;","&amp;I574)</f>
        <v>TS0077 新世代分行系統(NBS)</v>
      </c>
    </row>
    <row r="575" spans="1:13">
      <c r="A575" s="30" t="s">
        <v>6564</v>
      </c>
      <c r="B575" s="27" t="s">
        <v>6676</v>
      </c>
      <c r="D575" s="27" t="s">
        <v>7493</v>
      </c>
      <c r="E575" s="27" t="s">
        <v>6876</v>
      </c>
      <c r="F575" s="27" t="s">
        <v>7494</v>
      </c>
      <c r="H575" s="123" t="s">
        <v>5580</v>
      </c>
      <c r="I575" s="30" t="s">
        <v>6761</v>
      </c>
      <c r="J575" s="27" t="s">
        <v>6879</v>
      </c>
      <c r="M575" s="27" t="str">
        <f>IF(SUMPRODUCT(($H$2:H575=H575)*1)=1,I575,LOOKUP(1,0/($H$1:H574=H575),$M$1:M574)&amp;","&amp;I575)</f>
        <v>TS0077 新世代分行系統(NBS)</v>
      </c>
    </row>
    <row r="576" spans="1:13">
      <c r="A576" s="30" t="s">
        <v>6564</v>
      </c>
      <c r="B576" s="27" t="s">
        <v>6676</v>
      </c>
      <c r="D576" s="27" t="s">
        <v>7495</v>
      </c>
      <c r="E576" s="27" t="s">
        <v>6876</v>
      </c>
      <c r="F576" s="27" t="s">
        <v>7496</v>
      </c>
      <c r="H576" s="123" t="s">
        <v>5581</v>
      </c>
      <c r="I576" s="30" t="s">
        <v>6761</v>
      </c>
      <c r="J576" s="27" t="s">
        <v>6879</v>
      </c>
      <c r="M576" s="27" t="str">
        <f>IF(SUMPRODUCT(($H$2:H576=H576)*1)=1,I576,LOOKUP(1,0/($H$1:H575=H576),$M$1:M575)&amp;","&amp;I576)</f>
        <v>TS0077 新世代分行系統(NBS)</v>
      </c>
    </row>
    <row r="577" spans="1:13">
      <c r="A577" s="30" t="s">
        <v>6564</v>
      </c>
      <c r="B577" s="27" t="s">
        <v>6676</v>
      </c>
      <c r="D577" s="27" t="s">
        <v>7497</v>
      </c>
      <c r="E577" s="27" t="s">
        <v>7023</v>
      </c>
      <c r="F577" s="27" t="s">
        <v>7498</v>
      </c>
      <c r="H577" s="123" t="s">
        <v>5582</v>
      </c>
      <c r="I577" s="30" t="s">
        <v>6761</v>
      </c>
      <c r="J577" s="27" t="s">
        <v>7024</v>
      </c>
      <c r="M577" s="27" t="str">
        <f>IF(SUMPRODUCT(($H$2:H577=H577)*1)=1,I577,LOOKUP(1,0/($H$1:H576=H577),$M$1:M576)&amp;","&amp;I577)</f>
        <v>TS0077 新世代分行系統(NBS)</v>
      </c>
    </row>
    <row r="578" spans="1:13">
      <c r="A578" s="30" t="s">
        <v>6564</v>
      </c>
      <c r="B578" s="27" t="s">
        <v>6676</v>
      </c>
      <c r="D578" s="27" t="s">
        <v>7499</v>
      </c>
      <c r="E578" s="27" t="s">
        <v>7500</v>
      </c>
      <c r="F578" s="27" t="s">
        <v>7501</v>
      </c>
      <c r="H578" s="123" t="s">
        <v>5583</v>
      </c>
      <c r="I578" s="30" t="s">
        <v>6761</v>
      </c>
      <c r="J578" s="27" t="s">
        <v>6879</v>
      </c>
      <c r="M578" s="27" t="str">
        <f>IF(SUMPRODUCT(($H$2:H578=H578)*1)=1,I578,LOOKUP(1,0/($H$1:H577=H578),$M$1:M577)&amp;","&amp;I578)</f>
        <v>TS0077 新世代分行系統(NBS)</v>
      </c>
    </row>
    <row r="579" spans="1:13">
      <c r="A579" s="30" t="s">
        <v>6564</v>
      </c>
      <c r="B579" s="27" t="s">
        <v>6676</v>
      </c>
      <c r="D579" s="27" t="s">
        <v>7502</v>
      </c>
      <c r="E579" s="27" t="s">
        <v>6646</v>
      </c>
      <c r="F579" s="27" t="s">
        <v>5018</v>
      </c>
      <c r="H579" s="123" t="s">
        <v>5584</v>
      </c>
      <c r="I579" s="30" t="s">
        <v>6761</v>
      </c>
      <c r="J579" s="27" t="s">
        <v>7503</v>
      </c>
      <c r="M579" s="27" t="str">
        <f>IF(SUMPRODUCT(($H$2:H579=H579)*1)=1,I579,LOOKUP(1,0/($H$1:H578=H579),$M$1:M578)&amp;","&amp;I579)</f>
        <v>TS0077 新世代分行系統(NBS)</v>
      </c>
    </row>
    <row r="580" spans="1:13">
      <c r="A580" s="30" t="s">
        <v>6564</v>
      </c>
      <c r="B580" s="27" t="s">
        <v>6676</v>
      </c>
      <c r="D580" s="27" t="s">
        <v>7504</v>
      </c>
      <c r="E580" s="27" t="s">
        <v>6646</v>
      </c>
      <c r="F580" s="27" t="s">
        <v>5586</v>
      </c>
      <c r="H580" s="123" t="s">
        <v>5585</v>
      </c>
      <c r="I580" s="30" t="s">
        <v>6761</v>
      </c>
      <c r="J580" s="27" t="s">
        <v>7505</v>
      </c>
      <c r="M580" s="27" t="str">
        <f>IF(SUMPRODUCT(($H$2:H580=H580)*1)=1,I580,LOOKUP(1,0/($H$1:H579=H580),$M$1:M579)&amp;","&amp;I580)</f>
        <v>TS0077 新世代分行系統(NBS)</v>
      </c>
    </row>
    <row r="581" spans="1:13">
      <c r="A581" s="30" t="s">
        <v>6564</v>
      </c>
      <c r="B581" s="27" t="s">
        <v>6676</v>
      </c>
      <c r="D581" s="27" t="s">
        <v>7506</v>
      </c>
      <c r="E581" s="27" t="s">
        <v>7507</v>
      </c>
      <c r="F581" s="27" t="s">
        <v>5019</v>
      </c>
      <c r="H581" s="123" t="s">
        <v>5587</v>
      </c>
      <c r="I581" s="30" t="s">
        <v>6761</v>
      </c>
      <c r="J581" s="27" t="s">
        <v>7508</v>
      </c>
      <c r="M581" s="27" t="str">
        <f>IF(SUMPRODUCT(($H$2:H581=H581)*1)=1,I581,LOOKUP(1,0/($H$1:H580=H581),$M$1:M580)&amp;","&amp;I581)</f>
        <v>TS0077 新世代分行系統(NBS)</v>
      </c>
    </row>
    <row r="582" spans="1:13">
      <c r="A582" s="30" t="s">
        <v>6564</v>
      </c>
      <c r="B582" s="27" t="s">
        <v>6676</v>
      </c>
      <c r="D582" s="27" t="s">
        <v>7509</v>
      </c>
      <c r="E582" s="27" t="s">
        <v>7365</v>
      </c>
      <c r="F582" s="27" t="s">
        <v>5029</v>
      </c>
      <c r="H582" s="123" t="s">
        <v>5588</v>
      </c>
      <c r="I582" s="30" t="s">
        <v>6761</v>
      </c>
      <c r="J582" s="27" t="s">
        <v>7510</v>
      </c>
      <c r="M582" s="27" t="str">
        <f>IF(SUMPRODUCT(($H$2:H582=H582)*1)=1,I582,LOOKUP(1,0/($H$1:H581=H582),$M$1:M581)&amp;","&amp;I582)</f>
        <v>TS0077 新世代分行系統(NBS)</v>
      </c>
    </row>
    <row r="583" spans="1:13">
      <c r="A583" s="30" t="s">
        <v>6564</v>
      </c>
      <c r="B583" s="27" t="s">
        <v>6676</v>
      </c>
      <c r="D583" s="27" t="s">
        <v>7511</v>
      </c>
      <c r="E583" s="27" t="s">
        <v>6646</v>
      </c>
      <c r="F583" s="27" t="s">
        <v>7512</v>
      </c>
      <c r="H583" s="123" t="s">
        <v>5589</v>
      </c>
      <c r="I583" s="30" t="s">
        <v>6761</v>
      </c>
      <c r="J583" s="27" t="s">
        <v>7508</v>
      </c>
      <c r="M583" s="27" t="str">
        <f>IF(SUMPRODUCT(($H$2:H583=H583)*1)=1,I583,LOOKUP(1,0/($H$1:H582=H583),$M$1:M582)&amp;","&amp;I583)</f>
        <v>TS0077 新世代分行系統(NBS)</v>
      </c>
    </row>
    <row r="584" spans="1:13">
      <c r="A584" s="30" t="s">
        <v>6564</v>
      </c>
      <c r="B584" s="27" t="s">
        <v>6676</v>
      </c>
      <c r="D584" s="27" t="s">
        <v>7513</v>
      </c>
      <c r="E584" s="27" t="s">
        <v>6646</v>
      </c>
      <c r="F584" s="27" t="s">
        <v>7514</v>
      </c>
      <c r="H584" s="123" t="s">
        <v>5590</v>
      </c>
      <c r="I584" s="30" t="s">
        <v>6761</v>
      </c>
      <c r="J584" s="27" t="s">
        <v>7508</v>
      </c>
      <c r="M584" s="27" t="str">
        <f>IF(SUMPRODUCT(($H$2:H584=H584)*1)=1,I584,LOOKUP(1,0/($H$1:H583=H584),$M$1:M583)&amp;","&amp;I584)</f>
        <v>TS0077 新世代分行系統(NBS)</v>
      </c>
    </row>
    <row r="585" spans="1:13">
      <c r="A585" s="30" t="s">
        <v>6564</v>
      </c>
      <c r="B585" s="27" t="s">
        <v>6676</v>
      </c>
      <c r="D585" s="27" t="s">
        <v>7513</v>
      </c>
      <c r="E585" s="27" t="s">
        <v>6646</v>
      </c>
      <c r="F585" s="27" t="s">
        <v>7515</v>
      </c>
      <c r="H585" s="123" t="s">
        <v>5591</v>
      </c>
      <c r="I585" s="30" t="s">
        <v>6761</v>
      </c>
      <c r="J585" s="27" t="s">
        <v>7508</v>
      </c>
      <c r="M585" s="27" t="str">
        <f>IF(SUMPRODUCT(($H$2:H585=H585)*1)=1,I585,LOOKUP(1,0/($H$1:H584=H585),$M$1:M584)&amp;","&amp;I585)</f>
        <v>TS0077 新世代分行系統(NBS)</v>
      </c>
    </row>
    <row r="586" spans="1:13">
      <c r="A586" s="30" t="s">
        <v>6564</v>
      </c>
      <c r="B586" s="27" t="s">
        <v>6676</v>
      </c>
      <c r="D586" s="27" t="s">
        <v>7509</v>
      </c>
      <c r="E586" s="27" t="s">
        <v>7365</v>
      </c>
      <c r="F586" s="27" t="s">
        <v>5029</v>
      </c>
      <c r="H586" s="123" t="s">
        <v>5592</v>
      </c>
      <c r="I586" s="30" t="s">
        <v>6761</v>
      </c>
      <c r="J586" s="27" t="s">
        <v>7510</v>
      </c>
      <c r="M586" s="27" t="str">
        <f>IF(SUMPRODUCT(($H$2:H586=H586)*1)=1,I586,LOOKUP(1,0/($H$1:H585=H586),$M$1:M585)&amp;","&amp;I586)</f>
        <v>TS0077 新世代分行系統(NBS)</v>
      </c>
    </row>
    <row r="587" spans="1:13">
      <c r="A587" s="30" t="s">
        <v>6564</v>
      </c>
      <c r="B587" s="27" t="s">
        <v>6676</v>
      </c>
      <c r="D587" s="27" t="s">
        <v>7516</v>
      </c>
      <c r="E587" s="27" t="s">
        <v>7507</v>
      </c>
      <c r="F587" s="27" t="s">
        <v>7208</v>
      </c>
      <c r="H587" s="123" t="s">
        <v>5593</v>
      </c>
      <c r="I587" s="30" t="s">
        <v>6761</v>
      </c>
      <c r="J587" s="27" t="s">
        <v>7517</v>
      </c>
      <c r="M587" s="27" t="str">
        <f>IF(SUMPRODUCT(($H$2:H587=H587)*1)=1,I587,LOOKUP(1,0/($H$1:H586=H587),$M$1:M586)&amp;","&amp;I587)</f>
        <v>TS0077 新世代分行系統(NBS)</v>
      </c>
    </row>
    <row r="588" spans="1:13">
      <c r="A588" s="30" t="s">
        <v>6564</v>
      </c>
      <c r="B588" s="27" t="s">
        <v>6676</v>
      </c>
      <c r="D588" s="27" t="s">
        <v>7516</v>
      </c>
      <c r="E588" s="27" t="s">
        <v>6646</v>
      </c>
      <c r="F588" s="27" t="s">
        <v>7390</v>
      </c>
      <c r="H588" s="123" t="s">
        <v>5594</v>
      </c>
      <c r="I588" s="30" t="s">
        <v>6761</v>
      </c>
      <c r="J588" s="27" t="s">
        <v>7517</v>
      </c>
      <c r="M588" s="27" t="str">
        <f>IF(SUMPRODUCT(($H$2:H588=H588)*1)=1,I588,LOOKUP(1,0/($H$1:H587=H588),$M$1:M587)&amp;","&amp;I588)</f>
        <v>TS0077 新世代分行系統(NBS)</v>
      </c>
    </row>
    <row r="589" spans="1:13">
      <c r="A589" s="30" t="s">
        <v>6564</v>
      </c>
      <c r="B589" s="27" t="s">
        <v>6676</v>
      </c>
      <c r="D589" s="27" t="s">
        <v>7509</v>
      </c>
      <c r="E589" s="27" t="s">
        <v>6993</v>
      </c>
      <c r="F589" s="27" t="s">
        <v>7518</v>
      </c>
      <c r="H589" s="123" t="s">
        <v>5595</v>
      </c>
      <c r="I589" s="30" t="s">
        <v>6761</v>
      </c>
      <c r="J589" s="27" t="s">
        <v>7519</v>
      </c>
      <c r="M589" s="27" t="str">
        <f>IF(SUMPRODUCT(($H$2:H589=H589)*1)=1,I589,LOOKUP(1,0/($H$1:H588=H589),$M$1:M588)&amp;","&amp;I589)</f>
        <v>TS0077 新世代分行系統(NBS)</v>
      </c>
    </row>
    <row r="590" spans="1:13">
      <c r="A590" s="30" t="s">
        <v>6564</v>
      </c>
      <c r="B590" s="27" t="s">
        <v>6676</v>
      </c>
      <c r="D590" s="27" t="s">
        <v>7509</v>
      </c>
      <c r="E590" s="27" t="s">
        <v>6993</v>
      </c>
      <c r="F590" s="27" t="s">
        <v>7518</v>
      </c>
      <c r="H590" s="123" t="s">
        <v>5596</v>
      </c>
      <c r="I590" s="30" t="s">
        <v>6761</v>
      </c>
      <c r="J590" s="27" t="s">
        <v>7519</v>
      </c>
      <c r="M590" s="27" t="str">
        <f>IF(SUMPRODUCT(($H$2:H590=H590)*1)=1,I590,LOOKUP(1,0/($H$1:H589=H590),$M$1:M589)&amp;","&amp;I590)</f>
        <v>TS0077 新世代分行系統(NBS)</v>
      </c>
    </row>
    <row r="591" spans="1:13">
      <c r="A591" s="30" t="s">
        <v>6564</v>
      </c>
      <c r="B591" s="27" t="s">
        <v>6676</v>
      </c>
      <c r="D591" s="27" t="s">
        <v>7520</v>
      </c>
      <c r="E591" s="27" t="s">
        <v>6646</v>
      </c>
      <c r="F591" s="27" t="s">
        <v>7208</v>
      </c>
      <c r="H591" s="123" t="s">
        <v>5597</v>
      </c>
      <c r="I591" s="30" t="s">
        <v>6761</v>
      </c>
      <c r="J591" s="27" t="s">
        <v>7521</v>
      </c>
      <c r="M591" s="27" t="str">
        <f>IF(SUMPRODUCT(($H$2:H591=H591)*1)=1,I591,LOOKUP(1,0/($H$1:H590=H591),$M$1:M590)&amp;","&amp;I591)</f>
        <v>TS0077 新世代分行系統(NBS)</v>
      </c>
    </row>
    <row r="592" spans="1:13">
      <c r="A592" s="30" t="s">
        <v>6564</v>
      </c>
      <c r="B592" s="27" t="s">
        <v>6676</v>
      </c>
      <c r="D592" s="27" t="s">
        <v>7522</v>
      </c>
      <c r="E592" s="27" t="s">
        <v>7523</v>
      </c>
      <c r="F592" s="27" t="s">
        <v>5030</v>
      </c>
      <c r="H592" s="123" t="s">
        <v>5598</v>
      </c>
      <c r="I592" s="30" t="s">
        <v>6761</v>
      </c>
      <c r="J592" s="27" t="s">
        <v>7524</v>
      </c>
      <c r="M592" s="27" t="str">
        <f>IF(SUMPRODUCT(($H$2:H592=H592)*1)=1,I592,LOOKUP(1,0/($H$1:H591=H592),$M$1:M591)&amp;","&amp;I592)</f>
        <v>TS0077 新世代分行系統(NBS)</v>
      </c>
    </row>
    <row r="593" spans="1:13">
      <c r="A593" s="30" t="s">
        <v>6564</v>
      </c>
      <c r="B593" s="27" t="s">
        <v>6676</v>
      </c>
      <c r="D593" s="27" t="s">
        <v>7522</v>
      </c>
      <c r="E593" s="27" t="s">
        <v>7523</v>
      </c>
      <c r="F593" s="27" t="s">
        <v>5031</v>
      </c>
      <c r="H593" s="123" t="s">
        <v>5599</v>
      </c>
      <c r="I593" s="30" t="s">
        <v>6761</v>
      </c>
      <c r="J593" s="27" t="s">
        <v>7524</v>
      </c>
      <c r="M593" s="27" t="str">
        <f>IF(SUMPRODUCT(($H$2:H593=H593)*1)=1,I593,LOOKUP(1,0/($H$1:H592=H593),$M$1:M592)&amp;","&amp;I593)</f>
        <v>TS0077 新世代分行系統(NBS)</v>
      </c>
    </row>
    <row r="594" spans="1:13">
      <c r="A594" s="30" t="s">
        <v>6564</v>
      </c>
      <c r="B594" s="27" t="s">
        <v>6676</v>
      </c>
      <c r="D594" s="27" t="s">
        <v>7522</v>
      </c>
      <c r="E594" s="27" t="s">
        <v>7523</v>
      </c>
      <c r="F594" s="27" t="s">
        <v>7525</v>
      </c>
      <c r="H594" s="123" t="s">
        <v>5600</v>
      </c>
      <c r="I594" s="30" t="s">
        <v>6761</v>
      </c>
      <c r="J594" s="27" t="s">
        <v>7524</v>
      </c>
      <c r="M594" s="27" t="str">
        <f>IF(SUMPRODUCT(($H$2:H594=H594)*1)=1,I594,LOOKUP(1,0/($H$1:H593=H594),$M$1:M593)&amp;","&amp;I594)</f>
        <v>TS0077 新世代分行系統(NBS)</v>
      </c>
    </row>
    <row r="595" spans="1:13">
      <c r="A595" s="30" t="s">
        <v>6564</v>
      </c>
      <c r="B595" s="27" t="s">
        <v>6676</v>
      </c>
      <c r="D595" s="27" t="s">
        <v>7522</v>
      </c>
      <c r="E595" s="27" t="s">
        <v>7523</v>
      </c>
      <c r="F595" s="27" t="s">
        <v>5602</v>
      </c>
      <c r="H595" s="123" t="s">
        <v>5601</v>
      </c>
      <c r="I595" s="30" t="s">
        <v>6761</v>
      </c>
      <c r="J595" s="27" t="s">
        <v>7524</v>
      </c>
      <c r="M595" s="27" t="str">
        <f>IF(SUMPRODUCT(($H$2:H595=H595)*1)=1,I595,LOOKUP(1,0/($H$1:H594=H595),$M$1:M594)&amp;","&amp;I595)</f>
        <v>TS0077 新世代分行系統(NBS)</v>
      </c>
    </row>
    <row r="596" spans="1:13">
      <c r="A596" s="30" t="s">
        <v>6564</v>
      </c>
      <c r="B596" s="27" t="s">
        <v>6676</v>
      </c>
      <c r="D596" s="27" t="s">
        <v>7526</v>
      </c>
      <c r="E596" s="27" t="s">
        <v>7527</v>
      </c>
      <c r="F596" s="27" t="s">
        <v>7208</v>
      </c>
      <c r="H596" s="123" t="s">
        <v>5603</v>
      </c>
      <c r="I596" s="30" t="s">
        <v>6761</v>
      </c>
      <c r="J596" s="27" t="s">
        <v>7528</v>
      </c>
      <c r="M596" s="27" t="str">
        <f>IF(SUMPRODUCT(($H$2:H596=H596)*1)=1,I596,LOOKUP(1,0/($H$1:H595=H596),$M$1:M595)&amp;","&amp;I596)</f>
        <v>TS0077 新世代分行系統(NBS)</v>
      </c>
    </row>
    <row r="597" spans="1:13">
      <c r="A597" s="30" t="s">
        <v>6564</v>
      </c>
      <c r="B597" s="27" t="s">
        <v>6676</v>
      </c>
      <c r="D597" s="27" t="s">
        <v>7529</v>
      </c>
      <c r="E597" s="27" t="s">
        <v>6646</v>
      </c>
      <c r="F597" s="27" t="s">
        <v>7530</v>
      </c>
      <c r="H597" s="123" t="s">
        <v>5604</v>
      </c>
      <c r="I597" s="30" t="s">
        <v>6761</v>
      </c>
      <c r="J597" s="27" t="s">
        <v>7531</v>
      </c>
      <c r="M597" s="27" t="str">
        <f>IF(SUMPRODUCT(($H$2:H597=H597)*1)=1,I597,LOOKUP(1,0/($H$1:H596=H597),$M$1:M596)&amp;","&amp;I597)</f>
        <v>TS0077 新世代分行系統(NBS)</v>
      </c>
    </row>
    <row r="598" spans="1:13">
      <c r="A598" s="30" t="s">
        <v>6564</v>
      </c>
      <c r="B598" s="27" t="s">
        <v>6676</v>
      </c>
      <c r="D598" s="27" t="s">
        <v>7529</v>
      </c>
      <c r="E598" s="27" t="s">
        <v>6646</v>
      </c>
      <c r="F598" s="27" t="s">
        <v>7532</v>
      </c>
      <c r="H598" s="123" t="s">
        <v>5605</v>
      </c>
      <c r="I598" s="30" t="s">
        <v>6761</v>
      </c>
      <c r="J598" s="27" t="s">
        <v>7531</v>
      </c>
      <c r="M598" s="27" t="str">
        <f>IF(SUMPRODUCT(($H$2:H598=H598)*1)=1,I598,LOOKUP(1,0/($H$1:H597=H598),$M$1:M597)&amp;","&amp;I598)</f>
        <v>TS0077 新世代分行系統(NBS)</v>
      </c>
    </row>
    <row r="599" spans="1:13">
      <c r="A599" s="30" t="s">
        <v>6564</v>
      </c>
      <c r="B599" s="27" t="s">
        <v>6676</v>
      </c>
      <c r="D599" s="27" t="s">
        <v>7533</v>
      </c>
      <c r="E599" s="27" t="s">
        <v>6851</v>
      </c>
      <c r="F599" s="27" t="s">
        <v>7534</v>
      </c>
      <c r="H599" s="123" t="s">
        <v>5606</v>
      </c>
      <c r="I599" s="30" t="s">
        <v>6761</v>
      </c>
      <c r="J599" s="27" t="s">
        <v>7535</v>
      </c>
      <c r="M599" s="27" t="str">
        <f>IF(SUMPRODUCT(($H$2:H599=H599)*1)=1,I599,LOOKUP(1,0/($H$1:H598=H599),$M$1:M598)&amp;","&amp;I599)</f>
        <v>TS0077 新世代分行系統(NBS)</v>
      </c>
    </row>
    <row r="600" spans="1:13">
      <c r="A600" s="30" t="s">
        <v>6564</v>
      </c>
      <c r="B600" s="27" t="s">
        <v>6676</v>
      </c>
      <c r="D600" s="27" t="s">
        <v>7536</v>
      </c>
      <c r="E600" s="27" t="s">
        <v>6689</v>
      </c>
      <c r="F600" s="27" t="s">
        <v>7537</v>
      </c>
      <c r="H600" s="123" t="s">
        <v>5607</v>
      </c>
      <c r="I600" s="30" t="s">
        <v>6761</v>
      </c>
      <c r="J600" s="27" t="s">
        <v>7538</v>
      </c>
      <c r="M600" s="27" t="str">
        <f>IF(SUMPRODUCT(($H$2:H600=H600)*1)=1,I600,LOOKUP(1,0/($H$1:H599=H600),$M$1:M599)&amp;","&amp;I600)</f>
        <v>TS0077 新世代分行系統(NBS)</v>
      </c>
    </row>
    <row r="601" spans="1:13">
      <c r="A601" s="30" t="s">
        <v>6564</v>
      </c>
      <c r="B601" s="27" t="s">
        <v>6676</v>
      </c>
      <c r="D601" s="27" t="s">
        <v>7539</v>
      </c>
      <c r="E601" s="27" t="s">
        <v>6689</v>
      </c>
      <c r="F601" s="27" t="s">
        <v>7540</v>
      </c>
      <c r="H601" s="123" t="s">
        <v>5608</v>
      </c>
      <c r="I601" s="30" t="s">
        <v>6761</v>
      </c>
      <c r="J601" s="27" t="s">
        <v>7541</v>
      </c>
      <c r="M601" s="27" t="str">
        <f>IF(SUMPRODUCT(($H$2:H601=H601)*1)=1,I601,LOOKUP(1,0/($H$1:H600=H601),$M$1:M600)&amp;","&amp;I601)</f>
        <v>TS0077 新世代分行系統(NBS)</v>
      </c>
    </row>
    <row r="602" spans="1:13">
      <c r="A602" s="30" t="s">
        <v>6564</v>
      </c>
      <c r="B602" s="27" t="s">
        <v>6676</v>
      </c>
      <c r="D602" s="27" t="s">
        <v>7539</v>
      </c>
      <c r="E602" s="27" t="s">
        <v>6689</v>
      </c>
      <c r="F602" s="27" t="s">
        <v>7540</v>
      </c>
      <c r="H602" s="123" t="s">
        <v>5609</v>
      </c>
      <c r="I602" s="30" t="s">
        <v>6761</v>
      </c>
      <c r="J602" s="27" t="s">
        <v>7541</v>
      </c>
      <c r="M602" s="27" t="str">
        <f>IF(SUMPRODUCT(($H$2:H602=H602)*1)=1,I602,LOOKUP(1,0/($H$1:H601=H602),$M$1:M601)&amp;","&amp;I602)</f>
        <v>TS0077 新世代分行系統(NBS)</v>
      </c>
    </row>
    <row r="603" spans="1:13">
      <c r="A603" s="30" t="s">
        <v>6564</v>
      </c>
      <c r="B603" s="27" t="s">
        <v>6676</v>
      </c>
      <c r="D603" s="27" t="s">
        <v>7239</v>
      </c>
      <c r="E603" s="27" t="s">
        <v>6689</v>
      </c>
      <c r="F603" s="27" t="s">
        <v>7540</v>
      </c>
      <c r="H603" s="123" t="s">
        <v>5610</v>
      </c>
      <c r="I603" s="30" t="s">
        <v>6761</v>
      </c>
      <c r="J603" s="27" t="s">
        <v>7541</v>
      </c>
      <c r="M603" s="27" t="str">
        <f>IF(SUMPRODUCT(($H$2:H603=H603)*1)=1,I603,LOOKUP(1,0/($H$1:H602=H603),$M$1:M602)&amp;","&amp;I603)</f>
        <v>TS0077 新世代分行系統(NBS)</v>
      </c>
    </row>
    <row r="604" spans="1:13">
      <c r="A604" s="30" t="s">
        <v>6564</v>
      </c>
      <c r="B604" s="27" t="s">
        <v>6676</v>
      </c>
      <c r="D604" s="27" t="s">
        <v>7542</v>
      </c>
      <c r="E604" s="27" t="s">
        <v>7543</v>
      </c>
      <c r="F604" s="27" t="s">
        <v>7544</v>
      </c>
      <c r="H604" s="123" t="s">
        <v>5611</v>
      </c>
      <c r="I604" s="30" t="s">
        <v>6761</v>
      </c>
      <c r="J604" s="27" t="s">
        <v>7545</v>
      </c>
      <c r="M604" s="27" t="str">
        <f>IF(SUMPRODUCT(($H$2:H604=H604)*1)=1,I604,LOOKUP(1,0/($H$1:H603=H604),$M$1:M603)&amp;","&amp;I604)</f>
        <v>TS0077 新世代分行系統(NBS)</v>
      </c>
    </row>
    <row r="605" spans="1:13">
      <c r="A605" s="30" t="s">
        <v>6564</v>
      </c>
      <c r="B605" s="27" t="s">
        <v>6676</v>
      </c>
      <c r="D605" s="27" t="s">
        <v>7239</v>
      </c>
      <c r="E605" s="27" t="s">
        <v>6689</v>
      </c>
      <c r="F605" s="27" t="s">
        <v>5613</v>
      </c>
      <c r="H605" s="123" t="s">
        <v>5612</v>
      </c>
      <c r="I605" s="30" t="s">
        <v>6761</v>
      </c>
      <c r="J605" s="27" t="s">
        <v>7240</v>
      </c>
      <c r="M605" s="27" t="str">
        <f>IF(SUMPRODUCT(($H$2:H605=H605)*1)=1,I605,LOOKUP(1,0/($H$1:H604=H605),$M$1:M604)&amp;","&amp;I605)</f>
        <v>TS0077 新世代分行系統(NBS)</v>
      </c>
    </row>
    <row r="606" spans="1:13">
      <c r="A606" s="30" t="s">
        <v>6564</v>
      </c>
      <c r="B606" s="27" t="s">
        <v>6676</v>
      </c>
      <c r="D606" s="27" t="s">
        <v>7366</v>
      </c>
      <c r="E606" s="27" t="s">
        <v>6756</v>
      </c>
      <c r="F606" s="27" t="s">
        <v>7367</v>
      </c>
      <c r="H606" s="123" t="s">
        <v>5614</v>
      </c>
      <c r="I606" s="30" t="s">
        <v>6761</v>
      </c>
      <c r="J606" s="27" t="s">
        <v>7368</v>
      </c>
      <c r="M606" s="27" t="str">
        <f>IF(SUMPRODUCT(($H$2:H606=H606)*1)=1,I606,LOOKUP(1,0/($H$1:H605=H606),$M$1:M605)&amp;","&amp;I606)</f>
        <v>TS0077 新世代分行系統(NBS)</v>
      </c>
    </row>
    <row r="607" spans="1:13">
      <c r="A607" s="30" t="s">
        <v>6564</v>
      </c>
      <c r="B607" s="27" t="s">
        <v>6676</v>
      </c>
      <c r="D607" s="27" t="s">
        <v>7366</v>
      </c>
      <c r="E607" s="27" t="s">
        <v>6756</v>
      </c>
      <c r="F607" s="27" t="s">
        <v>7367</v>
      </c>
      <c r="H607" s="123" t="s">
        <v>5615</v>
      </c>
      <c r="I607" s="30" t="s">
        <v>6761</v>
      </c>
      <c r="J607" s="27" t="s">
        <v>7368</v>
      </c>
      <c r="K607" s="27" t="s">
        <v>4960</v>
      </c>
      <c r="L607" s="27" t="s">
        <v>7546</v>
      </c>
      <c r="M607" s="27" t="str">
        <f>IF(SUMPRODUCT(($H$2:H607=H607)*1)=1,I607,LOOKUP(1,0/($H$1:H606=H607),$M$1:M606)&amp;","&amp;I607)</f>
        <v>TS0077 新世代分行系統(NBS)</v>
      </c>
    </row>
    <row r="608" spans="1:13">
      <c r="A608" s="30" t="s">
        <v>6564</v>
      </c>
      <c r="B608" s="27" t="s">
        <v>6676</v>
      </c>
      <c r="D608" s="27" t="s">
        <v>7366</v>
      </c>
      <c r="E608" s="27" t="s">
        <v>6756</v>
      </c>
      <c r="F608" s="27" t="s">
        <v>7367</v>
      </c>
      <c r="H608" s="123" t="s">
        <v>5616</v>
      </c>
      <c r="I608" s="30" t="s">
        <v>6761</v>
      </c>
      <c r="J608" s="27" t="s">
        <v>7368</v>
      </c>
      <c r="M608" s="27" t="str">
        <f>IF(SUMPRODUCT(($H$2:H608=H608)*1)=1,I608,LOOKUP(1,0/($H$1:H607=H608),$M$1:M607)&amp;","&amp;I608)</f>
        <v>TS0077 新世代分行系統(NBS)</v>
      </c>
    </row>
    <row r="609" spans="1:13">
      <c r="A609" s="30" t="s">
        <v>6564</v>
      </c>
      <c r="B609" s="27" t="s">
        <v>6676</v>
      </c>
      <c r="C609" s="29" t="s">
        <v>4870</v>
      </c>
      <c r="D609" s="27" t="s">
        <v>7547</v>
      </c>
      <c r="E609" s="27" t="s">
        <v>6756</v>
      </c>
      <c r="F609" s="27" t="s">
        <v>6763</v>
      </c>
      <c r="H609" s="123" t="s">
        <v>5617</v>
      </c>
      <c r="I609" s="30" t="s">
        <v>6761</v>
      </c>
      <c r="J609" s="27" t="s">
        <v>7548</v>
      </c>
      <c r="K609" s="27" t="s">
        <v>4960</v>
      </c>
      <c r="L609" s="27" t="s">
        <v>7546</v>
      </c>
      <c r="M609" s="27" t="str">
        <f>IF(SUMPRODUCT(($H$2:H609=H609)*1)=1,I609,LOOKUP(1,0/($H$1:H608=H609),$M$1:M608)&amp;","&amp;I609)</f>
        <v>TS0077 新世代分行系統(NBS)</v>
      </c>
    </row>
    <row r="610" spans="1:13">
      <c r="A610" s="30" t="s">
        <v>6564</v>
      </c>
      <c r="B610" s="27" t="s">
        <v>6676</v>
      </c>
      <c r="C610" s="29" t="s">
        <v>4870</v>
      </c>
      <c r="D610" s="27" t="s">
        <v>7547</v>
      </c>
      <c r="E610" s="27" t="s">
        <v>6756</v>
      </c>
      <c r="F610" s="27" t="s">
        <v>6763</v>
      </c>
      <c r="H610" s="123" t="s">
        <v>5618</v>
      </c>
      <c r="I610" s="30" t="s">
        <v>6761</v>
      </c>
      <c r="J610" s="27" t="s">
        <v>7548</v>
      </c>
      <c r="K610" s="27" t="s">
        <v>4960</v>
      </c>
      <c r="L610" s="27" t="s">
        <v>7546</v>
      </c>
      <c r="M610" s="27" t="str">
        <f>IF(SUMPRODUCT(($H$2:H610=H610)*1)=1,I610,LOOKUP(1,0/($H$1:H609=H610),$M$1:M609)&amp;","&amp;I610)</f>
        <v>TS0077 新世代分行系統(NBS)</v>
      </c>
    </row>
    <row r="611" spans="1:13">
      <c r="A611" s="30" t="s">
        <v>6564</v>
      </c>
      <c r="B611" s="27" t="s">
        <v>6676</v>
      </c>
      <c r="D611" s="27" t="s">
        <v>7549</v>
      </c>
      <c r="E611" s="27" t="s">
        <v>7023</v>
      </c>
      <c r="F611" s="27" t="s">
        <v>7550</v>
      </c>
      <c r="H611" s="123" t="s">
        <v>5619</v>
      </c>
      <c r="I611" s="30" t="s">
        <v>6761</v>
      </c>
      <c r="J611" s="27" t="s">
        <v>7551</v>
      </c>
      <c r="M611" s="27" t="str">
        <f>IF(SUMPRODUCT(($H$2:H611=H611)*1)=1,I611,LOOKUP(1,0/($H$1:H610=H611),$M$1:M610)&amp;","&amp;I611)</f>
        <v>TS0077 新世代分行系統(NBS)</v>
      </c>
    </row>
    <row r="612" spans="1:13">
      <c r="A612" s="30" t="s">
        <v>6564</v>
      </c>
      <c r="B612" s="27" t="s">
        <v>6676</v>
      </c>
      <c r="D612" s="27" t="s">
        <v>7552</v>
      </c>
      <c r="E612" s="27" t="s">
        <v>7023</v>
      </c>
      <c r="F612" s="27" t="s">
        <v>7553</v>
      </c>
      <c r="H612" s="123" t="s">
        <v>5620</v>
      </c>
      <c r="I612" s="30" t="s">
        <v>6761</v>
      </c>
      <c r="J612" s="27" t="s">
        <v>7551</v>
      </c>
      <c r="M612" s="27" t="str">
        <f>IF(SUMPRODUCT(($H$2:H612=H612)*1)=1,I612,LOOKUP(1,0/($H$1:H611=H612),$M$1:M611)&amp;","&amp;I612)</f>
        <v>TS0077 新世代分行系統(NBS)</v>
      </c>
    </row>
    <row r="613" spans="1:13">
      <c r="A613" s="30" t="s">
        <v>6564</v>
      </c>
      <c r="B613" s="27" t="s">
        <v>6676</v>
      </c>
      <c r="D613" s="27" t="s">
        <v>7554</v>
      </c>
      <c r="E613" s="27" t="s">
        <v>7023</v>
      </c>
      <c r="F613" s="27" t="s">
        <v>7555</v>
      </c>
      <c r="H613" s="123" t="s">
        <v>5621</v>
      </c>
      <c r="I613" s="30" t="s">
        <v>6761</v>
      </c>
      <c r="J613" s="27" t="s">
        <v>7551</v>
      </c>
      <c r="M613" s="27" t="str">
        <f>IF(SUMPRODUCT(($H$2:H613=H613)*1)=1,I613,LOOKUP(1,0/($H$1:H612=H613),$M$1:M612)&amp;","&amp;I613)</f>
        <v>TS0077 新世代分行系統(NBS)</v>
      </c>
    </row>
    <row r="614" spans="1:13">
      <c r="A614" s="30" t="s">
        <v>6564</v>
      </c>
      <c r="B614" s="27" t="s">
        <v>6676</v>
      </c>
      <c r="D614" s="27" t="s">
        <v>7556</v>
      </c>
      <c r="E614" s="27" t="s">
        <v>7023</v>
      </c>
      <c r="F614" s="27" t="s">
        <v>7557</v>
      </c>
      <c r="H614" s="123" t="s">
        <v>5622</v>
      </c>
      <c r="I614" s="30" t="s">
        <v>6761</v>
      </c>
      <c r="J614" s="27" t="s">
        <v>7551</v>
      </c>
      <c r="M614" s="27" t="str">
        <f>IF(SUMPRODUCT(($H$2:H614=H614)*1)=1,I614,LOOKUP(1,0/($H$1:H613=H614),$M$1:M613)&amp;","&amp;I614)</f>
        <v>TS0077 新世代分行系統(NBS)</v>
      </c>
    </row>
    <row r="615" spans="1:13">
      <c r="A615" s="30" t="s">
        <v>6564</v>
      </c>
      <c r="B615" s="27" t="s">
        <v>6676</v>
      </c>
      <c r="D615" s="27" t="s">
        <v>7558</v>
      </c>
      <c r="E615" s="27" t="s">
        <v>6851</v>
      </c>
      <c r="F615" s="27" t="s">
        <v>5078</v>
      </c>
      <c r="H615" s="123" t="s">
        <v>5623</v>
      </c>
      <c r="I615" s="30" t="s">
        <v>6761</v>
      </c>
      <c r="J615" s="27" t="s">
        <v>7559</v>
      </c>
      <c r="M615" s="27" t="str">
        <f>IF(SUMPRODUCT(($H$2:H615=H615)*1)=1,I615,LOOKUP(1,0/($H$1:H614=H615),$M$1:M614)&amp;","&amp;I615)</f>
        <v>TS0077 新世代分行系統(NBS)</v>
      </c>
    </row>
    <row r="616" spans="1:13">
      <c r="A616" s="30" t="s">
        <v>6564</v>
      </c>
      <c r="B616" s="27" t="s">
        <v>6676</v>
      </c>
      <c r="D616" s="27" t="s">
        <v>7560</v>
      </c>
      <c r="E616" s="27" t="s">
        <v>6851</v>
      </c>
      <c r="F616" s="27" t="s">
        <v>7561</v>
      </c>
      <c r="H616" s="123" t="s">
        <v>5624</v>
      </c>
      <c r="I616" s="30" t="s">
        <v>6761</v>
      </c>
      <c r="J616" s="27" t="s">
        <v>7562</v>
      </c>
      <c r="M616" s="27" t="str">
        <f>IF(SUMPRODUCT(($H$2:H616=H616)*1)=1,I616,LOOKUP(1,0/($H$1:H615=H616),$M$1:M615)&amp;","&amp;I616)</f>
        <v>TS0077 新世代分行系統(NBS)</v>
      </c>
    </row>
    <row r="617" spans="1:13">
      <c r="A617" s="30" t="s">
        <v>6564</v>
      </c>
      <c r="B617" s="27" t="s">
        <v>6676</v>
      </c>
      <c r="D617" s="27" t="s">
        <v>7563</v>
      </c>
      <c r="E617" s="27" t="s">
        <v>6635</v>
      </c>
      <c r="F617" s="27" t="s">
        <v>5626</v>
      </c>
      <c r="H617" s="123" t="s">
        <v>5625</v>
      </c>
      <c r="I617" s="30" t="s">
        <v>6761</v>
      </c>
      <c r="J617" s="27" t="s">
        <v>7564</v>
      </c>
      <c r="M617" s="27" t="str">
        <f>IF(SUMPRODUCT(($H$2:H617=H617)*1)=1,I617,LOOKUP(1,0/($H$1:H616=H617),$M$1:M616)&amp;","&amp;I617)</f>
        <v>TS0077 新世代分行系統(NBS)</v>
      </c>
    </row>
    <row r="618" spans="1:13">
      <c r="A618" s="30" t="s">
        <v>6564</v>
      </c>
      <c r="B618" s="27" t="s">
        <v>6676</v>
      </c>
      <c r="D618" s="27" t="s">
        <v>7565</v>
      </c>
      <c r="E618" s="27" t="s">
        <v>6635</v>
      </c>
      <c r="F618" s="27" t="s">
        <v>5011</v>
      </c>
      <c r="H618" s="123" t="s">
        <v>5627</v>
      </c>
      <c r="I618" s="30" t="s">
        <v>6761</v>
      </c>
      <c r="J618" s="27" t="s">
        <v>7564</v>
      </c>
      <c r="M618" s="27" t="str">
        <f>IF(SUMPRODUCT(($H$2:H618=H618)*1)=1,I618,LOOKUP(1,0/($H$1:H617=H618),$M$1:M617)&amp;","&amp;I618)</f>
        <v>TS0077 新世代分行系統(NBS)</v>
      </c>
    </row>
    <row r="619" spans="1:13">
      <c r="A619" s="30" t="s">
        <v>6564</v>
      </c>
      <c r="B619" s="27" t="s">
        <v>6676</v>
      </c>
      <c r="D619" s="27" t="s">
        <v>7566</v>
      </c>
      <c r="E619" s="27" t="s">
        <v>6635</v>
      </c>
      <c r="F619" s="27" t="s">
        <v>5629</v>
      </c>
      <c r="H619" s="123" t="s">
        <v>5628</v>
      </c>
      <c r="I619" s="30" t="s">
        <v>6761</v>
      </c>
      <c r="J619" s="27" t="s">
        <v>7564</v>
      </c>
      <c r="M619" s="27" t="str">
        <f>IF(SUMPRODUCT(($H$2:H619=H619)*1)=1,I619,LOOKUP(1,0/($H$1:H618=H619),$M$1:M618)&amp;","&amp;I619)</f>
        <v>TS0077 新世代分行系統(NBS)</v>
      </c>
    </row>
    <row r="620" spans="1:13">
      <c r="A620" s="30" t="s">
        <v>6564</v>
      </c>
      <c r="B620" s="27" t="s">
        <v>6676</v>
      </c>
      <c r="D620" s="27" t="s">
        <v>7567</v>
      </c>
      <c r="E620" s="27" t="s">
        <v>7023</v>
      </c>
      <c r="F620" s="27" t="s">
        <v>7568</v>
      </c>
      <c r="H620" s="123" t="s">
        <v>5630</v>
      </c>
      <c r="I620" s="30" t="s">
        <v>6761</v>
      </c>
      <c r="J620" s="27" t="s">
        <v>7569</v>
      </c>
      <c r="M620" s="27" t="str">
        <f>IF(SUMPRODUCT(($H$2:H620=H620)*1)=1,I620,LOOKUP(1,0/($H$1:H619=H620),$M$1:M619)&amp;","&amp;I620)</f>
        <v>TS0077 新世代分行系統(NBS)</v>
      </c>
    </row>
    <row r="621" spans="1:13">
      <c r="A621" s="30" t="s">
        <v>6564</v>
      </c>
      <c r="B621" s="27" t="s">
        <v>6676</v>
      </c>
      <c r="D621" s="27" t="s">
        <v>7570</v>
      </c>
      <c r="E621" s="27" t="s">
        <v>7023</v>
      </c>
      <c r="F621" s="27" t="s">
        <v>7571</v>
      </c>
      <c r="H621" s="123" t="s">
        <v>5631</v>
      </c>
      <c r="I621" s="30" t="s">
        <v>6761</v>
      </c>
      <c r="J621" s="27" t="s">
        <v>7569</v>
      </c>
      <c r="M621" s="27" t="str">
        <f>IF(SUMPRODUCT(($H$2:H621=H621)*1)=1,I621,LOOKUP(1,0/($H$1:H620=H621),$M$1:M620)&amp;","&amp;I621)</f>
        <v>TS0077 新世代分行系統(NBS)</v>
      </c>
    </row>
    <row r="622" spans="1:13">
      <c r="A622" s="30" t="s">
        <v>6564</v>
      </c>
      <c r="B622" s="27" t="s">
        <v>6676</v>
      </c>
      <c r="D622" s="27" t="s">
        <v>7572</v>
      </c>
      <c r="E622" s="27" t="s">
        <v>7023</v>
      </c>
      <c r="F622" s="27" t="s">
        <v>7573</v>
      </c>
      <c r="H622" s="123" t="s">
        <v>5632</v>
      </c>
      <c r="I622" s="30" t="s">
        <v>6761</v>
      </c>
      <c r="J622" s="27" t="s">
        <v>7569</v>
      </c>
      <c r="M622" s="27" t="str">
        <f>IF(SUMPRODUCT(($H$2:H622=H622)*1)=1,I622,LOOKUP(1,0/($H$1:H621=H622),$M$1:M621)&amp;","&amp;I622)</f>
        <v>TS0077 新世代分行系統(NBS)</v>
      </c>
    </row>
    <row r="623" spans="1:13">
      <c r="A623" s="30" t="s">
        <v>6564</v>
      </c>
      <c r="B623" s="27" t="s">
        <v>6676</v>
      </c>
      <c r="D623" s="27" t="s">
        <v>7574</v>
      </c>
      <c r="E623" s="27" t="s">
        <v>7023</v>
      </c>
      <c r="F623" s="27" t="s">
        <v>5182</v>
      </c>
      <c r="H623" s="123" t="s">
        <v>5633</v>
      </c>
      <c r="I623" s="30" t="s">
        <v>6761</v>
      </c>
      <c r="J623" s="27" t="s">
        <v>7569</v>
      </c>
      <c r="M623" s="27" t="str">
        <f>IF(SUMPRODUCT(($H$2:H623=H623)*1)=1,I623,LOOKUP(1,0/($H$1:H622=H623),$M$1:M622)&amp;","&amp;I623)</f>
        <v>TS0077 新世代分行系統(NBS)</v>
      </c>
    </row>
    <row r="624" spans="1:13">
      <c r="A624" s="30" t="s">
        <v>6564</v>
      </c>
      <c r="B624" s="27" t="s">
        <v>6676</v>
      </c>
      <c r="D624" s="27" t="s">
        <v>7575</v>
      </c>
      <c r="E624" s="27" t="s">
        <v>7576</v>
      </c>
      <c r="F624" s="27" t="s">
        <v>7577</v>
      </c>
      <c r="H624" s="123" t="s">
        <v>5634</v>
      </c>
      <c r="I624" s="30" t="s">
        <v>6761</v>
      </c>
      <c r="J624" s="27" t="s">
        <v>7578</v>
      </c>
      <c r="M624" s="27" t="str">
        <f>IF(SUMPRODUCT(($H$2:H624=H624)*1)=1,I624,LOOKUP(1,0/($H$1:H623=H624),$M$1:M623)&amp;","&amp;I624)</f>
        <v>TS0077 新世代分行系統(NBS)</v>
      </c>
    </row>
    <row r="625" spans="1:13">
      <c r="A625" s="30" t="s">
        <v>6564</v>
      </c>
      <c r="B625" s="27" t="s">
        <v>6676</v>
      </c>
      <c r="D625" s="27" t="s">
        <v>7579</v>
      </c>
      <c r="E625" s="27" t="s">
        <v>7576</v>
      </c>
      <c r="F625" s="27" t="s">
        <v>6597</v>
      </c>
      <c r="H625" s="123" t="s">
        <v>5635</v>
      </c>
      <c r="I625" s="30" t="s">
        <v>6761</v>
      </c>
      <c r="J625" s="27" t="s">
        <v>7580</v>
      </c>
      <c r="M625" s="27" t="str">
        <f>IF(SUMPRODUCT(($H$2:H625=H625)*1)=1,I625,LOOKUP(1,0/($H$1:H624=H625),$M$1:M624)&amp;","&amp;I625)</f>
        <v>TS0077 新世代分行系統(NBS)</v>
      </c>
    </row>
    <row r="626" spans="1:13">
      <c r="A626" s="30" t="s">
        <v>6564</v>
      </c>
      <c r="B626" s="27" t="s">
        <v>6676</v>
      </c>
      <c r="D626" s="27" t="s">
        <v>7581</v>
      </c>
      <c r="E626" s="27" t="s">
        <v>7138</v>
      </c>
      <c r="F626" s="27" t="s">
        <v>7582</v>
      </c>
      <c r="H626" s="123" t="s">
        <v>5636</v>
      </c>
      <c r="I626" s="30" t="s">
        <v>6761</v>
      </c>
      <c r="J626" s="27" t="s">
        <v>7583</v>
      </c>
      <c r="M626" s="27" t="str">
        <f>IF(SUMPRODUCT(($H$2:H626=H626)*1)=1,I626,LOOKUP(1,0/($H$1:H625=H626),$M$1:M625)&amp;","&amp;I626)</f>
        <v>TS0077 新世代分行系統(NBS)</v>
      </c>
    </row>
    <row r="627" spans="1:13">
      <c r="A627" s="30" t="s">
        <v>6564</v>
      </c>
      <c r="B627" s="27" t="s">
        <v>6676</v>
      </c>
      <c r="D627" s="27" t="s">
        <v>7581</v>
      </c>
      <c r="E627" s="27" t="s">
        <v>7138</v>
      </c>
      <c r="F627" s="27" t="s">
        <v>7582</v>
      </c>
      <c r="H627" s="123" t="s">
        <v>5637</v>
      </c>
      <c r="I627" s="30" t="s">
        <v>6761</v>
      </c>
      <c r="J627" s="27" t="s">
        <v>7583</v>
      </c>
      <c r="M627" s="27" t="str">
        <f>IF(SUMPRODUCT(($H$2:H627=H627)*1)=1,I627,LOOKUP(1,0/($H$1:H626=H627),$M$1:M626)&amp;","&amp;I627)</f>
        <v>TS0077 新世代分行系統(NBS)</v>
      </c>
    </row>
    <row r="628" spans="1:13">
      <c r="A628" s="30" t="s">
        <v>6564</v>
      </c>
      <c r="B628" s="27" t="s">
        <v>6676</v>
      </c>
      <c r="D628" s="27" t="s">
        <v>7584</v>
      </c>
      <c r="E628" s="27" t="s">
        <v>6895</v>
      </c>
      <c r="F628" s="27" t="s">
        <v>7585</v>
      </c>
      <c r="H628" s="123" t="s">
        <v>5638</v>
      </c>
      <c r="I628" s="30" t="s">
        <v>6761</v>
      </c>
      <c r="J628" s="27" t="s">
        <v>7586</v>
      </c>
      <c r="M628" s="27" t="str">
        <f>IF(SUMPRODUCT(($H$2:H628=H628)*1)=1,I628,LOOKUP(1,0/($H$1:H627=H628),$M$1:M627)&amp;","&amp;I628)</f>
        <v>TS0077 新世代分行系統(NBS)</v>
      </c>
    </row>
    <row r="629" spans="1:13">
      <c r="A629" s="30" t="s">
        <v>6564</v>
      </c>
      <c r="B629" s="27" t="s">
        <v>6676</v>
      </c>
      <c r="D629" s="27" t="s">
        <v>7587</v>
      </c>
      <c r="E629" s="27" t="s">
        <v>6851</v>
      </c>
      <c r="F629" s="27" t="s">
        <v>5015</v>
      </c>
      <c r="H629" s="123" t="s">
        <v>5639</v>
      </c>
      <c r="I629" s="30" t="s">
        <v>6761</v>
      </c>
      <c r="J629" s="27" t="s">
        <v>7588</v>
      </c>
      <c r="M629" s="27" t="str">
        <f>IF(SUMPRODUCT(($H$2:H629=H629)*1)=1,I629,LOOKUP(1,0/($H$1:H628=H629),$M$1:M628)&amp;","&amp;I629)</f>
        <v>TS0077 新世代分行系統(NBS)</v>
      </c>
    </row>
    <row r="630" spans="1:13">
      <c r="A630" s="30" t="s">
        <v>6564</v>
      </c>
      <c r="B630" s="27" t="s">
        <v>6676</v>
      </c>
      <c r="D630" s="27" t="s">
        <v>7589</v>
      </c>
      <c r="E630" s="27" t="s">
        <v>6851</v>
      </c>
      <c r="F630" s="27" t="s">
        <v>5016</v>
      </c>
      <c r="H630" s="123" t="s">
        <v>5640</v>
      </c>
      <c r="I630" s="30" t="s">
        <v>6761</v>
      </c>
      <c r="J630" s="27" t="s">
        <v>7590</v>
      </c>
      <c r="M630" s="27" t="str">
        <f>IF(SUMPRODUCT(($H$2:H630=H630)*1)=1,I630,LOOKUP(1,0/($H$1:H629=H630),$M$1:M629)&amp;","&amp;I630)</f>
        <v>TS0077 新世代分行系統(NBS)</v>
      </c>
    </row>
    <row r="631" spans="1:13">
      <c r="A631" s="30" t="s">
        <v>6564</v>
      </c>
      <c r="B631" s="27" t="s">
        <v>6676</v>
      </c>
      <c r="D631" s="27" t="s">
        <v>7591</v>
      </c>
      <c r="E631" s="27" t="s">
        <v>6851</v>
      </c>
      <c r="F631" s="27" t="s">
        <v>5021</v>
      </c>
      <c r="H631" s="123" t="s">
        <v>5641</v>
      </c>
      <c r="I631" s="30" t="s">
        <v>6761</v>
      </c>
      <c r="J631" s="27" t="s">
        <v>7592</v>
      </c>
      <c r="M631" s="27" t="str">
        <f>IF(SUMPRODUCT(($H$2:H631=H631)*1)=1,I631,LOOKUP(1,0/($H$1:H630=H631),$M$1:M630)&amp;","&amp;I631)</f>
        <v>TS0077 新世代分行系統(NBS)</v>
      </c>
    </row>
    <row r="632" spans="1:13">
      <c r="A632" s="30" t="s">
        <v>6564</v>
      </c>
      <c r="B632" s="27" t="s">
        <v>6676</v>
      </c>
      <c r="D632" s="27" t="s">
        <v>7593</v>
      </c>
      <c r="E632" s="27" t="s">
        <v>6993</v>
      </c>
      <c r="F632" s="27" t="s">
        <v>7594</v>
      </c>
      <c r="H632" s="123" t="s">
        <v>5642</v>
      </c>
      <c r="I632" s="30" t="s">
        <v>6761</v>
      </c>
      <c r="J632" s="27" t="s">
        <v>7595</v>
      </c>
      <c r="M632" s="27" t="str">
        <f>IF(SUMPRODUCT(($H$2:H632=H632)*1)=1,I632,LOOKUP(1,0/($H$1:H631=H632),$M$1:M631)&amp;","&amp;I632)</f>
        <v>TS0077 新世代分行系統(NBS)</v>
      </c>
    </row>
    <row r="633" spans="1:13">
      <c r="A633" s="30" t="s">
        <v>6564</v>
      </c>
      <c r="B633" s="27" t="s">
        <v>6676</v>
      </c>
      <c r="D633" s="27" t="s">
        <v>7593</v>
      </c>
      <c r="E633" s="27" t="s">
        <v>6993</v>
      </c>
      <c r="F633" s="27" t="s">
        <v>7594</v>
      </c>
      <c r="H633" s="123" t="s">
        <v>5642</v>
      </c>
      <c r="I633" s="30" t="s">
        <v>6761</v>
      </c>
      <c r="J633" s="27" t="s">
        <v>7595</v>
      </c>
      <c r="M633" s="27" t="str">
        <f>IF(SUMPRODUCT(($H$2:H633=H633)*1)=1,I633,LOOKUP(1,0/($H$1:H632=H633),$M$1:M632)&amp;","&amp;I633)</f>
        <v>TS0077 新世代分行系統(NBS),TS0077 新世代分行系統(NBS)</v>
      </c>
    </row>
    <row r="634" spans="1:13">
      <c r="A634" s="30" t="s">
        <v>6564</v>
      </c>
      <c r="B634" s="27" t="s">
        <v>6676</v>
      </c>
      <c r="D634" s="27" t="s">
        <v>7593</v>
      </c>
      <c r="E634" s="27" t="s">
        <v>6993</v>
      </c>
      <c r="F634" s="27" t="s">
        <v>7594</v>
      </c>
      <c r="H634" s="123" t="s">
        <v>5642</v>
      </c>
      <c r="I634" s="30" t="s">
        <v>6761</v>
      </c>
      <c r="J634" s="27" t="s">
        <v>7595</v>
      </c>
      <c r="M634" s="27" t="str">
        <f>IF(SUMPRODUCT(($H$2:H634=H634)*1)=1,I634,LOOKUP(1,0/($H$1:H633=H634),$M$1:M633)&amp;","&amp;I634)</f>
        <v>TS0077 新世代分行系統(NBS),TS0077 新世代分行系統(NBS),TS0077 新世代分行系統(NBS)</v>
      </c>
    </row>
    <row r="635" spans="1:13">
      <c r="A635" s="30" t="s">
        <v>6564</v>
      </c>
      <c r="B635" s="27" t="s">
        <v>6676</v>
      </c>
      <c r="D635" s="27" t="s">
        <v>7593</v>
      </c>
      <c r="E635" s="27" t="s">
        <v>6993</v>
      </c>
      <c r="F635" s="27" t="s">
        <v>7594</v>
      </c>
      <c r="H635" s="123" t="s">
        <v>5642</v>
      </c>
      <c r="I635" s="30" t="s">
        <v>6761</v>
      </c>
      <c r="J635" s="27" t="s">
        <v>7595</v>
      </c>
      <c r="M635" s="27" t="str">
        <f>IF(SUMPRODUCT(($H$2:H635=H635)*1)=1,I635,LOOKUP(1,0/($H$1:H634=H635),$M$1:M634)&amp;","&amp;I635)</f>
        <v>TS0077 新世代分行系統(NBS),TS0077 新世代分行系統(NBS),TS0077 新世代分行系統(NBS),TS0077 新世代分行系統(NBS)</v>
      </c>
    </row>
    <row r="636" spans="1:13">
      <c r="A636" s="30" t="s">
        <v>6564</v>
      </c>
      <c r="B636" s="27" t="s">
        <v>6676</v>
      </c>
      <c r="D636" s="27" t="s">
        <v>7593</v>
      </c>
      <c r="E636" s="27" t="s">
        <v>6993</v>
      </c>
      <c r="F636" s="27" t="s">
        <v>7594</v>
      </c>
      <c r="H636" s="123" t="s">
        <v>5642</v>
      </c>
      <c r="I636" s="30" t="s">
        <v>6761</v>
      </c>
      <c r="J636" s="27" t="s">
        <v>7595</v>
      </c>
      <c r="M636" s="27" t="str">
        <f>IF(SUMPRODUCT(($H$2:H636=H636)*1)=1,I636,LOOKUP(1,0/($H$1:H635=H636),$M$1:M635)&amp;","&amp;I636)</f>
        <v>TS0077 新世代分行系統(NBS),TS0077 新世代分行系統(NBS),TS0077 新世代分行系統(NBS),TS0077 新世代分行系統(NBS),TS0077 新世代分行系統(NBS)</v>
      </c>
    </row>
    <row r="637" spans="1:13">
      <c r="A637" s="30" t="s">
        <v>6564</v>
      </c>
      <c r="B637" s="27" t="s">
        <v>6676</v>
      </c>
      <c r="D637" s="27" t="s">
        <v>7593</v>
      </c>
      <c r="E637" s="27" t="s">
        <v>6993</v>
      </c>
      <c r="F637" s="27" t="s">
        <v>7594</v>
      </c>
      <c r="H637" s="123" t="s">
        <v>5642</v>
      </c>
      <c r="I637" s="30" t="s">
        <v>6761</v>
      </c>
      <c r="J637" s="27" t="s">
        <v>7595</v>
      </c>
      <c r="M637" s="27" t="str">
        <f>IF(SUMPRODUCT(($H$2:H637=H637)*1)=1,I637,LOOKUP(1,0/($H$1:H636=H637),$M$1:M636)&amp;","&amp;I637)</f>
        <v>TS0077 新世代分行系統(NBS),TS0077 新世代分行系統(NBS),TS0077 新世代分行系統(NBS),TS0077 新世代分行系統(NBS),TS0077 新世代分行系統(NBS),TS0077 新世代分行系統(NBS)</v>
      </c>
    </row>
    <row r="638" spans="1:13">
      <c r="A638" s="30" t="s">
        <v>6564</v>
      </c>
      <c r="B638" s="27" t="s">
        <v>6676</v>
      </c>
      <c r="D638" s="27" t="s">
        <v>7593</v>
      </c>
      <c r="E638" s="27" t="s">
        <v>6993</v>
      </c>
      <c r="F638" s="27" t="s">
        <v>7594</v>
      </c>
      <c r="H638" s="123" t="s">
        <v>5642</v>
      </c>
      <c r="I638" s="30" t="s">
        <v>6761</v>
      </c>
      <c r="J638" s="27" t="s">
        <v>7595</v>
      </c>
      <c r="M638" s="27" t="str">
        <f>IF(SUMPRODUCT(($H$2:H638=H638)*1)=1,I638,LOOKUP(1,0/($H$1:H637=H638),$M$1:M637)&amp;","&amp;I638)</f>
        <v>TS0077 新世代分行系統(NBS),TS0077 新世代分行系統(NBS),TS0077 新世代分行系統(NBS),TS0077 新世代分行系統(NBS),TS0077 新世代分行系統(NBS),TS0077 新世代分行系統(NBS),TS0077 新世代分行系統(NBS)</v>
      </c>
    </row>
    <row r="639" spans="1:13">
      <c r="A639" s="30" t="s">
        <v>6564</v>
      </c>
      <c r="B639" s="27" t="s">
        <v>6676</v>
      </c>
      <c r="D639" s="27" t="s">
        <v>7593</v>
      </c>
      <c r="E639" s="27" t="s">
        <v>6993</v>
      </c>
      <c r="F639" s="27" t="s">
        <v>7594</v>
      </c>
      <c r="H639" s="123" t="s">
        <v>5642</v>
      </c>
      <c r="I639" s="30" t="s">
        <v>6761</v>
      </c>
      <c r="J639" s="27" t="s">
        <v>7595</v>
      </c>
      <c r="M639" s="27" t="str">
        <f>IF(SUMPRODUCT(($H$2:H639=H639)*1)=1,I639,LOOKUP(1,0/($H$1:H638=H639),$M$1:M638)&amp;","&amp;I639)</f>
        <v>TS0077 新世代分行系統(NBS),TS0077 新世代分行系統(NBS),TS0077 新世代分行系統(NBS),TS0077 新世代分行系統(NBS),TS0077 新世代分行系統(NBS),TS0077 新世代分行系統(NBS),TS0077 新世代分行系統(NBS),TS0077 新世代分行系統(NBS)</v>
      </c>
    </row>
    <row r="640" spans="1:13">
      <c r="A640" s="30" t="s">
        <v>6564</v>
      </c>
      <c r="B640" s="27" t="s">
        <v>6676</v>
      </c>
      <c r="D640" s="27" t="s">
        <v>7593</v>
      </c>
      <c r="E640" s="27" t="s">
        <v>6993</v>
      </c>
      <c r="F640" s="27" t="s">
        <v>7594</v>
      </c>
      <c r="H640" s="123" t="s">
        <v>5642</v>
      </c>
      <c r="I640" s="30" t="s">
        <v>6761</v>
      </c>
      <c r="J640" s="27" t="s">
        <v>7595</v>
      </c>
      <c r="M640" s="27" t="str">
        <f>IF(SUMPRODUCT(($H$2:H640=H640)*1)=1,I640,LOOKUP(1,0/($H$1:H639=H640),$M$1:M639)&amp;","&amp;I640)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1" spans="1:13">
      <c r="A641" s="30" t="s">
        <v>6564</v>
      </c>
      <c r="B641" s="27" t="s">
        <v>6676</v>
      </c>
      <c r="D641" s="27" t="s">
        <v>7593</v>
      </c>
      <c r="E641" s="27" t="s">
        <v>6993</v>
      </c>
      <c r="F641" s="27" t="s">
        <v>7594</v>
      </c>
      <c r="H641" s="123" t="s">
        <v>5642</v>
      </c>
      <c r="I641" s="30" t="s">
        <v>6761</v>
      </c>
      <c r="J641" s="27" t="s">
        <v>7595</v>
      </c>
      <c r="M641" s="27" t="str">
        <f>IF(SUMPRODUCT(($H$2:H641=H641)*1)=1,I641,LOOKUP(1,0/($H$1:H640=H641),$M$1:M640)&amp;","&amp;I641)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2" spans="1:13">
      <c r="A642" s="30" t="s">
        <v>6564</v>
      </c>
      <c r="B642" s="27" t="s">
        <v>6676</v>
      </c>
      <c r="D642" s="27" t="s">
        <v>7593</v>
      </c>
      <c r="E642" s="27" t="s">
        <v>6993</v>
      </c>
      <c r="F642" s="27" t="s">
        <v>7594</v>
      </c>
      <c r="H642" s="123" t="s">
        <v>5642</v>
      </c>
      <c r="I642" s="30" t="s">
        <v>6761</v>
      </c>
      <c r="J642" s="27" t="s">
        <v>7595</v>
      </c>
      <c r="M642" s="27" t="str">
        <f>IF(SUMPRODUCT(($H$2:H642=H642)*1)=1,I642,LOOKUP(1,0/($H$1:H641=H642),$M$1:M641)&amp;","&amp;I642)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3" spans="1:13">
      <c r="A643" s="30" t="s">
        <v>6564</v>
      </c>
      <c r="B643" s="27" t="s">
        <v>6676</v>
      </c>
      <c r="D643" s="27" t="s">
        <v>7593</v>
      </c>
      <c r="E643" s="27" t="s">
        <v>6993</v>
      </c>
      <c r="F643" s="27" t="s">
        <v>7594</v>
      </c>
      <c r="H643" s="123" t="s">
        <v>5642</v>
      </c>
      <c r="I643" s="30" t="s">
        <v>6761</v>
      </c>
      <c r="J643" s="27" t="s">
        <v>7595</v>
      </c>
      <c r="M643" s="27" t="str">
        <f>IF(SUMPRODUCT(($H$2:H643=H643)*1)=1,I643,LOOKUP(1,0/($H$1:H642=H643),$M$1:M642)&amp;","&amp;I643)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4" spans="1:13">
      <c r="A644" s="30" t="s">
        <v>6564</v>
      </c>
      <c r="B644" s="27" t="s">
        <v>6676</v>
      </c>
      <c r="D644" s="27" t="s">
        <v>7593</v>
      </c>
      <c r="E644" s="27" t="s">
        <v>6993</v>
      </c>
      <c r="F644" s="27" t="s">
        <v>7594</v>
      </c>
      <c r="H644" s="123" t="s">
        <v>5642</v>
      </c>
      <c r="I644" s="30" t="s">
        <v>6761</v>
      </c>
      <c r="J644" s="27" t="s">
        <v>7595</v>
      </c>
      <c r="M644" s="27" t="str">
        <f>IF(SUMPRODUCT(($H$2:H644=H644)*1)=1,I644,LOOKUP(1,0/($H$1:H643=H644),$M$1:M643)&amp;","&amp;I644)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5" spans="1:13">
      <c r="A645" s="30" t="s">
        <v>6564</v>
      </c>
      <c r="B645" s="27" t="s">
        <v>6676</v>
      </c>
      <c r="D645" s="27" t="s">
        <v>7593</v>
      </c>
      <c r="E645" s="27" t="s">
        <v>6993</v>
      </c>
      <c r="F645" s="27" t="s">
        <v>7594</v>
      </c>
      <c r="H645" s="123" t="s">
        <v>5642</v>
      </c>
      <c r="I645" s="30" t="s">
        <v>6761</v>
      </c>
      <c r="J645" s="27" t="s">
        <v>7595</v>
      </c>
      <c r="M645" s="27" t="str">
        <f>IF(SUMPRODUCT(($H$2:H645=H645)*1)=1,I645,LOOKUP(1,0/($H$1:H644=H645),$M$1:M644)&amp;","&amp;I645)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6" spans="1:13">
      <c r="A646" s="30" t="s">
        <v>6564</v>
      </c>
      <c r="B646" s="27" t="s">
        <v>6676</v>
      </c>
      <c r="D646" s="27" t="s">
        <v>7315</v>
      </c>
      <c r="E646" s="27" t="s">
        <v>6707</v>
      </c>
      <c r="F646" s="27" t="s">
        <v>7596</v>
      </c>
      <c r="H646" s="123" t="s">
        <v>5643</v>
      </c>
      <c r="I646" s="30" t="s">
        <v>6761</v>
      </c>
      <c r="J646" s="27" t="s">
        <v>7317</v>
      </c>
      <c r="M646" s="27" t="str">
        <f>IF(SUMPRODUCT(($H$2:H646=H646)*1)=1,I646,LOOKUP(1,0/($H$1:H645=H646),$M$1:M645)&amp;","&amp;I646)</f>
        <v>TS0077 新世代分行系統(NBS)</v>
      </c>
    </row>
    <row r="647" spans="1:13">
      <c r="A647" s="30" t="s">
        <v>6564</v>
      </c>
      <c r="B647" s="27" t="s">
        <v>6676</v>
      </c>
      <c r="D647" s="27" t="s">
        <v>7597</v>
      </c>
      <c r="E647" s="27" t="s">
        <v>7245</v>
      </c>
      <c r="F647" s="27" t="s">
        <v>7598</v>
      </c>
      <c r="H647" s="123" t="s">
        <v>5644</v>
      </c>
      <c r="I647" s="30" t="s">
        <v>6761</v>
      </c>
      <c r="J647" s="27" t="s">
        <v>7599</v>
      </c>
      <c r="M647" s="27" t="str">
        <f>IF(SUMPRODUCT(($H$2:H647=H647)*1)=1,I647,LOOKUP(1,0/($H$1:H646=H647),$M$1:M646)&amp;","&amp;I647)</f>
        <v>TS0077 新世代分行系統(NBS)</v>
      </c>
    </row>
    <row r="648" spans="1:13">
      <c r="A648" s="30" t="s">
        <v>6564</v>
      </c>
      <c r="B648" s="27" t="s">
        <v>6676</v>
      </c>
      <c r="D648" s="27" t="s">
        <v>7597</v>
      </c>
      <c r="E648" s="27" t="s">
        <v>7245</v>
      </c>
      <c r="F648" s="27" t="s">
        <v>7598</v>
      </c>
      <c r="H648" s="123" t="s">
        <v>5645</v>
      </c>
      <c r="I648" s="30" t="s">
        <v>6761</v>
      </c>
      <c r="J648" s="27" t="s">
        <v>7599</v>
      </c>
      <c r="M648" s="27" t="str">
        <f>IF(SUMPRODUCT(($H$2:H648=H648)*1)=1,I648,LOOKUP(1,0/($H$1:H647=H648),$M$1:M647)&amp;","&amp;I648)</f>
        <v>TS0077 新世代分行系統(NBS)</v>
      </c>
    </row>
    <row r="649" spans="1:13">
      <c r="A649" s="30" t="s">
        <v>6564</v>
      </c>
      <c r="B649" s="27" t="s">
        <v>6676</v>
      </c>
      <c r="D649" s="27" t="s">
        <v>7600</v>
      </c>
      <c r="E649" s="27" t="s">
        <v>7601</v>
      </c>
      <c r="F649" s="27" t="s">
        <v>7602</v>
      </c>
      <c r="H649" s="123" t="s">
        <v>5646</v>
      </c>
      <c r="I649" s="30" t="s">
        <v>6761</v>
      </c>
      <c r="J649" s="27" t="s">
        <v>7603</v>
      </c>
      <c r="M649" s="27" t="str">
        <f>IF(SUMPRODUCT(($H$2:H649=H649)*1)=1,I649,LOOKUP(1,0/($H$1:H648=H649),$M$1:M648)&amp;","&amp;I649)</f>
        <v>TS0077 新世代分行系統(NBS)</v>
      </c>
    </row>
    <row r="650" spans="1:13">
      <c r="A650" s="30" t="s">
        <v>6564</v>
      </c>
      <c r="B650" s="27" t="s">
        <v>6676</v>
      </c>
      <c r="D650" s="27" t="s">
        <v>7218</v>
      </c>
      <c r="E650" s="27" t="s">
        <v>7219</v>
      </c>
      <c r="F650" s="27" t="s">
        <v>7604</v>
      </c>
      <c r="H650" s="123" t="s">
        <v>5647</v>
      </c>
      <c r="I650" s="30" t="s">
        <v>6761</v>
      </c>
      <c r="J650" s="27" t="s">
        <v>7605</v>
      </c>
      <c r="M650" s="27" t="str">
        <f>IF(SUMPRODUCT(($H$2:H650=H650)*1)=1,I650,LOOKUP(1,0/($H$1:H649=H650),$M$1:M649)&amp;","&amp;I650)</f>
        <v>TS0077 新世代分行系統(NBS)</v>
      </c>
    </row>
    <row r="651" spans="1:13">
      <c r="A651" s="30" t="s">
        <v>6564</v>
      </c>
      <c r="B651" s="27" t="s">
        <v>6676</v>
      </c>
      <c r="D651" s="27" t="s">
        <v>6700</v>
      </c>
      <c r="E651" s="27" t="s">
        <v>7138</v>
      </c>
      <c r="F651" s="27" t="s">
        <v>7606</v>
      </c>
      <c r="H651" s="123" t="s">
        <v>5648</v>
      </c>
      <c r="I651" s="30" t="s">
        <v>6610</v>
      </c>
      <c r="J651" s="27" t="s">
        <v>7607</v>
      </c>
      <c r="M651" s="27" t="str">
        <f>IF(SUMPRODUCT(($H$2:H651=H651)*1)=1,I651,LOOKUP(1,0/($H$1:H650=H651),$M$1:M650)&amp;","&amp;I651)</f>
        <v>TS0052 客服系統</v>
      </c>
    </row>
    <row r="652" spans="1:13">
      <c r="A652" s="30" t="s">
        <v>6564</v>
      </c>
      <c r="B652" s="27" t="s">
        <v>6676</v>
      </c>
      <c r="D652" s="27" t="s">
        <v>6700</v>
      </c>
      <c r="E652" s="27" t="s">
        <v>7138</v>
      </c>
      <c r="F652" s="27" t="s">
        <v>7606</v>
      </c>
      <c r="H652" s="123" t="s">
        <v>5649</v>
      </c>
      <c r="I652" s="30" t="s">
        <v>6610</v>
      </c>
      <c r="J652" s="27" t="s">
        <v>7607</v>
      </c>
      <c r="M652" s="27" t="str">
        <f>IF(SUMPRODUCT(($H$2:H652=H652)*1)=1,I652,LOOKUP(1,0/($H$1:H651=H652),$M$1:M651)&amp;","&amp;I652)</f>
        <v>TS0052 客服系統</v>
      </c>
    </row>
    <row r="653" spans="1:13">
      <c r="A653" s="30" t="s">
        <v>6564</v>
      </c>
      <c r="B653" s="27" t="s">
        <v>6676</v>
      </c>
      <c r="D653" s="27" t="s">
        <v>7218</v>
      </c>
      <c r="E653" s="27" t="s">
        <v>7219</v>
      </c>
      <c r="F653" s="27" t="s">
        <v>7604</v>
      </c>
      <c r="H653" s="123" t="s">
        <v>5650</v>
      </c>
      <c r="I653" s="30" t="s">
        <v>6761</v>
      </c>
      <c r="J653" s="27" t="s">
        <v>7605</v>
      </c>
      <c r="M653" s="27" t="str">
        <f>IF(SUMPRODUCT(($H$2:H653=H653)*1)=1,I653,LOOKUP(1,0/($H$1:H652=H653),$M$1:M652)&amp;","&amp;I653)</f>
        <v>TS0077 新世代分行系統(NBS)</v>
      </c>
    </row>
    <row r="654" spans="1:13">
      <c r="A654" s="30" t="s">
        <v>6564</v>
      </c>
      <c r="B654" s="27" t="s">
        <v>6676</v>
      </c>
      <c r="D654" s="27" t="s">
        <v>7608</v>
      </c>
      <c r="E654" s="27" t="s">
        <v>6851</v>
      </c>
      <c r="F654" s="27" t="s">
        <v>5024</v>
      </c>
      <c r="H654" s="123" t="s">
        <v>5651</v>
      </c>
      <c r="I654" s="30" t="s">
        <v>6761</v>
      </c>
      <c r="J654" s="27" t="s">
        <v>7609</v>
      </c>
      <c r="M654" s="27" t="str">
        <f>IF(SUMPRODUCT(($H$2:H654=H654)*1)=1,I654,LOOKUP(1,0/($H$1:H653=H654),$M$1:M653)&amp;","&amp;I654)</f>
        <v>TS0077 新世代分行系統(NBS)</v>
      </c>
    </row>
    <row r="655" spans="1:13">
      <c r="A655" s="30" t="s">
        <v>6564</v>
      </c>
      <c r="B655" s="27" t="s">
        <v>6676</v>
      </c>
      <c r="D655" s="27" t="s">
        <v>7509</v>
      </c>
      <c r="E655" s="27" t="s">
        <v>7365</v>
      </c>
      <c r="F655" s="27" t="s">
        <v>7610</v>
      </c>
      <c r="H655" s="123" t="s">
        <v>5652</v>
      </c>
      <c r="I655" s="30" t="s">
        <v>6761</v>
      </c>
      <c r="J655" s="27" t="s">
        <v>7611</v>
      </c>
      <c r="M655" s="27" t="str">
        <f>IF(SUMPRODUCT(($H$2:H655=H655)*1)=1,I655,LOOKUP(1,0/($H$1:H654=H655),$M$1:M654)&amp;","&amp;I655)</f>
        <v>TS0077 新世代分行系統(NBS)</v>
      </c>
    </row>
    <row r="656" spans="1:13">
      <c r="A656" s="30" t="s">
        <v>6564</v>
      </c>
      <c r="B656" s="27" t="s">
        <v>6676</v>
      </c>
      <c r="D656" s="27" t="s">
        <v>7612</v>
      </c>
      <c r="E656" s="27" t="s">
        <v>6707</v>
      </c>
      <c r="F656" s="27" t="s">
        <v>7613</v>
      </c>
      <c r="H656" s="123" t="s">
        <v>5655</v>
      </c>
      <c r="I656" s="30" t="s">
        <v>6761</v>
      </c>
      <c r="J656" s="27" t="s">
        <v>7614</v>
      </c>
      <c r="M656" s="27" t="str">
        <f>IF(SUMPRODUCT(($H$2:H656=H656)*1)=1,I656,LOOKUP(1,0/($H$1:H655=H656),$M$1:M655)&amp;","&amp;I656)</f>
        <v>TS0077 新世代分行系統(NBS)</v>
      </c>
    </row>
    <row r="657" spans="1:13">
      <c r="A657" s="30" t="s">
        <v>6564</v>
      </c>
      <c r="B657" s="27" t="s">
        <v>6676</v>
      </c>
      <c r="D657" s="27" t="s">
        <v>7026</v>
      </c>
      <c r="E657" s="27" t="s">
        <v>6964</v>
      </c>
      <c r="F657" s="27" t="s">
        <v>7243</v>
      </c>
      <c r="H657" s="123" t="s">
        <v>5656</v>
      </c>
      <c r="I657" s="30" t="s">
        <v>6610</v>
      </c>
      <c r="J657" s="27" t="s">
        <v>7027</v>
      </c>
      <c r="M657" s="27" t="str">
        <f>IF(SUMPRODUCT(($H$2:H657=H657)*1)=1,I657,LOOKUP(1,0/($H$1:H656=H657),$M$1:M656)&amp;","&amp;I657)</f>
        <v>TS0052 客服系統</v>
      </c>
    </row>
    <row r="658" spans="1:13">
      <c r="A658" s="30" t="s">
        <v>6564</v>
      </c>
      <c r="B658" s="27" t="s">
        <v>6676</v>
      </c>
      <c r="D658" s="27" t="s">
        <v>7026</v>
      </c>
      <c r="E658" s="27" t="s">
        <v>6964</v>
      </c>
      <c r="F658" s="27" t="s">
        <v>7243</v>
      </c>
      <c r="H658" s="123" t="s">
        <v>5656</v>
      </c>
      <c r="I658" s="30" t="s">
        <v>6761</v>
      </c>
      <c r="J658" s="27" t="s">
        <v>7027</v>
      </c>
      <c r="M658" s="27" t="str">
        <f>IF(SUMPRODUCT(($H$2:H658=H658)*1)=1,I658,LOOKUP(1,0/($H$1:H657=H658),$M$1:M657)&amp;","&amp;I658)</f>
        <v>TS0052 客服系統,TS0077 新世代分行系統(NBS)</v>
      </c>
    </row>
    <row r="659" spans="1:13">
      <c r="A659" s="30" t="s">
        <v>6564</v>
      </c>
      <c r="B659" s="27" t="s">
        <v>6676</v>
      </c>
      <c r="D659" s="27" t="s">
        <v>7615</v>
      </c>
      <c r="E659" s="27" t="s">
        <v>7245</v>
      </c>
      <c r="F659" s="27" t="s">
        <v>5069</v>
      </c>
      <c r="H659" s="123" t="s">
        <v>5657</v>
      </c>
      <c r="I659" s="30" t="s">
        <v>6761</v>
      </c>
      <c r="J659" s="27" t="s">
        <v>7616</v>
      </c>
      <c r="M659" s="27" t="str">
        <f>IF(SUMPRODUCT(($H$2:H659=H659)*1)=1,I659,LOOKUP(1,0/($H$1:H658=H659),$M$1:M658)&amp;","&amp;I659)</f>
        <v>TS0077 新世代分行系統(NBS)</v>
      </c>
    </row>
    <row r="660" spans="1:13">
      <c r="A660" s="30" t="s">
        <v>6564</v>
      </c>
      <c r="B660" s="27" t="s">
        <v>6676</v>
      </c>
      <c r="D660" s="27" t="s">
        <v>7026</v>
      </c>
      <c r="E660" s="27" t="s">
        <v>6584</v>
      </c>
      <c r="F660" s="27" t="s">
        <v>7241</v>
      </c>
      <c r="H660" s="123" t="s">
        <v>5658</v>
      </c>
      <c r="I660" s="30" t="s">
        <v>6610</v>
      </c>
      <c r="J660" s="27" t="s">
        <v>7027</v>
      </c>
      <c r="M660" s="27" t="str">
        <f>IF(SUMPRODUCT(($H$2:H660=H660)*1)=1,I660,LOOKUP(1,0/($H$1:H659=H660),$M$1:M659)&amp;","&amp;I660)</f>
        <v>TS0052 客服系統</v>
      </c>
    </row>
    <row r="661" spans="1:13">
      <c r="A661" s="30" t="s">
        <v>6564</v>
      </c>
      <c r="B661" s="27" t="s">
        <v>6676</v>
      </c>
      <c r="D661" s="27" t="s">
        <v>7026</v>
      </c>
      <c r="E661" s="27" t="s">
        <v>6584</v>
      </c>
      <c r="F661" s="27" t="s">
        <v>7241</v>
      </c>
      <c r="H661" s="123" t="s">
        <v>5658</v>
      </c>
      <c r="I661" s="30" t="s">
        <v>6761</v>
      </c>
      <c r="J661" s="27" t="s">
        <v>7027</v>
      </c>
      <c r="M661" s="27" t="str">
        <f>IF(SUMPRODUCT(($H$2:H661=H661)*1)=1,I661,LOOKUP(1,0/($H$1:H660=H661),$M$1:M660)&amp;","&amp;I661)</f>
        <v>TS0052 客服系統,TS0077 新世代分行系統(NBS)</v>
      </c>
    </row>
    <row r="662" spans="1:13">
      <c r="A662" s="30" t="s">
        <v>6564</v>
      </c>
      <c r="B662" s="27" t="s">
        <v>6676</v>
      </c>
      <c r="D662" s="27" t="s">
        <v>7026</v>
      </c>
      <c r="E662" s="27" t="s">
        <v>6584</v>
      </c>
      <c r="F662" s="27" t="s">
        <v>7241</v>
      </c>
      <c r="H662" s="123" t="s">
        <v>5658</v>
      </c>
      <c r="I662" s="30" t="s">
        <v>6786</v>
      </c>
      <c r="J662" s="27" t="s">
        <v>7027</v>
      </c>
      <c r="M662" s="27" t="str">
        <f>IF(SUMPRODUCT(($H$2:H662=H662)*1)=1,I662,LOOKUP(1,0/($H$1:H661=H662),$M$1:M661)&amp;","&amp;I662)</f>
        <v>TS0052 客服系統,TS0077 新世代分行系統(NBS),TS0092 大消金系統</v>
      </c>
    </row>
    <row r="663" spans="1:13">
      <c r="A663" s="30" t="s">
        <v>6564</v>
      </c>
      <c r="B663" s="27" t="s">
        <v>6676</v>
      </c>
      <c r="D663" s="27" t="s">
        <v>7026</v>
      </c>
      <c r="E663" s="27" t="s">
        <v>6584</v>
      </c>
      <c r="F663" s="27" t="s">
        <v>7254</v>
      </c>
      <c r="H663" s="123" t="s">
        <v>5659</v>
      </c>
      <c r="I663" s="30" t="s">
        <v>6610</v>
      </c>
      <c r="J663" s="27" t="s">
        <v>7027</v>
      </c>
      <c r="M663" s="27" t="str">
        <f>IF(SUMPRODUCT(($H$2:H663=H663)*1)=1,I663,LOOKUP(1,0/($H$1:H662=H663),$M$1:M662)&amp;","&amp;I663)</f>
        <v>TS0052 客服系統</v>
      </c>
    </row>
    <row r="664" spans="1:13">
      <c r="A664" s="30" t="s">
        <v>6564</v>
      </c>
      <c r="B664" s="27" t="s">
        <v>6676</v>
      </c>
      <c r="D664" s="27" t="s">
        <v>7026</v>
      </c>
      <c r="E664" s="27" t="s">
        <v>6584</v>
      </c>
      <c r="F664" s="27" t="s">
        <v>7254</v>
      </c>
      <c r="H664" s="123" t="s">
        <v>5659</v>
      </c>
      <c r="I664" s="30" t="s">
        <v>6761</v>
      </c>
      <c r="J664" s="27" t="s">
        <v>7027</v>
      </c>
      <c r="M664" s="27" t="str">
        <f>IF(SUMPRODUCT(($H$2:H664=H664)*1)=1,I664,LOOKUP(1,0/($H$1:H663=H664),$M$1:M663)&amp;","&amp;I664)</f>
        <v>TS0052 客服系統,TS0077 新世代分行系統(NBS)</v>
      </c>
    </row>
    <row r="665" spans="1:13">
      <c r="A665" s="30" t="s">
        <v>6564</v>
      </c>
      <c r="B665" s="27" t="s">
        <v>6676</v>
      </c>
      <c r="D665" s="27" t="s">
        <v>7615</v>
      </c>
      <c r="E665" s="27" t="s">
        <v>7245</v>
      </c>
      <c r="F665" s="27" t="s">
        <v>5069</v>
      </c>
      <c r="H665" s="123" t="s">
        <v>5660</v>
      </c>
      <c r="I665" s="30" t="s">
        <v>6761</v>
      </c>
      <c r="J665" s="27" t="s">
        <v>7616</v>
      </c>
      <c r="M665" s="27" t="str">
        <f>IF(SUMPRODUCT(($H$2:H665=H665)*1)=1,I665,LOOKUP(1,0/($H$1:H664=H665),$M$1:M664)&amp;","&amp;I665)</f>
        <v>TS0077 新世代分行系統(NBS)</v>
      </c>
    </row>
    <row r="666" spans="1:13">
      <c r="A666" s="30" t="s">
        <v>6564</v>
      </c>
      <c r="B666" s="27" t="s">
        <v>6676</v>
      </c>
      <c r="D666" s="27" t="s">
        <v>6850</v>
      </c>
      <c r="E666" s="27" t="s">
        <v>6851</v>
      </c>
      <c r="F666" s="27" t="s">
        <v>6852</v>
      </c>
      <c r="H666" s="123" t="s">
        <v>5661</v>
      </c>
      <c r="I666" s="30" t="s">
        <v>6761</v>
      </c>
      <c r="J666" s="27" t="s">
        <v>7147</v>
      </c>
      <c r="M666" s="27" t="str">
        <f>IF(SUMPRODUCT(($H$2:H666=H666)*1)=1,I666,LOOKUP(1,0/($H$1:H665=H666),$M$1:M665)&amp;","&amp;I666)</f>
        <v>TS0077 新世代分行系統(NBS)</v>
      </c>
    </row>
    <row r="667" spans="1:13" ht="16.5">
      <c r="A667" s="30" t="s">
        <v>6564</v>
      </c>
      <c r="B667" s="27" t="s">
        <v>6676</v>
      </c>
      <c r="D667" s="27" t="s">
        <v>7244</v>
      </c>
      <c r="E667" s="27" t="s">
        <v>7245</v>
      </c>
      <c r="F667" s="27" t="s">
        <v>7246</v>
      </c>
      <c r="H667" s="123" t="s">
        <v>5662</v>
      </c>
      <c r="I667" s="30" t="s">
        <v>6793</v>
      </c>
      <c r="J667" s="27" t="s">
        <v>7247</v>
      </c>
      <c r="L667" s="124"/>
      <c r="M667" s="27" t="str">
        <f>IF(SUMPRODUCT(($H$2:H667=H667)*1)=1,I667,LOOKUP(1,0/($H$1:H666=H667),$M$1:M666)&amp;","&amp;I667)</f>
        <v>OA0075 敏捷行銷顧客經營系統</v>
      </c>
    </row>
    <row r="668" spans="1:13">
      <c r="A668" s="30" t="s">
        <v>6564</v>
      </c>
      <c r="B668" s="27" t="s">
        <v>6676</v>
      </c>
      <c r="D668" s="27" t="s">
        <v>7244</v>
      </c>
      <c r="E668" s="27" t="s">
        <v>7245</v>
      </c>
      <c r="F668" s="27" t="s">
        <v>7246</v>
      </c>
      <c r="H668" s="123" t="s">
        <v>5662</v>
      </c>
      <c r="I668" s="30" t="s">
        <v>6761</v>
      </c>
      <c r="J668" s="27" t="s">
        <v>7247</v>
      </c>
      <c r="M668" s="27" t="str">
        <f>IF(SUMPRODUCT(($H$2:H668=H668)*1)=1,I668,LOOKUP(1,0/($H$1:H667=H668),$M$1:M667)&amp;","&amp;I668)</f>
        <v>OA0075 敏捷行銷顧客經營系統,TS0077 新世代分行系統(NBS)</v>
      </c>
    </row>
    <row r="669" spans="1:13">
      <c r="A669" s="30" t="s">
        <v>6819</v>
      </c>
      <c r="B669" s="27" t="s">
        <v>6676</v>
      </c>
      <c r="D669" s="27" t="s">
        <v>7617</v>
      </c>
      <c r="E669" s="27" t="s">
        <v>7004</v>
      </c>
      <c r="F669" s="27" t="s">
        <v>7618</v>
      </c>
      <c r="H669" s="123" t="s">
        <v>5663</v>
      </c>
      <c r="I669" s="30" t="s">
        <v>6761</v>
      </c>
      <c r="J669" s="27" t="s">
        <v>6827</v>
      </c>
      <c r="M669" s="27" t="str">
        <f>IF(SUMPRODUCT(($H$2:H669=H669)*1)=1,I669,LOOKUP(1,0/($H$1:H668=H669),$M$1:M668)&amp;","&amp;I669)</f>
        <v>TS0077 新世代分行系統(NBS)</v>
      </c>
    </row>
    <row r="670" spans="1:13">
      <c r="A670" s="30" t="s">
        <v>6819</v>
      </c>
      <c r="B670" s="27" t="s">
        <v>6676</v>
      </c>
      <c r="D670" s="27" t="s">
        <v>7619</v>
      </c>
      <c r="E670" s="27" t="s">
        <v>7004</v>
      </c>
      <c r="F670" s="27" t="s">
        <v>5070</v>
      </c>
      <c r="H670" s="123" t="s">
        <v>5664</v>
      </c>
      <c r="I670" s="30" t="s">
        <v>6761</v>
      </c>
      <c r="J670" s="27" t="s">
        <v>6827</v>
      </c>
      <c r="M670" s="27" t="str">
        <f>IF(SUMPRODUCT(($H$2:H670=H670)*1)=1,I670,LOOKUP(1,0/($H$1:H669=H670),$M$1:M669)&amp;","&amp;I670)</f>
        <v>TS0077 新世代分行系統(NBS)</v>
      </c>
    </row>
    <row r="671" spans="1:13">
      <c r="A671" s="30" t="s">
        <v>6819</v>
      </c>
      <c r="B671" s="27" t="s">
        <v>6676</v>
      </c>
      <c r="D671" s="27" t="s">
        <v>7619</v>
      </c>
      <c r="E671" s="27" t="s">
        <v>7004</v>
      </c>
      <c r="F671" s="27" t="s">
        <v>5070</v>
      </c>
      <c r="G671" s="37" t="s">
        <v>6821</v>
      </c>
      <c r="H671" s="123" t="s">
        <v>7620</v>
      </c>
      <c r="I671" s="30" t="s">
        <v>6793</v>
      </c>
      <c r="J671" s="27" t="s">
        <v>7621</v>
      </c>
      <c r="K671" s="27" t="s">
        <v>7622</v>
      </c>
      <c r="L671" s="27" t="s">
        <v>7623</v>
      </c>
      <c r="M671" s="27" t="str">
        <f>IF(SUMPRODUCT(($H$2:H671=H671)*1)=1,I671,LOOKUP(1,0/($H$1:H670=H671),$M$1:M670)&amp;","&amp;I671)</f>
        <v>OA0075 敏捷行銷顧客經營系統</v>
      </c>
    </row>
    <row r="672" spans="1:13">
      <c r="A672" s="30" t="s">
        <v>6819</v>
      </c>
      <c r="B672" s="27" t="s">
        <v>6676</v>
      </c>
      <c r="D672" s="27" t="s">
        <v>7025</v>
      </c>
      <c r="E672" s="27" t="s">
        <v>7004</v>
      </c>
      <c r="F672" s="27" t="s">
        <v>5043</v>
      </c>
      <c r="H672" s="123" t="s">
        <v>5665</v>
      </c>
      <c r="I672" s="30" t="s">
        <v>6761</v>
      </c>
      <c r="J672" s="27" t="s">
        <v>6827</v>
      </c>
      <c r="M672" s="27" t="str">
        <f>IF(SUMPRODUCT(($H$2:H672=H672)*1)=1,I672,LOOKUP(1,0/($H$1:H671=H672),$M$1:M671)&amp;","&amp;I672)</f>
        <v>TS0077 新世代分行系統(NBS)</v>
      </c>
    </row>
    <row r="673" spans="1:13">
      <c r="A673" s="30" t="s">
        <v>6564</v>
      </c>
      <c r="B673" s="27" t="s">
        <v>6676</v>
      </c>
      <c r="D673" s="27" t="s">
        <v>7624</v>
      </c>
      <c r="E673" s="27" t="s">
        <v>7023</v>
      </c>
      <c r="F673" s="27" t="s">
        <v>5667</v>
      </c>
      <c r="H673" s="123" t="s">
        <v>5666</v>
      </c>
      <c r="I673" s="30" t="s">
        <v>6761</v>
      </c>
      <c r="J673" s="27" t="s">
        <v>7625</v>
      </c>
      <c r="M673" s="27" t="str">
        <f>IF(SUMPRODUCT(($H$2:H673=H673)*1)=1,I673,LOOKUP(1,0/($H$1:H672=H673),$M$1:M672)&amp;","&amp;I673)</f>
        <v>TS0077 新世代分行系統(NBS)</v>
      </c>
    </row>
    <row r="674" spans="1:13">
      <c r="A674" s="30" t="s">
        <v>6564</v>
      </c>
      <c r="B674" s="27" t="s">
        <v>6676</v>
      </c>
      <c r="D674" s="27" t="s">
        <v>7626</v>
      </c>
      <c r="E674" s="27" t="s">
        <v>6584</v>
      </c>
      <c r="F674" s="27" t="s">
        <v>7627</v>
      </c>
      <c r="H674" s="123" t="s">
        <v>5668</v>
      </c>
      <c r="I674" s="30" t="s">
        <v>6761</v>
      </c>
      <c r="J674" s="27" t="s">
        <v>7628</v>
      </c>
      <c r="M674" s="27" t="str">
        <f>IF(SUMPRODUCT(($H$2:H674=H674)*1)=1,I674,LOOKUP(1,0/($H$1:H673=H674),$M$1:M673)&amp;","&amp;I674)</f>
        <v>TS0077 新世代分行系統(NBS)</v>
      </c>
    </row>
    <row r="675" spans="1:13">
      <c r="A675" s="30" t="s">
        <v>6564</v>
      </c>
      <c r="B675" s="27" t="s">
        <v>6676</v>
      </c>
      <c r="D675" s="27" t="s">
        <v>6880</v>
      </c>
      <c r="E675" s="27" t="s">
        <v>6881</v>
      </c>
      <c r="F675" s="27" t="s">
        <v>7629</v>
      </c>
      <c r="H675" s="123" t="s">
        <v>5669</v>
      </c>
      <c r="I675" s="30" t="s">
        <v>6761</v>
      </c>
      <c r="J675" s="27" t="s">
        <v>6883</v>
      </c>
      <c r="M675" s="27" t="str">
        <f>IF(SUMPRODUCT(($H$2:H675=H675)*1)=1,I675,LOOKUP(1,0/($H$1:H674=H675),$M$1:M674)&amp;","&amp;I675)</f>
        <v>TS0077 新世代分行系統(NBS)</v>
      </c>
    </row>
    <row r="676" spans="1:13">
      <c r="A676" s="30" t="s">
        <v>6564</v>
      </c>
      <c r="B676" s="27" t="s">
        <v>6676</v>
      </c>
      <c r="D676" s="27" t="s">
        <v>7630</v>
      </c>
      <c r="E676" s="27" t="s">
        <v>6596</v>
      </c>
      <c r="F676" s="27" t="s">
        <v>7631</v>
      </c>
      <c r="H676" s="123" t="s">
        <v>5670</v>
      </c>
      <c r="I676" s="30" t="s">
        <v>6761</v>
      </c>
      <c r="J676" s="27" t="s">
        <v>7632</v>
      </c>
      <c r="M676" s="27" t="str">
        <f>IF(SUMPRODUCT(($H$2:H676=H676)*1)=1,I676,LOOKUP(1,0/($H$1:H675=H676),$M$1:M675)&amp;","&amp;I676)</f>
        <v>TS0077 新世代分行系統(NBS)</v>
      </c>
    </row>
    <row r="677" spans="1:13">
      <c r="A677" s="30" t="s">
        <v>6564</v>
      </c>
      <c r="B677" s="27" t="s">
        <v>6676</v>
      </c>
      <c r="D677" s="27" t="s">
        <v>7633</v>
      </c>
      <c r="E677" s="27" t="s">
        <v>7543</v>
      </c>
      <c r="F677" s="27" t="s">
        <v>7634</v>
      </c>
      <c r="H677" s="123" t="s">
        <v>5671</v>
      </c>
      <c r="I677" s="30" t="s">
        <v>6761</v>
      </c>
      <c r="J677" s="27" t="s">
        <v>7635</v>
      </c>
      <c r="M677" s="27" t="str">
        <f>IF(SUMPRODUCT(($H$2:H677=H677)*1)=1,I677,LOOKUP(1,0/($H$1:H676=H677),$M$1:M676)&amp;","&amp;I677)</f>
        <v>TS0077 新世代分行系統(NBS)</v>
      </c>
    </row>
    <row r="678" spans="1:13">
      <c r="A678" s="30" t="s">
        <v>6564</v>
      </c>
      <c r="B678" s="27" t="s">
        <v>6676</v>
      </c>
      <c r="D678" s="27" t="s">
        <v>7255</v>
      </c>
      <c r="E678" s="27" t="s">
        <v>6689</v>
      </c>
      <c r="F678" s="27" t="s">
        <v>7256</v>
      </c>
      <c r="H678" s="123" t="s">
        <v>5672</v>
      </c>
      <c r="I678" s="30" t="s">
        <v>6610</v>
      </c>
      <c r="J678" s="27" t="s">
        <v>7257</v>
      </c>
      <c r="M678" s="27" t="str">
        <f>IF(SUMPRODUCT(($H$2:H678=H678)*1)=1,I678,LOOKUP(1,0/($H$1:H677=H678),$M$1:M677)&amp;","&amp;I678)</f>
        <v>TS0052 客服系統</v>
      </c>
    </row>
    <row r="679" spans="1:13">
      <c r="A679" s="30" t="s">
        <v>6564</v>
      </c>
      <c r="B679" s="27" t="s">
        <v>6676</v>
      </c>
      <c r="D679" s="27" t="s">
        <v>7255</v>
      </c>
      <c r="E679" s="27" t="s">
        <v>6689</v>
      </c>
      <c r="F679" s="27" t="s">
        <v>7256</v>
      </c>
      <c r="H679" s="123" t="s">
        <v>5672</v>
      </c>
      <c r="I679" s="30" t="s">
        <v>6761</v>
      </c>
      <c r="J679" s="27" t="s">
        <v>7257</v>
      </c>
      <c r="M679" s="27" t="str">
        <f>IF(SUMPRODUCT(($H$2:H679=H679)*1)=1,I679,LOOKUP(1,0/($H$1:H678=H679),$M$1:M678)&amp;","&amp;I679)</f>
        <v>TS0052 客服系統,TS0077 新世代分行系統(NBS)</v>
      </c>
    </row>
    <row r="680" spans="1:13">
      <c r="A680" s="30" t="s">
        <v>6564</v>
      </c>
      <c r="B680" s="27" t="s">
        <v>6676</v>
      </c>
      <c r="D680" s="27" t="s">
        <v>7636</v>
      </c>
      <c r="E680" s="27" t="s">
        <v>6689</v>
      </c>
      <c r="F680" s="27" t="s">
        <v>7637</v>
      </c>
      <c r="H680" s="123" t="s">
        <v>5673</v>
      </c>
      <c r="I680" s="30" t="s">
        <v>6761</v>
      </c>
      <c r="J680" s="27" t="s">
        <v>7638</v>
      </c>
      <c r="M680" s="27" t="str">
        <f>IF(SUMPRODUCT(($H$2:H680=H680)*1)=1,I680,LOOKUP(1,0/($H$1:H679=H680),$M$1:M679)&amp;","&amp;I680)</f>
        <v>TS0077 新世代分行系統(NBS)</v>
      </c>
    </row>
    <row r="681" spans="1:13">
      <c r="A681" s="30" t="s">
        <v>6564</v>
      </c>
      <c r="B681" s="27" t="s">
        <v>6676</v>
      </c>
      <c r="D681" s="27" t="s">
        <v>7248</v>
      </c>
      <c r="E681" s="27" t="s">
        <v>6689</v>
      </c>
      <c r="F681" s="27" t="s">
        <v>7249</v>
      </c>
      <c r="H681" s="123" t="s">
        <v>5674</v>
      </c>
      <c r="I681" s="30" t="s">
        <v>6761</v>
      </c>
      <c r="J681" s="27" t="s">
        <v>7250</v>
      </c>
      <c r="M681" s="27" t="str">
        <f>IF(SUMPRODUCT(($H$2:H681=H681)*1)=1,I681,LOOKUP(1,0/($H$1:H680=H681),$M$1:M680)&amp;","&amp;I681)</f>
        <v>TS0077 新世代分行系統(NBS)</v>
      </c>
    </row>
    <row r="682" spans="1:13">
      <c r="A682" s="30" t="s">
        <v>6564</v>
      </c>
      <c r="B682" s="27" t="s">
        <v>6676</v>
      </c>
      <c r="D682" s="27" t="s">
        <v>7639</v>
      </c>
      <c r="E682" s="27" t="s">
        <v>6584</v>
      </c>
      <c r="F682" s="27" t="s">
        <v>5079</v>
      </c>
      <c r="H682" s="123" t="s">
        <v>5675</v>
      </c>
      <c r="I682" s="30" t="s">
        <v>6761</v>
      </c>
      <c r="J682" s="27" t="s">
        <v>7640</v>
      </c>
      <c r="M682" s="27" t="str">
        <f>IF(SUMPRODUCT(($H$2:H682=H682)*1)=1,I682,LOOKUP(1,0/($H$1:H681=H682),$M$1:M681)&amp;","&amp;I682)</f>
        <v>TS0077 新世代分行系統(NBS)</v>
      </c>
    </row>
    <row r="683" spans="1:13">
      <c r="A683" s="30" t="s">
        <v>6564</v>
      </c>
      <c r="B683" s="27" t="s">
        <v>6676</v>
      </c>
      <c r="D683" s="27" t="s">
        <v>7522</v>
      </c>
      <c r="E683" s="27" t="s">
        <v>7523</v>
      </c>
      <c r="F683" s="27" t="s">
        <v>7641</v>
      </c>
      <c r="H683" s="123" t="s">
        <v>5676</v>
      </c>
      <c r="I683" s="30" t="s">
        <v>6761</v>
      </c>
      <c r="J683" s="27" t="s">
        <v>7524</v>
      </c>
      <c r="M683" s="27" t="str">
        <f>IF(SUMPRODUCT(($H$2:H683=H683)*1)=1,I683,LOOKUP(1,0/($H$1:H682=H683),$M$1:M682)&amp;","&amp;I683)</f>
        <v>TS0077 新世代分行系統(NBS)</v>
      </c>
    </row>
    <row r="684" spans="1:13">
      <c r="A684" s="30" t="s">
        <v>6564</v>
      </c>
      <c r="B684" s="27" t="s">
        <v>6676</v>
      </c>
      <c r="D684" s="27" t="s">
        <v>7642</v>
      </c>
      <c r="E684" s="27" t="s">
        <v>6740</v>
      </c>
      <c r="F684" s="27" t="s">
        <v>7643</v>
      </c>
      <c r="H684" s="123" t="s">
        <v>5677</v>
      </c>
      <c r="I684" s="30" t="s">
        <v>6793</v>
      </c>
      <c r="J684" s="27" t="s">
        <v>7644</v>
      </c>
      <c r="M684" s="27" t="str">
        <f>IF(SUMPRODUCT(($H$2:H684=H684)*1)=1,I684,LOOKUP(1,0/($H$1:H683=H684),$M$1:M683)&amp;","&amp;I684)</f>
        <v>OA0075 敏捷行銷顧客經營系統</v>
      </c>
    </row>
    <row r="685" spans="1:13">
      <c r="A685" s="30" t="s">
        <v>6564</v>
      </c>
      <c r="B685" s="27" t="s">
        <v>6676</v>
      </c>
      <c r="D685" s="27" t="s">
        <v>7642</v>
      </c>
      <c r="E685" s="27" t="s">
        <v>6740</v>
      </c>
      <c r="F685" s="27" t="s">
        <v>7643</v>
      </c>
      <c r="H685" s="123" t="s">
        <v>5677</v>
      </c>
      <c r="I685" s="30" t="s">
        <v>6761</v>
      </c>
      <c r="J685" s="27" t="s">
        <v>7644</v>
      </c>
      <c r="M685" s="27" t="str">
        <f>IF(SUMPRODUCT(($H$2:H685=H685)*1)=1,I685,LOOKUP(1,0/($H$1:H684=H685),$M$1:M684)&amp;","&amp;I685)</f>
        <v>OA0075 敏捷行銷顧客經營系統,TS0077 新世代分行系統(NBS)</v>
      </c>
    </row>
    <row r="686" spans="1:13">
      <c r="A686" s="30" t="s">
        <v>6564</v>
      </c>
      <c r="B686" s="27" t="s">
        <v>6676</v>
      </c>
      <c r="D686" s="27" t="s">
        <v>7164</v>
      </c>
      <c r="E686" s="27" t="s">
        <v>6596</v>
      </c>
      <c r="F686" s="27" t="s">
        <v>7165</v>
      </c>
      <c r="H686" s="123" t="s">
        <v>5678</v>
      </c>
      <c r="I686" s="30" t="s">
        <v>6761</v>
      </c>
      <c r="J686" s="27" t="s">
        <v>7166</v>
      </c>
      <c r="M686" s="27" t="str">
        <f>IF(SUMPRODUCT(($H$2:H686=H686)*1)=1,I686,LOOKUP(1,0/($H$1:H685=H686),$M$1:M685)&amp;","&amp;I686)</f>
        <v>TS0077 新世代分行系統(NBS)</v>
      </c>
    </row>
    <row r="687" spans="1:13">
      <c r="A687" s="30" t="s">
        <v>6564</v>
      </c>
      <c r="B687" s="27" t="s">
        <v>6676</v>
      </c>
      <c r="D687" s="27" t="s">
        <v>7031</v>
      </c>
      <c r="E687" s="27" t="s">
        <v>6596</v>
      </c>
      <c r="F687" s="27" t="s">
        <v>7032</v>
      </c>
      <c r="H687" s="123" t="s">
        <v>5679</v>
      </c>
      <c r="I687" s="30" t="s">
        <v>6783</v>
      </c>
      <c r="J687" s="27" t="s">
        <v>7168</v>
      </c>
      <c r="M687" s="27" t="str">
        <f>IF(SUMPRODUCT(($H$2:H687=H687)*1)=1,I687,LOOKUP(1,0/($H$1:H686=H687),$M$1:M686)&amp;","&amp;I687)</f>
        <v>TS0029 台灣外匯系統</v>
      </c>
    </row>
    <row r="688" spans="1:13">
      <c r="A688" s="30" t="s">
        <v>6564</v>
      </c>
      <c r="B688" s="27" t="s">
        <v>6676</v>
      </c>
      <c r="D688" s="27" t="s">
        <v>7031</v>
      </c>
      <c r="E688" s="27" t="s">
        <v>6596</v>
      </c>
      <c r="F688" s="27" t="s">
        <v>7032</v>
      </c>
      <c r="H688" s="123" t="s">
        <v>5679</v>
      </c>
      <c r="I688" s="30" t="s">
        <v>6761</v>
      </c>
      <c r="J688" s="27" t="s">
        <v>7168</v>
      </c>
      <c r="M688" s="27" t="str">
        <f>IF(SUMPRODUCT(($H$2:H688=H688)*1)=1,I688,LOOKUP(1,0/($H$1:H687=H688),$M$1:M687)&amp;","&amp;I688)</f>
        <v>TS0029 台灣外匯系統,TS0077 新世代分行系統(NBS)</v>
      </c>
    </row>
    <row r="689" spans="1:13">
      <c r="A689" s="30" t="s">
        <v>6564</v>
      </c>
      <c r="B689" s="27" t="s">
        <v>6676</v>
      </c>
      <c r="D689" s="27" t="s">
        <v>7645</v>
      </c>
      <c r="E689" s="27" t="s">
        <v>6851</v>
      </c>
      <c r="F689" s="27" t="s">
        <v>7646</v>
      </c>
      <c r="H689" s="123" t="s">
        <v>5680</v>
      </c>
      <c r="I689" s="30" t="s">
        <v>6761</v>
      </c>
      <c r="J689" s="27" t="s">
        <v>7647</v>
      </c>
      <c r="M689" s="27" t="str">
        <f>IF(SUMPRODUCT(($H$2:H689=H689)*1)=1,I689,LOOKUP(1,0/($H$1:H688=H689),$M$1:M688)&amp;","&amp;I689)</f>
        <v>TS0077 新世代分行系統(NBS)</v>
      </c>
    </row>
    <row r="690" spans="1:13">
      <c r="A690" s="30" t="s">
        <v>6564</v>
      </c>
      <c r="B690" s="27" t="s">
        <v>6676</v>
      </c>
      <c r="D690" s="27" t="s">
        <v>7648</v>
      </c>
      <c r="E690" s="27" t="s">
        <v>6851</v>
      </c>
      <c r="F690" s="27" t="s">
        <v>7649</v>
      </c>
      <c r="H690" s="123" t="s">
        <v>5681</v>
      </c>
      <c r="I690" s="30" t="s">
        <v>6761</v>
      </c>
      <c r="J690" s="27" t="s">
        <v>7650</v>
      </c>
      <c r="M690" s="27" t="str">
        <f>IF(SUMPRODUCT(($H$2:H690=H690)*1)=1,I690,LOOKUP(1,0/($H$1:H689=H690),$M$1:M689)&amp;","&amp;I690)</f>
        <v>TS0077 新世代分行系統(NBS)</v>
      </c>
    </row>
    <row r="691" spans="1:13">
      <c r="A691" s="30" t="s">
        <v>6564</v>
      </c>
      <c r="B691" s="27" t="s">
        <v>6676</v>
      </c>
      <c r="D691" s="27" t="s">
        <v>7252</v>
      </c>
      <c r="E691" s="27" t="s">
        <v>7245</v>
      </c>
      <c r="F691" s="27" t="s">
        <v>5069</v>
      </c>
      <c r="H691" s="123" t="s">
        <v>5682</v>
      </c>
      <c r="I691" s="30" t="s">
        <v>6761</v>
      </c>
      <c r="J691" s="27" t="s">
        <v>7253</v>
      </c>
      <c r="M691" s="27" t="str">
        <f>IF(SUMPRODUCT(($H$2:H691=H691)*1)=1,I691,LOOKUP(1,0/($H$1:H690=H691),$M$1:M690)&amp;","&amp;I691)</f>
        <v>TS0077 新世代分行系統(NBS)</v>
      </c>
    </row>
    <row r="692" spans="1:13">
      <c r="A692" s="30" t="s">
        <v>6564</v>
      </c>
      <c r="B692" s="27" t="s">
        <v>6676</v>
      </c>
      <c r="D692" s="27" t="s">
        <v>7298</v>
      </c>
      <c r="E692" s="27" t="s">
        <v>7245</v>
      </c>
      <c r="F692" s="27" t="s">
        <v>7299</v>
      </c>
      <c r="H692" s="123" t="s">
        <v>5683</v>
      </c>
      <c r="I692" s="30" t="s">
        <v>6761</v>
      </c>
      <c r="J692" s="27" t="s">
        <v>7300</v>
      </c>
      <c r="M692" s="27" t="str">
        <f>IF(SUMPRODUCT(($H$2:H692=H692)*1)=1,I692,LOOKUP(1,0/($H$1:H691=H692),$M$1:M691)&amp;","&amp;I692)</f>
        <v>TS0077 新世代分行系統(NBS)</v>
      </c>
    </row>
    <row r="693" spans="1:13">
      <c r="A693" s="30" t="s">
        <v>6564</v>
      </c>
      <c r="B693" s="27" t="s">
        <v>6676</v>
      </c>
      <c r="D693" s="27" t="s">
        <v>7651</v>
      </c>
      <c r="E693" s="27" t="s">
        <v>7245</v>
      </c>
      <c r="F693" s="27" t="s">
        <v>7652</v>
      </c>
      <c r="H693" s="123" t="s">
        <v>5684</v>
      </c>
      <c r="I693" s="30" t="s">
        <v>6761</v>
      </c>
      <c r="J693" s="27" t="s">
        <v>7653</v>
      </c>
      <c r="M693" s="27" t="str">
        <f>IF(SUMPRODUCT(($H$2:H693=H693)*1)=1,I693,LOOKUP(1,0/($H$1:H692=H693),$M$1:M692)&amp;","&amp;I693)</f>
        <v>TS0077 新世代分行系統(NBS)</v>
      </c>
    </row>
    <row r="694" spans="1:13">
      <c r="A694" s="30" t="s">
        <v>6564</v>
      </c>
      <c r="B694" s="27" t="s">
        <v>6676</v>
      </c>
      <c r="D694" s="27" t="s">
        <v>7654</v>
      </c>
      <c r="E694" s="27" t="s">
        <v>6740</v>
      </c>
      <c r="F694" s="27" t="s">
        <v>7655</v>
      </c>
      <c r="H694" s="123" t="s">
        <v>5685</v>
      </c>
      <c r="I694" s="30" t="s">
        <v>6761</v>
      </c>
      <c r="J694" s="27" t="s">
        <v>7656</v>
      </c>
      <c r="M694" s="27" t="str">
        <f>IF(SUMPRODUCT(($H$2:H694=H694)*1)=1,I694,LOOKUP(1,0/($H$1:H693=H694),$M$1:M693)&amp;","&amp;I694)</f>
        <v>TS0077 新世代分行系統(NBS)</v>
      </c>
    </row>
    <row r="695" spans="1:13">
      <c r="A695" s="30" t="s">
        <v>6564</v>
      </c>
      <c r="B695" s="27" t="s">
        <v>6676</v>
      </c>
      <c r="D695" s="27" t="s">
        <v>7657</v>
      </c>
      <c r="E695" s="27" t="s">
        <v>6740</v>
      </c>
      <c r="F695" s="27" t="s">
        <v>7658</v>
      </c>
      <c r="H695" s="123" t="s">
        <v>5686</v>
      </c>
      <c r="I695" s="30" t="s">
        <v>6761</v>
      </c>
      <c r="J695" s="27" t="s">
        <v>7656</v>
      </c>
      <c r="M695" s="27" t="str">
        <f>IF(SUMPRODUCT(($H$2:H695=H695)*1)=1,I695,LOOKUP(1,0/($H$1:H694=H695),$M$1:M694)&amp;","&amp;I695)</f>
        <v>TS0077 新世代分行系統(NBS)</v>
      </c>
    </row>
    <row r="696" spans="1:13">
      <c r="A696" s="30" t="s">
        <v>6564</v>
      </c>
      <c r="B696" s="27" t="s">
        <v>6676</v>
      </c>
      <c r="D696" s="27" t="s">
        <v>7252</v>
      </c>
      <c r="E696" s="27" t="s">
        <v>7245</v>
      </c>
      <c r="F696" s="27" t="s">
        <v>5069</v>
      </c>
      <c r="H696" s="123" t="s">
        <v>5687</v>
      </c>
      <c r="I696" s="30" t="s">
        <v>6761</v>
      </c>
      <c r="J696" s="27" t="s">
        <v>7253</v>
      </c>
      <c r="M696" s="27" t="str">
        <f>IF(SUMPRODUCT(($H$2:H696=H696)*1)=1,I696,LOOKUP(1,0/($H$1:H695=H696),$M$1:M695)&amp;","&amp;I696)</f>
        <v>TS0077 新世代分行系統(NBS)</v>
      </c>
    </row>
    <row r="697" spans="1:13">
      <c r="A697" s="30" t="s">
        <v>6564</v>
      </c>
      <c r="B697" s="27" t="s">
        <v>6676</v>
      </c>
      <c r="D697" s="27" t="s">
        <v>7298</v>
      </c>
      <c r="E697" s="27" t="s">
        <v>7245</v>
      </c>
      <c r="F697" s="27" t="s">
        <v>7299</v>
      </c>
      <c r="H697" s="123" t="s">
        <v>5688</v>
      </c>
      <c r="I697" s="30" t="s">
        <v>6761</v>
      </c>
      <c r="J697" s="27" t="s">
        <v>7300</v>
      </c>
      <c r="M697" s="27" t="str">
        <f>IF(SUMPRODUCT(($H$2:H697=H697)*1)=1,I697,LOOKUP(1,0/($H$1:H696=H697),$M$1:M696)&amp;","&amp;I697)</f>
        <v>TS0077 新世代分行系統(NBS)</v>
      </c>
    </row>
    <row r="698" spans="1:13">
      <c r="A698" s="30" t="s">
        <v>6564</v>
      </c>
      <c r="B698" s="27" t="s">
        <v>6676</v>
      </c>
      <c r="D698" s="27" t="s">
        <v>7651</v>
      </c>
      <c r="E698" s="27" t="s">
        <v>7245</v>
      </c>
      <c r="F698" s="27" t="s">
        <v>7652</v>
      </c>
      <c r="H698" s="123" t="s">
        <v>5689</v>
      </c>
      <c r="I698" s="30" t="s">
        <v>6761</v>
      </c>
      <c r="J698" s="27" t="s">
        <v>7653</v>
      </c>
      <c r="M698" s="27" t="str">
        <f>IF(SUMPRODUCT(($H$2:H698=H698)*1)=1,I698,LOOKUP(1,0/($H$1:H697=H698),$M$1:M697)&amp;","&amp;I698)</f>
        <v>TS0077 新世代分行系統(NBS)</v>
      </c>
    </row>
    <row r="699" spans="1:13">
      <c r="A699" s="30" t="s">
        <v>6564</v>
      </c>
      <c r="B699" s="27" t="s">
        <v>6676</v>
      </c>
      <c r="D699" s="27" t="s">
        <v>7659</v>
      </c>
      <c r="E699" s="27" t="s">
        <v>6756</v>
      </c>
      <c r="F699" s="27" t="s">
        <v>7660</v>
      </c>
      <c r="H699" s="123" t="s">
        <v>4066</v>
      </c>
      <c r="I699" s="30" t="s">
        <v>6761</v>
      </c>
      <c r="J699" s="27" t="s">
        <v>7661</v>
      </c>
      <c r="M699" s="27" t="str">
        <f>IF(SUMPRODUCT(($H$2:H699=H699)*1)=1,I699,LOOKUP(1,0/($H$1:H698=H699),$M$1:M698)&amp;","&amp;I699)</f>
        <v>TS0077 新世代分行系統(NBS)</v>
      </c>
    </row>
    <row r="700" spans="1:13">
      <c r="A700" s="30" t="s">
        <v>6564</v>
      </c>
      <c r="B700" s="27" t="s">
        <v>6676</v>
      </c>
      <c r="D700" s="27" t="s">
        <v>6862</v>
      </c>
      <c r="E700" s="27" t="s">
        <v>6756</v>
      </c>
      <c r="F700" s="27" t="s">
        <v>7269</v>
      </c>
      <c r="H700" s="123" t="s">
        <v>5690</v>
      </c>
      <c r="I700" s="30" t="s">
        <v>6761</v>
      </c>
      <c r="J700" s="27" t="s">
        <v>7270</v>
      </c>
      <c r="K700" s="27" t="s">
        <v>4960</v>
      </c>
      <c r="L700" s="27" t="s">
        <v>7546</v>
      </c>
      <c r="M700" s="27" t="str">
        <f>IF(SUMPRODUCT(($H$2:H700=H700)*1)=1,I700,LOOKUP(1,0/($H$1:H699=H700),$M$1:M699)&amp;","&amp;I700)</f>
        <v>TS0077 新世代分行系統(NBS)</v>
      </c>
    </row>
    <row r="701" spans="1:13">
      <c r="A701" s="30" t="s">
        <v>6564</v>
      </c>
      <c r="B701" s="27" t="s">
        <v>6676</v>
      </c>
      <c r="D701" s="27" t="s">
        <v>7291</v>
      </c>
      <c r="E701" s="27" t="s">
        <v>6756</v>
      </c>
      <c r="F701" s="27" t="s">
        <v>7662</v>
      </c>
      <c r="H701" s="123" t="s">
        <v>5691</v>
      </c>
      <c r="I701" s="30" t="s">
        <v>6761</v>
      </c>
      <c r="J701" s="27" t="s">
        <v>7294</v>
      </c>
      <c r="M701" s="27" t="str">
        <f>IF(SUMPRODUCT(($H$2:H701=H701)*1)=1,I701,LOOKUP(1,0/($H$1:H700=H701),$M$1:M700)&amp;","&amp;I701)</f>
        <v>TS0077 新世代分行系統(NBS)</v>
      </c>
    </row>
    <row r="702" spans="1:13">
      <c r="A702" s="30" t="s">
        <v>6564</v>
      </c>
      <c r="B702" s="27" t="s">
        <v>6676</v>
      </c>
      <c r="D702" s="27" t="s">
        <v>6862</v>
      </c>
      <c r="E702" s="27" t="s">
        <v>6756</v>
      </c>
      <c r="F702" s="27" t="s">
        <v>7269</v>
      </c>
      <c r="H702" s="123" t="s">
        <v>5692</v>
      </c>
      <c r="I702" s="30" t="s">
        <v>6761</v>
      </c>
      <c r="J702" s="27" t="s">
        <v>7270</v>
      </c>
      <c r="M702" s="27" t="str">
        <f>IF(SUMPRODUCT(($H$2:H702=H702)*1)=1,I702,LOOKUP(1,0/($H$1:H701=H702),$M$1:M701)&amp;","&amp;I702)</f>
        <v>TS0077 新世代分行系統(NBS)</v>
      </c>
    </row>
    <row r="703" spans="1:13">
      <c r="A703" s="30" t="s">
        <v>6564</v>
      </c>
      <c r="B703" s="27" t="s">
        <v>6676</v>
      </c>
      <c r="D703" s="27" t="s">
        <v>7663</v>
      </c>
      <c r="E703" s="27" t="s">
        <v>7664</v>
      </c>
      <c r="F703" s="27" t="s">
        <v>7665</v>
      </c>
      <c r="H703" s="123" t="s">
        <v>5693</v>
      </c>
      <c r="I703" s="30" t="s">
        <v>6761</v>
      </c>
      <c r="J703" s="27" t="s">
        <v>7551</v>
      </c>
      <c r="M703" s="27" t="str">
        <f>IF(SUMPRODUCT(($H$2:H703=H703)*1)=1,I703,LOOKUP(1,0/($H$1:H702=H703),$M$1:M702)&amp;","&amp;I703)</f>
        <v>TS0077 新世代分行系統(NBS)</v>
      </c>
    </row>
    <row r="704" spans="1:13">
      <c r="A704" s="30" t="s">
        <v>6564</v>
      </c>
      <c r="B704" s="27" t="s">
        <v>6676</v>
      </c>
      <c r="D704" s="27" t="s">
        <v>7666</v>
      </c>
      <c r="E704" s="27" t="s">
        <v>6756</v>
      </c>
      <c r="F704" s="27" t="s">
        <v>7667</v>
      </c>
      <c r="H704" s="123" t="s">
        <v>5694</v>
      </c>
      <c r="I704" s="30" t="s">
        <v>6761</v>
      </c>
      <c r="J704" s="27" t="s">
        <v>7668</v>
      </c>
      <c r="M704" s="27" t="str">
        <f>IF(SUMPRODUCT(($H$2:H704=H704)*1)=1,I704,LOOKUP(1,0/($H$1:H703=H704),$M$1:M703)&amp;","&amp;I704)</f>
        <v>TS0077 新世代分行系統(NBS)</v>
      </c>
    </row>
    <row r="705" spans="1:13">
      <c r="A705" s="30" t="s">
        <v>6564</v>
      </c>
      <c r="B705" s="27" t="s">
        <v>6676</v>
      </c>
      <c r="D705" s="27" t="s">
        <v>7289</v>
      </c>
      <c r="E705" s="27" t="s">
        <v>6898</v>
      </c>
      <c r="F705" s="27" t="s">
        <v>6872</v>
      </c>
      <c r="H705" s="123" t="s">
        <v>5695</v>
      </c>
      <c r="I705" s="30" t="s">
        <v>6761</v>
      </c>
      <c r="J705" s="27" t="s">
        <v>7290</v>
      </c>
      <c r="M705" s="27" t="str">
        <f>IF(SUMPRODUCT(($H$2:H705=H705)*1)=1,I705,LOOKUP(1,0/($H$1:H704=H705),$M$1:M704)&amp;","&amp;I705)</f>
        <v>TS0077 新世代分行系統(NBS)</v>
      </c>
    </row>
    <row r="706" spans="1:13">
      <c r="A706" s="30" t="s">
        <v>6564</v>
      </c>
      <c r="B706" s="27" t="s">
        <v>6676</v>
      </c>
      <c r="D706" s="27" t="s">
        <v>7669</v>
      </c>
      <c r="E706" s="27" t="s">
        <v>6661</v>
      </c>
      <c r="F706" s="27" t="s">
        <v>7670</v>
      </c>
      <c r="H706" s="123" t="s">
        <v>5696</v>
      </c>
      <c r="I706" s="30" t="s">
        <v>6761</v>
      </c>
      <c r="J706" s="27" t="s">
        <v>7671</v>
      </c>
      <c r="M706" s="27" t="str">
        <f>IF(SUMPRODUCT(($H$2:H706=H706)*1)=1,I706,LOOKUP(1,0/($H$1:H705=H706),$M$1:M705)&amp;","&amp;I706)</f>
        <v>TS0077 新世代分行系統(NBS)</v>
      </c>
    </row>
    <row r="707" spans="1:13">
      <c r="A707" s="30" t="s">
        <v>6564</v>
      </c>
      <c r="B707" s="27" t="s">
        <v>6676</v>
      </c>
      <c r="D707" s="27" t="s">
        <v>7672</v>
      </c>
      <c r="E707" s="27" t="s">
        <v>7186</v>
      </c>
      <c r="F707" s="27" t="s">
        <v>7673</v>
      </c>
      <c r="H707" s="123" t="s">
        <v>5697</v>
      </c>
      <c r="I707" s="30" t="s">
        <v>6761</v>
      </c>
      <c r="J707" s="27" t="s">
        <v>7674</v>
      </c>
      <c r="M707" s="27" t="str">
        <f>IF(SUMPRODUCT(($H$2:H707=H707)*1)=1,I707,LOOKUP(1,0/($H$1:H706=H707),$M$1:M706)&amp;","&amp;I707)</f>
        <v>TS0077 新世代分行系統(NBS)</v>
      </c>
    </row>
    <row r="708" spans="1:13">
      <c r="A708" s="30" t="s">
        <v>6564</v>
      </c>
      <c r="B708" s="27" t="s">
        <v>6676</v>
      </c>
      <c r="D708" s="27" t="s">
        <v>7672</v>
      </c>
      <c r="E708" s="27" t="s">
        <v>7186</v>
      </c>
      <c r="F708" s="27" t="s">
        <v>7675</v>
      </c>
      <c r="H708" s="123" t="s">
        <v>5698</v>
      </c>
      <c r="I708" s="30" t="s">
        <v>6761</v>
      </c>
      <c r="J708" s="27" t="s">
        <v>7674</v>
      </c>
      <c r="M708" s="27" t="str">
        <f>IF(SUMPRODUCT(($H$2:H708=H708)*1)=1,I708,LOOKUP(1,0/($H$1:H707=H708),$M$1:M707)&amp;","&amp;I708)</f>
        <v>TS0077 新世代分行系統(NBS)</v>
      </c>
    </row>
    <row r="709" spans="1:13">
      <c r="A709" s="30" t="s">
        <v>6564</v>
      </c>
      <c r="B709" s="27" t="s">
        <v>6676</v>
      </c>
      <c r="D709" s="27" t="s">
        <v>7672</v>
      </c>
      <c r="E709" s="27" t="s">
        <v>7186</v>
      </c>
      <c r="F709" s="27" t="s">
        <v>7676</v>
      </c>
      <c r="H709" s="123" t="s">
        <v>5699</v>
      </c>
      <c r="I709" s="30" t="s">
        <v>6761</v>
      </c>
      <c r="J709" s="27" t="s">
        <v>7674</v>
      </c>
      <c r="M709" s="27" t="str">
        <f>IF(SUMPRODUCT(($H$2:H709=H709)*1)=1,I709,LOOKUP(1,0/($H$1:H708=H709),$M$1:M708)&amp;","&amp;I709)</f>
        <v>TS0077 新世代分行系統(NBS)</v>
      </c>
    </row>
    <row r="710" spans="1:13">
      <c r="A710" s="30" t="s">
        <v>6564</v>
      </c>
      <c r="B710" s="27" t="s">
        <v>6676</v>
      </c>
      <c r="D710" s="27" t="s">
        <v>7677</v>
      </c>
      <c r="E710" s="27" t="s">
        <v>6876</v>
      </c>
      <c r="F710" s="27" t="s">
        <v>5183</v>
      </c>
      <c r="H710" s="123" t="s">
        <v>5700</v>
      </c>
      <c r="I710" s="30" t="s">
        <v>6761</v>
      </c>
      <c r="J710" s="27" t="s">
        <v>6879</v>
      </c>
      <c r="M710" s="27" t="str">
        <f>IF(SUMPRODUCT(($H$2:H710=H710)*1)=1,I710,LOOKUP(1,0/($H$1:H709=H710),$M$1:M709)&amp;","&amp;I710)</f>
        <v>TS0077 新世代分行系統(NBS)</v>
      </c>
    </row>
    <row r="711" spans="1:13">
      <c r="A711" s="30" t="s">
        <v>6564</v>
      </c>
      <c r="B711" s="27" t="s">
        <v>6676</v>
      </c>
      <c r="D711" s="27" t="s">
        <v>7678</v>
      </c>
      <c r="E711" s="27" t="s">
        <v>6876</v>
      </c>
      <c r="F711" s="27" t="s">
        <v>5702</v>
      </c>
      <c r="H711" s="123" t="s">
        <v>5701</v>
      </c>
      <c r="I711" s="30" t="s">
        <v>6761</v>
      </c>
      <c r="J711" s="27" t="s">
        <v>6879</v>
      </c>
      <c r="M711" s="27" t="str">
        <f>IF(SUMPRODUCT(($H$2:H711=H711)*1)=1,I711,LOOKUP(1,0/($H$1:H710=H711),$M$1:M710)&amp;","&amp;I711)</f>
        <v>TS0077 新世代分行系統(NBS)</v>
      </c>
    </row>
    <row r="712" spans="1:13">
      <c r="A712" s="30" t="s">
        <v>6564</v>
      </c>
      <c r="B712" s="27" t="s">
        <v>6676</v>
      </c>
      <c r="D712" s="27" t="s">
        <v>7679</v>
      </c>
      <c r="E712" s="27" t="s">
        <v>6876</v>
      </c>
      <c r="F712" s="27" t="s">
        <v>5704</v>
      </c>
      <c r="H712" s="123" t="s">
        <v>5703</v>
      </c>
      <c r="I712" s="30" t="s">
        <v>6761</v>
      </c>
      <c r="J712" s="27" t="s">
        <v>6879</v>
      </c>
      <c r="M712" s="27" t="str">
        <f>IF(SUMPRODUCT(($H$2:H712=H712)*1)=1,I712,LOOKUP(1,0/($H$1:H711=H712),$M$1:M711)&amp;","&amp;I712)</f>
        <v>TS0077 新世代分行系統(NBS)</v>
      </c>
    </row>
    <row r="713" spans="1:13">
      <c r="A713" s="30" t="s">
        <v>6564</v>
      </c>
      <c r="B713" s="27" t="s">
        <v>6676</v>
      </c>
      <c r="D713" s="27" t="s">
        <v>7680</v>
      </c>
      <c r="E713" s="27" t="s">
        <v>7023</v>
      </c>
      <c r="F713" s="27" t="s">
        <v>7681</v>
      </c>
      <c r="H713" s="123" t="s">
        <v>5705</v>
      </c>
      <c r="I713" s="30" t="s">
        <v>6761</v>
      </c>
      <c r="J713" s="27" t="s">
        <v>7024</v>
      </c>
      <c r="M713" s="27" t="str">
        <f>IF(SUMPRODUCT(($H$2:H713=H713)*1)=1,I713,LOOKUP(1,0/($H$1:H712=H713),$M$1:M712)&amp;","&amp;I713)</f>
        <v>TS0077 新世代分行系統(NBS)</v>
      </c>
    </row>
    <row r="714" spans="1:13">
      <c r="A714" s="30" t="s">
        <v>6564</v>
      </c>
      <c r="B714" s="27" t="s">
        <v>6676</v>
      </c>
      <c r="D714" s="27" t="s">
        <v>7682</v>
      </c>
      <c r="E714" s="27" t="s">
        <v>7023</v>
      </c>
      <c r="F714" s="27" t="s">
        <v>7683</v>
      </c>
      <c r="H714" s="123" t="s">
        <v>5706</v>
      </c>
      <c r="I714" s="30" t="s">
        <v>6761</v>
      </c>
      <c r="J714" s="27" t="s">
        <v>7024</v>
      </c>
      <c r="M714" s="27" t="str">
        <f>IF(SUMPRODUCT(($H$2:H714=H714)*1)=1,I714,LOOKUP(1,0/($H$1:H713=H714),$M$1:M713)&amp;","&amp;I714)</f>
        <v>TS0077 新世代分行系統(NBS)</v>
      </c>
    </row>
    <row r="715" spans="1:13">
      <c r="A715" s="30" t="s">
        <v>6564</v>
      </c>
      <c r="B715" s="27" t="s">
        <v>6676</v>
      </c>
      <c r="D715" s="27" t="s">
        <v>7684</v>
      </c>
      <c r="E715" s="27" t="s">
        <v>7487</v>
      </c>
      <c r="F715" s="27" t="s">
        <v>7685</v>
      </c>
      <c r="H715" s="123" t="s">
        <v>5707</v>
      </c>
      <c r="I715" s="30" t="s">
        <v>6761</v>
      </c>
      <c r="J715" s="27" t="s">
        <v>7024</v>
      </c>
      <c r="M715" s="27" t="str">
        <f>IF(SUMPRODUCT(($H$2:H715=H715)*1)=1,I715,LOOKUP(1,0/($H$1:H714=H715),$M$1:M714)&amp;","&amp;I715)</f>
        <v>TS0077 新世代分行系統(NBS)</v>
      </c>
    </row>
    <row r="716" spans="1:13">
      <c r="A716" s="30" t="s">
        <v>6564</v>
      </c>
      <c r="B716" s="27" t="s">
        <v>6676</v>
      </c>
      <c r="D716" s="27" t="s">
        <v>7584</v>
      </c>
      <c r="E716" s="27" t="s">
        <v>6895</v>
      </c>
      <c r="F716" s="27" t="s">
        <v>7585</v>
      </c>
      <c r="H716" s="123" t="s">
        <v>5708</v>
      </c>
      <c r="I716" s="30" t="s">
        <v>6761</v>
      </c>
      <c r="J716" s="27" t="s">
        <v>7586</v>
      </c>
      <c r="M716" s="27" t="str">
        <f>IF(SUMPRODUCT(($H$2:H716=H716)*1)=1,I716,LOOKUP(1,0/($H$1:H715=H716),$M$1:M715)&amp;","&amp;I716)</f>
        <v>TS0077 新世代分行系統(NBS)</v>
      </c>
    </row>
    <row r="717" spans="1:13">
      <c r="A717" s="30" t="s">
        <v>6564</v>
      </c>
      <c r="B717" s="27" t="s">
        <v>6676</v>
      </c>
      <c r="D717" s="27" t="s">
        <v>7686</v>
      </c>
      <c r="E717" s="27" t="s">
        <v>6635</v>
      </c>
      <c r="F717" s="27" t="s">
        <v>5710</v>
      </c>
      <c r="H717" s="123" t="s">
        <v>5709</v>
      </c>
      <c r="I717" s="30" t="s">
        <v>6761</v>
      </c>
      <c r="J717" s="27" t="s">
        <v>7564</v>
      </c>
      <c r="M717" s="27" t="str">
        <f>IF(SUMPRODUCT(($H$2:H717=H717)*1)=1,I717,LOOKUP(1,0/($H$1:H716=H717),$M$1:M716)&amp;","&amp;I717)</f>
        <v>TS0077 新世代分行系統(NBS)</v>
      </c>
    </row>
    <row r="718" spans="1:13">
      <c r="A718" s="30" t="s">
        <v>6564</v>
      </c>
      <c r="B718" s="27" t="s">
        <v>6676</v>
      </c>
      <c r="D718" s="27" t="s">
        <v>7687</v>
      </c>
      <c r="E718" s="27" t="s">
        <v>6635</v>
      </c>
      <c r="F718" s="27" t="s">
        <v>5013</v>
      </c>
      <c r="H718" s="123" t="s">
        <v>5711</v>
      </c>
      <c r="I718" s="30" t="s">
        <v>6761</v>
      </c>
      <c r="J718" s="27" t="s">
        <v>7564</v>
      </c>
      <c r="M718" s="27" t="str">
        <f>IF(SUMPRODUCT(($H$2:H718=H718)*1)=1,I718,LOOKUP(1,0/($H$1:H717=H718),$M$1:M717)&amp;","&amp;I718)</f>
        <v>TS0077 新世代分行系統(NBS)</v>
      </c>
    </row>
    <row r="719" spans="1:13">
      <c r="A719" s="30" t="s">
        <v>6564</v>
      </c>
      <c r="B719" s="27" t="s">
        <v>6676</v>
      </c>
      <c r="D719" s="27" t="s">
        <v>7688</v>
      </c>
      <c r="E719" s="27" t="s">
        <v>6584</v>
      </c>
      <c r="F719" s="27" t="s">
        <v>5036</v>
      </c>
      <c r="H719" s="123" t="s">
        <v>5712</v>
      </c>
      <c r="I719" s="30" t="s">
        <v>6761</v>
      </c>
      <c r="J719" s="27" t="s">
        <v>7689</v>
      </c>
      <c r="M719" s="27" t="str">
        <f>IF(SUMPRODUCT(($H$2:H719=H719)*1)=1,I719,LOOKUP(1,0/($H$1:H718=H719),$M$1:M718)&amp;","&amp;I719)</f>
        <v>TS0077 新世代分行系統(NBS)</v>
      </c>
    </row>
    <row r="720" spans="1:13">
      <c r="A720" s="30" t="s">
        <v>6564</v>
      </c>
      <c r="B720" s="27" t="s">
        <v>6676</v>
      </c>
      <c r="D720" s="27" t="s">
        <v>7690</v>
      </c>
      <c r="E720" s="27" t="s">
        <v>6576</v>
      </c>
      <c r="F720" s="27" t="s">
        <v>7691</v>
      </c>
      <c r="H720" s="123" t="s">
        <v>5713</v>
      </c>
      <c r="I720" s="30" t="s">
        <v>6761</v>
      </c>
      <c r="J720" s="27" t="s">
        <v>7692</v>
      </c>
      <c r="M720" s="27" t="str">
        <f>IF(SUMPRODUCT(($H$2:H720=H720)*1)=1,I720,LOOKUP(1,0/($H$1:H719=H720),$M$1:M719)&amp;","&amp;I720)</f>
        <v>TS0077 新世代分行系統(NBS)</v>
      </c>
    </row>
    <row r="721" spans="1:13">
      <c r="A721" s="30" t="s">
        <v>6564</v>
      </c>
      <c r="B721" s="27" t="s">
        <v>6676</v>
      </c>
      <c r="D721" s="27" t="s">
        <v>7693</v>
      </c>
      <c r="E721" s="27" t="s">
        <v>6895</v>
      </c>
      <c r="F721" s="27" t="s">
        <v>7694</v>
      </c>
      <c r="H721" s="123" t="s">
        <v>5714</v>
      </c>
      <c r="I721" s="30" t="s">
        <v>6761</v>
      </c>
      <c r="J721" s="27" t="s">
        <v>7695</v>
      </c>
      <c r="M721" s="27" t="str">
        <f>IF(SUMPRODUCT(($H$2:H721=H721)*1)=1,I721,LOOKUP(1,0/($H$1:H720=H721),$M$1:M720)&amp;","&amp;I721)</f>
        <v>TS0077 新世代分行系統(NBS)</v>
      </c>
    </row>
    <row r="722" spans="1:13">
      <c r="A722" s="30" t="s">
        <v>6564</v>
      </c>
      <c r="B722" s="27" t="s">
        <v>6676</v>
      </c>
      <c r="D722" s="27" t="s">
        <v>7696</v>
      </c>
      <c r="E722" s="27" t="s">
        <v>7697</v>
      </c>
      <c r="F722" s="27" t="s">
        <v>4964</v>
      </c>
      <c r="H722" s="123" t="s">
        <v>5715</v>
      </c>
      <c r="I722" s="30" t="s">
        <v>6761</v>
      </c>
      <c r="J722" s="27" t="s">
        <v>7698</v>
      </c>
      <c r="M722" s="27" t="str">
        <f>IF(SUMPRODUCT(($H$2:H722=H722)*1)=1,I722,LOOKUP(1,0/($H$1:H721=H722),$M$1:M721)&amp;","&amp;I722)</f>
        <v>TS0077 新世代分行系統(NBS)</v>
      </c>
    </row>
    <row r="723" spans="1:13">
      <c r="A723" s="30" t="s">
        <v>6564</v>
      </c>
      <c r="B723" s="27" t="s">
        <v>6676</v>
      </c>
      <c r="D723" s="27" t="s">
        <v>7690</v>
      </c>
      <c r="E723" s="27" t="s">
        <v>6576</v>
      </c>
      <c r="F723" s="27" t="s">
        <v>7699</v>
      </c>
      <c r="H723" s="123" t="s">
        <v>5716</v>
      </c>
      <c r="I723" s="30" t="s">
        <v>6761</v>
      </c>
      <c r="J723" s="27" t="s">
        <v>7692</v>
      </c>
      <c r="M723" s="27" t="str">
        <f>IF(SUMPRODUCT(($H$2:H723=H723)*1)=1,I723,LOOKUP(1,0/($H$1:H722=H723),$M$1:M722)&amp;","&amp;I723)</f>
        <v>TS0077 新世代分行系統(NBS)</v>
      </c>
    </row>
    <row r="724" spans="1:13">
      <c r="A724" s="30" t="s">
        <v>6564</v>
      </c>
      <c r="B724" s="27" t="s">
        <v>6676</v>
      </c>
      <c r="D724" s="27" t="s">
        <v>7700</v>
      </c>
      <c r="E724" s="27" t="s">
        <v>7046</v>
      </c>
      <c r="F724" s="27" t="s">
        <v>5718</v>
      </c>
      <c r="H724" s="123" t="s">
        <v>5717</v>
      </c>
      <c r="I724" s="30" t="s">
        <v>6761</v>
      </c>
      <c r="J724" s="27" t="s">
        <v>7701</v>
      </c>
      <c r="M724" s="27" t="str">
        <f>IF(SUMPRODUCT(($H$2:H724=H724)*1)=1,I724,LOOKUP(1,0/($H$1:H723=H724),$M$1:M723)&amp;","&amp;I724)</f>
        <v>TS0077 新世代分行系統(NBS)</v>
      </c>
    </row>
    <row r="725" spans="1:13">
      <c r="A725" s="30" t="s">
        <v>6564</v>
      </c>
      <c r="B725" s="27" t="s">
        <v>6676</v>
      </c>
      <c r="D725" s="27" t="s">
        <v>7702</v>
      </c>
      <c r="E725" s="27" t="s">
        <v>7046</v>
      </c>
      <c r="F725" s="27" t="s">
        <v>5720</v>
      </c>
      <c r="H725" s="123" t="s">
        <v>5719</v>
      </c>
      <c r="I725" s="30" t="s">
        <v>6761</v>
      </c>
      <c r="J725" s="27" t="s">
        <v>7703</v>
      </c>
      <c r="M725" s="27" t="str">
        <f>IF(SUMPRODUCT(($H$2:H725=H725)*1)=1,I725,LOOKUP(1,0/($H$1:H724=H725),$M$1:M724)&amp;","&amp;I725)</f>
        <v>TS0077 新世代分行系統(NBS)</v>
      </c>
    </row>
    <row r="726" spans="1:13">
      <c r="A726" s="30" t="s">
        <v>6564</v>
      </c>
      <c r="B726" s="27" t="s">
        <v>6676</v>
      </c>
      <c r="D726" s="27" t="s">
        <v>7690</v>
      </c>
      <c r="E726" s="27" t="s">
        <v>6576</v>
      </c>
      <c r="F726" s="27" t="s">
        <v>7704</v>
      </c>
      <c r="H726" s="123" t="s">
        <v>5721</v>
      </c>
      <c r="I726" s="30" t="s">
        <v>6761</v>
      </c>
      <c r="J726" s="27" t="s">
        <v>7692</v>
      </c>
      <c r="M726" s="27" t="str">
        <f>IF(SUMPRODUCT(($H$2:H726=H726)*1)=1,I726,LOOKUP(1,0/($H$1:H725=H726),$M$1:M725)&amp;","&amp;I726)</f>
        <v>TS0077 新世代分行系統(NBS)</v>
      </c>
    </row>
    <row r="727" spans="1:13">
      <c r="A727" s="30" t="s">
        <v>6564</v>
      </c>
      <c r="B727" s="27" t="s">
        <v>6676</v>
      </c>
      <c r="D727" s="27" t="s">
        <v>7690</v>
      </c>
      <c r="E727" s="27" t="s">
        <v>7705</v>
      </c>
      <c r="F727" s="27" t="s">
        <v>5017</v>
      </c>
      <c r="H727" s="123" t="s">
        <v>5722</v>
      </c>
      <c r="I727" s="30" t="s">
        <v>6761</v>
      </c>
      <c r="J727" s="27" t="s">
        <v>7692</v>
      </c>
      <c r="M727" s="27" t="str">
        <f>IF(SUMPRODUCT(($H$2:H727=H727)*1)=1,I727,LOOKUP(1,0/($H$1:H726=H727),$M$1:M726)&amp;","&amp;I727)</f>
        <v>TS0077 新世代分行系統(NBS)</v>
      </c>
    </row>
    <row r="728" spans="1:13">
      <c r="A728" s="30" t="s">
        <v>6564</v>
      </c>
      <c r="B728" s="27" t="s">
        <v>6676</v>
      </c>
      <c r="D728" s="27" t="s">
        <v>7690</v>
      </c>
      <c r="E728" s="27" t="s">
        <v>6576</v>
      </c>
      <c r="F728" s="27" t="s">
        <v>7706</v>
      </c>
      <c r="H728" s="123" t="s">
        <v>5723</v>
      </c>
      <c r="I728" s="30" t="s">
        <v>6761</v>
      </c>
      <c r="J728" s="27" t="s">
        <v>7692</v>
      </c>
      <c r="M728" s="27" t="str">
        <f>IF(SUMPRODUCT(($H$2:H728=H728)*1)=1,I728,LOOKUP(1,0/($H$1:H727=H728),$M$1:M727)&amp;","&amp;I728)</f>
        <v>TS0077 新世代分行系統(NBS)</v>
      </c>
    </row>
    <row r="729" spans="1:13">
      <c r="A729" s="30" t="s">
        <v>6564</v>
      </c>
      <c r="B729" s="27" t="s">
        <v>6676</v>
      </c>
      <c r="D729" s="27" t="s">
        <v>7693</v>
      </c>
      <c r="E729" s="27" t="s">
        <v>6576</v>
      </c>
      <c r="F729" s="27" t="s">
        <v>7694</v>
      </c>
      <c r="H729" s="123" t="s">
        <v>5724</v>
      </c>
      <c r="I729" s="30" t="s">
        <v>6761</v>
      </c>
      <c r="J729" s="27" t="s">
        <v>7695</v>
      </c>
      <c r="M729" s="27" t="str">
        <f>IF(SUMPRODUCT(($H$2:H729=H729)*1)=1,I729,LOOKUP(1,0/($H$1:H728=H729),$M$1:M728)&amp;","&amp;I729)</f>
        <v>TS0077 新世代分行系統(NBS)</v>
      </c>
    </row>
    <row r="730" spans="1:13">
      <c r="A730" s="30" t="s">
        <v>6564</v>
      </c>
      <c r="B730" s="27" t="s">
        <v>6676</v>
      </c>
      <c r="D730" s="27" t="s">
        <v>7696</v>
      </c>
      <c r="E730" s="27" t="s">
        <v>6576</v>
      </c>
      <c r="F730" s="27" t="s">
        <v>4964</v>
      </c>
      <c r="H730" s="123" t="s">
        <v>5725</v>
      </c>
      <c r="I730" s="30" t="s">
        <v>6761</v>
      </c>
      <c r="J730" s="27" t="s">
        <v>7698</v>
      </c>
      <c r="M730" s="27" t="str">
        <f>IF(SUMPRODUCT(($H$2:H730=H730)*1)=1,I730,LOOKUP(1,0/($H$1:H729=H730),$M$1:M729)&amp;","&amp;I730)</f>
        <v>TS0077 新世代分行系統(NBS)</v>
      </c>
    </row>
    <row r="731" spans="1:13">
      <c r="A731" s="30" t="s">
        <v>6564</v>
      </c>
      <c r="B731" s="27" t="s">
        <v>6676</v>
      </c>
      <c r="D731" s="27" t="s">
        <v>7707</v>
      </c>
      <c r="E731" s="27" t="s">
        <v>7046</v>
      </c>
      <c r="F731" s="27" t="s">
        <v>5072</v>
      </c>
      <c r="H731" s="123" t="s">
        <v>5726</v>
      </c>
      <c r="I731" s="30" t="s">
        <v>6761</v>
      </c>
      <c r="J731" s="27" t="s">
        <v>7708</v>
      </c>
      <c r="M731" s="27" t="str">
        <f>IF(SUMPRODUCT(($H$2:H731=H731)*1)=1,I731,LOOKUP(1,0/($H$1:H730=H731),$M$1:M730)&amp;","&amp;I731)</f>
        <v>TS0077 新世代分行系統(NBS)</v>
      </c>
    </row>
    <row r="732" spans="1:13">
      <c r="A732" s="30" t="s">
        <v>6564</v>
      </c>
      <c r="B732" s="27" t="s">
        <v>6676</v>
      </c>
      <c r="D732" s="27" t="s">
        <v>7709</v>
      </c>
      <c r="E732" s="27" t="s">
        <v>7046</v>
      </c>
      <c r="F732" s="27" t="s">
        <v>7710</v>
      </c>
      <c r="H732" s="123" t="s">
        <v>5727</v>
      </c>
      <c r="I732" s="30" t="s">
        <v>6761</v>
      </c>
      <c r="J732" s="27" t="s">
        <v>7711</v>
      </c>
      <c r="M732" s="27" t="str">
        <f>IF(SUMPRODUCT(($H$2:H732=H732)*1)=1,I732,LOOKUP(1,0/($H$1:H731=H732),$M$1:M731)&amp;","&amp;I732)</f>
        <v>TS0077 新世代分行系統(NBS)</v>
      </c>
    </row>
    <row r="733" spans="1:13">
      <c r="A733" s="30" t="s">
        <v>6564</v>
      </c>
      <c r="B733" s="27" t="s">
        <v>6676</v>
      </c>
      <c r="D733" s="27" t="s">
        <v>7712</v>
      </c>
      <c r="E733" s="27" t="s">
        <v>7046</v>
      </c>
      <c r="F733" s="27" t="s">
        <v>5729</v>
      </c>
      <c r="H733" s="123" t="s">
        <v>5728</v>
      </c>
      <c r="I733" s="30" t="s">
        <v>6761</v>
      </c>
      <c r="J733" s="27" t="s">
        <v>7713</v>
      </c>
      <c r="M733" s="27" t="str">
        <f>IF(SUMPRODUCT(($H$2:H733=H733)*1)=1,I733,LOOKUP(1,0/($H$1:H732=H733),$M$1:M732)&amp;","&amp;I733)</f>
        <v>TS0077 新世代分行系統(NBS)</v>
      </c>
    </row>
    <row r="734" spans="1:13">
      <c r="A734" s="30" t="s">
        <v>6564</v>
      </c>
      <c r="B734" s="27" t="s">
        <v>6676</v>
      </c>
      <c r="D734" s="27" t="s">
        <v>7714</v>
      </c>
      <c r="E734" s="27" t="s">
        <v>6605</v>
      </c>
      <c r="F734" s="27" t="s">
        <v>7715</v>
      </c>
      <c r="H734" s="123" t="s">
        <v>5730</v>
      </c>
      <c r="I734" s="30" t="s">
        <v>6761</v>
      </c>
      <c r="J734" s="27" t="s">
        <v>7716</v>
      </c>
      <c r="M734" s="27" t="str">
        <f>IF(SUMPRODUCT(($H$2:H734=H734)*1)=1,I734,LOOKUP(1,0/($H$1:H733=H734),$M$1:M733)&amp;","&amp;I734)</f>
        <v>TS0077 新世代分行系統(NBS)</v>
      </c>
    </row>
    <row r="735" spans="1:13">
      <c r="A735" s="30" t="s">
        <v>6564</v>
      </c>
      <c r="B735" s="27" t="s">
        <v>6676</v>
      </c>
      <c r="D735" s="27" t="s">
        <v>7714</v>
      </c>
      <c r="E735" s="27" t="s">
        <v>6605</v>
      </c>
      <c r="F735" s="27" t="s">
        <v>5034</v>
      </c>
      <c r="H735" s="123" t="s">
        <v>5731</v>
      </c>
      <c r="I735" s="30" t="s">
        <v>6761</v>
      </c>
      <c r="J735" s="27" t="s">
        <v>7717</v>
      </c>
      <c r="M735" s="27" t="str">
        <f>IF(SUMPRODUCT(($H$2:H735=H735)*1)=1,I735,LOOKUP(1,0/($H$1:H734=H735),$M$1:M734)&amp;","&amp;I735)</f>
        <v>TS0077 新世代分行系統(NBS)</v>
      </c>
    </row>
    <row r="736" spans="1:13">
      <c r="A736" s="30" t="s">
        <v>6564</v>
      </c>
      <c r="B736" s="27" t="s">
        <v>6676</v>
      </c>
      <c r="D736" s="27" t="s">
        <v>7718</v>
      </c>
      <c r="E736" s="27" t="s">
        <v>7719</v>
      </c>
      <c r="F736" s="27" t="s">
        <v>5733</v>
      </c>
      <c r="H736" s="123" t="s">
        <v>5732</v>
      </c>
      <c r="I736" s="30" t="s">
        <v>6761</v>
      </c>
      <c r="J736" s="27" t="s">
        <v>7720</v>
      </c>
      <c r="M736" s="27" t="str">
        <f>IF(SUMPRODUCT(($H$2:H736=H736)*1)=1,I736,LOOKUP(1,0/($H$1:H735=H736),$M$1:M735)&amp;","&amp;I736)</f>
        <v>TS0077 新世代分行系統(NBS)</v>
      </c>
    </row>
    <row r="737" spans="1:13">
      <c r="A737" s="30" t="s">
        <v>6564</v>
      </c>
      <c r="B737" s="27" t="s">
        <v>6676</v>
      </c>
      <c r="D737" s="27" t="s">
        <v>7718</v>
      </c>
      <c r="E737" s="27" t="s">
        <v>7719</v>
      </c>
      <c r="F737" s="27" t="s">
        <v>5733</v>
      </c>
      <c r="H737" s="123" t="s">
        <v>5734</v>
      </c>
      <c r="I737" s="30" t="s">
        <v>6761</v>
      </c>
      <c r="J737" s="27" t="s">
        <v>7720</v>
      </c>
      <c r="M737" s="27" t="str">
        <f>IF(SUMPRODUCT(($H$2:H737=H737)*1)=1,I737,LOOKUP(1,0/($H$1:H736=H737),$M$1:M736)&amp;","&amp;I737)</f>
        <v>TS0077 新世代分行系統(NBS)</v>
      </c>
    </row>
    <row r="738" spans="1:13">
      <c r="A738" s="30" t="s">
        <v>6564</v>
      </c>
      <c r="B738" s="27" t="s">
        <v>6676</v>
      </c>
      <c r="D738" s="27" t="s">
        <v>7464</v>
      </c>
      <c r="E738" s="27" t="s">
        <v>6934</v>
      </c>
      <c r="F738" s="27" t="s">
        <v>7465</v>
      </c>
      <c r="H738" s="123" t="s">
        <v>5735</v>
      </c>
      <c r="I738" s="30" t="s">
        <v>6761</v>
      </c>
      <c r="J738" s="27" t="s">
        <v>7466</v>
      </c>
      <c r="M738" s="27" t="str">
        <f>IF(SUMPRODUCT(($H$2:H738=H738)*1)=1,I738,LOOKUP(1,0/($H$1:H737=H738),$M$1:M737)&amp;","&amp;I738)</f>
        <v>TS0077 新世代分行系統(NBS)</v>
      </c>
    </row>
    <row r="739" spans="1:13">
      <c r="A739" s="30" t="s">
        <v>6564</v>
      </c>
      <c r="B739" s="27" t="s">
        <v>6676</v>
      </c>
      <c r="D739" s="27" t="s">
        <v>7721</v>
      </c>
      <c r="E739" s="27" t="s">
        <v>7349</v>
      </c>
      <c r="F739" s="27" t="s">
        <v>7722</v>
      </c>
      <c r="H739" s="123" t="s">
        <v>5736</v>
      </c>
      <c r="I739" s="30" t="s">
        <v>6761</v>
      </c>
      <c r="J739" s="27" t="s">
        <v>7723</v>
      </c>
      <c r="M739" s="27" t="str">
        <f>IF(SUMPRODUCT(($H$2:H739=H739)*1)=1,I739,LOOKUP(1,0/($H$1:H738=H739),$M$1:M738)&amp;","&amp;I739)</f>
        <v>TS0077 新世代分行系統(NBS)</v>
      </c>
    </row>
    <row r="740" spans="1:13">
      <c r="A740" s="30" t="s">
        <v>6564</v>
      </c>
      <c r="B740" s="27" t="s">
        <v>6676</v>
      </c>
      <c r="D740" s="27" t="s">
        <v>7724</v>
      </c>
      <c r="E740" s="27" t="s">
        <v>7245</v>
      </c>
      <c r="F740" s="27" t="s">
        <v>7725</v>
      </c>
      <c r="H740" s="123" t="s">
        <v>5737</v>
      </c>
      <c r="I740" s="30" t="s">
        <v>6761</v>
      </c>
      <c r="J740" s="27" t="s">
        <v>7726</v>
      </c>
      <c r="M740" s="27" t="str">
        <f>IF(SUMPRODUCT(($H$2:H740=H740)*1)=1,I740,LOOKUP(1,0/($H$1:H739=H740),$M$1:M739)&amp;","&amp;I740)</f>
        <v>TS0077 新世代分行系統(NBS)</v>
      </c>
    </row>
    <row r="741" spans="1:13">
      <c r="A741" s="30" t="s">
        <v>6564</v>
      </c>
      <c r="B741" s="27" t="s">
        <v>6676</v>
      </c>
      <c r="D741" s="27" t="s">
        <v>7724</v>
      </c>
      <c r="E741" s="27" t="s">
        <v>7727</v>
      </c>
      <c r="F741" s="27" t="s">
        <v>5025</v>
      </c>
      <c r="H741" s="123" t="s">
        <v>5738</v>
      </c>
      <c r="I741" s="30" t="s">
        <v>6761</v>
      </c>
      <c r="J741" s="27" t="s">
        <v>7728</v>
      </c>
      <c r="M741" s="27" t="str">
        <f>IF(SUMPRODUCT(($H$2:H741=H741)*1)=1,I741,LOOKUP(1,0/($H$1:H740=H741),$M$1:M740)&amp;","&amp;I741)</f>
        <v>TS0077 新世代分行系統(NBS)</v>
      </c>
    </row>
    <row r="742" spans="1:13">
      <c r="A742" s="30" t="s">
        <v>6564</v>
      </c>
      <c r="B742" s="27" t="s">
        <v>6676</v>
      </c>
      <c r="D742" s="27" t="s">
        <v>7509</v>
      </c>
      <c r="E742" s="27" t="s">
        <v>7245</v>
      </c>
      <c r="F742" s="27" t="s">
        <v>7729</v>
      </c>
      <c r="H742" s="123" t="s">
        <v>5739</v>
      </c>
      <c r="I742" s="30" t="s">
        <v>6761</v>
      </c>
      <c r="J742" s="27" t="s">
        <v>7730</v>
      </c>
      <c r="M742" s="27" t="str">
        <f>IF(SUMPRODUCT(($H$2:H742=H742)*1)=1,I742,LOOKUP(1,0/($H$1:H741=H742),$M$1:M741)&amp;","&amp;I742)</f>
        <v>TS0077 新世代分行系統(NBS)</v>
      </c>
    </row>
    <row r="743" spans="1:13">
      <c r="A743" s="30" t="s">
        <v>6564</v>
      </c>
      <c r="B743" s="27" t="s">
        <v>6676</v>
      </c>
      <c r="D743" s="27" t="s">
        <v>7509</v>
      </c>
      <c r="E743" s="27" t="s">
        <v>7245</v>
      </c>
      <c r="F743" s="27" t="s">
        <v>7729</v>
      </c>
      <c r="H743" s="123" t="s">
        <v>5740</v>
      </c>
      <c r="I743" s="30" t="s">
        <v>6761</v>
      </c>
      <c r="J743" s="27" t="s">
        <v>7730</v>
      </c>
      <c r="M743" s="27" t="str">
        <f>IF(SUMPRODUCT(($H$2:H743=H743)*1)=1,I743,LOOKUP(1,0/($H$1:H742=H743),$M$1:M742)&amp;","&amp;I743)</f>
        <v>TS0077 新世代分行系統(NBS)</v>
      </c>
    </row>
    <row r="744" spans="1:13">
      <c r="A744" s="30" t="s">
        <v>6564</v>
      </c>
      <c r="B744" s="27" t="s">
        <v>6676</v>
      </c>
      <c r="D744" s="27" t="s">
        <v>7509</v>
      </c>
      <c r="E744" s="27" t="s">
        <v>7365</v>
      </c>
      <c r="F744" s="27" t="s">
        <v>7731</v>
      </c>
      <c r="H744" s="123" t="s">
        <v>5741</v>
      </c>
      <c r="I744" s="30" t="s">
        <v>6761</v>
      </c>
      <c r="J744" s="27" t="s">
        <v>7732</v>
      </c>
      <c r="M744" s="27" t="str">
        <f>IF(SUMPRODUCT(($H$2:H744=H744)*1)=1,I744,LOOKUP(1,0/($H$1:H743=H744),$M$1:M743)&amp;","&amp;I744)</f>
        <v>TS0077 新世代分行系統(NBS)</v>
      </c>
    </row>
    <row r="745" spans="1:13">
      <c r="A745" s="30" t="s">
        <v>6564</v>
      </c>
      <c r="B745" s="27" t="s">
        <v>6676</v>
      </c>
      <c r="D745" s="27" t="s">
        <v>7509</v>
      </c>
      <c r="E745" s="27" t="s">
        <v>7365</v>
      </c>
      <c r="F745" s="27" t="s">
        <v>7731</v>
      </c>
      <c r="H745" s="123" t="s">
        <v>5742</v>
      </c>
      <c r="I745" s="30" t="s">
        <v>6761</v>
      </c>
      <c r="J745" s="27" t="s">
        <v>7732</v>
      </c>
      <c r="M745" s="27" t="str">
        <f>IF(SUMPRODUCT(($H$2:H745=H745)*1)=1,I745,LOOKUP(1,0/($H$1:H744=H745),$M$1:M744)&amp;","&amp;I745)</f>
        <v>TS0077 新世代分行系統(NBS)</v>
      </c>
    </row>
    <row r="746" spans="1:13">
      <c r="A746" s="30" t="s">
        <v>6564</v>
      </c>
      <c r="B746" s="27" t="s">
        <v>6676</v>
      </c>
      <c r="D746" s="27" t="s">
        <v>7733</v>
      </c>
      <c r="E746" s="27" t="s">
        <v>7734</v>
      </c>
      <c r="F746" s="27" t="s">
        <v>7735</v>
      </c>
      <c r="H746" s="123" t="s">
        <v>5743</v>
      </c>
      <c r="I746" s="30" t="s">
        <v>6761</v>
      </c>
      <c r="J746" s="27" t="s">
        <v>7736</v>
      </c>
      <c r="M746" s="27" t="str">
        <f>IF(SUMPRODUCT(($H$2:H746=H746)*1)=1,I746,LOOKUP(1,0/($H$1:H745=H746),$M$1:M745)&amp;","&amp;I746)</f>
        <v>TS0077 新世代分行系統(NBS)</v>
      </c>
    </row>
    <row r="747" spans="1:13">
      <c r="A747" s="30" t="s">
        <v>6564</v>
      </c>
      <c r="B747" s="27" t="s">
        <v>6676</v>
      </c>
      <c r="D747" s="27" t="s">
        <v>7737</v>
      </c>
      <c r="E747" s="27" t="s">
        <v>6926</v>
      </c>
      <c r="F747" s="27" t="s">
        <v>7738</v>
      </c>
      <c r="H747" s="123" t="s">
        <v>5744</v>
      </c>
      <c r="I747" s="30" t="s">
        <v>6761</v>
      </c>
      <c r="J747" s="27" t="s">
        <v>7739</v>
      </c>
      <c r="M747" s="27" t="str">
        <f>IF(SUMPRODUCT(($H$2:H747=H747)*1)=1,I747,LOOKUP(1,0/($H$1:H746=H747),$M$1:M746)&amp;","&amp;I747)</f>
        <v>TS0077 新世代分行系統(NBS)</v>
      </c>
    </row>
    <row r="748" spans="1:13">
      <c r="A748" s="30" t="s">
        <v>6564</v>
      </c>
      <c r="B748" s="27" t="s">
        <v>6676</v>
      </c>
      <c r="D748" s="27" t="s">
        <v>7733</v>
      </c>
      <c r="E748" s="27" t="s">
        <v>7734</v>
      </c>
      <c r="F748" s="27" t="s">
        <v>7735</v>
      </c>
      <c r="H748" s="123" t="s">
        <v>5745</v>
      </c>
      <c r="I748" s="30" t="s">
        <v>6761</v>
      </c>
      <c r="J748" s="27" t="s">
        <v>7736</v>
      </c>
      <c r="M748" s="27" t="str">
        <f>IF(SUMPRODUCT(($H$2:H748=H748)*1)=1,I748,LOOKUP(1,0/($H$1:H747=H748),$M$1:M747)&amp;","&amp;I748)</f>
        <v>TS0077 新世代分行系統(NBS)</v>
      </c>
    </row>
    <row r="749" spans="1:13">
      <c r="A749" s="30" t="s">
        <v>6564</v>
      </c>
      <c r="B749" s="27" t="s">
        <v>6676</v>
      </c>
      <c r="D749" s="27" t="s">
        <v>7737</v>
      </c>
      <c r="E749" s="27" t="s">
        <v>7740</v>
      </c>
      <c r="F749" s="27" t="s">
        <v>7741</v>
      </c>
      <c r="H749" s="123" t="s">
        <v>5746</v>
      </c>
      <c r="I749" s="30" t="s">
        <v>6761</v>
      </c>
      <c r="J749" s="27" t="s">
        <v>7739</v>
      </c>
      <c r="M749" s="27" t="str">
        <f>IF(SUMPRODUCT(($H$2:H749=H749)*1)=1,I749,LOOKUP(1,0/($H$1:H748=H749),$M$1:M748)&amp;","&amp;I749)</f>
        <v>TS0077 新世代分行系統(NBS)</v>
      </c>
    </row>
    <row r="750" spans="1:13">
      <c r="A750" s="30" t="s">
        <v>6564</v>
      </c>
      <c r="B750" s="27" t="s">
        <v>6676</v>
      </c>
      <c r="D750" s="27" t="s">
        <v>7733</v>
      </c>
      <c r="E750" s="27" t="s">
        <v>7734</v>
      </c>
      <c r="F750" s="27" t="s">
        <v>7742</v>
      </c>
      <c r="H750" s="123" t="s">
        <v>5747</v>
      </c>
      <c r="I750" s="30" t="s">
        <v>6761</v>
      </c>
      <c r="J750" s="27" t="s">
        <v>7743</v>
      </c>
      <c r="M750" s="27" t="str">
        <f>IF(SUMPRODUCT(($H$2:H750=H750)*1)=1,I750,LOOKUP(1,0/($H$1:H749=H750),$M$1:M749)&amp;","&amp;I750)</f>
        <v>TS0077 新世代分行系統(NBS)</v>
      </c>
    </row>
    <row r="751" spans="1:13">
      <c r="A751" s="30" t="s">
        <v>6564</v>
      </c>
      <c r="B751" s="27" t="s">
        <v>6676</v>
      </c>
      <c r="D751" s="27" t="s">
        <v>7744</v>
      </c>
      <c r="E751" s="27" t="s">
        <v>6926</v>
      </c>
      <c r="F751" s="27" t="s">
        <v>5749</v>
      </c>
      <c r="H751" s="123" t="s">
        <v>5748</v>
      </c>
      <c r="I751" s="30" t="s">
        <v>6761</v>
      </c>
      <c r="J751" s="27" t="s">
        <v>7739</v>
      </c>
      <c r="M751" s="27" t="str">
        <f>IF(SUMPRODUCT(($H$2:H751=H751)*1)=1,I751,LOOKUP(1,0/($H$1:H750=H751),$M$1:M750)&amp;","&amp;I751)</f>
        <v>TS0077 新世代分行系統(NBS)</v>
      </c>
    </row>
    <row r="752" spans="1:13">
      <c r="A752" s="30" t="s">
        <v>6564</v>
      </c>
      <c r="B752" s="27" t="s">
        <v>6676</v>
      </c>
      <c r="D752" s="27" t="s">
        <v>7733</v>
      </c>
      <c r="E752" s="27" t="s">
        <v>7734</v>
      </c>
      <c r="F752" s="27" t="s">
        <v>7742</v>
      </c>
      <c r="H752" s="123" t="s">
        <v>5750</v>
      </c>
      <c r="I752" s="30" t="s">
        <v>6761</v>
      </c>
      <c r="J752" s="27" t="s">
        <v>7743</v>
      </c>
      <c r="M752" s="27" t="str">
        <f>IF(SUMPRODUCT(($H$2:H752=H752)*1)=1,I752,LOOKUP(1,0/($H$1:H751=H752),$M$1:M751)&amp;","&amp;I752)</f>
        <v>TS0077 新世代分行系統(NBS)</v>
      </c>
    </row>
    <row r="753" spans="1:13">
      <c r="A753" s="30" t="s">
        <v>6564</v>
      </c>
      <c r="B753" s="27" t="s">
        <v>6676</v>
      </c>
      <c r="D753" s="27" t="s">
        <v>7744</v>
      </c>
      <c r="E753" s="27" t="s">
        <v>7740</v>
      </c>
      <c r="F753" s="27" t="s">
        <v>5009</v>
      </c>
      <c r="H753" s="123" t="s">
        <v>5751</v>
      </c>
      <c r="I753" s="30" t="s">
        <v>6761</v>
      </c>
      <c r="J753" s="27" t="s">
        <v>7739</v>
      </c>
      <c r="M753" s="27" t="str">
        <f>IF(SUMPRODUCT(($H$2:H753=H753)*1)=1,I753,LOOKUP(1,0/($H$1:H752=H753),$M$1:M752)&amp;","&amp;I753)</f>
        <v>TS0077 新世代分行系統(NBS)</v>
      </c>
    </row>
    <row r="754" spans="1:13">
      <c r="A754" s="30" t="s">
        <v>6564</v>
      </c>
      <c r="B754" s="27" t="s">
        <v>6676</v>
      </c>
      <c r="D754" s="27" t="s">
        <v>7690</v>
      </c>
      <c r="E754" s="27" t="s">
        <v>6576</v>
      </c>
      <c r="F754" s="27" t="s">
        <v>7745</v>
      </c>
      <c r="H754" s="123" t="s">
        <v>5752</v>
      </c>
      <c r="I754" s="30" t="s">
        <v>6761</v>
      </c>
      <c r="J754" s="27" t="s">
        <v>7692</v>
      </c>
      <c r="M754" s="27" t="str">
        <f>IF(SUMPRODUCT(($H$2:H754=H754)*1)=1,I754,LOOKUP(1,0/($H$1:H753=H754),$M$1:M753)&amp;","&amp;I754)</f>
        <v>TS0077 新世代分行系統(NBS)</v>
      </c>
    </row>
    <row r="755" spans="1:13">
      <c r="A755" s="30" t="s">
        <v>6564</v>
      </c>
      <c r="B755" s="27" t="s">
        <v>6676</v>
      </c>
      <c r="D755" s="27" t="s">
        <v>7746</v>
      </c>
      <c r="E755" s="27" t="s">
        <v>6576</v>
      </c>
      <c r="F755" s="27" t="s">
        <v>7747</v>
      </c>
      <c r="H755" s="123" t="s">
        <v>5753</v>
      </c>
      <c r="I755" s="30" t="s">
        <v>6761</v>
      </c>
      <c r="J755" s="27" t="s">
        <v>7748</v>
      </c>
      <c r="M755" s="27" t="str">
        <f>IF(SUMPRODUCT(($H$2:H755=H755)*1)=1,I755,LOOKUP(1,0/($H$1:H754=H755),$M$1:M754)&amp;","&amp;I755)</f>
        <v>TS0077 新世代分行系統(NBS)</v>
      </c>
    </row>
    <row r="756" spans="1:13">
      <c r="A756" s="30" t="s">
        <v>6564</v>
      </c>
      <c r="B756" s="27" t="s">
        <v>6676</v>
      </c>
      <c r="D756" s="27" t="s">
        <v>7749</v>
      </c>
      <c r="E756" s="27" t="s">
        <v>6667</v>
      </c>
      <c r="F756" s="27" t="s">
        <v>5755</v>
      </c>
      <c r="H756" s="123" t="s">
        <v>5754</v>
      </c>
      <c r="I756" s="30" t="s">
        <v>6761</v>
      </c>
      <c r="J756" s="27" t="s">
        <v>7750</v>
      </c>
      <c r="M756" s="27" t="str">
        <f>IF(SUMPRODUCT(($H$2:H756=H756)*1)=1,I756,LOOKUP(1,0/($H$1:H755=H756),$M$1:M755)&amp;","&amp;I756)</f>
        <v>TS0077 新世代分行系統(NBS)</v>
      </c>
    </row>
    <row r="757" spans="1:13">
      <c r="A757" s="30" t="s">
        <v>6564</v>
      </c>
      <c r="B757" s="27" t="s">
        <v>6676</v>
      </c>
      <c r="D757" s="27" t="s">
        <v>7751</v>
      </c>
      <c r="E757" s="27" t="s">
        <v>6867</v>
      </c>
      <c r="F757" s="27" t="s">
        <v>5757</v>
      </c>
      <c r="H757" s="123" t="s">
        <v>5756</v>
      </c>
      <c r="I757" s="30" t="s">
        <v>6761</v>
      </c>
      <c r="J757" s="27" t="s">
        <v>7625</v>
      </c>
      <c r="M757" s="27" t="str">
        <f>IF(SUMPRODUCT(($H$2:H757=H757)*1)=1,I757,LOOKUP(1,0/($H$1:H756=H757),$M$1:M756)&amp;","&amp;I757)</f>
        <v>TS0077 新世代分行系統(NBS)</v>
      </c>
    </row>
    <row r="758" spans="1:13">
      <c r="A758" s="30" t="s">
        <v>6564</v>
      </c>
      <c r="B758" s="27" t="s">
        <v>6676</v>
      </c>
      <c r="D758" s="27" t="s">
        <v>7752</v>
      </c>
      <c r="E758" s="27" t="s">
        <v>6867</v>
      </c>
      <c r="F758" s="27" t="s">
        <v>5759</v>
      </c>
      <c r="H758" s="123" t="s">
        <v>5758</v>
      </c>
      <c r="I758" s="30" t="s">
        <v>6761</v>
      </c>
      <c r="J758" s="27" t="s">
        <v>7625</v>
      </c>
      <c r="M758" s="27" t="str">
        <f>IF(SUMPRODUCT(($H$2:H758=H758)*1)=1,I758,LOOKUP(1,0/($H$1:H757=H758),$M$1:M757)&amp;","&amp;I758)</f>
        <v>TS0077 新世代分行系統(NBS)</v>
      </c>
    </row>
    <row r="759" spans="1:13">
      <c r="A759" s="30" t="s">
        <v>6564</v>
      </c>
      <c r="B759" s="27" t="s">
        <v>6676</v>
      </c>
      <c r="D759" s="27" t="s">
        <v>7185</v>
      </c>
      <c r="E759" s="27" t="s">
        <v>7186</v>
      </c>
      <c r="F759" s="27" t="s">
        <v>7753</v>
      </c>
      <c r="H759" s="123" t="s">
        <v>5760</v>
      </c>
      <c r="I759" s="30" t="s">
        <v>6761</v>
      </c>
      <c r="J759" s="27" t="s">
        <v>7188</v>
      </c>
      <c r="M759" s="27" t="str">
        <f>IF(SUMPRODUCT(($H$2:H759=H759)*1)=1,I759,LOOKUP(1,0/($H$1:H758=H759),$M$1:M758)&amp;","&amp;I759)</f>
        <v>TS0077 新世代分行系統(NBS)</v>
      </c>
    </row>
    <row r="760" spans="1:13">
      <c r="A760" s="30" t="s">
        <v>6564</v>
      </c>
      <c r="B760" s="27" t="s">
        <v>6676</v>
      </c>
      <c r="D760" s="27" t="s">
        <v>7754</v>
      </c>
      <c r="E760" s="27" t="s">
        <v>7186</v>
      </c>
      <c r="F760" s="27" t="s">
        <v>7753</v>
      </c>
      <c r="H760" s="123" t="s">
        <v>5761</v>
      </c>
      <c r="I760" s="30" t="s">
        <v>6761</v>
      </c>
      <c r="J760" s="27" t="s">
        <v>7755</v>
      </c>
      <c r="M760" s="27" t="str">
        <f>IF(SUMPRODUCT(($H$2:H760=H760)*1)=1,I760,LOOKUP(1,0/($H$1:H759=H760),$M$1:M759)&amp;","&amp;I760)</f>
        <v>TS0077 新世代分行系統(NBS)</v>
      </c>
    </row>
    <row r="761" spans="1:13">
      <c r="A761" s="30" t="s">
        <v>6564</v>
      </c>
      <c r="B761" s="27" t="s">
        <v>6676</v>
      </c>
      <c r="D761" s="27" t="s">
        <v>7756</v>
      </c>
      <c r="E761" s="27" t="s">
        <v>7186</v>
      </c>
      <c r="F761" s="27" t="s">
        <v>7753</v>
      </c>
      <c r="H761" s="123" t="s">
        <v>5762</v>
      </c>
      <c r="I761" s="30" t="s">
        <v>6761</v>
      </c>
      <c r="J761" s="27" t="s">
        <v>7757</v>
      </c>
      <c r="M761" s="27" t="str">
        <f>IF(SUMPRODUCT(($H$2:H761=H761)*1)=1,I761,LOOKUP(1,0/($H$1:H760=H761),$M$1:M760)&amp;","&amp;I761)</f>
        <v>TS0077 新世代分行系統(NBS)</v>
      </c>
    </row>
    <row r="762" spans="1:13">
      <c r="A762" s="30" t="s">
        <v>6564</v>
      </c>
      <c r="B762" s="27" t="s">
        <v>6676</v>
      </c>
      <c r="D762" s="27" t="s">
        <v>7758</v>
      </c>
      <c r="E762" s="27" t="s">
        <v>7186</v>
      </c>
      <c r="F762" s="27" t="s">
        <v>7753</v>
      </c>
      <c r="H762" s="123" t="s">
        <v>5763</v>
      </c>
      <c r="I762" s="30" t="s">
        <v>6761</v>
      </c>
      <c r="J762" s="27" t="s">
        <v>7759</v>
      </c>
      <c r="M762" s="27" t="str">
        <f>IF(SUMPRODUCT(($H$2:H762=H762)*1)=1,I762,LOOKUP(1,0/($H$1:H761=H762),$M$1:M761)&amp;","&amp;I762)</f>
        <v>TS0077 新世代分行系統(NBS)</v>
      </c>
    </row>
    <row r="763" spans="1:13">
      <c r="A763" s="30" t="s">
        <v>6564</v>
      </c>
      <c r="B763" s="27" t="s">
        <v>6676</v>
      </c>
      <c r="D763" s="27" t="s">
        <v>7760</v>
      </c>
      <c r="E763" s="27" t="s">
        <v>7186</v>
      </c>
      <c r="F763" s="27" t="s">
        <v>7761</v>
      </c>
      <c r="H763" s="123" t="s">
        <v>5764</v>
      </c>
      <c r="I763" s="30" t="s">
        <v>6761</v>
      </c>
      <c r="J763" s="27" t="s">
        <v>7762</v>
      </c>
      <c r="M763" s="27" t="str">
        <f>IF(SUMPRODUCT(($H$2:H763=H763)*1)=1,I763,LOOKUP(1,0/($H$1:H762=H763),$M$1:M762)&amp;","&amp;I763)</f>
        <v>TS0077 新世代分行系統(NBS)</v>
      </c>
    </row>
    <row r="764" spans="1:13">
      <c r="A764" s="30" t="s">
        <v>6564</v>
      </c>
      <c r="B764" s="27" t="s">
        <v>6676</v>
      </c>
      <c r="D764" s="27" t="s">
        <v>7763</v>
      </c>
      <c r="E764" s="27" t="s">
        <v>7186</v>
      </c>
      <c r="F764" s="27" t="s">
        <v>7501</v>
      </c>
      <c r="H764" s="123" t="s">
        <v>5765</v>
      </c>
      <c r="I764" s="30" t="s">
        <v>6761</v>
      </c>
      <c r="J764" s="27" t="s">
        <v>7764</v>
      </c>
      <c r="M764" s="27" t="str">
        <f>IF(SUMPRODUCT(($H$2:H764=H764)*1)=1,I764,LOOKUP(1,0/($H$1:H763=H764),$M$1:M763)&amp;","&amp;I764)</f>
        <v>TS0077 新世代分行系統(NBS)</v>
      </c>
    </row>
    <row r="765" spans="1:13">
      <c r="A765" s="30" t="s">
        <v>6564</v>
      </c>
      <c r="B765" s="27" t="s">
        <v>6676</v>
      </c>
      <c r="D765" s="27" t="s">
        <v>7765</v>
      </c>
      <c r="E765" s="27" t="s">
        <v>7186</v>
      </c>
      <c r="F765" s="27" t="s">
        <v>7766</v>
      </c>
      <c r="H765" s="123" t="s">
        <v>5766</v>
      </c>
      <c r="I765" s="30" t="s">
        <v>6761</v>
      </c>
      <c r="J765" s="27" t="s">
        <v>7767</v>
      </c>
      <c r="M765" s="27" t="str">
        <f>IF(SUMPRODUCT(($H$2:H765=H765)*1)=1,I765,LOOKUP(1,0/($H$1:H764=H765),$M$1:M764)&amp;","&amp;I765)</f>
        <v>TS0077 新世代分行系統(NBS)</v>
      </c>
    </row>
    <row r="766" spans="1:13">
      <c r="A766" s="30" t="s">
        <v>6564</v>
      </c>
      <c r="B766" s="27" t="s">
        <v>6676</v>
      </c>
      <c r="D766" s="27" t="s">
        <v>7768</v>
      </c>
      <c r="E766" s="27" t="s">
        <v>7186</v>
      </c>
      <c r="F766" s="27" t="s">
        <v>7501</v>
      </c>
      <c r="H766" s="123" t="s">
        <v>5767</v>
      </c>
      <c r="I766" s="30" t="s">
        <v>6761</v>
      </c>
      <c r="J766" s="27" t="s">
        <v>7769</v>
      </c>
      <c r="M766" s="27" t="str">
        <f>IF(SUMPRODUCT(($H$2:H766=H766)*1)=1,I766,LOOKUP(1,0/($H$1:H765=H766),$M$1:M765)&amp;","&amp;I766)</f>
        <v>TS0077 新世代分行系統(NBS)</v>
      </c>
    </row>
    <row r="767" spans="1:13">
      <c r="A767" s="30" t="s">
        <v>6564</v>
      </c>
      <c r="B767" s="27" t="s">
        <v>6676</v>
      </c>
      <c r="D767" s="27" t="s">
        <v>7770</v>
      </c>
      <c r="E767" s="27" t="s">
        <v>7186</v>
      </c>
      <c r="F767" s="27" t="s">
        <v>7501</v>
      </c>
      <c r="H767" s="123" t="s">
        <v>5768</v>
      </c>
      <c r="I767" s="30" t="s">
        <v>6761</v>
      </c>
      <c r="J767" s="27" t="s">
        <v>7771</v>
      </c>
      <c r="M767" s="27" t="str">
        <f>IF(SUMPRODUCT(($H$2:H767=H767)*1)=1,I767,LOOKUP(1,0/($H$1:H766=H767),$M$1:M766)&amp;","&amp;I767)</f>
        <v>TS0077 新世代分行系統(NBS)</v>
      </c>
    </row>
    <row r="768" spans="1:13">
      <c r="A768" s="30" t="s">
        <v>6564</v>
      </c>
      <c r="B768" s="27" t="s">
        <v>6676</v>
      </c>
      <c r="D768" s="27" t="s">
        <v>7772</v>
      </c>
      <c r="E768" s="27" t="s">
        <v>6576</v>
      </c>
      <c r="F768" s="27" t="s">
        <v>5007</v>
      </c>
      <c r="H768" s="123" t="s">
        <v>5769</v>
      </c>
      <c r="I768" s="30" t="s">
        <v>6761</v>
      </c>
      <c r="J768" s="27" t="s">
        <v>7773</v>
      </c>
      <c r="M768" s="27" t="str">
        <f>IF(SUMPRODUCT(($H$2:H768=H768)*1)=1,I768,LOOKUP(1,0/($H$1:H767=H768),$M$1:M767)&amp;","&amp;I768)</f>
        <v>TS0077 新世代分行系統(NBS)</v>
      </c>
    </row>
    <row r="769" spans="1:13">
      <c r="A769" s="30" t="s">
        <v>6564</v>
      </c>
      <c r="B769" s="27" t="s">
        <v>6676</v>
      </c>
      <c r="D769" s="27" t="s">
        <v>7772</v>
      </c>
      <c r="E769" s="27" t="s">
        <v>6576</v>
      </c>
      <c r="F769" s="27" t="s">
        <v>5008</v>
      </c>
      <c r="H769" s="123" t="s">
        <v>5770</v>
      </c>
      <c r="I769" s="30" t="s">
        <v>6761</v>
      </c>
      <c r="J769" s="27" t="s">
        <v>7773</v>
      </c>
      <c r="M769" s="27" t="str">
        <f>IF(SUMPRODUCT(($H$2:H769=H769)*1)=1,I769,LOOKUP(1,0/($H$1:H768=H769),$M$1:M768)&amp;","&amp;I769)</f>
        <v>TS0077 新世代分行系統(NBS)</v>
      </c>
    </row>
    <row r="770" spans="1:13">
      <c r="A770" s="30" t="s">
        <v>6564</v>
      </c>
      <c r="B770" s="27" t="s">
        <v>6676</v>
      </c>
      <c r="D770" s="27" t="s">
        <v>7593</v>
      </c>
      <c r="E770" s="27" t="s">
        <v>6993</v>
      </c>
      <c r="F770" s="27" t="s">
        <v>7594</v>
      </c>
      <c r="H770" s="123" t="s">
        <v>5642</v>
      </c>
      <c r="I770" s="30" t="s">
        <v>6761</v>
      </c>
      <c r="J770" s="27" t="s">
        <v>7595</v>
      </c>
      <c r="M770" s="27" t="str">
        <f>IF(SUMPRODUCT(($H$2:H770=H770)*1)=1,I770,LOOKUP(1,0/($H$1:H769=H770),$M$1:M769)&amp;","&amp;I770)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1" spans="1:13">
      <c r="A771" s="30" t="s">
        <v>6564</v>
      </c>
      <c r="B771" s="27" t="s">
        <v>6676</v>
      </c>
      <c r="D771" s="27" t="s">
        <v>7593</v>
      </c>
      <c r="E771" s="27" t="s">
        <v>6993</v>
      </c>
      <c r="F771" s="27" t="s">
        <v>7594</v>
      </c>
      <c r="H771" s="123" t="s">
        <v>5642</v>
      </c>
      <c r="I771" s="30" t="s">
        <v>6761</v>
      </c>
      <c r="J771" s="27" t="s">
        <v>7595</v>
      </c>
      <c r="M771" s="27" t="str">
        <f>IF(SUMPRODUCT(($H$2:H771=H771)*1)=1,I771,LOOKUP(1,0/($H$1:H770=H771),$M$1:M770)&amp;","&amp;I771)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2" spans="1:13">
      <c r="A772" s="30" t="s">
        <v>6564</v>
      </c>
      <c r="B772" s="27" t="s">
        <v>6676</v>
      </c>
      <c r="D772" s="27" t="s">
        <v>7593</v>
      </c>
      <c r="E772" s="27" t="s">
        <v>6993</v>
      </c>
      <c r="F772" s="27" t="s">
        <v>7594</v>
      </c>
      <c r="H772" s="123" t="s">
        <v>5642</v>
      </c>
      <c r="I772" s="30" t="s">
        <v>6761</v>
      </c>
      <c r="J772" s="27" t="s">
        <v>7595</v>
      </c>
      <c r="M772" s="27" t="str">
        <f>IF(SUMPRODUCT(($H$2:H772=H772)*1)=1,I772,LOOKUP(1,0/($H$1:H771=H772),$M$1:M771)&amp;","&amp;I772)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3" spans="1:13">
      <c r="A773" s="30" t="s">
        <v>6564</v>
      </c>
      <c r="B773" s="27" t="s">
        <v>6676</v>
      </c>
      <c r="D773" s="27" t="s">
        <v>7593</v>
      </c>
      <c r="E773" s="27" t="s">
        <v>6993</v>
      </c>
      <c r="F773" s="27" t="s">
        <v>7594</v>
      </c>
      <c r="H773" s="123" t="s">
        <v>5642</v>
      </c>
      <c r="I773" s="30" t="s">
        <v>6761</v>
      </c>
      <c r="J773" s="27" t="s">
        <v>7595</v>
      </c>
      <c r="M773" s="27" t="str">
        <f>IF(SUMPRODUCT(($H$2:H773=H773)*1)=1,I773,LOOKUP(1,0/($H$1:H772=H773),$M$1:M772)&amp;","&amp;I773)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4" spans="1:13">
      <c r="A774" s="30" t="s">
        <v>6564</v>
      </c>
      <c r="B774" s="27" t="s">
        <v>6676</v>
      </c>
      <c r="D774" s="27" t="s">
        <v>7593</v>
      </c>
      <c r="E774" s="27" t="s">
        <v>6993</v>
      </c>
      <c r="F774" s="27" t="s">
        <v>7594</v>
      </c>
      <c r="H774" s="123" t="s">
        <v>5642</v>
      </c>
      <c r="I774" s="30" t="s">
        <v>6761</v>
      </c>
      <c r="J774" s="27" t="s">
        <v>7595</v>
      </c>
      <c r="M774" s="27" t="str">
        <f>IF(SUMPRODUCT(($H$2:H774=H774)*1)=1,I774,LOOKUP(1,0/($H$1:H773=H774),$M$1:M773)&amp;","&amp;I774)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5" spans="1:13">
      <c r="A775" s="30" t="s">
        <v>6564</v>
      </c>
      <c r="B775" s="27" t="s">
        <v>6676</v>
      </c>
      <c r="D775" s="27" t="s">
        <v>7593</v>
      </c>
      <c r="E775" s="27" t="s">
        <v>6993</v>
      </c>
      <c r="F775" s="27" t="s">
        <v>7594</v>
      </c>
      <c r="H775" s="123" t="s">
        <v>5642</v>
      </c>
      <c r="I775" s="30" t="s">
        <v>6761</v>
      </c>
      <c r="J775" s="27" t="s">
        <v>7595</v>
      </c>
      <c r="M775" s="27" t="str">
        <f>IF(SUMPRODUCT(($H$2:H775=H775)*1)=1,I775,LOOKUP(1,0/($H$1:H774=H775),$M$1:M774)&amp;","&amp;I775)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6" spans="1:13">
      <c r="A776" s="30" t="s">
        <v>6564</v>
      </c>
      <c r="B776" s="27" t="s">
        <v>6676</v>
      </c>
      <c r="D776" s="27" t="s">
        <v>7593</v>
      </c>
      <c r="E776" s="27" t="s">
        <v>6993</v>
      </c>
      <c r="F776" s="27" t="s">
        <v>7594</v>
      </c>
      <c r="H776" s="123" t="s">
        <v>5642</v>
      </c>
      <c r="I776" s="30" t="s">
        <v>6761</v>
      </c>
      <c r="J776" s="27" t="s">
        <v>7595</v>
      </c>
      <c r="M776" s="27" t="str">
        <f>IF(SUMPRODUCT(($H$2:H776=H776)*1)=1,I776,LOOKUP(1,0/($H$1:H775=H776),$M$1:M775)&amp;","&amp;I776)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7" spans="1:13">
      <c r="A777" s="30" t="s">
        <v>6564</v>
      </c>
      <c r="B777" s="27" t="s">
        <v>6676</v>
      </c>
      <c r="D777" s="27" t="s">
        <v>7593</v>
      </c>
      <c r="E777" s="27" t="s">
        <v>6993</v>
      </c>
      <c r="F777" s="27" t="s">
        <v>7594</v>
      </c>
      <c r="H777" s="123" t="s">
        <v>5642</v>
      </c>
      <c r="I777" s="30" t="s">
        <v>6761</v>
      </c>
      <c r="J777" s="27" t="s">
        <v>7595</v>
      </c>
      <c r="M777" s="27" t="str">
        <f>IF(SUMPRODUCT(($H$2:H777=H777)*1)=1,I777,LOOKUP(1,0/($H$1:H776=H777),$M$1:M776)&amp;","&amp;I777)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8" spans="1:13">
      <c r="A778" s="30" t="s">
        <v>6564</v>
      </c>
      <c r="B778" s="27" t="s">
        <v>6676</v>
      </c>
      <c r="D778" s="27" t="s">
        <v>7593</v>
      </c>
      <c r="E778" s="27" t="s">
        <v>6993</v>
      </c>
      <c r="F778" s="27" t="s">
        <v>7594</v>
      </c>
      <c r="H778" s="123" t="s">
        <v>5642</v>
      </c>
      <c r="I778" s="30" t="s">
        <v>6761</v>
      </c>
      <c r="J778" s="27" t="s">
        <v>7595</v>
      </c>
      <c r="M778" s="27" t="str">
        <f>IF(SUMPRODUCT(($H$2:H778=H778)*1)=1,I778,LOOKUP(1,0/($H$1:H777=H778),$M$1:M777)&amp;","&amp;I778)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9" spans="1:13">
      <c r="A779" s="30" t="s">
        <v>6564</v>
      </c>
      <c r="B779" s="27" t="s">
        <v>6676</v>
      </c>
      <c r="D779" s="27" t="s">
        <v>7593</v>
      </c>
      <c r="E779" s="27" t="s">
        <v>6993</v>
      </c>
      <c r="F779" s="27" t="s">
        <v>7594</v>
      </c>
      <c r="H779" s="123" t="s">
        <v>5642</v>
      </c>
      <c r="I779" s="30" t="s">
        <v>6761</v>
      </c>
      <c r="J779" s="27" t="s">
        <v>7595</v>
      </c>
      <c r="M779" s="27" t="str">
        <f>IF(SUMPRODUCT(($H$2:H779=H779)*1)=1,I779,LOOKUP(1,0/($H$1:H778=H779),$M$1:M778)&amp;","&amp;I779)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0" spans="1:13">
      <c r="A780" s="30" t="s">
        <v>6564</v>
      </c>
      <c r="B780" s="27" t="s">
        <v>6676</v>
      </c>
      <c r="D780" s="27" t="s">
        <v>7593</v>
      </c>
      <c r="E780" s="27" t="s">
        <v>6993</v>
      </c>
      <c r="F780" s="27" t="s">
        <v>7594</v>
      </c>
      <c r="H780" s="123" t="s">
        <v>5642</v>
      </c>
      <c r="I780" s="30" t="s">
        <v>6761</v>
      </c>
      <c r="J780" s="27" t="s">
        <v>7595</v>
      </c>
      <c r="M780" s="27" t="str">
        <f>IF(SUMPRODUCT(($H$2:H780=H780)*1)=1,I780,LOOKUP(1,0/($H$1:H779=H780),$M$1:M779)&amp;","&amp;I780)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1" spans="1:13">
      <c r="A781" s="30" t="s">
        <v>6564</v>
      </c>
      <c r="B781" s="27" t="s">
        <v>6676</v>
      </c>
      <c r="D781" s="27" t="s">
        <v>7593</v>
      </c>
      <c r="E781" s="27" t="s">
        <v>6993</v>
      </c>
      <c r="F781" s="27" t="s">
        <v>7594</v>
      </c>
      <c r="H781" s="123" t="s">
        <v>5642</v>
      </c>
      <c r="I781" s="30" t="s">
        <v>6761</v>
      </c>
      <c r="J781" s="27" t="s">
        <v>7595</v>
      </c>
      <c r="M781" s="27" t="str">
        <f>IF(SUMPRODUCT(($H$2:H781=H781)*1)=1,I781,LOOKUP(1,0/($H$1:H780=H781),$M$1:M780)&amp;","&amp;I781)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2" spans="1:13">
      <c r="A782" s="30" t="s">
        <v>6564</v>
      </c>
      <c r="B782" s="27" t="s">
        <v>6676</v>
      </c>
      <c r="D782" s="27" t="s">
        <v>7593</v>
      </c>
      <c r="E782" s="27" t="s">
        <v>6993</v>
      </c>
      <c r="F782" s="27" t="s">
        <v>7594</v>
      </c>
      <c r="H782" s="123" t="s">
        <v>5642</v>
      </c>
      <c r="I782" s="30" t="s">
        <v>6761</v>
      </c>
      <c r="J782" s="27" t="s">
        <v>7595</v>
      </c>
      <c r="M782" s="27" t="str">
        <f>IF(SUMPRODUCT(($H$2:H782=H782)*1)=1,I782,LOOKUP(1,0/($H$1:H781=H782),$M$1:M781)&amp;","&amp;I782)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3" spans="1:13">
      <c r="A783" s="30" t="s">
        <v>6564</v>
      </c>
      <c r="B783" s="27" t="s">
        <v>6676</v>
      </c>
      <c r="D783" s="27" t="s">
        <v>7593</v>
      </c>
      <c r="E783" s="27" t="s">
        <v>6993</v>
      </c>
      <c r="F783" s="27" t="s">
        <v>7594</v>
      </c>
      <c r="H783" s="123" t="s">
        <v>5642</v>
      </c>
      <c r="I783" s="30" t="s">
        <v>6761</v>
      </c>
      <c r="J783" s="27" t="s">
        <v>7595</v>
      </c>
      <c r="M783" s="27" t="str">
        <f>IF(SUMPRODUCT(($H$2:H783=H783)*1)=1,I783,LOOKUP(1,0/($H$1:H782=H783),$M$1:M782)&amp;","&amp;I783)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4" spans="1:13">
      <c r="A784" s="30" t="s">
        <v>6564</v>
      </c>
      <c r="B784" s="27" t="s">
        <v>6676</v>
      </c>
      <c r="D784" s="27" t="s">
        <v>7593</v>
      </c>
      <c r="E784" s="27" t="s">
        <v>6993</v>
      </c>
      <c r="F784" s="27" t="s">
        <v>7594</v>
      </c>
      <c r="H784" s="123" t="s">
        <v>5642</v>
      </c>
      <c r="I784" s="30" t="s">
        <v>6761</v>
      </c>
      <c r="J784" s="27" t="s">
        <v>7595</v>
      </c>
      <c r="M784" s="27" t="str">
        <f>IF(SUMPRODUCT(($H$2:H784=H784)*1)=1,I784,LOOKUP(1,0/($H$1:H783=H784),$M$1:M783)&amp;","&amp;I784)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5" spans="1:13">
      <c r="A785" s="30" t="s">
        <v>6564</v>
      </c>
      <c r="B785" s="27" t="s">
        <v>6676</v>
      </c>
      <c r="D785" s="27" t="s">
        <v>7593</v>
      </c>
      <c r="E785" s="27" t="s">
        <v>6993</v>
      </c>
      <c r="F785" s="27" t="s">
        <v>7594</v>
      </c>
      <c r="H785" s="123" t="s">
        <v>5642</v>
      </c>
      <c r="I785" s="30" t="s">
        <v>6761</v>
      </c>
      <c r="J785" s="27" t="s">
        <v>7595</v>
      </c>
      <c r="M785" s="27" t="str">
        <f>IF(SUMPRODUCT(($H$2:H785=H785)*1)=1,I785,LOOKUP(1,0/($H$1:H784=H785),$M$1:M784)&amp;","&amp;I785)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6" spans="1:13">
      <c r="A786" s="30" t="s">
        <v>6564</v>
      </c>
      <c r="B786" s="27" t="s">
        <v>6676</v>
      </c>
      <c r="D786" s="27" t="s">
        <v>7593</v>
      </c>
      <c r="E786" s="27" t="s">
        <v>6993</v>
      </c>
      <c r="F786" s="27" t="s">
        <v>7594</v>
      </c>
      <c r="H786" s="123" t="s">
        <v>5642</v>
      </c>
      <c r="I786" s="30" t="s">
        <v>6761</v>
      </c>
      <c r="J786" s="27" t="s">
        <v>7595</v>
      </c>
      <c r="M786" s="27" t="str">
        <f>IF(SUMPRODUCT(($H$2:H786=H786)*1)=1,I786,LOOKUP(1,0/($H$1:H785=H786),$M$1:M785)&amp;","&amp;I786)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7" spans="1:13">
      <c r="A787" s="30" t="s">
        <v>6564</v>
      </c>
      <c r="B787" s="27" t="s">
        <v>6676</v>
      </c>
      <c r="D787" s="27" t="s">
        <v>7593</v>
      </c>
      <c r="E787" s="27" t="s">
        <v>6993</v>
      </c>
      <c r="F787" s="27" t="s">
        <v>7594</v>
      </c>
      <c r="H787" s="123" t="s">
        <v>5642</v>
      </c>
      <c r="I787" s="30" t="s">
        <v>6761</v>
      </c>
      <c r="J787" s="27" t="s">
        <v>7595</v>
      </c>
      <c r="M787" s="27" t="str">
        <f>IF(SUMPRODUCT(($H$2:H787=H787)*1)=1,I787,LOOKUP(1,0/($H$1:H786=H787),$M$1:M786)&amp;","&amp;I787)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8" spans="1:13">
      <c r="A788" s="30" t="s">
        <v>6564</v>
      </c>
      <c r="B788" s="27" t="s">
        <v>6676</v>
      </c>
      <c r="D788" s="27" t="s">
        <v>7593</v>
      </c>
      <c r="E788" s="27" t="s">
        <v>6993</v>
      </c>
      <c r="F788" s="27" t="s">
        <v>7594</v>
      </c>
      <c r="H788" s="123" t="s">
        <v>5642</v>
      </c>
      <c r="I788" s="30" t="s">
        <v>6761</v>
      </c>
      <c r="J788" s="27" t="s">
        <v>7595</v>
      </c>
      <c r="M788" s="27" t="str">
        <f>IF(SUMPRODUCT(($H$2:H788=H788)*1)=1,I788,LOOKUP(1,0/($H$1:H787=H788),$M$1:M787)&amp;","&amp;I788)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9" spans="1:13">
      <c r="A789" s="30" t="s">
        <v>6564</v>
      </c>
      <c r="B789" s="27" t="s">
        <v>6676</v>
      </c>
      <c r="D789" s="27" t="s">
        <v>7593</v>
      </c>
      <c r="E789" s="27" t="s">
        <v>6993</v>
      </c>
      <c r="F789" s="27" t="s">
        <v>7594</v>
      </c>
      <c r="H789" s="123" t="s">
        <v>5642</v>
      </c>
      <c r="I789" s="30" t="s">
        <v>6761</v>
      </c>
      <c r="J789" s="27" t="s">
        <v>7595</v>
      </c>
      <c r="M789" s="27" t="str">
        <f>IF(SUMPRODUCT(($H$2:H789=H789)*1)=1,I789,LOOKUP(1,0/($H$1:H788=H789),$M$1:M788)&amp;","&amp;I789)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0" spans="1:13">
      <c r="A790" s="30" t="s">
        <v>6564</v>
      </c>
      <c r="B790" s="27" t="s">
        <v>6676</v>
      </c>
      <c r="D790" s="27" t="s">
        <v>7593</v>
      </c>
      <c r="E790" s="27" t="s">
        <v>6993</v>
      </c>
      <c r="F790" s="27" t="s">
        <v>7594</v>
      </c>
      <c r="H790" s="123" t="s">
        <v>5642</v>
      </c>
      <c r="I790" s="30" t="s">
        <v>6761</v>
      </c>
      <c r="J790" s="27" t="s">
        <v>7595</v>
      </c>
      <c r="M790" s="27" t="str">
        <f>IF(SUMPRODUCT(($H$2:H790=H790)*1)=1,I790,LOOKUP(1,0/($H$1:H789=H790),$M$1:M789)&amp;","&amp;I790)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1" spans="1:13">
      <c r="A791" s="30" t="s">
        <v>6564</v>
      </c>
      <c r="B791" s="27" t="s">
        <v>6676</v>
      </c>
      <c r="D791" s="27" t="s">
        <v>7593</v>
      </c>
      <c r="E791" s="27" t="s">
        <v>6993</v>
      </c>
      <c r="F791" s="27" t="s">
        <v>7594</v>
      </c>
      <c r="H791" s="123" t="s">
        <v>5642</v>
      </c>
      <c r="I791" s="30" t="s">
        <v>6761</v>
      </c>
      <c r="J791" s="27" t="s">
        <v>7595</v>
      </c>
      <c r="M791" s="27" t="str">
        <f>IF(SUMPRODUCT(($H$2:H791=H791)*1)=1,I791,LOOKUP(1,0/($H$1:H790=H791),$M$1:M790)&amp;","&amp;I791)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2" spans="1:13">
      <c r="A792" s="30" t="s">
        <v>6564</v>
      </c>
      <c r="B792" s="27" t="s">
        <v>6676</v>
      </c>
      <c r="D792" s="27" t="s">
        <v>7593</v>
      </c>
      <c r="E792" s="27" t="s">
        <v>6993</v>
      </c>
      <c r="F792" s="27" t="s">
        <v>7594</v>
      </c>
      <c r="H792" s="123" t="s">
        <v>5642</v>
      </c>
      <c r="I792" s="30" t="s">
        <v>6761</v>
      </c>
      <c r="J792" s="27" t="s">
        <v>7595</v>
      </c>
      <c r="M792" s="27" t="str">
        <f>IF(SUMPRODUCT(($H$2:H792=H792)*1)=1,I792,LOOKUP(1,0/($H$1:H791=H792),$M$1:M791)&amp;","&amp;I792)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3" spans="1:13">
      <c r="A793" s="30" t="s">
        <v>6564</v>
      </c>
      <c r="B793" s="27" t="s">
        <v>6676</v>
      </c>
      <c r="D793" s="27" t="s">
        <v>7593</v>
      </c>
      <c r="E793" s="27" t="s">
        <v>6993</v>
      </c>
      <c r="F793" s="27" t="s">
        <v>7594</v>
      </c>
      <c r="H793" s="123" t="s">
        <v>5642</v>
      </c>
      <c r="I793" s="30" t="s">
        <v>6761</v>
      </c>
      <c r="J793" s="27" t="s">
        <v>7595</v>
      </c>
      <c r="M793" s="27" t="str">
        <f>IF(SUMPRODUCT(($H$2:H793=H793)*1)=1,I793,LOOKUP(1,0/($H$1:H792=H793),$M$1:M792)&amp;","&amp;I793)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4" spans="1:13">
      <c r="A794" s="30" t="s">
        <v>6564</v>
      </c>
      <c r="B794" s="27" t="s">
        <v>6676</v>
      </c>
      <c r="D794" s="27" t="s">
        <v>7085</v>
      </c>
      <c r="E794" s="27" t="s">
        <v>7086</v>
      </c>
      <c r="F794" s="27" t="s">
        <v>7087</v>
      </c>
      <c r="H794" s="123" t="s">
        <v>5771</v>
      </c>
      <c r="I794" s="30" t="s">
        <v>6761</v>
      </c>
      <c r="J794" s="27" t="s">
        <v>7089</v>
      </c>
      <c r="M794" s="27" t="str">
        <f>IF(SUMPRODUCT(($H$2:H794=H794)*1)=1,I794,LOOKUP(1,0/($H$1:H793=H794),$M$1:M793)&amp;","&amp;I794)</f>
        <v>TS0077 新世代分行系統(NBS)</v>
      </c>
    </row>
    <row r="795" spans="1:13">
      <c r="A795" s="30" t="s">
        <v>6564</v>
      </c>
      <c r="B795" s="27" t="s">
        <v>6676</v>
      </c>
      <c r="D795" s="27" t="s">
        <v>7774</v>
      </c>
      <c r="E795" s="27" t="s">
        <v>7086</v>
      </c>
      <c r="F795" s="27" t="s">
        <v>7087</v>
      </c>
      <c r="H795" s="123" t="s">
        <v>5772</v>
      </c>
      <c r="I795" s="30" t="s">
        <v>6761</v>
      </c>
      <c r="J795" s="27" t="s">
        <v>7089</v>
      </c>
      <c r="M795" s="27" t="str">
        <f>IF(SUMPRODUCT(($H$2:H795=H795)*1)=1,I795,LOOKUP(1,0/($H$1:H794=H795),$M$1:M794)&amp;","&amp;I795)</f>
        <v>TS0077 新世代分行系統(NBS)</v>
      </c>
    </row>
    <row r="796" spans="1:13">
      <c r="A796" s="30" t="s">
        <v>6564</v>
      </c>
      <c r="B796" s="27" t="s">
        <v>6676</v>
      </c>
      <c r="D796" s="27" t="s">
        <v>7775</v>
      </c>
      <c r="E796" s="27" t="s">
        <v>7086</v>
      </c>
      <c r="F796" s="27" t="s">
        <v>7776</v>
      </c>
      <c r="H796" s="123" t="s">
        <v>5773</v>
      </c>
      <c r="I796" s="30" t="s">
        <v>6761</v>
      </c>
      <c r="J796" s="27" t="s">
        <v>7777</v>
      </c>
      <c r="M796" s="27" t="str">
        <f>IF(SUMPRODUCT(($H$2:H796=H796)*1)=1,I796,LOOKUP(1,0/($H$1:H795=H796),$M$1:M795)&amp;","&amp;I796)</f>
        <v>TS0077 新世代分行系統(NBS)</v>
      </c>
    </row>
    <row r="797" spans="1:13">
      <c r="A797" s="30" t="s">
        <v>6564</v>
      </c>
      <c r="B797" s="27" t="s">
        <v>6676</v>
      </c>
      <c r="D797" s="27" t="s">
        <v>7778</v>
      </c>
      <c r="E797" s="27" t="s">
        <v>7779</v>
      </c>
      <c r="F797" s="27" t="s">
        <v>5077</v>
      </c>
      <c r="H797" s="123" t="s">
        <v>5774</v>
      </c>
      <c r="I797" s="30" t="s">
        <v>6761</v>
      </c>
      <c r="J797" s="27" t="s">
        <v>7780</v>
      </c>
      <c r="M797" s="27" t="str">
        <f>IF(SUMPRODUCT(($H$2:H797=H797)*1)=1,I797,LOOKUP(1,0/($H$1:H796=H797),$M$1:M796)&amp;","&amp;I797)</f>
        <v>TS0077 新世代分行系統(NBS)</v>
      </c>
    </row>
    <row r="798" spans="1:13">
      <c r="A798" s="30" t="s">
        <v>6564</v>
      </c>
      <c r="B798" s="27" t="s">
        <v>6676</v>
      </c>
      <c r="D798" s="27" t="s">
        <v>7778</v>
      </c>
      <c r="E798" s="27" t="s">
        <v>7779</v>
      </c>
      <c r="F798" s="27" t="s">
        <v>5077</v>
      </c>
      <c r="H798" s="123" t="s">
        <v>5775</v>
      </c>
      <c r="I798" s="30" t="s">
        <v>6761</v>
      </c>
      <c r="J798" s="27" t="s">
        <v>7780</v>
      </c>
      <c r="M798" s="27" t="str">
        <f>IF(SUMPRODUCT(($H$2:H798=H798)*1)=1,I798,LOOKUP(1,0/($H$1:H797=H798),$M$1:M797)&amp;","&amp;I798)</f>
        <v>TS0077 新世代分行系統(NBS)</v>
      </c>
    </row>
    <row r="799" spans="1:13">
      <c r="A799" s="30" t="s">
        <v>6564</v>
      </c>
      <c r="B799" s="27" t="s">
        <v>6676</v>
      </c>
      <c r="D799" s="27" t="s">
        <v>7781</v>
      </c>
      <c r="E799" s="27" t="s">
        <v>7245</v>
      </c>
      <c r="F799" s="27" t="s">
        <v>7782</v>
      </c>
      <c r="H799" s="123" t="s">
        <v>5776</v>
      </c>
      <c r="I799" s="30" t="s">
        <v>6761</v>
      </c>
      <c r="J799" s="27" t="s">
        <v>7783</v>
      </c>
      <c r="M799" s="27" t="str">
        <f>IF(SUMPRODUCT(($H$2:H799=H799)*1)=1,I799,LOOKUP(1,0/($H$1:H798=H799),$M$1:M798)&amp;","&amp;I799)</f>
        <v>TS0077 新世代分行系統(NBS)</v>
      </c>
    </row>
    <row r="800" spans="1:13">
      <c r="A800" s="30" t="s">
        <v>6564</v>
      </c>
      <c r="B800" s="27" t="s">
        <v>6676</v>
      </c>
      <c r="D800" s="27" t="s">
        <v>7781</v>
      </c>
      <c r="E800" s="27" t="s">
        <v>7245</v>
      </c>
      <c r="F800" s="27" t="s">
        <v>7782</v>
      </c>
      <c r="H800" s="123" t="s">
        <v>5777</v>
      </c>
      <c r="I800" s="30" t="s">
        <v>6761</v>
      </c>
      <c r="J800" s="27" t="s">
        <v>7783</v>
      </c>
      <c r="M800" s="27" t="str">
        <f>IF(SUMPRODUCT(($H$2:H800=H800)*1)=1,I800,LOOKUP(1,0/($H$1:H799=H800),$M$1:M799)&amp;","&amp;I800)</f>
        <v>TS0077 新世代分行系統(NBS)</v>
      </c>
    </row>
    <row r="801" spans="1:13">
      <c r="A801" s="30" t="s">
        <v>6564</v>
      </c>
      <c r="B801" s="27" t="s">
        <v>6676</v>
      </c>
      <c r="D801" s="27" t="s">
        <v>7784</v>
      </c>
      <c r="E801" s="27" t="s">
        <v>7086</v>
      </c>
      <c r="F801" s="27" t="s">
        <v>5035</v>
      </c>
      <c r="H801" s="123" t="s">
        <v>5778</v>
      </c>
      <c r="I801" s="30" t="s">
        <v>6761</v>
      </c>
      <c r="J801" s="27" t="s">
        <v>7785</v>
      </c>
      <c r="M801" s="27" t="str">
        <f>IF(SUMPRODUCT(($H$2:H801=H801)*1)=1,I801,LOOKUP(1,0/($H$1:H800=H801),$M$1:M800)&amp;","&amp;I801)</f>
        <v>TS0077 新世代分行系統(NBS)</v>
      </c>
    </row>
    <row r="802" spans="1:13">
      <c r="A802" s="30" t="s">
        <v>6564</v>
      </c>
      <c r="B802" s="27" t="s">
        <v>6676</v>
      </c>
      <c r="D802" s="27" t="s">
        <v>7784</v>
      </c>
      <c r="E802" s="27" t="s">
        <v>7086</v>
      </c>
      <c r="F802" s="27" t="s">
        <v>5035</v>
      </c>
      <c r="H802" s="123" t="s">
        <v>5779</v>
      </c>
      <c r="I802" s="30" t="s">
        <v>6761</v>
      </c>
      <c r="J802" s="27" t="s">
        <v>7785</v>
      </c>
      <c r="M802" s="27" t="str">
        <f>IF(SUMPRODUCT(($H$2:H802=H802)*1)=1,I802,LOOKUP(1,0/($H$1:H801=H802),$M$1:M801)&amp;","&amp;I802)</f>
        <v>TS0077 新世代分行系統(NBS)</v>
      </c>
    </row>
    <row r="803" spans="1:13">
      <c r="A803" s="30" t="s">
        <v>6564</v>
      </c>
      <c r="B803" s="27" t="s">
        <v>6676</v>
      </c>
      <c r="D803" s="27" t="s">
        <v>7786</v>
      </c>
      <c r="E803" s="27" t="s">
        <v>7787</v>
      </c>
      <c r="F803" s="27" t="s">
        <v>7788</v>
      </c>
      <c r="H803" s="123" t="s">
        <v>5780</v>
      </c>
      <c r="I803" s="30" t="s">
        <v>6761</v>
      </c>
      <c r="J803" s="27" t="s">
        <v>7789</v>
      </c>
      <c r="M803" s="27" t="str">
        <f>IF(SUMPRODUCT(($H$2:H803=H803)*1)=1,I803,LOOKUP(1,0/($H$1:H802=H803),$M$1:M802)&amp;","&amp;I803)</f>
        <v>TS0077 新世代分行系統(NBS)</v>
      </c>
    </row>
    <row r="804" spans="1:13">
      <c r="A804" s="30" t="s">
        <v>6564</v>
      </c>
      <c r="B804" s="27" t="s">
        <v>6676</v>
      </c>
      <c r="D804" s="27" t="s">
        <v>7790</v>
      </c>
      <c r="E804" s="27" t="s">
        <v>7086</v>
      </c>
      <c r="F804" s="27" t="s">
        <v>5010</v>
      </c>
      <c r="H804" s="123" t="s">
        <v>5781</v>
      </c>
      <c r="I804" s="30" t="s">
        <v>6761</v>
      </c>
      <c r="J804" s="27" t="s">
        <v>7791</v>
      </c>
      <c r="M804" s="27" t="str">
        <f>IF(SUMPRODUCT(($H$2:H804=H804)*1)=1,I804,LOOKUP(1,0/($H$1:H803=H804),$M$1:M803)&amp;","&amp;I804)</f>
        <v>TS0077 新世代分行系統(NBS)</v>
      </c>
    </row>
    <row r="805" spans="1:13">
      <c r="A805" s="30" t="s">
        <v>6564</v>
      </c>
      <c r="B805" s="27" t="s">
        <v>6676</v>
      </c>
      <c r="D805" s="27" t="s">
        <v>7790</v>
      </c>
      <c r="E805" s="27" t="s">
        <v>7086</v>
      </c>
      <c r="F805" s="27" t="s">
        <v>5010</v>
      </c>
      <c r="H805" s="123" t="s">
        <v>5782</v>
      </c>
      <c r="I805" s="30" t="s">
        <v>6761</v>
      </c>
      <c r="J805" s="27" t="s">
        <v>7791</v>
      </c>
      <c r="M805" s="27" t="str">
        <f>IF(SUMPRODUCT(($H$2:H805=H805)*1)=1,I805,LOOKUP(1,0/($H$1:H804=H805),$M$1:M804)&amp;","&amp;I805)</f>
        <v>TS0077 新世代分行系統(NBS)</v>
      </c>
    </row>
    <row r="806" spans="1:13">
      <c r="A806" s="30" t="s">
        <v>6564</v>
      </c>
      <c r="B806" s="27" t="s">
        <v>6676</v>
      </c>
      <c r="D806" s="27" t="s">
        <v>7792</v>
      </c>
      <c r="E806" s="27" t="s">
        <v>7787</v>
      </c>
      <c r="F806" s="27" t="s">
        <v>7793</v>
      </c>
      <c r="H806" s="123" t="s">
        <v>5783</v>
      </c>
      <c r="I806" s="30" t="s">
        <v>6761</v>
      </c>
      <c r="J806" s="27" t="s">
        <v>7794</v>
      </c>
      <c r="M806" s="27" t="str">
        <f>IF(SUMPRODUCT(($H$2:H806=H806)*1)=1,I806,LOOKUP(1,0/($H$1:H805=H806),$M$1:M805)&amp;","&amp;I806)</f>
        <v>TS0077 新世代分行系統(NBS)</v>
      </c>
    </row>
    <row r="807" spans="1:13">
      <c r="A807" s="30" t="s">
        <v>6564</v>
      </c>
      <c r="B807" s="27" t="s">
        <v>6676</v>
      </c>
      <c r="D807" s="27" t="s">
        <v>7795</v>
      </c>
      <c r="E807" s="27" t="s">
        <v>7086</v>
      </c>
      <c r="F807" s="27" t="s">
        <v>5785</v>
      </c>
      <c r="H807" s="123" t="s">
        <v>5784</v>
      </c>
      <c r="I807" s="30" t="s">
        <v>6761</v>
      </c>
      <c r="J807" s="27" t="s">
        <v>7796</v>
      </c>
      <c r="M807" s="27" t="str">
        <f>IF(SUMPRODUCT(($H$2:H807=H807)*1)=1,I807,LOOKUP(1,0/($H$1:H806=H807),$M$1:M806)&amp;","&amp;I807)</f>
        <v>TS0077 新世代分行系統(NBS)</v>
      </c>
    </row>
    <row r="808" spans="1:13">
      <c r="A808" s="30" t="s">
        <v>6564</v>
      </c>
      <c r="B808" s="27" t="s">
        <v>6676</v>
      </c>
      <c r="D808" s="27" t="s">
        <v>7398</v>
      </c>
      <c r="E808" s="27" t="s">
        <v>7086</v>
      </c>
      <c r="F808" s="27" t="s">
        <v>7399</v>
      </c>
      <c r="H808" s="123" t="s">
        <v>5786</v>
      </c>
      <c r="I808" s="30" t="s">
        <v>6761</v>
      </c>
      <c r="J808" s="27" t="s">
        <v>7400</v>
      </c>
      <c r="M808" s="27" t="str">
        <f>IF(SUMPRODUCT(($H$2:H808=H808)*1)=1,I808,LOOKUP(1,0/($H$1:H807=H808),$M$1:M807)&amp;","&amp;I808)</f>
        <v>TS0077 新世代分行系統(NBS)</v>
      </c>
    </row>
    <row r="809" spans="1:13">
      <c r="A809" s="30" t="s">
        <v>6564</v>
      </c>
      <c r="B809" s="27" t="s">
        <v>6676</v>
      </c>
      <c r="D809" s="27" t="s">
        <v>7398</v>
      </c>
      <c r="E809" s="27" t="s">
        <v>7086</v>
      </c>
      <c r="F809" s="27" t="s">
        <v>7399</v>
      </c>
      <c r="H809" s="123" t="s">
        <v>5787</v>
      </c>
      <c r="I809" s="30" t="s">
        <v>6761</v>
      </c>
      <c r="J809" s="27" t="s">
        <v>7400</v>
      </c>
      <c r="M809" s="27" t="str">
        <f>IF(SUMPRODUCT(($H$2:H809=H809)*1)=1,I809,LOOKUP(1,0/($H$1:H808=H809),$M$1:M808)&amp;","&amp;I809)</f>
        <v>TS0077 新世代分行系統(NBS)</v>
      </c>
    </row>
    <row r="810" spans="1:13">
      <c r="A810" s="30" t="s">
        <v>6564</v>
      </c>
      <c r="B810" s="27" t="s">
        <v>6676</v>
      </c>
      <c r="D810" s="27" t="s">
        <v>7797</v>
      </c>
      <c r="E810" s="27" t="s">
        <v>7086</v>
      </c>
      <c r="F810" s="27" t="s">
        <v>7399</v>
      </c>
      <c r="H810" s="123" t="s">
        <v>5788</v>
      </c>
      <c r="I810" s="30" t="s">
        <v>6761</v>
      </c>
      <c r="J810" s="27" t="s">
        <v>7400</v>
      </c>
      <c r="M810" s="27" t="str">
        <f>IF(SUMPRODUCT(($H$2:H810=H810)*1)=1,I810,LOOKUP(1,0/($H$1:H809=H810),$M$1:M809)&amp;","&amp;I810)</f>
        <v>TS0077 新世代分行系統(NBS)</v>
      </c>
    </row>
    <row r="811" spans="1:13">
      <c r="A811" s="30" t="s">
        <v>6564</v>
      </c>
      <c r="B811" s="27" t="s">
        <v>6676</v>
      </c>
      <c r="D811" s="27" t="s">
        <v>7398</v>
      </c>
      <c r="E811" s="27" t="s">
        <v>7086</v>
      </c>
      <c r="F811" s="27" t="s">
        <v>7399</v>
      </c>
      <c r="H811" s="123" t="s">
        <v>5789</v>
      </c>
      <c r="I811" s="30" t="s">
        <v>6761</v>
      </c>
      <c r="J811" s="27" t="s">
        <v>7400</v>
      </c>
      <c r="M811" s="27" t="str">
        <f>IF(SUMPRODUCT(($H$2:H811=H811)*1)=1,I811,LOOKUP(1,0/($H$1:H810=H811),$M$1:M810)&amp;","&amp;I811)</f>
        <v>TS0077 新世代分行系統(NBS)</v>
      </c>
    </row>
    <row r="812" spans="1:13">
      <c r="A812" s="30" t="s">
        <v>6564</v>
      </c>
      <c r="B812" s="27" t="s">
        <v>6676</v>
      </c>
      <c r="D812" s="27" t="s">
        <v>7798</v>
      </c>
      <c r="E812" s="27" t="s">
        <v>7086</v>
      </c>
      <c r="F812" s="27" t="s">
        <v>7799</v>
      </c>
      <c r="H812" s="123" t="s">
        <v>5790</v>
      </c>
      <c r="I812" s="30" t="s">
        <v>6761</v>
      </c>
      <c r="J812" s="27" t="s">
        <v>7800</v>
      </c>
      <c r="M812" s="27" t="str">
        <f>IF(SUMPRODUCT(($H$2:H812=H812)*1)=1,I812,LOOKUP(1,0/($H$1:H811=H812),$M$1:M811)&amp;","&amp;I812)</f>
        <v>TS0077 新世代分行系統(NBS)</v>
      </c>
    </row>
    <row r="813" spans="1:13">
      <c r="A813" s="30" t="s">
        <v>6564</v>
      </c>
      <c r="B813" s="27" t="s">
        <v>6676</v>
      </c>
      <c r="D813" s="27" t="s">
        <v>7509</v>
      </c>
      <c r="E813" s="27" t="s">
        <v>7365</v>
      </c>
      <c r="F813" s="27" t="s">
        <v>5028</v>
      </c>
      <c r="H813" s="123" t="s">
        <v>5791</v>
      </c>
      <c r="I813" s="30" t="s">
        <v>6761</v>
      </c>
      <c r="J813" s="27" t="s">
        <v>7801</v>
      </c>
      <c r="M813" s="27" t="str">
        <f>IF(SUMPRODUCT(($H$2:H813=H813)*1)=1,I813,LOOKUP(1,0/($H$1:H812=H813),$M$1:M812)&amp;","&amp;I813)</f>
        <v>TS0077 新世代分行系統(NBS)</v>
      </c>
    </row>
    <row r="814" spans="1:13">
      <c r="A814" s="30" t="s">
        <v>6564</v>
      </c>
      <c r="B814" s="27" t="s">
        <v>6676</v>
      </c>
      <c r="D814" s="27" t="s">
        <v>7509</v>
      </c>
      <c r="E814" s="27" t="s">
        <v>7365</v>
      </c>
      <c r="F814" s="27" t="s">
        <v>7802</v>
      </c>
      <c r="H814" s="123" t="s">
        <v>5792</v>
      </c>
      <c r="I814" s="30" t="s">
        <v>6761</v>
      </c>
      <c r="J814" s="27" t="s">
        <v>7801</v>
      </c>
      <c r="M814" s="27" t="str">
        <f>IF(SUMPRODUCT(($H$2:H814=H814)*1)=1,I814,LOOKUP(1,0/($H$1:H813=H814),$M$1:M813)&amp;","&amp;I814)</f>
        <v>TS0077 新世代分行系統(NBS)</v>
      </c>
    </row>
    <row r="815" spans="1:13">
      <c r="A815" s="30" t="s">
        <v>6564</v>
      </c>
      <c r="B815" s="27" t="s">
        <v>6676</v>
      </c>
      <c r="D815" s="27" t="s">
        <v>7509</v>
      </c>
      <c r="E815" s="27" t="s">
        <v>7365</v>
      </c>
      <c r="F815" s="27" t="s">
        <v>7802</v>
      </c>
      <c r="H815" s="123" t="s">
        <v>5793</v>
      </c>
      <c r="I815" s="30" t="s">
        <v>6761</v>
      </c>
      <c r="J815" s="27" t="s">
        <v>7803</v>
      </c>
      <c r="M815" s="27" t="str">
        <f>IF(SUMPRODUCT(($H$2:H815=H815)*1)=1,I815,LOOKUP(1,0/($H$1:H814=H815),$M$1:M814)&amp;","&amp;I815)</f>
        <v>TS0077 新世代分行系統(NBS)</v>
      </c>
    </row>
    <row r="816" spans="1:13">
      <c r="A816" s="30" t="s">
        <v>6564</v>
      </c>
      <c r="B816" s="27" t="s">
        <v>6676</v>
      </c>
      <c r="D816" s="27" t="s">
        <v>7804</v>
      </c>
      <c r="E816" s="27" t="s">
        <v>6851</v>
      </c>
      <c r="F816" s="27" t="s">
        <v>7805</v>
      </c>
      <c r="H816" s="123" t="s">
        <v>5794</v>
      </c>
      <c r="I816" s="30" t="s">
        <v>6761</v>
      </c>
      <c r="J816" s="27" t="s">
        <v>7806</v>
      </c>
      <c r="M816" s="27" t="str">
        <f>IF(SUMPRODUCT(($H$2:H816=H816)*1)=1,I816,LOOKUP(1,0/($H$1:H815=H816),$M$1:M815)&amp;","&amp;I816)</f>
        <v>TS0077 新世代分行系統(NBS)</v>
      </c>
    </row>
    <row r="817" spans="1:13">
      <c r="A817" s="30" t="s">
        <v>6564</v>
      </c>
      <c r="B817" s="27" t="s">
        <v>6676</v>
      </c>
      <c r="D817" s="27" t="s">
        <v>7807</v>
      </c>
      <c r="E817" s="27" t="s">
        <v>6851</v>
      </c>
      <c r="F817" s="27" t="s">
        <v>7808</v>
      </c>
      <c r="H817" s="123" t="s">
        <v>5795</v>
      </c>
      <c r="I817" s="30" t="s">
        <v>6761</v>
      </c>
      <c r="J817" s="27" t="s">
        <v>7809</v>
      </c>
      <c r="M817" s="27" t="str">
        <f>IF(SUMPRODUCT(($H$2:H817=H817)*1)=1,I817,LOOKUP(1,0/($H$1:H816=H817),$M$1:M816)&amp;","&amp;I817)</f>
        <v>TS0077 新世代分行系統(NBS)</v>
      </c>
    </row>
    <row r="818" spans="1:13">
      <c r="A818" s="30" t="s">
        <v>6564</v>
      </c>
      <c r="B818" s="27" t="s">
        <v>6676</v>
      </c>
      <c r="D818" s="27" t="s">
        <v>7810</v>
      </c>
      <c r="E818" s="27" t="s">
        <v>6851</v>
      </c>
      <c r="F818" s="27" t="s">
        <v>7811</v>
      </c>
      <c r="H818" s="123" t="s">
        <v>5796</v>
      </c>
      <c r="I818" s="30" t="s">
        <v>6761</v>
      </c>
      <c r="J818" s="27" t="s">
        <v>7812</v>
      </c>
      <c r="M818" s="27" t="str">
        <f>IF(SUMPRODUCT(($H$2:H818=H818)*1)=1,I818,LOOKUP(1,0/($H$1:H817=H818),$M$1:M817)&amp;","&amp;I818)</f>
        <v>TS0077 新世代分行系統(NBS)</v>
      </c>
    </row>
    <row r="819" spans="1:13">
      <c r="A819" s="30" t="s">
        <v>6564</v>
      </c>
      <c r="B819" s="27" t="s">
        <v>6676</v>
      </c>
      <c r="D819" s="27" t="s">
        <v>7813</v>
      </c>
      <c r="E819" s="27" t="s">
        <v>7814</v>
      </c>
      <c r="F819" s="27" t="s">
        <v>7815</v>
      </c>
      <c r="H819" s="123" t="s">
        <v>5797</v>
      </c>
      <c r="I819" s="30" t="s">
        <v>6761</v>
      </c>
      <c r="J819" s="27" t="s">
        <v>7816</v>
      </c>
      <c r="M819" s="27" t="str">
        <f>IF(SUMPRODUCT(($H$2:H819=H819)*1)=1,I819,LOOKUP(1,0/($H$1:H818=H819),$M$1:M818)&amp;","&amp;I819)</f>
        <v>TS0077 新世代分行系統(NBS)</v>
      </c>
    </row>
    <row r="820" spans="1:13">
      <c r="A820" s="30" t="s">
        <v>6564</v>
      </c>
      <c r="B820" s="27" t="s">
        <v>6676</v>
      </c>
      <c r="D820" s="27" t="s">
        <v>7817</v>
      </c>
      <c r="E820" s="27" t="s">
        <v>6576</v>
      </c>
      <c r="F820" s="27" t="s">
        <v>5076</v>
      </c>
      <c r="H820" s="123" t="s">
        <v>5798</v>
      </c>
      <c r="I820" s="30" t="s">
        <v>6761</v>
      </c>
      <c r="J820" s="27" t="s">
        <v>7818</v>
      </c>
      <c r="M820" s="27" t="str">
        <f>IF(SUMPRODUCT(($H$2:H820=H820)*1)=1,I820,LOOKUP(1,0/($H$1:H819=H820),$M$1:M819)&amp;","&amp;I820)</f>
        <v>TS0077 新世代分行系統(NBS)</v>
      </c>
    </row>
    <row r="821" spans="1:13">
      <c r="A821" s="30" t="s">
        <v>6819</v>
      </c>
      <c r="B821" s="27" t="s">
        <v>6676</v>
      </c>
      <c r="D821" s="27" t="s">
        <v>7819</v>
      </c>
      <c r="E821" s="27" t="s">
        <v>6596</v>
      </c>
      <c r="F821" s="27" t="s">
        <v>7820</v>
      </c>
      <c r="H821" s="123" t="s">
        <v>5799</v>
      </c>
      <c r="I821" s="30" t="s">
        <v>6761</v>
      </c>
      <c r="J821" s="27" t="s">
        <v>6922</v>
      </c>
      <c r="M821" s="27" t="str">
        <f>IF(SUMPRODUCT(($H$2:H821=H821)*1)=1,I821,LOOKUP(1,0/($H$1:H820=H821),$M$1:M820)&amp;","&amp;I821)</f>
        <v>TS0077 新世代分行系統(NBS)</v>
      </c>
    </row>
    <row r="822" spans="1:13">
      <c r="A822" s="30" t="s">
        <v>6564</v>
      </c>
      <c r="B822" s="27" t="s">
        <v>6676</v>
      </c>
      <c r="D822" s="27" t="s">
        <v>7821</v>
      </c>
      <c r="E822" s="27" t="s">
        <v>7822</v>
      </c>
      <c r="F822" s="27" t="s">
        <v>7823</v>
      </c>
      <c r="H822" s="123" t="s">
        <v>5800</v>
      </c>
      <c r="I822" s="30" t="s">
        <v>6761</v>
      </c>
      <c r="J822" s="27" t="s">
        <v>7824</v>
      </c>
      <c r="M822" s="27" t="str">
        <f>IF(SUMPRODUCT(($H$2:H822=H822)*1)=1,I822,LOOKUP(1,0/($H$1:H821=H822),$M$1:M821)&amp;","&amp;I822)</f>
        <v>TS0077 新世代分行系統(NBS)</v>
      </c>
    </row>
    <row r="823" spans="1:13">
      <c r="A823" s="30" t="s">
        <v>6564</v>
      </c>
      <c r="B823" s="27" t="s">
        <v>6676</v>
      </c>
      <c r="D823" s="27" t="s">
        <v>7821</v>
      </c>
      <c r="E823" s="27" t="s">
        <v>7822</v>
      </c>
      <c r="F823" s="27" t="s">
        <v>7825</v>
      </c>
      <c r="H823" s="123" t="s">
        <v>5801</v>
      </c>
      <c r="I823" s="30" t="s">
        <v>6761</v>
      </c>
      <c r="J823" s="27" t="s">
        <v>7824</v>
      </c>
      <c r="M823" s="27" t="str">
        <f>IF(SUMPRODUCT(($H$2:H823=H823)*1)=1,I823,LOOKUP(1,0/($H$1:H822=H823),$M$1:M822)&amp;","&amp;I823)</f>
        <v>TS0077 新世代分行系統(NBS)</v>
      </c>
    </row>
    <row r="824" spans="1:13">
      <c r="A824" s="30" t="s">
        <v>6564</v>
      </c>
      <c r="B824" s="27" t="s">
        <v>6676</v>
      </c>
      <c r="D824" s="27" t="s">
        <v>7826</v>
      </c>
      <c r="E824" s="27" t="s">
        <v>6985</v>
      </c>
      <c r="F824" s="27" t="s">
        <v>7827</v>
      </c>
      <c r="H824" s="123" t="s">
        <v>5802</v>
      </c>
      <c r="I824" s="30" t="s">
        <v>6761</v>
      </c>
      <c r="J824" s="27" t="s">
        <v>7828</v>
      </c>
      <c r="M824" s="27" t="str">
        <f>IF(SUMPRODUCT(($H$2:H824=H824)*1)=1,I824,LOOKUP(1,0/($H$1:H823=H824),$M$1:M823)&amp;","&amp;I824)</f>
        <v>TS0077 新世代分行系統(NBS)</v>
      </c>
    </row>
    <row r="825" spans="1:13">
      <c r="A825" s="30" t="s">
        <v>6564</v>
      </c>
      <c r="B825" s="27" t="s">
        <v>6676</v>
      </c>
      <c r="D825" s="27" t="s">
        <v>7829</v>
      </c>
      <c r="E825" s="27" t="s">
        <v>6584</v>
      </c>
      <c r="F825" s="27" t="s">
        <v>5804</v>
      </c>
      <c r="H825" s="123" t="s">
        <v>5803</v>
      </c>
      <c r="I825" s="30" t="s">
        <v>6761</v>
      </c>
      <c r="J825" s="27" t="s">
        <v>7830</v>
      </c>
      <c r="M825" s="27" t="str">
        <f>IF(SUMPRODUCT(($H$2:H825=H825)*1)=1,I825,LOOKUP(1,0/($H$1:H824=H825),$M$1:M824)&amp;","&amp;I825)</f>
        <v>TS0077 新世代分行系統(NBS)</v>
      </c>
    </row>
    <row r="826" spans="1:13">
      <c r="A826" s="30" t="s">
        <v>6564</v>
      </c>
      <c r="B826" s="27" t="s">
        <v>6676</v>
      </c>
      <c r="D826" s="27" t="s">
        <v>7831</v>
      </c>
      <c r="E826" s="27" t="s">
        <v>6646</v>
      </c>
      <c r="F826" s="27" t="s">
        <v>7208</v>
      </c>
      <c r="H826" s="123" t="s">
        <v>5805</v>
      </c>
      <c r="I826" s="30" t="s">
        <v>6761</v>
      </c>
      <c r="J826" s="27" t="s">
        <v>7832</v>
      </c>
      <c r="M826" s="27" t="str">
        <f>IF(SUMPRODUCT(($H$2:H826=H826)*1)=1,I826,LOOKUP(1,0/($H$1:H825=H826),$M$1:M825)&amp;","&amp;I826)</f>
        <v>TS0077 新世代分行系統(NBS)</v>
      </c>
    </row>
    <row r="827" spans="1:13">
      <c r="A827" s="30" t="s">
        <v>6819</v>
      </c>
      <c r="B827" s="27" t="s">
        <v>6676</v>
      </c>
      <c r="D827" s="27" t="s">
        <v>7833</v>
      </c>
      <c r="E827" s="27" t="s">
        <v>6820</v>
      </c>
      <c r="F827" s="27" t="s">
        <v>5032</v>
      </c>
      <c r="H827" s="123" t="s">
        <v>5806</v>
      </c>
      <c r="I827" s="30" t="s">
        <v>6761</v>
      </c>
      <c r="J827" s="27" t="s">
        <v>7834</v>
      </c>
      <c r="M827" s="27" t="str">
        <f>IF(SUMPRODUCT(($H$2:H827=H827)*1)=1,I827,LOOKUP(1,0/($H$1:H826=H827),$M$1:M826)&amp;","&amp;I827)</f>
        <v>TS0077 新世代分行系統(NBS)</v>
      </c>
    </row>
    <row r="828" spans="1:13">
      <c r="A828" s="30" t="s">
        <v>6564</v>
      </c>
      <c r="B828" s="27" t="s">
        <v>6676</v>
      </c>
      <c r="D828" s="27" t="s">
        <v>7593</v>
      </c>
      <c r="E828" s="27" t="s">
        <v>6993</v>
      </c>
      <c r="F828" s="27" t="s">
        <v>7594</v>
      </c>
      <c r="H828" s="123" t="s">
        <v>5642</v>
      </c>
      <c r="I828" s="30" t="s">
        <v>6761</v>
      </c>
      <c r="J828" s="27" t="s">
        <v>7595</v>
      </c>
      <c r="M828" s="27" t="str">
        <f>IF(SUMPRODUCT(($H$2:H828=H828)*1)=1,I828,LOOKUP(1,0/($H$1:H827=H828),$M$1:M827)&amp;","&amp;I828)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29" spans="1:13">
      <c r="A829" s="30" t="s">
        <v>6819</v>
      </c>
      <c r="B829" s="27" t="s">
        <v>6676</v>
      </c>
      <c r="D829" s="27" t="s">
        <v>7593</v>
      </c>
      <c r="E829" s="27" t="s">
        <v>6993</v>
      </c>
      <c r="F829" s="27" t="s">
        <v>7594</v>
      </c>
      <c r="H829" s="123" t="s">
        <v>5642</v>
      </c>
      <c r="I829" s="30" t="s">
        <v>6761</v>
      </c>
      <c r="J829" s="27" t="s">
        <v>7595</v>
      </c>
      <c r="M829" s="27" t="str">
        <f>IF(SUMPRODUCT(($H$2:H829=H829)*1)=1,I829,LOOKUP(1,0/($H$1:H828=H829),$M$1:M828)&amp;","&amp;I829)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0" spans="1:13">
      <c r="A830" s="30" t="s">
        <v>6564</v>
      </c>
      <c r="B830" s="27" t="s">
        <v>6676</v>
      </c>
      <c r="D830" s="27" t="s">
        <v>7593</v>
      </c>
      <c r="E830" s="27" t="s">
        <v>6993</v>
      </c>
      <c r="F830" s="27" t="s">
        <v>7594</v>
      </c>
      <c r="H830" s="123" t="s">
        <v>5642</v>
      </c>
      <c r="I830" s="30" t="s">
        <v>6761</v>
      </c>
      <c r="J830" s="27" t="s">
        <v>7595</v>
      </c>
      <c r="M830" s="27" t="str">
        <f>IF(SUMPRODUCT(($H$2:H830=H830)*1)=1,I830,LOOKUP(1,0/($H$1:H829=H830),$M$1:M829)&amp;","&amp;I830)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1" spans="1:13">
      <c r="A831" s="30" t="s">
        <v>6564</v>
      </c>
      <c r="B831" s="27" t="s">
        <v>6676</v>
      </c>
      <c r="D831" s="27" t="s">
        <v>7593</v>
      </c>
      <c r="E831" s="27" t="s">
        <v>6993</v>
      </c>
      <c r="F831" s="27" t="s">
        <v>7594</v>
      </c>
      <c r="H831" s="123" t="s">
        <v>5642</v>
      </c>
      <c r="I831" s="30" t="s">
        <v>6761</v>
      </c>
      <c r="J831" s="27" t="s">
        <v>7595</v>
      </c>
      <c r="M831" s="27" t="str">
        <f>IF(SUMPRODUCT(($H$2:H831=H831)*1)=1,I831,LOOKUP(1,0/($H$1:H830=H831),$M$1:M830)&amp;","&amp;I831)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2" spans="1:13">
      <c r="A832" s="30" t="s">
        <v>6564</v>
      </c>
      <c r="B832" s="27" t="s">
        <v>6676</v>
      </c>
      <c r="D832" s="27" t="s">
        <v>7835</v>
      </c>
      <c r="E832" s="27" t="s">
        <v>6576</v>
      </c>
      <c r="F832" s="27" t="s">
        <v>7836</v>
      </c>
      <c r="H832" s="123" t="s">
        <v>5807</v>
      </c>
      <c r="I832" s="30" t="s">
        <v>6761</v>
      </c>
      <c r="J832" s="27" t="s">
        <v>7837</v>
      </c>
      <c r="M832" s="27" t="str">
        <f>IF(SUMPRODUCT(($H$2:H832=H832)*1)=1,I832,LOOKUP(1,0/($H$1:H831=H832),$M$1:M831)&amp;","&amp;I832)</f>
        <v>TS0077 新世代分行系統(NBS)</v>
      </c>
    </row>
    <row r="833" spans="1:13">
      <c r="A833" s="30" t="s">
        <v>6564</v>
      </c>
      <c r="B833" s="27" t="s">
        <v>6676</v>
      </c>
      <c r="D833" s="27" t="s">
        <v>7835</v>
      </c>
      <c r="E833" s="27" t="s">
        <v>6576</v>
      </c>
      <c r="F833" s="27" t="s">
        <v>7836</v>
      </c>
      <c r="H833" s="123" t="s">
        <v>5808</v>
      </c>
      <c r="I833" s="30" t="s">
        <v>6761</v>
      </c>
      <c r="J833" s="27" t="s">
        <v>7837</v>
      </c>
      <c r="M833" s="27" t="str">
        <f>IF(SUMPRODUCT(($H$2:H833=H833)*1)=1,I833,LOOKUP(1,0/($H$1:H832=H833),$M$1:M832)&amp;","&amp;I833)</f>
        <v>TS0077 新世代分行系統(NBS)</v>
      </c>
    </row>
    <row r="834" spans="1:13">
      <c r="A834" s="30" t="s">
        <v>6564</v>
      </c>
      <c r="B834" s="27" t="s">
        <v>6676</v>
      </c>
      <c r="D834" s="27" t="s">
        <v>7838</v>
      </c>
      <c r="E834" s="27" t="s">
        <v>6941</v>
      </c>
      <c r="F834" s="27" t="s">
        <v>5810</v>
      </c>
      <c r="H834" s="123" t="s">
        <v>5809</v>
      </c>
      <c r="I834" s="30" t="s">
        <v>6761</v>
      </c>
      <c r="J834" s="27" t="s">
        <v>7839</v>
      </c>
      <c r="M834" s="27" t="str">
        <f>IF(SUMPRODUCT(($H$2:H834=H834)*1)=1,I834,LOOKUP(1,0/($H$1:H833=H834),$M$1:M833)&amp;","&amp;I834)</f>
        <v>TS0077 新世代分行系統(NBS)</v>
      </c>
    </row>
    <row r="835" spans="1:13">
      <c r="A835" s="30" t="s">
        <v>6564</v>
      </c>
      <c r="B835" s="27" t="s">
        <v>6676</v>
      </c>
      <c r="D835" s="27" t="s">
        <v>7840</v>
      </c>
      <c r="E835" s="27" t="s">
        <v>6941</v>
      </c>
      <c r="F835" s="27" t="s">
        <v>7841</v>
      </c>
      <c r="H835" s="123" t="s">
        <v>5811</v>
      </c>
      <c r="I835" s="30" t="s">
        <v>6761</v>
      </c>
      <c r="J835" s="27" t="s">
        <v>7839</v>
      </c>
      <c r="M835" s="27" t="str">
        <f>IF(SUMPRODUCT(($H$2:H835=H835)*1)=1,I835,LOOKUP(1,0/($H$1:H834=H835),$M$1:M834)&amp;","&amp;I835)</f>
        <v>TS0077 新世代分行系統(NBS)</v>
      </c>
    </row>
    <row r="836" spans="1:13">
      <c r="A836" s="30" t="s">
        <v>6564</v>
      </c>
      <c r="B836" s="27" t="s">
        <v>6676</v>
      </c>
      <c r="D836" s="27" t="s">
        <v>7842</v>
      </c>
      <c r="E836" s="27" t="s">
        <v>6576</v>
      </c>
      <c r="F836" s="27" t="s">
        <v>5812</v>
      </c>
      <c r="H836" s="123" t="s">
        <v>5813</v>
      </c>
      <c r="I836" s="30" t="s">
        <v>6761</v>
      </c>
      <c r="J836" s="27" t="s">
        <v>7843</v>
      </c>
      <c r="M836" s="27" t="str">
        <f>IF(SUMPRODUCT(($H$2:H836=H836)*1)=1,I836,LOOKUP(1,0/($H$1:H835=H836),$M$1:M835)&amp;","&amp;I836)</f>
        <v>TS0077 新世代分行系統(NBS)</v>
      </c>
    </row>
    <row r="837" spans="1:13">
      <c r="A837" s="30" t="s">
        <v>6564</v>
      </c>
      <c r="B837" s="27" t="s">
        <v>6676</v>
      </c>
      <c r="D837" s="27" t="s">
        <v>7844</v>
      </c>
      <c r="E837" s="27" t="s">
        <v>6566</v>
      </c>
      <c r="F837" s="27" t="s">
        <v>5815</v>
      </c>
      <c r="H837" s="123" t="s">
        <v>5814</v>
      </c>
      <c r="I837" s="30" t="s">
        <v>6761</v>
      </c>
      <c r="J837" s="27" t="s">
        <v>7845</v>
      </c>
      <c r="M837" s="27" t="str">
        <f>IF(SUMPRODUCT(($H$2:H837=H837)*1)=1,I837,LOOKUP(1,0/($H$1:H836=H837),$M$1:M836)&amp;","&amp;I837)</f>
        <v>TS0077 新世代分行系統(NBS)</v>
      </c>
    </row>
    <row r="838" spans="1:13">
      <c r="A838" s="30" t="s">
        <v>6564</v>
      </c>
      <c r="B838" s="27" t="s">
        <v>6676</v>
      </c>
      <c r="D838" s="27" t="s">
        <v>7846</v>
      </c>
      <c r="E838" s="27" t="s">
        <v>7847</v>
      </c>
      <c r="F838" s="27" t="s">
        <v>7848</v>
      </c>
      <c r="H838" s="123" t="s">
        <v>5816</v>
      </c>
      <c r="I838" s="30" t="s">
        <v>6761</v>
      </c>
      <c r="J838" s="27" t="s">
        <v>7839</v>
      </c>
      <c r="M838" s="27" t="str">
        <f>IF(SUMPRODUCT(($H$2:H838=H838)*1)=1,I838,LOOKUP(1,0/($H$1:H837=H838),$M$1:M837)&amp;","&amp;I838)</f>
        <v>TS0077 新世代分行系統(NBS)</v>
      </c>
    </row>
    <row r="839" spans="1:13">
      <c r="A839" s="30" t="s">
        <v>6564</v>
      </c>
      <c r="B839" s="27" t="s">
        <v>6676</v>
      </c>
      <c r="D839" s="27" t="s">
        <v>7846</v>
      </c>
      <c r="E839" s="27" t="s">
        <v>6941</v>
      </c>
      <c r="F839" s="27" t="s">
        <v>7848</v>
      </c>
      <c r="H839" s="123" t="s">
        <v>5817</v>
      </c>
      <c r="I839" s="30" t="s">
        <v>6761</v>
      </c>
      <c r="J839" s="27" t="s">
        <v>7839</v>
      </c>
      <c r="M839" s="27" t="str">
        <f>IF(SUMPRODUCT(($H$2:H839=H839)*1)=1,I839,LOOKUP(1,0/($H$1:H838=H839),$M$1:M838)&amp;","&amp;I839)</f>
        <v>TS0077 新世代分行系統(NBS)</v>
      </c>
    </row>
    <row r="840" spans="1:13">
      <c r="A840" s="30" t="s">
        <v>6564</v>
      </c>
      <c r="B840" s="27" t="s">
        <v>6676</v>
      </c>
      <c r="D840" s="27" t="s">
        <v>7849</v>
      </c>
      <c r="E840" s="27" t="s">
        <v>6941</v>
      </c>
      <c r="F840" s="27" t="s">
        <v>7850</v>
      </c>
      <c r="H840" s="123" t="s">
        <v>5818</v>
      </c>
      <c r="I840" s="30" t="s">
        <v>6761</v>
      </c>
      <c r="J840" s="27" t="s">
        <v>7839</v>
      </c>
      <c r="M840" s="27" t="str">
        <f>IF(SUMPRODUCT(($H$2:H840=H840)*1)=1,I840,LOOKUP(1,0/($H$1:H839=H840),$M$1:M839)&amp;","&amp;I840)</f>
        <v>TS0077 新世代分行系統(NBS)</v>
      </c>
    </row>
    <row r="841" spans="1:13">
      <c r="A841" s="30" t="s">
        <v>6564</v>
      </c>
      <c r="B841" s="27" t="s">
        <v>6676</v>
      </c>
      <c r="D841" s="27" t="s">
        <v>7851</v>
      </c>
      <c r="E841" s="27" t="s">
        <v>6941</v>
      </c>
      <c r="F841" s="27" t="s">
        <v>7852</v>
      </c>
      <c r="H841" s="123" t="s">
        <v>5819</v>
      </c>
      <c r="I841" s="30" t="s">
        <v>6761</v>
      </c>
      <c r="J841" s="27" t="s">
        <v>7839</v>
      </c>
      <c r="M841" s="27" t="str">
        <f>IF(SUMPRODUCT(($H$2:H841=H841)*1)=1,I841,LOOKUP(1,0/($H$1:H840=H841),$M$1:M840)&amp;","&amp;I841)</f>
        <v>TS0077 新世代分行系統(NBS)</v>
      </c>
    </row>
    <row r="842" spans="1:13">
      <c r="A842" s="30" t="s">
        <v>6564</v>
      </c>
      <c r="B842" s="27" t="s">
        <v>6676</v>
      </c>
      <c r="D842" s="27" t="s">
        <v>7853</v>
      </c>
      <c r="E842" s="27" t="s">
        <v>6941</v>
      </c>
      <c r="F842" s="27" t="s">
        <v>7854</v>
      </c>
      <c r="H842" s="123" t="s">
        <v>5820</v>
      </c>
      <c r="I842" s="30" t="s">
        <v>6761</v>
      </c>
      <c r="J842" s="27" t="s">
        <v>7855</v>
      </c>
      <c r="M842" s="27" t="str">
        <f>IF(SUMPRODUCT(($H$2:H842=H842)*1)=1,I842,LOOKUP(1,0/($H$1:H841=H842),$M$1:M841)&amp;","&amp;I842)</f>
        <v>TS0077 新世代分行系統(NBS)</v>
      </c>
    </row>
    <row r="843" spans="1:13">
      <c r="A843" s="30" t="s">
        <v>6564</v>
      </c>
      <c r="B843" s="27" t="s">
        <v>6676</v>
      </c>
      <c r="D843" s="27" t="s">
        <v>7856</v>
      </c>
      <c r="E843" s="27" t="s">
        <v>6851</v>
      </c>
      <c r="F843" s="27" t="s">
        <v>7857</v>
      </c>
      <c r="H843" s="123" t="s">
        <v>5821</v>
      </c>
      <c r="I843" s="30" t="s">
        <v>6761</v>
      </c>
      <c r="J843" s="27" t="s">
        <v>7858</v>
      </c>
      <c r="M843" s="27" t="str">
        <f>IF(SUMPRODUCT(($H$2:H843=H843)*1)=1,I843,LOOKUP(1,0/($H$1:H842=H843),$M$1:M842)&amp;","&amp;I843)</f>
        <v>TS0077 新世代分行系統(NBS)</v>
      </c>
    </row>
    <row r="844" spans="1:13">
      <c r="A844" s="30" t="s">
        <v>6564</v>
      </c>
      <c r="B844" s="27" t="s">
        <v>6676</v>
      </c>
      <c r="D844" s="27" t="s">
        <v>7258</v>
      </c>
      <c r="E844" s="27" t="s">
        <v>6851</v>
      </c>
      <c r="F844" s="27" t="s">
        <v>5023</v>
      </c>
      <c r="H844" s="123" t="s">
        <v>5822</v>
      </c>
      <c r="I844" s="30" t="s">
        <v>6761</v>
      </c>
      <c r="J844" s="27" t="s">
        <v>7259</v>
      </c>
      <c r="M844" s="27" t="str">
        <f>IF(SUMPRODUCT(($H$2:H844=H844)*1)=1,I844,LOOKUP(1,0/($H$1:H843=H844),$M$1:M843)&amp;","&amp;I844)</f>
        <v>TS0077 新世代分行系統(NBS)</v>
      </c>
    </row>
    <row r="845" spans="1:13">
      <c r="A845" s="30" t="s">
        <v>6564</v>
      </c>
      <c r="B845" s="27" t="s">
        <v>6676</v>
      </c>
      <c r="D845" s="27" t="s">
        <v>7859</v>
      </c>
      <c r="E845" s="27" t="s">
        <v>6851</v>
      </c>
      <c r="F845" s="27" t="s">
        <v>7860</v>
      </c>
      <c r="H845" s="123" t="s">
        <v>5823</v>
      </c>
      <c r="I845" s="30" t="s">
        <v>6761</v>
      </c>
      <c r="J845" s="27" t="s">
        <v>7861</v>
      </c>
      <c r="M845" s="27" t="str">
        <f>IF(SUMPRODUCT(($H$2:H845=H845)*1)=1,I845,LOOKUP(1,0/($H$1:H844=H845),$M$1:M844)&amp;","&amp;I845)</f>
        <v>TS0077 新世代分行系統(NBS)</v>
      </c>
    </row>
    <row r="846" spans="1:13">
      <c r="A846" s="30" t="s">
        <v>6564</v>
      </c>
      <c r="B846" s="27" t="s">
        <v>6676</v>
      </c>
      <c r="D846" s="27" t="s">
        <v>7862</v>
      </c>
      <c r="E846" s="27" t="s">
        <v>6851</v>
      </c>
      <c r="F846" s="27" t="s">
        <v>7863</v>
      </c>
      <c r="H846" s="123" t="s">
        <v>5824</v>
      </c>
      <c r="I846" s="30" t="s">
        <v>6761</v>
      </c>
      <c r="J846" s="27" t="s">
        <v>7864</v>
      </c>
      <c r="M846" s="27" t="str">
        <f>IF(SUMPRODUCT(($H$2:H846=H846)*1)=1,I846,LOOKUP(1,0/($H$1:H845=H846),$M$1:M845)&amp;","&amp;I846)</f>
        <v>TS0077 新世代分行系統(NBS)</v>
      </c>
    </row>
    <row r="847" spans="1:13">
      <c r="A847" s="30" t="s">
        <v>6564</v>
      </c>
      <c r="B847" s="27" t="s">
        <v>6676</v>
      </c>
      <c r="D847" s="27" t="s">
        <v>7865</v>
      </c>
      <c r="E847" s="27" t="s">
        <v>6851</v>
      </c>
      <c r="F847" s="27" t="s">
        <v>7649</v>
      </c>
      <c r="H847" s="123" t="s">
        <v>5825</v>
      </c>
      <c r="I847" s="30" t="s">
        <v>6761</v>
      </c>
      <c r="J847" s="27" t="s">
        <v>7866</v>
      </c>
      <c r="M847" s="27" t="str">
        <f>IF(SUMPRODUCT(($H$2:H847=H847)*1)=1,I847,LOOKUP(1,0/($H$1:H846=H847),$M$1:M846)&amp;","&amp;I847)</f>
        <v>TS0077 新世代分行系統(NBS)</v>
      </c>
    </row>
    <row r="848" spans="1:13">
      <c r="A848" s="30" t="s">
        <v>6564</v>
      </c>
      <c r="B848" s="27" t="s">
        <v>6676</v>
      </c>
      <c r="D848" s="27" t="s">
        <v>7867</v>
      </c>
      <c r="E848" s="27" t="s">
        <v>6851</v>
      </c>
      <c r="F848" s="27" t="s">
        <v>7868</v>
      </c>
      <c r="H848" s="123" t="s">
        <v>5826</v>
      </c>
      <c r="I848" s="30" t="s">
        <v>6761</v>
      </c>
      <c r="J848" s="27" t="s">
        <v>7869</v>
      </c>
      <c r="M848" s="27" t="str">
        <f>IF(SUMPRODUCT(($H$2:H848=H848)*1)=1,I848,LOOKUP(1,0/($H$1:H847=H848),$M$1:M847)&amp;","&amp;I848)</f>
        <v>TS0077 新世代分行系統(NBS)</v>
      </c>
    </row>
    <row r="849" spans="1:13">
      <c r="A849" s="30" t="s">
        <v>6564</v>
      </c>
      <c r="B849" s="27" t="s">
        <v>6676</v>
      </c>
      <c r="D849" s="27" t="s">
        <v>7870</v>
      </c>
      <c r="E849" s="27" t="s">
        <v>7023</v>
      </c>
      <c r="F849" s="27" t="s">
        <v>5075</v>
      </c>
      <c r="H849" s="123" t="s">
        <v>5827</v>
      </c>
      <c r="I849" s="30" t="s">
        <v>6761</v>
      </c>
      <c r="J849" s="27" t="s">
        <v>7625</v>
      </c>
      <c r="M849" s="27" t="str">
        <f>IF(SUMPRODUCT(($H$2:H849=H849)*1)=1,I849,LOOKUP(1,0/($H$1:H848=H849),$M$1:M848)&amp;","&amp;I849)</f>
        <v>TS0077 新世代分行系統(NBS)</v>
      </c>
    </row>
    <row r="850" spans="1:13">
      <c r="A850" s="30" t="s">
        <v>6564</v>
      </c>
      <c r="B850" s="27" t="s">
        <v>6676</v>
      </c>
      <c r="D850" s="27" t="s">
        <v>7871</v>
      </c>
      <c r="E850" s="27" t="s">
        <v>7023</v>
      </c>
      <c r="F850" s="27" t="s">
        <v>7872</v>
      </c>
      <c r="H850" s="123" t="s">
        <v>5828</v>
      </c>
      <c r="I850" s="30" t="s">
        <v>6761</v>
      </c>
      <c r="J850" s="27" t="s">
        <v>7625</v>
      </c>
      <c r="M850" s="27" t="str">
        <f>IF(SUMPRODUCT(($H$2:H850=H850)*1)=1,I850,LOOKUP(1,0/($H$1:H849=H850),$M$1:M849)&amp;","&amp;I850)</f>
        <v>TS0077 新世代分行系統(NBS)</v>
      </c>
    </row>
    <row r="851" spans="1:13">
      <c r="A851" s="30" t="s">
        <v>6564</v>
      </c>
      <c r="B851" s="27" t="s">
        <v>6676</v>
      </c>
      <c r="D851" s="27" t="s">
        <v>7873</v>
      </c>
      <c r="E851" s="27" t="s">
        <v>6867</v>
      </c>
      <c r="F851" s="27" t="s">
        <v>7874</v>
      </c>
      <c r="H851" s="123" t="s">
        <v>5829</v>
      </c>
      <c r="I851" s="30" t="s">
        <v>6761</v>
      </c>
      <c r="J851" s="27" t="s">
        <v>7625</v>
      </c>
      <c r="M851" s="27" t="str">
        <f>IF(SUMPRODUCT(($H$2:H851=H851)*1)=1,I851,LOOKUP(1,0/($H$1:H850=H851),$M$1:M850)&amp;","&amp;I851)</f>
        <v>TS0077 新世代分行系統(NBS)</v>
      </c>
    </row>
    <row r="852" spans="1:13">
      <c r="A852" s="30" t="s">
        <v>6564</v>
      </c>
      <c r="B852" s="27" t="s">
        <v>6676</v>
      </c>
      <c r="D852" s="27" t="s">
        <v>7875</v>
      </c>
      <c r="E852" s="27" t="s">
        <v>6867</v>
      </c>
      <c r="F852" s="27" t="s">
        <v>7876</v>
      </c>
      <c r="H852" s="123" t="s">
        <v>5830</v>
      </c>
      <c r="I852" s="30" t="s">
        <v>6761</v>
      </c>
      <c r="J852" s="27" t="s">
        <v>7877</v>
      </c>
      <c r="M852" s="27" t="str">
        <f>IF(SUMPRODUCT(($H$2:H852=H852)*1)=1,I852,LOOKUP(1,0/($H$1:H851=H852),$M$1:M851)&amp;","&amp;I852)</f>
        <v>TS0077 新世代分行系統(NBS)</v>
      </c>
    </row>
    <row r="853" spans="1:13">
      <c r="A853" s="30" t="s">
        <v>6564</v>
      </c>
      <c r="B853" s="27" t="s">
        <v>6676</v>
      </c>
      <c r="D853" s="27" t="s">
        <v>7878</v>
      </c>
      <c r="E853" s="27" t="s">
        <v>6867</v>
      </c>
      <c r="F853" s="27" t="s">
        <v>7879</v>
      </c>
      <c r="H853" s="123" t="s">
        <v>5831</v>
      </c>
      <c r="I853" s="30" t="s">
        <v>6761</v>
      </c>
      <c r="J853" s="27" t="s">
        <v>7880</v>
      </c>
      <c r="M853" s="27" t="str">
        <f>IF(SUMPRODUCT(($H$2:H853=H853)*1)=1,I853,LOOKUP(1,0/($H$1:H852=H853),$M$1:M852)&amp;","&amp;I853)</f>
        <v>TS0077 新世代分行系統(NBS)</v>
      </c>
    </row>
    <row r="854" spans="1:13">
      <c r="A854" s="30" t="s">
        <v>6564</v>
      </c>
      <c r="B854" s="27" t="s">
        <v>6676</v>
      </c>
      <c r="D854" s="27" t="s">
        <v>7881</v>
      </c>
      <c r="E854" s="27" t="s">
        <v>7023</v>
      </c>
      <c r="F854" s="27" t="s">
        <v>5833</v>
      </c>
      <c r="H854" s="123" t="s">
        <v>5832</v>
      </c>
      <c r="I854" s="30" t="s">
        <v>6761</v>
      </c>
      <c r="J854" s="27" t="s">
        <v>7880</v>
      </c>
      <c r="M854" s="27" t="str">
        <f>IF(SUMPRODUCT(($H$2:H854=H854)*1)=1,I854,LOOKUP(1,0/($H$1:H853=H854),$M$1:M853)&amp;","&amp;I854)</f>
        <v>TS0077 新世代分行系統(NBS)</v>
      </c>
    </row>
    <row r="855" spans="1:13">
      <c r="A855" s="30" t="s">
        <v>6564</v>
      </c>
      <c r="B855" s="27" t="s">
        <v>6676</v>
      </c>
      <c r="D855" s="27" t="s">
        <v>7882</v>
      </c>
      <c r="E855" s="27" t="s">
        <v>6867</v>
      </c>
      <c r="F855" s="27" t="s">
        <v>5835</v>
      </c>
      <c r="H855" s="123" t="s">
        <v>5834</v>
      </c>
      <c r="I855" s="30" t="s">
        <v>6761</v>
      </c>
      <c r="J855" s="27" t="s">
        <v>7880</v>
      </c>
      <c r="M855" s="27" t="str">
        <f>IF(SUMPRODUCT(($H$2:H855=H855)*1)=1,I855,LOOKUP(1,0/($H$1:H854=H855),$M$1:M854)&amp;","&amp;I855)</f>
        <v>TS0077 新世代分行系統(NBS)</v>
      </c>
    </row>
    <row r="856" spans="1:13">
      <c r="A856" s="30" t="s">
        <v>6564</v>
      </c>
      <c r="B856" s="27" t="s">
        <v>6676</v>
      </c>
      <c r="D856" s="27" t="s">
        <v>7883</v>
      </c>
      <c r="E856" s="27" t="s">
        <v>6605</v>
      </c>
      <c r="F856" s="27" t="s">
        <v>7884</v>
      </c>
      <c r="H856" s="123" t="s">
        <v>5836</v>
      </c>
      <c r="I856" s="30" t="s">
        <v>6761</v>
      </c>
      <c r="J856" s="27" t="s">
        <v>7885</v>
      </c>
      <c r="M856" s="27" t="str">
        <f>IF(SUMPRODUCT(($H$2:H856=H856)*1)=1,I856,LOOKUP(1,0/($H$1:H855=H856),$M$1:M855)&amp;","&amp;I856)</f>
        <v>TS0077 新世代分行系統(NBS)</v>
      </c>
    </row>
    <row r="857" spans="1:13">
      <c r="A857" s="30" t="s">
        <v>6564</v>
      </c>
      <c r="B857" s="27" t="s">
        <v>6676</v>
      </c>
      <c r="D857" s="27" t="s">
        <v>7883</v>
      </c>
      <c r="E857" s="27" t="s">
        <v>6605</v>
      </c>
      <c r="F857" s="27" t="s">
        <v>7886</v>
      </c>
      <c r="H857" s="123" t="s">
        <v>5837</v>
      </c>
      <c r="I857" s="30" t="s">
        <v>6761</v>
      </c>
      <c r="J857" s="27" t="s">
        <v>7887</v>
      </c>
      <c r="M857" s="27" t="str">
        <f>IF(SUMPRODUCT(($H$2:H857=H857)*1)=1,I857,LOOKUP(1,0/($H$1:H856=H857),$M$1:M856)&amp;","&amp;I857)</f>
        <v>TS0077 新世代分行系統(NBS)</v>
      </c>
    </row>
    <row r="858" spans="1:13">
      <c r="A858" s="30" t="s">
        <v>6564</v>
      </c>
      <c r="B858" s="27" t="s">
        <v>6676</v>
      </c>
      <c r="D858" s="27" t="s">
        <v>7883</v>
      </c>
      <c r="E858" s="27" t="s">
        <v>6605</v>
      </c>
      <c r="F858" s="27" t="s">
        <v>7888</v>
      </c>
      <c r="H858" s="123" t="s">
        <v>5838</v>
      </c>
      <c r="I858" s="30" t="s">
        <v>6761</v>
      </c>
      <c r="J858" s="27" t="s">
        <v>7889</v>
      </c>
      <c r="M858" s="27" t="str">
        <f>IF(SUMPRODUCT(($H$2:H858=H858)*1)=1,I858,LOOKUP(1,0/($H$1:H857=H858),$M$1:M857)&amp;","&amp;I858)</f>
        <v>TS0077 新世代分行系統(NBS)</v>
      </c>
    </row>
    <row r="859" spans="1:13">
      <c r="A859" s="30" t="s">
        <v>6564</v>
      </c>
      <c r="B859" s="27" t="s">
        <v>6676</v>
      </c>
      <c r="D859" s="27" t="s">
        <v>7357</v>
      </c>
      <c r="E859" s="27" t="s">
        <v>7322</v>
      </c>
      <c r="F859" s="27" t="s">
        <v>7890</v>
      </c>
      <c r="H859" s="123" t="s">
        <v>5839</v>
      </c>
      <c r="I859" s="30" t="s">
        <v>6761</v>
      </c>
      <c r="J859" s="27" t="s">
        <v>7359</v>
      </c>
      <c r="M859" s="27" t="str">
        <f>IF(SUMPRODUCT(($H$2:H859=H859)*1)=1,I859,LOOKUP(1,0/($H$1:H858=H859),$M$1:M858)&amp;","&amp;I859)</f>
        <v>TS0077 新世代分行系統(NBS)</v>
      </c>
    </row>
    <row r="860" spans="1:13">
      <c r="A860" s="30" t="s">
        <v>6564</v>
      </c>
      <c r="B860" s="27" t="s">
        <v>6676</v>
      </c>
      <c r="D860" s="27" t="s">
        <v>7357</v>
      </c>
      <c r="E860" s="27" t="s">
        <v>7322</v>
      </c>
      <c r="F860" s="27" t="s">
        <v>7891</v>
      </c>
      <c r="H860" s="123" t="s">
        <v>5840</v>
      </c>
      <c r="I860" s="30" t="s">
        <v>6761</v>
      </c>
      <c r="J860" s="27" t="s">
        <v>7359</v>
      </c>
      <c r="M860" s="27" t="str">
        <f>IF(SUMPRODUCT(($H$2:H860=H860)*1)=1,I860,LOOKUP(1,0/($H$1:H859=H860),$M$1:M859)&amp;","&amp;I860)</f>
        <v>TS0077 新世代分行系統(NBS)</v>
      </c>
    </row>
    <row r="861" spans="1:13">
      <c r="A861" s="30" t="s">
        <v>6564</v>
      </c>
      <c r="B861" s="27" t="s">
        <v>6676</v>
      </c>
      <c r="D861" s="27" t="s">
        <v>7357</v>
      </c>
      <c r="E861" s="27" t="s">
        <v>7322</v>
      </c>
      <c r="F861" s="27" t="s">
        <v>7892</v>
      </c>
      <c r="H861" s="123" t="s">
        <v>5841</v>
      </c>
      <c r="I861" s="30" t="s">
        <v>6761</v>
      </c>
      <c r="J861" s="27" t="s">
        <v>7359</v>
      </c>
      <c r="M861" s="27" t="str">
        <f>IF(SUMPRODUCT(($H$2:H861=H861)*1)=1,I861,LOOKUP(1,0/($H$1:H860=H861),$M$1:M860)&amp;","&amp;I861)</f>
        <v>TS0077 新世代分行系統(NBS)</v>
      </c>
    </row>
    <row r="862" spans="1:13">
      <c r="A862" s="30" t="s">
        <v>6564</v>
      </c>
      <c r="B862" s="27" t="s">
        <v>6676</v>
      </c>
      <c r="D862" s="27" t="s">
        <v>7381</v>
      </c>
      <c r="E862" s="27" t="s">
        <v>7327</v>
      </c>
      <c r="F862" s="27" t="s">
        <v>7893</v>
      </c>
      <c r="H862" s="123" t="s">
        <v>5842</v>
      </c>
      <c r="I862" s="30" t="s">
        <v>6761</v>
      </c>
      <c r="J862" s="27" t="s">
        <v>7383</v>
      </c>
      <c r="M862" s="27" t="str">
        <f>IF(SUMPRODUCT(($H$2:H862=H862)*1)=1,I862,LOOKUP(1,0/($H$1:H861=H862),$M$1:M861)&amp;","&amp;I862)</f>
        <v>TS0077 新世代分行系統(NBS)</v>
      </c>
    </row>
    <row r="863" spans="1:13">
      <c r="A863" s="30" t="s">
        <v>6564</v>
      </c>
      <c r="B863" s="27" t="s">
        <v>6676</v>
      </c>
      <c r="D863" s="27" t="s">
        <v>7381</v>
      </c>
      <c r="E863" s="27" t="s">
        <v>7327</v>
      </c>
      <c r="F863" s="27" t="s">
        <v>7894</v>
      </c>
      <c r="H863" s="123" t="s">
        <v>5843</v>
      </c>
      <c r="I863" s="30" t="s">
        <v>6761</v>
      </c>
      <c r="J863" s="27" t="s">
        <v>7383</v>
      </c>
      <c r="M863" s="27" t="str">
        <f>IF(SUMPRODUCT(($H$2:H863=H863)*1)=1,I863,LOOKUP(1,0/($H$1:H862=H863),$M$1:M862)&amp;","&amp;I863)</f>
        <v>TS0077 新世代分行系統(NBS)</v>
      </c>
    </row>
    <row r="864" spans="1:13">
      <c r="A864" s="30" t="s">
        <v>6564</v>
      </c>
      <c r="B864" s="27" t="s">
        <v>6676</v>
      </c>
      <c r="D864" s="27" t="s">
        <v>7326</v>
      </c>
      <c r="E864" s="27" t="s">
        <v>7327</v>
      </c>
      <c r="F864" s="27" t="s">
        <v>7328</v>
      </c>
      <c r="H864" s="123" t="s">
        <v>5844</v>
      </c>
      <c r="I864" s="30" t="s">
        <v>6761</v>
      </c>
      <c r="J864" s="27" t="s">
        <v>7329</v>
      </c>
      <c r="M864" s="27" t="str">
        <f>IF(SUMPRODUCT(($H$2:H864=H864)*1)=1,I864,LOOKUP(1,0/($H$1:H863=H864),$M$1:M863)&amp;","&amp;I864)</f>
        <v>TS0077 新世代分行系統(NBS)</v>
      </c>
    </row>
    <row r="865" spans="1:13">
      <c r="A865" s="30" t="s">
        <v>6564</v>
      </c>
      <c r="B865" s="27" t="s">
        <v>6676</v>
      </c>
      <c r="D865" s="27" t="s">
        <v>7384</v>
      </c>
      <c r="E865" s="27" t="s">
        <v>7327</v>
      </c>
      <c r="F865" s="27" t="s">
        <v>7895</v>
      </c>
      <c r="H865" s="123" t="s">
        <v>5845</v>
      </c>
      <c r="I865" s="30" t="s">
        <v>6761</v>
      </c>
      <c r="J865" s="27" t="s">
        <v>7386</v>
      </c>
      <c r="M865" s="27" t="str">
        <f>IF(SUMPRODUCT(($H$2:H865=H865)*1)=1,I865,LOOKUP(1,0/($H$1:H864=H865),$M$1:M864)&amp;","&amp;I865)</f>
        <v>TS0077 新世代分行系統(NBS)</v>
      </c>
    </row>
    <row r="866" spans="1:13">
      <c r="A866" s="30" t="s">
        <v>6564</v>
      </c>
      <c r="B866" s="27" t="s">
        <v>6676</v>
      </c>
      <c r="D866" s="27" t="s">
        <v>7326</v>
      </c>
      <c r="E866" s="27" t="s">
        <v>7327</v>
      </c>
      <c r="F866" s="27" t="s">
        <v>7333</v>
      </c>
      <c r="H866" s="123" t="s">
        <v>5846</v>
      </c>
      <c r="I866" s="30" t="s">
        <v>6761</v>
      </c>
      <c r="J866" s="27" t="s">
        <v>7329</v>
      </c>
      <c r="M866" s="27" t="str">
        <f>IF(SUMPRODUCT(($H$2:H866=H866)*1)=1,I866,LOOKUP(1,0/($H$1:H865=H866),$M$1:M865)&amp;","&amp;I866)</f>
        <v>TS0077 新世代分行系統(NBS)</v>
      </c>
    </row>
    <row r="867" spans="1:13">
      <c r="A867" s="30" t="s">
        <v>6564</v>
      </c>
      <c r="B867" s="27" t="s">
        <v>6676</v>
      </c>
      <c r="D867" s="27" t="s">
        <v>7384</v>
      </c>
      <c r="E867" s="27" t="s">
        <v>7327</v>
      </c>
      <c r="F867" s="27" t="s">
        <v>7896</v>
      </c>
      <c r="H867" s="123" t="s">
        <v>5847</v>
      </c>
      <c r="I867" s="30" t="s">
        <v>6761</v>
      </c>
      <c r="J867" s="27" t="s">
        <v>7386</v>
      </c>
      <c r="M867" s="27" t="str">
        <f>IF(SUMPRODUCT(($H$2:H867=H867)*1)=1,I867,LOOKUP(1,0/($H$1:H866=H867),$M$1:M866)&amp;","&amp;I867)</f>
        <v>TS0077 新世代分行系統(NBS)</v>
      </c>
    </row>
    <row r="868" spans="1:13">
      <c r="A868" s="30" t="s">
        <v>6564</v>
      </c>
      <c r="B868" s="27" t="s">
        <v>6676</v>
      </c>
      <c r="D868" s="27" t="s">
        <v>7897</v>
      </c>
      <c r="E868" s="27" t="s">
        <v>7898</v>
      </c>
      <c r="F868" s="27" t="s">
        <v>7899</v>
      </c>
      <c r="H868" s="123" t="s">
        <v>5848</v>
      </c>
      <c r="I868" s="30" t="s">
        <v>6761</v>
      </c>
      <c r="J868" s="27" t="s">
        <v>7900</v>
      </c>
      <c r="M868" s="27" t="str">
        <f>IF(SUMPRODUCT(($H$2:H868=H868)*1)=1,I868,LOOKUP(1,0/($H$1:H867=H868),$M$1:M867)&amp;","&amp;I868)</f>
        <v>TS0077 新世代分行系統(NBS)</v>
      </c>
    </row>
    <row r="869" spans="1:13">
      <c r="A869" s="30" t="s">
        <v>6564</v>
      </c>
      <c r="B869" s="27" t="s">
        <v>6676</v>
      </c>
      <c r="D869" s="27" t="s">
        <v>7901</v>
      </c>
      <c r="E869" s="27" t="s">
        <v>7898</v>
      </c>
      <c r="F869" s="27" t="s">
        <v>7902</v>
      </c>
      <c r="H869" s="123" t="s">
        <v>5849</v>
      </c>
      <c r="I869" s="30" t="s">
        <v>6761</v>
      </c>
      <c r="J869" s="27" t="s">
        <v>7903</v>
      </c>
      <c r="M869" s="27" t="str">
        <f>IF(SUMPRODUCT(($H$2:H869=H869)*1)=1,I869,LOOKUP(1,0/($H$1:H868=H869),$M$1:M868)&amp;","&amp;I869)</f>
        <v>TS0077 新世代分行系統(NBS)</v>
      </c>
    </row>
    <row r="870" spans="1:13">
      <c r="A870" s="30" t="s">
        <v>6564</v>
      </c>
      <c r="B870" s="27" t="s">
        <v>6676</v>
      </c>
      <c r="D870" s="27" t="s">
        <v>7901</v>
      </c>
      <c r="E870" s="27" t="s">
        <v>7898</v>
      </c>
      <c r="F870" s="27" t="s">
        <v>7904</v>
      </c>
      <c r="H870" s="123" t="s">
        <v>5850</v>
      </c>
      <c r="I870" s="30" t="s">
        <v>6761</v>
      </c>
      <c r="J870" s="27" t="s">
        <v>7903</v>
      </c>
      <c r="M870" s="27" t="str">
        <f>IF(SUMPRODUCT(($H$2:H870=H870)*1)=1,I870,LOOKUP(1,0/($H$1:H869=H870),$M$1:M869)&amp;","&amp;I870)</f>
        <v>TS0077 新世代分行系統(NBS)</v>
      </c>
    </row>
    <row r="871" spans="1:13">
      <c r="A871" s="30" t="s">
        <v>6564</v>
      </c>
      <c r="B871" s="27" t="s">
        <v>6676</v>
      </c>
      <c r="D871" s="27" t="s">
        <v>7905</v>
      </c>
      <c r="E871" s="27" t="s">
        <v>7898</v>
      </c>
      <c r="F871" s="27" t="s">
        <v>7906</v>
      </c>
      <c r="H871" s="123" t="s">
        <v>5851</v>
      </c>
      <c r="I871" s="30" t="s">
        <v>6761</v>
      </c>
      <c r="J871" s="27" t="s">
        <v>7907</v>
      </c>
      <c r="M871" s="27" t="str">
        <f>IF(SUMPRODUCT(($H$2:H871=H871)*1)=1,I871,LOOKUP(1,0/($H$1:H870=H871),$M$1:M870)&amp;","&amp;I871)</f>
        <v>TS0077 新世代分行系統(NBS)</v>
      </c>
    </row>
    <row r="872" spans="1:13">
      <c r="A872" s="30" t="s">
        <v>6564</v>
      </c>
      <c r="B872" s="27" t="s">
        <v>6676</v>
      </c>
      <c r="D872" s="27" t="s">
        <v>7081</v>
      </c>
      <c r="E872" s="27" t="s">
        <v>6605</v>
      </c>
      <c r="F872" s="27" t="s">
        <v>7908</v>
      </c>
      <c r="H872" s="123" t="s">
        <v>5852</v>
      </c>
      <c r="I872" s="30" t="s">
        <v>6761</v>
      </c>
      <c r="J872" s="27" t="s">
        <v>7082</v>
      </c>
      <c r="M872" s="27" t="str">
        <f>IF(SUMPRODUCT(($H$2:H872=H872)*1)=1,I872,LOOKUP(1,0/($H$1:H871=H872),$M$1:M871)&amp;","&amp;I872)</f>
        <v>TS0077 新世代分行系統(NBS)</v>
      </c>
    </row>
    <row r="873" spans="1:13">
      <c r="A873" s="30" t="s">
        <v>6564</v>
      </c>
      <c r="B873" s="27" t="s">
        <v>6676</v>
      </c>
      <c r="D873" s="27" t="s">
        <v>7909</v>
      </c>
      <c r="E873" s="27" t="s">
        <v>6605</v>
      </c>
      <c r="F873" s="27" t="s">
        <v>6910</v>
      </c>
      <c r="H873" s="123" t="s">
        <v>5853</v>
      </c>
      <c r="I873" s="30" t="s">
        <v>6761</v>
      </c>
      <c r="J873" s="27" t="s">
        <v>6911</v>
      </c>
      <c r="M873" s="27" t="str">
        <f>IF(SUMPRODUCT(($H$2:H873=H873)*1)=1,I873,LOOKUP(1,0/($H$1:H872=H873),$M$1:M872)&amp;","&amp;I873)</f>
        <v>TS0077 新世代分行系統(NBS)</v>
      </c>
    </row>
    <row r="874" spans="1:13">
      <c r="A874" s="30" t="s">
        <v>6564</v>
      </c>
      <c r="B874" s="27" t="s">
        <v>6676</v>
      </c>
      <c r="D874" s="27" t="s">
        <v>7910</v>
      </c>
      <c r="E874" s="27" t="s">
        <v>6605</v>
      </c>
      <c r="F874" s="27" t="s">
        <v>7908</v>
      </c>
      <c r="H874" s="123" t="s">
        <v>5854</v>
      </c>
      <c r="I874" s="30" t="s">
        <v>6761</v>
      </c>
      <c r="J874" s="27" t="s">
        <v>7082</v>
      </c>
      <c r="M874" s="27" t="str">
        <f>IF(SUMPRODUCT(($H$2:H874=H874)*1)=1,I874,LOOKUP(1,0/($H$1:H873=H874),$M$1:M873)&amp;","&amp;I874)</f>
        <v>TS0077 新世代分行系統(NBS)</v>
      </c>
    </row>
    <row r="875" spans="1:13">
      <c r="A875" s="30" t="s">
        <v>6564</v>
      </c>
      <c r="B875" s="27" t="s">
        <v>6676</v>
      </c>
      <c r="D875" s="27" t="s">
        <v>7911</v>
      </c>
      <c r="E875" s="27" t="s">
        <v>6605</v>
      </c>
      <c r="F875" s="27" t="s">
        <v>6910</v>
      </c>
      <c r="H875" s="123" t="s">
        <v>5855</v>
      </c>
      <c r="I875" s="30" t="s">
        <v>6761</v>
      </c>
      <c r="J875" s="27" t="s">
        <v>6911</v>
      </c>
      <c r="M875" s="27" t="str">
        <f>IF(SUMPRODUCT(($H$2:H875=H875)*1)=1,I875,LOOKUP(1,0/($H$1:H874=H875),$M$1:M874)&amp;","&amp;I875)</f>
        <v>TS0077 新世代分行系統(NBS)</v>
      </c>
    </row>
    <row r="876" spans="1:13">
      <c r="A876" s="30" t="s">
        <v>6564</v>
      </c>
      <c r="B876" s="27" t="s">
        <v>6676</v>
      </c>
      <c r="D876" s="27" t="s">
        <v>7912</v>
      </c>
      <c r="E876" s="27" t="s">
        <v>6605</v>
      </c>
      <c r="F876" s="27" t="s">
        <v>7908</v>
      </c>
      <c r="H876" s="123" t="s">
        <v>5856</v>
      </c>
      <c r="I876" s="30" t="s">
        <v>6761</v>
      </c>
      <c r="J876" s="27" t="s">
        <v>7082</v>
      </c>
      <c r="M876" s="27" t="str">
        <f>IF(SUMPRODUCT(($H$2:H876=H876)*1)=1,I876,LOOKUP(1,0/($H$1:H875=H876),$M$1:M875)&amp;","&amp;I876)</f>
        <v>TS0077 新世代分行系統(NBS)</v>
      </c>
    </row>
    <row r="877" spans="1:13">
      <c r="A877" s="30" t="s">
        <v>6564</v>
      </c>
      <c r="B877" s="27" t="s">
        <v>6676</v>
      </c>
      <c r="D877" s="27" t="s">
        <v>7074</v>
      </c>
      <c r="E877" s="27" t="s">
        <v>6605</v>
      </c>
      <c r="F877" s="27" t="s">
        <v>6910</v>
      </c>
      <c r="H877" s="123" t="s">
        <v>5857</v>
      </c>
      <c r="I877" s="30" t="s">
        <v>6761</v>
      </c>
      <c r="J877" s="27" t="s">
        <v>6911</v>
      </c>
      <c r="M877" s="27" t="str">
        <f>IF(SUMPRODUCT(($H$2:H877=H877)*1)=1,I877,LOOKUP(1,0/($H$1:H876=H877),$M$1:M876)&amp;","&amp;I877)</f>
        <v>TS0077 新世代分行系統(NBS)</v>
      </c>
    </row>
    <row r="878" spans="1:13">
      <c r="A878" s="30" t="s">
        <v>6564</v>
      </c>
      <c r="B878" s="27" t="s">
        <v>6676</v>
      </c>
      <c r="D878" s="27" t="s">
        <v>7074</v>
      </c>
      <c r="E878" s="27" t="s">
        <v>6605</v>
      </c>
      <c r="F878" s="27" t="s">
        <v>6910</v>
      </c>
      <c r="H878" s="123" t="s">
        <v>5858</v>
      </c>
      <c r="I878" s="30" t="s">
        <v>6761</v>
      </c>
      <c r="J878" s="27" t="s">
        <v>6911</v>
      </c>
      <c r="M878" s="27" t="str">
        <f>IF(SUMPRODUCT(($H$2:H878=H878)*1)=1,I878,LOOKUP(1,0/($H$1:H877=H878),$M$1:M877)&amp;","&amp;I878)</f>
        <v>TS0077 新世代分行系統(NBS)</v>
      </c>
    </row>
    <row r="879" spans="1:13">
      <c r="A879" s="30" t="s">
        <v>6564</v>
      </c>
      <c r="B879" s="27" t="s">
        <v>6676</v>
      </c>
      <c r="D879" s="27" t="s">
        <v>7844</v>
      </c>
      <c r="E879" s="27" t="s">
        <v>6566</v>
      </c>
      <c r="F879" s="27" t="s">
        <v>4987</v>
      </c>
      <c r="H879" s="123" t="s">
        <v>5859</v>
      </c>
      <c r="I879" s="30" t="s">
        <v>6761</v>
      </c>
      <c r="J879" s="27" t="s">
        <v>7913</v>
      </c>
      <c r="M879" s="27" t="str">
        <f>IF(SUMPRODUCT(($H$2:H879=H879)*1)=1,I879,LOOKUP(1,0/($H$1:H878=H879),$M$1:M878)&amp;","&amp;I879)</f>
        <v>TS0077 新世代分行系統(NBS)</v>
      </c>
    </row>
    <row r="880" spans="1:13">
      <c r="A880" s="30" t="s">
        <v>6564</v>
      </c>
      <c r="B880" s="27" t="s">
        <v>6676</v>
      </c>
      <c r="D880" s="27" t="s">
        <v>7844</v>
      </c>
      <c r="E880" s="27" t="s">
        <v>6566</v>
      </c>
      <c r="F880" s="27" t="s">
        <v>7914</v>
      </c>
      <c r="H880" s="123" t="s">
        <v>5860</v>
      </c>
      <c r="I880" s="30" t="s">
        <v>6761</v>
      </c>
      <c r="J880" s="27" t="s">
        <v>7915</v>
      </c>
      <c r="M880" s="27" t="str">
        <f>IF(SUMPRODUCT(($H$2:H880=H880)*1)=1,I880,LOOKUP(1,0/($H$1:H879=H880),$M$1:M879)&amp;","&amp;I880)</f>
        <v>TS0077 新世代分行系統(NBS)</v>
      </c>
    </row>
    <row r="881" spans="1:13">
      <c r="A881" s="30" t="s">
        <v>6564</v>
      </c>
      <c r="B881" s="27" t="s">
        <v>6676</v>
      </c>
      <c r="D881" s="27" t="s">
        <v>7260</v>
      </c>
      <c r="E881" s="27" t="s">
        <v>6569</v>
      </c>
      <c r="F881" s="27" t="s">
        <v>7916</v>
      </c>
      <c r="H881" s="123" t="s">
        <v>5861</v>
      </c>
      <c r="I881" s="30" t="s">
        <v>6761</v>
      </c>
      <c r="J881" s="27" t="s">
        <v>7262</v>
      </c>
      <c r="M881" s="27" t="str">
        <f>IF(SUMPRODUCT(($H$2:H881=H881)*1)=1,I881,LOOKUP(1,0/($H$1:H880=H881),$M$1:M880)&amp;","&amp;I881)</f>
        <v>TS0077 新世代分行系統(NBS)</v>
      </c>
    </row>
    <row r="882" spans="1:13">
      <c r="A882" s="30" t="s">
        <v>6564</v>
      </c>
      <c r="B882" s="27" t="s">
        <v>6676</v>
      </c>
      <c r="D882" s="27" t="s">
        <v>7917</v>
      </c>
      <c r="E882" s="27" t="s">
        <v>6566</v>
      </c>
      <c r="F882" s="27" t="s">
        <v>7918</v>
      </c>
      <c r="H882" s="123" t="s">
        <v>5862</v>
      </c>
      <c r="I882" s="30" t="s">
        <v>6761</v>
      </c>
      <c r="J882" s="27" t="s">
        <v>7919</v>
      </c>
      <c r="M882" s="27" t="str">
        <f>IF(SUMPRODUCT(($H$2:H882=H882)*1)=1,I882,LOOKUP(1,0/($H$1:H881=H882),$M$1:M881)&amp;","&amp;I882)</f>
        <v>TS0077 新世代分行系統(NBS)</v>
      </c>
    </row>
    <row r="883" spans="1:13">
      <c r="A883" s="30" t="s">
        <v>6564</v>
      </c>
      <c r="B883" s="27" t="s">
        <v>6676</v>
      </c>
      <c r="D883" s="27" t="s">
        <v>7917</v>
      </c>
      <c r="E883" s="27" t="s">
        <v>6566</v>
      </c>
      <c r="F883" s="27" t="s">
        <v>7920</v>
      </c>
      <c r="H883" s="123" t="s">
        <v>5863</v>
      </c>
      <c r="I883" s="30" t="s">
        <v>6761</v>
      </c>
      <c r="J883" s="27" t="s">
        <v>7921</v>
      </c>
      <c r="M883" s="27" t="str">
        <f>IF(SUMPRODUCT(($H$2:H883=H883)*1)=1,I883,LOOKUP(1,0/($H$1:H882=H883),$M$1:M882)&amp;","&amp;I883)</f>
        <v>TS0077 新世代分行系統(NBS)</v>
      </c>
    </row>
    <row r="884" spans="1:13">
      <c r="A884" s="30" t="s">
        <v>6564</v>
      </c>
      <c r="B884" s="27" t="s">
        <v>6676</v>
      </c>
      <c r="D884" s="27" t="s">
        <v>7922</v>
      </c>
      <c r="E884" s="27" t="s">
        <v>6569</v>
      </c>
      <c r="F884" s="27" t="s">
        <v>7923</v>
      </c>
      <c r="H884" s="123" t="s">
        <v>5864</v>
      </c>
      <c r="I884" s="30" t="s">
        <v>6761</v>
      </c>
      <c r="J884" s="27" t="s">
        <v>7924</v>
      </c>
      <c r="M884" s="27" t="str">
        <f>IF(SUMPRODUCT(($H$2:H884=H884)*1)=1,I884,LOOKUP(1,0/($H$1:H883=H884),$M$1:M883)&amp;","&amp;I884)</f>
        <v>TS0077 新世代分行系統(NBS)</v>
      </c>
    </row>
    <row r="885" spans="1:13">
      <c r="A885" s="30" t="s">
        <v>6564</v>
      </c>
      <c r="B885" s="27" t="s">
        <v>6676</v>
      </c>
      <c r="D885" s="27" t="s">
        <v>7922</v>
      </c>
      <c r="E885" s="27" t="s">
        <v>6569</v>
      </c>
      <c r="F885" s="27" t="s">
        <v>7925</v>
      </c>
      <c r="H885" s="123" t="s">
        <v>5865</v>
      </c>
      <c r="I885" s="30" t="s">
        <v>6761</v>
      </c>
      <c r="J885" s="27" t="s">
        <v>7924</v>
      </c>
      <c r="M885" s="27" t="str">
        <f>IF(SUMPRODUCT(($H$2:H885=H885)*1)=1,I885,LOOKUP(1,0/($H$1:H884=H885),$M$1:M884)&amp;","&amp;I885)</f>
        <v>TS0077 新世代分行系統(NBS)</v>
      </c>
    </row>
    <row r="886" spans="1:13">
      <c r="A886" s="30" t="s">
        <v>6564</v>
      </c>
      <c r="B886" s="27" t="s">
        <v>6676</v>
      </c>
      <c r="D886" s="27" t="s">
        <v>7844</v>
      </c>
      <c r="E886" s="27" t="s">
        <v>6566</v>
      </c>
      <c r="F886" s="27" t="s">
        <v>7926</v>
      </c>
      <c r="H886" s="123" t="s">
        <v>5866</v>
      </c>
      <c r="I886" s="30" t="s">
        <v>6761</v>
      </c>
      <c r="J886" s="27" t="s">
        <v>7927</v>
      </c>
      <c r="M886" s="27" t="str">
        <f>IF(SUMPRODUCT(($H$2:H886=H886)*1)=1,I886,LOOKUP(1,0/($H$1:H885=H886),$M$1:M885)&amp;","&amp;I886)</f>
        <v>TS0077 新世代分行系統(NBS)</v>
      </c>
    </row>
    <row r="887" spans="1:13">
      <c r="A887" s="30" t="s">
        <v>6564</v>
      </c>
      <c r="B887" s="27" t="s">
        <v>6676</v>
      </c>
      <c r="D887" s="27" t="s">
        <v>7844</v>
      </c>
      <c r="E887" s="27" t="s">
        <v>6566</v>
      </c>
      <c r="F887" s="27" t="s">
        <v>7928</v>
      </c>
      <c r="H887" s="123" t="s">
        <v>5867</v>
      </c>
      <c r="I887" s="30" t="s">
        <v>6761</v>
      </c>
      <c r="J887" s="27" t="s">
        <v>7929</v>
      </c>
      <c r="M887" s="27" t="str">
        <f>IF(SUMPRODUCT(($H$2:H887=H887)*1)=1,I887,LOOKUP(1,0/($H$1:H886=H887),$M$1:M886)&amp;","&amp;I887)</f>
        <v>TS0077 新世代分行系統(NBS)</v>
      </c>
    </row>
    <row r="888" spans="1:13">
      <c r="A888" s="30" t="s">
        <v>6564</v>
      </c>
      <c r="B888" s="27" t="s">
        <v>6676</v>
      </c>
      <c r="D888" s="27" t="s">
        <v>7844</v>
      </c>
      <c r="E888" s="27" t="s">
        <v>6566</v>
      </c>
      <c r="F888" s="27" t="s">
        <v>5073</v>
      </c>
      <c r="H888" s="123" t="s">
        <v>5868</v>
      </c>
      <c r="I888" s="30" t="s">
        <v>6761</v>
      </c>
      <c r="J888" s="27" t="s">
        <v>7930</v>
      </c>
      <c r="M888" s="27" t="str">
        <f>IF(SUMPRODUCT(($H$2:H888=H888)*1)=1,I888,LOOKUP(1,0/($H$1:H887=H888),$M$1:M887)&amp;","&amp;I888)</f>
        <v>TS0077 新世代分行系統(NBS)</v>
      </c>
    </row>
    <row r="889" spans="1:13">
      <c r="A889" s="30" t="s">
        <v>6564</v>
      </c>
      <c r="B889" s="27" t="s">
        <v>6676</v>
      </c>
      <c r="D889" s="27" t="s">
        <v>7260</v>
      </c>
      <c r="E889" s="27" t="s">
        <v>6569</v>
      </c>
      <c r="F889" s="27" t="s">
        <v>5074</v>
      </c>
      <c r="H889" s="123" t="s">
        <v>5869</v>
      </c>
      <c r="I889" s="30" t="s">
        <v>6761</v>
      </c>
      <c r="J889" s="27" t="s">
        <v>7262</v>
      </c>
      <c r="M889" s="27" t="str">
        <f>IF(SUMPRODUCT(($H$2:H889=H889)*1)=1,I889,LOOKUP(1,0/($H$1:H888=H889),$M$1:M888)&amp;","&amp;I889)</f>
        <v>TS0077 新世代分行系統(NBS)</v>
      </c>
    </row>
    <row r="890" spans="1:13">
      <c r="A890" s="30" t="s">
        <v>6564</v>
      </c>
      <c r="B890" s="27" t="s">
        <v>6676</v>
      </c>
      <c r="D890" s="27" t="s">
        <v>7917</v>
      </c>
      <c r="E890" s="27" t="s">
        <v>6566</v>
      </c>
      <c r="F890" s="27" t="s">
        <v>7931</v>
      </c>
      <c r="H890" s="123" t="s">
        <v>5870</v>
      </c>
      <c r="I890" s="30" t="s">
        <v>6761</v>
      </c>
      <c r="J890" s="27" t="s">
        <v>7932</v>
      </c>
      <c r="M890" s="27" t="str">
        <f>IF(SUMPRODUCT(($H$2:H890=H890)*1)=1,I890,LOOKUP(1,0/($H$1:H889=H890),$M$1:M889)&amp;","&amp;I890)</f>
        <v>TS0077 新世代分行系統(NBS)</v>
      </c>
    </row>
    <row r="891" spans="1:13">
      <c r="A891" s="30" t="s">
        <v>6564</v>
      </c>
      <c r="B891" s="27" t="s">
        <v>6676</v>
      </c>
      <c r="D891" s="27" t="s">
        <v>7917</v>
      </c>
      <c r="E891" s="27" t="s">
        <v>6566</v>
      </c>
      <c r="F891" s="27" t="s">
        <v>4986</v>
      </c>
      <c r="H891" s="123" t="s">
        <v>5871</v>
      </c>
      <c r="I891" s="30" t="s">
        <v>6761</v>
      </c>
      <c r="J891" s="27" t="s">
        <v>7933</v>
      </c>
      <c r="M891" s="27" t="str">
        <f>IF(SUMPRODUCT(($H$2:H891=H891)*1)=1,I891,LOOKUP(1,0/($H$1:H890=H891),$M$1:M890)&amp;","&amp;I891)</f>
        <v>TS0077 新世代分行系統(NBS)</v>
      </c>
    </row>
    <row r="892" spans="1:13">
      <c r="A892" s="30" t="s">
        <v>6564</v>
      </c>
      <c r="B892" s="27" t="s">
        <v>6676</v>
      </c>
      <c r="D892" s="27" t="s">
        <v>7934</v>
      </c>
      <c r="E892" s="27" t="s">
        <v>6979</v>
      </c>
      <c r="F892" s="27" t="s">
        <v>7935</v>
      </c>
      <c r="H892" s="123" t="s">
        <v>5872</v>
      </c>
      <c r="I892" s="30" t="s">
        <v>6761</v>
      </c>
      <c r="J892" s="27" t="s">
        <v>7936</v>
      </c>
      <c r="M892" s="27" t="str">
        <f>IF(SUMPRODUCT(($H$2:H892=H892)*1)=1,I892,LOOKUP(1,0/($H$1:H891=H892),$M$1:M891)&amp;","&amp;I892)</f>
        <v>TS0077 新世代分行系統(NBS)</v>
      </c>
    </row>
    <row r="893" spans="1:13">
      <c r="A893" s="30" t="s">
        <v>6564</v>
      </c>
      <c r="B893" s="27" t="s">
        <v>6676</v>
      </c>
      <c r="D893" s="27" t="s">
        <v>7937</v>
      </c>
      <c r="E893" s="27" t="s">
        <v>6979</v>
      </c>
      <c r="F893" s="27" t="s">
        <v>7938</v>
      </c>
      <c r="H893" s="123" t="s">
        <v>5873</v>
      </c>
      <c r="I893" s="30" t="s">
        <v>6761</v>
      </c>
      <c r="J893" s="27" t="s">
        <v>7936</v>
      </c>
      <c r="M893" s="27" t="str">
        <f>IF(SUMPRODUCT(($H$2:H893=H893)*1)=1,I893,LOOKUP(1,0/($H$1:H892=H893),$M$1:M892)&amp;","&amp;I893)</f>
        <v>TS0077 新世代分行系統(NBS)</v>
      </c>
    </row>
    <row r="894" spans="1:13">
      <c r="A894" s="30" t="s">
        <v>6564</v>
      </c>
      <c r="B894" s="27" t="s">
        <v>6676</v>
      </c>
      <c r="D894" s="27" t="s">
        <v>7939</v>
      </c>
      <c r="E894" s="27" t="s">
        <v>6979</v>
      </c>
      <c r="F894" s="27" t="s">
        <v>7940</v>
      </c>
      <c r="H894" s="123" t="s">
        <v>5874</v>
      </c>
      <c r="I894" s="30" t="s">
        <v>6761</v>
      </c>
      <c r="J894" s="27" t="s">
        <v>7941</v>
      </c>
      <c r="M894" s="27" t="str">
        <f>IF(SUMPRODUCT(($H$2:H894=H894)*1)=1,I894,LOOKUP(1,0/($H$1:H893=H894),$M$1:M893)&amp;","&amp;I894)</f>
        <v>TS0077 新世代分行系統(NBS)</v>
      </c>
    </row>
    <row r="895" spans="1:13">
      <c r="A895" s="30" t="s">
        <v>6564</v>
      </c>
      <c r="B895" s="27" t="s">
        <v>6676</v>
      </c>
      <c r="D895" s="27" t="s">
        <v>7942</v>
      </c>
      <c r="E895" s="27" t="s">
        <v>6979</v>
      </c>
      <c r="F895" s="27" t="s">
        <v>7943</v>
      </c>
      <c r="H895" s="123" t="s">
        <v>5875</v>
      </c>
      <c r="I895" s="30" t="s">
        <v>6761</v>
      </c>
      <c r="J895" s="27" t="s">
        <v>7944</v>
      </c>
      <c r="M895" s="27" t="str">
        <f>IF(SUMPRODUCT(($H$2:H895=H895)*1)=1,I895,LOOKUP(1,0/($H$1:H894=H895),$M$1:M894)&amp;","&amp;I895)</f>
        <v>TS0077 新世代分行系統(NBS)</v>
      </c>
    </row>
    <row r="896" spans="1:13">
      <c r="A896" s="30" t="s">
        <v>6564</v>
      </c>
      <c r="B896" s="27" t="s">
        <v>6676</v>
      </c>
      <c r="D896" s="27" t="s">
        <v>7945</v>
      </c>
      <c r="E896" s="27" t="s">
        <v>7946</v>
      </c>
      <c r="F896" s="27" t="s">
        <v>5877</v>
      </c>
      <c r="H896" s="123" t="s">
        <v>5876</v>
      </c>
      <c r="I896" s="30" t="s">
        <v>6761</v>
      </c>
      <c r="J896" s="27" t="s">
        <v>7947</v>
      </c>
      <c r="M896" s="27" t="str">
        <f>IF(SUMPRODUCT(($H$2:H896=H896)*1)=1,I896,LOOKUP(1,0/($H$1:H895=H896),$M$1:M895)&amp;","&amp;I896)</f>
        <v>TS0077 新世代分行系統(NBS)</v>
      </c>
    </row>
    <row r="897" spans="1:13">
      <c r="A897" s="30" t="s">
        <v>6564</v>
      </c>
      <c r="B897" s="27" t="s">
        <v>6676</v>
      </c>
      <c r="D897" s="27" t="s">
        <v>7948</v>
      </c>
      <c r="E897" s="27" t="s">
        <v>7946</v>
      </c>
      <c r="F897" s="27" t="s">
        <v>5879</v>
      </c>
      <c r="H897" s="123" t="s">
        <v>5878</v>
      </c>
      <c r="I897" s="30" t="s">
        <v>6761</v>
      </c>
      <c r="J897" s="27" t="s">
        <v>7949</v>
      </c>
      <c r="M897" s="27" t="str">
        <f>IF(SUMPRODUCT(($H$2:H897=H897)*1)=1,I897,LOOKUP(1,0/($H$1:H896=H897),$M$1:M896)&amp;","&amp;I897)</f>
        <v>TS0077 新世代分行系統(NBS)</v>
      </c>
    </row>
    <row r="898" spans="1:13">
      <c r="A898" s="30" t="s">
        <v>6564</v>
      </c>
      <c r="B898" s="27" t="s">
        <v>6676</v>
      </c>
      <c r="D898" s="27" t="s">
        <v>7950</v>
      </c>
      <c r="E898" s="27" t="s">
        <v>7946</v>
      </c>
      <c r="F898" s="27" t="s">
        <v>5881</v>
      </c>
      <c r="H898" s="123" t="s">
        <v>5880</v>
      </c>
      <c r="I898" s="30" t="s">
        <v>6761</v>
      </c>
      <c r="J898" s="27" t="s">
        <v>7951</v>
      </c>
      <c r="M898" s="27" t="str">
        <f>IF(SUMPRODUCT(($H$2:H898=H898)*1)=1,I898,LOOKUP(1,0/($H$1:H897=H898),$M$1:M897)&amp;","&amp;I898)</f>
        <v>TS0077 新世代分行系統(NBS)</v>
      </c>
    </row>
    <row r="899" spans="1:13">
      <c r="A899" s="30" t="s">
        <v>6564</v>
      </c>
      <c r="B899" s="27" t="s">
        <v>6676</v>
      </c>
      <c r="D899" s="27" t="s">
        <v>7950</v>
      </c>
      <c r="E899" s="27" t="s">
        <v>7946</v>
      </c>
      <c r="F899" s="27" t="s">
        <v>5883</v>
      </c>
      <c r="H899" s="123" t="s">
        <v>5882</v>
      </c>
      <c r="I899" s="30" t="s">
        <v>6761</v>
      </c>
      <c r="J899" s="27" t="s">
        <v>7951</v>
      </c>
      <c r="M899" s="27" t="str">
        <f>IF(SUMPRODUCT(($H$2:H899=H899)*1)=1,I899,LOOKUP(1,0/($H$1:H898=H899),$M$1:M898)&amp;","&amp;I899)</f>
        <v>TS0077 新世代分行系統(NBS)</v>
      </c>
    </row>
    <row r="900" spans="1:13">
      <c r="A900" s="30" t="s">
        <v>6564</v>
      </c>
      <c r="B900" s="27" t="s">
        <v>6676</v>
      </c>
      <c r="D900" s="27" t="s">
        <v>7952</v>
      </c>
      <c r="E900" s="27" t="s">
        <v>7107</v>
      </c>
      <c r="F900" s="27" t="s">
        <v>7953</v>
      </c>
      <c r="H900" s="123" t="s">
        <v>5884</v>
      </c>
      <c r="I900" s="30" t="s">
        <v>6761</v>
      </c>
      <c r="J900" s="27" t="s">
        <v>7954</v>
      </c>
      <c r="M900" s="27" t="str">
        <f>IF(SUMPRODUCT(($H$2:H900=H900)*1)=1,I900,LOOKUP(1,0/($H$1:H899=H900),$M$1:M899)&amp;","&amp;I900)</f>
        <v>TS0077 新世代分行系統(NBS)</v>
      </c>
    </row>
    <row r="901" spans="1:13">
      <c r="A901" s="30" t="s">
        <v>6564</v>
      </c>
      <c r="B901" s="27" t="s">
        <v>6676</v>
      </c>
      <c r="D901" s="27" t="s">
        <v>7952</v>
      </c>
      <c r="E901" s="27" t="s">
        <v>7107</v>
      </c>
      <c r="F901" s="27" t="s">
        <v>7953</v>
      </c>
      <c r="H901" s="123" t="s">
        <v>5885</v>
      </c>
      <c r="I901" s="30" t="s">
        <v>6761</v>
      </c>
      <c r="J901" s="27" t="s">
        <v>7954</v>
      </c>
      <c r="M901" s="27" t="str">
        <f>IF(SUMPRODUCT(($H$2:H901=H901)*1)=1,I901,LOOKUP(1,0/($H$1:H900=H901),$M$1:M900)&amp;","&amp;I901)</f>
        <v>TS0077 新世代分行系統(NBS)</v>
      </c>
    </row>
    <row r="902" spans="1:13">
      <c r="A902" s="30" t="s">
        <v>6564</v>
      </c>
      <c r="B902" s="27" t="s">
        <v>6676</v>
      </c>
      <c r="C902" s="29" t="s">
        <v>4870</v>
      </c>
      <c r="D902" s="27" t="s">
        <v>7952</v>
      </c>
      <c r="E902" s="27" t="s">
        <v>7107</v>
      </c>
      <c r="F902" s="27" t="s">
        <v>7953</v>
      </c>
      <c r="H902" s="123" t="s">
        <v>5886</v>
      </c>
      <c r="I902" s="30" t="s">
        <v>6761</v>
      </c>
      <c r="J902" s="27" t="s">
        <v>7954</v>
      </c>
      <c r="M902" s="27" t="str">
        <f>IF(SUMPRODUCT(($H$2:H902=H902)*1)=1,I902,LOOKUP(1,0/($H$1:H901=H902),$M$1:M901)&amp;","&amp;I902)</f>
        <v>TS0077 新世代分行系統(NBS)</v>
      </c>
    </row>
    <row r="903" spans="1:13">
      <c r="A903" s="30" t="s">
        <v>6564</v>
      </c>
      <c r="B903" s="27" t="s">
        <v>6676</v>
      </c>
      <c r="D903" s="27" t="s">
        <v>7952</v>
      </c>
      <c r="E903" s="27" t="s">
        <v>7107</v>
      </c>
      <c r="F903" s="27" t="s">
        <v>7953</v>
      </c>
      <c r="H903" s="123" t="s">
        <v>7955</v>
      </c>
      <c r="I903" s="30" t="s">
        <v>6761</v>
      </c>
      <c r="J903" s="27" t="s">
        <v>7956</v>
      </c>
      <c r="K903" s="27" t="s">
        <v>6726</v>
      </c>
      <c r="M903" s="27" t="str">
        <f>IF(SUMPRODUCT(($H$2:H903=H903)*1)=1,I903,LOOKUP(1,0/($H$1:H902=H903),$M$1:M902)&amp;","&amp;I903)</f>
        <v>TS0077 新世代分行系統(NBS)</v>
      </c>
    </row>
    <row r="904" spans="1:13">
      <c r="A904" s="30" t="s">
        <v>6564</v>
      </c>
      <c r="B904" s="27" t="s">
        <v>6676</v>
      </c>
      <c r="D904" s="27" t="s">
        <v>7957</v>
      </c>
      <c r="E904" s="27" t="s">
        <v>6569</v>
      </c>
      <c r="F904" s="27" t="s">
        <v>7958</v>
      </c>
      <c r="H904" s="123" t="s">
        <v>5642</v>
      </c>
      <c r="I904" s="30" t="s">
        <v>6761</v>
      </c>
      <c r="J904" s="27" t="s">
        <v>7959</v>
      </c>
      <c r="M904" s="27" t="str">
        <f>IF(SUMPRODUCT(($H$2:H904=H904)*1)=1,I904,LOOKUP(1,0/($H$1:H903=H904),$M$1:M903)&amp;","&amp;I904)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05" spans="1:13">
      <c r="A905" s="30" t="s">
        <v>6564</v>
      </c>
      <c r="B905" s="27" t="s">
        <v>6676</v>
      </c>
      <c r="D905" s="27" t="s">
        <v>7960</v>
      </c>
      <c r="E905" s="27" t="s">
        <v>6569</v>
      </c>
      <c r="F905" s="27" t="s">
        <v>5888</v>
      </c>
      <c r="H905" s="123" t="s">
        <v>5887</v>
      </c>
      <c r="I905" s="30" t="s">
        <v>6761</v>
      </c>
      <c r="J905" s="27" t="s">
        <v>7959</v>
      </c>
      <c r="M905" s="27" t="str">
        <f>IF(SUMPRODUCT(($H$2:H905=H905)*1)=1,I905,LOOKUP(1,0/($H$1:H904=H905),$M$1:M904)&amp;","&amp;I905)</f>
        <v>TS0077 新世代分行系統(NBS)</v>
      </c>
    </row>
    <row r="906" spans="1:13">
      <c r="A906" s="30" t="s">
        <v>6564</v>
      </c>
      <c r="B906" s="27" t="s">
        <v>6676</v>
      </c>
      <c r="D906" s="27" t="s">
        <v>7961</v>
      </c>
      <c r="E906" s="27" t="s">
        <v>6667</v>
      </c>
      <c r="F906" s="27" t="s">
        <v>5890</v>
      </c>
      <c r="H906" s="123" t="s">
        <v>5889</v>
      </c>
      <c r="I906" s="30" t="s">
        <v>6761</v>
      </c>
      <c r="J906" s="27" t="s">
        <v>7962</v>
      </c>
      <c r="M906" s="27" t="str">
        <f>IF(SUMPRODUCT(($H$2:H906=H906)*1)=1,I906,LOOKUP(1,0/($H$1:H905=H906),$M$1:M905)&amp;","&amp;I906)</f>
        <v>TS0077 新世代分行系統(NBS)</v>
      </c>
    </row>
    <row r="907" spans="1:13">
      <c r="A907" s="30" t="s">
        <v>6564</v>
      </c>
      <c r="B907" s="27" t="s">
        <v>6676</v>
      </c>
      <c r="D907" s="27" t="s">
        <v>7961</v>
      </c>
      <c r="E907" s="27" t="s">
        <v>6667</v>
      </c>
      <c r="F907" s="27" t="s">
        <v>5892</v>
      </c>
      <c r="H907" s="123" t="s">
        <v>5891</v>
      </c>
      <c r="I907" s="30" t="s">
        <v>6761</v>
      </c>
      <c r="J907" s="27" t="s">
        <v>7962</v>
      </c>
      <c r="M907" s="27" t="str">
        <f>IF(SUMPRODUCT(($H$2:H907=H907)*1)=1,I907,LOOKUP(1,0/($H$1:H906=H907),$M$1:M906)&amp;","&amp;I907)</f>
        <v>TS0077 新世代分行系統(NBS)</v>
      </c>
    </row>
    <row r="908" spans="1:13">
      <c r="A908" s="30" t="s">
        <v>6564</v>
      </c>
      <c r="B908" s="27" t="s">
        <v>6676</v>
      </c>
      <c r="D908" s="27" t="s">
        <v>7963</v>
      </c>
      <c r="E908" s="27" t="s">
        <v>6667</v>
      </c>
      <c r="F908" s="27" t="s">
        <v>7964</v>
      </c>
      <c r="H908" s="123" t="s">
        <v>5893</v>
      </c>
      <c r="I908" s="30" t="s">
        <v>6761</v>
      </c>
      <c r="J908" s="27" t="s">
        <v>7965</v>
      </c>
      <c r="M908" s="27" t="str">
        <f>IF(SUMPRODUCT(($H$2:H908=H908)*1)=1,I908,LOOKUP(1,0/($H$1:H907=H908),$M$1:M907)&amp;","&amp;I908)</f>
        <v>TS0077 新世代分行系統(NBS)</v>
      </c>
    </row>
    <row r="909" spans="1:13">
      <c r="A909" s="30" t="s">
        <v>6564</v>
      </c>
      <c r="B909" s="27" t="s">
        <v>6676</v>
      </c>
      <c r="D909" s="27" t="s">
        <v>7966</v>
      </c>
      <c r="E909" s="27" t="s">
        <v>6667</v>
      </c>
      <c r="F909" s="27" t="s">
        <v>7967</v>
      </c>
      <c r="H909" s="123" t="s">
        <v>5894</v>
      </c>
      <c r="I909" s="30" t="s">
        <v>6761</v>
      </c>
      <c r="J909" s="27" t="s">
        <v>7968</v>
      </c>
      <c r="M909" s="27" t="str">
        <f>IF(SUMPRODUCT(($H$2:H909=H909)*1)=1,I909,LOOKUP(1,0/($H$1:H908=H909),$M$1:M908)&amp;","&amp;I909)</f>
        <v>TS0077 新世代分行系統(NBS)</v>
      </c>
    </row>
    <row r="910" spans="1:13">
      <c r="A910" s="30" t="s">
        <v>6564</v>
      </c>
      <c r="B910" s="27" t="s">
        <v>6676</v>
      </c>
      <c r="D910" s="27" t="s">
        <v>7969</v>
      </c>
      <c r="E910" s="27" t="s">
        <v>6667</v>
      </c>
      <c r="F910" s="27" t="s">
        <v>5896</v>
      </c>
      <c r="H910" s="123" t="s">
        <v>5895</v>
      </c>
      <c r="I910" s="30" t="s">
        <v>6761</v>
      </c>
      <c r="J910" s="27" t="s">
        <v>7970</v>
      </c>
      <c r="M910" s="27" t="str">
        <f>IF(SUMPRODUCT(($H$2:H910=H910)*1)=1,I910,LOOKUP(1,0/($H$1:H909=H910),$M$1:M909)&amp;","&amp;I910)</f>
        <v>TS0077 新世代分行系統(NBS)</v>
      </c>
    </row>
    <row r="911" spans="1:13">
      <c r="A911" s="30" t="s">
        <v>6564</v>
      </c>
      <c r="B911" s="27" t="s">
        <v>6676</v>
      </c>
      <c r="D911" s="27" t="s">
        <v>7971</v>
      </c>
      <c r="E911" s="27" t="s">
        <v>6667</v>
      </c>
      <c r="F911" s="27" t="s">
        <v>7972</v>
      </c>
      <c r="H911" s="123" t="s">
        <v>5897</v>
      </c>
      <c r="I911" s="30" t="s">
        <v>6761</v>
      </c>
      <c r="J911" s="27" t="s">
        <v>7973</v>
      </c>
      <c r="M911" s="27" t="str">
        <f>IF(SUMPRODUCT(($H$2:H911=H911)*1)=1,I911,LOOKUP(1,0/($H$1:H910=H911),$M$1:M910)&amp;","&amp;I911)</f>
        <v>TS0077 新世代分行系統(NBS)</v>
      </c>
    </row>
    <row r="912" spans="1:13">
      <c r="A912" s="30" t="s">
        <v>6564</v>
      </c>
      <c r="B912" s="27" t="s">
        <v>6676</v>
      </c>
      <c r="D912" s="27" t="s">
        <v>7974</v>
      </c>
      <c r="E912" s="27" t="s">
        <v>7975</v>
      </c>
      <c r="F912" s="27" t="s">
        <v>7976</v>
      </c>
      <c r="H912" s="123" t="s">
        <v>5898</v>
      </c>
      <c r="I912" s="30" t="s">
        <v>6761</v>
      </c>
      <c r="J912" s="27" t="s">
        <v>7977</v>
      </c>
      <c r="M912" s="27" t="str">
        <f>IF(SUMPRODUCT(($H$2:H912=H912)*1)=1,I912,LOOKUP(1,0/($H$1:H911=H912),$M$1:M911)&amp;","&amp;I912)</f>
        <v>TS0077 新世代分行系統(NBS)</v>
      </c>
    </row>
    <row r="913" spans="1:13">
      <c r="A913" s="30" t="s">
        <v>6564</v>
      </c>
      <c r="B913" s="27" t="s">
        <v>6676</v>
      </c>
      <c r="D913" s="27" t="s">
        <v>7974</v>
      </c>
      <c r="E913" s="27" t="s">
        <v>7975</v>
      </c>
      <c r="F913" s="27" t="s">
        <v>7978</v>
      </c>
      <c r="H913" s="123" t="s">
        <v>5899</v>
      </c>
      <c r="I913" s="30" t="s">
        <v>6761</v>
      </c>
      <c r="J913" s="27" t="s">
        <v>7977</v>
      </c>
      <c r="M913" s="27" t="str">
        <f>IF(SUMPRODUCT(($H$2:H913=H913)*1)=1,I913,LOOKUP(1,0/($H$1:H912=H913),$M$1:M912)&amp;","&amp;I913)</f>
        <v>TS0077 新世代分行系統(NBS)</v>
      </c>
    </row>
    <row r="914" spans="1:13">
      <c r="A914" s="30" t="s">
        <v>6564</v>
      </c>
      <c r="B914" s="27" t="s">
        <v>6676</v>
      </c>
      <c r="D914" s="27" t="s">
        <v>7979</v>
      </c>
      <c r="E914" s="27" t="s">
        <v>7975</v>
      </c>
      <c r="F914" s="27" t="s">
        <v>7980</v>
      </c>
      <c r="H914" s="123" t="s">
        <v>5900</v>
      </c>
      <c r="I914" s="30" t="s">
        <v>6761</v>
      </c>
      <c r="J914" s="27" t="s">
        <v>7981</v>
      </c>
      <c r="M914" s="27" t="str">
        <f>IF(SUMPRODUCT(($H$2:H914=H914)*1)=1,I914,LOOKUP(1,0/($H$1:H913=H914),$M$1:M913)&amp;","&amp;I914)</f>
        <v>TS0077 新世代分行系統(NBS)</v>
      </c>
    </row>
    <row r="915" spans="1:13">
      <c r="A915" s="30" t="s">
        <v>6564</v>
      </c>
      <c r="B915" s="27" t="s">
        <v>6676</v>
      </c>
      <c r="D915" s="27" t="s">
        <v>7979</v>
      </c>
      <c r="E915" s="27" t="s">
        <v>7975</v>
      </c>
      <c r="F915" s="27" t="s">
        <v>7982</v>
      </c>
      <c r="H915" s="123" t="s">
        <v>5901</v>
      </c>
      <c r="I915" s="30" t="s">
        <v>6761</v>
      </c>
      <c r="J915" s="27" t="s">
        <v>7981</v>
      </c>
      <c r="M915" s="27" t="str">
        <f>IF(SUMPRODUCT(($H$2:H915=H915)*1)=1,I915,LOOKUP(1,0/($H$1:H914=H915),$M$1:M914)&amp;","&amp;I915)</f>
        <v>TS0077 新世代分行系統(NBS)</v>
      </c>
    </row>
    <row r="916" spans="1:13">
      <c r="A916" s="30" t="s">
        <v>6564</v>
      </c>
      <c r="B916" s="27" t="s">
        <v>6676</v>
      </c>
      <c r="D916" s="27" t="s">
        <v>7979</v>
      </c>
      <c r="E916" s="27" t="s">
        <v>7975</v>
      </c>
      <c r="F916" s="27" t="s">
        <v>7983</v>
      </c>
      <c r="H916" s="123" t="s">
        <v>5902</v>
      </c>
      <c r="I916" s="30" t="s">
        <v>6761</v>
      </c>
      <c r="J916" s="27" t="s">
        <v>7981</v>
      </c>
      <c r="M916" s="27" t="str">
        <f>IF(SUMPRODUCT(($H$2:H916=H916)*1)=1,I916,LOOKUP(1,0/($H$1:H915=H916),$M$1:M915)&amp;","&amp;I916)</f>
        <v>TS0077 新世代分行系統(NBS)</v>
      </c>
    </row>
    <row r="917" spans="1:13">
      <c r="A917" s="30" t="s">
        <v>6564</v>
      </c>
      <c r="B917" s="27" t="s">
        <v>6676</v>
      </c>
      <c r="D917" s="27" t="s">
        <v>7984</v>
      </c>
      <c r="E917" s="27" t="s">
        <v>7460</v>
      </c>
      <c r="F917" s="27" t="s">
        <v>5904</v>
      </c>
      <c r="H917" s="123" t="s">
        <v>5903</v>
      </c>
      <c r="I917" s="30" t="s">
        <v>6761</v>
      </c>
      <c r="J917" s="27" t="s">
        <v>7985</v>
      </c>
      <c r="M917" s="27" t="str">
        <f>IF(SUMPRODUCT(($H$2:H917=H917)*1)=1,I917,LOOKUP(1,0/($H$1:H916=H917),$M$1:M916)&amp;","&amp;I917)</f>
        <v>TS0077 新世代分行系統(NBS)</v>
      </c>
    </row>
    <row r="918" spans="1:13">
      <c r="A918" s="30" t="s">
        <v>6564</v>
      </c>
      <c r="B918" s="27" t="s">
        <v>6676</v>
      </c>
      <c r="D918" s="27" t="s">
        <v>7986</v>
      </c>
      <c r="E918" s="27" t="s">
        <v>7460</v>
      </c>
      <c r="F918" s="27" t="s">
        <v>5906</v>
      </c>
      <c r="H918" s="123" t="s">
        <v>5905</v>
      </c>
      <c r="I918" s="30" t="s">
        <v>6761</v>
      </c>
      <c r="J918" s="27" t="s">
        <v>7987</v>
      </c>
      <c r="M918" s="27" t="str">
        <f>IF(SUMPRODUCT(($H$2:H918=H918)*1)=1,I918,LOOKUP(1,0/($H$1:H917=H918),$M$1:M917)&amp;","&amp;I918)</f>
        <v>TS0077 新世代分行系統(NBS)</v>
      </c>
    </row>
    <row r="919" spans="1:13">
      <c r="A919" s="30" t="s">
        <v>6564</v>
      </c>
      <c r="B919" s="27" t="s">
        <v>6676</v>
      </c>
      <c r="D919" s="27" t="s">
        <v>7988</v>
      </c>
      <c r="E919" s="27" t="s">
        <v>7037</v>
      </c>
      <c r="F919" s="27" t="s">
        <v>7989</v>
      </c>
      <c r="H919" s="123" t="s">
        <v>5907</v>
      </c>
      <c r="I919" s="30" t="s">
        <v>6761</v>
      </c>
      <c r="J919" s="27" t="s">
        <v>7990</v>
      </c>
      <c r="M919" s="27" t="str">
        <f>IF(SUMPRODUCT(($H$2:H919=H919)*1)=1,I919,LOOKUP(1,0/($H$1:H918=H919),$M$1:M918)&amp;","&amp;I919)</f>
        <v>TS0077 新世代分行系統(NBS)</v>
      </c>
    </row>
    <row r="920" spans="1:13">
      <c r="A920" s="30" t="s">
        <v>6564</v>
      </c>
      <c r="B920" s="27" t="s">
        <v>6676</v>
      </c>
      <c r="D920" s="27" t="s">
        <v>7988</v>
      </c>
      <c r="E920" s="27" t="s">
        <v>7037</v>
      </c>
      <c r="F920" s="27" t="s">
        <v>7991</v>
      </c>
      <c r="H920" s="123" t="s">
        <v>5908</v>
      </c>
      <c r="I920" s="30" t="s">
        <v>6761</v>
      </c>
      <c r="J920" s="27" t="s">
        <v>7990</v>
      </c>
      <c r="M920" s="27" t="str">
        <f>IF(SUMPRODUCT(($H$2:H920=H920)*1)=1,I920,LOOKUP(1,0/($H$1:H919=H920),$M$1:M919)&amp;","&amp;I920)</f>
        <v>TS0077 新世代分行系統(NBS)</v>
      </c>
    </row>
    <row r="921" spans="1:13">
      <c r="A921" s="30" t="s">
        <v>6564</v>
      </c>
      <c r="B921" s="27" t="s">
        <v>6676</v>
      </c>
      <c r="D921" s="27" t="s">
        <v>7988</v>
      </c>
      <c r="E921" s="27" t="s">
        <v>7037</v>
      </c>
      <c r="F921" s="27" t="s">
        <v>7992</v>
      </c>
      <c r="H921" s="123" t="s">
        <v>5909</v>
      </c>
      <c r="I921" s="30" t="s">
        <v>6761</v>
      </c>
      <c r="J921" s="27" t="s">
        <v>7993</v>
      </c>
      <c r="M921" s="27" t="str">
        <f>IF(SUMPRODUCT(($H$2:H921=H921)*1)=1,I921,LOOKUP(1,0/($H$1:H920=H921),$M$1:M920)&amp;","&amp;I921)</f>
        <v>TS0077 新世代分行系統(NBS)</v>
      </c>
    </row>
    <row r="922" spans="1:13">
      <c r="A922" s="30" t="s">
        <v>6564</v>
      </c>
      <c r="B922" s="27" t="s">
        <v>6676</v>
      </c>
      <c r="D922" s="27" t="s">
        <v>7994</v>
      </c>
      <c r="E922" s="27" t="s">
        <v>6722</v>
      </c>
      <c r="F922" s="27" t="s">
        <v>7995</v>
      </c>
      <c r="H922" s="123" t="s">
        <v>5910</v>
      </c>
      <c r="I922" s="30" t="s">
        <v>6761</v>
      </c>
      <c r="J922" s="27" t="s">
        <v>7019</v>
      </c>
      <c r="M922" s="27" t="str">
        <f>IF(SUMPRODUCT(($H$2:H922=H922)*1)=1,I922,LOOKUP(1,0/($H$1:H921=H922),$M$1:M921)&amp;","&amp;I922)</f>
        <v>TS0077 新世代分行系統(NBS)</v>
      </c>
    </row>
    <row r="923" spans="1:13">
      <c r="A923" s="30" t="s">
        <v>6564</v>
      </c>
      <c r="B923" s="27" t="s">
        <v>6676</v>
      </c>
      <c r="D923" s="27" t="s">
        <v>7996</v>
      </c>
      <c r="E923" s="27" t="s">
        <v>7507</v>
      </c>
      <c r="F923" s="27" t="s">
        <v>7208</v>
      </c>
      <c r="H923" s="123" t="s">
        <v>5911</v>
      </c>
      <c r="I923" s="30" t="s">
        <v>6761</v>
      </c>
      <c r="J923" s="27" t="s">
        <v>7997</v>
      </c>
      <c r="M923" s="27" t="str">
        <f>IF(SUMPRODUCT(($H$2:H923=H923)*1)=1,I923,LOOKUP(1,0/($H$1:H922=H923),$M$1:M922)&amp;","&amp;I923)</f>
        <v>TS0077 新世代分行系統(NBS)</v>
      </c>
    </row>
    <row r="924" spans="1:13">
      <c r="A924" s="30" t="s">
        <v>6564</v>
      </c>
      <c r="B924" s="27" t="s">
        <v>6676</v>
      </c>
      <c r="D924" s="27" t="s">
        <v>7998</v>
      </c>
      <c r="E924" s="27" t="s">
        <v>6851</v>
      </c>
      <c r="F924" s="27" t="s">
        <v>5020</v>
      </c>
      <c r="H924" s="123" t="s">
        <v>5912</v>
      </c>
      <c r="I924" s="30" t="s">
        <v>6761</v>
      </c>
      <c r="J924" s="27" t="s">
        <v>7999</v>
      </c>
      <c r="M924" s="27" t="str">
        <f>IF(SUMPRODUCT(($H$2:H924=H924)*1)=1,I924,LOOKUP(1,0/($H$1:H923=H924),$M$1:M923)&amp;","&amp;I924)</f>
        <v>TS0077 新世代分行系統(NBS)</v>
      </c>
    </row>
    <row r="925" spans="1:13">
      <c r="A925" s="30" t="s">
        <v>6564</v>
      </c>
      <c r="B925" s="27" t="s">
        <v>6676</v>
      </c>
      <c r="D925" s="27" t="s">
        <v>8000</v>
      </c>
      <c r="E925" s="27" t="s">
        <v>7138</v>
      </c>
      <c r="F925" s="27" t="s">
        <v>5022</v>
      </c>
      <c r="H925" s="123" t="s">
        <v>5913</v>
      </c>
      <c r="I925" s="30" t="s">
        <v>6761</v>
      </c>
      <c r="J925" s="27" t="s">
        <v>8001</v>
      </c>
      <c r="M925" s="27" t="str">
        <f>IF(SUMPRODUCT(($H$2:H925=H925)*1)=1,I925,LOOKUP(1,0/($H$1:H924=H925),$M$1:M924)&amp;","&amp;I925)</f>
        <v>TS0077 新世代分行系統(NBS)</v>
      </c>
    </row>
    <row r="926" spans="1:13">
      <c r="A926" s="30" t="s">
        <v>6564</v>
      </c>
      <c r="B926" s="27" t="s">
        <v>6676</v>
      </c>
      <c r="D926" s="27" t="s">
        <v>8000</v>
      </c>
      <c r="E926" s="27" t="s">
        <v>7138</v>
      </c>
      <c r="F926" s="27" t="s">
        <v>5022</v>
      </c>
      <c r="H926" s="123" t="s">
        <v>5914</v>
      </c>
      <c r="I926" s="30" t="s">
        <v>6761</v>
      </c>
      <c r="J926" s="27" t="s">
        <v>8001</v>
      </c>
      <c r="M926" s="27" t="str">
        <f>IF(SUMPRODUCT(($H$2:H926=H926)*1)=1,I926,LOOKUP(1,0/($H$1:H925=H926),$M$1:M925)&amp;","&amp;I926)</f>
        <v>TS0077 新世代分行系統(NBS)</v>
      </c>
    </row>
    <row r="927" spans="1:13">
      <c r="A927" s="30" t="s">
        <v>6564</v>
      </c>
      <c r="B927" s="27" t="s">
        <v>6676</v>
      </c>
      <c r="D927" s="27" t="s">
        <v>8000</v>
      </c>
      <c r="E927" s="27" t="s">
        <v>7138</v>
      </c>
      <c r="F927" s="27" t="s">
        <v>5022</v>
      </c>
      <c r="H927" s="123" t="s">
        <v>5915</v>
      </c>
      <c r="I927" s="30" t="s">
        <v>6761</v>
      </c>
      <c r="J927" s="27" t="s">
        <v>8001</v>
      </c>
      <c r="M927" s="27" t="str">
        <f>IF(SUMPRODUCT(($H$2:H927=H927)*1)=1,I927,LOOKUP(1,0/($H$1:H926=H927),$M$1:M926)&amp;","&amp;I927)</f>
        <v>TS0077 新世代分行系統(NBS)</v>
      </c>
    </row>
    <row r="928" spans="1:13">
      <c r="A928" s="30" t="s">
        <v>6564</v>
      </c>
      <c r="B928" s="27" t="s">
        <v>6676</v>
      </c>
      <c r="D928" s="27" t="s">
        <v>8000</v>
      </c>
      <c r="E928" s="27" t="s">
        <v>7138</v>
      </c>
      <c r="F928" s="27" t="s">
        <v>5022</v>
      </c>
      <c r="H928" s="123" t="s">
        <v>5916</v>
      </c>
      <c r="I928" s="30" t="s">
        <v>6761</v>
      </c>
      <c r="J928" s="27" t="s">
        <v>8001</v>
      </c>
      <c r="M928" s="27" t="str">
        <f>IF(SUMPRODUCT(($H$2:H928=H928)*1)=1,I928,LOOKUP(1,0/($H$1:H927=H928),$M$1:M927)&amp;","&amp;I928)</f>
        <v>TS0077 新世代分行系統(NBS)</v>
      </c>
    </row>
    <row r="929" spans="1:13">
      <c r="A929" s="30" t="s">
        <v>6564</v>
      </c>
      <c r="B929" s="27" t="s">
        <v>6676</v>
      </c>
      <c r="D929" s="27" t="s">
        <v>8000</v>
      </c>
      <c r="E929" s="27" t="s">
        <v>7416</v>
      </c>
      <c r="F929" s="27" t="s">
        <v>5022</v>
      </c>
      <c r="H929" s="123" t="s">
        <v>5917</v>
      </c>
      <c r="I929" s="30" t="s">
        <v>6761</v>
      </c>
      <c r="J929" s="27" t="s">
        <v>8001</v>
      </c>
      <c r="M929" s="27" t="str">
        <f>IF(SUMPRODUCT(($H$2:H929=H929)*1)=1,I929,LOOKUP(1,0/($H$1:H928=H929),$M$1:M928)&amp;","&amp;I929)</f>
        <v>TS0077 新世代分行系統(NBS)</v>
      </c>
    </row>
    <row r="930" spans="1:13">
      <c r="A930" s="30" t="s">
        <v>6564</v>
      </c>
      <c r="B930" s="27" t="s">
        <v>6676</v>
      </c>
      <c r="D930" s="27" t="s">
        <v>8002</v>
      </c>
      <c r="E930" s="27" t="s">
        <v>7507</v>
      </c>
      <c r="F930" s="27" t="s">
        <v>5919</v>
      </c>
      <c r="H930" s="123" t="s">
        <v>5918</v>
      </c>
      <c r="I930" s="30" t="s">
        <v>6761</v>
      </c>
      <c r="J930" s="27" t="s">
        <v>8003</v>
      </c>
      <c r="M930" s="27" t="str">
        <f>IF(SUMPRODUCT(($H$2:H930=H930)*1)=1,I930,LOOKUP(1,0/($H$1:H929=H930),$M$1:M929)&amp;","&amp;I930)</f>
        <v>TS0077 新世代分行系統(NBS)</v>
      </c>
    </row>
    <row r="931" spans="1:13">
      <c r="A931" s="30" t="s">
        <v>6564</v>
      </c>
      <c r="B931" s="27" t="s">
        <v>6676</v>
      </c>
      <c r="D931" s="27" t="s">
        <v>8002</v>
      </c>
      <c r="E931" s="27" t="s">
        <v>6740</v>
      </c>
      <c r="F931" s="27" t="s">
        <v>8004</v>
      </c>
      <c r="H931" s="123" t="s">
        <v>5920</v>
      </c>
      <c r="I931" s="30" t="s">
        <v>6761</v>
      </c>
      <c r="J931" s="27" t="s">
        <v>8003</v>
      </c>
      <c r="M931" s="27" t="str">
        <f>IF(SUMPRODUCT(($H$2:H931=H931)*1)=1,I931,LOOKUP(1,0/($H$1:H930=H931),$M$1:M930)&amp;","&amp;I931)</f>
        <v>TS0077 新世代分行系統(NBS)</v>
      </c>
    </row>
    <row r="932" spans="1:13">
      <c r="A932" s="30" t="s">
        <v>6564</v>
      </c>
      <c r="B932" s="27" t="s">
        <v>6676</v>
      </c>
      <c r="D932" s="27" t="s">
        <v>8002</v>
      </c>
      <c r="E932" s="27" t="s">
        <v>6740</v>
      </c>
      <c r="F932" s="27" t="s">
        <v>8005</v>
      </c>
      <c r="H932" s="123" t="s">
        <v>5921</v>
      </c>
      <c r="I932" s="30" t="s">
        <v>6761</v>
      </c>
      <c r="J932" s="27" t="s">
        <v>8003</v>
      </c>
      <c r="M932" s="27" t="str">
        <f>IF(SUMPRODUCT(($H$2:H932=H932)*1)=1,I932,LOOKUP(1,0/($H$1:H931=H932),$M$1:M931)&amp;","&amp;I932)</f>
        <v>TS0077 新世代分行系統(NBS)</v>
      </c>
    </row>
    <row r="933" spans="1:13">
      <c r="A933" s="30" t="s">
        <v>6564</v>
      </c>
      <c r="B933" s="27" t="s">
        <v>6676</v>
      </c>
      <c r="D933" s="27" t="s">
        <v>8006</v>
      </c>
      <c r="E933" s="27" t="s">
        <v>7507</v>
      </c>
      <c r="F933" s="27" t="s">
        <v>7208</v>
      </c>
      <c r="H933" s="123" t="s">
        <v>5922</v>
      </c>
      <c r="I933" s="30" t="s">
        <v>6761</v>
      </c>
      <c r="J933" s="27" t="s">
        <v>8007</v>
      </c>
      <c r="M933" s="27" t="str">
        <f>IF(SUMPRODUCT(($H$2:H933=H933)*1)=1,I933,LOOKUP(1,0/($H$1:H932=H933),$M$1:M932)&amp;","&amp;I933)</f>
        <v>TS0077 新世代分行系統(NBS)</v>
      </c>
    </row>
    <row r="934" spans="1:13">
      <c r="A934" s="30" t="s">
        <v>6564</v>
      </c>
      <c r="B934" s="27" t="s">
        <v>6676</v>
      </c>
      <c r="D934" s="27" t="s">
        <v>7733</v>
      </c>
      <c r="E934" s="27" t="s">
        <v>7734</v>
      </c>
      <c r="F934" s="27" t="s">
        <v>5924</v>
      </c>
      <c r="H934" s="123" t="s">
        <v>5923</v>
      </c>
      <c r="I934" s="30" t="s">
        <v>6761</v>
      </c>
      <c r="J934" s="27" t="s">
        <v>8008</v>
      </c>
      <c r="M934" s="27" t="str">
        <f>IF(SUMPRODUCT(($H$2:H934=H934)*1)=1,I934,LOOKUP(1,0/($H$1:H933=H934),$M$1:M933)&amp;","&amp;I934)</f>
        <v>TS0077 新世代分行系統(NBS)</v>
      </c>
    </row>
    <row r="935" spans="1:13">
      <c r="A935" s="30" t="s">
        <v>6564</v>
      </c>
      <c r="B935" s="27" t="s">
        <v>6676</v>
      </c>
      <c r="D935" s="27" t="s">
        <v>8009</v>
      </c>
      <c r="E935" s="27" t="s">
        <v>7004</v>
      </c>
      <c r="F935" s="27" t="s">
        <v>8010</v>
      </c>
      <c r="H935" s="123" t="s">
        <v>5925</v>
      </c>
      <c r="I935" s="30" t="s">
        <v>6761</v>
      </c>
      <c r="J935" s="27" t="s">
        <v>8011</v>
      </c>
      <c r="M935" s="27" t="str">
        <f>IF(SUMPRODUCT(($H$2:H935=H935)*1)=1,I935,LOOKUP(1,0/($H$1:H934=H935),$M$1:M934)&amp;","&amp;I935)</f>
        <v>TS0077 新世代分行系統(NBS)</v>
      </c>
    </row>
    <row r="936" spans="1:13">
      <c r="A936" s="30" t="s">
        <v>6564</v>
      </c>
      <c r="B936" s="27" t="s">
        <v>6676</v>
      </c>
      <c r="D936" s="27" t="s">
        <v>7917</v>
      </c>
      <c r="E936" s="27" t="s">
        <v>6566</v>
      </c>
      <c r="F936" s="27" t="s">
        <v>8012</v>
      </c>
      <c r="H936" s="123" t="s">
        <v>5926</v>
      </c>
      <c r="I936" s="30" t="s">
        <v>6761</v>
      </c>
      <c r="J936" s="27" t="s">
        <v>8013</v>
      </c>
      <c r="M936" s="27" t="str">
        <f>IF(SUMPRODUCT(($H$2:H936=H936)*1)=1,I936,LOOKUP(1,0/($H$1:H935=H936),$M$1:M935)&amp;","&amp;I936)</f>
        <v>TS0077 新世代分行系統(NBS)</v>
      </c>
    </row>
    <row r="937" spans="1:13">
      <c r="A937" s="30" t="s">
        <v>6564</v>
      </c>
      <c r="B937" s="27" t="s">
        <v>6676</v>
      </c>
      <c r="D937" s="27" t="s">
        <v>7917</v>
      </c>
      <c r="E937" s="27" t="s">
        <v>6566</v>
      </c>
      <c r="F937" s="27" t="s">
        <v>8014</v>
      </c>
      <c r="H937" s="123" t="s">
        <v>5927</v>
      </c>
      <c r="I937" s="30" t="s">
        <v>6761</v>
      </c>
      <c r="J937" s="27" t="s">
        <v>8015</v>
      </c>
      <c r="M937" s="27" t="str">
        <f>IF(SUMPRODUCT(($H$2:H937=H937)*1)=1,I937,LOOKUP(1,0/($H$1:H936=H937),$M$1:M936)&amp;","&amp;I937)</f>
        <v>TS0077 新世代分行系統(NBS)</v>
      </c>
    </row>
    <row r="938" spans="1:13">
      <c r="A938" s="30" t="s">
        <v>6564</v>
      </c>
      <c r="B938" s="27" t="s">
        <v>6676</v>
      </c>
      <c r="D938" s="27" t="s">
        <v>8016</v>
      </c>
      <c r="E938" s="27" t="s">
        <v>8017</v>
      </c>
      <c r="F938" s="27" t="s">
        <v>5929</v>
      </c>
      <c r="H938" s="123" t="s">
        <v>5928</v>
      </c>
      <c r="I938" s="30" t="s">
        <v>6761</v>
      </c>
      <c r="J938" s="27" t="s">
        <v>7019</v>
      </c>
      <c r="M938" s="27" t="str">
        <f>IF(SUMPRODUCT(($H$2:H938=H938)*1)=1,I938,LOOKUP(1,0/($H$1:H937=H938),$M$1:M937)&amp;","&amp;I938)</f>
        <v>TS0077 新世代分行系統(NBS)</v>
      </c>
    </row>
    <row r="939" spans="1:13">
      <c r="A939" s="30" t="s">
        <v>6564</v>
      </c>
      <c r="B939" s="27" t="s">
        <v>6676</v>
      </c>
      <c r="D939" s="27" t="s">
        <v>7844</v>
      </c>
      <c r="E939" s="27" t="s">
        <v>6566</v>
      </c>
      <c r="F939" s="27" t="s">
        <v>8018</v>
      </c>
      <c r="H939" s="123" t="s">
        <v>5931</v>
      </c>
      <c r="I939" s="30" t="s">
        <v>6761</v>
      </c>
      <c r="J939" s="27" t="s">
        <v>8019</v>
      </c>
      <c r="M939" s="27" t="str">
        <f>IF(SUMPRODUCT(($H$2:H939=H939)*1)=1,I939,LOOKUP(1,0/($H$1:H938=H939),$M$1:M938)&amp;","&amp;I939)</f>
        <v>TS0077 新世代分行系統(NBS)</v>
      </c>
    </row>
    <row r="940" spans="1:13">
      <c r="A940" s="30" t="s">
        <v>6564</v>
      </c>
      <c r="B940" s="27" t="s">
        <v>6676</v>
      </c>
      <c r="D940" s="27" t="s">
        <v>8020</v>
      </c>
      <c r="E940" s="27" t="s">
        <v>6566</v>
      </c>
      <c r="F940" s="27" t="s">
        <v>8021</v>
      </c>
      <c r="H940" s="123" t="s">
        <v>5932</v>
      </c>
      <c r="I940" s="30" t="s">
        <v>6761</v>
      </c>
      <c r="J940" s="27" t="s">
        <v>8022</v>
      </c>
      <c r="M940" s="27" t="str">
        <f>IF(SUMPRODUCT(($H$2:H940=H940)*1)=1,I940,LOOKUP(1,0/($H$1:H939=H940),$M$1:M939)&amp;","&amp;I940)</f>
        <v>TS0077 新世代分行系統(NBS)</v>
      </c>
    </row>
    <row r="941" spans="1:13">
      <c r="A941" s="30" t="s">
        <v>6564</v>
      </c>
      <c r="B941" s="27" t="s">
        <v>6676</v>
      </c>
      <c r="D941" s="27" t="s">
        <v>8023</v>
      </c>
      <c r="E941" s="27" t="s">
        <v>6584</v>
      </c>
      <c r="F941" s="27" t="s">
        <v>8024</v>
      </c>
      <c r="H941" s="123" t="s">
        <v>5936</v>
      </c>
      <c r="I941" s="30" t="s">
        <v>8025</v>
      </c>
      <c r="J941" s="27" t="s">
        <v>8026</v>
      </c>
      <c r="M941" s="27" t="str">
        <f>IF(SUMPRODUCT(($H$2:H941=H941)*1)=1,I941,LOOKUP(1,0/($H$1:H940=H941),$M$1:M940)&amp;","&amp;I941)</f>
        <v>TS0083 資產規劃報告書系統(WMS)</v>
      </c>
    </row>
    <row r="942" spans="1:13">
      <c r="A942" s="30" t="s">
        <v>6564</v>
      </c>
      <c r="B942" s="27" t="s">
        <v>6676</v>
      </c>
      <c r="D942" s="27" t="s">
        <v>8023</v>
      </c>
      <c r="E942" s="27" t="s">
        <v>6584</v>
      </c>
      <c r="F942" s="27" t="s">
        <v>8024</v>
      </c>
      <c r="H942" s="123" t="s">
        <v>5936</v>
      </c>
      <c r="I942" s="30" t="s">
        <v>6912</v>
      </c>
      <c r="J942" s="27" t="s">
        <v>8026</v>
      </c>
      <c r="M942" s="27" t="str">
        <f>IF(SUMPRODUCT(($H$2:H942=H942)*1)=1,I942,LOOKUP(1,0/($H$1:H941=H942),$M$1:M941)&amp;","&amp;I942)</f>
        <v>TS0083 資產規劃報告書系統(WMS),TS0096 財金業務支援系統(TSS)</v>
      </c>
    </row>
    <row r="943" spans="1:13">
      <c r="A943" s="30" t="s">
        <v>6564</v>
      </c>
      <c r="B943" s="27" t="s">
        <v>6676</v>
      </c>
      <c r="D943" s="27" t="s">
        <v>8023</v>
      </c>
      <c r="E943" s="27" t="s">
        <v>6584</v>
      </c>
      <c r="F943" s="27" t="s">
        <v>8024</v>
      </c>
      <c r="H943" s="123" t="s">
        <v>5936</v>
      </c>
      <c r="I943" s="30" t="s">
        <v>6789</v>
      </c>
      <c r="J943" s="27" t="s">
        <v>8026</v>
      </c>
      <c r="M943" s="27" t="str">
        <f>IF(SUMPRODUCT(($H$2:H943=H943)*1)=1,I943,LOOKUP(1,0/($H$1:H942=H943),$M$1:M942)&amp;","&amp;I943)</f>
        <v>TS0083 資產規劃報告書系統(WMS),TS0096 財金業務支援系統(TSS),UPC016 交易GateWay</v>
      </c>
    </row>
    <row r="944" spans="1:13">
      <c r="A944" s="30" t="s">
        <v>6564</v>
      </c>
      <c r="B944" s="27" t="s">
        <v>6676</v>
      </c>
      <c r="D944" s="27" t="s">
        <v>8023</v>
      </c>
      <c r="E944" s="27" t="s">
        <v>6584</v>
      </c>
      <c r="F944" s="27" t="s">
        <v>8024</v>
      </c>
      <c r="H944" s="123" t="s">
        <v>5936</v>
      </c>
      <c r="I944" s="30" t="s">
        <v>6882</v>
      </c>
      <c r="J944" s="27" t="s">
        <v>8026</v>
      </c>
      <c r="M944" s="27" t="str">
        <f>IF(SUMPRODUCT(($H$2:H944=H944)*1)=1,I944,LOOKUP(1,0/($H$1:H943=H944),$M$1:M943)&amp;","&amp;I944)</f>
        <v>TS0083 資產規劃報告書系統(WMS),TS0096 財金業務支援系統(TSS),UPC016 交易GateWay,TST002 玉證線上開戶系統(onlineaccount)</v>
      </c>
    </row>
    <row r="945" spans="1:13">
      <c r="A945" s="30" t="s">
        <v>6564</v>
      </c>
      <c r="B945" s="27" t="s">
        <v>6676</v>
      </c>
      <c r="D945" s="27" t="s">
        <v>8023</v>
      </c>
      <c r="E945" s="27" t="s">
        <v>6584</v>
      </c>
      <c r="F945" s="27" t="s">
        <v>8024</v>
      </c>
      <c r="H945" s="123" t="s">
        <v>5936</v>
      </c>
      <c r="I945" s="30" t="s">
        <v>7167</v>
      </c>
      <c r="J945" s="27" t="s">
        <v>8026</v>
      </c>
      <c r="M945" s="27" t="str">
        <f>IF(SUMPRODUCT(($H$2:H945=H945)*1)=1,I945,LOOKUP(1,0/($H$1:H944=H945),$M$1:M944)&amp;","&amp;I945)</f>
        <v>TS0083 資產規劃報告書系統(WMS),TS0096 財金業務支援系統(TSS),UPC016 交易GateWay,TST002 玉證線上開戶系統(onlineaccount),UP0046 外匯共用平台</v>
      </c>
    </row>
    <row r="946" spans="1:13">
      <c r="A946" s="30" t="s">
        <v>6564</v>
      </c>
      <c r="B946" s="27" t="s">
        <v>6676</v>
      </c>
      <c r="D946" s="27" t="s">
        <v>7593</v>
      </c>
      <c r="E946" s="27" t="s">
        <v>6993</v>
      </c>
      <c r="F946" s="27" t="s">
        <v>7594</v>
      </c>
      <c r="H946" s="123" t="s">
        <v>5642</v>
      </c>
      <c r="I946" s="30" t="s">
        <v>6761</v>
      </c>
      <c r="J946" s="27" t="s">
        <v>7595</v>
      </c>
      <c r="M946" s="27" t="str">
        <f>IF(SUMPRODUCT(($H$2:H946=H946)*1)=1,I946,LOOKUP(1,0/($H$1:H945=H946),$M$1:M945)&amp;","&amp;I946)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7" spans="1:13">
      <c r="A947" s="30" t="s">
        <v>6564</v>
      </c>
      <c r="B947" s="27" t="s">
        <v>6676</v>
      </c>
      <c r="D947" s="27" t="s">
        <v>7593</v>
      </c>
      <c r="E947" s="27" t="s">
        <v>6993</v>
      </c>
      <c r="F947" s="27" t="s">
        <v>7594</v>
      </c>
      <c r="H947" s="123" t="s">
        <v>5642</v>
      </c>
      <c r="I947" s="30" t="s">
        <v>6761</v>
      </c>
      <c r="J947" s="27" t="s">
        <v>7595</v>
      </c>
      <c r="M947" s="27" t="str">
        <f>IF(SUMPRODUCT(($H$2:H947=H947)*1)=1,I947,LOOKUP(1,0/($H$1:H946=H947),$M$1:M946)&amp;","&amp;I947)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8" spans="1:13">
      <c r="A948" s="30" t="s">
        <v>6564</v>
      </c>
      <c r="B948" s="27" t="s">
        <v>6676</v>
      </c>
      <c r="D948" s="27" t="s">
        <v>7593</v>
      </c>
      <c r="E948" s="27" t="s">
        <v>6993</v>
      </c>
      <c r="F948" s="27" t="s">
        <v>7594</v>
      </c>
      <c r="H948" s="123" t="s">
        <v>5642</v>
      </c>
      <c r="I948" s="30" t="s">
        <v>6761</v>
      </c>
      <c r="J948" s="27" t="s">
        <v>7595</v>
      </c>
      <c r="M948" s="27" t="str">
        <f>IF(SUMPRODUCT(($H$2:H948=H948)*1)=1,I948,LOOKUP(1,0/($H$1:H947=H948),$M$1:M947)&amp;","&amp;I948)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9" spans="1:13">
      <c r="A949" s="30" t="s">
        <v>6564</v>
      </c>
      <c r="B949" s="27" t="s">
        <v>6676</v>
      </c>
      <c r="D949" s="27" t="s">
        <v>7593</v>
      </c>
      <c r="E949" s="27" t="s">
        <v>6993</v>
      </c>
      <c r="F949" s="27" t="s">
        <v>7594</v>
      </c>
      <c r="H949" s="123" t="s">
        <v>5642</v>
      </c>
      <c r="I949" s="30" t="s">
        <v>6761</v>
      </c>
      <c r="J949" s="27" t="s">
        <v>7595</v>
      </c>
      <c r="M949" s="27" t="str">
        <f>IF(SUMPRODUCT(($H$2:H949=H949)*1)=1,I949,LOOKUP(1,0/($H$1:H948=H949),$M$1:M948)&amp;","&amp;I949)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0" spans="1:13">
      <c r="A950" s="30" t="s">
        <v>6564</v>
      </c>
      <c r="B950" s="27" t="s">
        <v>6676</v>
      </c>
      <c r="D950" s="27" t="s">
        <v>7593</v>
      </c>
      <c r="E950" s="27" t="s">
        <v>6993</v>
      </c>
      <c r="F950" s="27" t="s">
        <v>7594</v>
      </c>
      <c r="H950" s="123" t="s">
        <v>5642</v>
      </c>
      <c r="I950" s="30" t="s">
        <v>6761</v>
      </c>
      <c r="J950" s="27" t="s">
        <v>7595</v>
      </c>
      <c r="M950" s="27" t="str">
        <f>IF(SUMPRODUCT(($H$2:H950=H950)*1)=1,I950,LOOKUP(1,0/($H$1:H949=H950),$M$1:M949)&amp;","&amp;I950)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1" spans="1:13">
      <c r="A951" s="30" t="s">
        <v>6564</v>
      </c>
      <c r="B951" s="27" t="s">
        <v>6676</v>
      </c>
      <c r="D951" s="27" t="s">
        <v>7593</v>
      </c>
      <c r="E951" s="27" t="s">
        <v>6993</v>
      </c>
      <c r="F951" s="27" t="s">
        <v>7594</v>
      </c>
      <c r="H951" s="123" t="s">
        <v>5642</v>
      </c>
      <c r="I951" s="30" t="s">
        <v>6761</v>
      </c>
      <c r="J951" s="27" t="s">
        <v>7595</v>
      </c>
      <c r="M951" s="27" t="str">
        <f>IF(SUMPRODUCT(($H$2:H951=H951)*1)=1,I951,LOOKUP(1,0/($H$1:H950=H951),$M$1:M950)&amp;","&amp;I951)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2" spans="1:13">
      <c r="A952" s="30" t="s">
        <v>6564</v>
      </c>
      <c r="B952" s="27" t="s">
        <v>6676</v>
      </c>
      <c r="D952" s="27" t="s">
        <v>7593</v>
      </c>
      <c r="E952" s="27" t="s">
        <v>6993</v>
      </c>
      <c r="F952" s="27" t="s">
        <v>7594</v>
      </c>
      <c r="H952" s="123" t="s">
        <v>5642</v>
      </c>
      <c r="I952" s="30" t="s">
        <v>6761</v>
      </c>
      <c r="J952" s="27" t="s">
        <v>7595</v>
      </c>
      <c r="M952" s="27" t="str">
        <f>IF(SUMPRODUCT(($H$2:H952=H952)*1)=1,I952,LOOKUP(1,0/($H$1:H951=H952),$M$1:M951)&amp;","&amp;I952)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3" spans="1:13">
      <c r="A953" s="30" t="s">
        <v>6564</v>
      </c>
      <c r="B953" s="27" t="s">
        <v>6676</v>
      </c>
      <c r="D953" s="27" t="s">
        <v>7593</v>
      </c>
      <c r="E953" s="27" t="s">
        <v>6993</v>
      </c>
      <c r="F953" s="27" t="s">
        <v>7594</v>
      </c>
      <c r="H953" s="123" t="s">
        <v>5642</v>
      </c>
      <c r="I953" s="30" t="s">
        <v>6761</v>
      </c>
      <c r="J953" s="27" t="s">
        <v>7595</v>
      </c>
      <c r="M953" s="27" t="str">
        <f>IF(SUMPRODUCT(($H$2:H953=H953)*1)=1,I953,LOOKUP(1,0/($H$1:H952=H953),$M$1:M952)&amp;","&amp;I953)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4" spans="1:13">
      <c r="A954" s="30" t="s">
        <v>6564</v>
      </c>
      <c r="B954" s="27" t="s">
        <v>6676</v>
      </c>
      <c r="D954" s="27" t="s">
        <v>7593</v>
      </c>
      <c r="E954" s="27" t="s">
        <v>6993</v>
      </c>
      <c r="F954" s="27" t="s">
        <v>7594</v>
      </c>
      <c r="H954" s="123" t="s">
        <v>5642</v>
      </c>
      <c r="I954" s="30" t="s">
        <v>6761</v>
      </c>
      <c r="J954" s="27" t="s">
        <v>7595</v>
      </c>
      <c r="M954" s="27" t="str">
        <f>IF(SUMPRODUCT(($H$2:H954=H954)*1)=1,I954,LOOKUP(1,0/($H$1:H953=H954),$M$1:M953)&amp;","&amp;I954)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5" spans="1:13">
      <c r="A955" s="30" t="s">
        <v>6564</v>
      </c>
      <c r="B955" s="27" t="s">
        <v>6676</v>
      </c>
      <c r="D955" s="27" t="s">
        <v>7593</v>
      </c>
      <c r="E955" s="27" t="s">
        <v>6993</v>
      </c>
      <c r="F955" s="27" t="s">
        <v>7594</v>
      </c>
      <c r="H955" s="123" t="s">
        <v>5642</v>
      </c>
      <c r="I955" s="30" t="s">
        <v>6761</v>
      </c>
      <c r="J955" s="27" t="s">
        <v>7595</v>
      </c>
      <c r="M955" s="27" t="str">
        <f>IF(SUMPRODUCT(($H$2:H955=H955)*1)=1,I955,LOOKUP(1,0/($H$1:H954=H955),$M$1:M954)&amp;","&amp;I955)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6" spans="1:13">
      <c r="A956" s="30" t="s">
        <v>6564</v>
      </c>
      <c r="B956" s="27" t="s">
        <v>6676</v>
      </c>
      <c r="D956" s="27" t="s">
        <v>7593</v>
      </c>
      <c r="E956" s="27" t="s">
        <v>6993</v>
      </c>
      <c r="F956" s="27" t="s">
        <v>7594</v>
      </c>
      <c r="H956" s="123" t="s">
        <v>5642</v>
      </c>
      <c r="I956" s="30" t="s">
        <v>6761</v>
      </c>
      <c r="J956" s="27" t="s">
        <v>7595</v>
      </c>
      <c r="M956" s="27" t="str">
        <f>IF(SUMPRODUCT(($H$2:H956=H956)*1)=1,I956,LOOKUP(1,0/($H$1:H955=H956),$M$1:M955)&amp;","&amp;I956)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7" spans="1:13">
      <c r="A957" s="30" t="s">
        <v>6564</v>
      </c>
      <c r="B957" s="27" t="s">
        <v>6676</v>
      </c>
      <c r="D957" s="27" t="s">
        <v>7593</v>
      </c>
      <c r="E957" s="27" t="s">
        <v>6993</v>
      </c>
      <c r="F957" s="27" t="s">
        <v>7594</v>
      </c>
      <c r="H957" s="123" t="s">
        <v>5642</v>
      </c>
      <c r="I957" s="30" t="s">
        <v>6761</v>
      </c>
      <c r="J957" s="27" t="s">
        <v>7595</v>
      </c>
      <c r="M957" s="27" t="str">
        <f>IF(SUMPRODUCT(($H$2:H957=H957)*1)=1,I957,LOOKUP(1,0/($H$1:H956=H957),$M$1:M956)&amp;","&amp;I957)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8" spans="1:13">
      <c r="A958" s="30" t="s">
        <v>6564</v>
      </c>
      <c r="B958" s="27" t="s">
        <v>6676</v>
      </c>
      <c r="D958" s="27" t="s">
        <v>7593</v>
      </c>
      <c r="E958" s="27" t="s">
        <v>6993</v>
      </c>
      <c r="F958" s="27" t="s">
        <v>7594</v>
      </c>
      <c r="H958" s="123" t="s">
        <v>5642</v>
      </c>
      <c r="I958" s="30" t="s">
        <v>6761</v>
      </c>
      <c r="J958" s="27" t="s">
        <v>7595</v>
      </c>
      <c r="M958" s="27" t="str">
        <f>IF(SUMPRODUCT(($H$2:H958=H958)*1)=1,I958,LOOKUP(1,0/($H$1:H957=H958),$M$1:M957)&amp;","&amp;I958)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9" spans="1:13">
      <c r="A959" s="30" t="s">
        <v>6564</v>
      </c>
      <c r="B959" s="27" t="s">
        <v>6676</v>
      </c>
      <c r="D959" s="27" t="s">
        <v>8027</v>
      </c>
      <c r="E959" s="27" t="s">
        <v>6867</v>
      </c>
      <c r="F959" s="27" t="s">
        <v>8028</v>
      </c>
      <c r="H959" s="123" t="s">
        <v>5937</v>
      </c>
      <c r="I959" s="30" t="s">
        <v>6761</v>
      </c>
      <c r="J959" s="27" t="s">
        <v>7625</v>
      </c>
      <c r="M959" s="27" t="str">
        <f>IF(SUMPRODUCT(($H$2:H959=H959)*1)=1,I959,LOOKUP(1,0/($H$1:H958=H959),$M$1:M958)&amp;","&amp;I959)</f>
        <v>TS0077 新世代分行系統(NBS)</v>
      </c>
    </row>
    <row r="960" spans="1:13">
      <c r="A960" s="30" t="s">
        <v>6564</v>
      </c>
      <c r="B960" s="27" t="s">
        <v>6676</v>
      </c>
      <c r="D960" s="27" t="s">
        <v>8029</v>
      </c>
      <c r="E960" s="27" t="s">
        <v>6867</v>
      </c>
      <c r="F960" s="27" t="s">
        <v>8030</v>
      </c>
      <c r="H960" s="123" t="s">
        <v>5938</v>
      </c>
      <c r="I960" s="30" t="s">
        <v>6761</v>
      </c>
      <c r="J960" s="27" t="s">
        <v>7625</v>
      </c>
      <c r="M960" s="27" t="str">
        <f>IF(SUMPRODUCT(($H$2:H960=H960)*1)=1,I960,LOOKUP(1,0/($H$1:H959=H960),$M$1:M959)&amp;","&amp;I960)</f>
        <v>TS0077 新世代分行系統(NBS)</v>
      </c>
    </row>
    <row r="961" spans="1:13">
      <c r="A961" s="30" t="s">
        <v>6564</v>
      </c>
      <c r="B961" s="27" t="s">
        <v>6676</v>
      </c>
      <c r="D961" s="27" t="s">
        <v>8031</v>
      </c>
      <c r="E961" s="27" t="s">
        <v>6867</v>
      </c>
      <c r="F961" s="27" t="s">
        <v>8032</v>
      </c>
      <c r="H961" s="123" t="s">
        <v>5939</v>
      </c>
      <c r="I961" s="30" t="s">
        <v>6761</v>
      </c>
      <c r="J961" s="27" t="s">
        <v>7625</v>
      </c>
      <c r="M961" s="27" t="str">
        <f>IF(SUMPRODUCT(($H$2:H961=H961)*1)=1,I961,LOOKUP(1,0/($H$1:H960=H961),$M$1:M960)&amp;","&amp;I961)</f>
        <v>TS0077 新世代分行系統(NBS)</v>
      </c>
    </row>
    <row r="962" spans="1:13">
      <c r="A962" s="30" t="s">
        <v>6819</v>
      </c>
      <c r="B962" s="27" t="s">
        <v>6676</v>
      </c>
      <c r="D962" s="27" t="s">
        <v>8033</v>
      </c>
      <c r="E962" s="27" t="s">
        <v>6740</v>
      </c>
      <c r="F962" s="27" t="s">
        <v>6216</v>
      </c>
      <c r="H962" s="123" t="s">
        <v>5940</v>
      </c>
      <c r="I962" s="30" t="s">
        <v>6761</v>
      </c>
      <c r="J962" s="27" t="s">
        <v>6936</v>
      </c>
      <c r="M962" s="27" t="str">
        <f>IF(SUMPRODUCT(($H$2:H962=H962)*1)=1,I962,LOOKUP(1,0/($H$1:H961=H962),$M$1:M961)&amp;","&amp;I962)</f>
        <v>TS0077 新世代分行系統(NBS)</v>
      </c>
    </row>
    <row r="963" spans="1:13">
      <c r="A963" s="30" t="s">
        <v>6819</v>
      </c>
      <c r="B963" s="27" t="s">
        <v>6676</v>
      </c>
      <c r="D963" s="27" t="s">
        <v>7348</v>
      </c>
      <c r="E963" s="27" t="s">
        <v>7349</v>
      </c>
      <c r="F963" s="27" t="s">
        <v>7350</v>
      </c>
      <c r="H963" s="123" t="s">
        <v>5941</v>
      </c>
      <c r="I963" s="30" t="s">
        <v>6761</v>
      </c>
      <c r="J963" s="27" t="s">
        <v>6936</v>
      </c>
      <c r="M963" s="27" t="str">
        <f>IF(SUMPRODUCT(($H$2:H963=H963)*1)=1,I963,LOOKUP(1,0/($H$1:H962=H963),$M$1:M962)&amp;","&amp;I963)</f>
        <v>TS0077 新世代分行系統(NBS)</v>
      </c>
    </row>
    <row r="964" spans="1:13">
      <c r="A964" s="30" t="s">
        <v>6819</v>
      </c>
      <c r="B964" s="27" t="s">
        <v>6676</v>
      </c>
      <c r="D964" s="27" t="s">
        <v>8034</v>
      </c>
      <c r="E964" s="27" t="s">
        <v>7349</v>
      </c>
      <c r="F964" s="27" t="s">
        <v>8035</v>
      </c>
      <c r="H964" s="123" t="s">
        <v>5942</v>
      </c>
      <c r="I964" s="30" t="s">
        <v>6761</v>
      </c>
      <c r="J964" s="27" t="s">
        <v>6936</v>
      </c>
      <c r="M964" s="27" t="str">
        <f>IF(SUMPRODUCT(($H$2:H964=H964)*1)=1,I964,LOOKUP(1,0/($H$1:H963=H964),$M$1:M963)&amp;","&amp;I964)</f>
        <v>TS0077 新世代分行系統(NBS)</v>
      </c>
    </row>
    <row r="965" spans="1:13">
      <c r="A965" s="30" t="s">
        <v>6819</v>
      </c>
      <c r="B965" s="27" t="s">
        <v>6676</v>
      </c>
      <c r="D965" s="27" t="s">
        <v>6944</v>
      </c>
      <c r="E965" s="27" t="s">
        <v>6646</v>
      </c>
      <c r="F965" s="27" t="s">
        <v>6945</v>
      </c>
      <c r="H965" s="123" t="s">
        <v>5943</v>
      </c>
      <c r="I965" s="30" t="s">
        <v>6761</v>
      </c>
      <c r="J965" s="27" t="s">
        <v>6946</v>
      </c>
      <c r="M965" s="27" t="str">
        <f>IF(SUMPRODUCT(($H$2:H965=H965)*1)=1,I965,LOOKUP(1,0/($H$1:H964=H965),$M$1:M964)&amp;","&amp;I965)</f>
        <v>TS0077 新世代分行系統(NBS)</v>
      </c>
    </row>
    <row r="966" spans="1:13">
      <c r="A966" s="30" t="s">
        <v>6819</v>
      </c>
      <c r="B966" s="27" t="s">
        <v>6676</v>
      </c>
      <c r="D966" s="27" t="s">
        <v>8036</v>
      </c>
      <c r="E966" s="27" t="s">
        <v>7138</v>
      </c>
      <c r="F966" s="27" t="s">
        <v>8037</v>
      </c>
      <c r="H966" s="123" t="s">
        <v>5944</v>
      </c>
      <c r="I966" s="30" t="s">
        <v>6761</v>
      </c>
      <c r="J966" s="27" t="s">
        <v>6922</v>
      </c>
      <c r="M966" s="27" t="str">
        <f>IF(SUMPRODUCT(($H$2:H966=H966)*1)=1,I966,LOOKUP(1,0/($H$1:H965=H966),$M$1:M965)&amp;","&amp;I966)</f>
        <v>TS0077 新世代分行系統(NBS)</v>
      </c>
    </row>
    <row r="967" spans="1:13">
      <c r="A967" s="30" t="s">
        <v>6819</v>
      </c>
      <c r="B967" s="27" t="s">
        <v>6676</v>
      </c>
      <c r="D967" s="27" t="s">
        <v>8038</v>
      </c>
      <c r="E967" s="27" t="s">
        <v>6584</v>
      </c>
      <c r="F967" s="27" t="s">
        <v>8039</v>
      </c>
      <c r="H967" s="123" t="s">
        <v>5945</v>
      </c>
      <c r="I967" s="30" t="s">
        <v>6761</v>
      </c>
      <c r="J967" s="27" t="s">
        <v>6936</v>
      </c>
      <c r="M967" s="27" t="str">
        <f>IF(SUMPRODUCT(($H$2:H967=H967)*1)=1,I967,LOOKUP(1,0/($H$1:H966=H967),$M$1:M966)&amp;","&amp;I967)</f>
        <v>TS0077 新世代分行系統(NBS)</v>
      </c>
    </row>
    <row r="968" spans="1:13">
      <c r="A968" s="30" t="s">
        <v>6564</v>
      </c>
      <c r="B968" s="27" t="s">
        <v>6676</v>
      </c>
      <c r="D968" s="27" t="s">
        <v>8040</v>
      </c>
      <c r="E968" s="27" t="s">
        <v>7004</v>
      </c>
      <c r="F968" s="27" t="s">
        <v>8041</v>
      </c>
      <c r="H968" s="123" t="s">
        <v>5946</v>
      </c>
      <c r="I968" s="30" t="s">
        <v>6761</v>
      </c>
      <c r="J968" s="27" t="s">
        <v>8042</v>
      </c>
      <c r="M968" s="27" t="str">
        <f>IF(SUMPRODUCT(($H$2:H968=H968)*1)=1,I968,LOOKUP(1,0/($H$1:H967=H968),$M$1:M967)&amp;","&amp;I968)</f>
        <v>TS0077 新世代分行系統(NBS)</v>
      </c>
    </row>
    <row r="969" spans="1:13">
      <c r="A969" s="30" t="s">
        <v>6564</v>
      </c>
      <c r="B969" s="27" t="s">
        <v>6676</v>
      </c>
      <c r="D969" s="27" t="s">
        <v>8040</v>
      </c>
      <c r="E969" s="27" t="s">
        <v>8043</v>
      </c>
      <c r="F969" s="27" t="s">
        <v>5033</v>
      </c>
      <c r="H969" s="123" t="s">
        <v>5947</v>
      </c>
      <c r="I969" s="30" t="s">
        <v>6761</v>
      </c>
      <c r="J969" s="27" t="s">
        <v>8042</v>
      </c>
      <c r="M969" s="27" t="str">
        <f>IF(SUMPRODUCT(($H$2:H969=H969)*1)=1,I969,LOOKUP(1,0/($H$1:H968=H969),$M$1:M968)&amp;","&amp;I969)</f>
        <v>TS0077 新世代分行系統(NBS)</v>
      </c>
    </row>
    <row r="970" spans="1:13">
      <c r="A970" s="30" t="s">
        <v>6564</v>
      </c>
      <c r="B970" s="27" t="s">
        <v>6676</v>
      </c>
      <c r="D970" s="27" t="s">
        <v>8040</v>
      </c>
      <c r="E970" s="27" t="s">
        <v>7004</v>
      </c>
      <c r="F970" s="27" t="s">
        <v>8041</v>
      </c>
      <c r="H970" s="123" t="s">
        <v>5948</v>
      </c>
      <c r="I970" s="30" t="s">
        <v>6761</v>
      </c>
      <c r="J970" s="27" t="s">
        <v>8042</v>
      </c>
      <c r="M970" s="27" t="str">
        <f>IF(SUMPRODUCT(($H$2:H970=H970)*1)=1,I970,LOOKUP(1,0/($H$1:H969=H970),$M$1:M969)&amp;","&amp;I970)</f>
        <v>TS0077 新世代分行系統(NBS)</v>
      </c>
    </row>
    <row r="971" spans="1:13">
      <c r="A971" s="30" t="s">
        <v>6819</v>
      </c>
      <c r="B971" s="27" t="s">
        <v>6676</v>
      </c>
      <c r="D971" s="27" t="s">
        <v>8044</v>
      </c>
      <c r="E971" s="27" t="s">
        <v>8045</v>
      </c>
      <c r="F971" s="27" t="s">
        <v>8046</v>
      </c>
      <c r="H971" s="123" t="s">
        <v>5949</v>
      </c>
      <c r="I971" s="30" t="s">
        <v>6761</v>
      </c>
      <c r="J971" s="27" t="s">
        <v>8047</v>
      </c>
      <c r="M971" s="27" t="str">
        <f>IF(SUMPRODUCT(($H$2:H971=H971)*1)=1,I971,LOOKUP(1,0/($H$1:H970=H971),$M$1:M970)&amp;","&amp;I971)</f>
        <v>TS0077 新世代分行系統(NBS)</v>
      </c>
    </row>
    <row r="972" spans="1:13">
      <c r="A972" s="30" t="s">
        <v>6819</v>
      </c>
      <c r="B972" s="27" t="s">
        <v>6676</v>
      </c>
      <c r="D972" s="27" t="s">
        <v>8048</v>
      </c>
      <c r="E972" s="27" t="s">
        <v>8045</v>
      </c>
      <c r="F972" s="27" t="s">
        <v>5060</v>
      </c>
      <c r="H972" s="123" t="s">
        <v>5950</v>
      </c>
      <c r="I972" s="30" t="s">
        <v>6761</v>
      </c>
      <c r="J972" s="27" t="s">
        <v>8047</v>
      </c>
      <c r="M972" s="27" t="str">
        <f>IF(SUMPRODUCT(($H$2:H972=H972)*1)=1,I972,LOOKUP(1,0/($H$1:H971=H972),$M$1:M971)&amp;","&amp;I972)</f>
        <v>TS0077 新世代分行系統(NBS)</v>
      </c>
    </row>
    <row r="973" spans="1:13">
      <c r="A973" s="30" t="s">
        <v>6819</v>
      </c>
      <c r="B973" s="27" t="s">
        <v>6676</v>
      </c>
      <c r="D973" s="27" t="s">
        <v>8049</v>
      </c>
      <c r="E973" s="27" t="s">
        <v>8045</v>
      </c>
      <c r="F973" s="27" t="s">
        <v>8050</v>
      </c>
      <c r="H973" s="123" t="s">
        <v>5951</v>
      </c>
      <c r="I973" s="30" t="s">
        <v>6761</v>
      </c>
      <c r="J973" s="27" t="s">
        <v>8047</v>
      </c>
      <c r="M973" s="27" t="str">
        <f>IF(SUMPRODUCT(($H$2:H973=H973)*1)=1,I973,LOOKUP(1,0/($H$1:H972=H973),$M$1:M972)&amp;","&amp;I973)</f>
        <v>TS0077 新世代分行系統(NBS)</v>
      </c>
    </row>
    <row r="974" spans="1:13">
      <c r="A974" s="30" t="s">
        <v>6564</v>
      </c>
      <c r="B974" s="27" t="s">
        <v>6676</v>
      </c>
      <c r="D974" s="27" t="s">
        <v>7031</v>
      </c>
      <c r="E974" s="27" t="s">
        <v>6596</v>
      </c>
      <c r="F974" s="27" t="s">
        <v>7032</v>
      </c>
      <c r="H974" s="123" t="s">
        <v>5952</v>
      </c>
      <c r="I974" s="30" t="s">
        <v>6761</v>
      </c>
      <c r="J974" s="27" t="s">
        <v>7168</v>
      </c>
      <c r="M974" s="27" t="str">
        <f>IF(SUMPRODUCT(($H$2:H974=H974)*1)=1,I974,LOOKUP(1,0/($H$1:H973=H974),$M$1:M973)&amp;","&amp;I974)</f>
        <v>TS0077 新世代分行系統(NBS)</v>
      </c>
    </row>
    <row r="975" spans="1:13">
      <c r="A975" s="30" t="s">
        <v>6819</v>
      </c>
      <c r="B975" s="27" t="s">
        <v>6676</v>
      </c>
      <c r="D975" s="27" t="s">
        <v>8051</v>
      </c>
      <c r="E975" s="27" t="s">
        <v>7004</v>
      </c>
      <c r="F975" s="27" t="s">
        <v>8052</v>
      </c>
      <c r="H975" s="123" t="s">
        <v>5953</v>
      </c>
      <c r="I975" s="30" t="s">
        <v>6610</v>
      </c>
      <c r="J975" s="27" t="s">
        <v>7006</v>
      </c>
      <c r="M975" s="27" t="str">
        <f>IF(SUMPRODUCT(($H$2:H975=H975)*1)=1,I975,LOOKUP(1,0/($H$1:H974=H975),$M$1:M974)&amp;","&amp;I975)</f>
        <v>TS0052 客服系統</v>
      </c>
    </row>
    <row r="976" spans="1:13">
      <c r="A976" s="30" t="s">
        <v>6819</v>
      </c>
      <c r="B976" s="27" t="s">
        <v>6676</v>
      </c>
      <c r="D976" s="27" t="s">
        <v>8051</v>
      </c>
      <c r="E976" s="27" t="s">
        <v>7004</v>
      </c>
      <c r="F976" s="27" t="s">
        <v>8052</v>
      </c>
      <c r="H976" s="123" t="s">
        <v>5953</v>
      </c>
      <c r="I976" s="30" t="s">
        <v>6761</v>
      </c>
      <c r="J976" s="27" t="s">
        <v>7006</v>
      </c>
      <c r="M976" s="27" t="str">
        <f>IF(SUMPRODUCT(($H$2:H976=H976)*1)=1,I976,LOOKUP(1,0/($H$1:H975=H976),$M$1:M975)&amp;","&amp;I976)</f>
        <v>TS0052 客服系統,TS0077 新世代分行系統(NBS)</v>
      </c>
    </row>
    <row r="977" spans="1:13">
      <c r="A977" s="30" t="s">
        <v>6819</v>
      </c>
      <c r="B977" s="27" t="s">
        <v>6676</v>
      </c>
      <c r="D977" s="27" t="s">
        <v>7020</v>
      </c>
      <c r="E977" s="27" t="s">
        <v>7004</v>
      </c>
      <c r="F977" s="27" t="s">
        <v>7021</v>
      </c>
      <c r="H977" s="123" t="s">
        <v>5954</v>
      </c>
      <c r="I977" s="30" t="s">
        <v>6761</v>
      </c>
      <c r="J977" s="27" t="s">
        <v>7006</v>
      </c>
      <c r="M977" s="27" t="str">
        <f>IF(SUMPRODUCT(($H$2:H977=H977)*1)=1,I977,LOOKUP(1,0/($H$1:H976=H977),$M$1:M976)&amp;","&amp;I977)</f>
        <v>TS0077 新世代分行系統(NBS)</v>
      </c>
    </row>
    <row r="978" spans="1:13">
      <c r="A978" s="30" t="s">
        <v>6819</v>
      </c>
      <c r="B978" s="27" t="s">
        <v>6676</v>
      </c>
      <c r="D978" s="27" t="s">
        <v>8053</v>
      </c>
      <c r="E978" s="27" t="s">
        <v>7004</v>
      </c>
      <c r="F978" s="27" t="s">
        <v>8054</v>
      </c>
      <c r="H978" s="123" t="s">
        <v>5955</v>
      </c>
      <c r="I978" s="30" t="s">
        <v>6793</v>
      </c>
      <c r="J978" s="27" t="s">
        <v>7006</v>
      </c>
      <c r="M978" s="27" t="str">
        <f>IF(SUMPRODUCT(($H$2:H978=H978)*1)=1,I978,LOOKUP(1,0/($H$1:H977=H978),$M$1:M977)&amp;","&amp;I978)</f>
        <v>OA0075 敏捷行銷顧客經營系統</v>
      </c>
    </row>
    <row r="979" spans="1:13">
      <c r="A979" s="30" t="s">
        <v>6819</v>
      </c>
      <c r="B979" s="27" t="s">
        <v>6676</v>
      </c>
      <c r="D979" s="27" t="s">
        <v>8053</v>
      </c>
      <c r="E979" s="27" t="s">
        <v>7004</v>
      </c>
      <c r="F979" s="27" t="s">
        <v>8054</v>
      </c>
      <c r="H979" s="123" t="s">
        <v>5955</v>
      </c>
      <c r="I979" s="30" t="s">
        <v>6610</v>
      </c>
      <c r="J979" s="27" t="s">
        <v>7006</v>
      </c>
      <c r="M979" s="27" t="str">
        <f>IF(SUMPRODUCT(($H$2:H979=H979)*1)=1,I979,LOOKUP(1,0/($H$1:H978=H979),$M$1:M978)&amp;","&amp;I979)</f>
        <v>OA0075 敏捷行銷顧客經營系統,TS0052 客服系統</v>
      </c>
    </row>
    <row r="980" spans="1:13">
      <c r="A980" s="30" t="s">
        <v>6819</v>
      </c>
      <c r="B980" s="27" t="s">
        <v>6676</v>
      </c>
      <c r="D980" s="27" t="s">
        <v>8053</v>
      </c>
      <c r="E980" s="27" t="s">
        <v>7004</v>
      </c>
      <c r="F980" s="27" t="s">
        <v>8054</v>
      </c>
      <c r="H980" s="123" t="s">
        <v>5955</v>
      </c>
      <c r="I980" s="30" t="s">
        <v>6761</v>
      </c>
      <c r="J980" s="27" t="s">
        <v>7006</v>
      </c>
      <c r="M980" s="27" t="str">
        <f>IF(SUMPRODUCT(($H$2:H980=H980)*1)=1,I980,LOOKUP(1,0/($H$1:H979=H980),$M$1:M979)&amp;","&amp;I980)</f>
        <v>OA0075 敏捷行銷顧客經營系統,TS0052 客服系統,TS0077 新世代分行系統(NBS)</v>
      </c>
    </row>
    <row r="981" spans="1:13">
      <c r="A981" s="30" t="s">
        <v>6819</v>
      </c>
      <c r="B981" s="27" t="s">
        <v>6676</v>
      </c>
      <c r="D981" s="27" t="s">
        <v>8055</v>
      </c>
      <c r="E981" s="27" t="s">
        <v>7004</v>
      </c>
      <c r="F981" s="27" t="s">
        <v>8056</v>
      </c>
      <c r="H981" s="123" t="s">
        <v>5956</v>
      </c>
      <c r="I981" s="30" t="s">
        <v>6761</v>
      </c>
      <c r="J981" s="27" t="s">
        <v>7006</v>
      </c>
      <c r="M981" s="27" t="str">
        <f>IF(SUMPRODUCT(($H$2:H981=H981)*1)=1,I981,LOOKUP(1,0/($H$1:H980=H981),$M$1:M980)&amp;","&amp;I981)</f>
        <v>TS0077 新世代分行系統(NBS)</v>
      </c>
    </row>
    <row r="982" spans="1:13">
      <c r="A982" s="30" t="s">
        <v>6564</v>
      </c>
      <c r="B982" s="27" t="s">
        <v>6676</v>
      </c>
      <c r="D982" s="27" t="s">
        <v>8057</v>
      </c>
      <c r="E982" s="27" t="s">
        <v>7004</v>
      </c>
      <c r="F982" s="27" t="s">
        <v>8058</v>
      </c>
      <c r="H982" s="123" t="s">
        <v>5957</v>
      </c>
      <c r="I982" s="30" t="s">
        <v>6761</v>
      </c>
      <c r="J982" s="27" t="s">
        <v>8059</v>
      </c>
      <c r="M982" s="27" t="str">
        <f>IF(SUMPRODUCT(($H$2:H982=H982)*1)=1,I982,LOOKUP(1,0/($H$1:H981=H982),$M$1:M981)&amp;","&amp;I982)</f>
        <v>TS0077 新世代分行系統(NBS)</v>
      </c>
    </row>
    <row r="983" spans="1:13">
      <c r="A983" s="30" t="s">
        <v>6564</v>
      </c>
      <c r="B983" s="27" t="s">
        <v>6676</v>
      </c>
      <c r="D983" s="27" t="s">
        <v>8057</v>
      </c>
      <c r="E983" s="27" t="s">
        <v>7004</v>
      </c>
      <c r="F983" s="27" t="s">
        <v>8060</v>
      </c>
      <c r="H983" s="123" t="s">
        <v>5958</v>
      </c>
      <c r="I983" s="30" t="s">
        <v>6761</v>
      </c>
      <c r="J983" s="27" t="s">
        <v>8059</v>
      </c>
      <c r="M983" s="27" t="str">
        <f>IF(SUMPRODUCT(($H$2:H983=H983)*1)=1,I983,LOOKUP(1,0/($H$1:H982=H983),$M$1:M982)&amp;","&amp;I983)</f>
        <v>TS0077 新世代分行系統(NBS)</v>
      </c>
    </row>
    <row r="984" spans="1:13">
      <c r="A984" s="30" t="s">
        <v>6564</v>
      </c>
      <c r="B984" s="27" t="s">
        <v>6676</v>
      </c>
      <c r="D984" s="27" t="s">
        <v>8057</v>
      </c>
      <c r="E984" s="27" t="s">
        <v>7004</v>
      </c>
      <c r="F984" s="27" t="s">
        <v>8061</v>
      </c>
      <c r="H984" s="123" t="s">
        <v>5959</v>
      </c>
      <c r="I984" s="30" t="s">
        <v>6761</v>
      </c>
      <c r="J984" s="27" t="s">
        <v>8059</v>
      </c>
      <c r="M984" s="27" t="str">
        <f>IF(SUMPRODUCT(($H$2:H984=H984)*1)=1,I984,LOOKUP(1,0/($H$1:H983=H984),$M$1:M983)&amp;","&amp;I984)</f>
        <v>TS0077 新世代分行系統(NBS)</v>
      </c>
    </row>
    <row r="985" spans="1:13">
      <c r="A985" s="30" t="s">
        <v>6819</v>
      </c>
      <c r="B985" s="27" t="s">
        <v>6676</v>
      </c>
      <c r="D985" s="27" t="s">
        <v>7265</v>
      </c>
      <c r="E985" s="27" t="s">
        <v>6756</v>
      </c>
      <c r="F985" s="27" t="s">
        <v>7266</v>
      </c>
      <c r="H985" s="123" t="s">
        <v>5960</v>
      </c>
      <c r="I985" s="30" t="s">
        <v>6761</v>
      </c>
      <c r="J985" s="27" t="s">
        <v>6827</v>
      </c>
      <c r="M985" s="27" t="str">
        <f>IF(SUMPRODUCT(($H$2:H985=H985)*1)=1,I985,LOOKUP(1,0/($H$1:H984=H985),$M$1:M984)&amp;","&amp;I985)</f>
        <v>TS0077 新世代分行系統(NBS)</v>
      </c>
    </row>
    <row r="986" spans="1:13">
      <c r="A986" s="30" t="s">
        <v>6819</v>
      </c>
      <c r="B986" s="27" t="s">
        <v>6676</v>
      </c>
      <c r="D986" s="27" t="s">
        <v>7233</v>
      </c>
      <c r="E986" s="27" t="s">
        <v>6756</v>
      </c>
      <c r="F986" s="27" t="s">
        <v>7234</v>
      </c>
      <c r="H986" s="123" t="s">
        <v>5961</v>
      </c>
      <c r="I986" s="30" t="s">
        <v>6610</v>
      </c>
      <c r="J986" s="27" t="s">
        <v>7006</v>
      </c>
      <c r="M986" s="27" t="str">
        <f>IF(SUMPRODUCT(($H$2:H986=H986)*1)=1,I986,LOOKUP(1,0/($H$1:H985=H986),$M$1:M985)&amp;","&amp;I986)</f>
        <v>TS0052 客服系統</v>
      </c>
    </row>
    <row r="987" spans="1:13">
      <c r="A987" s="30" t="s">
        <v>6819</v>
      </c>
      <c r="B987" s="27" t="s">
        <v>6676</v>
      </c>
      <c r="D987" s="27" t="s">
        <v>7233</v>
      </c>
      <c r="E987" s="27" t="s">
        <v>6756</v>
      </c>
      <c r="F987" s="27" t="s">
        <v>7234</v>
      </c>
      <c r="H987" s="123" t="s">
        <v>5961</v>
      </c>
      <c r="I987" s="30" t="s">
        <v>6761</v>
      </c>
      <c r="J987" s="27" t="s">
        <v>7006</v>
      </c>
      <c r="M987" s="27" t="str">
        <f>IF(SUMPRODUCT(($H$2:H987=H987)*1)=1,I987,LOOKUP(1,0/($H$1:H986=H987),$M$1:M986)&amp;","&amp;I987)</f>
        <v>TS0052 客服系統,TS0077 新世代分行系統(NBS)</v>
      </c>
    </row>
    <row r="988" spans="1:13">
      <c r="A988" s="30" t="s">
        <v>6819</v>
      </c>
      <c r="B988" s="27" t="s">
        <v>6676</v>
      </c>
      <c r="D988" s="27" t="s">
        <v>8062</v>
      </c>
      <c r="E988" s="27" t="s">
        <v>6740</v>
      </c>
      <c r="F988" s="27" t="s">
        <v>6212</v>
      </c>
      <c r="H988" s="123" t="s">
        <v>5962</v>
      </c>
      <c r="I988" s="30" t="s">
        <v>6761</v>
      </c>
      <c r="J988" s="27" t="s">
        <v>6936</v>
      </c>
      <c r="M988" s="27" t="str">
        <f>IF(SUMPRODUCT(($H$2:H988=H988)*1)=1,I988,LOOKUP(1,0/($H$1:H987=H988),$M$1:M987)&amp;","&amp;I988)</f>
        <v>TS0077 新世代分行系統(NBS)</v>
      </c>
    </row>
    <row r="989" spans="1:13">
      <c r="A989" s="30" t="s">
        <v>6564</v>
      </c>
      <c r="B989" s="27" t="s">
        <v>6676</v>
      </c>
      <c r="D989" s="27" t="s">
        <v>7312</v>
      </c>
      <c r="E989" s="27" t="s">
        <v>7004</v>
      </c>
      <c r="F989" s="27" t="s">
        <v>8063</v>
      </c>
      <c r="H989" s="123" t="s">
        <v>5963</v>
      </c>
      <c r="I989" s="30" t="s">
        <v>6761</v>
      </c>
      <c r="J989" s="27" t="s">
        <v>7314</v>
      </c>
      <c r="M989" s="27" t="str">
        <f>IF(SUMPRODUCT(($H$2:H989=H989)*1)=1,I989,LOOKUP(1,0/($H$1:H988=H989),$M$1:M988)&amp;","&amp;I989)</f>
        <v>TS0077 新世代分行系統(NBS)</v>
      </c>
    </row>
    <row r="990" spans="1:13">
      <c r="A990" s="30" t="s">
        <v>6564</v>
      </c>
      <c r="B990" s="27" t="s">
        <v>6676</v>
      </c>
      <c r="D990" s="27" t="s">
        <v>7312</v>
      </c>
      <c r="E990" s="27" t="s">
        <v>7004</v>
      </c>
      <c r="F990" s="27" t="s">
        <v>8064</v>
      </c>
      <c r="H990" s="123" t="s">
        <v>5964</v>
      </c>
      <c r="I990" s="30" t="s">
        <v>6761</v>
      </c>
      <c r="J990" s="27" t="s">
        <v>7314</v>
      </c>
      <c r="M990" s="27" t="str">
        <f>IF(SUMPRODUCT(($H$2:H990=H990)*1)=1,I990,LOOKUP(1,0/($H$1:H989=H990),$M$1:M989)&amp;","&amp;I990)</f>
        <v>TS0077 新世代分行系統(NBS)</v>
      </c>
    </row>
    <row r="991" spans="1:13">
      <c r="A991" s="30" t="s">
        <v>6564</v>
      </c>
      <c r="B991" s="27" t="s">
        <v>6676</v>
      </c>
      <c r="D991" s="27" t="s">
        <v>8065</v>
      </c>
      <c r="E991" s="27" t="s">
        <v>7004</v>
      </c>
      <c r="F991" s="27" t="s">
        <v>5080</v>
      </c>
      <c r="H991" s="123" t="s">
        <v>5965</v>
      </c>
      <c r="I991" s="30" t="s">
        <v>6761</v>
      </c>
      <c r="J991" s="27" t="s">
        <v>7314</v>
      </c>
      <c r="M991" s="27" t="str">
        <f>IF(SUMPRODUCT(($H$2:H991=H991)*1)=1,I991,LOOKUP(1,0/($H$1:H990=H991),$M$1:M990)&amp;","&amp;I991)</f>
        <v>TS0077 新世代分行系統(NBS)</v>
      </c>
    </row>
    <row r="992" spans="1:13">
      <c r="A992" s="30" t="s">
        <v>6564</v>
      </c>
      <c r="B992" s="27" t="s">
        <v>6676</v>
      </c>
      <c r="D992" s="27" t="s">
        <v>8066</v>
      </c>
      <c r="E992" s="27" t="s">
        <v>7004</v>
      </c>
      <c r="F992" s="27" t="s">
        <v>7208</v>
      </c>
      <c r="H992" s="123" t="s">
        <v>5966</v>
      </c>
      <c r="I992" s="30" t="s">
        <v>6761</v>
      </c>
      <c r="J992" s="27" t="s">
        <v>8067</v>
      </c>
      <c r="M992" s="27" t="str">
        <f>IF(SUMPRODUCT(($H$2:H992=H992)*1)=1,I992,LOOKUP(1,0/($H$1:H991=H992),$M$1:M991)&amp;","&amp;I992)</f>
        <v>TS0077 新世代分行系統(NBS)</v>
      </c>
    </row>
    <row r="993" spans="1:13">
      <c r="A993" s="30" t="s">
        <v>6564</v>
      </c>
      <c r="B993" s="27" t="s">
        <v>6676</v>
      </c>
      <c r="D993" s="27" t="s">
        <v>8066</v>
      </c>
      <c r="E993" s="27" t="s">
        <v>7004</v>
      </c>
      <c r="F993" s="27" t="s">
        <v>7208</v>
      </c>
      <c r="H993" s="123" t="s">
        <v>5967</v>
      </c>
      <c r="I993" s="30" t="s">
        <v>6761</v>
      </c>
      <c r="J993" s="27" t="s">
        <v>8067</v>
      </c>
      <c r="M993" s="27" t="str">
        <f>IF(SUMPRODUCT(($H$2:H993=H993)*1)=1,I993,LOOKUP(1,0/($H$1:H992=H993),$M$1:M992)&amp;","&amp;I993)</f>
        <v>TS0077 新世代分行系統(NBS)</v>
      </c>
    </row>
    <row r="994" spans="1:13">
      <c r="A994" s="30" t="s">
        <v>6564</v>
      </c>
      <c r="B994" s="27" t="s">
        <v>6676</v>
      </c>
      <c r="D994" s="27" t="s">
        <v>8066</v>
      </c>
      <c r="E994" s="27" t="s">
        <v>7004</v>
      </c>
      <c r="F994" s="27" t="s">
        <v>7390</v>
      </c>
      <c r="H994" s="123" t="s">
        <v>5968</v>
      </c>
      <c r="I994" s="30" t="s">
        <v>6761</v>
      </c>
      <c r="J994" s="27" t="s">
        <v>8067</v>
      </c>
      <c r="M994" s="27" t="str">
        <f>IF(SUMPRODUCT(($H$2:H994=H994)*1)=1,I994,LOOKUP(1,0/($H$1:H993=H994),$M$1:M993)&amp;","&amp;I994)</f>
        <v>TS0077 新世代分行系統(NBS)</v>
      </c>
    </row>
    <row r="995" spans="1:13">
      <c r="A995" s="30" t="s">
        <v>6819</v>
      </c>
      <c r="B995" s="27" t="s">
        <v>6676</v>
      </c>
      <c r="D995" s="27" t="s">
        <v>7263</v>
      </c>
      <c r="E995" s="27" t="s">
        <v>7004</v>
      </c>
      <c r="F995" s="27" t="s">
        <v>7264</v>
      </c>
      <c r="H995" s="123" t="s">
        <v>5969</v>
      </c>
      <c r="I995" s="30" t="s">
        <v>6761</v>
      </c>
      <c r="J995" s="27" t="s">
        <v>7006</v>
      </c>
      <c r="M995" s="27" t="str">
        <f>IF(SUMPRODUCT(($H$2:H995=H995)*1)=1,I995,LOOKUP(1,0/($H$1:H994=H995),$M$1:M994)&amp;","&amp;I995)</f>
        <v>TS0077 新世代分行系統(NBS)</v>
      </c>
    </row>
    <row r="996" spans="1:13">
      <c r="A996" s="30" t="s">
        <v>6819</v>
      </c>
      <c r="B996" s="27" t="s">
        <v>6676</v>
      </c>
      <c r="D996" s="27" t="s">
        <v>8068</v>
      </c>
      <c r="E996" s="27" t="s">
        <v>7004</v>
      </c>
      <c r="F996" s="27" t="s">
        <v>8069</v>
      </c>
      <c r="H996" s="123" t="s">
        <v>5970</v>
      </c>
      <c r="I996" s="30" t="s">
        <v>6761</v>
      </c>
      <c r="J996" s="27" t="s">
        <v>7006</v>
      </c>
      <c r="M996" s="27" t="str">
        <f>IF(SUMPRODUCT(($H$2:H996=H996)*1)=1,I996,LOOKUP(1,0/($H$1:H995=H996),$M$1:M995)&amp;","&amp;I996)</f>
        <v>TS0077 新世代分行系統(NBS)</v>
      </c>
    </row>
    <row r="997" spans="1:13">
      <c r="A997" s="30" t="s">
        <v>6819</v>
      </c>
      <c r="B997" s="27" t="s">
        <v>6676</v>
      </c>
      <c r="D997" s="27" t="s">
        <v>8070</v>
      </c>
      <c r="E997" s="27" t="s">
        <v>6930</v>
      </c>
      <c r="F997" s="27" t="s">
        <v>8071</v>
      </c>
      <c r="H997" s="123" t="s">
        <v>5971</v>
      </c>
      <c r="I997" s="30" t="s">
        <v>6786</v>
      </c>
      <c r="J997" s="27" t="s">
        <v>8072</v>
      </c>
      <c r="M997" s="27" t="str">
        <f>IF(SUMPRODUCT(($H$2:H997=H997)*1)=1,I997,LOOKUP(1,0/($H$1:H996=H997),$M$1:M996)&amp;","&amp;I997)</f>
        <v>TS0092 大消金系統</v>
      </c>
    </row>
    <row r="998" spans="1:13">
      <c r="A998" s="30" t="s">
        <v>6564</v>
      </c>
      <c r="B998" s="27" t="s">
        <v>6676</v>
      </c>
      <c r="D998" s="27" t="s">
        <v>8073</v>
      </c>
      <c r="E998" s="27" t="s">
        <v>6576</v>
      </c>
      <c r="F998" s="27" t="s">
        <v>5975</v>
      </c>
      <c r="H998" s="123" t="s">
        <v>5974</v>
      </c>
      <c r="I998" s="30" t="s">
        <v>6786</v>
      </c>
      <c r="J998" s="27" t="s">
        <v>8074</v>
      </c>
      <c r="M998" s="27" t="str">
        <f>IF(SUMPRODUCT(($H$2:H998=H998)*1)=1,I998,LOOKUP(1,0/($H$1:H997=H998),$M$1:M997)&amp;","&amp;I998)</f>
        <v>TS0092 大消金系統</v>
      </c>
    </row>
    <row r="999" spans="1:13">
      <c r="A999" s="30" t="s">
        <v>6564</v>
      </c>
      <c r="B999" s="27" t="s">
        <v>6676</v>
      </c>
      <c r="D999" s="27" t="s">
        <v>8073</v>
      </c>
      <c r="E999" s="27" t="s">
        <v>6576</v>
      </c>
      <c r="F999" s="27" t="s">
        <v>5032</v>
      </c>
      <c r="H999" s="123" t="s">
        <v>5976</v>
      </c>
      <c r="I999" s="30" t="s">
        <v>6786</v>
      </c>
      <c r="J999" s="27" t="s">
        <v>8074</v>
      </c>
      <c r="M999" s="27" t="str">
        <f>IF(SUMPRODUCT(($H$2:H999=H999)*1)=1,I999,LOOKUP(1,0/($H$1:H998=H999),$M$1:M998)&amp;","&amp;I999)</f>
        <v>TS0092 大消金系統</v>
      </c>
    </row>
    <row r="1000" spans="1:13">
      <c r="A1000" s="30" t="s">
        <v>6564</v>
      </c>
      <c r="B1000" s="27" t="s">
        <v>6676</v>
      </c>
      <c r="D1000" s="27" t="s">
        <v>7712</v>
      </c>
      <c r="E1000" s="27" t="s">
        <v>7046</v>
      </c>
      <c r="F1000" s="27" t="s">
        <v>8075</v>
      </c>
      <c r="H1000" s="123" t="s">
        <v>5977</v>
      </c>
      <c r="I1000" s="30" t="s">
        <v>6786</v>
      </c>
      <c r="J1000" s="27" t="s">
        <v>7713</v>
      </c>
      <c r="M1000" s="27" t="str">
        <f>IF(SUMPRODUCT(($H$2:H1000=H1000)*1)=1,I1000,LOOKUP(1,0/($H$1:H999=H1000),$M$1:M999)&amp;","&amp;I1000)</f>
        <v>TS0092 大消金系統</v>
      </c>
    </row>
    <row r="1001" spans="1:13">
      <c r="A1001" s="30" t="s">
        <v>6564</v>
      </c>
      <c r="B1001" s="27" t="s">
        <v>6676</v>
      </c>
      <c r="D1001" s="27" t="s">
        <v>8076</v>
      </c>
      <c r="E1001" s="27" t="s">
        <v>7046</v>
      </c>
      <c r="F1001" s="27" t="s">
        <v>8075</v>
      </c>
      <c r="H1001" s="123" t="s">
        <v>5978</v>
      </c>
      <c r="I1001" s="30" t="s">
        <v>6786</v>
      </c>
      <c r="J1001" s="27" t="s">
        <v>7713</v>
      </c>
      <c r="M1001" s="27" t="str">
        <f>IF(SUMPRODUCT(($H$2:H1001=H1001)*1)=1,I1001,LOOKUP(1,0/($H$1:H1000=H1001),$M$1:M1000)&amp;","&amp;I1001)</f>
        <v>TS0092 大消金系統</v>
      </c>
    </row>
    <row r="1002" spans="1:13">
      <c r="A1002" s="30" t="s">
        <v>6819</v>
      </c>
      <c r="B1002" s="27" t="s">
        <v>6676</v>
      </c>
      <c r="D1002" s="27" t="s">
        <v>8077</v>
      </c>
      <c r="E1002" s="27" t="s">
        <v>6740</v>
      </c>
      <c r="F1002" s="27" t="s">
        <v>8078</v>
      </c>
      <c r="H1002" s="123" t="s">
        <v>5979</v>
      </c>
      <c r="I1002" s="30" t="s">
        <v>6786</v>
      </c>
      <c r="J1002" s="27" t="s">
        <v>6936</v>
      </c>
      <c r="M1002" s="27" t="str">
        <f>IF(SUMPRODUCT(($H$2:H1002=H1002)*1)=1,I1002,LOOKUP(1,0/($H$1:H1001=H1002),$M$1:M1001)&amp;","&amp;I1002)</f>
        <v>TS0092 大消金系統</v>
      </c>
    </row>
    <row r="1003" spans="1:13">
      <c r="A1003" s="30" t="s">
        <v>6819</v>
      </c>
      <c r="B1003" s="27" t="s">
        <v>6676</v>
      </c>
      <c r="D1003" s="27" t="s">
        <v>8077</v>
      </c>
      <c r="E1003" s="27" t="s">
        <v>6740</v>
      </c>
      <c r="F1003" s="27" t="s">
        <v>8078</v>
      </c>
      <c r="H1003" s="123" t="s">
        <v>5980</v>
      </c>
      <c r="I1003" s="30" t="s">
        <v>6786</v>
      </c>
      <c r="J1003" s="27" t="s">
        <v>6936</v>
      </c>
      <c r="M1003" s="27" t="str">
        <f>IF(SUMPRODUCT(($H$2:H1003=H1003)*1)=1,I1003,LOOKUP(1,0/($H$1:H1002=H1003),$M$1:M1002)&amp;","&amp;I1003)</f>
        <v>TS0092 大消金系統</v>
      </c>
    </row>
    <row r="1004" spans="1:13">
      <c r="A1004" s="30" t="s">
        <v>6819</v>
      </c>
      <c r="B1004" s="27" t="s">
        <v>6676</v>
      </c>
      <c r="D1004" s="27" t="s">
        <v>8079</v>
      </c>
      <c r="E1004" s="27" t="s">
        <v>6956</v>
      </c>
      <c r="F1004" s="27" t="s">
        <v>8080</v>
      </c>
      <c r="H1004" s="123" t="s">
        <v>5981</v>
      </c>
      <c r="I1004" s="30" t="s">
        <v>6786</v>
      </c>
      <c r="J1004" s="27" t="s">
        <v>8081</v>
      </c>
      <c r="M1004" s="27" t="str">
        <f>IF(SUMPRODUCT(($H$2:H1004=H1004)*1)=1,I1004,LOOKUP(1,0/($H$1:H1003=H1004),$M$1:M1003)&amp;","&amp;I1004)</f>
        <v>TS0092 大消金系統</v>
      </c>
    </row>
    <row r="1005" spans="1:13">
      <c r="A1005" s="30" t="s">
        <v>6819</v>
      </c>
      <c r="B1005" s="27" t="s">
        <v>6676</v>
      </c>
      <c r="D1005" s="27" t="s">
        <v>8079</v>
      </c>
      <c r="E1005" s="27" t="s">
        <v>6956</v>
      </c>
      <c r="F1005" s="27" t="s">
        <v>8080</v>
      </c>
      <c r="H1005" s="123" t="s">
        <v>5982</v>
      </c>
      <c r="I1005" s="30" t="s">
        <v>6786</v>
      </c>
      <c r="J1005" s="27" t="s">
        <v>8081</v>
      </c>
      <c r="M1005" s="27" t="str">
        <f>IF(SUMPRODUCT(($H$2:H1005=H1005)*1)=1,I1005,LOOKUP(1,0/($H$1:H1004=H1005),$M$1:M1004)&amp;","&amp;I1005)</f>
        <v>TS0092 大消金系統</v>
      </c>
    </row>
    <row r="1006" spans="1:13">
      <c r="A1006" s="30" t="s">
        <v>6564</v>
      </c>
      <c r="B1006" s="27" t="s">
        <v>6676</v>
      </c>
      <c r="D1006" s="27" t="s">
        <v>8073</v>
      </c>
      <c r="E1006" s="27" t="s">
        <v>6576</v>
      </c>
      <c r="F1006" s="27" t="s">
        <v>5984</v>
      </c>
      <c r="H1006" s="123" t="s">
        <v>5983</v>
      </c>
      <c r="I1006" s="30" t="s">
        <v>6786</v>
      </c>
      <c r="J1006" s="27" t="s">
        <v>8074</v>
      </c>
      <c r="M1006" s="27" t="str">
        <f>IF(SUMPRODUCT(($H$2:H1006=H1006)*1)=1,I1006,LOOKUP(1,0/($H$1:H1005=H1006),$M$1:M1005)&amp;","&amp;I1006)</f>
        <v>TS0092 大消金系統</v>
      </c>
    </row>
    <row r="1007" spans="1:13">
      <c r="A1007" s="30" t="s">
        <v>6564</v>
      </c>
      <c r="B1007" s="27" t="s">
        <v>6676</v>
      </c>
      <c r="D1007" s="27" t="s">
        <v>8073</v>
      </c>
      <c r="E1007" s="27" t="s">
        <v>6576</v>
      </c>
      <c r="F1007" s="27" t="s">
        <v>5032</v>
      </c>
      <c r="H1007" s="123" t="s">
        <v>5985</v>
      </c>
      <c r="I1007" s="30" t="s">
        <v>6786</v>
      </c>
      <c r="J1007" s="27" t="s">
        <v>8074</v>
      </c>
      <c r="M1007" s="27" t="str">
        <f>IF(SUMPRODUCT(($H$2:H1007=H1007)*1)=1,I1007,LOOKUP(1,0/($H$1:H1006=H1007),$M$1:M1006)&amp;","&amp;I1007)</f>
        <v>TS0092 大消金系統</v>
      </c>
    </row>
    <row r="1008" spans="1:13">
      <c r="A1008" s="30" t="s">
        <v>6564</v>
      </c>
      <c r="B1008" s="27" t="s">
        <v>6676</v>
      </c>
      <c r="D1008" s="27" t="s">
        <v>8073</v>
      </c>
      <c r="E1008" s="27" t="s">
        <v>6576</v>
      </c>
      <c r="F1008" s="27" t="s">
        <v>5987</v>
      </c>
      <c r="H1008" s="123" t="s">
        <v>5986</v>
      </c>
      <c r="I1008" s="30" t="s">
        <v>6786</v>
      </c>
      <c r="J1008" s="27" t="s">
        <v>8074</v>
      </c>
      <c r="M1008" s="27" t="str">
        <f>IF(SUMPRODUCT(($H$2:H1008=H1008)*1)=1,I1008,LOOKUP(1,0/($H$1:H1007=H1008),$M$1:M1007)&amp;","&amp;I1008)</f>
        <v>TS0092 大消金系統</v>
      </c>
    </row>
    <row r="1009" spans="1:13">
      <c r="A1009" s="30" t="s">
        <v>6564</v>
      </c>
      <c r="B1009" s="27" t="s">
        <v>6676</v>
      </c>
      <c r="D1009" s="27" t="s">
        <v>8073</v>
      </c>
      <c r="E1009" s="27" t="s">
        <v>6576</v>
      </c>
      <c r="F1009" s="27" t="s">
        <v>5032</v>
      </c>
      <c r="H1009" s="123" t="s">
        <v>5988</v>
      </c>
      <c r="I1009" s="30" t="s">
        <v>6786</v>
      </c>
      <c r="J1009" s="27" t="s">
        <v>8074</v>
      </c>
      <c r="M1009" s="27" t="str">
        <f>IF(SUMPRODUCT(($H$2:H1009=H1009)*1)=1,I1009,LOOKUP(1,0/($H$1:H1008=H1009),$M$1:M1008)&amp;","&amp;I1009)</f>
        <v>TS0092 大消金系統</v>
      </c>
    </row>
    <row r="1010" spans="1:13">
      <c r="A1010" s="30" t="s">
        <v>6819</v>
      </c>
      <c r="B1010" s="27" t="s">
        <v>6676</v>
      </c>
      <c r="D1010" s="27" t="s">
        <v>8082</v>
      </c>
      <c r="E1010" s="27" t="s">
        <v>6904</v>
      </c>
      <c r="F1010" s="27" t="s">
        <v>8083</v>
      </c>
      <c r="H1010" s="123" t="s">
        <v>5989</v>
      </c>
      <c r="I1010" s="30" t="s">
        <v>6786</v>
      </c>
      <c r="J1010" s="27" t="s">
        <v>8084</v>
      </c>
      <c r="M1010" s="27" t="str">
        <f>IF(SUMPRODUCT(($H$2:H1010=H1010)*1)=1,I1010,LOOKUP(1,0/($H$1:H1009=H1010),$M$1:M1009)&amp;","&amp;I1010)</f>
        <v>TS0092 大消金系統</v>
      </c>
    </row>
    <row r="1011" spans="1:13">
      <c r="A1011" s="30" t="s">
        <v>6819</v>
      </c>
      <c r="B1011" s="27" t="s">
        <v>6676</v>
      </c>
      <c r="D1011" s="27" t="s">
        <v>8085</v>
      </c>
      <c r="E1011" s="27" t="s">
        <v>7416</v>
      </c>
      <c r="F1011" s="27" t="s">
        <v>8086</v>
      </c>
      <c r="H1011" s="123" t="s">
        <v>5990</v>
      </c>
      <c r="I1011" s="30" t="s">
        <v>6786</v>
      </c>
      <c r="J1011" s="27" t="s">
        <v>8087</v>
      </c>
      <c r="M1011" s="27" t="str">
        <f>IF(SUMPRODUCT(($H$2:H1011=H1011)*1)=1,I1011,LOOKUP(1,0/($H$1:H1010=H1011),$M$1:M1010)&amp;","&amp;I1011)</f>
        <v>TS0092 大消金系統</v>
      </c>
    </row>
    <row r="1012" spans="1:13">
      <c r="A1012" s="30" t="s">
        <v>6819</v>
      </c>
      <c r="B1012" s="27" t="s">
        <v>6676</v>
      </c>
      <c r="D1012" s="27" t="s">
        <v>8088</v>
      </c>
      <c r="E1012" s="27" t="s">
        <v>6828</v>
      </c>
      <c r="F1012" s="27" t="s">
        <v>8089</v>
      </c>
      <c r="H1012" s="123" t="s">
        <v>5991</v>
      </c>
      <c r="I1012" s="30" t="s">
        <v>6786</v>
      </c>
      <c r="J1012" s="27" t="s">
        <v>7071</v>
      </c>
      <c r="M1012" s="27" t="str">
        <f>IF(SUMPRODUCT(($H$2:H1012=H1012)*1)=1,I1012,LOOKUP(1,0/($H$1:H1011=H1012),$M$1:M1011)&amp;","&amp;I1012)</f>
        <v>TS0092 大消金系統</v>
      </c>
    </row>
    <row r="1013" spans="1:13">
      <c r="A1013" s="30" t="s">
        <v>6819</v>
      </c>
      <c r="B1013" s="27" t="s">
        <v>6676</v>
      </c>
      <c r="D1013" s="27" t="s">
        <v>8090</v>
      </c>
      <c r="E1013" s="27" t="s">
        <v>6828</v>
      </c>
      <c r="F1013" s="27" t="s">
        <v>8091</v>
      </c>
      <c r="H1013" s="123" t="s">
        <v>5992</v>
      </c>
      <c r="I1013" s="30" t="s">
        <v>6786</v>
      </c>
      <c r="J1013" s="27" t="s">
        <v>7071</v>
      </c>
      <c r="M1013" s="27" t="str">
        <f>IF(SUMPRODUCT(($H$2:H1013=H1013)*1)=1,I1013,LOOKUP(1,0/($H$1:H1012=H1013),$M$1:M1012)&amp;","&amp;I1013)</f>
        <v>TS0092 大消金系統</v>
      </c>
    </row>
    <row r="1014" spans="1:13">
      <c r="A1014" s="30" t="s">
        <v>6819</v>
      </c>
      <c r="B1014" s="27" t="s">
        <v>6676</v>
      </c>
      <c r="D1014" s="27" t="s">
        <v>8092</v>
      </c>
      <c r="E1014" s="27" t="s">
        <v>8093</v>
      </c>
      <c r="F1014" s="27" t="s">
        <v>8094</v>
      </c>
      <c r="H1014" s="123" t="s">
        <v>5993</v>
      </c>
      <c r="I1014" s="30" t="s">
        <v>6786</v>
      </c>
      <c r="J1014" s="27" t="s">
        <v>8084</v>
      </c>
      <c r="M1014" s="27" t="str">
        <f>IF(SUMPRODUCT(($H$2:H1014=H1014)*1)=1,I1014,LOOKUP(1,0/($H$1:H1013=H1014),$M$1:M1013)&amp;","&amp;I1014)</f>
        <v>TS0092 大消金系統</v>
      </c>
    </row>
    <row r="1015" spans="1:13">
      <c r="A1015" s="30" t="s">
        <v>6819</v>
      </c>
      <c r="B1015" s="27" t="s">
        <v>6676</v>
      </c>
      <c r="D1015" s="27" t="s">
        <v>8095</v>
      </c>
      <c r="E1015" s="27" t="s">
        <v>6689</v>
      </c>
      <c r="F1015" s="27" t="s">
        <v>5053</v>
      </c>
      <c r="H1015" s="123" t="s">
        <v>5994</v>
      </c>
      <c r="I1015" s="30" t="s">
        <v>6786</v>
      </c>
      <c r="J1015" s="27" t="s">
        <v>6827</v>
      </c>
      <c r="M1015" s="27" t="str">
        <f>IF(SUMPRODUCT(($H$2:H1015=H1015)*1)=1,I1015,LOOKUP(1,0/($H$1:H1014=H1015),$M$1:M1014)&amp;","&amp;I1015)</f>
        <v>TS0092 大消金系統</v>
      </c>
    </row>
    <row r="1016" spans="1:13">
      <c r="A1016" s="30" t="s">
        <v>6819</v>
      </c>
      <c r="B1016" s="27" t="s">
        <v>6676</v>
      </c>
      <c r="D1016" s="27" t="s">
        <v>8095</v>
      </c>
      <c r="E1016" s="27" t="s">
        <v>6689</v>
      </c>
      <c r="F1016" s="27" t="s">
        <v>5053</v>
      </c>
      <c r="H1016" s="123" t="s">
        <v>5994</v>
      </c>
      <c r="I1016" s="30" t="s">
        <v>6789</v>
      </c>
      <c r="J1016" s="27" t="s">
        <v>6827</v>
      </c>
      <c r="M1016" s="27" t="str">
        <f>IF(SUMPRODUCT(($H$2:H1016=H1016)*1)=1,I1016,LOOKUP(1,0/($H$1:H1015=H1016),$M$1:M1015)&amp;","&amp;I1016)</f>
        <v>TS0092 大消金系統,UPC016 交易GateWay</v>
      </c>
    </row>
    <row r="1017" spans="1:13">
      <c r="A1017" s="30" t="s">
        <v>6819</v>
      </c>
      <c r="B1017" s="27" t="s">
        <v>6676</v>
      </c>
      <c r="D1017" s="27" t="s">
        <v>8096</v>
      </c>
      <c r="E1017" s="27" t="s">
        <v>6828</v>
      </c>
      <c r="F1017" s="27" t="s">
        <v>8097</v>
      </c>
      <c r="H1017" s="123" t="s">
        <v>5995</v>
      </c>
      <c r="I1017" s="30" t="s">
        <v>6786</v>
      </c>
      <c r="J1017" s="27" t="s">
        <v>6827</v>
      </c>
      <c r="M1017" s="27" t="str">
        <f>IF(SUMPRODUCT(($H$2:H1017=H1017)*1)=1,I1017,LOOKUP(1,0/($H$1:H1016=H1017),$M$1:M1016)&amp;","&amp;I1017)</f>
        <v>TS0092 大消金系統</v>
      </c>
    </row>
    <row r="1018" spans="1:13">
      <c r="A1018" s="30" t="s">
        <v>6819</v>
      </c>
      <c r="B1018" s="27" t="s">
        <v>6676</v>
      </c>
      <c r="D1018" s="27" t="s">
        <v>6974</v>
      </c>
      <c r="E1018" s="27" t="s">
        <v>6975</v>
      </c>
      <c r="F1018" s="27" t="s">
        <v>8098</v>
      </c>
      <c r="H1018" s="123" t="s">
        <v>5997</v>
      </c>
      <c r="I1018" s="30" t="s">
        <v>6786</v>
      </c>
      <c r="J1018" s="27" t="s">
        <v>6977</v>
      </c>
      <c r="M1018" s="27" t="str">
        <f>IF(SUMPRODUCT(($H$2:H1018=H1018)*1)=1,I1018,LOOKUP(1,0/($H$1:H1017=H1018),$M$1:M1017)&amp;","&amp;I1018)</f>
        <v>TS0092 大消金系統</v>
      </c>
    </row>
    <row r="1019" spans="1:13">
      <c r="A1019" s="30" t="s">
        <v>6819</v>
      </c>
      <c r="B1019" s="27" t="s">
        <v>6676</v>
      </c>
      <c r="D1019" s="27" t="s">
        <v>8099</v>
      </c>
      <c r="E1019" s="27" t="s">
        <v>6904</v>
      </c>
      <c r="F1019" s="27" t="s">
        <v>8100</v>
      </c>
      <c r="H1019" s="123" t="s">
        <v>5998</v>
      </c>
      <c r="I1019" s="30" t="s">
        <v>6786</v>
      </c>
      <c r="J1019" s="27" t="s">
        <v>8084</v>
      </c>
      <c r="M1019" s="27" t="str">
        <f>IF(SUMPRODUCT(($H$2:H1019=H1019)*1)=1,I1019,LOOKUP(1,0/($H$1:H1018=H1019),$M$1:M1018)&amp;","&amp;I1019)</f>
        <v>TS0092 大消金系統</v>
      </c>
    </row>
    <row r="1020" spans="1:13">
      <c r="A1020" s="30" t="s">
        <v>6819</v>
      </c>
      <c r="B1020" s="27" t="s">
        <v>6676</v>
      </c>
      <c r="D1020" s="27" t="s">
        <v>8101</v>
      </c>
      <c r="E1020" s="27" t="s">
        <v>6904</v>
      </c>
      <c r="F1020" s="27" t="s">
        <v>8102</v>
      </c>
      <c r="H1020" s="123" t="s">
        <v>5999</v>
      </c>
      <c r="I1020" s="30" t="s">
        <v>6786</v>
      </c>
      <c r="J1020" s="27" t="s">
        <v>8084</v>
      </c>
      <c r="M1020" s="27" t="str">
        <f>IF(SUMPRODUCT(($H$2:H1020=H1020)*1)=1,I1020,LOOKUP(1,0/($H$1:H1019=H1020),$M$1:M1019)&amp;","&amp;I1020)</f>
        <v>TS0092 大消金系統</v>
      </c>
    </row>
    <row r="1021" spans="1:13">
      <c r="A1021" s="30" t="s">
        <v>6819</v>
      </c>
      <c r="B1021" s="27" t="s">
        <v>6676</v>
      </c>
      <c r="D1021" s="27" t="s">
        <v>7025</v>
      </c>
      <c r="E1021" s="27" t="s">
        <v>7004</v>
      </c>
      <c r="F1021" s="27" t="s">
        <v>5043</v>
      </c>
      <c r="H1021" s="123" t="s">
        <v>6000</v>
      </c>
      <c r="I1021" s="30" t="s">
        <v>8103</v>
      </c>
      <c r="J1021" s="27" t="s">
        <v>6827</v>
      </c>
      <c r="M1021" s="27" t="str">
        <f>IF(SUMPRODUCT(($H$2:H1021=H1021)*1)=1,I1021,LOOKUP(1,0/($H$1:H1020=H1021),$M$1:M1020)&amp;","&amp;I1021)</f>
        <v>CH0056 網路進件平台</v>
      </c>
    </row>
    <row r="1022" spans="1:13">
      <c r="A1022" s="30" t="s">
        <v>6819</v>
      </c>
      <c r="B1022" s="27" t="s">
        <v>6676</v>
      </c>
      <c r="D1022" s="27" t="s">
        <v>7025</v>
      </c>
      <c r="E1022" s="27" t="s">
        <v>7004</v>
      </c>
      <c r="F1022" s="27" t="s">
        <v>5043</v>
      </c>
      <c r="H1022" s="123" t="s">
        <v>6000</v>
      </c>
      <c r="I1022" s="30" t="s">
        <v>6789</v>
      </c>
      <c r="J1022" s="27" t="s">
        <v>6827</v>
      </c>
      <c r="M1022" s="27" t="str">
        <f>IF(SUMPRODUCT(($H$2:H1022=H1022)*1)=1,I1022,LOOKUP(1,0/($H$1:H1021=H1022),$M$1:M1021)&amp;","&amp;I1022)</f>
        <v>CH0056 網路進件平台,UPC016 交易GateWay</v>
      </c>
    </row>
    <row r="1023" spans="1:13">
      <c r="A1023" s="30" t="s">
        <v>6819</v>
      </c>
      <c r="B1023" s="27" t="s">
        <v>6676</v>
      </c>
      <c r="D1023" s="27" t="s">
        <v>7025</v>
      </c>
      <c r="E1023" s="27" t="s">
        <v>7004</v>
      </c>
      <c r="F1023" s="27" t="s">
        <v>5043</v>
      </c>
      <c r="H1023" s="123" t="s">
        <v>6000</v>
      </c>
      <c r="I1023" s="30" t="s">
        <v>6793</v>
      </c>
      <c r="J1023" s="27" t="s">
        <v>6827</v>
      </c>
      <c r="M1023" s="27" t="str">
        <f>IF(SUMPRODUCT(($H$2:H1023=H1023)*1)=1,I1023,LOOKUP(1,0/($H$1:H1022=H1023),$M$1:M1022)&amp;","&amp;I1023)</f>
        <v>CH0056 網路進件平台,UPC016 交易GateWay,OA0075 敏捷行銷顧客經營系統</v>
      </c>
    </row>
    <row r="1024" spans="1:13">
      <c r="A1024" s="30" t="s">
        <v>6819</v>
      </c>
      <c r="B1024" s="27" t="s">
        <v>6676</v>
      </c>
      <c r="D1024" s="27" t="s">
        <v>7025</v>
      </c>
      <c r="E1024" s="27" t="s">
        <v>7004</v>
      </c>
      <c r="F1024" s="27" t="s">
        <v>5043</v>
      </c>
      <c r="H1024" s="123" t="s">
        <v>6000</v>
      </c>
      <c r="I1024" s="30" t="s">
        <v>6786</v>
      </c>
      <c r="J1024" s="27" t="s">
        <v>6827</v>
      </c>
      <c r="M1024" s="27" t="str">
        <f>IF(SUMPRODUCT(($H$2:H1024=H1024)*1)=1,I1024,LOOKUP(1,0/($H$1:H1023=H1024),$M$1:M1023)&amp;","&amp;I1024)</f>
        <v>CH0056 網路進件平台,UPC016 交易GateWay,OA0075 敏捷行銷顧客經營系統,TS0092 大消金系統</v>
      </c>
    </row>
    <row r="1025" spans="1:13">
      <c r="A1025" s="30" t="s">
        <v>6564</v>
      </c>
      <c r="B1025" s="27" t="s">
        <v>6676</v>
      </c>
      <c r="D1025" s="27" t="s">
        <v>7026</v>
      </c>
      <c r="E1025" s="27" t="s">
        <v>6584</v>
      </c>
      <c r="F1025" s="27" t="s">
        <v>7908</v>
      </c>
      <c r="H1025" s="123" t="s">
        <v>6003</v>
      </c>
      <c r="I1025" s="30" t="s">
        <v>8103</v>
      </c>
      <c r="J1025" s="27" t="s">
        <v>7027</v>
      </c>
      <c r="M1025" s="27" t="str">
        <f>IF(SUMPRODUCT(($H$2:H1025=H1025)*1)=1,I1025,LOOKUP(1,0/($H$1:H1024=H1025),$M$1:M1024)&amp;","&amp;I1025)</f>
        <v>CH0056 網路進件平台</v>
      </c>
    </row>
    <row r="1026" spans="1:13">
      <c r="A1026" s="30" t="s">
        <v>6564</v>
      </c>
      <c r="B1026" s="27" t="s">
        <v>6676</v>
      </c>
      <c r="D1026" s="27" t="s">
        <v>7026</v>
      </c>
      <c r="E1026" s="27" t="s">
        <v>6584</v>
      </c>
      <c r="F1026" s="27" t="s">
        <v>7908</v>
      </c>
      <c r="H1026" s="123" t="s">
        <v>6003</v>
      </c>
      <c r="I1026" s="30" t="s">
        <v>6786</v>
      </c>
      <c r="J1026" s="27" t="s">
        <v>7027</v>
      </c>
      <c r="M1026" s="27" t="str">
        <f>IF(SUMPRODUCT(($H$2:H1026=H1026)*1)=1,I1026,LOOKUP(1,0/($H$1:H1025=H1026),$M$1:M1025)&amp;","&amp;I1026)</f>
        <v>CH0056 網路進件平台,TS0092 大消金系統</v>
      </c>
    </row>
    <row r="1027" spans="1:13">
      <c r="A1027" s="30" t="s">
        <v>6819</v>
      </c>
      <c r="B1027" s="27" t="s">
        <v>6676</v>
      </c>
      <c r="D1027" s="27" t="s">
        <v>8104</v>
      </c>
      <c r="E1027" s="27" t="s">
        <v>6828</v>
      </c>
      <c r="F1027" s="27" t="s">
        <v>8105</v>
      </c>
      <c r="H1027" s="123" t="s">
        <v>6004</v>
      </c>
      <c r="I1027" s="30" t="s">
        <v>6786</v>
      </c>
      <c r="J1027" s="27" t="s">
        <v>7071</v>
      </c>
      <c r="M1027" s="27" t="str">
        <f>IF(SUMPRODUCT(($H$2:H1027=H1027)*1)=1,I1027,LOOKUP(1,0/($H$1:H1026=H1027),$M$1:M1026)&amp;","&amp;I1027)</f>
        <v>TS0092 大消金系統</v>
      </c>
    </row>
    <row r="1028" spans="1:13">
      <c r="A1028" s="30" t="s">
        <v>6564</v>
      </c>
      <c r="B1028" s="27" t="s">
        <v>6676</v>
      </c>
      <c r="D1028" s="27" t="s">
        <v>8106</v>
      </c>
      <c r="E1028" s="27" t="s">
        <v>6596</v>
      </c>
      <c r="F1028" s="27" t="s">
        <v>8107</v>
      </c>
      <c r="H1028" s="123" t="s">
        <v>6005</v>
      </c>
      <c r="I1028" s="30" t="s">
        <v>8103</v>
      </c>
      <c r="J1028" s="27" t="s">
        <v>8108</v>
      </c>
      <c r="M1028" s="27" t="str">
        <f>IF(SUMPRODUCT(($H$2:H1028=H1028)*1)=1,I1028,LOOKUP(1,0/($H$1:H1027=H1028),$M$1:M1027)&amp;","&amp;I1028)</f>
        <v>CH0056 網路進件平台</v>
      </c>
    </row>
    <row r="1029" spans="1:13">
      <c r="A1029" s="30" t="s">
        <v>6564</v>
      </c>
      <c r="B1029" s="27" t="s">
        <v>6676</v>
      </c>
      <c r="D1029" s="27" t="s">
        <v>8106</v>
      </c>
      <c r="E1029" s="27" t="s">
        <v>6596</v>
      </c>
      <c r="F1029" s="27" t="s">
        <v>8107</v>
      </c>
      <c r="H1029" s="123" t="s">
        <v>6005</v>
      </c>
      <c r="I1029" s="30" t="s">
        <v>6793</v>
      </c>
      <c r="J1029" s="27" t="s">
        <v>8108</v>
      </c>
      <c r="M1029" s="27" t="str">
        <f>IF(SUMPRODUCT(($H$2:H1029=H1029)*1)=1,I1029,LOOKUP(1,0/($H$1:H1028=H1029),$M$1:M1028)&amp;","&amp;I1029)</f>
        <v>CH0056 網路進件平台,OA0075 敏捷行銷顧客經營系統</v>
      </c>
    </row>
    <row r="1030" spans="1:13">
      <c r="A1030" s="30" t="s">
        <v>6564</v>
      </c>
      <c r="B1030" s="27" t="s">
        <v>6676</v>
      </c>
      <c r="D1030" s="27" t="s">
        <v>8106</v>
      </c>
      <c r="E1030" s="27" t="s">
        <v>6596</v>
      </c>
      <c r="F1030" s="27" t="s">
        <v>8107</v>
      </c>
      <c r="H1030" s="123" t="s">
        <v>6005</v>
      </c>
      <c r="I1030" s="30" t="s">
        <v>6786</v>
      </c>
      <c r="J1030" s="27" t="s">
        <v>8108</v>
      </c>
      <c r="M1030" s="27" t="str">
        <f>IF(SUMPRODUCT(($H$2:H1030=H1030)*1)=1,I1030,LOOKUP(1,0/($H$1:H1029=H1030),$M$1:M1029)&amp;","&amp;I1030)</f>
        <v>CH0056 網路進件平台,OA0075 敏捷行銷顧客經營系統,TS0092 大消金系統</v>
      </c>
    </row>
    <row r="1031" spans="1:13">
      <c r="A1031" s="30" t="s">
        <v>6819</v>
      </c>
      <c r="B1031" s="27" t="s">
        <v>6676</v>
      </c>
      <c r="D1031" s="27" t="s">
        <v>7265</v>
      </c>
      <c r="E1031" s="27" t="s">
        <v>6756</v>
      </c>
      <c r="F1031" s="27" t="s">
        <v>7266</v>
      </c>
      <c r="H1031" s="123" t="s">
        <v>6006</v>
      </c>
      <c r="I1031" s="30" t="s">
        <v>8103</v>
      </c>
      <c r="J1031" s="27" t="s">
        <v>6827</v>
      </c>
      <c r="M1031" s="27" t="str">
        <f>IF(SUMPRODUCT(($H$2:H1031=H1031)*1)=1,I1031,LOOKUP(1,0/($H$1:H1030=H1031),$M$1:M1030)&amp;","&amp;I1031)</f>
        <v>CH0056 網路進件平台</v>
      </c>
    </row>
    <row r="1032" spans="1:13">
      <c r="A1032" s="30" t="s">
        <v>6819</v>
      </c>
      <c r="B1032" s="27" t="s">
        <v>6676</v>
      </c>
      <c r="D1032" s="27" t="s">
        <v>7265</v>
      </c>
      <c r="E1032" s="27" t="s">
        <v>6756</v>
      </c>
      <c r="F1032" s="27" t="s">
        <v>7266</v>
      </c>
      <c r="H1032" s="123" t="s">
        <v>6006</v>
      </c>
      <c r="I1032" s="30" t="s">
        <v>6793</v>
      </c>
      <c r="J1032" s="27" t="s">
        <v>6827</v>
      </c>
      <c r="M1032" s="27" t="str">
        <f>IF(SUMPRODUCT(($H$2:H1032=H1032)*1)=1,I1032,LOOKUP(1,0/($H$1:H1031=H1032),$M$1:M1031)&amp;","&amp;I1032)</f>
        <v>CH0056 網路進件平台,OA0075 敏捷行銷顧客經營系統</v>
      </c>
    </row>
    <row r="1033" spans="1:13">
      <c r="A1033" s="30" t="s">
        <v>6819</v>
      </c>
      <c r="B1033" s="27" t="s">
        <v>6676</v>
      </c>
      <c r="D1033" s="27" t="s">
        <v>7265</v>
      </c>
      <c r="E1033" s="27" t="s">
        <v>6756</v>
      </c>
      <c r="F1033" s="27" t="s">
        <v>7266</v>
      </c>
      <c r="H1033" s="123" t="s">
        <v>6006</v>
      </c>
      <c r="I1033" s="30" t="s">
        <v>6786</v>
      </c>
      <c r="J1033" s="27" t="s">
        <v>6827</v>
      </c>
      <c r="M1033" s="27" t="str">
        <f>IF(SUMPRODUCT(($H$2:H1033=H1033)*1)=1,I1033,LOOKUP(1,0/($H$1:H1032=H1033),$M$1:M1032)&amp;","&amp;I1033)</f>
        <v>CH0056 網路進件平台,OA0075 敏捷行銷顧客經營系統,TS0092 大消金系統</v>
      </c>
    </row>
    <row r="1034" spans="1:13">
      <c r="A1034" s="30" t="s">
        <v>6819</v>
      </c>
      <c r="B1034" s="27" t="s">
        <v>6676</v>
      </c>
      <c r="D1034" s="27" t="s">
        <v>8109</v>
      </c>
      <c r="E1034" s="27" t="s">
        <v>6828</v>
      </c>
      <c r="F1034" s="27" t="s">
        <v>8110</v>
      </c>
      <c r="H1034" s="123" t="s">
        <v>6008</v>
      </c>
      <c r="I1034" s="30" t="s">
        <v>8103</v>
      </c>
      <c r="J1034" s="27" t="s">
        <v>7071</v>
      </c>
      <c r="M1034" s="27" t="str">
        <f>IF(SUMPRODUCT(($H$2:H1034=H1034)*1)=1,I1034,LOOKUP(1,0/($H$1:H1033=H1034),$M$1:M1033)&amp;","&amp;I1034)</f>
        <v>CH0056 網路進件平台</v>
      </c>
    </row>
    <row r="1035" spans="1:13">
      <c r="A1035" s="30" t="s">
        <v>6819</v>
      </c>
      <c r="B1035" s="27" t="s">
        <v>6676</v>
      </c>
      <c r="D1035" s="27" t="s">
        <v>8109</v>
      </c>
      <c r="E1035" s="27" t="s">
        <v>6828</v>
      </c>
      <c r="F1035" s="27" t="s">
        <v>8110</v>
      </c>
      <c r="H1035" s="123" t="s">
        <v>6008</v>
      </c>
      <c r="I1035" s="30" t="s">
        <v>6793</v>
      </c>
      <c r="J1035" s="27" t="s">
        <v>7071</v>
      </c>
      <c r="M1035" s="27" t="str">
        <f>IF(SUMPRODUCT(($H$2:H1035=H1035)*1)=1,I1035,LOOKUP(1,0/($H$1:H1034=H1035),$M$1:M1034)&amp;","&amp;I1035)</f>
        <v>CH0056 網路進件平台,OA0075 敏捷行銷顧客經營系統</v>
      </c>
    </row>
    <row r="1036" spans="1:13">
      <c r="A1036" s="30" t="s">
        <v>6819</v>
      </c>
      <c r="B1036" s="27" t="s">
        <v>6676</v>
      </c>
      <c r="D1036" s="27" t="s">
        <v>8109</v>
      </c>
      <c r="E1036" s="27" t="s">
        <v>6828</v>
      </c>
      <c r="F1036" s="27" t="s">
        <v>8110</v>
      </c>
      <c r="H1036" s="123" t="s">
        <v>6008</v>
      </c>
      <c r="I1036" s="30" t="s">
        <v>6786</v>
      </c>
      <c r="J1036" s="27" t="s">
        <v>7071</v>
      </c>
      <c r="M1036" s="27" t="str">
        <f>IF(SUMPRODUCT(($H$2:H1036=H1036)*1)=1,I1036,LOOKUP(1,0/($H$1:H1035=H1036),$M$1:M1035)&amp;","&amp;I1036)</f>
        <v>CH0056 網路進件平台,OA0075 敏捷行銷顧客經營系統,TS0092 大消金系統</v>
      </c>
    </row>
    <row r="1037" spans="1:13">
      <c r="A1037" s="30" t="s">
        <v>6819</v>
      </c>
      <c r="B1037" s="27" t="s">
        <v>6676</v>
      </c>
      <c r="D1037" s="27" t="s">
        <v>7267</v>
      </c>
      <c r="E1037" s="27" t="s">
        <v>7004</v>
      </c>
      <c r="F1037" s="27" t="s">
        <v>7268</v>
      </c>
      <c r="H1037" s="123" t="s">
        <v>6009</v>
      </c>
      <c r="I1037" s="30" t="s">
        <v>8103</v>
      </c>
      <c r="J1037" s="27" t="s">
        <v>7006</v>
      </c>
      <c r="M1037" s="27" t="str">
        <f>IF(SUMPRODUCT(($H$2:H1037=H1037)*1)=1,I1037,LOOKUP(1,0/($H$1:H1036=H1037),$M$1:M1036)&amp;","&amp;I1037)</f>
        <v>CH0056 網路進件平台</v>
      </c>
    </row>
    <row r="1038" spans="1:13">
      <c r="A1038" s="30" t="s">
        <v>6819</v>
      </c>
      <c r="B1038" s="27" t="s">
        <v>6676</v>
      </c>
      <c r="D1038" s="27" t="s">
        <v>7267</v>
      </c>
      <c r="E1038" s="27" t="s">
        <v>7004</v>
      </c>
      <c r="F1038" s="27" t="s">
        <v>7268</v>
      </c>
      <c r="H1038" s="123" t="s">
        <v>6009</v>
      </c>
      <c r="I1038" s="30" t="s">
        <v>6786</v>
      </c>
      <c r="J1038" s="27" t="s">
        <v>7006</v>
      </c>
      <c r="M1038" s="27" t="str">
        <f>IF(SUMPRODUCT(($H$2:H1038=H1038)*1)=1,I1038,LOOKUP(1,0/($H$1:H1037=H1038),$M$1:M1037)&amp;","&amp;I1038)</f>
        <v>CH0056 網路進件平台,TS0092 大消金系統</v>
      </c>
    </row>
    <row r="1039" spans="1:13">
      <c r="A1039" s="30" t="s">
        <v>6564</v>
      </c>
      <c r="B1039" s="27" t="s">
        <v>6676</v>
      </c>
      <c r="D1039" s="27" t="s">
        <v>8111</v>
      </c>
      <c r="E1039" s="27" t="s">
        <v>7138</v>
      </c>
      <c r="F1039" s="27" t="s">
        <v>7606</v>
      </c>
      <c r="H1039" s="123" t="s">
        <v>6010</v>
      </c>
      <c r="I1039" s="30" t="s">
        <v>6793</v>
      </c>
      <c r="J1039" s="27" t="s">
        <v>7607</v>
      </c>
      <c r="M1039" s="27" t="str">
        <f>IF(SUMPRODUCT(($H$2:H1039=H1039)*1)=1,I1039,LOOKUP(1,0/($H$1:H1038=H1039),$M$1:M1038)&amp;","&amp;I1039)</f>
        <v>OA0075 敏捷行銷顧客經營系統</v>
      </c>
    </row>
    <row r="1040" spans="1:13">
      <c r="A1040" s="30" t="s">
        <v>6564</v>
      </c>
      <c r="B1040" s="27" t="s">
        <v>6676</v>
      </c>
      <c r="D1040" s="27" t="s">
        <v>8111</v>
      </c>
      <c r="E1040" s="27" t="s">
        <v>7138</v>
      </c>
      <c r="F1040" s="27" t="s">
        <v>7606</v>
      </c>
      <c r="H1040" s="123" t="s">
        <v>6010</v>
      </c>
      <c r="I1040" s="30" t="s">
        <v>6786</v>
      </c>
      <c r="J1040" s="27" t="s">
        <v>7607</v>
      </c>
      <c r="M1040" s="27" t="str">
        <f>IF(SUMPRODUCT(($H$2:H1040=H1040)*1)=1,I1040,LOOKUP(1,0/($H$1:H1039=H1040),$M$1:M1039)&amp;","&amp;I1040)</f>
        <v>OA0075 敏捷行銷顧客經營系統,TS0092 大消金系統</v>
      </c>
    </row>
    <row r="1041" spans="1:13">
      <c r="A1041" s="30" t="s">
        <v>6819</v>
      </c>
      <c r="B1041" s="27" t="s">
        <v>6676</v>
      </c>
      <c r="D1041" s="27" t="s">
        <v>8062</v>
      </c>
      <c r="E1041" s="27" t="s">
        <v>6740</v>
      </c>
      <c r="F1041" s="27" t="s">
        <v>6212</v>
      </c>
      <c r="H1041" s="123" t="s">
        <v>6011</v>
      </c>
      <c r="I1041" s="30" t="s">
        <v>6786</v>
      </c>
      <c r="J1041" s="27" t="s">
        <v>6936</v>
      </c>
      <c r="M1041" s="27" t="str">
        <f>IF(SUMPRODUCT(($H$2:H1041=H1041)*1)=1,I1041,LOOKUP(1,0/($H$1:H1040=H1041),$M$1:M1040)&amp;","&amp;I1041)</f>
        <v>TS0092 大消金系統</v>
      </c>
    </row>
    <row r="1042" spans="1:13">
      <c r="A1042" s="30" t="s">
        <v>6819</v>
      </c>
      <c r="B1042" s="27" t="s">
        <v>6676</v>
      </c>
      <c r="D1042" s="27" t="s">
        <v>8112</v>
      </c>
      <c r="E1042" s="27" t="s">
        <v>6689</v>
      </c>
      <c r="F1042" s="27" t="s">
        <v>8113</v>
      </c>
      <c r="H1042" s="123" t="s">
        <v>6012</v>
      </c>
      <c r="I1042" s="30" t="s">
        <v>6786</v>
      </c>
      <c r="J1042" s="27" t="s">
        <v>6827</v>
      </c>
      <c r="M1042" s="27" t="str">
        <f>IF(SUMPRODUCT(($H$2:H1042=H1042)*1)=1,I1042,LOOKUP(1,0/($H$1:H1041=H1042),$M$1:M1041)&amp;","&amp;I1042)</f>
        <v>TS0092 大消金系統</v>
      </c>
    </row>
    <row r="1043" spans="1:13">
      <c r="A1043" s="30" t="s">
        <v>6564</v>
      </c>
      <c r="B1043" s="27" t="s">
        <v>6676</v>
      </c>
      <c r="C1043" s="29" t="s">
        <v>4870</v>
      </c>
      <c r="D1043" s="27" t="s">
        <v>7031</v>
      </c>
      <c r="E1043" s="27" t="s">
        <v>6596</v>
      </c>
      <c r="F1043" s="27" t="s">
        <v>7032</v>
      </c>
      <c r="H1043" s="123" t="s">
        <v>6013</v>
      </c>
      <c r="I1043" s="30" t="s">
        <v>6793</v>
      </c>
      <c r="J1043" s="27" t="s">
        <v>7168</v>
      </c>
      <c r="M1043" s="27" t="str">
        <f>IF(SUMPRODUCT(($H$2:H1043=H1043)*1)=1,I1043,LOOKUP(1,0/($H$1:H1042=H1043),$M$1:M1042)&amp;","&amp;I1043)</f>
        <v>OA0075 敏捷行銷顧客經營系統</v>
      </c>
    </row>
    <row r="1044" spans="1:13">
      <c r="A1044" s="30" t="s">
        <v>6564</v>
      </c>
      <c r="B1044" s="27" t="s">
        <v>6676</v>
      </c>
      <c r="D1044" s="27" t="s">
        <v>7031</v>
      </c>
      <c r="E1044" s="27" t="s">
        <v>6596</v>
      </c>
      <c r="F1044" s="27" t="s">
        <v>7032</v>
      </c>
      <c r="H1044" s="123" t="s">
        <v>6013</v>
      </c>
      <c r="I1044" s="30" t="s">
        <v>6786</v>
      </c>
      <c r="J1044" s="27" t="s">
        <v>7168</v>
      </c>
      <c r="M1044" s="27" t="str">
        <f>IF(SUMPRODUCT(($H$2:H1044=H1044)*1)=1,I1044,LOOKUP(1,0/($H$1:H1043=H1044),$M$1:M1043)&amp;","&amp;I1044)</f>
        <v>OA0075 敏捷行銷顧客經營系統,TS0092 大消金系統</v>
      </c>
    </row>
    <row r="1045" spans="1:13">
      <c r="A1045" s="30" t="s">
        <v>6564</v>
      </c>
      <c r="B1045" s="27" t="s">
        <v>6676</v>
      </c>
      <c r="D1045" s="27" t="s">
        <v>8106</v>
      </c>
      <c r="E1045" s="27" t="s">
        <v>6596</v>
      </c>
      <c r="F1045" s="27" t="s">
        <v>8107</v>
      </c>
      <c r="H1045" s="123" t="s">
        <v>6014</v>
      </c>
      <c r="I1045" s="30" t="s">
        <v>8103</v>
      </c>
      <c r="J1045" s="27" t="s">
        <v>8108</v>
      </c>
      <c r="M1045" s="27" t="str">
        <f>IF(SUMPRODUCT(($H$2:H1045=H1045)*1)=1,I1045,LOOKUP(1,0/($H$1:H1044=H1045),$M$1:M1044)&amp;","&amp;I1045)</f>
        <v>CH0056 網路進件平台</v>
      </c>
    </row>
    <row r="1046" spans="1:13">
      <c r="A1046" s="30" t="s">
        <v>6564</v>
      </c>
      <c r="B1046" s="27" t="s">
        <v>6676</v>
      </c>
      <c r="C1046" s="29" t="s">
        <v>4870</v>
      </c>
      <c r="D1046" s="27" t="s">
        <v>8106</v>
      </c>
      <c r="E1046" s="27" t="s">
        <v>6596</v>
      </c>
      <c r="F1046" s="27" t="s">
        <v>8107</v>
      </c>
      <c r="H1046" s="123" t="s">
        <v>6014</v>
      </c>
      <c r="I1046" s="30" t="s">
        <v>6793</v>
      </c>
      <c r="J1046" s="27" t="s">
        <v>8108</v>
      </c>
      <c r="M1046" s="27" t="str">
        <f>IF(SUMPRODUCT(($H$2:H1046=H1046)*1)=1,I1046,LOOKUP(1,0/($H$1:H1045=H1046),$M$1:M1045)&amp;","&amp;I1046)</f>
        <v>CH0056 網路進件平台,OA0075 敏捷行銷顧客經營系統</v>
      </c>
    </row>
    <row r="1047" spans="1:13">
      <c r="A1047" s="30" t="s">
        <v>6564</v>
      </c>
      <c r="B1047" s="27" t="s">
        <v>6676</v>
      </c>
      <c r="D1047" s="27" t="s">
        <v>8106</v>
      </c>
      <c r="E1047" s="27" t="s">
        <v>6596</v>
      </c>
      <c r="F1047" s="27" t="s">
        <v>8107</v>
      </c>
      <c r="H1047" s="123" t="s">
        <v>6014</v>
      </c>
      <c r="I1047" s="30" t="s">
        <v>6786</v>
      </c>
      <c r="J1047" s="27" t="s">
        <v>8108</v>
      </c>
      <c r="M1047" s="27" t="str">
        <f>IF(SUMPRODUCT(($H$2:H1047=H1047)*1)=1,I1047,LOOKUP(1,0/($H$1:H1046=H1047),$M$1:M1046)&amp;","&amp;I1047)</f>
        <v>CH0056 網路進件平台,OA0075 敏捷行銷顧客經營系統,TS0092 大消金系統</v>
      </c>
    </row>
    <row r="1048" spans="1:13">
      <c r="A1048" s="30" t="s">
        <v>6819</v>
      </c>
      <c r="B1048" s="27" t="s">
        <v>6676</v>
      </c>
      <c r="D1048" s="27" t="s">
        <v>8070</v>
      </c>
      <c r="E1048" s="27" t="s">
        <v>6985</v>
      </c>
      <c r="F1048" s="27" t="s">
        <v>5032</v>
      </c>
      <c r="H1048" s="123" t="s">
        <v>6015</v>
      </c>
      <c r="I1048" s="30" t="s">
        <v>6786</v>
      </c>
      <c r="J1048" s="27" t="s">
        <v>8072</v>
      </c>
      <c r="M1048" s="27" t="str">
        <f>IF(SUMPRODUCT(($H$2:H1048=H1048)*1)=1,I1048,LOOKUP(1,0/($H$1:H1047=H1048),$M$1:M1047)&amp;","&amp;I1048)</f>
        <v>TS0092 大消金系統</v>
      </c>
    </row>
    <row r="1049" spans="1:13">
      <c r="A1049" s="30" t="s">
        <v>6819</v>
      </c>
      <c r="B1049" s="27" t="s">
        <v>6676</v>
      </c>
      <c r="D1049" s="27" t="s">
        <v>7593</v>
      </c>
      <c r="E1049" s="27" t="s">
        <v>6993</v>
      </c>
      <c r="F1049" s="27" t="s">
        <v>7594</v>
      </c>
      <c r="H1049" s="123" t="s">
        <v>5642</v>
      </c>
      <c r="I1049" s="30" t="s">
        <v>6761</v>
      </c>
      <c r="J1049" s="27" t="s">
        <v>7595</v>
      </c>
      <c r="M1049" s="27" t="str">
        <f>IF(SUMPRODUCT(($H$2:H1049=H1049)*1)=1,I1049,LOOKUP(1,0/($H$1:H1048=H1049),$M$1:M1048)&amp;","&amp;I1049)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0" spans="1:13">
      <c r="A1050" s="30" t="s">
        <v>6819</v>
      </c>
      <c r="B1050" s="27" t="s">
        <v>6676</v>
      </c>
      <c r="D1050" s="27" t="s">
        <v>7593</v>
      </c>
      <c r="E1050" s="27" t="s">
        <v>6993</v>
      </c>
      <c r="F1050" s="27" t="s">
        <v>7594</v>
      </c>
      <c r="H1050" s="123" t="s">
        <v>5642</v>
      </c>
      <c r="I1050" s="30" t="s">
        <v>6761</v>
      </c>
      <c r="J1050" s="27" t="s">
        <v>7595</v>
      </c>
      <c r="M1050" s="27" t="str">
        <f>IF(SUMPRODUCT(($H$2:H1050=H1050)*1)=1,I1050,LOOKUP(1,0/($H$1:H1049=H1050),$M$1:M1049)&amp;","&amp;I1050)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1" spans="1:13">
      <c r="A1051" s="30" t="s">
        <v>6819</v>
      </c>
      <c r="B1051" s="27" t="s">
        <v>6676</v>
      </c>
      <c r="D1051" s="27" t="s">
        <v>7593</v>
      </c>
      <c r="E1051" s="27" t="s">
        <v>6993</v>
      </c>
      <c r="F1051" s="27" t="s">
        <v>7594</v>
      </c>
      <c r="H1051" s="123" t="s">
        <v>5642</v>
      </c>
      <c r="I1051" s="30" t="s">
        <v>6761</v>
      </c>
      <c r="J1051" s="27" t="s">
        <v>7595</v>
      </c>
      <c r="M1051" s="27" t="str">
        <f>IF(SUMPRODUCT(($H$2:H1051=H1051)*1)=1,I1051,LOOKUP(1,0/($H$1:H1050=H1051),$M$1:M1050)&amp;","&amp;I1051)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2" spans="1:13">
      <c r="A1052" s="30" t="s">
        <v>6819</v>
      </c>
      <c r="B1052" s="27" t="s">
        <v>6676</v>
      </c>
      <c r="D1052" s="27" t="s">
        <v>7593</v>
      </c>
      <c r="E1052" s="27" t="s">
        <v>6993</v>
      </c>
      <c r="F1052" s="27" t="s">
        <v>7594</v>
      </c>
      <c r="H1052" s="123" t="s">
        <v>5642</v>
      </c>
      <c r="I1052" s="30" t="s">
        <v>6761</v>
      </c>
      <c r="J1052" s="27" t="s">
        <v>7595</v>
      </c>
      <c r="M1052" s="27" t="str">
        <f>IF(SUMPRODUCT(($H$2:H1052=H1052)*1)=1,I1052,LOOKUP(1,0/($H$1:H1051=H1052),$M$1:M1051)&amp;","&amp;I1052)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3" spans="1:13">
      <c r="A1053" s="30" t="s">
        <v>6819</v>
      </c>
      <c r="B1053" s="27" t="s">
        <v>6676</v>
      </c>
      <c r="D1053" s="27" t="s">
        <v>7593</v>
      </c>
      <c r="E1053" s="27" t="s">
        <v>6993</v>
      </c>
      <c r="F1053" s="27" t="s">
        <v>7594</v>
      </c>
      <c r="H1053" s="123" t="s">
        <v>5642</v>
      </c>
      <c r="I1053" s="30" t="s">
        <v>6761</v>
      </c>
      <c r="J1053" s="27" t="s">
        <v>7595</v>
      </c>
      <c r="M1053" s="27" t="str">
        <f>IF(SUMPRODUCT(($H$2:H1053=H1053)*1)=1,I1053,LOOKUP(1,0/($H$1:H1052=H1053),$M$1:M1052)&amp;","&amp;I1053)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4" spans="1:13">
      <c r="A1054" s="30" t="s">
        <v>6564</v>
      </c>
      <c r="B1054" s="27" t="s">
        <v>6676</v>
      </c>
      <c r="C1054" s="29" t="s">
        <v>4870</v>
      </c>
      <c r="D1054" s="27" t="s">
        <v>8114</v>
      </c>
      <c r="E1054" s="27" t="s">
        <v>6895</v>
      </c>
      <c r="F1054" s="27" t="s">
        <v>8115</v>
      </c>
      <c r="H1054" s="123" t="s">
        <v>6016</v>
      </c>
      <c r="I1054" s="30" t="s">
        <v>6761</v>
      </c>
      <c r="J1054" s="27" t="s">
        <v>8116</v>
      </c>
      <c r="M1054" s="27" t="str">
        <f>IF(SUMPRODUCT(($H$2:H1054=H1054)*1)=1,I1054,LOOKUP(1,0/($H$1:H1053=H1054),$M$1:M1053)&amp;","&amp;I1054)</f>
        <v>TS0077 新世代分行系統(NBS)</v>
      </c>
    </row>
    <row r="1055" spans="1:13">
      <c r="A1055" s="30" t="s">
        <v>6564</v>
      </c>
      <c r="B1055" s="27" t="s">
        <v>6676</v>
      </c>
      <c r="C1055" s="29" t="s">
        <v>4870</v>
      </c>
      <c r="D1055" s="27" t="s">
        <v>8114</v>
      </c>
      <c r="E1055" s="27" t="s">
        <v>6895</v>
      </c>
      <c r="F1055" s="27" t="s">
        <v>8115</v>
      </c>
      <c r="H1055" s="123" t="s">
        <v>6017</v>
      </c>
      <c r="I1055" s="30" t="s">
        <v>6761</v>
      </c>
      <c r="J1055" s="27" t="s">
        <v>8116</v>
      </c>
      <c r="M1055" s="27" t="str">
        <f>IF(SUMPRODUCT(($H$2:H1055=H1055)*1)=1,I1055,LOOKUP(1,0/($H$1:H1054=H1055),$M$1:M1054)&amp;","&amp;I1055)</f>
        <v>TS0077 新世代分行系統(NBS)</v>
      </c>
    </row>
    <row r="1056" spans="1:13">
      <c r="A1056" s="30" t="s">
        <v>6564</v>
      </c>
      <c r="B1056" s="27" t="s">
        <v>6676</v>
      </c>
      <c r="D1056" s="27" t="s">
        <v>8117</v>
      </c>
      <c r="E1056" s="27" t="s">
        <v>6895</v>
      </c>
      <c r="F1056" s="27" t="s">
        <v>8118</v>
      </c>
      <c r="H1056" s="123" t="s">
        <v>6018</v>
      </c>
      <c r="I1056" s="30" t="s">
        <v>6761</v>
      </c>
      <c r="J1056" s="27" t="s">
        <v>8119</v>
      </c>
      <c r="M1056" s="27" t="str">
        <f>IF(SUMPRODUCT(($H$2:H1056=H1056)*1)=1,I1056,LOOKUP(1,0/($H$1:H1055=H1056),$M$1:M1055)&amp;","&amp;I1056)</f>
        <v>TS0077 新世代分行系統(NBS)</v>
      </c>
    </row>
    <row r="1057" spans="1:13">
      <c r="A1057" s="30" t="s">
        <v>6564</v>
      </c>
      <c r="B1057" s="27" t="s">
        <v>6676</v>
      </c>
      <c r="D1057" s="27" t="s">
        <v>8117</v>
      </c>
      <c r="E1057" s="27" t="s">
        <v>6895</v>
      </c>
      <c r="F1057" s="27" t="s">
        <v>8118</v>
      </c>
      <c r="H1057" s="123" t="s">
        <v>6019</v>
      </c>
      <c r="I1057" s="30" t="s">
        <v>6761</v>
      </c>
      <c r="J1057" s="27" t="s">
        <v>8119</v>
      </c>
      <c r="M1057" s="27" t="str">
        <f>IF(SUMPRODUCT(($H$2:H1057=H1057)*1)=1,I1057,LOOKUP(1,0/($H$1:H1056=H1057),$M$1:M1056)&amp;","&amp;I1057)</f>
        <v>TS0077 新世代分行系統(NBS)</v>
      </c>
    </row>
    <row r="1058" spans="1:13">
      <c r="A1058" s="30" t="s">
        <v>6564</v>
      </c>
      <c r="B1058" s="27" t="s">
        <v>6676</v>
      </c>
      <c r="D1058" s="27" t="s">
        <v>8120</v>
      </c>
      <c r="E1058" s="27" t="s">
        <v>8121</v>
      </c>
      <c r="F1058" s="27" t="s">
        <v>8122</v>
      </c>
      <c r="H1058" s="123" t="s">
        <v>6020</v>
      </c>
      <c r="I1058" s="30" t="s">
        <v>6761</v>
      </c>
      <c r="J1058" s="27" t="s">
        <v>8123</v>
      </c>
      <c r="M1058" s="27" t="str">
        <f>IF(SUMPRODUCT(($H$2:H1058=H1058)*1)=1,I1058,LOOKUP(1,0/($H$1:H1057=H1058),$M$1:M1057)&amp;","&amp;I1058)</f>
        <v>TS0077 新世代分行系統(NBS)</v>
      </c>
    </row>
    <row r="1059" spans="1:13">
      <c r="A1059" s="30" t="s">
        <v>6564</v>
      </c>
      <c r="B1059" s="27" t="s">
        <v>6676</v>
      </c>
      <c r="D1059" s="27" t="s">
        <v>8124</v>
      </c>
      <c r="E1059" s="27" t="s">
        <v>8121</v>
      </c>
      <c r="F1059" s="27" t="s">
        <v>8122</v>
      </c>
      <c r="H1059" s="123" t="s">
        <v>6021</v>
      </c>
      <c r="I1059" s="30" t="s">
        <v>6761</v>
      </c>
      <c r="J1059" s="27" t="s">
        <v>8123</v>
      </c>
      <c r="M1059" s="27" t="str">
        <f>IF(SUMPRODUCT(($H$2:H1059=H1059)*1)=1,I1059,LOOKUP(1,0/($H$1:H1058=H1059),$M$1:M1058)&amp;","&amp;I1059)</f>
        <v>TS0077 新世代分行系統(NBS)</v>
      </c>
    </row>
    <row r="1060" spans="1:13">
      <c r="A1060" s="30" t="s">
        <v>6564</v>
      </c>
      <c r="B1060" s="27" t="s">
        <v>6676</v>
      </c>
      <c r="D1060" s="27" t="s">
        <v>8124</v>
      </c>
      <c r="E1060" s="27" t="s">
        <v>8121</v>
      </c>
      <c r="F1060" s="27" t="s">
        <v>8122</v>
      </c>
      <c r="H1060" s="123" t="s">
        <v>6022</v>
      </c>
      <c r="I1060" s="30" t="s">
        <v>6761</v>
      </c>
      <c r="J1060" s="27" t="s">
        <v>8123</v>
      </c>
      <c r="M1060" s="27" t="str">
        <f>IF(SUMPRODUCT(($H$2:H1060=H1060)*1)=1,I1060,LOOKUP(1,0/($H$1:H1059=H1060),$M$1:M1059)&amp;","&amp;I1060)</f>
        <v>TS0077 新世代分行系統(NBS)</v>
      </c>
    </row>
    <row r="1061" spans="1:13">
      <c r="A1061" s="30" t="s">
        <v>6564</v>
      </c>
      <c r="B1061" s="27" t="s">
        <v>6676</v>
      </c>
      <c r="D1061" s="27" t="s">
        <v>8124</v>
      </c>
      <c r="E1061" s="27" t="s">
        <v>8121</v>
      </c>
      <c r="F1061" s="27" t="s">
        <v>8122</v>
      </c>
      <c r="H1061" s="123" t="s">
        <v>6023</v>
      </c>
      <c r="I1061" s="30" t="s">
        <v>6761</v>
      </c>
      <c r="J1061" s="27" t="s">
        <v>8123</v>
      </c>
      <c r="M1061" s="27" t="str">
        <f>IF(SUMPRODUCT(($H$2:H1061=H1061)*1)=1,I1061,LOOKUP(1,0/($H$1:H1060=H1061),$M$1:M1060)&amp;","&amp;I1061)</f>
        <v>TS0077 新世代分行系統(NBS)</v>
      </c>
    </row>
    <row r="1062" spans="1:13">
      <c r="A1062" s="30" t="s">
        <v>6564</v>
      </c>
      <c r="B1062" s="27" t="s">
        <v>6676</v>
      </c>
      <c r="D1062" s="27" t="s">
        <v>6884</v>
      </c>
      <c r="E1062" s="27" t="s">
        <v>6885</v>
      </c>
      <c r="F1062" s="27" t="s">
        <v>8125</v>
      </c>
      <c r="H1062" s="123" t="s">
        <v>6024</v>
      </c>
      <c r="I1062" s="30" t="s">
        <v>6761</v>
      </c>
      <c r="J1062" s="27" t="s">
        <v>6887</v>
      </c>
      <c r="M1062" s="27" t="str">
        <f>IF(SUMPRODUCT(($H$2:H1062=H1062)*1)=1,I1062,LOOKUP(1,0/($H$1:H1061=H1062),$M$1:M1061)&amp;","&amp;I1062)</f>
        <v>TS0077 新世代分行系統(NBS)</v>
      </c>
    </row>
    <row r="1063" spans="1:13">
      <c r="A1063" s="30" t="s">
        <v>6564</v>
      </c>
      <c r="B1063" s="27" t="s">
        <v>6676</v>
      </c>
      <c r="D1063" s="27" t="s">
        <v>8126</v>
      </c>
      <c r="E1063" s="27" t="s">
        <v>6885</v>
      </c>
      <c r="F1063" s="27" t="s">
        <v>8127</v>
      </c>
      <c r="H1063" s="123" t="s">
        <v>6025</v>
      </c>
      <c r="I1063" s="30" t="s">
        <v>6761</v>
      </c>
      <c r="J1063" s="27" t="s">
        <v>8128</v>
      </c>
      <c r="M1063" s="27" t="str">
        <f>IF(SUMPRODUCT(($H$2:H1063=H1063)*1)=1,I1063,LOOKUP(1,0/($H$1:H1062=H1063),$M$1:M1062)&amp;","&amp;I1063)</f>
        <v>TS0077 新世代分行系統(NBS)</v>
      </c>
    </row>
    <row r="1064" spans="1:13">
      <c r="A1064" s="30" t="s">
        <v>6564</v>
      </c>
      <c r="B1064" s="27" t="s">
        <v>6676</v>
      </c>
      <c r="D1064" s="27" t="s">
        <v>8129</v>
      </c>
      <c r="E1064" s="27" t="s">
        <v>7975</v>
      </c>
      <c r="F1064" s="27" t="s">
        <v>8130</v>
      </c>
      <c r="H1064" s="123" t="s">
        <v>6026</v>
      </c>
      <c r="I1064" s="30" t="s">
        <v>6761</v>
      </c>
      <c r="J1064" s="27" t="s">
        <v>8131</v>
      </c>
      <c r="M1064" s="27" t="str">
        <f>IF(SUMPRODUCT(($H$2:H1064=H1064)*1)=1,I1064,LOOKUP(1,0/($H$1:H1063=H1064),$M$1:M1063)&amp;","&amp;I1064)</f>
        <v>TS0077 新世代分行系統(NBS)</v>
      </c>
    </row>
    <row r="1065" spans="1:13">
      <c r="A1065" s="30" t="s">
        <v>6564</v>
      </c>
      <c r="B1065" s="27" t="s">
        <v>6676</v>
      </c>
      <c r="D1065" s="27" t="s">
        <v>8132</v>
      </c>
      <c r="E1065" s="27" t="s">
        <v>7975</v>
      </c>
      <c r="F1065" s="27" t="s">
        <v>8133</v>
      </c>
      <c r="H1065" s="123" t="s">
        <v>6027</v>
      </c>
      <c r="I1065" s="30" t="s">
        <v>6761</v>
      </c>
      <c r="J1065" s="27" t="s">
        <v>8134</v>
      </c>
      <c r="M1065" s="27" t="str">
        <f>IF(SUMPRODUCT(($H$2:H1065=H1065)*1)=1,I1065,LOOKUP(1,0/($H$1:H1064=H1065),$M$1:M1064)&amp;","&amp;I1065)</f>
        <v>TS0077 新世代分行系統(NBS)</v>
      </c>
    </row>
    <row r="1066" spans="1:13">
      <c r="A1066" s="30" t="s">
        <v>6564</v>
      </c>
      <c r="B1066" s="27" t="s">
        <v>6676</v>
      </c>
      <c r="D1066" s="27" t="s">
        <v>8135</v>
      </c>
      <c r="E1066" s="27" t="s">
        <v>7975</v>
      </c>
      <c r="F1066" s="27" t="s">
        <v>8136</v>
      </c>
      <c r="H1066" s="123" t="s">
        <v>6028</v>
      </c>
      <c r="I1066" s="30" t="s">
        <v>6761</v>
      </c>
      <c r="J1066" s="27" t="s">
        <v>8137</v>
      </c>
      <c r="M1066" s="27" t="str">
        <f>IF(SUMPRODUCT(($H$2:H1066=H1066)*1)=1,I1066,LOOKUP(1,0/($H$1:H1065=H1066),$M$1:M1065)&amp;","&amp;I1066)</f>
        <v>TS0077 新世代分行系統(NBS)</v>
      </c>
    </row>
    <row r="1067" spans="1:13">
      <c r="A1067" s="30" t="s">
        <v>6564</v>
      </c>
      <c r="B1067" s="27" t="s">
        <v>6676</v>
      </c>
      <c r="D1067" s="27" t="s">
        <v>8138</v>
      </c>
      <c r="E1067" s="27" t="s">
        <v>7975</v>
      </c>
      <c r="F1067" s="27" t="s">
        <v>8139</v>
      </c>
      <c r="H1067" s="123" t="s">
        <v>6029</v>
      </c>
      <c r="I1067" s="30" t="s">
        <v>6761</v>
      </c>
      <c r="J1067" s="27" t="s">
        <v>8140</v>
      </c>
      <c r="M1067" s="27" t="str">
        <f>IF(SUMPRODUCT(($H$2:H1067=H1067)*1)=1,I1067,LOOKUP(1,0/($H$1:H1066=H1067),$M$1:M1066)&amp;","&amp;I1067)</f>
        <v>TS0077 新世代分行系統(NBS)</v>
      </c>
    </row>
    <row r="1068" spans="1:13">
      <c r="A1068" s="30" t="s">
        <v>6564</v>
      </c>
      <c r="B1068" s="27" t="s">
        <v>6676</v>
      </c>
      <c r="D1068" s="27" t="s">
        <v>8141</v>
      </c>
      <c r="E1068" s="27" t="s">
        <v>7975</v>
      </c>
      <c r="F1068" s="27" t="s">
        <v>8142</v>
      </c>
      <c r="H1068" s="123" t="s">
        <v>6030</v>
      </c>
      <c r="I1068" s="30" t="s">
        <v>6761</v>
      </c>
      <c r="J1068" s="27" t="s">
        <v>8143</v>
      </c>
      <c r="M1068" s="27" t="str">
        <f>IF(SUMPRODUCT(($H$2:H1068=H1068)*1)=1,I1068,LOOKUP(1,0/($H$1:H1067=H1068),$M$1:M1067)&amp;","&amp;I1068)</f>
        <v>TS0077 新世代分行系統(NBS)</v>
      </c>
    </row>
    <row r="1069" spans="1:13">
      <c r="A1069" s="30" t="s">
        <v>6564</v>
      </c>
      <c r="B1069" s="27" t="s">
        <v>6676</v>
      </c>
      <c r="D1069" s="27" t="s">
        <v>8144</v>
      </c>
      <c r="E1069" s="27" t="s">
        <v>7046</v>
      </c>
      <c r="F1069" s="27" t="s">
        <v>8145</v>
      </c>
      <c r="H1069" s="123" t="s">
        <v>6031</v>
      </c>
      <c r="I1069" s="30" t="s">
        <v>6761</v>
      </c>
      <c r="J1069" s="27" t="s">
        <v>8146</v>
      </c>
      <c r="M1069" s="27" t="str">
        <f>IF(SUMPRODUCT(($H$2:H1069=H1069)*1)=1,I1069,LOOKUP(1,0/($H$1:H1068=H1069),$M$1:M1068)&amp;","&amp;I1069)</f>
        <v>TS0077 新世代分行系統(NBS)</v>
      </c>
    </row>
    <row r="1070" spans="1:13">
      <c r="A1070" s="30" t="s">
        <v>6564</v>
      </c>
      <c r="B1070" s="27" t="s">
        <v>6676</v>
      </c>
      <c r="D1070" s="27" t="s">
        <v>7593</v>
      </c>
      <c r="E1070" s="27" t="s">
        <v>6993</v>
      </c>
      <c r="F1070" s="27" t="s">
        <v>7594</v>
      </c>
      <c r="H1070" s="123" t="s">
        <v>5642</v>
      </c>
      <c r="I1070" s="30" t="s">
        <v>6761</v>
      </c>
      <c r="J1070" s="27" t="s">
        <v>7595</v>
      </c>
      <c r="M1070" s="27" t="str">
        <f>IF(SUMPRODUCT(($H$2:H1070=H1070)*1)=1,I1070,LOOKUP(1,0/($H$1:H1069=H1070),$M$1:M1069)&amp;","&amp;I1070)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1" spans="1:13">
      <c r="A1071" s="30" t="s">
        <v>6564</v>
      </c>
      <c r="B1071" s="27" t="s">
        <v>6676</v>
      </c>
      <c r="D1071" s="27" t="s">
        <v>7593</v>
      </c>
      <c r="E1071" s="27" t="s">
        <v>6722</v>
      </c>
      <c r="F1071" s="27" t="s">
        <v>7594</v>
      </c>
      <c r="H1071" s="123" t="s">
        <v>8147</v>
      </c>
      <c r="I1071" s="30" t="s">
        <v>6761</v>
      </c>
      <c r="J1071" s="27" t="s">
        <v>7595</v>
      </c>
      <c r="M1071" s="27" t="str">
        <f>IF(SUMPRODUCT(($H$2:H1071=H1071)*1)=1,I1071,LOOKUP(1,0/($H$1:H1070=H1071),$M$1:M1070)&amp;","&amp;I1071)</f>
        <v>TS0077 新世代分行系統(NBS)</v>
      </c>
    </row>
    <row r="1072" spans="1:13">
      <c r="A1072" s="30" t="s">
        <v>6564</v>
      </c>
      <c r="B1072" s="27" t="s">
        <v>6676</v>
      </c>
      <c r="D1072" s="27" t="s">
        <v>7593</v>
      </c>
      <c r="E1072" s="27" t="s">
        <v>6993</v>
      </c>
      <c r="F1072" s="27" t="s">
        <v>7594</v>
      </c>
      <c r="H1072" s="123" t="s">
        <v>5642</v>
      </c>
      <c r="I1072" s="30" t="s">
        <v>6761</v>
      </c>
      <c r="J1072" s="27" t="s">
        <v>7595</v>
      </c>
      <c r="M1072" s="27" t="str">
        <f>IF(SUMPRODUCT(($H$2:H1072=H1072)*1)=1,I1072,LOOKUP(1,0/($H$1:H1071=H1072),$M$1:M1071)&amp;","&amp;I1072)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3" spans="1:13">
      <c r="A1073" s="30" t="s">
        <v>6564</v>
      </c>
      <c r="B1073" s="27" t="s">
        <v>6676</v>
      </c>
      <c r="D1073" s="27" t="s">
        <v>7593</v>
      </c>
      <c r="E1073" s="27" t="s">
        <v>6993</v>
      </c>
      <c r="F1073" s="27" t="s">
        <v>7594</v>
      </c>
      <c r="H1073" s="123" t="s">
        <v>5642</v>
      </c>
      <c r="I1073" s="30" t="s">
        <v>6761</v>
      </c>
      <c r="J1073" s="27" t="s">
        <v>7595</v>
      </c>
      <c r="M1073" s="27" t="str">
        <f>IF(SUMPRODUCT(($H$2:H1073=H1073)*1)=1,I1073,LOOKUP(1,0/($H$1:H1072=H1073),$M$1:M1072)&amp;","&amp;I1073)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4" spans="1:13">
      <c r="A1074" s="30" t="s">
        <v>6819</v>
      </c>
      <c r="B1074" s="27" t="s">
        <v>6676</v>
      </c>
      <c r="D1074" s="27" t="s">
        <v>8148</v>
      </c>
      <c r="E1074" s="27" t="s">
        <v>6993</v>
      </c>
      <c r="F1074" s="27" t="s">
        <v>6033</v>
      </c>
      <c r="H1074" s="123" t="s">
        <v>6032</v>
      </c>
      <c r="I1074" s="30" t="s">
        <v>6761</v>
      </c>
      <c r="J1074" s="27" t="s">
        <v>8149</v>
      </c>
      <c r="M1074" s="27" t="str">
        <f>IF(SUMPRODUCT(($H$2:H1074=H1074)*1)=1,I1074,LOOKUP(1,0/($H$1:H1073=H1074),$M$1:M1073)&amp;","&amp;I1074)</f>
        <v>TS0077 新世代分行系統(NBS)</v>
      </c>
    </row>
    <row r="1075" spans="1:13">
      <c r="A1075" s="30" t="s">
        <v>6819</v>
      </c>
      <c r="B1075" s="27" t="s">
        <v>6676</v>
      </c>
      <c r="D1075" s="27" t="s">
        <v>8150</v>
      </c>
      <c r="E1075" s="27" t="s">
        <v>6993</v>
      </c>
      <c r="F1075" s="27" t="s">
        <v>8151</v>
      </c>
      <c r="H1075" s="123" t="s">
        <v>6034</v>
      </c>
      <c r="I1075" s="30" t="s">
        <v>6761</v>
      </c>
      <c r="J1075" s="27" t="s">
        <v>8149</v>
      </c>
      <c r="M1075" s="27" t="str">
        <f>IF(SUMPRODUCT(($H$2:H1075=H1075)*1)=1,I1075,LOOKUP(1,0/($H$1:H1074=H1075),$M$1:M1074)&amp;","&amp;I1075)</f>
        <v>TS0077 新世代分行系統(NBS)</v>
      </c>
    </row>
    <row r="1076" spans="1:13">
      <c r="A1076" s="30" t="s">
        <v>6819</v>
      </c>
      <c r="B1076" s="27" t="s">
        <v>6676</v>
      </c>
      <c r="D1076" s="27" t="s">
        <v>8152</v>
      </c>
      <c r="E1076" s="27" t="s">
        <v>6993</v>
      </c>
      <c r="F1076" s="27" t="s">
        <v>6036</v>
      </c>
      <c r="H1076" s="123" t="s">
        <v>6035</v>
      </c>
      <c r="I1076" s="30" t="s">
        <v>6761</v>
      </c>
      <c r="J1076" s="27" t="s">
        <v>8149</v>
      </c>
      <c r="M1076" s="27" t="str">
        <f>IF(SUMPRODUCT(($H$2:H1076=H1076)*1)=1,I1076,LOOKUP(1,0/($H$1:H1075=H1076),$M$1:M1075)&amp;","&amp;I1076)</f>
        <v>TS0077 新世代分行系統(NBS)</v>
      </c>
    </row>
    <row r="1077" spans="1:13">
      <c r="A1077" s="30" t="s">
        <v>6819</v>
      </c>
      <c r="B1077" s="27" t="s">
        <v>6676</v>
      </c>
      <c r="D1077" s="27" t="s">
        <v>8153</v>
      </c>
      <c r="E1077" s="27" t="s">
        <v>6993</v>
      </c>
      <c r="F1077" s="27" t="s">
        <v>6038</v>
      </c>
      <c r="H1077" s="123" t="s">
        <v>6037</v>
      </c>
      <c r="I1077" s="30" t="s">
        <v>6761</v>
      </c>
      <c r="J1077" s="27" t="s">
        <v>8149</v>
      </c>
      <c r="M1077" s="27" t="str">
        <f>IF(SUMPRODUCT(($H$2:H1077=H1077)*1)=1,I1077,LOOKUP(1,0/($H$1:H1076=H1077),$M$1:M1076)&amp;","&amp;I1077)</f>
        <v>TS0077 新世代分行系統(NBS)</v>
      </c>
    </row>
    <row r="1078" spans="1:13">
      <c r="A1078" s="30" t="s">
        <v>6819</v>
      </c>
      <c r="B1078" s="27" t="s">
        <v>6676</v>
      </c>
      <c r="D1078" s="27" t="s">
        <v>8154</v>
      </c>
      <c r="E1078" s="27" t="s">
        <v>6993</v>
      </c>
      <c r="F1078" s="27" t="s">
        <v>8155</v>
      </c>
      <c r="H1078" s="123" t="s">
        <v>6039</v>
      </c>
      <c r="I1078" s="30" t="s">
        <v>6761</v>
      </c>
      <c r="J1078" s="27" t="s">
        <v>8156</v>
      </c>
      <c r="M1078" s="27" t="str">
        <f>IF(SUMPRODUCT(($H$2:H1078=H1078)*1)=1,I1078,LOOKUP(1,0/($H$1:H1077=H1078),$M$1:M1077)&amp;","&amp;I1078)</f>
        <v>TS0077 新世代分行系統(NBS)</v>
      </c>
    </row>
    <row r="1079" spans="1:13">
      <c r="A1079" s="30" t="s">
        <v>6819</v>
      </c>
      <c r="B1079" s="27" t="s">
        <v>6676</v>
      </c>
      <c r="D1079" s="27" t="s">
        <v>8157</v>
      </c>
      <c r="E1079" s="27" t="s">
        <v>6993</v>
      </c>
      <c r="F1079" s="27" t="s">
        <v>6041</v>
      </c>
      <c r="H1079" s="123" t="s">
        <v>6040</v>
      </c>
      <c r="I1079" s="30" t="s">
        <v>6761</v>
      </c>
      <c r="J1079" s="27" t="s">
        <v>8156</v>
      </c>
      <c r="M1079" s="27" t="str">
        <f>IF(SUMPRODUCT(($H$2:H1079=H1079)*1)=1,I1079,LOOKUP(1,0/($H$1:H1078=H1079),$M$1:M1078)&amp;","&amp;I1079)</f>
        <v>TS0077 新世代分行系統(NBS)</v>
      </c>
    </row>
    <row r="1080" spans="1:13">
      <c r="A1080" s="30" t="s">
        <v>6819</v>
      </c>
      <c r="B1080" s="27" t="s">
        <v>6676</v>
      </c>
      <c r="D1080" s="27" t="s">
        <v>8158</v>
      </c>
      <c r="E1080" s="27" t="s">
        <v>6993</v>
      </c>
      <c r="F1080" s="27" t="s">
        <v>6043</v>
      </c>
      <c r="H1080" s="123" t="s">
        <v>6042</v>
      </c>
      <c r="I1080" s="30" t="s">
        <v>6761</v>
      </c>
      <c r="J1080" s="27" t="s">
        <v>7411</v>
      </c>
      <c r="M1080" s="27" t="str">
        <f>IF(SUMPRODUCT(($H$2:H1080=H1080)*1)=1,I1080,LOOKUP(1,0/($H$1:H1079=H1080),$M$1:M1079)&amp;","&amp;I1080)</f>
        <v>TS0077 新世代分行系統(NBS)</v>
      </c>
    </row>
    <row r="1081" spans="1:13">
      <c r="A1081" s="30" t="s">
        <v>6819</v>
      </c>
      <c r="B1081" s="27" t="s">
        <v>6676</v>
      </c>
      <c r="D1081" s="27" t="s">
        <v>8159</v>
      </c>
      <c r="E1081" s="27" t="s">
        <v>6993</v>
      </c>
      <c r="F1081" s="27" t="s">
        <v>6045</v>
      </c>
      <c r="H1081" s="123" t="s">
        <v>6044</v>
      </c>
      <c r="I1081" s="30" t="s">
        <v>6761</v>
      </c>
      <c r="J1081" s="27" t="s">
        <v>8160</v>
      </c>
      <c r="M1081" s="27" t="str">
        <f>IF(SUMPRODUCT(($H$2:H1081=H1081)*1)=1,I1081,LOOKUP(1,0/($H$1:H1080=H1081),$M$1:M1080)&amp;","&amp;I1081)</f>
        <v>TS0077 新世代分行系統(NBS)</v>
      </c>
    </row>
    <row r="1082" spans="1:13">
      <c r="A1082" s="30" t="s">
        <v>6819</v>
      </c>
      <c r="B1082" s="27" t="s">
        <v>6676</v>
      </c>
      <c r="D1082" s="27" t="s">
        <v>8161</v>
      </c>
      <c r="E1082" s="27" t="s">
        <v>6993</v>
      </c>
      <c r="F1082" s="27" t="s">
        <v>6047</v>
      </c>
      <c r="H1082" s="123" t="s">
        <v>6046</v>
      </c>
      <c r="I1082" s="30" t="s">
        <v>6761</v>
      </c>
      <c r="J1082" s="27" t="s">
        <v>8160</v>
      </c>
      <c r="M1082" s="27" t="str">
        <f>IF(SUMPRODUCT(($H$2:H1082=H1082)*1)=1,I1082,LOOKUP(1,0/($H$1:H1081=H1082),$M$1:M1081)&amp;","&amp;I1082)</f>
        <v>TS0077 新世代分行系統(NBS)</v>
      </c>
    </row>
    <row r="1083" spans="1:13">
      <c r="A1083" s="30" t="s">
        <v>6819</v>
      </c>
      <c r="B1083" s="27" t="s">
        <v>6676</v>
      </c>
      <c r="D1083" s="27" t="s">
        <v>8162</v>
      </c>
      <c r="E1083" s="27" t="s">
        <v>6993</v>
      </c>
      <c r="F1083" s="27" t="s">
        <v>6049</v>
      </c>
      <c r="H1083" s="123" t="s">
        <v>6048</v>
      </c>
      <c r="I1083" s="30" t="s">
        <v>6761</v>
      </c>
      <c r="J1083" s="27" t="s">
        <v>8160</v>
      </c>
      <c r="M1083" s="27" t="str">
        <f>IF(SUMPRODUCT(($H$2:H1083=H1083)*1)=1,I1083,LOOKUP(1,0/($H$1:H1082=H1083),$M$1:M1082)&amp;","&amp;I1083)</f>
        <v>TS0077 新世代分行系統(NBS)</v>
      </c>
    </row>
    <row r="1084" spans="1:13">
      <c r="A1084" s="30" t="s">
        <v>6819</v>
      </c>
      <c r="B1084" s="27" t="s">
        <v>6676</v>
      </c>
      <c r="D1084" s="27" t="s">
        <v>8163</v>
      </c>
      <c r="E1084" s="27" t="s">
        <v>6993</v>
      </c>
      <c r="F1084" s="27" t="s">
        <v>6051</v>
      </c>
      <c r="H1084" s="123" t="s">
        <v>6050</v>
      </c>
      <c r="I1084" s="30" t="s">
        <v>6761</v>
      </c>
      <c r="J1084" s="27" t="s">
        <v>8160</v>
      </c>
      <c r="M1084" s="27" t="str">
        <f>IF(SUMPRODUCT(($H$2:H1084=H1084)*1)=1,I1084,LOOKUP(1,0/($H$1:H1083=H1084),$M$1:M1083)&amp;","&amp;I1084)</f>
        <v>TS0077 新世代分行系統(NBS)</v>
      </c>
    </row>
    <row r="1085" spans="1:13">
      <c r="A1085" s="30" t="s">
        <v>6819</v>
      </c>
      <c r="B1085" s="27" t="s">
        <v>6676</v>
      </c>
      <c r="D1085" s="27" t="s">
        <v>8164</v>
      </c>
      <c r="E1085" s="27" t="s">
        <v>6993</v>
      </c>
      <c r="F1085" s="27" t="s">
        <v>8165</v>
      </c>
      <c r="H1085" s="123" t="s">
        <v>6052</v>
      </c>
      <c r="I1085" s="30" t="s">
        <v>6761</v>
      </c>
      <c r="J1085" s="27" t="s">
        <v>8160</v>
      </c>
      <c r="M1085" s="27" t="str">
        <f>IF(SUMPRODUCT(($H$2:H1085=H1085)*1)=1,I1085,LOOKUP(1,0/($H$1:H1084=H1085),$M$1:M1084)&amp;","&amp;I1085)</f>
        <v>TS0077 新世代分行系統(NBS)</v>
      </c>
    </row>
    <row r="1086" spans="1:13">
      <c r="A1086" s="30" t="s">
        <v>6819</v>
      </c>
      <c r="B1086" s="27" t="s">
        <v>6676</v>
      </c>
      <c r="D1086" s="27" t="s">
        <v>8166</v>
      </c>
      <c r="E1086" s="27" t="s">
        <v>6993</v>
      </c>
      <c r="F1086" s="27" t="s">
        <v>6055</v>
      </c>
      <c r="H1086" s="123" t="s">
        <v>6054</v>
      </c>
      <c r="I1086" s="30" t="s">
        <v>6761</v>
      </c>
      <c r="J1086" s="27" t="s">
        <v>8160</v>
      </c>
      <c r="M1086" s="27" t="str">
        <f>IF(SUMPRODUCT(($H$2:H1086=H1086)*1)=1,I1086,LOOKUP(1,0/($H$1:H1085=H1086),$M$1:M1085)&amp;","&amp;I1086)</f>
        <v>TS0077 新世代分行系統(NBS)</v>
      </c>
    </row>
    <row r="1087" spans="1:13">
      <c r="A1087" s="30" t="s">
        <v>6819</v>
      </c>
      <c r="B1087" s="27" t="s">
        <v>6676</v>
      </c>
      <c r="D1087" s="27" t="s">
        <v>8167</v>
      </c>
      <c r="E1087" s="27" t="s">
        <v>6993</v>
      </c>
      <c r="F1087" s="27" t="s">
        <v>6053</v>
      </c>
      <c r="H1087" s="123" t="s">
        <v>6056</v>
      </c>
      <c r="I1087" s="30" t="s">
        <v>6761</v>
      </c>
      <c r="J1087" s="27" t="s">
        <v>8160</v>
      </c>
      <c r="M1087" s="27" t="str">
        <f>IF(SUMPRODUCT(($H$2:H1087=H1087)*1)=1,I1087,LOOKUP(1,0/($H$1:H1086=H1087),$M$1:M1086)&amp;","&amp;I1087)</f>
        <v>TS0077 新世代分行系統(NBS)</v>
      </c>
    </row>
    <row r="1088" spans="1:13">
      <c r="A1088" s="30" t="s">
        <v>6819</v>
      </c>
      <c r="B1088" s="27" t="s">
        <v>6676</v>
      </c>
      <c r="D1088" s="27" t="s">
        <v>8168</v>
      </c>
      <c r="E1088" s="27" t="s">
        <v>8169</v>
      </c>
      <c r="F1088" s="27" t="s">
        <v>8170</v>
      </c>
      <c r="H1088" s="123" t="s">
        <v>6057</v>
      </c>
      <c r="I1088" s="30" t="s">
        <v>6761</v>
      </c>
      <c r="J1088" s="27" t="s">
        <v>8149</v>
      </c>
      <c r="M1088" s="27" t="str">
        <f>IF(SUMPRODUCT(($H$2:H1088=H1088)*1)=1,I1088,LOOKUP(1,0/($H$1:H1087=H1088),$M$1:M1087)&amp;","&amp;I1088)</f>
        <v>TS0077 新世代分行系統(NBS)</v>
      </c>
    </row>
    <row r="1089" spans="1:13">
      <c r="A1089" s="30" t="s">
        <v>6819</v>
      </c>
      <c r="B1089" s="27" t="s">
        <v>6676</v>
      </c>
      <c r="D1089" s="27" t="s">
        <v>8171</v>
      </c>
      <c r="E1089" s="27" t="s">
        <v>8169</v>
      </c>
      <c r="F1089" s="27" t="s">
        <v>8172</v>
      </c>
      <c r="H1089" s="123" t="s">
        <v>6058</v>
      </c>
      <c r="I1089" s="30" t="s">
        <v>6761</v>
      </c>
      <c r="J1089" s="27" t="s">
        <v>8149</v>
      </c>
      <c r="M1089" s="27" t="str">
        <f>IF(SUMPRODUCT(($H$2:H1089=H1089)*1)=1,I1089,LOOKUP(1,0/($H$1:H1088=H1089),$M$1:M1088)&amp;","&amp;I1089)</f>
        <v>TS0077 新世代分行系統(NBS)</v>
      </c>
    </row>
    <row r="1090" spans="1:13">
      <c r="A1090" s="30" t="s">
        <v>6819</v>
      </c>
      <c r="B1090" s="27" t="s">
        <v>6676</v>
      </c>
      <c r="D1090" s="27" t="s">
        <v>8173</v>
      </c>
      <c r="E1090" s="27" t="s">
        <v>8169</v>
      </c>
      <c r="F1090" s="27" t="s">
        <v>8174</v>
      </c>
      <c r="H1090" s="123" t="s">
        <v>6059</v>
      </c>
      <c r="I1090" s="30" t="s">
        <v>6761</v>
      </c>
      <c r="J1090" s="27" t="s">
        <v>8160</v>
      </c>
      <c r="M1090" s="27" t="str">
        <f>IF(SUMPRODUCT(($H$2:H1090=H1090)*1)=1,I1090,LOOKUP(1,0/($H$1:H1089=H1090),$M$1:M1089)&amp;","&amp;I1090)</f>
        <v>TS0077 新世代分行系統(NBS)</v>
      </c>
    </row>
    <row r="1091" spans="1:13">
      <c r="A1091" s="30" t="s">
        <v>6819</v>
      </c>
      <c r="B1091" s="27" t="s">
        <v>6676</v>
      </c>
      <c r="D1091" s="27" t="s">
        <v>8175</v>
      </c>
      <c r="E1091" s="27" t="s">
        <v>8169</v>
      </c>
      <c r="F1091" s="27" t="s">
        <v>6061</v>
      </c>
      <c r="H1091" s="123" t="s">
        <v>6060</v>
      </c>
      <c r="I1091" s="30" t="s">
        <v>6761</v>
      </c>
      <c r="J1091" s="27" t="s">
        <v>8160</v>
      </c>
      <c r="M1091" s="27" t="str">
        <f>IF(SUMPRODUCT(($H$2:H1091=H1091)*1)=1,I1091,LOOKUP(1,0/($H$1:H1090=H1091),$M$1:M1090)&amp;","&amp;I1091)</f>
        <v>TS0077 新世代分行系統(NBS)</v>
      </c>
    </row>
    <row r="1092" spans="1:13">
      <c r="A1092" s="30" t="s">
        <v>6819</v>
      </c>
      <c r="B1092" s="27" t="s">
        <v>6676</v>
      </c>
      <c r="D1092" s="27" t="s">
        <v>8176</v>
      </c>
      <c r="E1092" s="27" t="s">
        <v>8177</v>
      </c>
      <c r="F1092" s="27" t="s">
        <v>6063</v>
      </c>
      <c r="H1092" s="123" t="s">
        <v>6062</v>
      </c>
      <c r="I1092" s="30" t="s">
        <v>6761</v>
      </c>
      <c r="J1092" s="27" t="s">
        <v>8156</v>
      </c>
      <c r="M1092" s="27" t="str">
        <f>IF(SUMPRODUCT(($H$2:H1092=H1092)*1)=1,I1092,LOOKUP(1,0/($H$1:H1091=H1092),$M$1:M1091)&amp;","&amp;I1092)</f>
        <v>TS0077 新世代分行系統(NBS)</v>
      </c>
    </row>
    <row r="1093" spans="1:13">
      <c r="A1093" s="30" t="s">
        <v>6819</v>
      </c>
      <c r="B1093" s="27" t="s">
        <v>6676</v>
      </c>
      <c r="D1093" s="27" t="s">
        <v>8178</v>
      </c>
      <c r="E1093" s="27" t="s">
        <v>8177</v>
      </c>
      <c r="F1093" s="27" t="s">
        <v>8179</v>
      </c>
      <c r="H1093" s="123" t="s">
        <v>6064</v>
      </c>
      <c r="I1093" s="30" t="s">
        <v>6761</v>
      </c>
      <c r="J1093" s="27" t="s">
        <v>8156</v>
      </c>
      <c r="M1093" s="27" t="str">
        <f>IF(SUMPRODUCT(($H$2:H1093=H1093)*1)=1,I1093,LOOKUP(1,0/($H$1:H1092=H1093),$M$1:M1092)&amp;","&amp;I1093)</f>
        <v>TS0077 新世代分行系統(NBS)</v>
      </c>
    </row>
    <row r="1094" spans="1:13">
      <c r="A1094" s="30" t="s">
        <v>6819</v>
      </c>
      <c r="B1094" s="27" t="s">
        <v>6676</v>
      </c>
      <c r="D1094" s="27" t="s">
        <v>8180</v>
      </c>
      <c r="E1094" s="27" t="s">
        <v>8177</v>
      </c>
      <c r="F1094" s="27" t="s">
        <v>8181</v>
      </c>
      <c r="H1094" s="123" t="s">
        <v>6065</v>
      </c>
      <c r="I1094" s="30" t="s">
        <v>6761</v>
      </c>
      <c r="J1094" s="27" t="s">
        <v>8156</v>
      </c>
      <c r="M1094" s="27" t="str">
        <f>IF(SUMPRODUCT(($H$2:H1094=H1094)*1)=1,I1094,LOOKUP(1,0/($H$1:H1093=H1094),$M$1:M1093)&amp;","&amp;I1094)</f>
        <v>TS0077 新世代分行系統(NBS)</v>
      </c>
    </row>
    <row r="1095" spans="1:13">
      <c r="A1095" s="30" t="s">
        <v>6819</v>
      </c>
      <c r="B1095" s="27" t="s">
        <v>6676</v>
      </c>
      <c r="D1095" s="27" t="s">
        <v>8182</v>
      </c>
      <c r="E1095" s="27" t="s">
        <v>7091</v>
      </c>
      <c r="F1095" s="27" t="s">
        <v>8183</v>
      </c>
      <c r="H1095" s="123" t="s">
        <v>6066</v>
      </c>
      <c r="I1095" s="30" t="s">
        <v>6761</v>
      </c>
      <c r="J1095" s="27" t="s">
        <v>7109</v>
      </c>
      <c r="M1095" s="27" t="str">
        <f>IF(SUMPRODUCT(($H$2:H1095=H1095)*1)=1,I1095,LOOKUP(1,0/($H$1:H1094=H1095),$M$1:M1094)&amp;","&amp;I1095)</f>
        <v>TS0077 新世代分行系統(NBS)</v>
      </c>
    </row>
    <row r="1096" spans="1:13">
      <c r="A1096" s="30" t="s">
        <v>6819</v>
      </c>
      <c r="B1096" s="27" t="s">
        <v>6676</v>
      </c>
      <c r="D1096" s="27" t="s">
        <v>8184</v>
      </c>
      <c r="E1096" s="27" t="s">
        <v>7091</v>
      </c>
      <c r="F1096" s="27" t="s">
        <v>6068</v>
      </c>
      <c r="H1096" s="123" t="s">
        <v>6067</v>
      </c>
      <c r="I1096" s="30" t="s">
        <v>6761</v>
      </c>
      <c r="J1096" s="27" t="s">
        <v>7109</v>
      </c>
      <c r="M1096" s="27" t="str">
        <f>IF(SUMPRODUCT(($H$2:H1096=H1096)*1)=1,I1096,LOOKUP(1,0/($H$1:H1095=H1096),$M$1:M1095)&amp;","&amp;I1096)</f>
        <v>TS0077 新世代分行系統(NBS)</v>
      </c>
    </row>
    <row r="1097" spans="1:13">
      <c r="A1097" s="30" t="s">
        <v>6819</v>
      </c>
      <c r="B1097" s="27" t="s">
        <v>6676</v>
      </c>
      <c r="D1097" s="27" t="s">
        <v>7108</v>
      </c>
      <c r="E1097" s="27" t="s">
        <v>7091</v>
      </c>
      <c r="F1097" s="27" t="s">
        <v>6070</v>
      </c>
      <c r="H1097" s="123" t="s">
        <v>6069</v>
      </c>
      <c r="I1097" s="30" t="s">
        <v>6761</v>
      </c>
      <c r="J1097" s="27" t="s">
        <v>7109</v>
      </c>
      <c r="M1097" s="27" t="str">
        <f>IF(SUMPRODUCT(($H$2:H1097=H1097)*1)=1,I1097,LOOKUP(1,0/($H$1:H1096=H1097),$M$1:M1096)&amp;","&amp;I1097)</f>
        <v>TS0077 新世代分行系統(NBS)</v>
      </c>
    </row>
    <row r="1098" spans="1:13">
      <c r="A1098" s="30" t="s">
        <v>6819</v>
      </c>
      <c r="B1098" s="27" t="s">
        <v>6676</v>
      </c>
      <c r="D1098" s="27" t="s">
        <v>8185</v>
      </c>
      <c r="E1098" s="27" t="s">
        <v>7091</v>
      </c>
      <c r="F1098" s="27" t="s">
        <v>8186</v>
      </c>
      <c r="H1098" s="123" t="s">
        <v>6071</v>
      </c>
      <c r="I1098" s="30" t="s">
        <v>6761</v>
      </c>
      <c r="J1098" s="27" t="s">
        <v>7112</v>
      </c>
      <c r="M1098" s="27" t="str">
        <f>IF(SUMPRODUCT(($H$2:H1098=H1098)*1)=1,I1098,LOOKUP(1,0/($H$1:H1097=H1098),$M$1:M1097)&amp;","&amp;I1098)</f>
        <v>TS0077 新世代分行系統(NBS)</v>
      </c>
    </row>
    <row r="1099" spans="1:13">
      <c r="A1099" s="30" t="s">
        <v>6819</v>
      </c>
      <c r="B1099" s="27" t="s">
        <v>6676</v>
      </c>
      <c r="D1099" s="27" t="s">
        <v>7110</v>
      </c>
      <c r="E1099" s="27" t="s">
        <v>7091</v>
      </c>
      <c r="F1099" s="27" t="s">
        <v>7111</v>
      </c>
      <c r="H1099" s="123" t="s">
        <v>6072</v>
      </c>
      <c r="I1099" s="30" t="s">
        <v>6761</v>
      </c>
      <c r="J1099" s="27" t="s">
        <v>7112</v>
      </c>
      <c r="M1099" s="27" t="str">
        <f>IF(SUMPRODUCT(($H$2:H1099=H1099)*1)=1,I1099,LOOKUP(1,0/($H$1:H1098=H1099),$M$1:M1098)&amp;","&amp;I1099)</f>
        <v>TS0077 新世代分行系統(NBS)</v>
      </c>
    </row>
    <row r="1100" spans="1:13">
      <c r="A1100" s="30" t="s">
        <v>6819</v>
      </c>
      <c r="B1100" s="27" t="s">
        <v>6676</v>
      </c>
      <c r="D1100" s="27" t="s">
        <v>8187</v>
      </c>
      <c r="E1100" s="27" t="s">
        <v>7091</v>
      </c>
      <c r="F1100" s="27" t="s">
        <v>8188</v>
      </c>
      <c r="H1100" s="123" t="s">
        <v>6073</v>
      </c>
      <c r="I1100" s="30" t="s">
        <v>6761</v>
      </c>
      <c r="J1100" s="27" t="s">
        <v>7112</v>
      </c>
      <c r="M1100" s="27" t="str">
        <f>IF(SUMPRODUCT(($H$2:H1100=H1100)*1)=1,I1100,LOOKUP(1,0/($H$1:H1099=H1100),$M$1:M1099)&amp;","&amp;I1100)</f>
        <v>TS0077 新世代分行系統(NBS)</v>
      </c>
    </row>
    <row r="1101" spans="1:13">
      <c r="A1101" s="30" t="s">
        <v>6819</v>
      </c>
      <c r="B1101" s="27" t="s">
        <v>6676</v>
      </c>
      <c r="D1101" s="27" t="s">
        <v>7113</v>
      </c>
      <c r="E1101" s="27" t="s">
        <v>7091</v>
      </c>
      <c r="F1101" s="27" t="s">
        <v>7114</v>
      </c>
      <c r="H1101" s="123" t="s">
        <v>6074</v>
      </c>
      <c r="I1101" s="30" t="s">
        <v>6761</v>
      </c>
      <c r="J1101" s="27" t="s">
        <v>7112</v>
      </c>
      <c r="M1101" s="27" t="str">
        <f>IF(SUMPRODUCT(($H$2:H1101=H1101)*1)=1,I1101,LOOKUP(1,0/($H$1:H1100=H1101),$M$1:M1100)&amp;","&amp;I1101)</f>
        <v>TS0077 新世代分行系統(NBS)</v>
      </c>
    </row>
    <row r="1102" spans="1:13">
      <c r="A1102" s="30" t="s">
        <v>6819</v>
      </c>
      <c r="B1102" s="27" t="s">
        <v>6676</v>
      </c>
      <c r="D1102" s="27" t="s">
        <v>8189</v>
      </c>
      <c r="E1102" s="27" t="s">
        <v>7116</v>
      </c>
      <c r="F1102" s="27" t="s">
        <v>8190</v>
      </c>
      <c r="H1102" s="123" t="s">
        <v>6075</v>
      </c>
      <c r="I1102" s="30" t="s">
        <v>6761</v>
      </c>
      <c r="J1102" s="27" t="s">
        <v>7094</v>
      </c>
      <c r="M1102" s="27" t="str">
        <f>IF(SUMPRODUCT(($H$2:H1102=H1102)*1)=1,I1102,LOOKUP(1,0/($H$1:H1101=H1102),$M$1:M1101)&amp;","&amp;I1102)</f>
        <v>TS0077 新世代分行系統(NBS)</v>
      </c>
    </row>
    <row r="1103" spans="1:13">
      <c r="A1103" s="30" t="s">
        <v>6819</v>
      </c>
      <c r="B1103" s="27" t="s">
        <v>6676</v>
      </c>
      <c r="D1103" s="27" t="s">
        <v>7115</v>
      </c>
      <c r="E1103" s="27" t="s">
        <v>7116</v>
      </c>
      <c r="F1103" s="27" t="s">
        <v>7117</v>
      </c>
      <c r="H1103" s="123" t="s">
        <v>6076</v>
      </c>
      <c r="I1103" s="30" t="s">
        <v>6761</v>
      </c>
      <c r="J1103" s="27" t="s">
        <v>7094</v>
      </c>
      <c r="M1103" s="27" t="str">
        <f>IF(SUMPRODUCT(($H$2:H1103=H1103)*1)=1,I1103,LOOKUP(1,0/($H$1:H1102=H1103),$M$1:M1102)&amp;","&amp;I1103)</f>
        <v>TS0077 新世代分行系統(NBS)</v>
      </c>
    </row>
    <row r="1104" spans="1:13">
      <c r="A1104" s="30" t="s">
        <v>6819</v>
      </c>
      <c r="B1104" s="27" t="s">
        <v>6676</v>
      </c>
      <c r="D1104" s="27" t="s">
        <v>7118</v>
      </c>
      <c r="E1104" s="27" t="s">
        <v>7116</v>
      </c>
      <c r="F1104" s="27" t="s">
        <v>7119</v>
      </c>
      <c r="H1104" s="123" t="s">
        <v>6077</v>
      </c>
      <c r="I1104" s="30" t="s">
        <v>6761</v>
      </c>
      <c r="J1104" s="27" t="s">
        <v>7094</v>
      </c>
      <c r="M1104" s="27" t="str">
        <f>IF(SUMPRODUCT(($H$2:H1104=H1104)*1)=1,I1104,LOOKUP(1,0/($H$1:H1103=H1104),$M$1:M1103)&amp;","&amp;I1104)</f>
        <v>TS0077 新世代分行系統(NBS)</v>
      </c>
    </row>
    <row r="1105" spans="1:13">
      <c r="A1105" s="30" t="s">
        <v>6819</v>
      </c>
      <c r="B1105" s="27" t="s">
        <v>6676</v>
      </c>
      <c r="D1105" s="27" t="s">
        <v>7120</v>
      </c>
      <c r="E1105" s="27" t="s">
        <v>7116</v>
      </c>
      <c r="F1105" s="27" t="s">
        <v>7121</v>
      </c>
      <c r="H1105" s="123" t="s">
        <v>6078</v>
      </c>
      <c r="I1105" s="30" t="s">
        <v>6761</v>
      </c>
      <c r="J1105" s="27" t="s">
        <v>7094</v>
      </c>
      <c r="M1105" s="27" t="str">
        <f>IF(SUMPRODUCT(($H$2:H1105=H1105)*1)=1,I1105,LOOKUP(1,0/($H$1:H1104=H1105),$M$1:M1104)&amp;","&amp;I1105)</f>
        <v>TS0077 新世代分行系統(NBS)</v>
      </c>
    </row>
    <row r="1106" spans="1:13">
      <c r="A1106" s="30" t="s">
        <v>6819</v>
      </c>
      <c r="B1106" s="27" t="s">
        <v>6676</v>
      </c>
      <c r="D1106" s="27" t="s">
        <v>8191</v>
      </c>
      <c r="E1106" s="27" t="s">
        <v>7116</v>
      </c>
      <c r="F1106" s="27" t="s">
        <v>8192</v>
      </c>
      <c r="H1106" s="123" t="s">
        <v>6079</v>
      </c>
      <c r="I1106" s="30" t="s">
        <v>6761</v>
      </c>
      <c r="J1106" s="27" t="s">
        <v>7094</v>
      </c>
      <c r="M1106" s="27" t="str">
        <f>IF(SUMPRODUCT(($H$2:H1106=H1106)*1)=1,I1106,LOOKUP(1,0/($H$1:H1105=H1106),$M$1:M1105)&amp;","&amp;I1106)</f>
        <v>TS0077 新世代分行系統(NBS)</v>
      </c>
    </row>
    <row r="1107" spans="1:13">
      <c r="A1107" s="30" t="s">
        <v>6819</v>
      </c>
      <c r="B1107" s="27" t="s">
        <v>6676</v>
      </c>
      <c r="D1107" s="27" t="s">
        <v>7122</v>
      </c>
      <c r="E1107" s="27" t="s">
        <v>7322</v>
      </c>
      <c r="F1107" s="27" t="s">
        <v>5400</v>
      </c>
      <c r="H1107" s="123" t="s">
        <v>6080</v>
      </c>
      <c r="I1107" s="30" t="s">
        <v>6761</v>
      </c>
      <c r="J1107" s="27" t="s">
        <v>7094</v>
      </c>
      <c r="M1107" s="27" t="str">
        <f>IF(SUMPRODUCT(($H$2:H1107=H1107)*1)=1,I1107,LOOKUP(1,0/($H$1:H1106=H1107),$M$1:M1106)&amp;","&amp;I1107)</f>
        <v>TS0077 新世代分行系統(NBS)</v>
      </c>
    </row>
    <row r="1108" spans="1:13">
      <c r="A1108" s="30" t="s">
        <v>6819</v>
      </c>
      <c r="B1108" s="27" t="s">
        <v>6676</v>
      </c>
      <c r="D1108" s="27" t="s">
        <v>7273</v>
      </c>
      <c r="E1108" s="27" t="s">
        <v>7116</v>
      </c>
      <c r="F1108" s="27" t="s">
        <v>7274</v>
      </c>
      <c r="H1108" s="123" t="s">
        <v>6081</v>
      </c>
      <c r="I1108" s="30" t="s">
        <v>6761</v>
      </c>
      <c r="J1108" s="27" t="s">
        <v>7094</v>
      </c>
      <c r="M1108" s="27" t="str">
        <f>IF(SUMPRODUCT(($H$2:H1108=H1108)*1)=1,I1108,LOOKUP(1,0/($H$1:H1107=H1108),$M$1:M1107)&amp;","&amp;I1108)</f>
        <v>TS0077 新世代分行系統(NBS)</v>
      </c>
    </row>
    <row r="1109" spans="1:13">
      <c r="A1109" s="30" t="s">
        <v>6819</v>
      </c>
      <c r="B1109" s="27" t="s">
        <v>6676</v>
      </c>
      <c r="D1109" s="27" t="s">
        <v>8193</v>
      </c>
      <c r="E1109" s="27" t="s">
        <v>7116</v>
      </c>
      <c r="F1109" s="27" t="s">
        <v>6083</v>
      </c>
      <c r="H1109" s="123" t="s">
        <v>6082</v>
      </c>
      <c r="I1109" s="30" t="s">
        <v>6761</v>
      </c>
      <c r="J1109" s="27" t="s">
        <v>7112</v>
      </c>
      <c r="M1109" s="27" t="str">
        <f>IF(SUMPRODUCT(($H$2:H1109=H1109)*1)=1,I1109,LOOKUP(1,0/($H$1:H1108=H1109),$M$1:M1108)&amp;","&amp;I1109)</f>
        <v>TS0077 新世代分行系統(NBS)</v>
      </c>
    </row>
    <row r="1110" spans="1:13">
      <c r="A1110" s="30" t="s">
        <v>6819</v>
      </c>
      <c r="B1110" s="27" t="s">
        <v>6676</v>
      </c>
      <c r="D1110" s="27" t="s">
        <v>8194</v>
      </c>
      <c r="E1110" s="27" t="s">
        <v>7116</v>
      </c>
      <c r="F1110" s="27" t="s">
        <v>6085</v>
      </c>
      <c r="H1110" s="123" t="s">
        <v>6084</v>
      </c>
      <c r="I1110" s="30" t="s">
        <v>6761</v>
      </c>
      <c r="J1110" s="27" t="s">
        <v>7112</v>
      </c>
      <c r="M1110" s="27" t="str">
        <f>IF(SUMPRODUCT(($H$2:H1110=H1110)*1)=1,I1110,LOOKUP(1,0/($H$1:H1109=H1110),$M$1:M1109)&amp;","&amp;I1110)</f>
        <v>TS0077 新世代分行系統(NBS)</v>
      </c>
    </row>
    <row r="1111" spans="1:13">
      <c r="A1111" s="30" t="s">
        <v>6819</v>
      </c>
      <c r="B1111" s="27" t="s">
        <v>6676</v>
      </c>
      <c r="D1111" s="27" t="s">
        <v>8195</v>
      </c>
      <c r="E1111" s="27" t="s">
        <v>7116</v>
      </c>
      <c r="F1111" s="27" t="s">
        <v>6087</v>
      </c>
      <c r="H1111" s="123" t="s">
        <v>6086</v>
      </c>
      <c r="I1111" s="30" t="s">
        <v>6761</v>
      </c>
      <c r="J1111" s="27" t="s">
        <v>7112</v>
      </c>
      <c r="M1111" s="27" t="str">
        <f>IF(SUMPRODUCT(($H$2:H1111=H1111)*1)=1,I1111,LOOKUP(1,0/($H$1:H1110=H1111),$M$1:M1110)&amp;","&amp;I1111)</f>
        <v>TS0077 新世代分行系統(NBS)</v>
      </c>
    </row>
    <row r="1112" spans="1:13">
      <c r="A1112" s="30" t="s">
        <v>6819</v>
      </c>
      <c r="B1112" s="27" t="s">
        <v>6676</v>
      </c>
      <c r="D1112" s="27" t="s">
        <v>7123</v>
      </c>
      <c r="E1112" s="27" t="s">
        <v>7116</v>
      </c>
      <c r="F1112" s="27" t="s">
        <v>7124</v>
      </c>
      <c r="H1112" s="123" t="s">
        <v>6088</v>
      </c>
      <c r="I1112" s="30" t="s">
        <v>6761</v>
      </c>
      <c r="J1112" s="27" t="s">
        <v>7112</v>
      </c>
      <c r="M1112" s="27" t="str">
        <f>IF(SUMPRODUCT(($H$2:H1112=H1112)*1)=1,I1112,LOOKUP(1,0/($H$1:H1111=H1112),$M$1:M1111)&amp;","&amp;I1112)</f>
        <v>TS0077 新世代分行系統(NBS)</v>
      </c>
    </row>
    <row r="1113" spans="1:13">
      <c r="A1113" s="30" t="s">
        <v>6819</v>
      </c>
      <c r="B1113" s="27" t="s">
        <v>6676</v>
      </c>
      <c r="D1113" s="27" t="s">
        <v>8196</v>
      </c>
      <c r="E1113" s="27" t="s">
        <v>7107</v>
      </c>
      <c r="F1113" s="27" t="s">
        <v>8197</v>
      </c>
      <c r="H1113" s="123" t="s">
        <v>6089</v>
      </c>
      <c r="I1113" s="30" t="s">
        <v>6761</v>
      </c>
      <c r="J1113" s="27" t="s">
        <v>7101</v>
      </c>
      <c r="M1113" s="27" t="str">
        <f>IF(SUMPRODUCT(($H$2:H1113=H1113)*1)=1,I1113,LOOKUP(1,0/($H$1:H1112=H1113),$M$1:M1112)&amp;","&amp;I1113)</f>
        <v>TS0077 新世代分行系統(NBS)</v>
      </c>
    </row>
    <row r="1114" spans="1:13">
      <c r="A1114" s="30" t="s">
        <v>6819</v>
      </c>
      <c r="B1114" s="27" t="s">
        <v>6676</v>
      </c>
      <c r="D1114" s="27" t="s">
        <v>7099</v>
      </c>
      <c r="E1114" s="27" t="s">
        <v>7037</v>
      </c>
      <c r="F1114" s="27" t="s">
        <v>7100</v>
      </c>
      <c r="H1114" s="123" t="s">
        <v>6090</v>
      </c>
      <c r="I1114" s="30" t="s">
        <v>6761</v>
      </c>
      <c r="J1114" s="27" t="s">
        <v>7101</v>
      </c>
      <c r="M1114" s="27" t="str">
        <f>IF(SUMPRODUCT(($H$2:H1114=H1114)*1)=1,I1114,LOOKUP(1,0/($H$1:H1113=H1114),$M$1:M1113)&amp;","&amp;I1114)</f>
        <v>TS0077 新世代分行系統(NBS)</v>
      </c>
    </row>
    <row r="1115" spans="1:13">
      <c r="A1115" s="30" t="s">
        <v>6819</v>
      </c>
      <c r="B1115" s="27" t="s">
        <v>6676</v>
      </c>
      <c r="D1115" s="27" t="s">
        <v>8198</v>
      </c>
      <c r="E1115" s="27" t="s">
        <v>7037</v>
      </c>
      <c r="F1115" s="27" t="s">
        <v>8199</v>
      </c>
      <c r="H1115" s="123" t="s">
        <v>6091</v>
      </c>
      <c r="I1115" s="30" t="s">
        <v>6761</v>
      </c>
      <c r="J1115" s="27" t="s">
        <v>7101</v>
      </c>
      <c r="M1115" s="27" t="str">
        <f>IF(SUMPRODUCT(($H$2:H1115=H1115)*1)=1,I1115,LOOKUP(1,0/($H$1:H1114=H1115),$M$1:M1114)&amp;","&amp;I1115)</f>
        <v>TS0077 新世代分行系統(NBS)</v>
      </c>
    </row>
    <row r="1116" spans="1:13">
      <c r="A1116" s="30" t="s">
        <v>6819</v>
      </c>
      <c r="B1116" s="27" t="s">
        <v>6676</v>
      </c>
      <c r="D1116" s="27" t="s">
        <v>8200</v>
      </c>
      <c r="E1116" s="27" t="s">
        <v>7037</v>
      </c>
      <c r="F1116" s="27" t="s">
        <v>6093</v>
      </c>
      <c r="H1116" s="123" t="s">
        <v>6092</v>
      </c>
      <c r="I1116" s="30" t="s">
        <v>6761</v>
      </c>
      <c r="J1116" s="27" t="s">
        <v>7103</v>
      </c>
      <c r="M1116" s="27" t="str">
        <f>IF(SUMPRODUCT(($H$2:H1116=H1116)*1)=1,I1116,LOOKUP(1,0/($H$1:H1115=H1116),$M$1:M1115)&amp;","&amp;I1116)</f>
        <v>TS0077 新世代分行系統(NBS)</v>
      </c>
    </row>
    <row r="1117" spans="1:13">
      <c r="A1117" s="30" t="s">
        <v>6819</v>
      </c>
      <c r="B1117" s="27" t="s">
        <v>6676</v>
      </c>
      <c r="D1117" s="27" t="s">
        <v>8201</v>
      </c>
      <c r="E1117" s="27" t="s">
        <v>7037</v>
      </c>
      <c r="F1117" s="27" t="s">
        <v>6095</v>
      </c>
      <c r="H1117" s="123" t="s">
        <v>6094</v>
      </c>
      <c r="I1117" s="30" t="s">
        <v>6761</v>
      </c>
      <c r="J1117" s="27" t="s">
        <v>7103</v>
      </c>
      <c r="M1117" s="27" t="str">
        <f>IF(SUMPRODUCT(($H$2:H1117=H1117)*1)=1,I1117,LOOKUP(1,0/($H$1:H1116=H1117),$M$1:M1116)&amp;","&amp;I1117)</f>
        <v>TS0077 新世代分行系統(NBS)</v>
      </c>
    </row>
    <row r="1118" spans="1:13">
      <c r="A1118" s="30" t="s">
        <v>6819</v>
      </c>
      <c r="B1118" s="27" t="s">
        <v>6676</v>
      </c>
      <c r="D1118" s="27" t="s">
        <v>7102</v>
      </c>
      <c r="E1118" s="27" t="s">
        <v>7037</v>
      </c>
      <c r="F1118" s="27" t="s">
        <v>5398</v>
      </c>
      <c r="H1118" s="123" t="s">
        <v>6096</v>
      </c>
      <c r="I1118" s="30" t="s">
        <v>6761</v>
      </c>
      <c r="J1118" s="27" t="s">
        <v>7103</v>
      </c>
      <c r="M1118" s="27" t="str">
        <f>IF(SUMPRODUCT(($H$2:H1118=H1118)*1)=1,I1118,LOOKUP(1,0/($H$1:H1117=H1118),$M$1:M1117)&amp;","&amp;I1118)</f>
        <v>TS0077 新世代分行系統(NBS)</v>
      </c>
    </row>
    <row r="1119" spans="1:13">
      <c r="A1119" s="30" t="s">
        <v>6819</v>
      </c>
      <c r="B1119" s="27" t="s">
        <v>6676</v>
      </c>
      <c r="D1119" s="27" t="s">
        <v>8202</v>
      </c>
      <c r="E1119" s="27" t="s">
        <v>7037</v>
      </c>
      <c r="F1119" s="27" t="s">
        <v>6098</v>
      </c>
      <c r="H1119" s="123" t="s">
        <v>6097</v>
      </c>
      <c r="I1119" s="30" t="s">
        <v>6761</v>
      </c>
      <c r="J1119" s="27" t="s">
        <v>7103</v>
      </c>
      <c r="M1119" s="27" t="str">
        <f>IF(SUMPRODUCT(($H$2:H1119=H1119)*1)=1,I1119,LOOKUP(1,0/($H$1:H1118=H1119),$M$1:M1118)&amp;","&amp;I1119)</f>
        <v>TS0077 新世代分行系統(NBS)</v>
      </c>
    </row>
    <row r="1120" spans="1:13">
      <c r="A1120" s="30" t="s">
        <v>6819</v>
      </c>
      <c r="B1120" s="27" t="s">
        <v>6676</v>
      </c>
      <c r="D1120" s="27" t="s">
        <v>8203</v>
      </c>
      <c r="E1120" s="27" t="s">
        <v>7037</v>
      </c>
      <c r="F1120" s="27" t="s">
        <v>8204</v>
      </c>
      <c r="H1120" s="123" t="s">
        <v>6099</v>
      </c>
      <c r="I1120" s="30" t="s">
        <v>6761</v>
      </c>
      <c r="J1120" s="27" t="s">
        <v>7103</v>
      </c>
      <c r="M1120" s="27" t="str">
        <f>IF(SUMPRODUCT(($H$2:H1120=H1120)*1)=1,I1120,LOOKUP(1,0/($H$1:H1119=H1120),$M$1:M1119)&amp;","&amp;I1120)</f>
        <v>TS0077 新世代分行系統(NBS)</v>
      </c>
    </row>
    <row r="1121" spans="1:13">
      <c r="A1121" s="30" t="s">
        <v>6819</v>
      </c>
      <c r="B1121" s="27" t="s">
        <v>6676</v>
      </c>
      <c r="D1121" s="27" t="s">
        <v>7104</v>
      </c>
      <c r="E1121" s="27" t="s">
        <v>7037</v>
      </c>
      <c r="F1121" s="27" t="s">
        <v>7105</v>
      </c>
      <c r="H1121" s="123" t="s">
        <v>6100</v>
      </c>
      <c r="I1121" s="30" t="s">
        <v>6761</v>
      </c>
      <c r="J1121" s="27" t="s">
        <v>7103</v>
      </c>
      <c r="M1121" s="27" t="str">
        <f>IF(SUMPRODUCT(($H$2:H1121=H1121)*1)=1,I1121,LOOKUP(1,0/($H$1:H1120=H1121),$M$1:M1120)&amp;","&amp;I1121)</f>
        <v>TS0077 新世代分行系統(NBS)</v>
      </c>
    </row>
    <row r="1122" spans="1:13">
      <c r="A1122" s="30" t="s">
        <v>6819</v>
      </c>
      <c r="B1122" s="27" t="s">
        <v>6676</v>
      </c>
      <c r="D1122" s="27" t="s">
        <v>8205</v>
      </c>
      <c r="E1122" s="27" t="s">
        <v>7037</v>
      </c>
      <c r="F1122" s="27" t="s">
        <v>8206</v>
      </c>
      <c r="H1122" s="123" t="s">
        <v>6101</v>
      </c>
      <c r="I1122" s="30" t="s">
        <v>6761</v>
      </c>
      <c r="J1122" s="27" t="s">
        <v>7103</v>
      </c>
      <c r="M1122" s="27" t="str">
        <f>IF(SUMPRODUCT(($H$2:H1122=H1122)*1)=1,I1122,LOOKUP(1,0/($H$1:H1121=H1122),$M$1:M1121)&amp;","&amp;I1122)</f>
        <v>TS0077 新世代分行系統(NBS)</v>
      </c>
    </row>
    <row r="1123" spans="1:13">
      <c r="A1123" s="30" t="s">
        <v>6819</v>
      </c>
      <c r="B1123" s="27" t="s">
        <v>6676</v>
      </c>
      <c r="D1123" s="27" t="s">
        <v>8207</v>
      </c>
      <c r="E1123" s="27" t="s">
        <v>7037</v>
      </c>
      <c r="F1123" s="27" t="s">
        <v>8208</v>
      </c>
      <c r="H1123" s="123" t="s">
        <v>6102</v>
      </c>
      <c r="I1123" s="30" t="s">
        <v>6761</v>
      </c>
      <c r="J1123" s="27" t="s">
        <v>7103</v>
      </c>
      <c r="M1123" s="27" t="str">
        <f>IF(SUMPRODUCT(($H$2:H1123=H1123)*1)=1,I1123,LOOKUP(1,0/($H$1:H1122=H1123),$M$1:M1122)&amp;","&amp;I1123)</f>
        <v>TS0077 新世代分行系統(NBS)</v>
      </c>
    </row>
    <row r="1124" spans="1:13">
      <c r="A1124" s="30" t="s">
        <v>6819</v>
      </c>
      <c r="B1124" s="27" t="s">
        <v>6676</v>
      </c>
      <c r="D1124" s="27" t="s">
        <v>8209</v>
      </c>
      <c r="E1124" s="27" t="s">
        <v>7037</v>
      </c>
      <c r="F1124" s="27" t="s">
        <v>8210</v>
      </c>
      <c r="H1124" s="123" t="s">
        <v>6103</v>
      </c>
      <c r="I1124" s="30" t="s">
        <v>6761</v>
      </c>
      <c r="J1124" s="27" t="s">
        <v>7103</v>
      </c>
      <c r="M1124" s="27" t="str">
        <f>IF(SUMPRODUCT(($H$2:H1124=H1124)*1)=1,I1124,LOOKUP(1,0/($H$1:H1123=H1124),$M$1:M1123)&amp;","&amp;I1124)</f>
        <v>TS0077 新世代分行系統(NBS)</v>
      </c>
    </row>
    <row r="1125" spans="1:13">
      <c r="A1125" s="30" t="s">
        <v>6819</v>
      </c>
      <c r="B1125" s="27" t="s">
        <v>6676</v>
      </c>
      <c r="D1125" s="27" t="s">
        <v>8211</v>
      </c>
      <c r="E1125" s="27" t="s">
        <v>7107</v>
      </c>
      <c r="F1125" s="27" t="s">
        <v>6105</v>
      </c>
      <c r="H1125" s="123" t="s">
        <v>6104</v>
      </c>
      <c r="I1125" s="30" t="s">
        <v>6761</v>
      </c>
      <c r="J1125" s="27" t="s">
        <v>7103</v>
      </c>
      <c r="M1125" s="27" t="str">
        <f>IF(SUMPRODUCT(($H$2:H1125=H1125)*1)=1,I1125,LOOKUP(1,0/($H$1:H1124=H1125),$M$1:M1124)&amp;","&amp;I1125)</f>
        <v>TS0077 新世代分行系統(NBS)</v>
      </c>
    </row>
    <row r="1126" spans="1:13">
      <c r="A1126" s="30" t="s">
        <v>6819</v>
      </c>
      <c r="B1126" s="27" t="s">
        <v>6676</v>
      </c>
      <c r="D1126" s="27" t="s">
        <v>8212</v>
      </c>
      <c r="E1126" s="27" t="s">
        <v>7107</v>
      </c>
      <c r="F1126" s="27" t="s">
        <v>6107</v>
      </c>
      <c r="H1126" s="123" t="s">
        <v>6106</v>
      </c>
      <c r="I1126" s="30" t="s">
        <v>6761</v>
      </c>
      <c r="J1126" s="27" t="s">
        <v>7103</v>
      </c>
      <c r="M1126" s="27" t="str">
        <f>IF(SUMPRODUCT(($H$2:H1126=H1126)*1)=1,I1126,LOOKUP(1,0/($H$1:H1125=H1126),$M$1:M1125)&amp;","&amp;I1126)</f>
        <v>TS0077 新世代分行系統(NBS)</v>
      </c>
    </row>
    <row r="1127" spans="1:13">
      <c r="A1127" s="30" t="s">
        <v>6819</v>
      </c>
      <c r="B1127" s="27" t="s">
        <v>6676</v>
      </c>
      <c r="D1127" s="27" t="s">
        <v>7106</v>
      </c>
      <c r="E1127" s="27" t="s">
        <v>7107</v>
      </c>
      <c r="F1127" s="27" t="s">
        <v>5399</v>
      </c>
      <c r="H1127" s="123" t="s">
        <v>6108</v>
      </c>
      <c r="I1127" s="30" t="s">
        <v>6761</v>
      </c>
      <c r="J1127" s="27" t="s">
        <v>7103</v>
      </c>
      <c r="M1127" s="27" t="str">
        <f>IF(SUMPRODUCT(($H$2:H1127=H1127)*1)=1,I1127,LOOKUP(1,0/($H$1:H1126=H1127),$M$1:M1126)&amp;","&amp;I1127)</f>
        <v>TS0077 新世代分行系統(NBS)</v>
      </c>
    </row>
    <row r="1128" spans="1:13">
      <c r="A1128" s="30" t="s">
        <v>6819</v>
      </c>
      <c r="B1128" s="27" t="s">
        <v>6676</v>
      </c>
      <c r="D1128" s="27" t="s">
        <v>7593</v>
      </c>
      <c r="E1128" s="27" t="s">
        <v>6993</v>
      </c>
      <c r="F1128" s="27" t="s">
        <v>7594</v>
      </c>
      <c r="H1128" s="123" t="s">
        <v>5642</v>
      </c>
      <c r="I1128" s="30" t="s">
        <v>6761</v>
      </c>
      <c r="J1128" s="27" t="s">
        <v>7595</v>
      </c>
      <c r="M1128" s="27" t="str">
        <f>IF(SUMPRODUCT(($H$2:H1128=H1128)*1)=1,I1128,LOOKUP(1,0/($H$1:H1127=H1128),$M$1:M1127)&amp;","&amp;I1128)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29" spans="1:13">
      <c r="A1129" s="30" t="s">
        <v>6819</v>
      </c>
      <c r="B1129" s="27" t="s">
        <v>6676</v>
      </c>
      <c r="D1129" s="27" t="s">
        <v>7593</v>
      </c>
      <c r="E1129" s="27" t="s">
        <v>6993</v>
      </c>
      <c r="F1129" s="27" t="s">
        <v>7594</v>
      </c>
      <c r="H1129" s="123" t="s">
        <v>5642</v>
      </c>
      <c r="I1129" s="30" t="s">
        <v>6761</v>
      </c>
      <c r="J1129" s="27" t="s">
        <v>7595</v>
      </c>
      <c r="M1129" s="27" t="str">
        <f>IF(SUMPRODUCT(($H$2:H1129=H1129)*1)=1,I1129,LOOKUP(1,0/($H$1:H1128=H1129),$M$1:M1128)&amp;","&amp;I1129)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0" spans="1:13">
      <c r="A1130" s="30" t="s">
        <v>6819</v>
      </c>
      <c r="B1130" s="27" t="s">
        <v>6676</v>
      </c>
      <c r="D1130" s="27" t="s">
        <v>7593</v>
      </c>
      <c r="E1130" s="27" t="s">
        <v>6993</v>
      </c>
      <c r="F1130" s="27" t="s">
        <v>7594</v>
      </c>
      <c r="H1130" s="123" t="s">
        <v>5642</v>
      </c>
      <c r="I1130" s="30" t="s">
        <v>6761</v>
      </c>
      <c r="J1130" s="27" t="s">
        <v>7595</v>
      </c>
      <c r="M1130" s="27" t="str">
        <f>IF(SUMPRODUCT(($H$2:H1130=H1130)*1)=1,I1130,LOOKUP(1,0/($H$1:H1129=H1130),$M$1:M1129)&amp;","&amp;I1130)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1" spans="1:13">
      <c r="A1131" s="30" t="s">
        <v>6819</v>
      </c>
      <c r="B1131" s="27" t="s">
        <v>6676</v>
      </c>
      <c r="D1131" s="27" t="s">
        <v>7593</v>
      </c>
      <c r="E1131" s="27" t="s">
        <v>6993</v>
      </c>
      <c r="F1131" s="27" t="s">
        <v>7594</v>
      </c>
      <c r="H1131" s="123" t="s">
        <v>5642</v>
      </c>
      <c r="I1131" s="30" t="s">
        <v>6761</v>
      </c>
      <c r="J1131" s="27" t="s">
        <v>7595</v>
      </c>
      <c r="M1131" s="27" t="str">
        <f>IF(SUMPRODUCT(($H$2:H1131=H1131)*1)=1,I1131,LOOKUP(1,0/($H$1:H1130=H1131),$M$1:M1130)&amp;","&amp;I1131)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2" spans="1:13">
      <c r="A1132" s="30" t="s">
        <v>6819</v>
      </c>
      <c r="B1132" s="27" t="s">
        <v>6676</v>
      </c>
      <c r="D1132" s="27" t="s">
        <v>7593</v>
      </c>
      <c r="E1132" s="27" t="s">
        <v>6993</v>
      </c>
      <c r="F1132" s="27" t="s">
        <v>7594</v>
      </c>
      <c r="H1132" s="123" t="s">
        <v>5642</v>
      </c>
      <c r="I1132" s="30" t="s">
        <v>6761</v>
      </c>
      <c r="J1132" s="27" t="s">
        <v>7595</v>
      </c>
      <c r="M1132" s="27" t="str">
        <f>IF(SUMPRODUCT(($H$2:H1132=H1132)*1)=1,I1132,LOOKUP(1,0/($H$1:H1131=H1132),$M$1:M1131)&amp;","&amp;I1132)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3" spans="1:13">
      <c r="A1133" s="30" t="s">
        <v>6819</v>
      </c>
      <c r="B1133" s="27" t="s">
        <v>6676</v>
      </c>
      <c r="D1133" s="27" t="s">
        <v>7593</v>
      </c>
      <c r="E1133" s="27" t="s">
        <v>6993</v>
      </c>
      <c r="F1133" s="27" t="s">
        <v>7594</v>
      </c>
      <c r="H1133" s="123" t="s">
        <v>5642</v>
      </c>
      <c r="I1133" s="30" t="s">
        <v>6761</v>
      </c>
      <c r="J1133" s="27" t="s">
        <v>7595</v>
      </c>
      <c r="M1133" s="27" t="str">
        <f>IF(SUMPRODUCT(($H$2:H1133=H1133)*1)=1,I1133,LOOKUP(1,0/($H$1:H1132=H1133),$M$1:M1132)&amp;","&amp;I1133)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4" spans="1:13">
      <c r="A1134" s="30" t="s">
        <v>6819</v>
      </c>
      <c r="B1134" s="27" t="s">
        <v>6676</v>
      </c>
      <c r="D1134" s="27" t="s">
        <v>7593</v>
      </c>
      <c r="E1134" s="27" t="s">
        <v>6993</v>
      </c>
      <c r="F1134" s="27" t="s">
        <v>7594</v>
      </c>
      <c r="H1134" s="123" t="s">
        <v>5642</v>
      </c>
      <c r="I1134" s="30" t="s">
        <v>6761</v>
      </c>
      <c r="J1134" s="27" t="s">
        <v>7595</v>
      </c>
      <c r="M1134" s="27" t="str">
        <f>IF(SUMPRODUCT(($H$2:H1134=H1134)*1)=1,I1134,LOOKUP(1,0/($H$1:H1133=H1134),$M$1:M1133)&amp;","&amp;I1134)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5" spans="1:13">
      <c r="A1135" s="30" t="s">
        <v>6819</v>
      </c>
      <c r="B1135" s="27" t="s">
        <v>6676</v>
      </c>
      <c r="D1135" s="27" t="s">
        <v>7593</v>
      </c>
      <c r="E1135" s="27" t="s">
        <v>6993</v>
      </c>
      <c r="F1135" s="27" t="s">
        <v>7594</v>
      </c>
      <c r="H1135" s="123" t="s">
        <v>5642</v>
      </c>
      <c r="I1135" s="30" t="s">
        <v>6761</v>
      </c>
      <c r="J1135" s="27" t="s">
        <v>7595</v>
      </c>
      <c r="M1135" s="27" t="str">
        <f>IF(SUMPRODUCT(($H$2:H1135=H1135)*1)=1,I1135,LOOKUP(1,0/($H$1:H1134=H1135),$M$1:M1134)&amp;","&amp;I1135)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6" spans="1:13">
      <c r="A1136" s="30" t="s">
        <v>6819</v>
      </c>
      <c r="B1136" s="27" t="s">
        <v>6676</v>
      </c>
      <c r="D1136" s="27" t="s">
        <v>7593</v>
      </c>
      <c r="E1136" s="27" t="s">
        <v>6993</v>
      </c>
      <c r="F1136" s="27" t="s">
        <v>7594</v>
      </c>
      <c r="H1136" s="123" t="s">
        <v>5642</v>
      </c>
      <c r="I1136" s="30" t="s">
        <v>6761</v>
      </c>
      <c r="J1136" s="27" t="s">
        <v>7595</v>
      </c>
      <c r="M1136" s="27" t="str">
        <f>IF(SUMPRODUCT(($H$2:H1136=H1136)*1)=1,I1136,LOOKUP(1,0/($H$1:H1135=H1136),$M$1:M1135)&amp;","&amp;I1136)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7" spans="1:13">
      <c r="A1137" s="30" t="s">
        <v>6819</v>
      </c>
      <c r="B1137" s="27" t="s">
        <v>6676</v>
      </c>
      <c r="D1137" s="27" t="s">
        <v>7593</v>
      </c>
      <c r="E1137" s="27" t="s">
        <v>6993</v>
      </c>
      <c r="F1137" s="27" t="s">
        <v>7594</v>
      </c>
      <c r="H1137" s="123" t="s">
        <v>5642</v>
      </c>
      <c r="I1137" s="30" t="s">
        <v>6761</v>
      </c>
      <c r="J1137" s="27" t="s">
        <v>7595</v>
      </c>
      <c r="M1137" s="27" t="str">
        <f>IF(SUMPRODUCT(($H$2:H1137=H1137)*1)=1,I1137,LOOKUP(1,0/($H$1:H1136=H1137),$M$1:M1136)&amp;","&amp;I1137)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8" spans="1:13">
      <c r="A1138" s="30" t="s">
        <v>6819</v>
      </c>
      <c r="B1138" s="27" t="s">
        <v>6676</v>
      </c>
      <c r="D1138" s="27" t="s">
        <v>7593</v>
      </c>
      <c r="E1138" s="27" t="s">
        <v>6993</v>
      </c>
      <c r="F1138" s="27" t="s">
        <v>7594</v>
      </c>
      <c r="H1138" s="123" t="s">
        <v>5642</v>
      </c>
      <c r="I1138" s="30" t="s">
        <v>6761</v>
      </c>
      <c r="J1138" s="27" t="s">
        <v>7595</v>
      </c>
      <c r="M1138" s="27" t="str">
        <f>IF(SUMPRODUCT(($H$2:H1138=H1138)*1)=1,I1138,LOOKUP(1,0/($H$1:H1137=H1138),$M$1:M1137)&amp;","&amp;I1138)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9" spans="1:13">
      <c r="A1139" s="30" t="s">
        <v>6819</v>
      </c>
      <c r="B1139" s="27" t="s">
        <v>6676</v>
      </c>
      <c r="D1139" s="27" t="s">
        <v>7593</v>
      </c>
      <c r="E1139" s="27" t="s">
        <v>6993</v>
      </c>
      <c r="F1139" s="27" t="s">
        <v>7594</v>
      </c>
      <c r="H1139" s="123" t="s">
        <v>5642</v>
      </c>
      <c r="I1139" s="30" t="s">
        <v>6761</v>
      </c>
      <c r="J1139" s="27" t="s">
        <v>7595</v>
      </c>
      <c r="M1139" s="27" t="str">
        <f>IF(SUMPRODUCT(($H$2:H1139=H1139)*1)=1,I1139,LOOKUP(1,0/($H$1:H1138=H1139),$M$1:M1138)&amp;","&amp;I1139)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0" spans="1:13">
      <c r="A1140" s="30" t="s">
        <v>6819</v>
      </c>
      <c r="B1140" s="27" t="s">
        <v>6676</v>
      </c>
      <c r="D1140" s="27" t="s">
        <v>7593</v>
      </c>
      <c r="E1140" s="27" t="s">
        <v>6993</v>
      </c>
      <c r="F1140" s="27" t="s">
        <v>7594</v>
      </c>
      <c r="H1140" s="123" t="s">
        <v>5642</v>
      </c>
      <c r="I1140" s="30" t="s">
        <v>6761</v>
      </c>
      <c r="J1140" s="27" t="s">
        <v>7595</v>
      </c>
      <c r="M1140" s="27" t="str">
        <f>IF(SUMPRODUCT(($H$2:H1140=H1140)*1)=1,I1140,LOOKUP(1,0/($H$1:H1139=H1140),$M$1:M1139)&amp;","&amp;I1140)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1" spans="1:13">
      <c r="A1141" s="30" t="s">
        <v>6819</v>
      </c>
      <c r="B1141" s="27" t="s">
        <v>6676</v>
      </c>
      <c r="D1141" s="27" t="s">
        <v>7593</v>
      </c>
      <c r="E1141" s="27" t="s">
        <v>6993</v>
      </c>
      <c r="F1141" s="27" t="s">
        <v>7594</v>
      </c>
      <c r="H1141" s="123" t="s">
        <v>5642</v>
      </c>
      <c r="I1141" s="30" t="s">
        <v>6761</v>
      </c>
      <c r="J1141" s="27" t="s">
        <v>7595</v>
      </c>
      <c r="M1141" s="27" t="str">
        <f>IF(SUMPRODUCT(($H$2:H1141=H1141)*1)=1,I1141,LOOKUP(1,0/($H$1:H1140=H1141),$M$1:M1140)&amp;","&amp;I1141)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2" spans="1:13">
      <c r="A1142" s="30" t="s">
        <v>6819</v>
      </c>
      <c r="B1142" s="27" t="s">
        <v>6676</v>
      </c>
      <c r="D1142" s="27" t="s">
        <v>7593</v>
      </c>
      <c r="E1142" s="27" t="s">
        <v>6993</v>
      </c>
      <c r="F1142" s="27" t="s">
        <v>7594</v>
      </c>
      <c r="H1142" s="123" t="s">
        <v>5642</v>
      </c>
      <c r="I1142" s="30" t="s">
        <v>6761</v>
      </c>
      <c r="J1142" s="27" t="s">
        <v>7595</v>
      </c>
      <c r="M1142" s="27" t="str">
        <f>IF(SUMPRODUCT(($H$2:H1142=H1142)*1)=1,I1142,LOOKUP(1,0/($H$1:H1141=H1142),$M$1:M1141)&amp;","&amp;I1142)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3" spans="1:13">
      <c r="A1143" s="30" t="s">
        <v>6819</v>
      </c>
      <c r="B1143" s="27" t="s">
        <v>6676</v>
      </c>
      <c r="D1143" s="27" t="s">
        <v>7593</v>
      </c>
      <c r="E1143" s="27" t="s">
        <v>6993</v>
      </c>
      <c r="F1143" s="27" t="s">
        <v>7594</v>
      </c>
      <c r="H1143" s="123" t="s">
        <v>5642</v>
      </c>
      <c r="I1143" s="30" t="s">
        <v>6761</v>
      </c>
      <c r="J1143" s="27" t="s">
        <v>7595</v>
      </c>
      <c r="M1143" s="27" t="str">
        <f>IF(SUMPRODUCT(($H$2:H1143=H1143)*1)=1,I1143,LOOKUP(1,0/($H$1:H1142=H1143),$M$1:M1142)&amp;","&amp;I1143)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4" spans="1:13">
      <c r="A1144" s="30" t="s">
        <v>6819</v>
      </c>
      <c r="B1144" s="27" t="s">
        <v>6676</v>
      </c>
      <c r="D1144" s="27" t="s">
        <v>7593</v>
      </c>
      <c r="E1144" s="27" t="s">
        <v>6993</v>
      </c>
      <c r="F1144" s="27" t="s">
        <v>7594</v>
      </c>
      <c r="H1144" s="123" t="s">
        <v>5642</v>
      </c>
      <c r="I1144" s="30" t="s">
        <v>6761</v>
      </c>
      <c r="J1144" s="27" t="s">
        <v>7595</v>
      </c>
      <c r="M1144" s="27" t="str">
        <f>IF(SUMPRODUCT(($H$2:H1144=H1144)*1)=1,I1144,LOOKUP(1,0/($H$1:H1143=H1144),$M$1:M1143)&amp;","&amp;I1144)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5" spans="1:13">
      <c r="A1145" s="30" t="s">
        <v>6819</v>
      </c>
      <c r="B1145" s="27" t="s">
        <v>6676</v>
      </c>
      <c r="D1145" s="27" t="s">
        <v>7593</v>
      </c>
      <c r="E1145" s="27" t="s">
        <v>6993</v>
      </c>
      <c r="F1145" s="27" t="s">
        <v>7594</v>
      </c>
      <c r="H1145" s="123" t="s">
        <v>5642</v>
      </c>
      <c r="I1145" s="30" t="s">
        <v>6761</v>
      </c>
      <c r="J1145" s="27" t="s">
        <v>7595</v>
      </c>
      <c r="M1145" s="27" t="str">
        <f>IF(SUMPRODUCT(($H$2:H1145=H1145)*1)=1,I1145,LOOKUP(1,0/($H$1:H1144=H1145),$M$1:M1144)&amp;","&amp;I1145)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6" spans="1:13">
      <c r="A1146" s="30" t="s">
        <v>6819</v>
      </c>
      <c r="B1146" s="27" t="s">
        <v>6676</v>
      </c>
      <c r="D1146" s="27" t="s">
        <v>7593</v>
      </c>
      <c r="E1146" s="27" t="s">
        <v>6993</v>
      </c>
      <c r="F1146" s="27" t="s">
        <v>7594</v>
      </c>
      <c r="H1146" s="123" t="s">
        <v>5642</v>
      </c>
      <c r="I1146" s="30" t="s">
        <v>6761</v>
      </c>
      <c r="J1146" s="27" t="s">
        <v>7595</v>
      </c>
      <c r="M1146" s="27" t="str">
        <f>IF(SUMPRODUCT(($H$2:H1146=H1146)*1)=1,I1146,LOOKUP(1,0/($H$1:H1145=H1146),$M$1:M1145)&amp;","&amp;I1146)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7" spans="1:13">
      <c r="A1147" s="30" t="s">
        <v>6819</v>
      </c>
      <c r="B1147" s="27" t="s">
        <v>6676</v>
      </c>
      <c r="D1147" s="27" t="s">
        <v>7593</v>
      </c>
      <c r="E1147" s="27" t="s">
        <v>6993</v>
      </c>
      <c r="F1147" s="27" t="s">
        <v>7594</v>
      </c>
      <c r="H1147" s="123" t="s">
        <v>5642</v>
      </c>
      <c r="I1147" s="30" t="s">
        <v>6761</v>
      </c>
      <c r="J1147" s="27" t="s">
        <v>7595</v>
      </c>
      <c r="M1147" s="27" t="str">
        <f>IF(SUMPRODUCT(($H$2:H1147=H1147)*1)=1,I1147,LOOKUP(1,0/($H$1:H1146=H1147),$M$1:M1146)&amp;","&amp;I1147)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8" spans="1:13">
      <c r="A1148" s="30" t="s">
        <v>6819</v>
      </c>
      <c r="B1148" s="27" t="s">
        <v>6676</v>
      </c>
      <c r="D1148" s="27" t="s">
        <v>7593</v>
      </c>
      <c r="E1148" s="27" t="s">
        <v>6993</v>
      </c>
      <c r="F1148" s="27" t="s">
        <v>7594</v>
      </c>
      <c r="H1148" s="123" t="s">
        <v>5642</v>
      </c>
      <c r="I1148" s="30" t="s">
        <v>6761</v>
      </c>
      <c r="J1148" s="27" t="s">
        <v>7595</v>
      </c>
      <c r="M1148" s="27" t="str">
        <f>IF(SUMPRODUCT(($H$2:H1148=H1148)*1)=1,I1148,LOOKUP(1,0/($H$1:H1147=H1148),$M$1:M1147)&amp;","&amp;I1148)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9" spans="1:13">
      <c r="A1149" s="30" t="s">
        <v>6819</v>
      </c>
      <c r="B1149" s="27" t="s">
        <v>6676</v>
      </c>
      <c r="D1149" s="27" t="s">
        <v>7593</v>
      </c>
      <c r="E1149" s="27" t="s">
        <v>6993</v>
      </c>
      <c r="F1149" s="27" t="s">
        <v>7594</v>
      </c>
      <c r="H1149" s="123" t="s">
        <v>5642</v>
      </c>
      <c r="I1149" s="30" t="s">
        <v>6761</v>
      </c>
      <c r="J1149" s="27" t="s">
        <v>7595</v>
      </c>
      <c r="M1149" s="27" t="str">
        <f>IF(SUMPRODUCT(($H$2:H1149=H1149)*1)=1,I1149,LOOKUP(1,0/($H$1:H1148=H1149),$M$1:M1148)&amp;","&amp;I1149)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0" spans="1:13">
      <c r="A1150" s="30" t="s">
        <v>6819</v>
      </c>
      <c r="B1150" s="27" t="s">
        <v>6676</v>
      </c>
      <c r="D1150" s="27" t="s">
        <v>7593</v>
      </c>
      <c r="E1150" s="27" t="s">
        <v>6993</v>
      </c>
      <c r="F1150" s="27" t="s">
        <v>7594</v>
      </c>
      <c r="H1150" s="123" t="s">
        <v>5642</v>
      </c>
      <c r="I1150" s="30" t="s">
        <v>6761</v>
      </c>
      <c r="J1150" s="27" t="s">
        <v>7595</v>
      </c>
      <c r="M1150" s="27" t="str">
        <f>IF(SUMPRODUCT(($H$2:H1150=H1150)*1)=1,I1150,LOOKUP(1,0/($H$1:H1149=H1150),$M$1:M1149)&amp;","&amp;I1150)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1" spans="1:13">
      <c r="A1151" s="30" t="s">
        <v>6819</v>
      </c>
      <c r="B1151" s="27" t="s">
        <v>6676</v>
      </c>
      <c r="D1151" s="27" t="s">
        <v>7593</v>
      </c>
      <c r="E1151" s="27" t="s">
        <v>6993</v>
      </c>
      <c r="F1151" s="27" t="s">
        <v>7594</v>
      </c>
      <c r="H1151" s="123" t="s">
        <v>5642</v>
      </c>
      <c r="I1151" s="30" t="s">
        <v>6761</v>
      </c>
      <c r="J1151" s="27" t="s">
        <v>7595</v>
      </c>
      <c r="M1151" s="27" t="str">
        <f>IF(SUMPRODUCT(($H$2:H1151=H1151)*1)=1,I1151,LOOKUP(1,0/($H$1:H1150=H1151),$M$1:M1150)&amp;","&amp;I1151)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2" spans="1:13">
      <c r="A1152" s="30" t="s">
        <v>6819</v>
      </c>
      <c r="B1152" s="27" t="s">
        <v>6676</v>
      </c>
      <c r="D1152" s="27" t="s">
        <v>7617</v>
      </c>
      <c r="E1152" s="27" t="s">
        <v>6689</v>
      </c>
      <c r="F1152" s="27" t="s">
        <v>7618</v>
      </c>
      <c r="H1152" s="123" t="s">
        <v>6109</v>
      </c>
      <c r="I1152" s="30" t="s">
        <v>6761</v>
      </c>
      <c r="J1152" s="27" t="s">
        <v>6827</v>
      </c>
      <c r="M1152" s="27" t="str">
        <f>IF(SUMPRODUCT(($H$2:H1152=H1152)*1)=1,I1152,LOOKUP(1,0/($H$1:H1151=H1152),$M$1:M1151)&amp;","&amp;I1152)</f>
        <v>TS0077 新世代分行系統(NBS)</v>
      </c>
    </row>
    <row r="1153" spans="1:13">
      <c r="A1153" s="30" t="s">
        <v>6819</v>
      </c>
      <c r="B1153" s="27" t="s">
        <v>6676</v>
      </c>
      <c r="D1153" s="27" t="s">
        <v>8213</v>
      </c>
      <c r="E1153" s="27" t="s">
        <v>6689</v>
      </c>
      <c r="F1153" s="27" t="s">
        <v>8214</v>
      </c>
      <c r="H1153" s="123" t="s">
        <v>6110</v>
      </c>
      <c r="I1153" s="30" t="s">
        <v>6761</v>
      </c>
      <c r="J1153" s="27" t="s">
        <v>6827</v>
      </c>
      <c r="M1153" s="27" t="str">
        <f>IF(SUMPRODUCT(($H$2:H1153=H1153)*1)=1,I1153,LOOKUP(1,0/($H$1:H1152=H1153),$M$1:M1152)&amp;","&amp;I1153)</f>
        <v>TS0077 新世代分行系統(NBS)</v>
      </c>
    </row>
    <row r="1154" spans="1:13">
      <c r="A1154" s="30" t="s">
        <v>6819</v>
      </c>
      <c r="B1154" s="27" t="s">
        <v>6676</v>
      </c>
      <c r="D1154" s="27" t="s">
        <v>8112</v>
      </c>
      <c r="E1154" s="27" t="s">
        <v>6689</v>
      </c>
      <c r="F1154" s="27" t="s">
        <v>8113</v>
      </c>
      <c r="H1154" s="123" t="s">
        <v>6111</v>
      </c>
      <c r="I1154" s="30" t="s">
        <v>6761</v>
      </c>
      <c r="J1154" s="27" t="s">
        <v>6827</v>
      </c>
      <c r="M1154" s="27" t="str">
        <f>IF(SUMPRODUCT(($H$2:H1154=H1154)*1)=1,I1154,LOOKUP(1,0/($H$1:H1153=H1154),$M$1:M1153)&amp;","&amp;I1154)</f>
        <v>TS0077 新世代分行系統(NBS)</v>
      </c>
    </row>
    <row r="1155" spans="1:13">
      <c r="A1155" s="30" t="s">
        <v>6819</v>
      </c>
      <c r="B1155" s="27" t="s">
        <v>6676</v>
      </c>
      <c r="D1155" s="27" t="s">
        <v>8215</v>
      </c>
      <c r="E1155" s="27" t="s">
        <v>6689</v>
      </c>
      <c r="F1155" s="27" t="s">
        <v>8216</v>
      </c>
      <c r="H1155" s="123" t="s">
        <v>6112</v>
      </c>
      <c r="I1155" s="30" t="s">
        <v>6761</v>
      </c>
      <c r="J1155" s="27" t="s">
        <v>6827</v>
      </c>
      <c r="M1155" s="27" t="str">
        <f>IF(SUMPRODUCT(($H$2:H1155=H1155)*1)=1,I1155,LOOKUP(1,0/($H$1:H1154=H1155),$M$1:M1154)&amp;","&amp;I1155)</f>
        <v>TS0077 新世代分行系統(NBS)</v>
      </c>
    </row>
    <row r="1156" spans="1:13">
      <c r="A1156" s="30" t="s">
        <v>6819</v>
      </c>
      <c r="B1156" s="27" t="s">
        <v>6676</v>
      </c>
      <c r="D1156" s="27" t="s">
        <v>8096</v>
      </c>
      <c r="E1156" s="27" t="s">
        <v>6689</v>
      </c>
      <c r="F1156" s="27" t="s">
        <v>8097</v>
      </c>
      <c r="H1156" s="123" t="s">
        <v>6113</v>
      </c>
      <c r="I1156" s="30" t="s">
        <v>6761</v>
      </c>
      <c r="J1156" s="27" t="s">
        <v>6827</v>
      </c>
      <c r="M1156" s="27" t="str">
        <f>IF(SUMPRODUCT(($H$2:H1156=H1156)*1)=1,I1156,LOOKUP(1,0/($H$1:H1155=H1156),$M$1:M1155)&amp;","&amp;I1156)</f>
        <v>TS0077 新世代分行系統(NBS)</v>
      </c>
    </row>
    <row r="1157" spans="1:13">
      <c r="A1157" s="30" t="s">
        <v>6819</v>
      </c>
      <c r="B1157" s="27" t="s">
        <v>6676</v>
      </c>
      <c r="D1157" s="27" t="s">
        <v>8112</v>
      </c>
      <c r="E1157" s="27" t="s">
        <v>6689</v>
      </c>
      <c r="F1157" s="27" t="s">
        <v>8113</v>
      </c>
      <c r="H1157" s="123" t="s">
        <v>6114</v>
      </c>
      <c r="I1157" s="30" t="s">
        <v>6761</v>
      </c>
      <c r="J1157" s="27" t="s">
        <v>6827</v>
      </c>
      <c r="M1157" s="27" t="str">
        <f>IF(SUMPRODUCT(($H$2:H1157=H1157)*1)=1,I1157,LOOKUP(1,0/($H$1:H1156=H1157),$M$1:M1156)&amp;","&amp;I1157)</f>
        <v>TS0077 新世代分行系統(NBS)</v>
      </c>
    </row>
    <row r="1158" spans="1:13">
      <c r="A1158" s="30" t="s">
        <v>6819</v>
      </c>
      <c r="B1158" s="27" t="s">
        <v>6676</v>
      </c>
      <c r="D1158" s="27" t="s">
        <v>8215</v>
      </c>
      <c r="E1158" s="27" t="s">
        <v>6689</v>
      </c>
      <c r="F1158" s="27" t="s">
        <v>8216</v>
      </c>
      <c r="H1158" s="123" t="s">
        <v>6115</v>
      </c>
      <c r="I1158" s="30" t="s">
        <v>6761</v>
      </c>
      <c r="J1158" s="27" t="s">
        <v>6827</v>
      </c>
      <c r="M1158" s="27" t="str">
        <f>IF(SUMPRODUCT(($H$2:H1158=H1158)*1)=1,I1158,LOOKUP(1,0/($H$1:H1157=H1158),$M$1:M1157)&amp;","&amp;I1158)</f>
        <v>TS0077 新世代分行系統(NBS)</v>
      </c>
    </row>
    <row r="1159" spans="1:13">
      <c r="A1159" s="30" t="s">
        <v>6819</v>
      </c>
      <c r="B1159" s="27" t="s">
        <v>6676</v>
      </c>
      <c r="D1159" s="27" t="s">
        <v>8096</v>
      </c>
      <c r="E1159" s="27" t="s">
        <v>6689</v>
      </c>
      <c r="F1159" s="27" t="s">
        <v>8097</v>
      </c>
      <c r="H1159" s="123" t="s">
        <v>6116</v>
      </c>
      <c r="I1159" s="30" t="s">
        <v>6761</v>
      </c>
      <c r="J1159" s="27" t="s">
        <v>6827</v>
      </c>
      <c r="M1159" s="27" t="str">
        <f>IF(SUMPRODUCT(($H$2:H1159=H1159)*1)=1,I1159,LOOKUP(1,0/($H$1:H1158=H1159),$M$1:M1158)&amp;","&amp;I1159)</f>
        <v>TS0077 新世代分行系統(NBS)</v>
      </c>
    </row>
    <row r="1160" spans="1:13">
      <c r="A1160" s="30" t="s">
        <v>6819</v>
      </c>
      <c r="B1160" s="27" t="s">
        <v>6676</v>
      </c>
      <c r="D1160" s="27" t="s">
        <v>8217</v>
      </c>
      <c r="E1160" s="27" t="s">
        <v>6689</v>
      </c>
      <c r="F1160" s="27" t="s">
        <v>5061</v>
      </c>
      <c r="H1160" s="123" t="s">
        <v>6117</v>
      </c>
      <c r="I1160" s="30" t="s">
        <v>6761</v>
      </c>
      <c r="J1160" s="27" t="s">
        <v>6827</v>
      </c>
      <c r="M1160" s="27" t="str">
        <f>IF(SUMPRODUCT(($H$2:H1160=H1160)*1)=1,I1160,LOOKUP(1,0/($H$1:H1159=H1160),$M$1:M1159)&amp;","&amp;I1160)</f>
        <v>TS0077 新世代分行系統(NBS)</v>
      </c>
    </row>
    <row r="1161" spans="1:13">
      <c r="A1161" s="30" t="s">
        <v>6819</v>
      </c>
      <c r="B1161" s="27" t="s">
        <v>6676</v>
      </c>
      <c r="D1161" s="27" t="s">
        <v>8095</v>
      </c>
      <c r="E1161" s="27" t="s">
        <v>6689</v>
      </c>
      <c r="F1161" s="27" t="s">
        <v>5053</v>
      </c>
      <c r="H1161" s="123" t="s">
        <v>6118</v>
      </c>
      <c r="I1161" s="30" t="s">
        <v>6761</v>
      </c>
      <c r="J1161" s="27" t="s">
        <v>6827</v>
      </c>
      <c r="M1161" s="27" t="str">
        <f>IF(SUMPRODUCT(($H$2:H1161=H1161)*1)=1,I1161,LOOKUP(1,0/($H$1:H1160=H1161),$M$1:M1160)&amp;","&amp;I1161)</f>
        <v>TS0077 新世代分行系統(NBS)</v>
      </c>
    </row>
    <row r="1162" spans="1:13">
      <c r="A1162" s="30" t="s">
        <v>6819</v>
      </c>
      <c r="B1162" s="27" t="s">
        <v>6676</v>
      </c>
      <c r="D1162" s="27" t="s">
        <v>8218</v>
      </c>
      <c r="E1162" s="27" t="s">
        <v>6904</v>
      </c>
      <c r="F1162" s="27" t="s">
        <v>6387</v>
      </c>
      <c r="H1162" s="123" t="s">
        <v>6119</v>
      </c>
      <c r="I1162" s="30" t="s">
        <v>6761</v>
      </c>
      <c r="J1162" s="27" t="s">
        <v>8084</v>
      </c>
      <c r="M1162" s="27" t="str">
        <f>IF(SUMPRODUCT(($H$2:H1162=H1162)*1)=1,I1162,LOOKUP(1,0/($H$1:H1161=H1162),$M$1:M1161)&amp;","&amp;I1162)</f>
        <v>TS0077 新世代分行系統(NBS)</v>
      </c>
    </row>
    <row r="1163" spans="1:13">
      <c r="A1163" s="30" t="s">
        <v>6819</v>
      </c>
      <c r="B1163" s="27" t="s">
        <v>6676</v>
      </c>
      <c r="D1163" s="27" t="s">
        <v>8219</v>
      </c>
      <c r="E1163" s="27" t="s">
        <v>6904</v>
      </c>
      <c r="F1163" s="27" t="s">
        <v>8220</v>
      </c>
      <c r="H1163" s="123" t="s">
        <v>6120</v>
      </c>
      <c r="I1163" s="30" t="s">
        <v>6761</v>
      </c>
      <c r="J1163" s="27" t="s">
        <v>8084</v>
      </c>
      <c r="M1163" s="27" t="str">
        <f>IF(SUMPRODUCT(($H$2:H1163=H1163)*1)=1,I1163,LOOKUP(1,0/($H$1:H1162=H1163),$M$1:M1162)&amp;","&amp;I1163)</f>
        <v>TS0077 新世代分行系統(NBS)</v>
      </c>
    </row>
    <row r="1164" spans="1:13">
      <c r="A1164" s="30" t="s">
        <v>6819</v>
      </c>
      <c r="B1164" s="27" t="s">
        <v>6676</v>
      </c>
      <c r="D1164" s="27" t="s">
        <v>8221</v>
      </c>
      <c r="E1164" s="27" t="s">
        <v>6904</v>
      </c>
      <c r="F1164" s="27" t="s">
        <v>8222</v>
      </c>
      <c r="H1164" s="123" t="s">
        <v>6121</v>
      </c>
      <c r="I1164" s="30" t="s">
        <v>6761</v>
      </c>
      <c r="J1164" s="27" t="s">
        <v>8084</v>
      </c>
      <c r="M1164" s="27" t="str">
        <f>IF(SUMPRODUCT(($H$2:H1164=H1164)*1)=1,I1164,LOOKUP(1,0/($H$1:H1163=H1164),$M$1:M1163)&amp;","&amp;I1164)</f>
        <v>TS0077 新世代分行系統(NBS)</v>
      </c>
    </row>
    <row r="1165" spans="1:13">
      <c r="A1165" s="30" t="s">
        <v>6819</v>
      </c>
      <c r="B1165" s="27" t="s">
        <v>6676</v>
      </c>
      <c r="D1165" s="27" t="s">
        <v>8223</v>
      </c>
      <c r="E1165" s="27" t="s">
        <v>6689</v>
      </c>
      <c r="F1165" s="27" t="s">
        <v>6123</v>
      </c>
      <c r="H1165" s="123" t="s">
        <v>6122</v>
      </c>
      <c r="I1165" s="30" t="s">
        <v>6761</v>
      </c>
      <c r="J1165" s="27" t="s">
        <v>6827</v>
      </c>
      <c r="M1165" s="27" t="str">
        <f>IF(SUMPRODUCT(($H$2:H1165=H1165)*1)=1,I1165,LOOKUP(1,0/($H$1:H1164=H1165),$M$1:M1164)&amp;","&amp;I1165)</f>
        <v>TS0077 新世代分行系統(NBS)</v>
      </c>
    </row>
    <row r="1166" spans="1:13">
      <c r="A1166" s="30" t="s">
        <v>6819</v>
      </c>
      <c r="B1166" s="27" t="s">
        <v>6676</v>
      </c>
      <c r="D1166" s="27" t="s">
        <v>8224</v>
      </c>
      <c r="E1166" s="27" t="s">
        <v>6904</v>
      </c>
      <c r="F1166" s="27" t="s">
        <v>6125</v>
      </c>
      <c r="H1166" s="123" t="s">
        <v>6124</v>
      </c>
      <c r="I1166" s="30" t="s">
        <v>6761</v>
      </c>
      <c r="J1166" s="27" t="s">
        <v>8084</v>
      </c>
      <c r="M1166" s="27" t="str">
        <f>IF(SUMPRODUCT(($H$2:H1166=H1166)*1)=1,I1166,LOOKUP(1,0/($H$1:H1165=H1166),$M$1:M1165)&amp;","&amp;I1166)</f>
        <v>TS0077 新世代分行系統(NBS)</v>
      </c>
    </row>
    <row r="1167" spans="1:13">
      <c r="A1167" s="30" t="s">
        <v>6819</v>
      </c>
      <c r="B1167" s="27" t="s">
        <v>6676</v>
      </c>
      <c r="D1167" s="27" t="s">
        <v>8225</v>
      </c>
      <c r="E1167" s="27" t="s">
        <v>6904</v>
      </c>
      <c r="F1167" s="27" t="s">
        <v>5062</v>
      </c>
      <c r="H1167" s="123" t="s">
        <v>6126</v>
      </c>
      <c r="I1167" s="30" t="s">
        <v>6761</v>
      </c>
      <c r="J1167" s="27" t="s">
        <v>8084</v>
      </c>
      <c r="M1167" s="27" t="str">
        <f>IF(SUMPRODUCT(($H$2:H1167=H1167)*1)=1,I1167,LOOKUP(1,0/($H$1:H1166=H1167),$M$1:M1166)&amp;","&amp;I1167)</f>
        <v>TS0077 新世代分行系統(NBS)</v>
      </c>
    </row>
    <row r="1168" spans="1:13">
      <c r="A1168" s="30" t="s">
        <v>6819</v>
      </c>
      <c r="B1168" s="27" t="s">
        <v>6676</v>
      </c>
      <c r="D1168" s="27" t="s">
        <v>8226</v>
      </c>
      <c r="E1168" s="27" t="s">
        <v>7705</v>
      </c>
      <c r="F1168" s="27" t="s">
        <v>6493</v>
      </c>
      <c r="H1168" s="123" t="s">
        <v>6127</v>
      </c>
      <c r="I1168" s="30" t="s">
        <v>6761</v>
      </c>
      <c r="J1168" s="27" t="s">
        <v>6966</v>
      </c>
      <c r="M1168" s="27" t="str">
        <f>IF(SUMPRODUCT(($H$2:H1168=H1168)*1)=1,I1168,LOOKUP(1,0/($H$1:H1167=H1168),$M$1:M1167)&amp;","&amp;I1168)</f>
        <v>TS0077 新世代分行系統(NBS)</v>
      </c>
    </row>
    <row r="1169" spans="1:13">
      <c r="A1169" s="30" t="s">
        <v>6819</v>
      </c>
      <c r="B1169" s="27" t="s">
        <v>6676</v>
      </c>
      <c r="D1169" s="27" t="s">
        <v>8226</v>
      </c>
      <c r="E1169" s="27" t="s">
        <v>7705</v>
      </c>
      <c r="F1169" s="27" t="s">
        <v>6493</v>
      </c>
      <c r="H1169" s="123" t="s">
        <v>6127</v>
      </c>
      <c r="I1169" s="30" t="s">
        <v>6786</v>
      </c>
      <c r="J1169" s="27" t="s">
        <v>6966</v>
      </c>
      <c r="M1169" s="27" t="str">
        <f>IF(SUMPRODUCT(($H$2:H1169=H1169)*1)=1,I1169,LOOKUP(1,0/($H$1:H1168=H1169),$M$1:M1168)&amp;","&amp;I1169)</f>
        <v>TS0077 新世代分行系統(NBS),TS0092 大消金系統</v>
      </c>
    </row>
    <row r="1170" spans="1:13">
      <c r="A1170" s="30" t="s">
        <v>6819</v>
      </c>
      <c r="B1170" s="27" t="s">
        <v>6676</v>
      </c>
      <c r="D1170" s="27" t="s">
        <v>8227</v>
      </c>
      <c r="E1170" s="27" t="s">
        <v>7705</v>
      </c>
      <c r="F1170" s="27" t="s">
        <v>8228</v>
      </c>
      <c r="H1170" s="123" t="s">
        <v>6128</v>
      </c>
      <c r="I1170" s="30" t="s">
        <v>6761</v>
      </c>
      <c r="J1170" s="27" t="s">
        <v>6966</v>
      </c>
      <c r="M1170" s="27" t="str">
        <f>IF(SUMPRODUCT(($H$2:H1170=H1170)*1)=1,I1170,LOOKUP(1,0/($H$1:H1169=H1170),$M$1:M1169)&amp;","&amp;I1170)</f>
        <v>TS0077 新世代分行系統(NBS)</v>
      </c>
    </row>
    <row r="1171" spans="1:13">
      <c r="A1171" s="30" t="s">
        <v>6819</v>
      </c>
      <c r="B1171" s="27" t="s">
        <v>6676</v>
      </c>
      <c r="D1171" s="27" t="s">
        <v>8229</v>
      </c>
      <c r="E1171" s="27" t="s">
        <v>7705</v>
      </c>
      <c r="F1171" s="27" t="s">
        <v>8230</v>
      </c>
      <c r="H1171" s="123" t="s">
        <v>6129</v>
      </c>
      <c r="I1171" s="30" t="s">
        <v>6761</v>
      </c>
      <c r="J1171" s="27" t="s">
        <v>6966</v>
      </c>
      <c r="M1171" s="27" t="str">
        <f>IF(SUMPRODUCT(($H$2:H1171=H1171)*1)=1,I1171,LOOKUP(1,0/($H$1:H1170=H1171),$M$1:M1170)&amp;","&amp;I1171)</f>
        <v>TS0077 新世代分行系統(NBS)</v>
      </c>
    </row>
    <row r="1172" spans="1:13">
      <c r="A1172" s="30" t="s">
        <v>6819</v>
      </c>
      <c r="B1172" s="27" t="s">
        <v>6676</v>
      </c>
      <c r="D1172" s="27" t="s">
        <v>8231</v>
      </c>
      <c r="E1172" s="27" t="s">
        <v>7507</v>
      </c>
      <c r="F1172" s="27" t="s">
        <v>8232</v>
      </c>
      <c r="H1172" s="123" t="s">
        <v>6130</v>
      </c>
      <c r="I1172" s="30" t="s">
        <v>6761</v>
      </c>
      <c r="J1172" s="27" t="s">
        <v>6966</v>
      </c>
      <c r="M1172" s="27" t="str">
        <f>IF(SUMPRODUCT(($H$2:H1172=H1172)*1)=1,I1172,LOOKUP(1,0/($H$1:H1171=H1172),$M$1:M1171)&amp;","&amp;I1172)</f>
        <v>TS0077 新世代分行系統(NBS)</v>
      </c>
    </row>
    <row r="1173" spans="1:13">
      <c r="A1173" s="30" t="s">
        <v>6819</v>
      </c>
      <c r="B1173" s="27" t="s">
        <v>6676</v>
      </c>
      <c r="D1173" s="27" t="s">
        <v>8233</v>
      </c>
      <c r="E1173" s="27" t="s">
        <v>7507</v>
      </c>
      <c r="F1173" s="27" t="s">
        <v>8234</v>
      </c>
      <c r="H1173" s="123" t="s">
        <v>6131</v>
      </c>
      <c r="I1173" s="30" t="s">
        <v>6761</v>
      </c>
      <c r="J1173" s="27" t="s">
        <v>6966</v>
      </c>
      <c r="M1173" s="27" t="str">
        <f>IF(SUMPRODUCT(($H$2:H1173=H1173)*1)=1,I1173,LOOKUP(1,0/($H$1:H1172=H1173),$M$1:M1172)&amp;","&amp;I1173)</f>
        <v>TS0077 新世代分行系統(NBS)</v>
      </c>
    </row>
    <row r="1174" spans="1:13">
      <c r="A1174" s="30" t="s">
        <v>6819</v>
      </c>
      <c r="B1174" s="27" t="s">
        <v>6676</v>
      </c>
      <c r="D1174" s="27" t="s">
        <v>8235</v>
      </c>
      <c r="E1174" s="27" t="s">
        <v>7507</v>
      </c>
      <c r="F1174" s="27" t="s">
        <v>8236</v>
      </c>
      <c r="H1174" s="123" t="s">
        <v>6132</v>
      </c>
      <c r="I1174" s="30" t="s">
        <v>6761</v>
      </c>
      <c r="J1174" s="27" t="s">
        <v>6966</v>
      </c>
      <c r="M1174" s="27" t="str">
        <f>IF(SUMPRODUCT(($H$2:H1174=H1174)*1)=1,I1174,LOOKUP(1,0/($H$1:H1173=H1174),$M$1:M1173)&amp;","&amp;I1174)</f>
        <v>TS0077 新世代分行系統(NBS)</v>
      </c>
    </row>
    <row r="1175" spans="1:13">
      <c r="A1175" s="30" t="s">
        <v>6819</v>
      </c>
      <c r="B1175" s="27" t="s">
        <v>6676</v>
      </c>
      <c r="D1175" s="27" t="s">
        <v>8237</v>
      </c>
      <c r="E1175" s="27" t="s">
        <v>7507</v>
      </c>
      <c r="F1175" s="27" t="s">
        <v>8238</v>
      </c>
      <c r="H1175" s="123" t="s">
        <v>6133</v>
      </c>
      <c r="I1175" s="30" t="s">
        <v>6761</v>
      </c>
      <c r="J1175" s="27" t="s">
        <v>6966</v>
      </c>
      <c r="M1175" s="27" t="str">
        <f>IF(SUMPRODUCT(($H$2:H1175=H1175)*1)=1,I1175,LOOKUP(1,0/($H$1:H1174=H1175),$M$1:M1174)&amp;","&amp;I1175)</f>
        <v>TS0077 新世代分行系統(NBS)</v>
      </c>
    </row>
    <row r="1176" spans="1:13">
      <c r="A1176" s="30" t="s">
        <v>6819</v>
      </c>
      <c r="B1176" s="27" t="s">
        <v>6676</v>
      </c>
      <c r="D1176" s="27" t="s">
        <v>8239</v>
      </c>
      <c r="E1176" s="27" t="s">
        <v>6904</v>
      </c>
      <c r="F1176" s="27" t="s">
        <v>5056</v>
      </c>
      <c r="H1176" s="123" t="s">
        <v>6134</v>
      </c>
      <c r="I1176" s="30" t="s">
        <v>6761</v>
      </c>
      <c r="J1176" s="27" t="s">
        <v>8084</v>
      </c>
      <c r="M1176" s="27" t="str">
        <f>IF(SUMPRODUCT(($H$2:H1176=H1176)*1)=1,I1176,LOOKUP(1,0/($H$1:H1175=H1176),$M$1:M1175)&amp;","&amp;I1176)</f>
        <v>TS0077 新世代分行系統(NBS)</v>
      </c>
    </row>
    <row r="1177" spans="1:13">
      <c r="A1177" s="30" t="s">
        <v>6819</v>
      </c>
      <c r="B1177" s="27" t="s">
        <v>6676</v>
      </c>
      <c r="D1177" s="27" t="s">
        <v>8240</v>
      </c>
      <c r="E1177" s="27" t="s">
        <v>6904</v>
      </c>
      <c r="F1177" s="27" t="s">
        <v>8241</v>
      </c>
      <c r="H1177" s="123" t="s">
        <v>6135</v>
      </c>
      <c r="I1177" s="30" t="s">
        <v>6761</v>
      </c>
      <c r="J1177" s="27" t="s">
        <v>8084</v>
      </c>
      <c r="M1177" s="27" t="str">
        <f>IF(SUMPRODUCT(($H$2:H1177=H1177)*1)=1,I1177,LOOKUP(1,0/($H$1:H1176=H1177),$M$1:M1176)&amp;","&amp;I1177)</f>
        <v>TS0077 新世代分行系統(NBS)</v>
      </c>
    </row>
    <row r="1178" spans="1:13">
      <c r="A1178" s="30" t="s">
        <v>6819</v>
      </c>
      <c r="B1178" s="27" t="s">
        <v>6676</v>
      </c>
      <c r="D1178" s="27" t="s">
        <v>8099</v>
      </c>
      <c r="E1178" s="27" t="s">
        <v>6904</v>
      </c>
      <c r="F1178" s="27" t="s">
        <v>8100</v>
      </c>
      <c r="H1178" s="123" t="s">
        <v>6136</v>
      </c>
      <c r="I1178" s="30" t="s">
        <v>6761</v>
      </c>
      <c r="J1178" s="27" t="s">
        <v>8084</v>
      </c>
      <c r="M1178" s="27" t="str">
        <f>IF(SUMPRODUCT(($H$2:H1178=H1178)*1)=1,I1178,LOOKUP(1,0/($H$1:H1177=H1178),$M$1:M1177)&amp;","&amp;I1178)</f>
        <v>TS0077 新世代分行系統(NBS)</v>
      </c>
    </row>
    <row r="1179" spans="1:13">
      <c r="A1179" s="30" t="s">
        <v>6819</v>
      </c>
      <c r="B1179" s="27" t="s">
        <v>6676</v>
      </c>
      <c r="D1179" s="27" t="s">
        <v>8242</v>
      </c>
      <c r="E1179" s="27" t="s">
        <v>8243</v>
      </c>
      <c r="F1179" s="27" t="s">
        <v>6138</v>
      </c>
      <c r="H1179" s="123" t="s">
        <v>6137</v>
      </c>
      <c r="I1179" s="30" t="s">
        <v>6761</v>
      </c>
      <c r="J1179" s="27" t="s">
        <v>8084</v>
      </c>
      <c r="M1179" s="27" t="str">
        <f>IF(SUMPRODUCT(($H$2:H1179=H1179)*1)=1,I1179,LOOKUP(1,0/($H$1:H1178=H1179),$M$1:M1178)&amp;","&amp;I1179)</f>
        <v>TS0077 新世代分行系統(NBS)</v>
      </c>
    </row>
    <row r="1180" spans="1:13">
      <c r="A1180" s="30" t="s">
        <v>6819</v>
      </c>
      <c r="B1180" s="27" t="s">
        <v>6676</v>
      </c>
      <c r="D1180" s="27" t="s">
        <v>6974</v>
      </c>
      <c r="E1180" s="27" t="s">
        <v>6904</v>
      </c>
      <c r="F1180" s="27" t="s">
        <v>8098</v>
      </c>
      <c r="H1180" s="123" t="s">
        <v>6139</v>
      </c>
      <c r="I1180" s="30" t="s">
        <v>6761</v>
      </c>
      <c r="J1180" s="27" t="s">
        <v>6977</v>
      </c>
      <c r="M1180" s="27" t="str">
        <f>IF(SUMPRODUCT(($H$2:H1180=H1180)*1)=1,I1180,LOOKUP(1,0/($H$1:H1179=H1180),$M$1:M1179)&amp;","&amp;I1180)</f>
        <v>TS0077 新世代分行系統(NBS)</v>
      </c>
    </row>
    <row r="1181" spans="1:13">
      <c r="A1181" s="30" t="s">
        <v>6819</v>
      </c>
      <c r="B1181" s="27" t="s">
        <v>6676</v>
      </c>
      <c r="D1181" s="27" t="s">
        <v>6974</v>
      </c>
      <c r="E1181" s="27" t="s">
        <v>6975</v>
      </c>
      <c r="F1181" s="27" t="s">
        <v>8098</v>
      </c>
      <c r="H1181" s="123" t="s">
        <v>6140</v>
      </c>
      <c r="I1181" s="30" t="s">
        <v>6761</v>
      </c>
      <c r="J1181" s="27" t="s">
        <v>6977</v>
      </c>
      <c r="M1181" s="27" t="str">
        <f>IF(SUMPRODUCT(($H$2:H1181=H1181)*1)=1,I1181,LOOKUP(1,0/($H$1:H1180=H1181),$M$1:M1180)&amp;","&amp;I1181)</f>
        <v>TS0077 新世代分行系統(NBS)</v>
      </c>
    </row>
    <row r="1182" spans="1:13">
      <c r="A1182" s="30" t="s">
        <v>6819</v>
      </c>
      <c r="B1182" s="27" t="s">
        <v>6676</v>
      </c>
      <c r="D1182" s="27" t="s">
        <v>8244</v>
      </c>
      <c r="E1182" s="27" t="s">
        <v>6904</v>
      </c>
      <c r="F1182" s="27" t="s">
        <v>8245</v>
      </c>
      <c r="H1182" s="123" t="s">
        <v>6141</v>
      </c>
      <c r="I1182" s="30" t="s">
        <v>6761</v>
      </c>
      <c r="J1182" s="27" t="s">
        <v>6977</v>
      </c>
      <c r="M1182" s="27" t="str">
        <f>IF(SUMPRODUCT(($H$2:H1182=H1182)*1)=1,I1182,LOOKUP(1,0/($H$1:H1181=H1182),$M$1:M1181)&amp;","&amp;I1182)</f>
        <v>TS0077 新世代分行系統(NBS)</v>
      </c>
    </row>
    <row r="1183" spans="1:13">
      <c r="A1183" s="30" t="s">
        <v>6819</v>
      </c>
      <c r="B1183" s="27" t="s">
        <v>6676</v>
      </c>
      <c r="D1183" s="27" t="s">
        <v>8246</v>
      </c>
      <c r="E1183" s="27" t="s">
        <v>6851</v>
      </c>
      <c r="F1183" s="27" t="s">
        <v>8247</v>
      </c>
      <c r="H1183" s="123" t="s">
        <v>6142</v>
      </c>
      <c r="I1183" s="30" t="s">
        <v>6761</v>
      </c>
      <c r="J1183" s="27" t="s">
        <v>7432</v>
      </c>
      <c r="M1183" s="27" t="str">
        <f>IF(SUMPRODUCT(($H$2:H1183=H1183)*1)=1,I1183,LOOKUP(1,0/($H$1:H1182=H1183),$M$1:M1182)&amp;","&amp;I1183)</f>
        <v>TS0077 新世代分行系統(NBS)</v>
      </c>
    </row>
    <row r="1184" spans="1:13">
      <c r="A1184" s="30" t="s">
        <v>6819</v>
      </c>
      <c r="B1184" s="27" t="s">
        <v>6676</v>
      </c>
      <c r="D1184" s="27" t="s">
        <v>8248</v>
      </c>
      <c r="E1184" s="27" t="s">
        <v>6851</v>
      </c>
      <c r="F1184" s="27" t="s">
        <v>8249</v>
      </c>
      <c r="H1184" s="123" t="s">
        <v>6143</v>
      </c>
      <c r="I1184" s="30" t="s">
        <v>6761</v>
      </c>
      <c r="J1184" s="27" t="s">
        <v>7432</v>
      </c>
      <c r="M1184" s="27" t="str">
        <f>IF(SUMPRODUCT(($H$2:H1184=H1184)*1)=1,I1184,LOOKUP(1,0/($H$1:H1183=H1184),$M$1:M1183)&amp;","&amp;I1184)</f>
        <v>TS0077 新世代分行系統(NBS)</v>
      </c>
    </row>
    <row r="1185" spans="1:13">
      <c r="A1185" s="30" t="s">
        <v>6819</v>
      </c>
      <c r="B1185" s="27" t="s">
        <v>6676</v>
      </c>
      <c r="D1185" s="27" t="s">
        <v>8250</v>
      </c>
      <c r="E1185" s="27" t="s">
        <v>8251</v>
      </c>
      <c r="F1185" s="27" t="s">
        <v>8252</v>
      </c>
      <c r="H1185" s="123" t="s">
        <v>6144</v>
      </c>
      <c r="I1185" s="30" t="s">
        <v>6761</v>
      </c>
      <c r="J1185" s="27" t="s">
        <v>8253</v>
      </c>
      <c r="M1185" s="27" t="str">
        <f>IF(SUMPRODUCT(($H$2:H1185=H1185)*1)=1,I1185,LOOKUP(1,0/($H$1:H1184=H1185),$M$1:M1184)&amp;","&amp;I1185)</f>
        <v>TS0077 新世代分行系統(NBS)</v>
      </c>
    </row>
    <row r="1186" spans="1:13">
      <c r="A1186" s="30" t="s">
        <v>6819</v>
      </c>
      <c r="B1186" s="27" t="s">
        <v>6676</v>
      </c>
      <c r="D1186" s="27" t="s">
        <v>8254</v>
      </c>
      <c r="E1186" s="27" t="s">
        <v>8251</v>
      </c>
      <c r="F1186" s="27" t="s">
        <v>6146</v>
      </c>
      <c r="H1186" s="123" t="s">
        <v>6145</v>
      </c>
      <c r="I1186" s="30" t="s">
        <v>6761</v>
      </c>
      <c r="J1186" s="27" t="s">
        <v>8253</v>
      </c>
      <c r="M1186" s="27" t="str">
        <f>IF(SUMPRODUCT(($H$2:H1186=H1186)*1)=1,I1186,LOOKUP(1,0/($H$1:H1185=H1186),$M$1:M1185)&amp;","&amp;I1186)</f>
        <v>TS0077 新世代分行系統(NBS)</v>
      </c>
    </row>
    <row r="1187" spans="1:13">
      <c r="A1187" s="30" t="s">
        <v>6819</v>
      </c>
      <c r="B1187" s="27" t="s">
        <v>6676</v>
      </c>
      <c r="D1187" s="27" t="s">
        <v>8255</v>
      </c>
      <c r="E1187" s="27" t="s">
        <v>8251</v>
      </c>
      <c r="F1187" s="27" t="s">
        <v>6148</v>
      </c>
      <c r="H1187" s="123" t="s">
        <v>6147</v>
      </c>
      <c r="I1187" s="30" t="s">
        <v>6761</v>
      </c>
      <c r="J1187" s="27" t="s">
        <v>8253</v>
      </c>
      <c r="M1187" s="27" t="str">
        <f>IF(SUMPRODUCT(($H$2:H1187=H1187)*1)=1,I1187,LOOKUP(1,0/($H$1:H1186=H1187),$M$1:M1186)&amp;","&amp;I1187)</f>
        <v>TS0077 新世代分行系統(NBS)</v>
      </c>
    </row>
    <row r="1188" spans="1:13">
      <c r="A1188" s="30" t="s">
        <v>6819</v>
      </c>
      <c r="B1188" s="27" t="s">
        <v>6676</v>
      </c>
      <c r="D1188" s="27" t="s">
        <v>8044</v>
      </c>
      <c r="E1188" s="27" t="s">
        <v>7719</v>
      </c>
      <c r="F1188" s="27" t="s">
        <v>8046</v>
      </c>
      <c r="H1188" s="123" t="s">
        <v>6149</v>
      </c>
      <c r="I1188" s="30" t="s">
        <v>6761</v>
      </c>
      <c r="J1188" s="27" t="s">
        <v>8047</v>
      </c>
      <c r="M1188" s="27" t="str">
        <f>IF(SUMPRODUCT(($H$2:H1188=H1188)*1)=1,I1188,LOOKUP(1,0/($H$1:H1187=H1188),$M$1:M1187)&amp;","&amp;I1188)</f>
        <v>TS0077 新世代分行系統(NBS)</v>
      </c>
    </row>
    <row r="1189" spans="1:13">
      <c r="A1189" s="30" t="s">
        <v>6819</v>
      </c>
      <c r="B1189" s="27" t="s">
        <v>6676</v>
      </c>
      <c r="D1189" s="27" t="s">
        <v>8256</v>
      </c>
      <c r="E1189" s="27" t="s">
        <v>7719</v>
      </c>
      <c r="F1189" s="27" t="s">
        <v>8257</v>
      </c>
      <c r="H1189" s="123" t="s">
        <v>6150</v>
      </c>
      <c r="I1189" s="30" t="s">
        <v>6761</v>
      </c>
      <c r="J1189" s="27" t="s">
        <v>8047</v>
      </c>
      <c r="M1189" s="27" t="str">
        <f>IF(SUMPRODUCT(($H$2:H1189=H1189)*1)=1,I1189,LOOKUP(1,0/($H$1:H1188=H1189),$M$1:M1188)&amp;","&amp;I1189)</f>
        <v>TS0077 新世代分行系統(NBS)</v>
      </c>
    </row>
    <row r="1190" spans="1:13">
      <c r="A1190" s="30" t="s">
        <v>6819</v>
      </c>
      <c r="B1190" s="27" t="s">
        <v>6676</v>
      </c>
      <c r="D1190" s="27" t="s">
        <v>8258</v>
      </c>
      <c r="E1190" s="27" t="s">
        <v>7719</v>
      </c>
      <c r="F1190" s="27" t="s">
        <v>8259</v>
      </c>
      <c r="H1190" s="123" t="s">
        <v>6151</v>
      </c>
      <c r="I1190" s="30" t="s">
        <v>6761</v>
      </c>
      <c r="J1190" s="27" t="s">
        <v>8047</v>
      </c>
      <c r="M1190" s="27" t="str">
        <f>IF(SUMPRODUCT(($H$2:H1190=H1190)*1)=1,I1190,LOOKUP(1,0/($H$1:H1189=H1190),$M$1:M1189)&amp;","&amp;I1190)</f>
        <v>TS0077 新世代分行系統(NBS)</v>
      </c>
    </row>
    <row r="1191" spans="1:13">
      <c r="A1191" s="30" t="s">
        <v>6819</v>
      </c>
      <c r="B1191" s="27" t="s">
        <v>6676</v>
      </c>
      <c r="D1191" s="27" t="s">
        <v>8260</v>
      </c>
      <c r="E1191" s="27" t="s">
        <v>8093</v>
      </c>
      <c r="F1191" s="27" t="s">
        <v>5057</v>
      </c>
      <c r="H1191" s="123" t="s">
        <v>6152</v>
      </c>
      <c r="I1191" s="30" t="s">
        <v>6761</v>
      </c>
      <c r="J1191" s="27" t="s">
        <v>8084</v>
      </c>
      <c r="M1191" s="27" t="str">
        <f>IF(SUMPRODUCT(($H$2:H1191=H1191)*1)=1,I1191,LOOKUP(1,0/($H$1:H1190=H1191),$M$1:M1190)&amp;","&amp;I1191)</f>
        <v>TS0077 新世代分行系統(NBS)</v>
      </c>
    </row>
    <row r="1192" spans="1:13">
      <c r="A1192" s="30" t="s">
        <v>6819</v>
      </c>
      <c r="B1192" s="27" t="s">
        <v>6676</v>
      </c>
      <c r="D1192" s="27" t="s">
        <v>8261</v>
      </c>
      <c r="E1192" s="27" t="s">
        <v>8093</v>
      </c>
      <c r="F1192" s="27" t="s">
        <v>8262</v>
      </c>
      <c r="H1192" s="123" t="s">
        <v>6153</v>
      </c>
      <c r="I1192" s="30" t="s">
        <v>6761</v>
      </c>
      <c r="J1192" s="27" t="s">
        <v>8084</v>
      </c>
      <c r="M1192" s="27" t="str">
        <f>IF(SUMPRODUCT(($H$2:H1192=H1192)*1)=1,I1192,LOOKUP(1,0/($H$1:H1191=H1192),$M$1:M1191)&amp;","&amp;I1192)</f>
        <v>TS0077 新世代分行系統(NBS)</v>
      </c>
    </row>
    <row r="1193" spans="1:13">
      <c r="A1193" s="30" t="s">
        <v>6819</v>
      </c>
      <c r="B1193" s="27" t="s">
        <v>6676</v>
      </c>
      <c r="D1193" s="27" t="s">
        <v>8092</v>
      </c>
      <c r="E1193" s="27" t="s">
        <v>8093</v>
      </c>
      <c r="F1193" s="27" t="s">
        <v>8094</v>
      </c>
      <c r="H1193" s="123" t="s">
        <v>6154</v>
      </c>
      <c r="I1193" s="30" t="s">
        <v>6761</v>
      </c>
      <c r="J1193" s="27" t="s">
        <v>8084</v>
      </c>
      <c r="M1193" s="27" t="str">
        <f>IF(SUMPRODUCT(($H$2:H1193=H1193)*1)=1,I1193,LOOKUP(1,0/($H$1:H1192=H1193),$M$1:M1192)&amp;","&amp;I1193)</f>
        <v>TS0077 新世代分行系統(NBS)</v>
      </c>
    </row>
    <row r="1194" spans="1:13">
      <c r="A1194" s="30" t="s">
        <v>6819</v>
      </c>
      <c r="B1194" s="27" t="s">
        <v>6676</v>
      </c>
      <c r="D1194" s="27" t="s">
        <v>8263</v>
      </c>
      <c r="E1194" s="27" t="s">
        <v>6828</v>
      </c>
      <c r="F1194" s="27" t="s">
        <v>5058</v>
      </c>
      <c r="H1194" s="123" t="s">
        <v>6155</v>
      </c>
      <c r="I1194" s="30" t="s">
        <v>6761</v>
      </c>
      <c r="J1194" s="27" t="s">
        <v>7071</v>
      </c>
      <c r="M1194" s="27" t="str">
        <f>IF(SUMPRODUCT(($H$2:H1194=H1194)*1)=1,I1194,LOOKUP(1,0/($H$1:H1193=H1194),$M$1:M1193)&amp;","&amp;I1194)</f>
        <v>TS0077 新世代分行系統(NBS)</v>
      </c>
    </row>
    <row r="1195" spans="1:13">
      <c r="A1195" s="30" t="s">
        <v>6819</v>
      </c>
      <c r="B1195" s="27" t="s">
        <v>6676</v>
      </c>
      <c r="D1195" s="27" t="s">
        <v>8088</v>
      </c>
      <c r="E1195" s="27" t="s">
        <v>6828</v>
      </c>
      <c r="F1195" s="27" t="s">
        <v>8089</v>
      </c>
      <c r="H1195" s="123" t="s">
        <v>6156</v>
      </c>
      <c r="I1195" s="30" t="s">
        <v>6761</v>
      </c>
      <c r="J1195" s="27" t="s">
        <v>7071</v>
      </c>
      <c r="M1195" s="27" t="str">
        <f>IF(SUMPRODUCT(($H$2:H1195=H1195)*1)=1,I1195,LOOKUP(1,0/($H$1:H1194=H1195),$M$1:M1194)&amp;","&amp;I1195)</f>
        <v>TS0077 新世代分行系統(NBS)</v>
      </c>
    </row>
    <row r="1196" spans="1:13">
      <c r="A1196" s="30" t="s">
        <v>6819</v>
      </c>
      <c r="B1196" s="27" t="s">
        <v>6676</v>
      </c>
      <c r="D1196" s="27" t="s">
        <v>8090</v>
      </c>
      <c r="E1196" s="27" t="s">
        <v>6828</v>
      </c>
      <c r="F1196" s="27" t="s">
        <v>8091</v>
      </c>
      <c r="H1196" s="123" t="s">
        <v>6157</v>
      </c>
      <c r="I1196" s="30" t="s">
        <v>6761</v>
      </c>
      <c r="J1196" s="27" t="s">
        <v>7071</v>
      </c>
      <c r="M1196" s="27" t="str">
        <f>IF(SUMPRODUCT(($H$2:H1196=H1196)*1)=1,I1196,LOOKUP(1,0/($H$1:H1195=H1196),$M$1:M1195)&amp;","&amp;I1196)</f>
        <v>TS0077 新世代分行系統(NBS)</v>
      </c>
    </row>
    <row r="1197" spans="1:13">
      <c r="A1197" s="30" t="s">
        <v>6819</v>
      </c>
      <c r="B1197" s="27" t="s">
        <v>6676</v>
      </c>
      <c r="D1197" s="27" t="s">
        <v>8264</v>
      </c>
      <c r="E1197" s="27" t="s">
        <v>6828</v>
      </c>
      <c r="F1197" s="27" t="s">
        <v>6159</v>
      </c>
      <c r="H1197" s="123" t="s">
        <v>6158</v>
      </c>
      <c r="I1197" s="30" t="s">
        <v>6761</v>
      </c>
      <c r="J1197" s="27" t="s">
        <v>7071</v>
      </c>
      <c r="M1197" s="27" t="str">
        <f>IF(SUMPRODUCT(($H$2:H1197=H1197)*1)=1,I1197,LOOKUP(1,0/($H$1:H1196=H1197),$M$1:M1196)&amp;","&amp;I1197)</f>
        <v>TS0077 新世代分行系統(NBS)</v>
      </c>
    </row>
    <row r="1198" spans="1:13">
      <c r="A1198" s="30" t="s">
        <v>6819</v>
      </c>
      <c r="B1198" s="27" t="s">
        <v>6676</v>
      </c>
      <c r="D1198" s="27" t="s">
        <v>8265</v>
      </c>
      <c r="E1198" s="27" t="s">
        <v>6828</v>
      </c>
      <c r="F1198" s="27" t="s">
        <v>8266</v>
      </c>
      <c r="H1198" s="123" t="s">
        <v>6160</v>
      </c>
      <c r="I1198" s="30" t="s">
        <v>6761</v>
      </c>
      <c r="J1198" s="27" t="s">
        <v>7071</v>
      </c>
      <c r="M1198" s="27" t="str">
        <f>IF(SUMPRODUCT(($H$2:H1198=H1198)*1)=1,I1198,LOOKUP(1,0/($H$1:H1197=H1198),$M$1:M1197)&amp;","&amp;I1198)</f>
        <v>TS0077 新世代分行系統(NBS)</v>
      </c>
    </row>
    <row r="1199" spans="1:13">
      <c r="A1199" s="30" t="s">
        <v>6819</v>
      </c>
      <c r="B1199" s="27" t="s">
        <v>6676</v>
      </c>
      <c r="D1199" s="27" t="s">
        <v>8104</v>
      </c>
      <c r="E1199" s="27" t="s">
        <v>6828</v>
      </c>
      <c r="F1199" s="27" t="s">
        <v>8105</v>
      </c>
      <c r="H1199" s="123" t="s">
        <v>6161</v>
      </c>
      <c r="I1199" s="30" t="s">
        <v>6761</v>
      </c>
      <c r="J1199" s="27" t="s">
        <v>7071</v>
      </c>
      <c r="M1199" s="27" t="str">
        <f>IF(SUMPRODUCT(($H$2:H1199=H1199)*1)=1,I1199,LOOKUP(1,0/($H$1:H1198=H1199),$M$1:M1198)&amp;","&amp;I1199)</f>
        <v>TS0077 新世代分行系統(NBS)</v>
      </c>
    </row>
    <row r="1200" spans="1:13">
      <c r="A1200" s="30" t="s">
        <v>6819</v>
      </c>
      <c r="B1200" s="27" t="s">
        <v>6676</v>
      </c>
      <c r="D1200" s="27" t="s">
        <v>8267</v>
      </c>
      <c r="E1200" s="27" t="s">
        <v>6828</v>
      </c>
      <c r="F1200" s="27" t="s">
        <v>8268</v>
      </c>
      <c r="H1200" s="123" t="s">
        <v>6162</v>
      </c>
      <c r="I1200" s="30" t="s">
        <v>6761</v>
      </c>
      <c r="J1200" s="27" t="s">
        <v>7071</v>
      </c>
      <c r="M1200" s="27" t="str">
        <f>IF(SUMPRODUCT(($H$2:H1200=H1200)*1)=1,I1200,LOOKUP(1,0/($H$1:H1199=H1200),$M$1:M1199)&amp;","&amp;I1200)</f>
        <v>TS0077 新世代分行系統(NBS)</v>
      </c>
    </row>
    <row r="1201" spans="1:13">
      <c r="A1201" s="30" t="s">
        <v>6819</v>
      </c>
      <c r="B1201" s="27" t="s">
        <v>6676</v>
      </c>
      <c r="D1201" s="27" t="s">
        <v>8269</v>
      </c>
      <c r="E1201" s="27" t="s">
        <v>8270</v>
      </c>
      <c r="F1201" s="27" t="s">
        <v>8271</v>
      </c>
      <c r="H1201" s="123" t="s">
        <v>6163</v>
      </c>
      <c r="I1201" s="30" t="s">
        <v>6761</v>
      </c>
      <c r="J1201" s="27" t="s">
        <v>8272</v>
      </c>
      <c r="M1201" s="27" t="str">
        <f>IF(SUMPRODUCT(($H$2:H1201=H1201)*1)=1,I1201,LOOKUP(1,0/($H$1:H1200=H1201),$M$1:M1200)&amp;","&amp;I1201)</f>
        <v>TS0077 新世代分行系統(NBS)</v>
      </c>
    </row>
    <row r="1202" spans="1:13">
      <c r="A1202" s="30" t="s">
        <v>6819</v>
      </c>
      <c r="B1202" s="27" t="s">
        <v>6676</v>
      </c>
      <c r="D1202" s="27" t="s">
        <v>8273</v>
      </c>
      <c r="E1202" s="27" t="s">
        <v>8270</v>
      </c>
      <c r="F1202" s="27" t="s">
        <v>8274</v>
      </c>
      <c r="H1202" s="123" t="s">
        <v>6164</v>
      </c>
      <c r="I1202" s="30" t="s">
        <v>6761</v>
      </c>
      <c r="J1202" s="27" t="s">
        <v>8272</v>
      </c>
      <c r="M1202" s="27" t="str">
        <f>IF(SUMPRODUCT(($H$2:H1202=H1202)*1)=1,I1202,LOOKUP(1,0/($H$1:H1201=H1202),$M$1:M1201)&amp;","&amp;I1202)</f>
        <v>TS0077 新世代分行系統(NBS)</v>
      </c>
    </row>
    <row r="1203" spans="1:13">
      <c r="A1203" s="30" t="s">
        <v>6819</v>
      </c>
      <c r="B1203" s="27" t="s">
        <v>6676</v>
      </c>
      <c r="D1203" s="27" t="s">
        <v>8275</v>
      </c>
      <c r="E1203" s="27" t="s">
        <v>8270</v>
      </c>
      <c r="F1203" s="27" t="s">
        <v>8276</v>
      </c>
      <c r="H1203" s="123" t="s">
        <v>6165</v>
      </c>
      <c r="I1203" s="30" t="s">
        <v>6761</v>
      </c>
      <c r="J1203" s="27" t="s">
        <v>8272</v>
      </c>
      <c r="M1203" s="27" t="str">
        <f>IF(SUMPRODUCT(($H$2:H1203=H1203)*1)=1,I1203,LOOKUP(1,0/($H$1:H1202=H1203),$M$1:M1202)&amp;","&amp;I1203)</f>
        <v>TS0077 新世代分行系統(NBS)</v>
      </c>
    </row>
    <row r="1204" spans="1:13">
      <c r="A1204" s="30" t="s">
        <v>6819</v>
      </c>
      <c r="B1204" s="27" t="s">
        <v>6676</v>
      </c>
      <c r="D1204" s="27" t="s">
        <v>8277</v>
      </c>
      <c r="E1204" s="27" t="s">
        <v>8270</v>
      </c>
      <c r="F1204" s="27" t="s">
        <v>8278</v>
      </c>
      <c r="H1204" s="123" t="s">
        <v>6166</v>
      </c>
      <c r="I1204" s="30" t="s">
        <v>6761</v>
      </c>
      <c r="J1204" s="27" t="s">
        <v>8272</v>
      </c>
      <c r="M1204" s="27" t="str">
        <f>IF(SUMPRODUCT(($H$2:H1204=H1204)*1)=1,I1204,LOOKUP(1,0/($H$1:H1203=H1204),$M$1:M1203)&amp;","&amp;I1204)</f>
        <v>TS0077 新世代分行系統(NBS)</v>
      </c>
    </row>
    <row r="1205" spans="1:13">
      <c r="A1205" s="30" t="s">
        <v>6819</v>
      </c>
      <c r="B1205" s="27" t="s">
        <v>6676</v>
      </c>
      <c r="D1205" s="27" t="s">
        <v>8279</v>
      </c>
      <c r="E1205" s="27" t="s">
        <v>8270</v>
      </c>
      <c r="F1205" s="27" t="s">
        <v>8280</v>
      </c>
      <c r="H1205" s="123" t="s">
        <v>6167</v>
      </c>
      <c r="I1205" s="30" t="s">
        <v>6761</v>
      </c>
      <c r="J1205" s="27" t="s">
        <v>8272</v>
      </c>
      <c r="M1205" s="27" t="str">
        <f>IF(SUMPRODUCT(($H$2:H1205=H1205)*1)=1,I1205,LOOKUP(1,0/($H$1:H1204=H1205),$M$1:M1204)&amp;","&amp;I1205)</f>
        <v>TS0077 新世代分行系統(NBS)</v>
      </c>
    </row>
    <row r="1206" spans="1:13">
      <c r="A1206" s="30" t="s">
        <v>6819</v>
      </c>
      <c r="B1206" s="27" t="s">
        <v>6676</v>
      </c>
      <c r="D1206" s="27" t="s">
        <v>8281</v>
      </c>
      <c r="E1206" s="27" t="s">
        <v>8270</v>
      </c>
      <c r="F1206" s="27" t="s">
        <v>8282</v>
      </c>
      <c r="H1206" s="123" t="s">
        <v>6168</v>
      </c>
      <c r="I1206" s="30" t="s">
        <v>6761</v>
      </c>
      <c r="J1206" s="27" t="s">
        <v>8272</v>
      </c>
      <c r="M1206" s="27" t="str">
        <f>IF(SUMPRODUCT(($H$2:H1206=H1206)*1)=1,I1206,LOOKUP(1,0/($H$1:H1205=H1206),$M$1:M1205)&amp;","&amp;I1206)</f>
        <v>TS0077 新世代分行系統(NBS)</v>
      </c>
    </row>
    <row r="1207" spans="1:13">
      <c r="A1207" s="30" t="s">
        <v>6819</v>
      </c>
      <c r="B1207" s="27" t="s">
        <v>6676</v>
      </c>
      <c r="D1207" s="27" t="s">
        <v>8283</v>
      </c>
      <c r="E1207" s="27" t="s">
        <v>6964</v>
      </c>
      <c r="F1207" s="27" t="s">
        <v>8284</v>
      </c>
      <c r="H1207" s="123" t="s">
        <v>6169</v>
      </c>
      <c r="I1207" s="30" t="s">
        <v>6761</v>
      </c>
      <c r="J1207" s="27" t="s">
        <v>6966</v>
      </c>
      <c r="M1207" s="27" t="str">
        <f>IF(SUMPRODUCT(($H$2:H1207=H1207)*1)=1,I1207,LOOKUP(1,0/($H$1:H1206=H1207),$M$1:M1206)&amp;","&amp;I1207)</f>
        <v>TS0077 新世代分行系統(NBS)</v>
      </c>
    </row>
    <row r="1208" spans="1:13">
      <c r="A1208" s="30" t="s">
        <v>6819</v>
      </c>
      <c r="B1208" s="27" t="s">
        <v>6676</v>
      </c>
      <c r="D1208" s="27" t="s">
        <v>6963</v>
      </c>
      <c r="E1208" s="27" t="s">
        <v>6964</v>
      </c>
      <c r="F1208" s="27" t="s">
        <v>8285</v>
      </c>
      <c r="H1208" s="123" t="s">
        <v>6170</v>
      </c>
      <c r="I1208" s="30" t="s">
        <v>6761</v>
      </c>
      <c r="J1208" s="27" t="s">
        <v>6966</v>
      </c>
      <c r="M1208" s="27" t="str">
        <f>IF(SUMPRODUCT(($H$2:H1208=H1208)*1)=1,I1208,LOOKUP(1,0/($H$1:H1207=H1208),$M$1:M1207)&amp;","&amp;I1208)</f>
        <v>TS0077 新世代分行系統(NBS)</v>
      </c>
    </row>
    <row r="1209" spans="1:13">
      <c r="A1209" s="30" t="s">
        <v>6819</v>
      </c>
      <c r="B1209" s="27" t="s">
        <v>6676</v>
      </c>
      <c r="D1209" s="27" t="s">
        <v>8286</v>
      </c>
      <c r="E1209" s="27" t="s">
        <v>8270</v>
      </c>
      <c r="F1209" s="27" t="s">
        <v>8287</v>
      </c>
      <c r="H1209" s="123" t="s">
        <v>6171</v>
      </c>
      <c r="I1209" s="30" t="s">
        <v>6761</v>
      </c>
      <c r="J1209" s="27" t="s">
        <v>8272</v>
      </c>
      <c r="M1209" s="27" t="str">
        <f>IF(SUMPRODUCT(($H$2:H1209=H1209)*1)=1,I1209,LOOKUP(1,0/($H$1:H1208=H1209),$M$1:M1208)&amp;","&amp;I1209)</f>
        <v>TS0077 新世代分行系統(NBS)</v>
      </c>
    </row>
    <row r="1210" spans="1:13">
      <c r="A1210" s="30" t="s">
        <v>6819</v>
      </c>
      <c r="B1210" s="27" t="s">
        <v>6676</v>
      </c>
      <c r="D1210" s="27" t="s">
        <v>8288</v>
      </c>
      <c r="E1210" s="27" t="s">
        <v>8270</v>
      </c>
      <c r="F1210" s="27" t="s">
        <v>8289</v>
      </c>
      <c r="H1210" s="123" t="s">
        <v>6172</v>
      </c>
      <c r="I1210" s="30" t="s">
        <v>6761</v>
      </c>
      <c r="J1210" s="27" t="s">
        <v>8272</v>
      </c>
      <c r="M1210" s="27" t="str">
        <f>IF(SUMPRODUCT(($H$2:H1210=H1210)*1)=1,I1210,LOOKUP(1,0/($H$1:H1209=H1210),$M$1:M1209)&amp;","&amp;I1210)</f>
        <v>TS0077 新世代分行系統(NBS)</v>
      </c>
    </row>
    <row r="1211" spans="1:13">
      <c r="A1211" s="30" t="s">
        <v>6819</v>
      </c>
      <c r="B1211" s="27" t="s">
        <v>6676</v>
      </c>
      <c r="D1211" s="27" t="s">
        <v>8290</v>
      </c>
      <c r="E1211" s="27" t="s">
        <v>8270</v>
      </c>
      <c r="F1211" s="27" t="s">
        <v>8291</v>
      </c>
      <c r="H1211" s="123" t="s">
        <v>6173</v>
      </c>
      <c r="I1211" s="30" t="s">
        <v>6761</v>
      </c>
      <c r="J1211" s="27" t="s">
        <v>8272</v>
      </c>
      <c r="M1211" s="27" t="str">
        <f>IF(SUMPRODUCT(($H$2:H1211=H1211)*1)=1,I1211,LOOKUP(1,0/($H$1:H1210=H1211),$M$1:M1210)&amp;","&amp;I1211)</f>
        <v>TS0077 新世代分行系統(NBS)</v>
      </c>
    </row>
    <row r="1212" spans="1:13">
      <c r="A1212" s="30" t="s">
        <v>6819</v>
      </c>
      <c r="B1212" s="27" t="s">
        <v>6676</v>
      </c>
      <c r="D1212" s="27" t="s">
        <v>8292</v>
      </c>
      <c r="E1212" s="27" t="s">
        <v>6930</v>
      </c>
      <c r="F1212" s="27" t="s">
        <v>8293</v>
      </c>
      <c r="H1212" s="123" t="s">
        <v>6174</v>
      </c>
      <c r="I1212" s="30" t="s">
        <v>6761</v>
      </c>
      <c r="J1212" s="27" t="s">
        <v>8072</v>
      </c>
      <c r="M1212" s="27" t="str">
        <f>IF(SUMPRODUCT(($H$2:H1212=H1212)*1)=1,I1212,LOOKUP(1,0/($H$1:H1211=H1212),$M$1:M1211)&amp;","&amp;I1212)</f>
        <v>TS0077 新世代分行系統(NBS)</v>
      </c>
    </row>
    <row r="1213" spans="1:13">
      <c r="A1213" s="30" t="s">
        <v>6819</v>
      </c>
      <c r="B1213" s="27" t="s">
        <v>6676</v>
      </c>
      <c r="D1213" s="27" t="s">
        <v>8294</v>
      </c>
      <c r="E1213" s="27" t="s">
        <v>6930</v>
      </c>
      <c r="F1213" s="27" t="s">
        <v>8295</v>
      </c>
      <c r="H1213" s="123" t="s">
        <v>6175</v>
      </c>
      <c r="I1213" s="30" t="s">
        <v>6761</v>
      </c>
      <c r="J1213" s="27" t="s">
        <v>8072</v>
      </c>
      <c r="M1213" s="27" t="str">
        <f>IF(SUMPRODUCT(($H$2:H1213=H1213)*1)=1,I1213,LOOKUP(1,0/($H$1:H1212=H1213),$M$1:M1212)&amp;","&amp;I1213)</f>
        <v>TS0077 新世代分行系統(NBS)</v>
      </c>
    </row>
    <row r="1214" spans="1:13">
      <c r="A1214" s="30" t="s">
        <v>6819</v>
      </c>
      <c r="B1214" s="27" t="s">
        <v>6676</v>
      </c>
      <c r="D1214" s="27" t="s">
        <v>8296</v>
      </c>
      <c r="E1214" s="27" t="s">
        <v>6930</v>
      </c>
      <c r="F1214" s="27" t="s">
        <v>8297</v>
      </c>
      <c r="H1214" s="123" t="s">
        <v>6176</v>
      </c>
      <c r="I1214" s="30" t="s">
        <v>6761</v>
      </c>
      <c r="J1214" s="27" t="s">
        <v>8072</v>
      </c>
      <c r="M1214" s="27" t="str">
        <f>IF(SUMPRODUCT(($H$2:H1214=H1214)*1)=1,I1214,LOOKUP(1,0/($H$1:H1213=H1214),$M$1:M1213)&amp;","&amp;I1214)</f>
        <v>TS0077 新世代分行系統(NBS)</v>
      </c>
    </row>
    <row r="1215" spans="1:13">
      <c r="A1215" s="30" t="s">
        <v>6819</v>
      </c>
      <c r="B1215" s="27" t="s">
        <v>6676</v>
      </c>
      <c r="D1215" s="27" t="s">
        <v>8298</v>
      </c>
      <c r="E1215" s="27" t="s">
        <v>6930</v>
      </c>
      <c r="F1215" s="27" t="s">
        <v>6178</v>
      </c>
      <c r="H1215" s="123" t="s">
        <v>6177</v>
      </c>
      <c r="I1215" s="30" t="s">
        <v>6761</v>
      </c>
      <c r="J1215" s="27" t="s">
        <v>8299</v>
      </c>
      <c r="M1215" s="27" t="str">
        <f>IF(SUMPRODUCT(($H$2:H1215=H1215)*1)=1,I1215,LOOKUP(1,0/($H$1:H1214=H1215),$M$1:M1214)&amp;","&amp;I1215)</f>
        <v>TS0077 新世代分行系統(NBS)</v>
      </c>
    </row>
    <row r="1216" spans="1:13">
      <c r="A1216" s="30" t="s">
        <v>6819</v>
      </c>
      <c r="B1216" s="27" t="s">
        <v>6676</v>
      </c>
      <c r="D1216" s="27" t="s">
        <v>8300</v>
      </c>
      <c r="E1216" s="27" t="s">
        <v>6968</v>
      </c>
      <c r="F1216" s="27" t="s">
        <v>6180</v>
      </c>
      <c r="H1216" s="123" t="s">
        <v>6179</v>
      </c>
      <c r="I1216" s="30" t="s">
        <v>6761</v>
      </c>
      <c r="J1216" s="27" t="s">
        <v>6943</v>
      </c>
      <c r="M1216" s="27" t="str">
        <f>IF(SUMPRODUCT(($H$2:H1216=H1216)*1)=1,I1216,LOOKUP(1,0/($H$1:H1215=H1216),$M$1:M1215)&amp;","&amp;I1216)</f>
        <v>TS0077 新世代分行系統(NBS)</v>
      </c>
    </row>
    <row r="1217" spans="1:13">
      <c r="A1217" s="30" t="s">
        <v>6819</v>
      </c>
      <c r="B1217" s="27" t="s">
        <v>6676</v>
      </c>
      <c r="D1217" s="27" t="s">
        <v>8301</v>
      </c>
      <c r="E1217" s="27" t="s">
        <v>6968</v>
      </c>
      <c r="F1217" s="27" t="s">
        <v>8302</v>
      </c>
      <c r="H1217" s="123" t="s">
        <v>6181</v>
      </c>
      <c r="I1217" s="30" t="s">
        <v>6761</v>
      </c>
      <c r="J1217" s="27" t="s">
        <v>6943</v>
      </c>
      <c r="M1217" s="27" t="str">
        <f>IF(SUMPRODUCT(($H$2:H1217=H1217)*1)=1,I1217,LOOKUP(1,0/($H$1:H1216=H1217),$M$1:M1216)&amp;","&amp;I1217)</f>
        <v>TS0077 新世代分行系統(NBS)</v>
      </c>
    </row>
    <row r="1218" spans="1:13">
      <c r="A1218" s="30" t="s">
        <v>6819</v>
      </c>
      <c r="B1218" s="27" t="s">
        <v>6676</v>
      </c>
      <c r="D1218" s="27" t="s">
        <v>8303</v>
      </c>
      <c r="E1218" s="27" t="s">
        <v>6968</v>
      </c>
      <c r="F1218" s="27" t="s">
        <v>6183</v>
      </c>
      <c r="H1218" s="123" t="s">
        <v>6182</v>
      </c>
      <c r="I1218" s="30" t="s">
        <v>6761</v>
      </c>
      <c r="J1218" s="27" t="s">
        <v>6943</v>
      </c>
      <c r="M1218" s="27" t="str">
        <f>IF(SUMPRODUCT(($H$2:H1218=H1218)*1)=1,I1218,LOOKUP(1,0/($H$1:H1217=H1218),$M$1:M1217)&amp;","&amp;I1218)</f>
        <v>TS0077 新世代分行系統(NBS)</v>
      </c>
    </row>
    <row r="1219" spans="1:13">
      <c r="A1219" s="30" t="s">
        <v>6819</v>
      </c>
      <c r="B1219" s="27" t="s">
        <v>6676</v>
      </c>
      <c r="D1219" s="27" t="s">
        <v>8304</v>
      </c>
      <c r="E1219" s="27" t="s">
        <v>6930</v>
      </c>
      <c r="F1219" s="27" t="s">
        <v>6185</v>
      </c>
      <c r="H1219" s="123" t="s">
        <v>6184</v>
      </c>
      <c r="I1219" s="30" t="s">
        <v>6761</v>
      </c>
      <c r="J1219" s="27" t="s">
        <v>6932</v>
      </c>
      <c r="M1219" s="27" t="str">
        <f>IF(SUMPRODUCT(($H$2:H1219=H1219)*1)=1,I1219,LOOKUP(1,0/($H$1:H1218=H1219),$M$1:M1218)&amp;","&amp;I1219)</f>
        <v>TS0077 新世代分行系統(NBS)</v>
      </c>
    </row>
    <row r="1220" spans="1:13">
      <c r="A1220" s="30" t="s">
        <v>6819</v>
      </c>
      <c r="B1220" s="27" t="s">
        <v>6676</v>
      </c>
      <c r="D1220" s="27" t="s">
        <v>8305</v>
      </c>
      <c r="E1220" s="27" t="s">
        <v>6930</v>
      </c>
      <c r="F1220" s="27" t="s">
        <v>6187</v>
      </c>
      <c r="H1220" s="123" t="s">
        <v>6186</v>
      </c>
      <c r="I1220" s="30" t="s">
        <v>6761</v>
      </c>
      <c r="J1220" s="27" t="s">
        <v>6932</v>
      </c>
      <c r="M1220" s="27" t="str">
        <f>IF(SUMPRODUCT(($H$2:H1220=H1220)*1)=1,I1220,LOOKUP(1,0/($H$1:H1219=H1220),$M$1:M1219)&amp;","&amp;I1220)</f>
        <v>TS0077 新世代分行系統(NBS)</v>
      </c>
    </row>
    <row r="1221" spans="1:13">
      <c r="A1221" s="30" t="s">
        <v>6819</v>
      </c>
      <c r="B1221" s="27" t="s">
        <v>6676</v>
      </c>
      <c r="D1221" s="27" t="s">
        <v>8306</v>
      </c>
      <c r="E1221" s="27" t="s">
        <v>6930</v>
      </c>
      <c r="F1221" s="27" t="s">
        <v>5049</v>
      </c>
      <c r="H1221" s="123" t="s">
        <v>6188</v>
      </c>
      <c r="I1221" s="30" t="s">
        <v>6761</v>
      </c>
      <c r="J1221" s="27" t="s">
        <v>6932</v>
      </c>
      <c r="M1221" s="27" t="str">
        <f>IF(SUMPRODUCT(($H$2:H1221=H1221)*1)=1,I1221,LOOKUP(1,0/($H$1:H1220=H1221),$M$1:M1220)&amp;","&amp;I1221)</f>
        <v>TS0077 新世代分行系統(NBS)</v>
      </c>
    </row>
    <row r="1222" spans="1:13">
      <c r="A1222" s="30" t="s">
        <v>6819</v>
      </c>
      <c r="B1222" s="27" t="s">
        <v>6676</v>
      </c>
      <c r="D1222" s="27" t="s">
        <v>8307</v>
      </c>
      <c r="E1222" s="27" t="s">
        <v>7416</v>
      </c>
      <c r="F1222" s="27" t="s">
        <v>8308</v>
      </c>
      <c r="H1222" s="123" t="s">
        <v>6189</v>
      </c>
      <c r="I1222" s="30" t="s">
        <v>6761</v>
      </c>
      <c r="J1222" s="27" t="s">
        <v>8087</v>
      </c>
      <c r="M1222" s="27" t="str">
        <f>IF(SUMPRODUCT(($H$2:H1222=H1222)*1)=1,I1222,LOOKUP(1,0/($H$1:H1221=H1222),$M$1:M1221)&amp;","&amp;I1222)</f>
        <v>TS0077 新世代分行系統(NBS)</v>
      </c>
    </row>
    <row r="1223" spans="1:13">
      <c r="A1223" s="30" t="s">
        <v>6819</v>
      </c>
      <c r="B1223" s="27" t="s">
        <v>6676</v>
      </c>
      <c r="D1223" s="27" t="s">
        <v>8309</v>
      </c>
      <c r="E1223" s="27" t="s">
        <v>7416</v>
      </c>
      <c r="F1223" s="27" t="s">
        <v>8310</v>
      </c>
      <c r="H1223" s="123" t="s">
        <v>6190</v>
      </c>
      <c r="I1223" s="30" t="s">
        <v>6761</v>
      </c>
      <c r="J1223" s="27" t="s">
        <v>8087</v>
      </c>
      <c r="M1223" s="27" t="str">
        <f>IF(SUMPRODUCT(($H$2:H1223=H1223)*1)=1,I1223,LOOKUP(1,0/($H$1:H1222=H1223),$M$1:M1222)&amp;","&amp;I1223)</f>
        <v>TS0077 新世代分行系統(NBS)</v>
      </c>
    </row>
    <row r="1224" spans="1:13">
      <c r="A1224" s="30" t="s">
        <v>6819</v>
      </c>
      <c r="B1224" s="27" t="s">
        <v>6676</v>
      </c>
      <c r="D1224" s="27" t="s">
        <v>8085</v>
      </c>
      <c r="E1224" s="27" t="s">
        <v>7416</v>
      </c>
      <c r="F1224" s="27" t="s">
        <v>8086</v>
      </c>
      <c r="H1224" s="123" t="s">
        <v>6191</v>
      </c>
      <c r="I1224" s="30" t="s">
        <v>6761</v>
      </c>
      <c r="J1224" s="27" t="s">
        <v>8087</v>
      </c>
      <c r="M1224" s="27" t="str">
        <f>IF(SUMPRODUCT(($H$2:H1224=H1224)*1)=1,I1224,LOOKUP(1,0/($H$1:H1223=H1224),$M$1:M1223)&amp;","&amp;I1224)</f>
        <v>TS0077 新世代分行系統(NBS)</v>
      </c>
    </row>
    <row r="1225" spans="1:13">
      <c r="A1225" s="30" t="s">
        <v>6819</v>
      </c>
      <c r="B1225" s="27" t="s">
        <v>6676</v>
      </c>
      <c r="D1225" s="27" t="s">
        <v>8085</v>
      </c>
      <c r="E1225" s="27" t="s">
        <v>7416</v>
      </c>
      <c r="F1225" s="27" t="s">
        <v>8086</v>
      </c>
      <c r="H1225" s="123" t="s">
        <v>6192</v>
      </c>
      <c r="I1225" s="30" t="s">
        <v>6761</v>
      </c>
      <c r="J1225" s="27" t="s">
        <v>8087</v>
      </c>
      <c r="M1225" s="27" t="str">
        <f>IF(SUMPRODUCT(($H$2:H1225=H1225)*1)=1,I1225,LOOKUP(1,0/($H$1:H1224=H1225),$M$1:M1224)&amp;","&amp;I1225)</f>
        <v>TS0077 新世代分行系統(NBS)</v>
      </c>
    </row>
    <row r="1226" spans="1:13">
      <c r="A1226" s="30" t="s">
        <v>6819</v>
      </c>
      <c r="B1226" s="27" t="s">
        <v>6676</v>
      </c>
      <c r="D1226" s="27" t="s">
        <v>8085</v>
      </c>
      <c r="E1226" s="27" t="s">
        <v>7416</v>
      </c>
      <c r="F1226" s="27" t="s">
        <v>8086</v>
      </c>
      <c r="H1226" s="123" t="s">
        <v>6193</v>
      </c>
      <c r="I1226" s="30" t="s">
        <v>6761</v>
      </c>
      <c r="J1226" s="27" t="s">
        <v>8087</v>
      </c>
      <c r="M1226" s="27" t="str">
        <f>IF(SUMPRODUCT(($H$2:H1226=H1226)*1)=1,I1226,LOOKUP(1,0/($H$1:H1225=H1226),$M$1:M1225)&amp;","&amp;I1226)</f>
        <v>TS0077 新世代分行系統(NBS)</v>
      </c>
    </row>
    <row r="1227" spans="1:13">
      <c r="A1227" s="30" t="s">
        <v>6819</v>
      </c>
      <c r="B1227" s="27" t="s">
        <v>6676</v>
      </c>
      <c r="D1227" s="27" t="s">
        <v>8085</v>
      </c>
      <c r="E1227" s="27" t="s">
        <v>7416</v>
      </c>
      <c r="F1227" s="27" t="s">
        <v>8086</v>
      </c>
      <c r="H1227" s="123" t="s">
        <v>6194</v>
      </c>
      <c r="I1227" s="30" t="s">
        <v>6761</v>
      </c>
      <c r="J1227" s="27" t="s">
        <v>8087</v>
      </c>
      <c r="M1227" s="27" t="str">
        <f>IF(SUMPRODUCT(($H$2:H1227=H1227)*1)=1,I1227,LOOKUP(1,0/($H$1:H1226=H1227),$M$1:M1226)&amp;","&amp;I1227)</f>
        <v>TS0077 新世代分行系統(NBS)</v>
      </c>
    </row>
    <row r="1228" spans="1:13">
      <c r="A1228" s="30" t="s">
        <v>6819</v>
      </c>
      <c r="B1228" s="27" t="s">
        <v>6676</v>
      </c>
      <c r="D1228" s="27" t="s">
        <v>8311</v>
      </c>
      <c r="E1228" s="27" t="s">
        <v>7416</v>
      </c>
      <c r="F1228" s="27" t="s">
        <v>8312</v>
      </c>
      <c r="H1228" s="123" t="s">
        <v>6195</v>
      </c>
      <c r="I1228" s="30" t="s">
        <v>6761</v>
      </c>
      <c r="J1228" s="27" t="s">
        <v>8087</v>
      </c>
      <c r="M1228" s="27" t="str">
        <f>IF(SUMPRODUCT(($H$2:H1228=H1228)*1)=1,I1228,LOOKUP(1,0/($H$1:H1227=H1228),$M$1:M1227)&amp;","&amp;I1228)</f>
        <v>TS0077 新世代分行系統(NBS)</v>
      </c>
    </row>
    <row r="1229" spans="1:13">
      <c r="A1229" s="30" t="s">
        <v>6819</v>
      </c>
      <c r="B1229" s="27" t="s">
        <v>6676</v>
      </c>
      <c r="D1229" s="27" t="s">
        <v>8313</v>
      </c>
      <c r="E1229" s="27" t="s">
        <v>7416</v>
      </c>
      <c r="F1229" s="27" t="s">
        <v>8314</v>
      </c>
      <c r="H1229" s="123" t="s">
        <v>6196</v>
      </c>
      <c r="I1229" s="30" t="s">
        <v>6761</v>
      </c>
      <c r="J1229" s="27" t="s">
        <v>8087</v>
      </c>
      <c r="M1229" s="27" t="str">
        <f>IF(SUMPRODUCT(($H$2:H1229=H1229)*1)=1,I1229,LOOKUP(1,0/($H$1:H1228=H1229),$M$1:M1228)&amp;","&amp;I1229)</f>
        <v>TS0077 新世代分行系統(NBS)</v>
      </c>
    </row>
    <row r="1230" spans="1:13">
      <c r="A1230" s="30" t="s">
        <v>6819</v>
      </c>
      <c r="B1230" s="27" t="s">
        <v>6676</v>
      </c>
      <c r="D1230" s="27" t="s">
        <v>8315</v>
      </c>
      <c r="E1230" s="27" t="s">
        <v>7416</v>
      </c>
      <c r="F1230" s="27" t="s">
        <v>8316</v>
      </c>
      <c r="H1230" s="123" t="s">
        <v>6197</v>
      </c>
      <c r="I1230" s="30" t="s">
        <v>6761</v>
      </c>
      <c r="J1230" s="27" t="s">
        <v>8087</v>
      </c>
      <c r="M1230" s="27" t="str">
        <f>IF(SUMPRODUCT(($H$2:H1230=H1230)*1)=1,I1230,LOOKUP(1,0/($H$1:H1229=H1230),$M$1:M1229)&amp;","&amp;I1230)</f>
        <v>TS0077 新世代分行系統(NBS)</v>
      </c>
    </row>
    <row r="1231" spans="1:13">
      <c r="A1231" s="30" t="s">
        <v>6819</v>
      </c>
      <c r="B1231" s="27" t="s">
        <v>6676</v>
      </c>
      <c r="D1231" s="27" t="s">
        <v>8315</v>
      </c>
      <c r="E1231" s="27" t="s">
        <v>7416</v>
      </c>
      <c r="F1231" s="27" t="s">
        <v>8316</v>
      </c>
      <c r="H1231" s="123" t="s">
        <v>6198</v>
      </c>
      <c r="I1231" s="30" t="s">
        <v>6761</v>
      </c>
      <c r="J1231" s="27" t="s">
        <v>8087</v>
      </c>
      <c r="M1231" s="27" t="str">
        <f>IF(SUMPRODUCT(($H$2:H1231=H1231)*1)=1,I1231,LOOKUP(1,0/($H$1:H1230=H1231),$M$1:M1230)&amp;","&amp;I1231)</f>
        <v>TS0077 新世代分行系統(NBS)</v>
      </c>
    </row>
    <row r="1232" spans="1:13">
      <c r="A1232" s="30" t="s">
        <v>6819</v>
      </c>
      <c r="B1232" s="27" t="s">
        <v>6676</v>
      </c>
      <c r="D1232" s="27" t="s">
        <v>8315</v>
      </c>
      <c r="E1232" s="27" t="s">
        <v>7416</v>
      </c>
      <c r="F1232" s="27" t="s">
        <v>8316</v>
      </c>
      <c r="H1232" s="123" t="s">
        <v>6199</v>
      </c>
      <c r="I1232" s="30" t="s">
        <v>6761</v>
      </c>
      <c r="J1232" s="27" t="s">
        <v>8087</v>
      </c>
      <c r="M1232" s="27" t="str">
        <f>IF(SUMPRODUCT(($H$2:H1232=H1232)*1)=1,I1232,LOOKUP(1,0/($H$1:H1231=H1232),$M$1:M1231)&amp;","&amp;I1232)</f>
        <v>TS0077 新世代分行系統(NBS)</v>
      </c>
    </row>
    <row r="1233" spans="1:13">
      <c r="A1233" s="30" t="s">
        <v>6819</v>
      </c>
      <c r="B1233" s="27" t="s">
        <v>6676</v>
      </c>
      <c r="D1233" s="27" t="s">
        <v>8315</v>
      </c>
      <c r="E1233" s="27" t="s">
        <v>7416</v>
      </c>
      <c r="F1233" s="27" t="s">
        <v>8316</v>
      </c>
      <c r="H1233" s="123" t="s">
        <v>6200</v>
      </c>
      <c r="I1233" s="30" t="s">
        <v>6761</v>
      </c>
      <c r="J1233" s="27" t="s">
        <v>8087</v>
      </c>
      <c r="M1233" s="27" t="str">
        <f>IF(SUMPRODUCT(($H$2:H1233=H1233)*1)=1,I1233,LOOKUP(1,0/($H$1:H1232=H1233),$M$1:M1232)&amp;","&amp;I1233)</f>
        <v>TS0077 新世代分行系統(NBS)</v>
      </c>
    </row>
    <row r="1234" spans="1:13">
      <c r="A1234" s="30" t="s">
        <v>6819</v>
      </c>
      <c r="B1234" s="27" t="s">
        <v>6676</v>
      </c>
      <c r="D1234" s="27" t="s">
        <v>8317</v>
      </c>
      <c r="E1234" s="27" t="s">
        <v>7426</v>
      </c>
      <c r="F1234" s="27" t="s">
        <v>8318</v>
      </c>
      <c r="H1234" s="123" t="s">
        <v>6201</v>
      </c>
      <c r="I1234" s="30" t="s">
        <v>6761</v>
      </c>
      <c r="J1234" s="27" t="s">
        <v>7427</v>
      </c>
      <c r="M1234" s="27" t="str">
        <f>IF(SUMPRODUCT(($H$2:H1234=H1234)*1)=1,I1234,LOOKUP(1,0/($H$1:H1233=H1234),$M$1:M1233)&amp;","&amp;I1234)</f>
        <v>TS0077 新世代分行系統(NBS)</v>
      </c>
    </row>
    <row r="1235" spans="1:13">
      <c r="A1235" s="30" t="s">
        <v>6819</v>
      </c>
      <c r="B1235" s="27" t="s">
        <v>6676</v>
      </c>
      <c r="D1235" s="27" t="s">
        <v>8319</v>
      </c>
      <c r="E1235" s="27" t="s">
        <v>7426</v>
      </c>
      <c r="F1235" s="27" t="s">
        <v>8320</v>
      </c>
      <c r="H1235" s="123" t="s">
        <v>6202</v>
      </c>
      <c r="I1235" s="30" t="s">
        <v>6761</v>
      </c>
      <c r="J1235" s="27" t="s">
        <v>7427</v>
      </c>
      <c r="M1235" s="27" t="str">
        <f>IF(SUMPRODUCT(($H$2:H1235=H1235)*1)=1,I1235,LOOKUP(1,0/($H$1:H1234=H1235),$M$1:M1234)&amp;","&amp;I1235)</f>
        <v>TS0077 新世代分行系統(NBS)</v>
      </c>
    </row>
    <row r="1236" spans="1:13">
      <c r="A1236" s="30" t="s">
        <v>6819</v>
      </c>
      <c r="B1236" s="27" t="s">
        <v>6676</v>
      </c>
      <c r="D1236" s="27" t="s">
        <v>8038</v>
      </c>
      <c r="E1236" s="27" t="s">
        <v>6584</v>
      </c>
      <c r="F1236" s="27" t="s">
        <v>8039</v>
      </c>
      <c r="H1236" s="123" t="s">
        <v>6203</v>
      </c>
      <c r="I1236" s="30" t="s">
        <v>6761</v>
      </c>
      <c r="J1236" s="27" t="s">
        <v>6936</v>
      </c>
      <c r="M1236" s="27" t="str">
        <f>IF(SUMPRODUCT(($H$2:H1236=H1236)*1)=1,I1236,LOOKUP(1,0/($H$1:H1235=H1236),$M$1:M1235)&amp;","&amp;I1236)</f>
        <v>TS0077 新世代分行系統(NBS)</v>
      </c>
    </row>
    <row r="1237" spans="1:13">
      <c r="A1237" s="30" t="s">
        <v>6819</v>
      </c>
      <c r="B1237" s="27" t="s">
        <v>6676</v>
      </c>
      <c r="D1237" s="27" t="s">
        <v>8321</v>
      </c>
      <c r="E1237" s="27" t="s">
        <v>6584</v>
      </c>
      <c r="F1237" s="27" t="s">
        <v>6205</v>
      </c>
      <c r="H1237" s="123" t="s">
        <v>6204</v>
      </c>
      <c r="I1237" s="30" t="s">
        <v>6761</v>
      </c>
      <c r="J1237" s="27" t="s">
        <v>6936</v>
      </c>
      <c r="M1237" s="27" t="str">
        <f>IF(SUMPRODUCT(($H$2:H1237=H1237)*1)=1,I1237,LOOKUP(1,0/($H$1:H1236=H1237),$M$1:M1236)&amp;","&amp;I1237)</f>
        <v>TS0077 新世代分行系統(NBS)</v>
      </c>
    </row>
    <row r="1238" spans="1:13">
      <c r="A1238" s="30" t="s">
        <v>6819</v>
      </c>
      <c r="B1238" s="27" t="s">
        <v>6676</v>
      </c>
      <c r="D1238" s="27" t="s">
        <v>8322</v>
      </c>
      <c r="E1238" s="27" t="s">
        <v>6584</v>
      </c>
      <c r="F1238" s="27" t="s">
        <v>6207</v>
      </c>
      <c r="H1238" s="123" t="s">
        <v>6206</v>
      </c>
      <c r="I1238" s="30" t="s">
        <v>6761</v>
      </c>
      <c r="J1238" s="27" t="s">
        <v>6936</v>
      </c>
      <c r="M1238" s="27" t="str">
        <f>IF(SUMPRODUCT(($H$2:H1238=H1238)*1)=1,I1238,LOOKUP(1,0/($H$1:H1237=H1238),$M$1:M1237)&amp;","&amp;I1238)</f>
        <v>TS0077 新世代分行系統(NBS)</v>
      </c>
    </row>
    <row r="1239" spans="1:13">
      <c r="A1239" s="30" t="s">
        <v>6819</v>
      </c>
      <c r="B1239" s="27" t="s">
        <v>6676</v>
      </c>
      <c r="D1239" s="27" t="s">
        <v>8034</v>
      </c>
      <c r="E1239" s="27" t="s">
        <v>7349</v>
      </c>
      <c r="F1239" s="27" t="s">
        <v>8035</v>
      </c>
      <c r="H1239" s="123" t="s">
        <v>6208</v>
      </c>
      <c r="I1239" s="30" t="s">
        <v>6761</v>
      </c>
      <c r="J1239" s="27" t="s">
        <v>6936</v>
      </c>
      <c r="M1239" s="27" t="str">
        <f>IF(SUMPRODUCT(($H$2:H1239=H1239)*1)=1,I1239,LOOKUP(1,0/($H$1:H1238=H1239),$M$1:M1238)&amp;","&amp;I1239)</f>
        <v>TS0077 新世代分行系統(NBS)</v>
      </c>
    </row>
    <row r="1240" spans="1:13">
      <c r="A1240" s="30" t="s">
        <v>6819</v>
      </c>
      <c r="B1240" s="27" t="s">
        <v>6676</v>
      </c>
      <c r="D1240" s="27" t="s">
        <v>8323</v>
      </c>
      <c r="E1240" s="27" t="s">
        <v>7349</v>
      </c>
      <c r="F1240" s="27" t="s">
        <v>8324</v>
      </c>
      <c r="H1240" s="123" t="s">
        <v>6209</v>
      </c>
      <c r="I1240" s="30" t="s">
        <v>6761</v>
      </c>
      <c r="J1240" s="27" t="s">
        <v>6936</v>
      </c>
      <c r="M1240" s="27" t="str">
        <f>IF(SUMPRODUCT(($H$2:H1240=H1240)*1)=1,I1240,LOOKUP(1,0/($H$1:H1239=H1240),$M$1:M1239)&amp;","&amp;I1240)</f>
        <v>TS0077 新世代分行系統(NBS)</v>
      </c>
    </row>
    <row r="1241" spans="1:13">
      <c r="A1241" s="30" t="s">
        <v>6819</v>
      </c>
      <c r="B1241" s="27" t="s">
        <v>6676</v>
      </c>
      <c r="D1241" s="27" t="s">
        <v>7348</v>
      </c>
      <c r="E1241" s="27" t="s">
        <v>7349</v>
      </c>
      <c r="F1241" s="27" t="s">
        <v>7350</v>
      </c>
      <c r="H1241" s="123" t="s">
        <v>6210</v>
      </c>
      <c r="I1241" s="30" t="s">
        <v>6761</v>
      </c>
      <c r="J1241" s="27" t="s">
        <v>6936</v>
      </c>
      <c r="M1241" s="27" t="str">
        <f>IF(SUMPRODUCT(($H$2:H1241=H1241)*1)=1,I1241,LOOKUP(1,0/($H$1:H1240=H1241),$M$1:M1240)&amp;","&amp;I1241)</f>
        <v>TS0077 新世代分行系統(NBS)</v>
      </c>
    </row>
    <row r="1242" spans="1:13">
      <c r="A1242" s="30" t="s">
        <v>6819</v>
      </c>
      <c r="B1242" s="27" t="s">
        <v>6676</v>
      </c>
      <c r="D1242" s="27" t="s">
        <v>8062</v>
      </c>
      <c r="E1242" s="27" t="s">
        <v>6740</v>
      </c>
      <c r="F1242" s="27" t="s">
        <v>6212</v>
      </c>
      <c r="H1242" s="123" t="s">
        <v>6211</v>
      </c>
      <c r="I1242" s="30" t="s">
        <v>6761</v>
      </c>
      <c r="J1242" s="27" t="s">
        <v>6936</v>
      </c>
      <c r="M1242" s="27" t="str">
        <f>IF(SUMPRODUCT(($H$2:H1242=H1242)*1)=1,I1242,LOOKUP(1,0/($H$1:H1241=H1242),$M$1:M1241)&amp;","&amp;I1242)</f>
        <v>TS0077 新世代分行系統(NBS)</v>
      </c>
    </row>
    <row r="1243" spans="1:13">
      <c r="A1243" s="30" t="s">
        <v>6819</v>
      </c>
      <c r="B1243" s="27" t="s">
        <v>6676</v>
      </c>
      <c r="D1243" s="27" t="s">
        <v>8325</v>
      </c>
      <c r="E1243" s="27" t="s">
        <v>6740</v>
      </c>
      <c r="F1243" s="27" t="s">
        <v>6214</v>
      </c>
      <c r="H1243" s="123" t="s">
        <v>6213</v>
      </c>
      <c r="I1243" s="30" t="s">
        <v>6761</v>
      </c>
      <c r="J1243" s="27" t="s">
        <v>6936</v>
      </c>
      <c r="M1243" s="27" t="str">
        <f>IF(SUMPRODUCT(($H$2:H1243=H1243)*1)=1,I1243,LOOKUP(1,0/($H$1:H1242=H1243),$M$1:M1242)&amp;","&amp;I1243)</f>
        <v>TS0077 新世代分行系統(NBS)</v>
      </c>
    </row>
    <row r="1244" spans="1:13">
      <c r="A1244" s="30" t="s">
        <v>6819</v>
      </c>
      <c r="B1244" s="27" t="s">
        <v>6676</v>
      </c>
      <c r="D1244" s="27" t="s">
        <v>8033</v>
      </c>
      <c r="E1244" s="27" t="s">
        <v>6934</v>
      </c>
      <c r="F1244" s="27" t="s">
        <v>6216</v>
      </c>
      <c r="H1244" s="123" t="s">
        <v>6215</v>
      </c>
      <c r="I1244" s="30" t="s">
        <v>6761</v>
      </c>
      <c r="J1244" s="27" t="s">
        <v>6936</v>
      </c>
      <c r="M1244" s="27" t="str">
        <f>IF(SUMPRODUCT(($H$2:H1244=H1244)*1)=1,I1244,LOOKUP(1,0/($H$1:H1243=H1244),$M$1:M1243)&amp;","&amp;I1244)</f>
        <v>TS0077 新世代分行系統(NBS)</v>
      </c>
    </row>
    <row r="1245" spans="1:13">
      <c r="A1245" s="30" t="s">
        <v>6819</v>
      </c>
      <c r="B1245" s="27" t="s">
        <v>6676</v>
      </c>
      <c r="D1245" s="27" t="s">
        <v>8326</v>
      </c>
      <c r="E1245" s="27" t="s">
        <v>7426</v>
      </c>
      <c r="F1245" s="27" t="s">
        <v>6218</v>
      </c>
      <c r="H1245" s="123" t="s">
        <v>6217</v>
      </c>
      <c r="I1245" s="30" t="s">
        <v>6761</v>
      </c>
      <c r="J1245" s="27" t="s">
        <v>7427</v>
      </c>
      <c r="M1245" s="27" t="str">
        <f>IF(SUMPRODUCT(($H$2:H1245=H1245)*1)=1,I1245,LOOKUP(1,0/($H$1:H1244=H1245),$M$1:M1244)&amp;","&amp;I1245)</f>
        <v>TS0077 新世代分行系統(NBS)</v>
      </c>
    </row>
    <row r="1246" spans="1:13">
      <c r="A1246" s="30" t="s">
        <v>6819</v>
      </c>
      <c r="B1246" s="27" t="s">
        <v>6676</v>
      </c>
      <c r="D1246" s="27" t="s">
        <v>8327</v>
      </c>
      <c r="E1246" s="27" t="s">
        <v>7426</v>
      </c>
      <c r="F1246" s="27" t="s">
        <v>6220</v>
      </c>
      <c r="H1246" s="123" t="s">
        <v>6219</v>
      </c>
      <c r="I1246" s="30" t="s">
        <v>6761</v>
      </c>
      <c r="J1246" s="27" t="s">
        <v>7427</v>
      </c>
      <c r="M1246" s="27" t="str">
        <f>IF(SUMPRODUCT(($H$2:H1246=H1246)*1)=1,I1246,LOOKUP(1,0/($H$1:H1245=H1246),$M$1:M1245)&amp;","&amp;I1246)</f>
        <v>TS0077 新世代分行系統(NBS)</v>
      </c>
    </row>
    <row r="1247" spans="1:13">
      <c r="A1247" s="30" t="s">
        <v>6819</v>
      </c>
      <c r="B1247" s="27" t="s">
        <v>6676</v>
      </c>
      <c r="D1247" s="27" t="s">
        <v>8038</v>
      </c>
      <c r="E1247" s="27" t="s">
        <v>6934</v>
      </c>
      <c r="F1247" s="27" t="s">
        <v>8039</v>
      </c>
      <c r="H1247" s="123" t="s">
        <v>6221</v>
      </c>
      <c r="I1247" s="30" t="s">
        <v>6761</v>
      </c>
      <c r="J1247" s="27" t="s">
        <v>6936</v>
      </c>
      <c r="M1247" s="27" t="str">
        <f>IF(SUMPRODUCT(($H$2:H1247=H1247)*1)=1,I1247,LOOKUP(1,0/($H$1:H1246=H1247),$M$1:M1246)&amp;","&amp;I1247)</f>
        <v>TS0077 新世代分行系統(NBS)</v>
      </c>
    </row>
    <row r="1248" spans="1:13">
      <c r="A1248" s="30" t="s">
        <v>6819</v>
      </c>
      <c r="B1248" s="27" t="s">
        <v>6676</v>
      </c>
      <c r="D1248" s="27" t="s">
        <v>8328</v>
      </c>
      <c r="E1248" s="27" t="s">
        <v>6934</v>
      </c>
      <c r="F1248" s="27" t="s">
        <v>8329</v>
      </c>
      <c r="H1248" s="123" t="s">
        <v>6222</v>
      </c>
      <c r="I1248" s="30" t="s">
        <v>6761</v>
      </c>
      <c r="J1248" s="27" t="s">
        <v>6936</v>
      </c>
      <c r="M1248" s="27" t="str">
        <f>IF(SUMPRODUCT(($H$2:H1248=H1248)*1)=1,I1248,LOOKUP(1,0/($H$1:H1247=H1248),$M$1:M1247)&amp;","&amp;I1248)</f>
        <v>TS0077 新世代分行系統(NBS)</v>
      </c>
    </row>
    <row r="1249" spans="1:13">
      <c r="A1249" s="30" t="s">
        <v>6819</v>
      </c>
      <c r="B1249" s="27" t="s">
        <v>6676</v>
      </c>
      <c r="D1249" s="27" t="s">
        <v>8330</v>
      </c>
      <c r="E1249" s="27" t="s">
        <v>6934</v>
      </c>
      <c r="F1249" s="27" t="s">
        <v>8331</v>
      </c>
      <c r="H1249" s="123" t="s">
        <v>6223</v>
      </c>
      <c r="I1249" s="30" t="s">
        <v>6761</v>
      </c>
      <c r="J1249" s="27" t="s">
        <v>6936</v>
      </c>
      <c r="M1249" s="27" t="str">
        <f>IF(SUMPRODUCT(($H$2:H1249=H1249)*1)=1,I1249,LOOKUP(1,0/($H$1:H1248=H1249),$M$1:M1248)&amp;","&amp;I1249)</f>
        <v>TS0077 新世代分行系統(NBS)</v>
      </c>
    </row>
    <row r="1250" spans="1:13">
      <c r="A1250" s="30" t="s">
        <v>6819</v>
      </c>
      <c r="B1250" s="27" t="s">
        <v>6676</v>
      </c>
      <c r="D1250" s="27" t="s">
        <v>6982</v>
      </c>
      <c r="E1250" s="27" t="s">
        <v>6934</v>
      </c>
      <c r="F1250" s="27" t="s">
        <v>6225</v>
      </c>
      <c r="H1250" s="123" t="s">
        <v>6224</v>
      </c>
      <c r="I1250" s="30" t="s">
        <v>6761</v>
      </c>
      <c r="J1250" s="27" t="s">
        <v>6936</v>
      </c>
      <c r="M1250" s="27" t="str">
        <f>IF(SUMPRODUCT(($H$2:H1250=H1250)*1)=1,I1250,LOOKUP(1,0/($H$1:H1249=H1250),$M$1:M1249)&amp;","&amp;I1250)</f>
        <v>TS0077 新世代分行系統(NBS)</v>
      </c>
    </row>
    <row r="1251" spans="1:13">
      <c r="A1251" s="30" t="s">
        <v>6819</v>
      </c>
      <c r="B1251" s="27" t="s">
        <v>6676</v>
      </c>
      <c r="D1251" s="27" t="s">
        <v>8332</v>
      </c>
      <c r="E1251" s="27" t="s">
        <v>6934</v>
      </c>
      <c r="F1251" s="27" t="s">
        <v>8333</v>
      </c>
      <c r="H1251" s="123" t="s">
        <v>6226</v>
      </c>
      <c r="I1251" s="30" t="s">
        <v>6761</v>
      </c>
      <c r="J1251" s="27" t="s">
        <v>6936</v>
      </c>
      <c r="M1251" s="27" t="str">
        <f>IF(SUMPRODUCT(($H$2:H1251=H1251)*1)=1,I1251,LOOKUP(1,0/($H$1:H1250=H1251),$M$1:M1250)&amp;","&amp;I1251)</f>
        <v>TS0077 新世代分行系統(NBS)</v>
      </c>
    </row>
    <row r="1252" spans="1:13">
      <c r="A1252" s="30" t="s">
        <v>6819</v>
      </c>
      <c r="B1252" s="27" t="s">
        <v>6676</v>
      </c>
      <c r="D1252" s="27" t="s">
        <v>8330</v>
      </c>
      <c r="E1252" s="27" t="s">
        <v>6934</v>
      </c>
      <c r="F1252" s="27" t="s">
        <v>8331</v>
      </c>
      <c r="H1252" s="123" t="s">
        <v>6228</v>
      </c>
      <c r="I1252" s="30" t="s">
        <v>6761</v>
      </c>
      <c r="J1252" s="27" t="s">
        <v>6936</v>
      </c>
      <c r="M1252" s="27" t="str">
        <f>IF(SUMPRODUCT(($H$2:H1252=H1252)*1)=1,I1252,LOOKUP(1,0/($H$1:H1251=H1252),$M$1:M1251)&amp;","&amp;I1252)</f>
        <v>TS0077 新世代分行系統(NBS)</v>
      </c>
    </row>
    <row r="1253" spans="1:13">
      <c r="A1253" s="30" t="s">
        <v>6819</v>
      </c>
      <c r="B1253" s="27" t="s">
        <v>6676</v>
      </c>
      <c r="D1253" s="27" t="s">
        <v>8328</v>
      </c>
      <c r="E1253" s="27" t="s">
        <v>6934</v>
      </c>
      <c r="F1253" s="27" t="s">
        <v>8329</v>
      </c>
      <c r="H1253" s="123" t="s">
        <v>6229</v>
      </c>
      <c r="I1253" s="30" t="s">
        <v>6761</v>
      </c>
      <c r="J1253" s="27" t="s">
        <v>6936</v>
      </c>
      <c r="M1253" s="27" t="str">
        <f>IF(SUMPRODUCT(($H$2:H1253=H1253)*1)=1,I1253,LOOKUP(1,0/($H$1:H1252=H1253),$M$1:M1252)&amp;","&amp;I1253)</f>
        <v>TS0077 新世代分行系統(NBS)</v>
      </c>
    </row>
    <row r="1254" spans="1:13">
      <c r="A1254" s="30" t="s">
        <v>6819</v>
      </c>
      <c r="B1254" s="27" t="s">
        <v>6676</v>
      </c>
      <c r="D1254" s="27" t="s">
        <v>8334</v>
      </c>
      <c r="E1254" s="27" t="s">
        <v>6968</v>
      </c>
      <c r="F1254" s="27" t="s">
        <v>6448</v>
      </c>
      <c r="H1254" s="123" t="s">
        <v>6230</v>
      </c>
      <c r="I1254" s="30" t="s">
        <v>6761</v>
      </c>
      <c r="J1254" s="27" t="s">
        <v>6943</v>
      </c>
      <c r="M1254" s="27" t="str">
        <f>IF(SUMPRODUCT(($H$2:H1254=H1254)*1)=1,I1254,LOOKUP(1,0/($H$1:H1253=H1254),$M$1:M1253)&amp;","&amp;I1254)</f>
        <v>TS0077 新世代分行系統(NBS)</v>
      </c>
    </row>
    <row r="1255" spans="1:13">
      <c r="A1255" s="30" t="s">
        <v>6819</v>
      </c>
      <c r="B1255" s="27" t="s">
        <v>6676</v>
      </c>
      <c r="D1255" s="27" t="s">
        <v>8335</v>
      </c>
      <c r="E1255" s="27" t="s">
        <v>6968</v>
      </c>
      <c r="F1255" s="27" t="s">
        <v>8336</v>
      </c>
      <c r="H1255" s="123" t="s">
        <v>6231</v>
      </c>
      <c r="I1255" s="30" t="s">
        <v>6761</v>
      </c>
      <c r="J1255" s="27" t="s">
        <v>6943</v>
      </c>
      <c r="M1255" s="27" t="str">
        <f>IF(SUMPRODUCT(($H$2:H1255=H1255)*1)=1,I1255,LOOKUP(1,0/($H$1:H1254=H1255),$M$1:M1254)&amp;","&amp;I1255)</f>
        <v>TS0077 新世代分行系統(NBS)</v>
      </c>
    </row>
    <row r="1256" spans="1:13">
      <c r="A1256" s="30" t="s">
        <v>6819</v>
      </c>
      <c r="B1256" s="27" t="s">
        <v>6676</v>
      </c>
      <c r="D1256" s="27" t="s">
        <v>8337</v>
      </c>
      <c r="E1256" s="27" t="s">
        <v>6968</v>
      </c>
      <c r="F1256" s="27" t="s">
        <v>8338</v>
      </c>
      <c r="H1256" s="123" t="s">
        <v>6232</v>
      </c>
      <c r="I1256" s="30" t="s">
        <v>6761</v>
      </c>
      <c r="J1256" s="27" t="s">
        <v>6943</v>
      </c>
      <c r="M1256" s="27" t="str">
        <f>IF(SUMPRODUCT(($H$2:H1256=H1256)*1)=1,I1256,LOOKUP(1,0/($H$1:H1255=H1256),$M$1:M1255)&amp;","&amp;I1256)</f>
        <v>TS0077 新世代分行系統(NBS)</v>
      </c>
    </row>
    <row r="1257" spans="1:13">
      <c r="A1257" s="30" t="s">
        <v>6819</v>
      </c>
      <c r="B1257" s="27" t="s">
        <v>6676</v>
      </c>
      <c r="D1257" s="27" t="s">
        <v>8334</v>
      </c>
      <c r="E1257" s="27" t="s">
        <v>6968</v>
      </c>
      <c r="F1257" s="27" t="s">
        <v>6448</v>
      </c>
      <c r="H1257" s="123" t="s">
        <v>6233</v>
      </c>
      <c r="I1257" s="30" t="s">
        <v>6761</v>
      </c>
      <c r="J1257" s="27" t="s">
        <v>6943</v>
      </c>
      <c r="M1257" s="27" t="str">
        <f>IF(SUMPRODUCT(($H$2:H1257=H1257)*1)=1,I1257,LOOKUP(1,0/($H$1:H1256=H1257),$M$1:M1256)&amp;","&amp;I1257)</f>
        <v>TS0077 新世代分行系統(NBS)</v>
      </c>
    </row>
    <row r="1258" spans="1:13">
      <c r="A1258" s="30" t="s">
        <v>6819</v>
      </c>
      <c r="B1258" s="27" t="s">
        <v>6676</v>
      </c>
      <c r="D1258" s="27" t="s">
        <v>8339</v>
      </c>
      <c r="E1258" s="27" t="s">
        <v>6968</v>
      </c>
      <c r="F1258" s="27" t="s">
        <v>8340</v>
      </c>
      <c r="H1258" s="123" t="s">
        <v>6234</v>
      </c>
      <c r="I1258" s="30" t="s">
        <v>6761</v>
      </c>
      <c r="J1258" s="27" t="s">
        <v>6943</v>
      </c>
      <c r="M1258" s="27" t="str">
        <f>IF(SUMPRODUCT(($H$2:H1258=H1258)*1)=1,I1258,LOOKUP(1,0/($H$1:H1257=H1258),$M$1:M1257)&amp;","&amp;I1258)</f>
        <v>TS0077 新世代分行系統(NBS)</v>
      </c>
    </row>
    <row r="1259" spans="1:13">
      <c r="A1259" s="30" t="s">
        <v>6819</v>
      </c>
      <c r="B1259" s="27" t="s">
        <v>6676</v>
      </c>
      <c r="D1259" s="27" t="s">
        <v>8341</v>
      </c>
      <c r="E1259" s="27" t="s">
        <v>6968</v>
      </c>
      <c r="F1259" s="27" t="s">
        <v>8342</v>
      </c>
      <c r="H1259" s="123" t="s">
        <v>6235</v>
      </c>
      <c r="I1259" s="30" t="s">
        <v>6761</v>
      </c>
      <c r="J1259" s="27" t="s">
        <v>6943</v>
      </c>
      <c r="M1259" s="27" t="str">
        <f>IF(SUMPRODUCT(($H$2:H1259=H1259)*1)=1,I1259,LOOKUP(1,0/($H$1:H1258=H1259),$M$1:M1258)&amp;","&amp;I1259)</f>
        <v>TS0077 新世代分行系統(NBS)</v>
      </c>
    </row>
    <row r="1260" spans="1:13">
      <c r="A1260" s="30" t="s">
        <v>6819</v>
      </c>
      <c r="B1260" s="27" t="s">
        <v>6676</v>
      </c>
      <c r="D1260" s="27" t="s">
        <v>8343</v>
      </c>
      <c r="E1260" s="27" t="s">
        <v>6968</v>
      </c>
      <c r="F1260" s="27" t="s">
        <v>6237</v>
      </c>
      <c r="H1260" s="123" t="s">
        <v>6236</v>
      </c>
      <c r="I1260" s="30" t="s">
        <v>6610</v>
      </c>
      <c r="J1260" s="27" t="s">
        <v>6943</v>
      </c>
      <c r="M1260" s="27" t="str">
        <f>IF(SUMPRODUCT(($H$2:H1260=H1260)*1)=1,I1260,LOOKUP(1,0/($H$1:H1259=H1260),$M$1:M1259)&amp;","&amp;I1260)</f>
        <v>TS0052 客服系統</v>
      </c>
    </row>
    <row r="1261" spans="1:13">
      <c r="A1261" s="30" t="s">
        <v>6819</v>
      </c>
      <c r="B1261" s="27" t="s">
        <v>6676</v>
      </c>
      <c r="D1261" s="27" t="s">
        <v>8343</v>
      </c>
      <c r="E1261" s="27" t="s">
        <v>6968</v>
      </c>
      <c r="F1261" s="27" t="s">
        <v>6237</v>
      </c>
      <c r="H1261" s="123" t="s">
        <v>6236</v>
      </c>
      <c r="I1261" s="30" t="s">
        <v>6761</v>
      </c>
      <c r="J1261" s="27" t="s">
        <v>6943</v>
      </c>
      <c r="M1261" s="27" t="str">
        <f>IF(SUMPRODUCT(($H$2:H1261=H1261)*1)=1,I1261,LOOKUP(1,0/($H$1:H1260=H1261),$M$1:M1260)&amp;","&amp;I1261)</f>
        <v>TS0052 客服系統,TS0077 新世代分行系統(NBS)</v>
      </c>
    </row>
    <row r="1262" spans="1:13">
      <c r="A1262" s="30" t="s">
        <v>6819</v>
      </c>
      <c r="B1262" s="27" t="s">
        <v>6676</v>
      </c>
      <c r="D1262" s="27" t="s">
        <v>8344</v>
      </c>
      <c r="E1262" s="27" t="s">
        <v>6968</v>
      </c>
      <c r="F1262" s="27" t="s">
        <v>6239</v>
      </c>
      <c r="H1262" s="123" t="s">
        <v>6238</v>
      </c>
      <c r="I1262" s="30" t="s">
        <v>6761</v>
      </c>
      <c r="J1262" s="27" t="s">
        <v>6943</v>
      </c>
      <c r="M1262" s="27" t="str">
        <f>IF(SUMPRODUCT(($H$2:H1262=H1262)*1)=1,I1262,LOOKUP(1,0/($H$1:H1261=H1262),$M$1:M1261)&amp;","&amp;I1262)</f>
        <v>TS0077 新世代分行系統(NBS)</v>
      </c>
    </row>
    <row r="1263" spans="1:13">
      <c r="A1263" s="30" t="s">
        <v>6819</v>
      </c>
      <c r="B1263" s="27" t="s">
        <v>6676</v>
      </c>
      <c r="D1263" s="27" t="s">
        <v>8345</v>
      </c>
      <c r="E1263" s="27" t="s">
        <v>6968</v>
      </c>
      <c r="F1263" s="27" t="s">
        <v>4571</v>
      </c>
      <c r="H1263" s="123" t="s">
        <v>6240</v>
      </c>
      <c r="I1263" s="30" t="s">
        <v>6761</v>
      </c>
      <c r="J1263" s="27" t="s">
        <v>6943</v>
      </c>
      <c r="M1263" s="27" t="str">
        <f>IF(SUMPRODUCT(($H$2:H1263=H1263)*1)=1,I1263,LOOKUP(1,0/($H$1:H1262=H1263),$M$1:M1262)&amp;","&amp;I1263)</f>
        <v>TS0077 新世代分行系統(NBS)</v>
      </c>
    </row>
    <row r="1264" spans="1:13">
      <c r="A1264" s="30" t="s">
        <v>6819</v>
      </c>
      <c r="B1264" s="27" t="s">
        <v>6676</v>
      </c>
      <c r="D1264" s="27" t="s">
        <v>8346</v>
      </c>
      <c r="E1264" s="27" t="s">
        <v>6941</v>
      </c>
      <c r="F1264" s="27" t="s">
        <v>8347</v>
      </c>
      <c r="H1264" s="123" t="s">
        <v>6241</v>
      </c>
      <c r="I1264" s="30" t="s">
        <v>6761</v>
      </c>
      <c r="J1264" s="27" t="s">
        <v>6943</v>
      </c>
      <c r="M1264" s="27" t="str">
        <f>IF(SUMPRODUCT(($H$2:H1264=H1264)*1)=1,I1264,LOOKUP(1,0/($H$1:H1263=H1264),$M$1:M1263)&amp;","&amp;I1264)</f>
        <v>TS0077 新世代分行系統(NBS)</v>
      </c>
    </row>
    <row r="1265" spans="1:13">
      <c r="A1265" s="30" t="s">
        <v>6819</v>
      </c>
      <c r="B1265" s="27" t="s">
        <v>6676</v>
      </c>
      <c r="D1265" s="27" t="s">
        <v>8079</v>
      </c>
      <c r="E1265" s="27" t="s">
        <v>6956</v>
      </c>
      <c r="F1265" s="27" t="s">
        <v>8080</v>
      </c>
      <c r="H1265" s="123" t="s">
        <v>6242</v>
      </c>
      <c r="I1265" s="30" t="s">
        <v>6761</v>
      </c>
      <c r="J1265" s="27" t="s">
        <v>8081</v>
      </c>
      <c r="M1265" s="27" t="str">
        <f>IF(SUMPRODUCT(($H$2:H1265=H1265)*1)=1,I1265,LOOKUP(1,0/($H$1:H1264=H1265),$M$1:M1264)&amp;","&amp;I1265)</f>
        <v>TS0077 新世代分行系統(NBS)</v>
      </c>
    </row>
    <row r="1266" spans="1:13">
      <c r="A1266" s="30" t="s">
        <v>6819</v>
      </c>
      <c r="B1266" s="27" t="s">
        <v>6676</v>
      </c>
      <c r="D1266" s="27" t="s">
        <v>8348</v>
      </c>
      <c r="E1266" s="27" t="s">
        <v>7161</v>
      </c>
      <c r="F1266" s="27" t="s">
        <v>8349</v>
      </c>
      <c r="H1266" s="123" t="s">
        <v>6243</v>
      </c>
      <c r="I1266" s="30" t="s">
        <v>6761</v>
      </c>
      <c r="J1266" s="27" t="s">
        <v>8350</v>
      </c>
      <c r="M1266" s="27" t="str">
        <f>IF(SUMPRODUCT(($H$2:H1266=H1266)*1)=1,I1266,LOOKUP(1,0/($H$1:H1265=H1266),$M$1:M1265)&amp;","&amp;I1266)</f>
        <v>TS0077 新世代分行系統(NBS)</v>
      </c>
    </row>
    <row r="1267" spans="1:13">
      <c r="A1267" s="30" t="s">
        <v>6819</v>
      </c>
      <c r="B1267" s="27" t="s">
        <v>6676</v>
      </c>
      <c r="D1267" s="27" t="s">
        <v>8351</v>
      </c>
      <c r="E1267" s="27" t="s">
        <v>7161</v>
      </c>
      <c r="F1267" s="27" t="s">
        <v>8352</v>
      </c>
      <c r="H1267" s="123" t="s">
        <v>6244</v>
      </c>
      <c r="I1267" s="30" t="s">
        <v>6761</v>
      </c>
      <c r="J1267" s="27" t="s">
        <v>8350</v>
      </c>
      <c r="M1267" s="27" t="str">
        <f>IF(SUMPRODUCT(($H$2:H1267=H1267)*1)=1,I1267,LOOKUP(1,0/($H$1:H1266=H1267),$M$1:M1266)&amp;","&amp;I1267)</f>
        <v>TS0077 新世代分行系統(NBS)</v>
      </c>
    </row>
    <row r="1268" spans="1:13">
      <c r="A1268" s="30" t="s">
        <v>6819</v>
      </c>
      <c r="B1268" s="27" t="s">
        <v>6676</v>
      </c>
      <c r="D1268" s="27" t="s">
        <v>8353</v>
      </c>
      <c r="E1268" s="27" t="s">
        <v>7161</v>
      </c>
      <c r="F1268" s="27" t="s">
        <v>8354</v>
      </c>
      <c r="H1268" s="123" t="s">
        <v>6245</v>
      </c>
      <c r="I1268" s="30" t="s">
        <v>6761</v>
      </c>
      <c r="J1268" s="27" t="s">
        <v>8350</v>
      </c>
      <c r="M1268" s="27" t="str">
        <f>IF(SUMPRODUCT(($H$2:H1268=H1268)*1)=1,I1268,LOOKUP(1,0/($H$1:H1267=H1268),$M$1:M1267)&amp;","&amp;I1268)</f>
        <v>TS0077 新世代分行系統(NBS)</v>
      </c>
    </row>
    <row r="1269" spans="1:13">
      <c r="A1269" s="30" t="s">
        <v>6819</v>
      </c>
      <c r="B1269" s="27" t="s">
        <v>6676</v>
      </c>
      <c r="D1269" s="27" t="s">
        <v>8355</v>
      </c>
      <c r="E1269" s="27" t="s">
        <v>6920</v>
      </c>
      <c r="F1269" s="27" t="s">
        <v>8356</v>
      </c>
      <c r="H1269" s="123" t="s">
        <v>6246</v>
      </c>
      <c r="I1269" s="30" t="s">
        <v>6761</v>
      </c>
      <c r="J1269" s="27" t="s">
        <v>6922</v>
      </c>
      <c r="M1269" s="27" t="str">
        <f>IF(SUMPRODUCT(($H$2:H1269=H1269)*1)=1,I1269,LOOKUP(1,0/($H$1:H1268=H1269),$M$1:M1268)&amp;","&amp;I1269)</f>
        <v>TS0077 新世代分行系統(NBS)</v>
      </c>
    </row>
    <row r="1270" spans="1:13">
      <c r="A1270" s="30" t="s">
        <v>6819</v>
      </c>
      <c r="B1270" s="27" t="s">
        <v>6676</v>
      </c>
      <c r="D1270" s="27" t="s">
        <v>8357</v>
      </c>
      <c r="E1270" s="27" t="s">
        <v>6920</v>
      </c>
      <c r="F1270" s="27" t="s">
        <v>8358</v>
      </c>
      <c r="H1270" s="123" t="s">
        <v>6248</v>
      </c>
      <c r="I1270" s="30" t="s">
        <v>6761</v>
      </c>
      <c r="J1270" s="27" t="s">
        <v>6922</v>
      </c>
      <c r="M1270" s="27" t="str">
        <f>IF(SUMPRODUCT(($H$2:H1270=H1270)*1)=1,I1270,LOOKUP(1,0/($H$1:H1269=H1270),$M$1:M1269)&amp;","&amp;I1270)</f>
        <v>TS0077 新世代分行系統(NBS)</v>
      </c>
    </row>
    <row r="1271" spans="1:13">
      <c r="A1271" s="30" t="s">
        <v>6819</v>
      </c>
      <c r="B1271" s="27" t="s">
        <v>6676</v>
      </c>
      <c r="D1271" s="27" t="s">
        <v>8359</v>
      </c>
      <c r="E1271" s="27" t="s">
        <v>6920</v>
      </c>
      <c r="F1271" s="27" t="s">
        <v>6247</v>
      </c>
      <c r="H1271" s="123" t="s">
        <v>6249</v>
      </c>
      <c r="I1271" s="30" t="s">
        <v>6761</v>
      </c>
      <c r="J1271" s="27" t="s">
        <v>6922</v>
      </c>
      <c r="M1271" s="27" t="str">
        <f>IF(SUMPRODUCT(($H$2:H1271=H1271)*1)=1,I1271,LOOKUP(1,0/($H$1:H1270=H1271),$M$1:M1270)&amp;","&amp;I1271)</f>
        <v>TS0077 新世代分行系統(NBS)</v>
      </c>
    </row>
    <row r="1272" spans="1:13">
      <c r="A1272" s="30" t="s">
        <v>6564</v>
      </c>
      <c r="B1272" s="27" t="s">
        <v>6676</v>
      </c>
      <c r="D1272" s="27" t="s">
        <v>8360</v>
      </c>
      <c r="E1272" s="27" t="s">
        <v>6895</v>
      </c>
      <c r="F1272" s="27" t="s">
        <v>5006</v>
      </c>
      <c r="H1272" s="123" t="s">
        <v>6250</v>
      </c>
      <c r="I1272" s="30" t="s">
        <v>6761</v>
      </c>
      <c r="J1272" s="27" t="s">
        <v>7695</v>
      </c>
      <c r="M1272" s="27" t="str">
        <f>IF(SUMPRODUCT(($H$2:H1272=H1272)*1)=1,I1272,LOOKUP(1,0/($H$1:H1271=H1272),$M$1:M1271)&amp;","&amp;I1272)</f>
        <v>TS0077 新世代分行系統(NBS)</v>
      </c>
    </row>
    <row r="1273" spans="1:13">
      <c r="A1273" s="30" t="s">
        <v>6819</v>
      </c>
      <c r="B1273" s="27" t="s">
        <v>6676</v>
      </c>
      <c r="D1273" s="27" t="s">
        <v>8361</v>
      </c>
      <c r="E1273" s="27" t="s">
        <v>6920</v>
      </c>
      <c r="F1273" s="27" t="s">
        <v>8362</v>
      </c>
      <c r="H1273" s="123" t="s">
        <v>6252</v>
      </c>
      <c r="I1273" s="30" t="s">
        <v>6761</v>
      </c>
      <c r="J1273" s="27" t="s">
        <v>6922</v>
      </c>
      <c r="M1273" s="27" t="str">
        <f>IF(SUMPRODUCT(($H$2:H1273=H1273)*1)=1,I1273,LOOKUP(1,0/($H$1:H1272=H1273),$M$1:M1272)&amp;","&amp;I1273)</f>
        <v>TS0077 新世代分行系統(NBS)</v>
      </c>
    </row>
    <row r="1274" spans="1:13">
      <c r="A1274" s="30" t="s">
        <v>6819</v>
      </c>
      <c r="B1274" s="27" t="s">
        <v>6676</v>
      </c>
      <c r="D1274" s="27" t="s">
        <v>8363</v>
      </c>
      <c r="E1274" s="27" t="s">
        <v>6920</v>
      </c>
      <c r="F1274" s="27" t="s">
        <v>8364</v>
      </c>
      <c r="H1274" s="123" t="s">
        <v>6253</v>
      </c>
      <c r="I1274" s="30" t="s">
        <v>6761</v>
      </c>
      <c r="J1274" s="27" t="s">
        <v>6922</v>
      </c>
      <c r="M1274" s="27" t="str">
        <f>IF(SUMPRODUCT(($H$2:H1274=H1274)*1)=1,I1274,LOOKUP(1,0/($H$1:H1273=H1274),$M$1:M1273)&amp;","&amp;I1274)</f>
        <v>TS0077 新世代分行系統(NBS)</v>
      </c>
    </row>
    <row r="1275" spans="1:13">
      <c r="A1275" s="30" t="s">
        <v>6819</v>
      </c>
      <c r="B1275" s="27" t="s">
        <v>6676</v>
      </c>
      <c r="D1275" s="27" t="s">
        <v>8365</v>
      </c>
      <c r="E1275" s="27" t="s">
        <v>6920</v>
      </c>
      <c r="F1275" s="27" t="s">
        <v>8366</v>
      </c>
      <c r="H1275" s="123" t="s">
        <v>6254</v>
      </c>
      <c r="I1275" s="30" t="s">
        <v>6761</v>
      </c>
      <c r="J1275" s="27" t="s">
        <v>6922</v>
      </c>
      <c r="M1275" s="27" t="str">
        <f>IF(SUMPRODUCT(($H$2:H1275=H1275)*1)=1,I1275,LOOKUP(1,0/($H$1:H1274=H1275),$M$1:M1274)&amp;","&amp;I1275)</f>
        <v>TS0077 新世代分行系統(NBS)</v>
      </c>
    </row>
    <row r="1276" spans="1:13">
      <c r="A1276" s="30" t="s">
        <v>6819</v>
      </c>
      <c r="B1276" s="27" t="s">
        <v>6676</v>
      </c>
      <c r="D1276" s="27" t="s">
        <v>8367</v>
      </c>
      <c r="E1276" s="27" t="s">
        <v>6920</v>
      </c>
      <c r="F1276" s="27" t="s">
        <v>8368</v>
      </c>
      <c r="H1276" s="123" t="s">
        <v>6255</v>
      </c>
      <c r="I1276" s="30" t="s">
        <v>6761</v>
      </c>
      <c r="J1276" s="27" t="s">
        <v>6922</v>
      </c>
      <c r="M1276" s="27" t="str">
        <f>IF(SUMPRODUCT(($H$2:H1276=H1276)*1)=1,I1276,LOOKUP(1,0/($H$1:H1275=H1276),$M$1:M1275)&amp;","&amp;I1276)</f>
        <v>TS0077 新世代分行系統(NBS)</v>
      </c>
    </row>
    <row r="1277" spans="1:13">
      <c r="A1277" s="30" t="s">
        <v>6819</v>
      </c>
      <c r="B1277" s="27" t="s">
        <v>6676</v>
      </c>
      <c r="D1277" s="27" t="s">
        <v>8369</v>
      </c>
      <c r="E1277" s="27" t="s">
        <v>6920</v>
      </c>
      <c r="F1277" s="27" t="s">
        <v>8370</v>
      </c>
      <c r="H1277" s="123" t="s">
        <v>6256</v>
      </c>
      <c r="I1277" s="30" t="s">
        <v>6761</v>
      </c>
      <c r="J1277" s="27" t="s">
        <v>6922</v>
      </c>
      <c r="M1277" s="27" t="str">
        <f>IF(SUMPRODUCT(($H$2:H1277=H1277)*1)=1,I1277,LOOKUP(1,0/($H$1:H1276=H1277),$M$1:M1276)&amp;","&amp;I1277)</f>
        <v>TS0077 新世代分行系統(NBS)</v>
      </c>
    </row>
    <row r="1278" spans="1:13">
      <c r="A1278" s="30" t="s">
        <v>6819</v>
      </c>
      <c r="B1278" s="27" t="s">
        <v>6676</v>
      </c>
      <c r="D1278" s="27" t="s">
        <v>8371</v>
      </c>
      <c r="E1278" s="27" t="s">
        <v>6920</v>
      </c>
      <c r="F1278" s="27" t="s">
        <v>8372</v>
      </c>
      <c r="H1278" s="123" t="s">
        <v>6257</v>
      </c>
      <c r="I1278" s="30" t="s">
        <v>6761</v>
      </c>
      <c r="J1278" s="27" t="s">
        <v>6922</v>
      </c>
      <c r="M1278" s="27" t="str">
        <f>IF(SUMPRODUCT(($H$2:H1278=H1278)*1)=1,I1278,LOOKUP(1,0/($H$1:H1277=H1278),$M$1:M1277)&amp;","&amp;I1278)</f>
        <v>TS0077 新世代分行系統(NBS)</v>
      </c>
    </row>
    <row r="1279" spans="1:13">
      <c r="A1279" s="30" t="s">
        <v>6819</v>
      </c>
      <c r="B1279" s="27" t="s">
        <v>6676</v>
      </c>
      <c r="D1279" s="27" t="s">
        <v>8373</v>
      </c>
      <c r="E1279" s="27" t="s">
        <v>7161</v>
      </c>
      <c r="F1279" s="27" t="s">
        <v>6259</v>
      </c>
      <c r="H1279" s="123" t="s">
        <v>6258</v>
      </c>
      <c r="I1279" s="30" t="s">
        <v>6761</v>
      </c>
      <c r="J1279" s="27" t="s">
        <v>8374</v>
      </c>
      <c r="M1279" s="27" t="str">
        <f>IF(SUMPRODUCT(($H$2:H1279=H1279)*1)=1,I1279,LOOKUP(1,0/($H$1:H1278=H1279),$M$1:M1278)&amp;","&amp;I1279)</f>
        <v>TS0077 新世代分行系統(NBS)</v>
      </c>
    </row>
    <row r="1280" spans="1:13">
      <c r="A1280" s="30" t="s">
        <v>6819</v>
      </c>
      <c r="B1280" s="27" t="s">
        <v>6676</v>
      </c>
      <c r="D1280" s="27" t="s">
        <v>8375</v>
      </c>
      <c r="E1280" s="27" t="s">
        <v>7161</v>
      </c>
      <c r="F1280" s="27" t="s">
        <v>8376</v>
      </c>
      <c r="H1280" s="123" t="s">
        <v>6260</v>
      </c>
      <c r="I1280" s="30" t="s">
        <v>6761</v>
      </c>
      <c r="J1280" s="27" t="s">
        <v>8374</v>
      </c>
      <c r="M1280" s="27" t="str">
        <f>IF(SUMPRODUCT(($H$2:H1280=H1280)*1)=1,I1280,LOOKUP(1,0/($H$1:H1279=H1280),$M$1:M1279)&amp;","&amp;I1280)</f>
        <v>TS0077 新世代分行系統(NBS)</v>
      </c>
    </row>
    <row r="1281" spans="1:13">
      <c r="A1281" s="30" t="s">
        <v>6819</v>
      </c>
      <c r="B1281" s="27" t="s">
        <v>6676</v>
      </c>
      <c r="D1281" s="27" t="s">
        <v>8377</v>
      </c>
      <c r="E1281" s="27" t="s">
        <v>7161</v>
      </c>
      <c r="F1281" s="27" t="s">
        <v>8378</v>
      </c>
      <c r="H1281" s="123" t="s">
        <v>6261</v>
      </c>
      <c r="I1281" s="30" t="s">
        <v>6761</v>
      </c>
      <c r="J1281" s="27" t="s">
        <v>8374</v>
      </c>
      <c r="M1281" s="27" t="str">
        <f>IF(SUMPRODUCT(($H$2:H1281=H1281)*1)=1,I1281,LOOKUP(1,0/($H$1:H1280=H1281),$M$1:M1280)&amp;","&amp;I1281)</f>
        <v>TS0077 新世代分行系統(NBS)</v>
      </c>
    </row>
    <row r="1282" spans="1:13">
      <c r="A1282" s="30" t="s">
        <v>6819</v>
      </c>
      <c r="B1282" s="27" t="s">
        <v>6676</v>
      </c>
      <c r="D1282" s="27" t="s">
        <v>8379</v>
      </c>
      <c r="E1282" s="27" t="s">
        <v>6926</v>
      </c>
      <c r="F1282" s="27" t="s">
        <v>5059</v>
      </c>
      <c r="H1282" s="123" t="s">
        <v>6262</v>
      </c>
      <c r="I1282" s="30" t="s">
        <v>6761</v>
      </c>
      <c r="J1282" s="27" t="s">
        <v>6928</v>
      </c>
      <c r="M1282" s="27" t="str">
        <f>IF(SUMPRODUCT(($H$2:H1282=H1282)*1)=1,I1282,LOOKUP(1,0/($H$1:H1281=H1282),$M$1:M1281)&amp;","&amp;I1282)</f>
        <v>TS0077 新世代分行系統(NBS)</v>
      </c>
    </row>
    <row r="1283" spans="1:13">
      <c r="A1283" s="30" t="s">
        <v>6819</v>
      </c>
      <c r="B1283" s="27" t="s">
        <v>6676</v>
      </c>
      <c r="D1283" s="27" t="s">
        <v>8380</v>
      </c>
      <c r="E1283" s="27" t="s">
        <v>6926</v>
      </c>
      <c r="F1283" s="27" t="s">
        <v>6264</v>
      </c>
      <c r="H1283" s="123" t="s">
        <v>6263</v>
      </c>
      <c r="I1283" s="30" t="s">
        <v>6761</v>
      </c>
      <c r="J1283" s="27" t="s">
        <v>6928</v>
      </c>
      <c r="M1283" s="27" t="str">
        <f>IF(SUMPRODUCT(($H$2:H1283=H1283)*1)=1,I1283,LOOKUP(1,0/($H$1:H1282=H1283),$M$1:M1282)&amp;","&amp;I1283)</f>
        <v>TS0077 新世代分行系統(NBS)</v>
      </c>
    </row>
    <row r="1284" spans="1:13">
      <c r="A1284" s="30" t="s">
        <v>6819</v>
      </c>
      <c r="B1284" s="27" t="s">
        <v>6676</v>
      </c>
      <c r="D1284" s="27" t="s">
        <v>8381</v>
      </c>
      <c r="E1284" s="27" t="s">
        <v>6926</v>
      </c>
      <c r="F1284" s="27" t="s">
        <v>5046</v>
      </c>
      <c r="H1284" s="123" t="s">
        <v>6265</v>
      </c>
      <c r="I1284" s="30" t="s">
        <v>6761</v>
      </c>
      <c r="J1284" s="27" t="s">
        <v>6928</v>
      </c>
      <c r="M1284" s="27" t="str">
        <f>IF(SUMPRODUCT(($H$2:H1284=H1284)*1)=1,I1284,LOOKUP(1,0/($H$1:H1283=H1284),$M$1:M1283)&amp;","&amp;I1284)</f>
        <v>TS0077 新世代分行系統(NBS)</v>
      </c>
    </row>
    <row r="1285" spans="1:13">
      <c r="A1285" s="30" t="s">
        <v>6819</v>
      </c>
      <c r="B1285" s="27" t="s">
        <v>6676</v>
      </c>
      <c r="D1285" s="27" t="s">
        <v>8382</v>
      </c>
      <c r="E1285" s="27" t="s">
        <v>6926</v>
      </c>
      <c r="F1285" s="27" t="s">
        <v>5048</v>
      </c>
      <c r="H1285" s="123" t="s">
        <v>6266</v>
      </c>
      <c r="I1285" s="30" t="s">
        <v>6761</v>
      </c>
      <c r="J1285" s="27" t="s">
        <v>6928</v>
      </c>
      <c r="M1285" s="27" t="str">
        <f>IF(SUMPRODUCT(($H$2:H1285=H1285)*1)=1,I1285,LOOKUP(1,0/($H$1:H1284=H1285),$M$1:M1284)&amp;","&amp;I1285)</f>
        <v>TS0077 新世代分行系統(NBS)</v>
      </c>
    </row>
    <row r="1286" spans="1:13">
      <c r="A1286" s="30" t="s">
        <v>6819</v>
      </c>
      <c r="B1286" s="27" t="s">
        <v>6676</v>
      </c>
      <c r="D1286" s="27" t="s">
        <v>8383</v>
      </c>
      <c r="E1286" s="27" t="s">
        <v>6926</v>
      </c>
      <c r="F1286" s="27" t="s">
        <v>6268</v>
      </c>
      <c r="H1286" s="123" t="s">
        <v>6267</v>
      </c>
      <c r="I1286" s="30" t="s">
        <v>6761</v>
      </c>
      <c r="J1286" s="27" t="s">
        <v>6928</v>
      </c>
      <c r="M1286" s="27" t="str">
        <f>IF(SUMPRODUCT(($H$2:H1286=H1286)*1)=1,I1286,LOOKUP(1,0/($H$1:H1285=H1286),$M$1:M1285)&amp;","&amp;I1286)</f>
        <v>TS0077 新世代分行系統(NBS)</v>
      </c>
    </row>
    <row r="1287" spans="1:13">
      <c r="A1287" s="30" t="s">
        <v>6819</v>
      </c>
      <c r="B1287" s="27" t="s">
        <v>6676</v>
      </c>
      <c r="D1287" s="27" t="s">
        <v>8384</v>
      </c>
      <c r="E1287" s="27" t="s">
        <v>6926</v>
      </c>
      <c r="F1287" s="27" t="s">
        <v>5047</v>
      </c>
      <c r="H1287" s="123" t="s">
        <v>6269</v>
      </c>
      <c r="I1287" s="30" t="s">
        <v>6761</v>
      </c>
      <c r="J1287" s="27" t="s">
        <v>6928</v>
      </c>
      <c r="M1287" s="27" t="str">
        <f>IF(SUMPRODUCT(($H$2:H1287=H1287)*1)=1,I1287,LOOKUP(1,0/($H$1:H1286=H1287),$M$1:M1286)&amp;","&amp;I1287)</f>
        <v>TS0077 新世代分行系統(NBS)</v>
      </c>
    </row>
    <row r="1288" spans="1:13">
      <c r="A1288" s="30" t="s">
        <v>6819</v>
      </c>
      <c r="B1288" s="27" t="s">
        <v>6676</v>
      </c>
      <c r="D1288" s="27" t="s">
        <v>8385</v>
      </c>
      <c r="E1288" s="27" t="s">
        <v>6926</v>
      </c>
      <c r="F1288" s="27" t="s">
        <v>6271</v>
      </c>
      <c r="H1288" s="123" t="s">
        <v>6270</v>
      </c>
      <c r="I1288" s="30" t="s">
        <v>6761</v>
      </c>
      <c r="J1288" s="27" t="s">
        <v>6928</v>
      </c>
      <c r="M1288" s="27" t="str">
        <f>IF(SUMPRODUCT(($H$2:H1288=H1288)*1)=1,I1288,LOOKUP(1,0/($H$1:H1287=H1288),$M$1:M1287)&amp;","&amp;I1288)</f>
        <v>TS0077 新世代分行系統(NBS)</v>
      </c>
    </row>
    <row r="1289" spans="1:13">
      <c r="A1289" s="30" t="s">
        <v>6819</v>
      </c>
      <c r="B1289" s="27" t="s">
        <v>6676</v>
      </c>
      <c r="D1289" s="27" t="s">
        <v>8386</v>
      </c>
      <c r="E1289" s="27" t="s">
        <v>6926</v>
      </c>
      <c r="F1289" s="27" t="s">
        <v>6273</v>
      </c>
      <c r="H1289" s="123" t="s">
        <v>6272</v>
      </c>
      <c r="I1289" s="30" t="s">
        <v>6761</v>
      </c>
      <c r="J1289" s="27" t="s">
        <v>6928</v>
      </c>
      <c r="M1289" s="27" t="str">
        <f>IF(SUMPRODUCT(($H$2:H1289=H1289)*1)=1,I1289,LOOKUP(1,0/($H$1:H1288=H1289),$M$1:M1288)&amp;","&amp;I1289)</f>
        <v>TS0077 新世代分行系統(NBS)</v>
      </c>
    </row>
    <row r="1290" spans="1:13">
      <c r="A1290" s="30" t="s">
        <v>6819</v>
      </c>
      <c r="B1290" s="27" t="s">
        <v>6676</v>
      </c>
      <c r="D1290" s="27" t="s">
        <v>8387</v>
      </c>
      <c r="E1290" s="27" t="s">
        <v>6926</v>
      </c>
      <c r="F1290" s="27" t="s">
        <v>6275</v>
      </c>
      <c r="H1290" s="123" t="s">
        <v>6274</v>
      </c>
      <c r="I1290" s="30" t="s">
        <v>6761</v>
      </c>
      <c r="J1290" s="27" t="s">
        <v>6928</v>
      </c>
      <c r="M1290" s="27" t="str">
        <f>IF(SUMPRODUCT(($H$2:H1290=H1290)*1)=1,I1290,LOOKUP(1,0/($H$1:H1289=H1290),$M$1:M1289)&amp;","&amp;I1290)</f>
        <v>TS0077 新世代分行系統(NBS)</v>
      </c>
    </row>
    <row r="1291" spans="1:13">
      <c r="A1291" s="30" t="s">
        <v>6819</v>
      </c>
      <c r="B1291" s="27" t="s">
        <v>6676</v>
      </c>
      <c r="D1291" s="27" t="s">
        <v>8388</v>
      </c>
      <c r="E1291" s="27" t="s">
        <v>6584</v>
      </c>
      <c r="F1291" s="27" t="s">
        <v>8389</v>
      </c>
      <c r="H1291" s="123" t="s">
        <v>6276</v>
      </c>
      <c r="I1291" s="30" t="s">
        <v>6761</v>
      </c>
      <c r="J1291" s="27" t="s">
        <v>8390</v>
      </c>
      <c r="M1291" s="27" t="str">
        <f>IF(SUMPRODUCT(($H$2:H1291=H1291)*1)=1,I1291,LOOKUP(1,0/($H$1:H1290=H1291),$M$1:M1290)&amp;","&amp;I1291)</f>
        <v>TS0077 新世代分行系統(NBS)</v>
      </c>
    </row>
    <row r="1292" spans="1:13">
      <c r="A1292" s="30" t="s">
        <v>6819</v>
      </c>
      <c r="B1292" s="27" t="s">
        <v>6676</v>
      </c>
      <c r="D1292" s="27" t="s">
        <v>8391</v>
      </c>
      <c r="E1292" s="27" t="s">
        <v>6584</v>
      </c>
      <c r="F1292" s="27" t="s">
        <v>8392</v>
      </c>
      <c r="H1292" s="123" t="s">
        <v>6277</v>
      </c>
      <c r="I1292" s="30" t="s">
        <v>6761</v>
      </c>
      <c r="J1292" s="27" t="s">
        <v>6936</v>
      </c>
      <c r="M1292" s="27" t="str">
        <f>IF(SUMPRODUCT(($H$2:H1292=H1292)*1)=1,I1292,LOOKUP(1,0/($H$1:H1291=H1292),$M$1:M1291)&amp;","&amp;I1292)</f>
        <v>TS0077 新世代分行系統(NBS)</v>
      </c>
    </row>
    <row r="1293" spans="1:13">
      <c r="A1293" s="30" t="s">
        <v>6819</v>
      </c>
      <c r="B1293" s="27" t="s">
        <v>6676</v>
      </c>
      <c r="D1293" s="27" t="s">
        <v>8393</v>
      </c>
      <c r="E1293" s="27" t="s">
        <v>7349</v>
      </c>
      <c r="F1293" s="27" t="s">
        <v>8394</v>
      </c>
      <c r="H1293" s="123" t="s">
        <v>6278</v>
      </c>
      <c r="I1293" s="30" t="s">
        <v>6761</v>
      </c>
      <c r="J1293" s="27" t="s">
        <v>6936</v>
      </c>
      <c r="M1293" s="27" t="str">
        <f>IF(SUMPRODUCT(($H$2:H1293=H1293)*1)=1,I1293,LOOKUP(1,0/($H$1:H1292=H1293),$M$1:M1292)&amp;","&amp;I1293)</f>
        <v>TS0077 新世代分行系統(NBS)</v>
      </c>
    </row>
    <row r="1294" spans="1:13">
      <c r="A1294" s="30" t="s">
        <v>6819</v>
      </c>
      <c r="B1294" s="27" t="s">
        <v>6676</v>
      </c>
      <c r="D1294" s="27" t="s">
        <v>8395</v>
      </c>
      <c r="E1294" s="27" t="s">
        <v>6926</v>
      </c>
      <c r="F1294" s="27" t="s">
        <v>8396</v>
      </c>
      <c r="H1294" s="123" t="s">
        <v>6279</v>
      </c>
      <c r="I1294" s="30" t="s">
        <v>6761</v>
      </c>
      <c r="J1294" s="27" t="s">
        <v>6928</v>
      </c>
      <c r="M1294" s="27" t="str">
        <f>IF(SUMPRODUCT(($H$2:H1294=H1294)*1)=1,I1294,LOOKUP(1,0/($H$1:H1293=H1294),$M$1:M1293)&amp;","&amp;I1294)</f>
        <v>TS0077 新世代分行系統(NBS)</v>
      </c>
    </row>
    <row r="1295" spans="1:13">
      <c r="A1295" s="30" t="s">
        <v>6819</v>
      </c>
      <c r="B1295" s="27" t="s">
        <v>6676</v>
      </c>
      <c r="D1295" s="27" t="s">
        <v>8397</v>
      </c>
      <c r="E1295" s="27" t="s">
        <v>6926</v>
      </c>
      <c r="F1295" s="27" t="s">
        <v>8398</v>
      </c>
      <c r="H1295" s="123" t="s">
        <v>6280</v>
      </c>
      <c r="I1295" s="30" t="s">
        <v>6761</v>
      </c>
      <c r="J1295" s="27" t="s">
        <v>6928</v>
      </c>
      <c r="M1295" s="27" t="str">
        <f>IF(SUMPRODUCT(($H$2:H1295=H1295)*1)=1,I1295,LOOKUP(1,0/($H$1:H1294=H1295),$M$1:M1294)&amp;","&amp;I1295)</f>
        <v>TS0077 新世代分行系統(NBS)</v>
      </c>
    </row>
    <row r="1296" spans="1:13">
      <c r="A1296" s="30" t="s">
        <v>6819</v>
      </c>
      <c r="B1296" s="27" t="s">
        <v>6676</v>
      </c>
      <c r="D1296" s="27" t="s">
        <v>8399</v>
      </c>
      <c r="E1296" s="27" t="s">
        <v>6926</v>
      </c>
      <c r="F1296" s="27" t="s">
        <v>8400</v>
      </c>
      <c r="H1296" s="123" t="s">
        <v>6281</v>
      </c>
      <c r="I1296" s="30" t="s">
        <v>6761</v>
      </c>
      <c r="J1296" s="27" t="s">
        <v>6928</v>
      </c>
      <c r="M1296" s="27" t="str">
        <f>IF(SUMPRODUCT(($H$2:H1296=H1296)*1)=1,I1296,LOOKUP(1,0/($H$1:H1295=H1296),$M$1:M1295)&amp;","&amp;I1296)</f>
        <v>TS0077 新世代分行系統(NBS)</v>
      </c>
    </row>
    <row r="1297" spans="1:13">
      <c r="A1297" s="30" t="s">
        <v>6819</v>
      </c>
      <c r="B1297" s="27" t="s">
        <v>6676</v>
      </c>
      <c r="D1297" s="27" t="s">
        <v>6925</v>
      </c>
      <c r="E1297" s="27" t="s">
        <v>6926</v>
      </c>
      <c r="F1297" s="27" t="s">
        <v>6927</v>
      </c>
      <c r="H1297" s="123" t="s">
        <v>6282</v>
      </c>
      <c r="I1297" s="30" t="s">
        <v>6761</v>
      </c>
      <c r="J1297" s="27" t="s">
        <v>6928</v>
      </c>
      <c r="M1297" s="27" t="str">
        <f>IF(SUMPRODUCT(($H$2:H1297=H1297)*1)=1,I1297,LOOKUP(1,0/($H$1:H1296=H1297),$M$1:M1296)&amp;","&amp;I1297)</f>
        <v>TS0077 新世代分行系統(NBS)</v>
      </c>
    </row>
    <row r="1298" spans="1:13">
      <c r="A1298" s="30" t="s">
        <v>6819</v>
      </c>
      <c r="B1298" s="27" t="s">
        <v>6676</v>
      </c>
      <c r="D1298" s="27" t="s">
        <v>8401</v>
      </c>
      <c r="E1298" s="27" t="s">
        <v>6926</v>
      </c>
      <c r="F1298" s="27" t="s">
        <v>8402</v>
      </c>
      <c r="H1298" s="123" t="s">
        <v>6283</v>
      </c>
      <c r="I1298" s="30" t="s">
        <v>6761</v>
      </c>
      <c r="J1298" s="27" t="s">
        <v>6928</v>
      </c>
      <c r="M1298" s="27" t="str">
        <f>IF(SUMPRODUCT(($H$2:H1298=H1298)*1)=1,I1298,LOOKUP(1,0/($H$1:H1297=H1298),$M$1:M1297)&amp;","&amp;I1298)</f>
        <v>TS0077 新世代分行系統(NBS)</v>
      </c>
    </row>
    <row r="1299" spans="1:13">
      <c r="A1299" s="30" t="s">
        <v>6819</v>
      </c>
      <c r="B1299" s="27" t="s">
        <v>6676</v>
      </c>
      <c r="D1299" s="27" t="s">
        <v>6948</v>
      </c>
      <c r="E1299" s="27" t="s">
        <v>6926</v>
      </c>
      <c r="F1299" s="27" t="s">
        <v>6949</v>
      </c>
      <c r="H1299" s="123" t="s">
        <v>6284</v>
      </c>
      <c r="I1299" s="30" t="s">
        <v>6761</v>
      </c>
      <c r="J1299" s="27" t="s">
        <v>6928</v>
      </c>
      <c r="M1299" s="27" t="str">
        <f>IF(SUMPRODUCT(($H$2:H1299=H1299)*1)=1,I1299,LOOKUP(1,0/($H$1:H1298=H1299),$M$1:M1298)&amp;","&amp;I1299)</f>
        <v>TS0077 新世代分行系統(NBS)</v>
      </c>
    </row>
    <row r="1300" spans="1:13">
      <c r="A1300" s="30" t="s">
        <v>6819</v>
      </c>
      <c r="B1300" s="27" t="s">
        <v>6676</v>
      </c>
      <c r="D1300" s="27" t="s">
        <v>8403</v>
      </c>
      <c r="E1300" s="27" t="s">
        <v>6926</v>
      </c>
      <c r="F1300" s="27" t="s">
        <v>6286</v>
      </c>
      <c r="H1300" s="123" t="s">
        <v>6285</v>
      </c>
      <c r="I1300" s="30" t="s">
        <v>6761</v>
      </c>
      <c r="J1300" s="27" t="s">
        <v>6928</v>
      </c>
      <c r="M1300" s="27" t="str">
        <f>IF(SUMPRODUCT(($H$2:H1300=H1300)*1)=1,I1300,LOOKUP(1,0/($H$1:H1299=H1300),$M$1:M1299)&amp;","&amp;I1300)</f>
        <v>TS0077 新世代分行系統(NBS)</v>
      </c>
    </row>
    <row r="1301" spans="1:13">
      <c r="A1301" s="30" t="s">
        <v>6819</v>
      </c>
      <c r="B1301" s="27" t="s">
        <v>6676</v>
      </c>
      <c r="D1301" s="27" t="s">
        <v>8404</v>
      </c>
      <c r="E1301" s="27" t="s">
        <v>6926</v>
      </c>
      <c r="F1301" s="27" t="s">
        <v>6288</v>
      </c>
      <c r="H1301" s="123" t="s">
        <v>6287</v>
      </c>
      <c r="I1301" s="30" t="s">
        <v>6761</v>
      </c>
      <c r="J1301" s="27" t="s">
        <v>6928</v>
      </c>
      <c r="M1301" s="27" t="str">
        <f>IF(SUMPRODUCT(($H$2:H1301=H1301)*1)=1,I1301,LOOKUP(1,0/($H$1:H1300=H1301),$M$1:M1300)&amp;","&amp;I1301)</f>
        <v>TS0077 新世代分行系統(NBS)</v>
      </c>
    </row>
    <row r="1302" spans="1:13">
      <c r="A1302" s="30" t="s">
        <v>6819</v>
      </c>
      <c r="B1302" s="27" t="s">
        <v>6676</v>
      </c>
      <c r="D1302" s="27" t="s">
        <v>6958</v>
      </c>
      <c r="E1302" s="27" t="s">
        <v>6926</v>
      </c>
      <c r="F1302" s="27" t="s">
        <v>5050</v>
      </c>
      <c r="H1302" s="123" t="s">
        <v>6289</v>
      </c>
      <c r="I1302" s="30" t="s">
        <v>6761</v>
      </c>
      <c r="J1302" s="27" t="s">
        <v>6928</v>
      </c>
      <c r="M1302" s="27" t="str">
        <f>IF(SUMPRODUCT(($H$2:H1302=H1302)*1)=1,I1302,LOOKUP(1,0/($H$1:H1301=H1302),$M$1:M1301)&amp;","&amp;I1302)</f>
        <v>TS0077 新世代分行系統(NBS)</v>
      </c>
    </row>
    <row r="1303" spans="1:13">
      <c r="A1303" s="30" t="s">
        <v>6819</v>
      </c>
      <c r="B1303" s="27" t="s">
        <v>6676</v>
      </c>
      <c r="D1303" s="27" t="s">
        <v>8405</v>
      </c>
      <c r="E1303" s="27" t="s">
        <v>6920</v>
      </c>
      <c r="F1303" s="27" t="s">
        <v>8406</v>
      </c>
      <c r="H1303" s="123" t="s">
        <v>6290</v>
      </c>
      <c r="I1303" s="30" t="s">
        <v>6761</v>
      </c>
      <c r="J1303" s="27" t="s">
        <v>6922</v>
      </c>
      <c r="M1303" s="27" t="str">
        <f>IF(SUMPRODUCT(($H$2:H1303=H1303)*1)=1,I1303,LOOKUP(1,0/($H$1:H1302=H1303),$M$1:M1302)&amp;","&amp;I1303)</f>
        <v>TS0077 新世代分行系統(NBS)</v>
      </c>
    </row>
    <row r="1304" spans="1:13">
      <c r="A1304" s="30" t="s">
        <v>6819</v>
      </c>
      <c r="B1304" s="27" t="s">
        <v>6676</v>
      </c>
      <c r="D1304" s="27" t="s">
        <v>6939</v>
      </c>
      <c r="E1304" s="27" t="s">
        <v>6920</v>
      </c>
      <c r="F1304" s="27" t="s">
        <v>6938</v>
      </c>
      <c r="H1304" s="123" t="s">
        <v>6291</v>
      </c>
      <c r="I1304" s="30" t="s">
        <v>6761</v>
      </c>
      <c r="J1304" s="27" t="s">
        <v>6922</v>
      </c>
      <c r="M1304" s="27" t="str">
        <f>IF(SUMPRODUCT(($H$2:H1304=H1304)*1)=1,I1304,LOOKUP(1,0/($H$1:H1303=H1304),$M$1:M1303)&amp;","&amp;I1304)</f>
        <v>TS0077 新世代分行系統(NBS)</v>
      </c>
    </row>
    <row r="1305" spans="1:13">
      <c r="A1305" s="30" t="s">
        <v>6819</v>
      </c>
      <c r="B1305" s="27" t="s">
        <v>6676</v>
      </c>
      <c r="D1305" s="27" t="s">
        <v>8407</v>
      </c>
      <c r="E1305" s="27" t="s">
        <v>6920</v>
      </c>
      <c r="F1305" s="27" t="s">
        <v>8408</v>
      </c>
      <c r="H1305" s="123" t="s">
        <v>6292</v>
      </c>
      <c r="I1305" s="30" t="s">
        <v>6761</v>
      </c>
      <c r="J1305" s="27" t="s">
        <v>6922</v>
      </c>
      <c r="M1305" s="27" t="str">
        <f>IF(SUMPRODUCT(($H$2:H1305=H1305)*1)=1,I1305,LOOKUP(1,0/($H$1:H1304=H1305),$M$1:M1304)&amp;","&amp;I1305)</f>
        <v>TS0077 新世代分行系統(NBS)</v>
      </c>
    </row>
    <row r="1306" spans="1:13">
      <c r="A1306" s="30" t="s">
        <v>6819</v>
      </c>
      <c r="B1306" s="27" t="s">
        <v>6676</v>
      </c>
      <c r="D1306" s="27" t="s">
        <v>8409</v>
      </c>
      <c r="E1306" s="27" t="s">
        <v>7388</v>
      </c>
      <c r="F1306" s="27" t="s">
        <v>6294</v>
      </c>
      <c r="H1306" s="123" t="s">
        <v>6293</v>
      </c>
      <c r="I1306" s="30" t="s">
        <v>6761</v>
      </c>
      <c r="J1306" s="27" t="s">
        <v>8410</v>
      </c>
      <c r="M1306" s="27" t="str">
        <f>IF(SUMPRODUCT(($H$2:H1306=H1306)*1)=1,I1306,LOOKUP(1,0/($H$1:H1305=H1306),$M$1:M1305)&amp;","&amp;I1306)</f>
        <v>TS0077 新世代分行系統(NBS)</v>
      </c>
    </row>
    <row r="1307" spans="1:13">
      <c r="A1307" s="30" t="s">
        <v>6819</v>
      </c>
      <c r="B1307" s="27" t="s">
        <v>6676</v>
      </c>
      <c r="D1307" s="27" t="s">
        <v>8411</v>
      </c>
      <c r="E1307" s="27" t="s">
        <v>7388</v>
      </c>
      <c r="F1307" s="27" t="s">
        <v>8412</v>
      </c>
      <c r="H1307" s="123" t="s">
        <v>6295</v>
      </c>
      <c r="I1307" s="30" t="s">
        <v>6761</v>
      </c>
      <c r="J1307" s="27" t="s">
        <v>8410</v>
      </c>
      <c r="M1307" s="27" t="str">
        <f>IF(SUMPRODUCT(($H$2:H1307=H1307)*1)=1,I1307,LOOKUP(1,0/($H$1:H1306=H1307),$M$1:M1306)&amp;","&amp;I1307)</f>
        <v>TS0077 新世代分行系統(NBS)</v>
      </c>
    </row>
    <row r="1308" spans="1:13">
      <c r="A1308" s="30" t="s">
        <v>6819</v>
      </c>
      <c r="B1308" s="27" t="s">
        <v>6676</v>
      </c>
      <c r="D1308" s="27" t="s">
        <v>8413</v>
      </c>
      <c r="E1308" s="27" t="s">
        <v>7388</v>
      </c>
      <c r="F1308" s="27" t="s">
        <v>8414</v>
      </c>
      <c r="H1308" s="123" t="s">
        <v>6296</v>
      </c>
      <c r="I1308" s="30" t="s">
        <v>6761</v>
      </c>
      <c r="J1308" s="27" t="s">
        <v>8410</v>
      </c>
      <c r="M1308" s="27" t="str">
        <f>IF(SUMPRODUCT(($H$2:H1308=H1308)*1)=1,I1308,LOOKUP(1,0/($H$1:H1307=H1308),$M$1:M1307)&amp;","&amp;I1308)</f>
        <v>TS0077 新世代分行系統(NBS)</v>
      </c>
    </row>
    <row r="1309" spans="1:13">
      <c r="A1309" s="30" t="s">
        <v>6819</v>
      </c>
      <c r="B1309" s="27" t="s">
        <v>6676</v>
      </c>
      <c r="D1309" s="27" t="s">
        <v>8415</v>
      </c>
      <c r="E1309" s="27" t="s">
        <v>7388</v>
      </c>
      <c r="F1309" s="27" t="s">
        <v>8416</v>
      </c>
      <c r="H1309" s="123" t="s">
        <v>6297</v>
      </c>
      <c r="I1309" s="30" t="s">
        <v>6761</v>
      </c>
      <c r="J1309" s="27" t="s">
        <v>8410</v>
      </c>
      <c r="M1309" s="27" t="str">
        <f>IF(SUMPRODUCT(($H$2:H1309=H1309)*1)=1,I1309,LOOKUP(1,0/($H$1:H1308=H1309),$M$1:M1308)&amp;","&amp;I1309)</f>
        <v>TS0077 新世代分行系統(NBS)</v>
      </c>
    </row>
    <row r="1310" spans="1:13">
      <c r="A1310" s="30" t="s">
        <v>6819</v>
      </c>
      <c r="B1310" s="27" t="s">
        <v>6676</v>
      </c>
      <c r="D1310" s="27" t="s">
        <v>8417</v>
      </c>
      <c r="E1310" s="27" t="s">
        <v>6968</v>
      </c>
      <c r="F1310" s="27" t="s">
        <v>8418</v>
      </c>
      <c r="H1310" s="123" t="s">
        <v>6298</v>
      </c>
      <c r="I1310" s="30" t="s">
        <v>6761</v>
      </c>
      <c r="J1310" s="27" t="s">
        <v>8410</v>
      </c>
      <c r="M1310" s="27" t="str">
        <f>IF(SUMPRODUCT(($H$2:H1310=H1310)*1)=1,I1310,LOOKUP(1,0/($H$1:H1309=H1310),$M$1:M1309)&amp;","&amp;I1310)</f>
        <v>TS0077 新世代分行系統(NBS)</v>
      </c>
    </row>
    <row r="1311" spans="1:13">
      <c r="A1311" s="30" t="s">
        <v>6819</v>
      </c>
      <c r="B1311" s="27" t="s">
        <v>6676</v>
      </c>
      <c r="D1311" s="27" t="s">
        <v>8419</v>
      </c>
      <c r="E1311" s="27" t="s">
        <v>6968</v>
      </c>
      <c r="F1311" s="27" t="s">
        <v>6300</v>
      </c>
      <c r="H1311" s="123" t="s">
        <v>6299</v>
      </c>
      <c r="I1311" s="30" t="s">
        <v>6761</v>
      </c>
      <c r="J1311" s="27" t="s">
        <v>6943</v>
      </c>
      <c r="M1311" s="27" t="str">
        <f>IF(SUMPRODUCT(($H$2:H1311=H1311)*1)=1,I1311,LOOKUP(1,0/($H$1:H1310=H1311),$M$1:M1310)&amp;","&amp;I1311)</f>
        <v>TS0077 新世代分行系統(NBS)</v>
      </c>
    </row>
    <row r="1312" spans="1:13">
      <c r="A1312" s="30" t="s">
        <v>6819</v>
      </c>
      <c r="B1312" s="27" t="s">
        <v>6676</v>
      </c>
      <c r="D1312" s="27" t="s">
        <v>8420</v>
      </c>
      <c r="E1312" s="27" t="s">
        <v>6968</v>
      </c>
      <c r="F1312" s="27" t="s">
        <v>6302</v>
      </c>
      <c r="H1312" s="123" t="s">
        <v>6301</v>
      </c>
      <c r="I1312" s="30" t="s">
        <v>6761</v>
      </c>
      <c r="J1312" s="27" t="s">
        <v>6943</v>
      </c>
      <c r="M1312" s="27" t="str">
        <f>IF(SUMPRODUCT(($H$2:H1312=H1312)*1)=1,I1312,LOOKUP(1,0/($H$1:H1311=H1312),$M$1:M1311)&amp;","&amp;I1312)</f>
        <v>TS0077 新世代分行系統(NBS)</v>
      </c>
    </row>
    <row r="1313" spans="1:13">
      <c r="A1313" s="30" t="s">
        <v>6819</v>
      </c>
      <c r="B1313" s="27" t="s">
        <v>6676</v>
      </c>
      <c r="D1313" s="27" t="s">
        <v>8421</v>
      </c>
      <c r="E1313" s="27" t="s">
        <v>6968</v>
      </c>
      <c r="F1313" s="27" t="s">
        <v>6304</v>
      </c>
      <c r="H1313" s="123" t="s">
        <v>6303</v>
      </c>
      <c r="I1313" s="30" t="s">
        <v>6761</v>
      </c>
      <c r="J1313" s="27" t="s">
        <v>6943</v>
      </c>
      <c r="M1313" s="27" t="str">
        <f>IF(SUMPRODUCT(($H$2:H1313=H1313)*1)=1,I1313,LOOKUP(1,0/($H$1:H1312=H1313),$M$1:M1312)&amp;","&amp;I1313)</f>
        <v>TS0077 新世代分行系統(NBS)</v>
      </c>
    </row>
    <row r="1314" spans="1:13">
      <c r="A1314" s="30" t="s">
        <v>6819</v>
      </c>
      <c r="B1314" s="27" t="s">
        <v>6676</v>
      </c>
      <c r="D1314" s="27" t="s">
        <v>8422</v>
      </c>
      <c r="E1314" s="27" t="s">
        <v>6968</v>
      </c>
      <c r="F1314" s="27" t="s">
        <v>8297</v>
      </c>
      <c r="H1314" s="123" t="s">
        <v>6305</v>
      </c>
      <c r="I1314" s="30" t="s">
        <v>6761</v>
      </c>
      <c r="J1314" s="27" t="s">
        <v>6943</v>
      </c>
      <c r="M1314" s="27" t="str">
        <f>IF(SUMPRODUCT(($H$2:H1314=H1314)*1)=1,I1314,LOOKUP(1,0/($H$1:H1313=H1314),$M$1:M1313)&amp;","&amp;I1314)</f>
        <v>TS0077 新世代分行系統(NBS)</v>
      </c>
    </row>
    <row r="1315" spans="1:13">
      <c r="A1315" s="30" t="s">
        <v>6819</v>
      </c>
      <c r="B1315" s="27" t="s">
        <v>6676</v>
      </c>
      <c r="D1315" s="27" t="s">
        <v>8423</v>
      </c>
      <c r="E1315" s="27" t="s">
        <v>6968</v>
      </c>
      <c r="F1315" s="27" t="s">
        <v>8424</v>
      </c>
      <c r="H1315" s="123" t="s">
        <v>6306</v>
      </c>
      <c r="I1315" s="30" t="s">
        <v>6761</v>
      </c>
      <c r="J1315" s="27" t="s">
        <v>6943</v>
      </c>
      <c r="M1315" s="27" t="str">
        <f>IF(SUMPRODUCT(($H$2:H1315=H1315)*1)=1,I1315,LOOKUP(1,0/($H$1:H1314=H1315),$M$1:M1314)&amp;","&amp;I1315)</f>
        <v>TS0077 新世代分行系統(NBS)</v>
      </c>
    </row>
    <row r="1316" spans="1:13">
      <c r="A1316" s="30" t="s">
        <v>6819</v>
      </c>
      <c r="B1316" s="27" t="s">
        <v>6676</v>
      </c>
      <c r="D1316" s="27" t="s">
        <v>8425</v>
      </c>
      <c r="E1316" s="27" t="s">
        <v>6968</v>
      </c>
      <c r="F1316" s="27" t="s">
        <v>8426</v>
      </c>
      <c r="H1316" s="123" t="s">
        <v>6307</v>
      </c>
      <c r="I1316" s="30" t="s">
        <v>6761</v>
      </c>
      <c r="J1316" s="27" t="s">
        <v>6943</v>
      </c>
      <c r="M1316" s="27" t="str">
        <f>IF(SUMPRODUCT(($H$2:H1316=H1316)*1)=1,I1316,LOOKUP(1,0/($H$1:H1315=H1316),$M$1:M1315)&amp;","&amp;I1316)</f>
        <v>TS0077 新世代分行系統(NBS)</v>
      </c>
    </row>
    <row r="1317" spans="1:13">
      <c r="A1317" s="30" t="s">
        <v>6819</v>
      </c>
      <c r="B1317" s="27" t="s">
        <v>6676</v>
      </c>
      <c r="D1317" s="27" t="s">
        <v>8427</v>
      </c>
      <c r="E1317" s="27" t="s">
        <v>6968</v>
      </c>
      <c r="F1317" s="27" t="s">
        <v>8428</v>
      </c>
      <c r="H1317" s="123" t="s">
        <v>6308</v>
      </c>
      <c r="I1317" s="30" t="s">
        <v>6761</v>
      </c>
      <c r="J1317" s="27" t="s">
        <v>6943</v>
      </c>
      <c r="M1317" s="27" t="str">
        <f>IF(SUMPRODUCT(($H$2:H1317=H1317)*1)=1,I1317,LOOKUP(1,0/($H$1:H1316=H1317),$M$1:M1316)&amp;","&amp;I1317)</f>
        <v>TS0077 新世代分行系統(NBS)</v>
      </c>
    </row>
    <row r="1318" spans="1:13">
      <c r="A1318" s="30" t="s">
        <v>6819</v>
      </c>
      <c r="B1318" s="27" t="s">
        <v>6676</v>
      </c>
      <c r="D1318" s="27" t="s">
        <v>8429</v>
      </c>
      <c r="E1318" s="27" t="s">
        <v>6968</v>
      </c>
      <c r="F1318" s="27" t="s">
        <v>8430</v>
      </c>
      <c r="H1318" s="123" t="s">
        <v>6309</v>
      </c>
      <c r="I1318" s="30" t="s">
        <v>6761</v>
      </c>
      <c r="J1318" s="27" t="s">
        <v>6943</v>
      </c>
      <c r="M1318" s="27" t="str">
        <f>IF(SUMPRODUCT(($H$2:H1318=H1318)*1)=1,I1318,LOOKUP(1,0/($H$1:H1317=H1318),$M$1:M1317)&amp;","&amp;I1318)</f>
        <v>TS0077 新世代分行系統(NBS)</v>
      </c>
    </row>
    <row r="1319" spans="1:13">
      <c r="A1319" s="30" t="s">
        <v>6819</v>
      </c>
      <c r="B1319" s="27" t="s">
        <v>6676</v>
      </c>
      <c r="D1319" s="27" t="s">
        <v>8431</v>
      </c>
      <c r="E1319" s="27" t="s">
        <v>6968</v>
      </c>
      <c r="F1319" s="27" t="s">
        <v>8432</v>
      </c>
      <c r="H1319" s="123" t="s">
        <v>6310</v>
      </c>
      <c r="I1319" s="30" t="s">
        <v>6761</v>
      </c>
      <c r="J1319" s="27" t="s">
        <v>6943</v>
      </c>
      <c r="M1319" s="27" t="str">
        <f>IF(SUMPRODUCT(($H$2:H1319=H1319)*1)=1,I1319,LOOKUP(1,0/($H$1:H1318=H1319),$M$1:M1318)&amp;","&amp;I1319)</f>
        <v>TS0077 新世代分行系統(NBS)</v>
      </c>
    </row>
    <row r="1320" spans="1:13">
      <c r="A1320" s="30" t="s">
        <v>6819</v>
      </c>
      <c r="B1320" s="27" t="s">
        <v>6676</v>
      </c>
      <c r="D1320" s="27" t="s">
        <v>8433</v>
      </c>
      <c r="E1320" s="27" t="s">
        <v>6968</v>
      </c>
      <c r="F1320" s="27" t="s">
        <v>8434</v>
      </c>
      <c r="H1320" s="123" t="s">
        <v>6311</v>
      </c>
      <c r="I1320" s="30" t="s">
        <v>6761</v>
      </c>
      <c r="J1320" s="27" t="s">
        <v>6943</v>
      </c>
      <c r="M1320" s="27" t="str">
        <f>IF(SUMPRODUCT(($H$2:H1320=H1320)*1)=1,I1320,LOOKUP(1,0/($H$1:H1319=H1320),$M$1:M1319)&amp;","&amp;I1320)</f>
        <v>TS0077 新世代分行系統(NBS)</v>
      </c>
    </row>
    <row r="1321" spans="1:13">
      <c r="A1321" s="30" t="s">
        <v>6564</v>
      </c>
      <c r="B1321" s="27" t="s">
        <v>6676</v>
      </c>
      <c r="D1321" s="27" t="s">
        <v>8435</v>
      </c>
      <c r="E1321" s="27" t="s">
        <v>6584</v>
      </c>
      <c r="F1321" s="27" t="s">
        <v>8436</v>
      </c>
      <c r="H1321" s="123" t="s">
        <v>6312</v>
      </c>
      <c r="I1321" s="30" t="s">
        <v>6761</v>
      </c>
      <c r="J1321" s="27" t="s">
        <v>8437</v>
      </c>
      <c r="M1321" s="27" t="str">
        <f>IF(SUMPRODUCT(($H$2:H1321=H1321)*1)=1,I1321,LOOKUP(1,0/($H$1:H1320=H1321),$M$1:M1320)&amp;","&amp;I1321)</f>
        <v>TS0077 新世代分行系統(NBS)</v>
      </c>
    </row>
    <row r="1322" spans="1:13">
      <c r="A1322" s="30" t="s">
        <v>6564</v>
      </c>
      <c r="B1322" s="27" t="s">
        <v>6676</v>
      </c>
      <c r="D1322" s="27" t="s">
        <v>8111</v>
      </c>
      <c r="E1322" s="27" t="s">
        <v>7138</v>
      </c>
      <c r="F1322" s="27" t="s">
        <v>7606</v>
      </c>
      <c r="H1322" s="123" t="s">
        <v>6313</v>
      </c>
      <c r="I1322" s="30" t="s">
        <v>6761</v>
      </c>
      <c r="J1322" s="27" t="s">
        <v>7607</v>
      </c>
      <c r="M1322" s="27" t="str">
        <f>IF(SUMPRODUCT(($H$2:H1322=H1322)*1)=1,I1322,LOOKUP(1,0/($H$1:H1321=H1322),$M$1:M1321)&amp;","&amp;I1322)</f>
        <v>TS0077 新世代分行系統(NBS)</v>
      </c>
    </row>
    <row r="1323" spans="1:13">
      <c r="A1323" s="30" t="s">
        <v>6564</v>
      </c>
      <c r="B1323" s="27" t="s">
        <v>6676</v>
      </c>
      <c r="D1323" s="27" t="s">
        <v>7581</v>
      </c>
      <c r="E1323" s="27" t="s">
        <v>7138</v>
      </c>
      <c r="F1323" s="27" t="s">
        <v>7582</v>
      </c>
      <c r="H1323" s="123" t="s">
        <v>6314</v>
      </c>
      <c r="I1323" s="30" t="s">
        <v>6761</v>
      </c>
      <c r="J1323" s="27" t="s">
        <v>7583</v>
      </c>
      <c r="M1323" s="27" t="str">
        <f>IF(SUMPRODUCT(($H$2:H1323=H1323)*1)=1,I1323,LOOKUP(1,0/($H$1:H1322=H1323),$M$1:M1322)&amp;","&amp;I1323)</f>
        <v>TS0077 新世代分行系統(NBS)</v>
      </c>
    </row>
    <row r="1324" spans="1:13">
      <c r="A1324" s="30" t="s">
        <v>6819</v>
      </c>
      <c r="B1324" s="27" t="s">
        <v>6676</v>
      </c>
      <c r="D1324" s="27" t="s">
        <v>8438</v>
      </c>
      <c r="E1324" s="27" t="s">
        <v>7004</v>
      </c>
      <c r="F1324" s="27" t="s">
        <v>5042</v>
      </c>
      <c r="H1324" s="123" t="s">
        <v>6315</v>
      </c>
      <c r="I1324" s="30" t="s">
        <v>6761</v>
      </c>
      <c r="J1324" s="27" t="s">
        <v>7006</v>
      </c>
      <c r="M1324" s="27" t="str">
        <f>IF(SUMPRODUCT(($H$2:H1324=H1324)*1)=1,I1324,LOOKUP(1,0/($H$1:H1323=H1324),$M$1:M1323)&amp;","&amp;I1324)</f>
        <v>TS0077 新世代分行系統(NBS)</v>
      </c>
    </row>
    <row r="1325" spans="1:13">
      <c r="A1325" s="30" t="s">
        <v>6819</v>
      </c>
      <c r="B1325" s="27" t="s">
        <v>6676</v>
      </c>
      <c r="D1325" s="27" t="s">
        <v>8439</v>
      </c>
      <c r="E1325" s="27" t="s">
        <v>6756</v>
      </c>
      <c r="F1325" s="27" t="s">
        <v>6317</v>
      </c>
      <c r="H1325" s="123" t="s">
        <v>6316</v>
      </c>
      <c r="I1325" s="30" t="s">
        <v>6761</v>
      </c>
      <c r="J1325" s="27" t="s">
        <v>6827</v>
      </c>
      <c r="M1325" s="27" t="str">
        <f>IF(SUMPRODUCT(($H$2:H1325=H1325)*1)=1,I1325,LOOKUP(1,0/($H$1:H1324=H1325),$M$1:M1324)&amp;","&amp;I1325)</f>
        <v>TS0077 新世代分行系統(NBS)</v>
      </c>
    </row>
    <row r="1326" spans="1:13">
      <c r="A1326" s="30" t="s">
        <v>6819</v>
      </c>
      <c r="B1326" s="27" t="s">
        <v>6676</v>
      </c>
      <c r="D1326" s="27" t="s">
        <v>8440</v>
      </c>
      <c r="E1326" s="27" t="s">
        <v>6756</v>
      </c>
      <c r="F1326" s="27" t="s">
        <v>6319</v>
      </c>
      <c r="H1326" s="123" t="s">
        <v>6318</v>
      </c>
      <c r="I1326" s="30" t="s">
        <v>6761</v>
      </c>
      <c r="J1326" s="27" t="s">
        <v>6827</v>
      </c>
      <c r="M1326" s="27" t="str">
        <f>IF(SUMPRODUCT(($H$2:H1326=H1326)*1)=1,I1326,LOOKUP(1,0/($H$1:H1325=H1326),$M$1:M1325)&amp;","&amp;I1326)</f>
        <v>TS0077 新世代分行系統(NBS)</v>
      </c>
    </row>
    <row r="1327" spans="1:13">
      <c r="A1327" s="30" t="s">
        <v>6819</v>
      </c>
      <c r="B1327" s="27" t="s">
        <v>6676</v>
      </c>
      <c r="D1327" s="27" t="s">
        <v>7230</v>
      </c>
      <c r="E1327" s="27" t="s">
        <v>7231</v>
      </c>
      <c r="F1327" s="27" t="s">
        <v>7232</v>
      </c>
      <c r="H1327" s="123" t="s">
        <v>6320</v>
      </c>
      <c r="I1327" s="30" t="s">
        <v>6761</v>
      </c>
      <c r="J1327" s="27" t="s">
        <v>6906</v>
      </c>
      <c r="M1327" s="27" t="str">
        <f>IF(SUMPRODUCT(($H$2:H1327=H1327)*1)=1,I1327,LOOKUP(1,0/($H$1:H1326=H1327),$M$1:M1326)&amp;","&amp;I1327)</f>
        <v>TS0077 新世代分行系統(NBS)</v>
      </c>
    </row>
    <row r="1328" spans="1:13">
      <c r="A1328" s="30" t="s">
        <v>6564</v>
      </c>
      <c r="B1328" s="27" t="s">
        <v>6676</v>
      </c>
      <c r="D1328" s="27" t="s">
        <v>8441</v>
      </c>
      <c r="E1328" s="27" t="s">
        <v>6584</v>
      </c>
      <c r="F1328" s="27" t="s">
        <v>8442</v>
      </c>
      <c r="H1328" s="123" t="s">
        <v>6321</v>
      </c>
      <c r="I1328" s="30" t="s">
        <v>6761</v>
      </c>
      <c r="J1328" s="27" t="s">
        <v>8443</v>
      </c>
      <c r="M1328" s="27" t="str">
        <f>IF(SUMPRODUCT(($H$2:H1328=H1328)*1)=1,I1328,LOOKUP(1,0/($H$1:H1327=H1328),$M$1:M1327)&amp;","&amp;I1328)</f>
        <v>TS0077 新世代分行系統(NBS)</v>
      </c>
    </row>
    <row r="1329" spans="1:13">
      <c r="A1329" s="30" t="s">
        <v>6564</v>
      </c>
      <c r="B1329" s="27" t="s">
        <v>6676</v>
      </c>
      <c r="D1329" s="27" t="s">
        <v>7244</v>
      </c>
      <c r="E1329" s="27" t="s">
        <v>7245</v>
      </c>
      <c r="F1329" s="27" t="s">
        <v>7246</v>
      </c>
      <c r="H1329" s="123" t="s">
        <v>6322</v>
      </c>
      <c r="I1329" s="30" t="s">
        <v>6761</v>
      </c>
      <c r="J1329" s="27" t="s">
        <v>7247</v>
      </c>
      <c r="M1329" s="27" t="str">
        <f>IF(SUMPRODUCT(($H$2:H1329=H1329)*1)=1,I1329,LOOKUP(1,0/($H$1:H1328=H1329),$M$1:M1328)&amp;","&amp;I1329)</f>
        <v>TS0077 新世代分行系統(NBS)</v>
      </c>
    </row>
    <row r="1330" spans="1:13">
      <c r="A1330" s="30" t="s">
        <v>6819</v>
      </c>
      <c r="B1330" s="27" t="s">
        <v>6676</v>
      </c>
      <c r="D1330" s="27" t="s">
        <v>8444</v>
      </c>
      <c r="E1330" s="27" t="s">
        <v>8093</v>
      </c>
      <c r="F1330" s="27" t="s">
        <v>5054</v>
      </c>
      <c r="H1330" s="123" t="s">
        <v>6323</v>
      </c>
      <c r="I1330" s="30" t="s">
        <v>6761</v>
      </c>
      <c r="J1330" s="27" t="s">
        <v>8084</v>
      </c>
      <c r="M1330" s="27" t="str">
        <f>IF(SUMPRODUCT(($H$2:H1330=H1330)*1)=1,I1330,LOOKUP(1,0/($H$1:H1329=H1330),$M$1:M1329)&amp;","&amp;I1330)</f>
        <v>TS0077 新世代分行系統(NBS)</v>
      </c>
    </row>
    <row r="1331" spans="1:13">
      <c r="A1331" s="30" t="s">
        <v>6819</v>
      </c>
      <c r="B1331" s="27" t="s">
        <v>6676</v>
      </c>
      <c r="D1331" s="27" t="s">
        <v>8444</v>
      </c>
      <c r="E1331" s="27" t="s">
        <v>8093</v>
      </c>
      <c r="F1331" s="27" t="s">
        <v>5054</v>
      </c>
      <c r="H1331" s="123" t="s">
        <v>6323</v>
      </c>
      <c r="I1331" s="30" t="s">
        <v>6786</v>
      </c>
      <c r="J1331" s="27" t="s">
        <v>8084</v>
      </c>
      <c r="M1331" s="27" t="str">
        <f>IF(SUMPRODUCT(($H$2:H1331=H1331)*1)=1,I1331,LOOKUP(1,0/($H$1:H1330=H1331),$M$1:M1330)&amp;","&amp;I1331)</f>
        <v>TS0077 新世代分行系統(NBS),TS0092 大消金系統</v>
      </c>
    </row>
    <row r="1332" spans="1:13">
      <c r="A1332" s="30" t="s">
        <v>6819</v>
      </c>
      <c r="B1332" s="27" t="s">
        <v>6676</v>
      </c>
      <c r="D1332" s="27" t="s">
        <v>8445</v>
      </c>
      <c r="E1332" s="27" t="s">
        <v>6828</v>
      </c>
      <c r="F1332" s="27" t="s">
        <v>8446</v>
      </c>
      <c r="H1332" s="123" t="s">
        <v>6324</v>
      </c>
      <c r="I1332" s="30" t="s">
        <v>6761</v>
      </c>
      <c r="J1332" s="27" t="s">
        <v>7071</v>
      </c>
      <c r="M1332" s="27" t="str">
        <f>IF(SUMPRODUCT(($H$2:H1332=H1332)*1)=1,I1332,LOOKUP(1,0/($H$1:H1331=H1332),$M$1:M1331)&amp;","&amp;I1332)</f>
        <v>TS0077 新世代分行系統(NBS)</v>
      </c>
    </row>
    <row r="1333" spans="1:13">
      <c r="A1333" s="30" t="s">
        <v>6819</v>
      </c>
      <c r="B1333" s="27" t="s">
        <v>6676</v>
      </c>
      <c r="D1333" s="27" t="s">
        <v>8447</v>
      </c>
      <c r="E1333" s="27" t="s">
        <v>6828</v>
      </c>
      <c r="F1333" s="27" t="s">
        <v>6326</v>
      </c>
      <c r="H1333" s="123" t="s">
        <v>6325</v>
      </c>
      <c r="I1333" s="30" t="s">
        <v>6761</v>
      </c>
      <c r="J1333" s="27" t="s">
        <v>7071</v>
      </c>
      <c r="M1333" s="27" t="str">
        <f>IF(SUMPRODUCT(($H$2:H1333=H1333)*1)=1,I1333,LOOKUP(1,0/($H$1:H1332=H1333),$M$1:M1332)&amp;","&amp;I1333)</f>
        <v>TS0077 新世代分行系統(NBS)</v>
      </c>
    </row>
    <row r="1334" spans="1:13">
      <c r="A1334" s="30" t="s">
        <v>6819</v>
      </c>
      <c r="B1334" s="27" t="s">
        <v>6676</v>
      </c>
      <c r="D1334" s="27" t="s">
        <v>8448</v>
      </c>
      <c r="E1334" s="27" t="s">
        <v>6828</v>
      </c>
      <c r="F1334" s="27" t="s">
        <v>8449</v>
      </c>
      <c r="H1334" s="123" t="s">
        <v>6327</v>
      </c>
      <c r="I1334" s="30" t="s">
        <v>6761</v>
      </c>
      <c r="J1334" s="27" t="s">
        <v>7071</v>
      </c>
      <c r="M1334" s="27" t="str">
        <f>IF(SUMPRODUCT(($H$2:H1334=H1334)*1)=1,I1334,LOOKUP(1,0/($H$1:H1333=H1334),$M$1:M1333)&amp;","&amp;I1334)</f>
        <v>TS0077 新世代分行系統(NBS)</v>
      </c>
    </row>
    <row r="1335" spans="1:13">
      <c r="A1335" s="30" t="s">
        <v>6819</v>
      </c>
      <c r="B1335" s="27" t="s">
        <v>6676</v>
      </c>
      <c r="D1335" s="27" t="s">
        <v>7265</v>
      </c>
      <c r="E1335" s="27" t="s">
        <v>6756</v>
      </c>
      <c r="F1335" s="27" t="s">
        <v>7266</v>
      </c>
      <c r="H1335" s="123" t="s">
        <v>6328</v>
      </c>
      <c r="I1335" s="30" t="s">
        <v>6761</v>
      </c>
      <c r="J1335" s="27" t="s">
        <v>6827</v>
      </c>
      <c r="M1335" s="27" t="str">
        <f>IF(SUMPRODUCT(($H$2:H1335=H1335)*1)=1,I1335,LOOKUP(1,0/($H$1:H1334=H1335),$M$1:M1334)&amp;","&amp;I1335)</f>
        <v>TS0077 新世代分行系統(NBS)</v>
      </c>
    </row>
    <row r="1336" spans="1:13">
      <c r="A1336" s="30" t="s">
        <v>6819</v>
      </c>
      <c r="B1336" s="27" t="s">
        <v>6676</v>
      </c>
      <c r="D1336" s="27" t="s">
        <v>7265</v>
      </c>
      <c r="E1336" s="27" t="s">
        <v>6756</v>
      </c>
      <c r="F1336" s="27" t="s">
        <v>7266</v>
      </c>
      <c r="H1336" s="123" t="s">
        <v>6329</v>
      </c>
      <c r="I1336" s="30" t="s">
        <v>6761</v>
      </c>
      <c r="J1336" s="27" t="s">
        <v>6827</v>
      </c>
      <c r="M1336" s="27" t="str">
        <f>IF(SUMPRODUCT(($H$2:H1336=H1336)*1)=1,I1336,LOOKUP(1,0/($H$1:H1335=H1336),$M$1:M1335)&amp;","&amp;I1336)</f>
        <v>TS0077 新世代分行系統(NBS)</v>
      </c>
    </row>
    <row r="1337" spans="1:13">
      <c r="A1337" s="30" t="s">
        <v>6819</v>
      </c>
      <c r="B1337" s="27" t="s">
        <v>6676</v>
      </c>
      <c r="D1337" s="27" t="s">
        <v>8112</v>
      </c>
      <c r="E1337" s="27" t="s">
        <v>6689</v>
      </c>
      <c r="F1337" s="27" t="s">
        <v>8113</v>
      </c>
      <c r="H1337" s="123" t="s">
        <v>6330</v>
      </c>
      <c r="I1337" s="30" t="s">
        <v>6761</v>
      </c>
      <c r="J1337" s="27" t="s">
        <v>6827</v>
      </c>
      <c r="M1337" s="27" t="str">
        <f>IF(SUMPRODUCT(($H$2:H1337=H1337)*1)=1,I1337,LOOKUP(1,0/($H$1:H1336=H1337),$M$1:M1336)&amp;","&amp;I1337)</f>
        <v>TS0077 新世代分行系統(NBS)</v>
      </c>
    </row>
    <row r="1338" spans="1:13">
      <c r="A1338" s="30" t="s">
        <v>6819</v>
      </c>
      <c r="B1338" s="27" t="s">
        <v>6676</v>
      </c>
      <c r="D1338" s="27" t="s">
        <v>8112</v>
      </c>
      <c r="E1338" s="27" t="s">
        <v>6689</v>
      </c>
      <c r="F1338" s="27" t="s">
        <v>8113</v>
      </c>
      <c r="H1338" s="123" t="s">
        <v>6331</v>
      </c>
      <c r="I1338" s="30" t="s">
        <v>6761</v>
      </c>
      <c r="J1338" s="27" t="s">
        <v>6827</v>
      </c>
      <c r="M1338" s="27" t="str">
        <f>IF(SUMPRODUCT(($H$2:H1338=H1338)*1)=1,I1338,LOOKUP(1,0/($H$1:H1337=H1338),$M$1:M1337)&amp;","&amp;I1338)</f>
        <v>TS0077 新世代分行系統(NBS)</v>
      </c>
    </row>
    <row r="1339" spans="1:13">
      <c r="A1339" s="30" t="s">
        <v>6819</v>
      </c>
      <c r="B1339" s="27" t="s">
        <v>6676</v>
      </c>
      <c r="D1339" s="27" t="s">
        <v>8450</v>
      </c>
      <c r="E1339" s="27" t="s">
        <v>7231</v>
      </c>
      <c r="F1339" s="27" t="s">
        <v>5066</v>
      </c>
      <c r="H1339" s="123" t="s">
        <v>6332</v>
      </c>
      <c r="I1339" s="30" t="s">
        <v>6761</v>
      </c>
      <c r="J1339" s="27" t="s">
        <v>6906</v>
      </c>
      <c r="M1339" s="27" t="str">
        <f>IF(SUMPRODUCT(($H$2:H1339=H1339)*1)=1,I1339,LOOKUP(1,0/($H$1:H1338=H1339),$M$1:M1338)&amp;","&amp;I1339)</f>
        <v>TS0077 新世代分行系統(NBS)</v>
      </c>
    </row>
    <row r="1340" spans="1:13">
      <c r="A1340" s="30" t="s">
        <v>6819</v>
      </c>
      <c r="B1340" s="27" t="s">
        <v>6676</v>
      </c>
      <c r="D1340" s="27" t="s">
        <v>7141</v>
      </c>
      <c r="E1340" s="27" t="s">
        <v>7004</v>
      </c>
      <c r="F1340" s="27" t="s">
        <v>7142</v>
      </c>
      <c r="H1340" s="123" t="s">
        <v>6333</v>
      </c>
      <c r="I1340" s="30" t="s">
        <v>6761</v>
      </c>
      <c r="J1340" s="27" t="s">
        <v>7006</v>
      </c>
      <c r="M1340" s="27" t="str">
        <f>IF(SUMPRODUCT(($H$2:H1340=H1340)*1)=1,I1340,LOOKUP(1,0/($H$1:H1339=H1340),$M$1:M1339)&amp;","&amp;I1340)</f>
        <v>TS0077 新世代分行系統(NBS)</v>
      </c>
    </row>
    <row r="1341" spans="1:13">
      <c r="A1341" s="30" t="s">
        <v>6819</v>
      </c>
      <c r="B1341" s="27" t="s">
        <v>6676</v>
      </c>
      <c r="D1341" s="27" t="s">
        <v>7020</v>
      </c>
      <c r="E1341" s="27" t="s">
        <v>7004</v>
      </c>
      <c r="F1341" s="27" t="s">
        <v>7021</v>
      </c>
      <c r="H1341" s="123" t="s">
        <v>6334</v>
      </c>
      <c r="I1341" s="30" t="s">
        <v>6761</v>
      </c>
      <c r="J1341" s="27" t="s">
        <v>7006</v>
      </c>
      <c r="M1341" s="27" t="str">
        <f>IF(SUMPRODUCT(($H$2:H1341=H1341)*1)=1,I1341,LOOKUP(1,0/($H$1:H1340=H1341),$M$1:M1340)&amp;","&amp;I1341)</f>
        <v>TS0077 新世代分行系統(NBS)</v>
      </c>
    </row>
    <row r="1342" spans="1:13">
      <c r="A1342" s="30" t="s">
        <v>6819</v>
      </c>
      <c r="B1342" s="27" t="s">
        <v>6676</v>
      </c>
      <c r="D1342" s="27" t="s">
        <v>7267</v>
      </c>
      <c r="E1342" s="27" t="s">
        <v>7004</v>
      </c>
      <c r="F1342" s="27" t="s">
        <v>7268</v>
      </c>
      <c r="H1342" s="123" t="s">
        <v>6335</v>
      </c>
      <c r="I1342" s="30" t="s">
        <v>6761</v>
      </c>
      <c r="J1342" s="27" t="s">
        <v>6943</v>
      </c>
      <c r="M1342" s="27" t="str">
        <f>IF(SUMPRODUCT(($H$2:H1342=H1342)*1)=1,I1342,LOOKUP(1,0/($H$1:H1341=H1342),$M$1:M1341)&amp;","&amp;I1342)</f>
        <v>TS0077 新世代分行系統(NBS)</v>
      </c>
    </row>
    <row r="1343" spans="1:13">
      <c r="A1343" s="30" t="s">
        <v>6819</v>
      </c>
      <c r="B1343" s="27" t="s">
        <v>6676</v>
      </c>
      <c r="D1343" s="27" t="s">
        <v>7267</v>
      </c>
      <c r="E1343" s="27" t="s">
        <v>7004</v>
      </c>
      <c r="F1343" s="27" t="s">
        <v>7268</v>
      </c>
      <c r="H1343" s="123" t="s">
        <v>6336</v>
      </c>
      <c r="I1343" s="30" t="s">
        <v>6761</v>
      </c>
      <c r="J1343" s="27" t="s">
        <v>7006</v>
      </c>
      <c r="M1343" s="27" t="str">
        <f>IF(SUMPRODUCT(($H$2:H1343=H1343)*1)=1,I1343,LOOKUP(1,0/($H$1:H1342=H1343),$M$1:M1342)&amp;","&amp;I1343)</f>
        <v>TS0077 新世代分行系統(NBS)</v>
      </c>
    </row>
    <row r="1344" spans="1:13">
      <c r="A1344" s="30" t="s">
        <v>6819</v>
      </c>
      <c r="B1344" s="27" t="s">
        <v>6676</v>
      </c>
      <c r="D1344" s="27" t="s">
        <v>7267</v>
      </c>
      <c r="E1344" s="27" t="s">
        <v>7004</v>
      </c>
      <c r="F1344" s="27" t="s">
        <v>7268</v>
      </c>
      <c r="H1344" s="123" t="s">
        <v>6337</v>
      </c>
      <c r="I1344" s="30" t="s">
        <v>6761</v>
      </c>
      <c r="J1344" s="27" t="s">
        <v>7006</v>
      </c>
      <c r="M1344" s="27" t="str">
        <f>IF(SUMPRODUCT(($H$2:H1344=H1344)*1)=1,I1344,LOOKUP(1,0/($H$1:H1343=H1344),$M$1:M1343)&amp;","&amp;I1344)</f>
        <v>TS0077 新世代分行系統(NBS)</v>
      </c>
    </row>
    <row r="1345" spans="1:13">
      <c r="A1345" s="30" t="s">
        <v>6819</v>
      </c>
      <c r="B1345" s="27" t="s">
        <v>6676</v>
      </c>
      <c r="D1345" s="27" t="s">
        <v>8451</v>
      </c>
      <c r="E1345" s="27" t="s">
        <v>7004</v>
      </c>
      <c r="F1345" s="27" t="s">
        <v>6339</v>
      </c>
      <c r="H1345" s="123" t="s">
        <v>6338</v>
      </c>
      <c r="I1345" s="30" t="s">
        <v>6761</v>
      </c>
      <c r="J1345" s="27" t="s">
        <v>7006</v>
      </c>
      <c r="M1345" s="27" t="str">
        <f>IF(SUMPRODUCT(($H$2:H1345=H1345)*1)=1,I1345,LOOKUP(1,0/($H$1:H1344=H1345),$M$1:M1344)&amp;","&amp;I1345)</f>
        <v>TS0077 新世代分行系統(NBS)</v>
      </c>
    </row>
    <row r="1346" spans="1:13">
      <c r="A1346" s="30" t="s">
        <v>6819</v>
      </c>
      <c r="B1346" s="27" t="s">
        <v>6676</v>
      </c>
      <c r="D1346" s="27" t="s">
        <v>7267</v>
      </c>
      <c r="E1346" s="27" t="s">
        <v>7004</v>
      </c>
      <c r="F1346" s="27" t="s">
        <v>7268</v>
      </c>
      <c r="H1346" s="123" t="s">
        <v>6340</v>
      </c>
      <c r="I1346" s="30" t="s">
        <v>6761</v>
      </c>
      <c r="J1346" s="27" t="s">
        <v>7006</v>
      </c>
      <c r="M1346" s="27" t="str">
        <f>IF(SUMPRODUCT(($H$2:H1346=H1346)*1)=1,I1346,LOOKUP(1,0/($H$1:H1345=H1346),$M$1:M1345)&amp;","&amp;I1346)</f>
        <v>TS0077 新世代分行系統(NBS)</v>
      </c>
    </row>
    <row r="1347" spans="1:13">
      <c r="A1347" s="30" t="s">
        <v>6819</v>
      </c>
      <c r="B1347" s="27" t="s">
        <v>6676</v>
      </c>
      <c r="D1347" s="27" t="s">
        <v>8452</v>
      </c>
      <c r="E1347" s="27" t="s">
        <v>7413</v>
      </c>
      <c r="F1347" s="27" t="s">
        <v>8453</v>
      </c>
      <c r="H1347" s="123" t="s">
        <v>6341</v>
      </c>
      <c r="I1347" s="30" t="s">
        <v>6761</v>
      </c>
      <c r="J1347" s="27" t="s">
        <v>7422</v>
      </c>
      <c r="M1347" s="27" t="str">
        <f>IF(SUMPRODUCT(($H$2:H1347=H1347)*1)=1,I1347,LOOKUP(1,0/($H$1:H1346=H1347),$M$1:M1346)&amp;","&amp;I1347)</f>
        <v>TS0077 新世代分行系統(NBS)</v>
      </c>
    </row>
    <row r="1348" spans="1:13">
      <c r="A1348" s="30" t="s">
        <v>6819</v>
      </c>
      <c r="B1348" s="27" t="s">
        <v>6676</v>
      </c>
      <c r="D1348" s="27" t="s">
        <v>8055</v>
      </c>
      <c r="E1348" s="27" t="s">
        <v>7004</v>
      </c>
      <c r="F1348" s="27" t="s">
        <v>8056</v>
      </c>
      <c r="H1348" s="123" t="s">
        <v>6342</v>
      </c>
      <c r="I1348" s="30" t="s">
        <v>6761</v>
      </c>
      <c r="J1348" s="27" t="s">
        <v>7006</v>
      </c>
      <c r="M1348" s="27" t="str">
        <f>IF(SUMPRODUCT(($H$2:H1348=H1348)*1)=1,I1348,LOOKUP(1,0/($H$1:H1347=H1348),$M$1:M1347)&amp;","&amp;I1348)</f>
        <v>TS0077 新世代分行系統(NBS)</v>
      </c>
    </row>
    <row r="1349" spans="1:13">
      <c r="A1349" s="30" t="s">
        <v>6819</v>
      </c>
      <c r="B1349" s="27" t="s">
        <v>6676</v>
      </c>
      <c r="D1349" s="27" t="s">
        <v>8361</v>
      </c>
      <c r="E1349" s="27" t="s">
        <v>6920</v>
      </c>
      <c r="F1349" s="27" t="s">
        <v>8362</v>
      </c>
      <c r="H1349" s="123" t="s">
        <v>6343</v>
      </c>
      <c r="I1349" s="30" t="s">
        <v>6761</v>
      </c>
      <c r="J1349" s="27" t="s">
        <v>6922</v>
      </c>
      <c r="M1349" s="27" t="str">
        <f>IF(SUMPRODUCT(($H$2:H1349=H1349)*1)=1,I1349,LOOKUP(1,0/($H$1:H1348=H1349),$M$1:M1348)&amp;","&amp;I1349)</f>
        <v>TS0077 新世代分行系統(NBS)</v>
      </c>
    </row>
    <row r="1350" spans="1:13">
      <c r="A1350" s="30" t="s">
        <v>6819</v>
      </c>
      <c r="B1350" s="27" t="s">
        <v>6676</v>
      </c>
      <c r="D1350" s="27" t="s">
        <v>8454</v>
      </c>
      <c r="E1350" s="27" t="s">
        <v>6920</v>
      </c>
      <c r="F1350" s="27" t="s">
        <v>8455</v>
      </c>
      <c r="H1350" s="123" t="s">
        <v>6344</v>
      </c>
      <c r="I1350" s="30" t="s">
        <v>6761</v>
      </c>
      <c r="J1350" s="27" t="s">
        <v>6922</v>
      </c>
      <c r="M1350" s="27" t="str">
        <f>IF(SUMPRODUCT(($H$2:H1350=H1350)*1)=1,I1350,LOOKUP(1,0/($H$1:H1349=H1350),$M$1:M1349)&amp;","&amp;I1350)</f>
        <v>TS0077 新世代分行系統(NBS)</v>
      </c>
    </row>
    <row r="1351" spans="1:13">
      <c r="A1351" s="30" t="s">
        <v>6819</v>
      </c>
      <c r="B1351" s="27" t="s">
        <v>6676</v>
      </c>
      <c r="D1351" s="27" t="s">
        <v>8456</v>
      </c>
      <c r="E1351" s="27" t="s">
        <v>6920</v>
      </c>
      <c r="F1351" s="27" t="s">
        <v>8457</v>
      </c>
      <c r="H1351" s="123" t="s">
        <v>6345</v>
      </c>
      <c r="I1351" s="30" t="s">
        <v>6761</v>
      </c>
      <c r="J1351" s="27" t="s">
        <v>6922</v>
      </c>
      <c r="M1351" s="27" t="str">
        <f>IF(SUMPRODUCT(($H$2:H1351=H1351)*1)=1,I1351,LOOKUP(1,0/($H$1:H1350=H1351),$M$1:M1350)&amp;","&amp;I1351)</f>
        <v>TS0077 新世代分行系統(NBS)</v>
      </c>
    </row>
    <row r="1352" spans="1:13">
      <c r="A1352" s="30" t="s">
        <v>6819</v>
      </c>
      <c r="B1352" s="27" t="s">
        <v>6676</v>
      </c>
      <c r="D1352" s="27" t="s">
        <v>8458</v>
      </c>
      <c r="E1352" s="27" t="s">
        <v>6920</v>
      </c>
      <c r="F1352" s="27" t="s">
        <v>6347</v>
      </c>
      <c r="H1352" s="123" t="s">
        <v>6346</v>
      </c>
      <c r="I1352" s="30" t="s">
        <v>6761</v>
      </c>
      <c r="J1352" s="27" t="s">
        <v>6922</v>
      </c>
      <c r="M1352" s="27" t="str">
        <f>IF(SUMPRODUCT(($H$2:H1352=H1352)*1)=1,I1352,LOOKUP(1,0/($H$1:H1351=H1352),$M$1:M1351)&amp;","&amp;I1352)</f>
        <v>TS0077 新世代分行系統(NBS)</v>
      </c>
    </row>
    <row r="1353" spans="1:13">
      <c r="A1353" s="30" t="s">
        <v>6819</v>
      </c>
      <c r="B1353" s="27" t="s">
        <v>6676</v>
      </c>
      <c r="D1353" s="27" t="s">
        <v>8367</v>
      </c>
      <c r="E1353" s="27" t="s">
        <v>6920</v>
      </c>
      <c r="F1353" s="27" t="s">
        <v>8368</v>
      </c>
      <c r="H1353" s="123" t="s">
        <v>6348</v>
      </c>
      <c r="I1353" s="30" t="s">
        <v>6761</v>
      </c>
      <c r="J1353" s="27" t="s">
        <v>6922</v>
      </c>
      <c r="M1353" s="27" t="str">
        <f>IF(SUMPRODUCT(($H$2:H1353=H1353)*1)=1,I1353,LOOKUP(1,0/($H$1:H1352=H1353),$M$1:M1352)&amp;","&amp;I1353)</f>
        <v>TS0077 新世代分行系統(NBS)</v>
      </c>
    </row>
    <row r="1354" spans="1:13">
      <c r="A1354" s="30" t="s">
        <v>6819</v>
      </c>
      <c r="B1354" s="27" t="s">
        <v>6676</v>
      </c>
      <c r="D1354" s="27" t="s">
        <v>8459</v>
      </c>
      <c r="E1354" s="27" t="s">
        <v>6956</v>
      </c>
      <c r="F1354" s="27" t="s">
        <v>8460</v>
      </c>
      <c r="H1354" s="123" t="s">
        <v>6349</v>
      </c>
      <c r="I1354" s="30" t="s">
        <v>6761</v>
      </c>
      <c r="J1354" s="27" t="s">
        <v>8081</v>
      </c>
      <c r="M1354" s="27" t="str">
        <f>IF(SUMPRODUCT(($H$2:H1354=H1354)*1)=1,I1354,LOOKUP(1,0/($H$1:H1353=H1354),$M$1:M1353)&amp;","&amp;I1354)</f>
        <v>TS0077 新世代分行系統(NBS)</v>
      </c>
    </row>
    <row r="1355" spans="1:13">
      <c r="A1355" s="30" t="s">
        <v>6819</v>
      </c>
      <c r="B1355" s="27" t="s">
        <v>6676</v>
      </c>
      <c r="D1355" s="27" t="s">
        <v>8459</v>
      </c>
      <c r="E1355" s="27" t="s">
        <v>6956</v>
      </c>
      <c r="F1355" s="27" t="s">
        <v>8460</v>
      </c>
      <c r="H1355" s="123" t="s">
        <v>6350</v>
      </c>
      <c r="I1355" s="30" t="s">
        <v>6761</v>
      </c>
      <c r="J1355" s="27" t="s">
        <v>8081</v>
      </c>
      <c r="M1355" s="27" t="str">
        <f>IF(SUMPRODUCT(($H$2:H1355=H1355)*1)=1,I1355,LOOKUP(1,0/($H$1:H1354=H1355),$M$1:M1354)&amp;","&amp;I1355)</f>
        <v>TS0077 新世代分行系統(NBS)</v>
      </c>
    </row>
    <row r="1356" spans="1:13">
      <c r="A1356" s="30" t="s">
        <v>6819</v>
      </c>
      <c r="B1356" s="27" t="s">
        <v>6676</v>
      </c>
      <c r="D1356" s="27" t="s">
        <v>8461</v>
      </c>
      <c r="E1356" s="27" t="s">
        <v>7037</v>
      </c>
      <c r="F1356" s="27" t="s">
        <v>8462</v>
      </c>
      <c r="H1356" s="123" t="s">
        <v>6351</v>
      </c>
      <c r="I1356" s="30" t="s">
        <v>6761</v>
      </c>
      <c r="J1356" s="27" t="s">
        <v>8463</v>
      </c>
      <c r="M1356" s="27" t="str">
        <f>IF(SUMPRODUCT(($H$2:H1356=H1356)*1)=1,I1356,LOOKUP(1,0/($H$1:H1355=H1356),$M$1:M1355)&amp;","&amp;I1356)</f>
        <v>TS0077 新世代分行系統(NBS)</v>
      </c>
    </row>
    <row r="1357" spans="1:13">
      <c r="A1357" s="30" t="s">
        <v>6819</v>
      </c>
      <c r="B1357" s="27" t="s">
        <v>6676</v>
      </c>
      <c r="D1357" s="27" t="s">
        <v>8464</v>
      </c>
      <c r="E1357" s="27" t="s">
        <v>6820</v>
      </c>
      <c r="F1357" s="27" t="s">
        <v>8465</v>
      </c>
      <c r="H1357" s="123" t="s">
        <v>6352</v>
      </c>
      <c r="I1357" s="30" t="s">
        <v>6761</v>
      </c>
      <c r="J1357" s="27" t="s">
        <v>7006</v>
      </c>
      <c r="M1357" s="27" t="str">
        <f>IF(SUMPRODUCT(($H$2:H1357=H1357)*1)=1,I1357,LOOKUP(1,0/($H$1:H1356=H1357),$M$1:M1356)&amp;","&amp;I1357)</f>
        <v>TS0077 新世代分行系統(NBS)</v>
      </c>
    </row>
    <row r="1358" spans="1:13">
      <c r="A1358" s="30" t="s">
        <v>6819</v>
      </c>
      <c r="B1358" s="27" t="s">
        <v>6676</v>
      </c>
      <c r="D1358" s="27" t="s">
        <v>8466</v>
      </c>
      <c r="E1358" s="27" t="s">
        <v>6576</v>
      </c>
      <c r="F1358" s="27" t="s">
        <v>8467</v>
      </c>
      <c r="H1358" s="123" t="s">
        <v>6353</v>
      </c>
      <c r="I1358" s="30" t="s">
        <v>6761</v>
      </c>
      <c r="J1358" s="27" t="s">
        <v>8299</v>
      </c>
      <c r="M1358" s="27" t="str">
        <f>IF(SUMPRODUCT(($H$2:H1358=H1358)*1)=1,I1358,LOOKUP(1,0/($H$1:H1357=H1358),$M$1:M1357)&amp;","&amp;I1358)</f>
        <v>TS0077 新世代分行系統(NBS)</v>
      </c>
    </row>
    <row r="1359" spans="1:13">
      <c r="A1359" s="30" t="s">
        <v>6819</v>
      </c>
      <c r="B1359" s="27" t="s">
        <v>6676</v>
      </c>
      <c r="D1359" s="27" t="s">
        <v>8468</v>
      </c>
      <c r="E1359" s="27" t="s">
        <v>6576</v>
      </c>
      <c r="F1359" s="27" t="s">
        <v>6355</v>
      </c>
      <c r="H1359" s="123" t="s">
        <v>6354</v>
      </c>
      <c r="I1359" s="30" t="s">
        <v>6761</v>
      </c>
      <c r="J1359" s="27" t="s">
        <v>8299</v>
      </c>
      <c r="M1359" s="27" t="str">
        <f>IF(SUMPRODUCT(($H$2:H1359=H1359)*1)=1,I1359,LOOKUP(1,0/($H$1:H1358=H1359),$M$1:M1358)&amp;","&amp;I1359)</f>
        <v>TS0077 新世代分行系統(NBS)</v>
      </c>
    </row>
    <row r="1360" spans="1:13">
      <c r="A1360" s="30" t="s">
        <v>6819</v>
      </c>
      <c r="B1360" s="27" t="s">
        <v>6676</v>
      </c>
      <c r="D1360" s="27" t="s">
        <v>8469</v>
      </c>
      <c r="E1360" s="27" t="s">
        <v>6851</v>
      </c>
      <c r="F1360" s="27" t="s">
        <v>8470</v>
      </c>
      <c r="H1360" s="123" t="s">
        <v>8471</v>
      </c>
      <c r="I1360" s="30" t="s">
        <v>6761</v>
      </c>
      <c r="J1360" s="27" t="s">
        <v>7432</v>
      </c>
      <c r="M1360" s="27" t="str">
        <f>IF(SUMPRODUCT(($H$2:H1360=H1360)*1)=1,I1360,LOOKUP(1,0/($H$1:H1359=H1360),$M$1:M1359)&amp;","&amp;I1360)</f>
        <v>TS0077 新世代分行系統(NBS)</v>
      </c>
    </row>
    <row r="1361" spans="1:13">
      <c r="A1361" s="30" t="s">
        <v>6819</v>
      </c>
      <c r="B1361" s="27" t="s">
        <v>6676</v>
      </c>
      <c r="D1361" s="27" t="s">
        <v>8472</v>
      </c>
      <c r="E1361" s="27" t="s">
        <v>6851</v>
      </c>
      <c r="F1361" s="27" t="s">
        <v>6357</v>
      </c>
      <c r="H1361" s="123" t="s">
        <v>6356</v>
      </c>
      <c r="I1361" s="30" t="s">
        <v>6761</v>
      </c>
      <c r="J1361" s="27" t="s">
        <v>7432</v>
      </c>
      <c r="M1361" s="27" t="str">
        <f>IF(SUMPRODUCT(($H$2:H1361=H1361)*1)=1,I1361,LOOKUP(1,0/($H$1:H1360=H1361),$M$1:M1360)&amp;","&amp;I1361)</f>
        <v>TS0077 新世代分行系統(NBS)</v>
      </c>
    </row>
    <row r="1362" spans="1:13">
      <c r="A1362" s="30" t="s">
        <v>6819</v>
      </c>
      <c r="B1362" s="27" t="s">
        <v>6676</v>
      </c>
      <c r="D1362" s="27" t="s">
        <v>8473</v>
      </c>
      <c r="E1362" s="27" t="s">
        <v>6904</v>
      </c>
      <c r="F1362" s="27" t="s">
        <v>5063</v>
      </c>
      <c r="H1362" s="123" t="s">
        <v>6359</v>
      </c>
      <c r="I1362" s="30" t="s">
        <v>6761</v>
      </c>
      <c r="J1362" s="27" t="s">
        <v>8084</v>
      </c>
      <c r="M1362" s="27" t="str">
        <f>IF(SUMPRODUCT(($H$2:H1362=H1362)*1)=1,I1362,LOOKUP(1,0/($H$1:H1361=H1362),$M$1:M1361)&amp;","&amp;I1362)</f>
        <v>TS0077 新世代分行系統(NBS)</v>
      </c>
    </row>
    <row r="1363" spans="1:13">
      <c r="A1363" s="30" t="s">
        <v>6819</v>
      </c>
      <c r="B1363" s="27" t="s">
        <v>6676</v>
      </c>
      <c r="D1363" s="27" t="s">
        <v>8474</v>
      </c>
      <c r="E1363" s="27" t="s">
        <v>6867</v>
      </c>
      <c r="F1363" s="27" t="s">
        <v>8475</v>
      </c>
      <c r="H1363" s="123" t="s">
        <v>6360</v>
      </c>
      <c r="I1363" s="30" t="s">
        <v>6761</v>
      </c>
      <c r="J1363" s="27" t="s">
        <v>6943</v>
      </c>
      <c r="M1363" s="27" t="str">
        <f>IF(SUMPRODUCT(($H$2:H1363=H1363)*1)=1,I1363,LOOKUP(1,0/($H$1:H1362=H1363),$M$1:M1362)&amp;","&amp;I1363)</f>
        <v>TS0077 新世代分行系統(NBS)</v>
      </c>
    </row>
    <row r="1364" spans="1:13">
      <c r="A1364" s="30" t="s">
        <v>6819</v>
      </c>
      <c r="B1364" s="27" t="s">
        <v>6676</v>
      </c>
      <c r="D1364" s="27" t="s">
        <v>8476</v>
      </c>
      <c r="E1364" s="27" t="s">
        <v>8243</v>
      </c>
      <c r="F1364" s="27" t="s">
        <v>6362</v>
      </c>
      <c r="H1364" s="123" t="s">
        <v>6361</v>
      </c>
      <c r="I1364" s="30" t="s">
        <v>6761</v>
      </c>
      <c r="J1364" s="27" t="s">
        <v>8084</v>
      </c>
      <c r="M1364" s="27" t="str">
        <f>IF(SUMPRODUCT(($H$2:H1364=H1364)*1)=1,I1364,LOOKUP(1,0/($H$1:H1363=H1364),$M$1:M1363)&amp;","&amp;I1364)</f>
        <v>TS0077 新世代分行系統(NBS)</v>
      </c>
    </row>
    <row r="1365" spans="1:13">
      <c r="A1365" s="30" t="s">
        <v>6819</v>
      </c>
      <c r="B1365" s="27" t="s">
        <v>6676</v>
      </c>
      <c r="D1365" s="27" t="s">
        <v>8477</v>
      </c>
      <c r="E1365" s="27" t="s">
        <v>6968</v>
      </c>
      <c r="F1365" s="27" t="s">
        <v>6365</v>
      </c>
      <c r="H1365" s="123" t="s">
        <v>6364</v>
      </c>
      <c r="I1365" s="30" t="s">
        <v>6761</v>
      </c>
      <c r="J1365" s="27" t="s">
        <v>6943</v>
      </c>
      <c r="M1365" s="27" t="str">
        <f>IF(SUMPRODUCT(($H$2:H1365=H1365)*1)=1,I1365,LOOKUP(1,0/($H$1:H1364=H1365),$M$1:M1364)&amp;","&amp;I1365)</f>
        <v>TS0077 新世代分行系統(NBS)</v>
      </c>
    </row>
    <row r="1366" spans="1:13">
      <c r="A1366" s="30" t="s">
        <v>6819</v>
      </c>
      <c r="B1366" s="27" t="s">
        <v>6676</v>
      </c>
      <c r="D1366" s="27" t="s">
        <v>8478</v>
      </c>
      <c r="E1366" s="27" t="s">
        <v>6968</v>
      </c>
      <c r="F1366" s="27" t="s">
        <v>5051</v>
      </c>
      <c r="H1366" s="123" t="s">
        <v>6366</v>
      </c>
      <c r="I1366" s="30" t="s">
        <v>6761</v>
      </c>
      <c r="J1366" s="27" t="s">
        <v>6943</v>
      </c>
      <c r="M1366" s="27" t="str">
        <f>IF(SUMPRODUCT(($H$2:H1366=H1366)*1)=1,I1366,LOOKUP(1,0/($H$1:H1365=H1366),$M$1:M1365)&amp;","&amp;I1366)</f>
        <v>TS0077 新世代分行系統(NBS)</v>
      </c>
    </row>
    <row r="1367" spans="1:13">
      <c r="A1367" s="30" t="s">
        <v>6819</v>
      </c>
      <c r="B1367" s="27" t="s">
        <v>6676</v>
      </c>
      <c r="D1367" s="27" t="s">
        <v>7593</v>
      </c>
      <c r="E1367" s="27" t="s">
        <v>6993</v>
      </c>
      <c r="F1367" s="27" t="s">
        <v>7594</v>
      </c>
      <c r="H1367" s="123" t="s">
        <v>5642</v>
      </c>
      <c r="I1367" s="30" t="s">
        <v>6761</v>
      </c>
      <c r="J1367" s="27" t="s">
        <v>7595</v>
      </c>
      <c r="M1367" s="27" t="str">
        <f>IF(SUMPRODUCT(($H$2:H1367=H1367)*1)=1,I1367,LOOKUP(1,0/($H$1:H1366=H1367),$M$1:M1366)&amp;","&amp;I1367)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8" spans="1:13">
      <c r="A1368" s="30" t="s">
        <v>6819</v>
      </c>
      <c r="B1368" s="27" t="s">
        <v>6676</v>
      </c>
      <c r="D1368" s="27" t="s">
        <v>7593</v>
      </c>
      <c r="E1368" s="27" t="s">
        <v>6993</v>
      </c>
      <c r="F1368" s="27" t="s">
        <v>7594</v>
      </c>
      <c r="H1368" s="123" t="s">
        <v>5642</v>
      </c>
      <c r="I1368" s="30" t="s">
        <v>6761</v>
      </c>
      <c r="J1368" s="27" t="s">
        <v>7595</v>
      </c>
      <c r="M1368" s="27" t="str">
        <f>IF(SUMPRODUCT(($H$2:H1368=H1368)*1)=1,I1368,LOOKUP(1,0/($H$1:H1367=H1368),$M$1:M1367)&amp;","&amp;I1368)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9" spans="1:13">
      <c r="A1369" s="30" t="s">
        <v>6819</v>
      </c>
      <c r="B1369" s="27" t="s">
        <v>6676</v>
      </c>
      <c r="D1369" s="27" t="s">
        <v>7593</v>
      </c>
      <c r="E1369" s="27" t="s">
        <v>6993</v>
      </c>
      <c r="F1369" s="27" t="s">
        <v>7594</v>
      </c>
      <c r="H1369" s="123" t="s">
        <v>5642</v>
      </c>
      <c r="I1369" s="30" t="s">
        <v>6761</v>
      </c>
      <c r="J1369" s="27" t="s">
        <v>7595</v>
      </c>
      <c r="M1369" s="27" t="str">
        <f>IF(SUMPRODUCT(($H$2:H1369=H1369)*1)=1,I1369,LOOKUP(1,0/($H$1:H1368=H1369),$M$1:M1368)&amp;","&amp;I1369)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0" spans="1:13">
      <c r="A1370" s="30" t="s">
        <v>6819</v>
      </c>
      <c r="B1370" s="27" t="s">
        <v>6676</v>
      </c>
      <c r="D1370" s="27" t="s">
        <v>7593</v>
      </c>
      <c r="E1370" s="27" t="s">
        <v>6993</v>
      </c>
      <c r="F1370" s="27" t="s">
        <v>7594</v>
      </c>
      <c r="H1370" s="123" t="s">
        <v>5642</v>
      </c>
      <c r="I1370" s="30" t="s">
        <v>6761</v>
      </c>
      <c r="J1370" s="27" t="s">
        <v>7595</v>
      </c>
      <c r="M1370" s="27" t="str">
        <f>IF(SUMPRODUCT(($H$2:H1370=H1370)*1)=1,I1370,LOOKUP(1,0/($H$1:H1369=H1370),$M$1:M1369)&amp;","&amp;I1370)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1" spans="1:13">
      <c r="A1371" s="30" t="s">
        <v>6819</v>
      </c>
      <c r="B1371" s="27" t="s">
        <v>6676</v>
      </c>
      <c r="D1371" s="27" t="s">
        <v>7593</v>
      </c>
      <c r="E1371" s="27" t="s">
        <v>6993</v>
      </c>
      <c r="F1371" s="27" t="s">
        <v>7594</v>
      </c>
      <c r="H1371" s="123" t="s">
        <v>5642</v>
      </c>
      <c r="I1371" s="30" t="s">
        <v>6761</v>
      </c>
      <c r="J1371" s="27" t="s">
        <v>7595</v>
      </c>
      <c r="M1371" s="27" t="str">
        <f>IF(SUMPRODUCT(($H$2:H1371=H1371)*1)=1,I1371,LOOKUP(1,0/($H$1:H1370=H1371),$M$1:M1370)&amp;","&amp;I1371)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2" spans="1:13">
      <c r="A1372" s="30" t="s">
        <v>6819</v>
      </c>
      <c r="B1372" s="27" t="s">
        <v>6676</v>
      </c>
      <c r="D1372" s="27" t="s">
        <v>7593</v>
      </c>
      <c r="E1372" s="27" t="s">
        <v>6993</v>
      </c>
      <c r="F1372" s="27" t="s">
        <v>7594</v>
      </c>
      <c r="H1372" s="123" t="s">
        <v>5642</v>
      </c>
      <c r="I1372" s="30" t="s">
        <v>6761</v>
      </c>
      <c r="J1372" s="27" t="s">
        <v>7595</v>
      </c>
      <c r="M1372" s="27" t="str">
        <f>IF(SUMPRODUCT(($H$2:H1372=H1372)*1)=1,I1372,LOOKUP(1,0/($H$1:H1371=H1372),$M$1:M1371)&amp;","&amp;I1372)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3" spans="1:13">
      <c r="A1373" s="30" t="s">
        <v>6819</v>
      </c>
      <c r="B1373" s="27" t="s">
        <v>6676</v>
      </c>
      <c r="D1373" s="27" t="s">
        <v>7593</v>
      </c>
      <c r="E1373" s="27" t="s">
        <v>6993</v>
      </c>
      <c r="F1373" s="27" t="s">
        <v>7594</v>
      </c>
      <c r="H1373" s="123" t="s">
        <v>5642</v>
      </c>
      <c r="I1373" s="30" t="s">
        <v>6761</v>
      </c>
      <c r="J1373" s="27" t="s">
        <v>7595</v>
      </c>
      <c r="M1373" s="27" t="str">
        <f>IF(SUMPRODUCT(($H$2:H1373=H1373)*1)=1,I1373,LOOKUP(1,0/($H$1:H1372=H1373),$M$1:M1372)&amp;","&amp;I1373)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4" spans="1:13">
      <c r="A1374" s="30" t="s">
        <v>6819</v>
      </c>
      <c r="B1374" s="27" t="s">
        <v>6676</v>
      </c>
      <c r="D1374" s="27" t="s">
        <v>7593</v>
      </c>
      <c r="E1374" s="27" t="s">
        <v>6993</v>
      </c>
      <c r="F1374" s="27" t="s">
        <v>7594</v>
      </c>
      <c r="H1374" s="123" t="s">
        <v>5642</v>
      </c>
      <c r="I1374" s="30" t="s">
        <v>6761</v>
      </c>
      <c r="J1374" s="27" t="s">
        <v>7595</v>
      </c>
      <c r="M1374" s="27" t="str">
        <f>IF(SUMPRODUCT(($H$2:H1374=H1374)*1)=1,I1374,LOOKUP(1,0/($H$1:H1373=H1374),$M$1:M1373)&amp;","&amp;I1374)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5" spans="1:13">
      <c r="A1375" s="30" t="s">
        <v>6819</v>
      </c>
      <c r="B1375" s="27" t="s">
        <v>6676</v>
      </c>
      <c r="D1375" s="27" t="s">
        <v>7593</v>
      </c>
      <c r="E1375" s="27" t="s">
        <v>6993</v>
      </c>
      <c r="F1375" s="27" t="s">
        <v>7594</v>
      </c>
      <c r="H1375" s="123" t="s">
        <v>5642</v>
      </c>
      <c r="I1375" s="30" t="s">
        <v>6761</v>
      </c>
      <c r="J1375" s="27" t="s">
        <v>7595</v>
      </c>
      <c r="M1375" s="27" t="str">
        <f>IF(SUMPRODUCT(($H$2:H1375=H1375)*1)=1,I1375,LOOKUP(1,0/($H$1:H1374=H1375),$M$1:M1374)&amp;","&amp;I1375)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6" spans="1:13">
      <c r="A1376" s="30" t="s">
        <v>6819</v>
      </c>
      <c r="B1376" s="27" t="s">
        <v>6676</v>
      </c>
      <c r="D1376" s="27" t="s">
        <v>7593</v>
      </c>
      <c r="E1376" s="27" t="s">
        <v>6993</v>
      </c>
      <c r="F1376" s="27" t="s">
        <v>7594</v>
      </c>
      <c r="H1376" s="123" t="s">
        <v>5642</v>
      </c>
      <c r="I1376" s="30" t="s">
        <v>6761</v>
      </c>
      <c r="J1376" s="27" t="s">
        <v>7595</v>
      </c>
      <c r="M1376" s="27" t="str">
        <f>IF(SUMPRODUCT(($H$2:H1376=H1376)*1)=1,I1376,LOOKUP(1,0/($H$1:H1375=H1376),$M$1:M1375)&amp;","&amp;I1376)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7" spans="1:13">
      <c r="A1377" s="30" t="s">
        <v>6819</v>
      </c>
      <c r="B1377" s="27" t="s">
        <v>6676</v>
      </c>
      <c r="D1377" s="27" t="s">
        <v>7593</v>
      </c>
      <c r="E1377" s="27" t="s">
        <v>6993</v>
      </c>
      <c r="F1377" s="27" t="s">
        <v>7594</v>
      </c>
      <c r="H1377" s="123" t="s">
        <v>5642</v>
      </c>
      <c r="I1377" s="30" t="s">
        <v>6761</v>
      </c>
      <c r="J1377" s="27" t="s">
        <v>7595</v>
      </c>
      <c r="M1377" s="27" t="str">
        <f>IF(SUMPRODUCT(($H$2:H1377=H1377)*1)=1,I1377,LOOKUP(1,0/($H$1:H1376=H1377),$M$1:M1376)&amp;","&amp;I1377)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8" spans="1:13">
      <c r="A1378" s="30" t="s">
        <v>6819</v>
      </c>
      <c r="B1378" s="27" t="s">
        <v>6676</v>
      </c>
      <c r="D1378" s="27" t="s">
        <v>7593</v>
      </c>
      <c r="E1378" s="27" t="s">
        <v>6993</v>
      </c>
      <c r="F1378" s="27" t="s">
        <v>7594</v>
      </c>
      <c r="H1378" s="123" t="s">
        <v>5642</v>
      </c>
      <c r="I1378" s="30" t="s">
        <v>6761</v>
      </c>
      <c r="J1378" s="27" t="s">
        <v>7595</v>
      </c>
      <c r="M1378" s="27" t="str">
        <f>IF(SUMPRODUCT(($H$2:H1378=H1378)*1)=1,I1378,LOOKUP(1,0/($H$1:H1377=H1378),$M$1:M1377)&amp;","&amp;I1378)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9" spans="1:13">
      <c r="A1379" s="30" t="s">
        <v>6819</v>
      </c>
      <c r="B1379" s="27" t="s">
        <v>6676</v>
      </c>
      <c r="D1379" s="27" t="s">
        <v>7593</v>
      </c>
      <c r="E1379" s="27" t="s">
        <v>6993</v>
      </c>
      <c r="F1379" s="27" t="s">
        <v>7594</v>
      </c>
      <c r="H1379" s="123" t="s">
        <v>5642</v>
      </c>
      <c r="I1379" s="30" t="s">
        <v>6761</v>
      </c>
      <c r="J1379" s="27" t="s">
        <v>7595</v>
      </c>
      <c r="M1379" s="27" t="str">
        <f>IF(SUMPRODUCT(($H$2:H1379=H1379)*1)=1,I1379,LOOKUP(1,0/($H$1:H1378=H1379),$M$1:M1378)&amp;","&amp;I1379)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0" spans="1:13">
      <c r="A1380" s="30" t="s">
        <v>6564</v>
      </c>
      <c r="B1380" s="27" t="s">
        <v>6676</v>
      </c>
      <c r="D1380" s="27" t="s">
        <v>7593</v>
      </c>
      <c r="E1380" s="27" t="s">
        <v>6993</v>
      </c>
      <c r="F1380" s="27" t="s">
        <v>7594</v>
      </c>
      <c r="H1380" s="123" t="s">
        <v>5642</v>
      </c>
      <c r="I1380" s="30" t="s">
        <v>6761</v>
      </c>
      <c r="J1380" s="27" t="s">
        <v>7595</v>
      </c>
      <c r="M1380" s="27" t="str">
        <f>IF(SUMPRODUCT(($H$2:H1380=H1380)*1)=1,I1380,LOOKUP(1,0/($H$1:H1379=H1380),$M$1:M1379)&amp;","&amp;I1380)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1" spans="1:13">
      <c r="A1381" s="30" t="s">
        <v>6819</v>
      </c>
      <c r="B1381" s="27" t="s">
        <v>6676</v>
      </c>
      <c r="D1381" s="27" t="s">
        <v>7593</v>
      </c>
      <c r="E1381" s="27" t="s">
        <v>6993</v>
      </c>
      <c r="F1381" s="27" t="s">
        <v>7594</v>
      </c>
      <c r="H1381" s="123" t="s">
        <v>5642</v>
      </c>
      <c r="I1381" s="30" t="s">
        <v>6761</v>
      </c>
      <c r="J1381" s="27" t="s">
        <v>7595</v>
      </c>
      <c r="M1381" s="27" t="str">
        <f>IF(SUMPRODUCT(($H$2:H1381=H1381)*1)=1,I1381,LOOKUP(1,0/($H$1:H1380=H1381),$M$1:M1380)&amp;","&amp;I1381)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2" spans="1:13">
      <c r="A1382" s="30" t="s">
        <v>6819</v>
      </c>
      <c r="B1382" s="27" t="s">
        <v>6676</v>
      </c>
      <c r="D1382" s="27" t="s">
        <v>7593</v>
      </c>
      <c r="E1382" s="27" t="s">
        <v>6993</v>
      </c>
      <c r="F1382" s="27" t="s">
        <v>7594</v>
      </c>
      <c r="H1382" s="123" t="s">
        <v>5642</v>
      </c>
      <c r="I1382" s="30" t="s">
        <v>6761</v>
      </c>
      <c r="J1382" s="27" t="s">
        <v>7595</v>
      </c>
      <c r="M1382" s="27" t="str">
        <f>IF(SUMPRODUCT(($H$2:H1382=H1382)*1)=1,I1382,LOOKUP(1,0/($H$1:H1381=H1382),$M$1:M1381)&amp;","&amp;I1382)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3" spans="1:13">
      <c r="A1383" s="30" t="s">
        <v>6819</v>
      </c>
      <c r="B1383" s="27" t="s">
        <v>6676</v>
      </c>
      <c r="D1383" s="27" t="s">
        <v>7593</v>
      </c>
      <c r="E1383" s="27" t="s">
        <v>6993</v>
      </c>
      <c r="F1383" s="27" t="s">
        <v>7594</v>
      </c>
      <c r="H1383" s="123" t="s">
        <v>5642</v>
      </c>
      <c r="I1383" s="30" t="s">
        <v>6761</v>
      </c>
      <c r="J1383" s="27" t="s">
        <v>7595</v>
      </c>
      <c r="M1383" s="27" t="str">
        <f>IF(SUMPRODUCT(($H$2:H1383=H1383)*1)=1,I1383,LOOKUP(1,0/($H$1:H1382=H1383),$M$1:M1382)&amp;","&amp;I1383)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4" spans="1:13">
      <c r="A1384" s="30" t="s">
        <v>6819</v>
      </c>
      <c r="B1384" s="27" t="s">
        <v>6676</v>
      </c>
      <c r="D1384" s="27" t="s">
        <v>7593</v>
      </c>
      <c r="E1384" s="27" t="s">
        <v>6993</v>
      </c>
      <c r="F1384" s="27" t="s">
        <v>7594</v>
      </c>
      <c r="H1384" s="123" t="s">
        <v>5642</v>
      </c>
      <c r="I1384" s="30" t="s">
        <v>6761</v>
      </c>
      <c r="J1384" s="27" t="s">
        <v>7595</v>
      </c>
      <c r="M1384" s="27" t="str">
        <f>IF(SUMPRODUCT(($H$2:H1384=H1384)*1)=1,I1384,LOOKUP(1,0/($H$1:H1383=H1384),$M$1:M1383)&amp;","&amp;I1384)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5" spans="1:13">
      <c r="A1385" s="30" t="s">
        <v>6819</v>
      </c>
      <c r="B1385" s="27" t="s">
        <v>6676</v>
      </c>
      <c r="D1385" s="27" t="s">
        <v>7593</v>
      </c>
      <c r="E1385" s="27" t="s">
        <v>6993</v>
      </c>
      <c r="F1385" s="27" t="s">
        <v>7594</v>
      </c>
      <c r="H1385" s="123" t="s">
        <v>5642</v>
      </c>
      <c r="I1385" s="30" t="s">
        <v>6761</v>
      </c>
      <c r="J1385" s="27" t="s">
        <v>7595</v>
      </c>
      <c r="M1385" s="27" t="str">
        <f>IF(SUMPRODUCT(($H$2:H1385=H1385)*1)=1,I1385,LOOKUP(1,0/($H$1:H1384=H1385),$M$1:M1384)&amp;","&amp;I1385)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6" spans="1:13">
      <c r="A1386" s="30" t="s">
        <v>6819</v>
      </c>
      <c r="B1386" s="27" t="s">
        <v>6676</v>
      </c>
      <c r="D1386" s="27" t="s">
        <v>7593</v>
      </c>
      <c r="E1386" s="27" t="s">
        <v>6993</v>
      </c>
      <c r="F1386" s="27" t="s">
        <v>7594</v>
      </c>
      <c r="H1386" s="123" t="s">
        <v>5642</v>
      </c>
      <c r="I1386" s="30" t="s">
        <v>6761</v>
      </c>
      <c r="J1386" s="27" t="s">
        <v>7595</v>
      </c>
      <c r="M1386" s="27" t="str">
        <f>IF(SUMPRODUCT(($H$2:H1386=H1386)*1)=1,I1386,LOOKUP(1,0/($H$1:H1385=H1386),$M$1:M1385)&amp;","&amp;I1386)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7" spans="1:13">
      <c r="A1387" s="30" t="s">
        <v>6819</v>
      </c>
      <c r="B1387" s="27" t="s">
        <v>6676</v>
      </c>
      <c r="D1387" s="27" t="s">
        <v>7593</v>
      </c>
      <c r="E1387" s="27" t="s">
        <v>6993</v>
      </c>
      <c r="F1387" s="27" t="s">
        <v>7594</v>
      </c>
      <c r="H1387" s="123" t="s">
        <v>5642</v>
      </c>
      <c r="I1387" s="30" t="s">
        <v>6761</v>
      </c>
      <c r="J1387" s="27" t="s">
        <v>7595</v>
      </c>
      <c r="M1387" s="27" t="str">
        <f>IF(SUMPRODUCT(($H$2:H1387=H1387)*1)=1,I1387,LOOKUP(1,0/($H$1:H1386=H1387),$M$1:M1386)&amp;","&amp;I1387)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8" spans="1:13">
      <c r="A1388" s="30" t="s">
        <v>6819</v>
      </c>
      <c r="B1388" s="27" t="s">
        <v>6676</v>
      </c>
      <c r="D1388" s="27" t="s">
        <v>7593</v>
      </c>
      <c r="E1388" s="27" t="s">
        <v>6993</v>
      </c>
      <c r="F1388" s="27" t="s">
        <v>7594</v>
      </c>
      <c r="H1388" s="123" t="s">
        <v>5642</v>
      </c>
      <c r="I1388" s="30" t="s">
        <v>6761</v>
      </c>
      <c r="J1388" s="27" t="s">
        <v>7595</v>
      </c>
      <c r="M1388" s="27" t="str">
        <f>IF(SUMPRODUCT(($H$2:H1388=H1388)*1)=1,I1388,LOOKUP(1,0/($H$1:H1387=H1388),$M$1:M1387)&amp;","&amp;I1388)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9" spans="1:13">
      <c r="A1389" s="30" t="s">
        <v>6819</v>
      </c>
      <c r="B1389" s="27" t="s">
        <v>6676</v>
      </c>
      <c r="D1389" s="27" t="s">
        <v>7593</v>
      </c>
      <c r="E1389" s="27" t="s">
        <v>6993</v>
      </c>
      <c r="F1389" s="27" t="s">
        <v>7594</v>
      </c>
      <c r="H1389" s="123" t="s">
        <v>5642</v>
      </c>
      <c r="I1389" s="30" t="s">
        <v>6761</v>
      </c>
      <c r="J1389" s="27" t="s">
        <v>7595</v>
      </c>
      <c r="M1389" s="27" t="str">
        <f>IF(SUMPRODUCT(($H$2:H1389=H1389)*1)=1,I1389,LOOKUP(1,0/($H$1:H1388=H1389),$M$1:M1388)&amp;","&amp;I1389)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0" spans="1:13">
      <c r="A1390" s="30" t="s">
        <v>6819</v>
      </c>
      <c r="B1390" s="27" t="s">
        <v>6676</v>
      </c>
      <c r="D1390" s="27" t="s">
        <v>7593</v>
      </c>
      <c r="E1390" s="27" t="s">
        <v>6993</v>
      </c>
      <c r="F1390" s="27" t="s">
        <v>7594</v>
      </c>
      <c r="H1390" s="123" t="s">
        <v>5642</v>
      </c>
      <c r="I1390" s="30" t="s">
        <v>6761</v>
      </c>
      <c r="J1390" s="27" t="s">
        <v>7595</v>
      </c>
      <c r="M1390" s="27" t="str">
        <f>IF(SUMPRODUCT(($H$2:H1390=H1390)*1)=1,I1390,LOOKUP(1,0/($H$1:H1389=H1390),$M$1:M1389)&amp;","&amp;I1390)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1" spans="1:13">
      <c r="A1391" s="30" t="s">
        <v>6819</v>
      </c>
      <c r="B1391" s="27" t="s">
        <v>6676</v>
      </c>
      <c r="D1391" s="27" t="s">
        <v>7593</v>
      </c>
      <c r="E1391" s="27" t="s">
        <v>6993</v>
      </c>
      <c r="F1391" s="27" t="s">
        <v>7594</v>
      </c>
      <c r="H1391" s="123" t="s">
        <v>5642</v>
      </c>
      <c r="I1391" s="30" t="s">
        <v>6761</v>
      </c>
      <c r="J1391" s="27" t="s">
        <v>7595</v>
      </c>
      <c r="M1391" s="27" t="str">
        <f>IF(SUMPRODUCT(($H$2:H1391=H1391)*1)=1,I1391,LOOKUP(1,0/($H$1:H1390=H1391),$M$1:M1390)&amp;","&amp;I1391)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2" spans="1:13">
      <c r="A1392" s="30" t="s">
        <v>6819</v>
      </c>
      <c r="B1392" s="27" t="s">
        <v>6676</v>
      </c>
      <c r="D1392" s="27" t="s">
        <v>7025</v>
      </c>
      <c r="E1392" s="27" t="s">
        <v>6756</v>
      </c>
      <c r="F1392" s="27" t="s">
        <v>5043</v>
      </c>
      <c r="H1392" s="123" t="s">
        <v>6368</v>
      </c>
      <c r="I1392" s="30" t="s">
        <v>6761</v>
      </c>
      <c r="J1392" s="27" t="s">
        <v>6827</v>
      </c>
      <c r="M1392" s="27" t="str">
        <f>IF(SUMPRODUCT(($H$2:H1392=H1392)*1)=1,I1392,LOOKUP(1,0/($H$1:H1391=H1392),$M$1:M1391)&amp;","&amp;I1392)</f>
        <v>TS0077 新世代分行系統(NBS)</v>
      </c>
    </row>
    <row r="1393" spans="1:13">
      <c r="A1393" s="30" t="s">
        <v>6819</v>
      </c>
      <c r="B1393" s="27" t="s">
        <v>6676</v>
      </c>
      <c r="D1393" s="27" t="s">
        <v>8479</v>
      </c>
      <c r="E1393" s="27" t="s">
        <v>7004</v>
      </c>
      <c r="F1393" s="27" t="s">
        <v>8480</v>
      </c>
      <c r="H1393" s="123" t="s">
        <v>6369</v>
      </c>
      <c r="I1393" s="30" t="s">
        <v>6761</v>
      </c>
      <c r="J1393" s="27" t="s">
        <v>7006</v>
      </c>
      <c r="M1393" s="27" t="str">
        <f>IF(SUMPRODUCT(($H$2:H1393=H1393)*1)=1,I1393,LOOKUP(1,0/($H$1:H1392=H1393),$M$1:M1392)&amp;","&amp;I1393)</f>
        <v>TS0077 新世代分行系統(NBS)</v>
      </c>
    </row>
    <row r="1394" spans="1:13">
      <c r="A1394" s="30" t="s">
        <v>6819</v>
      </c>
      <c r="B1394" s="27" t="s">
        <v>6676</v>
      </c>
      <c r="D1394" s="27" t="s">
        <v>8481</v>
      </c>
      <c r="E1394" s="27" t="s">
        <v>6828</v>
      </c>
      <c r="F1394" s="27" t="s">
        <v>8482</v>
      </c>
      <c r="H1394" s="123" t="s">
        <v>6370</v>
      </c>
      <c r="I1394" s="30" t="s">
        <v>6761</v>
      </c>
      <c r="J1394" s="27" t="s">
        <v>7071</v>
      </c>
      <c r="M1394" s="27" t="str">
        <f>IF(SUMPRODUCT(($H$2:H1394=H1394)*1)=1,I1394,LOOKUP(1,0/($H$1:H1393=H1394),$M$1:M1393)&amp;","&amp;I1394)</f>
        <v>TS0077 新世代分行系統(NBS)</v>
      </c>
    </row>
    <row r="1395" spans="1:13">
      <c r="A1395" s="30" t="s">
        <v>6819</v>
      </c>
      <c r="B1395" s="27" t="s">
        <v>6676</v>
      </c>
      <c r="D1395" s="27" t="s">
        <v>8483</v>
      </c>
      <c r="E1395" s="27" t="s">
        <v>6828</v>
      </c>
      <c r="F1395" s="27" t="s">
        <v>8484</v>
      </c>
      <c r="H1395" s="123" t="s">
        <v>6371</v>
      </c>
      <c r="I1395" s="30" t="s">
        <v>6761</v>
      </c>
      <c r="J1395" s="27" t="s">
        <v>7071</v>
      </c>
      <c r="M1395" s="27" t="str">
        <f>IF(SUMPRODUCT(($H$2:H1395=H1395)*1)=1,I1395,LOOKUP(1,0/($H$1:H1394=H1395),$M$1:M1394)&amp;","&amp;I1395)</f>
        <v>TS0077 新世代分行系統(NBS)</v>
      </c>
    </row>
    <row r="1396" spans="1:13">
      <c r="A1396" s="30" t="s">
        <v>6819</v>
      </c>
      <c r="B1396" s="27" t="s">
        <v>6676</v>
      </c>
      <c r="D1396" s="27" t="s">
        <v>8444</v>
      </c>
      <c r="E1396" s="27" t="s">
        <v>8093</v>
      </c>
      <c r="F1396" s="27" t="s">
        <v>5054</v>
      </c>
      <c r="H1396" s="123" t="s">
        <v>6372</v>
      </c>
      <c r="I1396" s="30" t="s">
        <v>6761</v>
      </c>
      <c r="J1396" s="27" t="s">
        <v>8084</v>
      </c>
      <c r="M1396" s="27" t="str">
        <f>IF(SUMPRODUCT(($H$2:H1396=H1396)*1)=1,I1396,LOOKUP(1,0/($H$1:H1395=H1396),$M$1:M1395)&amp;","&amp;I1396)</f>
        <v>TS0077 新世代分行系統(NBS)</v>
      </c>
    </row>
    <row r="1397" spans="1:13">
      <c r="A1397" s="30" t="s">
        <v>6819</v>
      </c>
      <c r="B1397" s="27" t="s">
        <v>6676</v>
      </c>
      <c r="D1397" s="27" t="s">
        <v>7265</v>
      </c>
      <c r="E1397" s="27" t="s">
        <v>6756</v>
      </c>
      <c r="F1397" s="27" t="s">
        <v>7266</v>
      </c>
      <c r="H1397" s="123" t="s">
        <v>6373</v>
      </c>
      <c r="I1397" s="30" t="s">
        <v>6761</v>
      </c>
      <c r="J1397" s="27" t="s">
        <v>6827</v>
      </c>
      <c r="M1397" s="27" t="str">
        <f>IF(SUMPRODUCT(($H$2:H1397=H1397)*1)=1,I1397,LOOKUP(1,0/($H$1:H1396=H1397),$M$1:M1396)&amp;","&amp;I1397)</f>
        <v>TS0077 新世代分行系統(NBS)</v>
      </c>
    </row>
    <row r="1398" spans="1:13">
      <c r="A1398" s="30" t="s">
        <v>6819</v>
      </c>
      <c r="B1398" s="27" t="s">
        <v>6676</v>
      </c>
      <c r="D1398" s="27" t="s">
        <v>8485</v>
      </c>
      <c r="E1398" s="27" t="s">
        <v>6828</v>
      </c>
      <c r="F1398" s="27" t="s">
        <v>8486</v>
      </c>
      <c r="H1398" s="123" t="s">
        <v>6374</v>
      </c>
      <c r="I1398" s="30" t="s">
        <v>6761</v>
      </c>
      <c r="J1398" s="27" t="s">
        <v>7071</v>
      </c>
      <c r="M1398" s="27" t="str">
        <f>IF(SUMPRODUCT(($H$2:H1398=H1398)*1)=1,I1398,LOOKUP(1,0/($H$1:H1397=H1398),$M$1:M1397)&amp;","&amp;I1398)</f>
        <v>TS0077 新世代分行系統(NBS)</v>
      </c>
    </row>
    <row r="1399" spans="1:13">
      <c r="A1399" s="30" t="s">
        <v>6819</v>
      </c>
      <c r="B1399" s="27" t="s">
        <v>6676</v>
      </c>
      <c r="D1399" s="27" t="s">
        <v>8085</v>
      </c>
      <c r="E1399" s="27" t="s">
        <v>7416</v>
      </c>
      <c r="F1399" s="27" t="s">
        <v>8086</v>
      </c>
      <c r="H1399" s="123" t="s">
        <v>6375</v>
      </c>
      <c r="I1399" s="30" t="s">
        <v>6761</v>
      </c>
      <c r="J1399" s="27" t="s">
        <v>8087</v>
      </c>
      <c r="M1399" s="27" t="str">
        <f>IF(SUMPRODUCT(($H$2:H1399=H1399)*1)=1,I1399,LOOKUP(1,0/($H$1:H1398=H1399),$M$1:M1398)&amp;","&amp;I1399)</f>
        <v>TS0077 新世代分行系統(NBS)</v>
      </c>
    </row>
    <row r="1400" spans="1:13">
      <c r="A1400" s="30" t="s">
        <v>6819</v>
      </c>
      <c r="B1400" s="27" t="s">
        <v>6676</v>
      </c>
      <c r="D1400" s="27" t="s">
        <v>8292</v>
      </c>
      <c r="E1400" s="27" t="s">
        <v>6930</v>
      </c>
      <c r="F1400" s="27" t="s">
        <v>8293</v>
      </c>
      <c r="H1400" s="123" t="s">
        <v>6376</v>
      </c>
      <c r="I1400" s="30" t="s">
        <v>6761</v>
      </c>
      <c r="J1400" s="27" t="s">
        <v>8072</v>
      </c>
      <c r="M1400" s="27" t="str">
        <f>IF(SUMPRODUCT(($H$2:H1400=H1400)*1)=1,I1400,LOOKUP(1,0/($H$1:H1399=H1400),$M$1:M1399)&amp;","&amp;I1400)</f>
        <v>TS0077 新世代分行系統(NBS)</v>
      </c>
    </row>
    <row r="1401" spans="1:13">
      <c r="A1401" s="30" t="s">
        <v>6819</v>
      </c>
      <c r="B1401" s="27" t="s">
        <v>6676</v>
      </c>
      <c r="D1401" s="27" t="s">
        <v>8487</v>
      </c>
      <c r="E1401" s="27" t="s">
        <v>6930</v>
      </c>
      <c r="F1401" s="27" t="s">
        <v>8488</v>
      </c>
      <c r="H1401" s="123" t="s">
        <v>6377</v>
      </c>
      <c r="I1401" s="30" t="s">
        <v>6761</v>
      </c>
      <c r="J1401" s="27" t="s">
        <v>8072</v>
      </c>
      <c r="M1401" s="27" t="str">
        <f>IF(SUMPRODUCT(($H$2:H1401=H1401)*1)=1,I1401,LOOKUP(1,0/($H$1:H1400=H1401),$M$1:M1400)&amp;","&amp;I1401)</f>
        <v>TS0077 新世代分行系統(NBS)</v>
      </c>
    </row>
    <row r="1402" spans="1:13">
      <c r="A1402" s="30" t="s">
        <v>6819</v>
      </c>
      <c r="B1402" s="27" t="s">
        <v>6676</v>
      </c>
      <c r="D1402" s="27" t="s">
        <v>8489</v>
      </c>
      <c r="E1402" s="27" t="s">
        <v>6930</v>
      </c>
      <c r="F1402" s="27" t="s">
        <v>8490</v>
      </c>
      <c r="H1402" s="123" t="s">
        <v>6378</v>
      </c>
      <c r="I1402" s="30" t="s">
        <v>6761</v>
      </c>
      <c r="J1402" s="27" t="s">
        <v>8072</v>
      </c>
      <c r="M1402" s="27" t="str">
        <f>IF(SUMPRODUCT(($H$2:H1402=H1402)*1)=1,I1402,LOOKUP(1,0/($H$1:H1401=H1402),$M$1:M1401)&amp;","&amp;I1402)</f>
        <v>TS0077 新世代分行系統(NBS)</v>
      </c>
    </row>
    <row r="1403" spans="1:13">
      <c r="A1403" s="30" t="s">
        <v>6819</v>
      </c>
      <c r="B1403" s="27" t="s">
        <v>6676</v>
      </c>
      <c r="D1403" s="27" t="s">
        <v>8489</v>
      </c>
      <c r="E1403" s="27" t="s">
        <v>6930</v>
      </c>
      <c r="F1403" s="27" t="s">
        <v>8490</v>
      </c>
      <c r="H1403" s="123" t="s">
        <v>6378</v>
      </c>
      <c r="I1403" s="30" t="s">
        <v>6761</v>
      </c>
      <c r="J1403" s="27" t="s">
        <v>8072</v>
      </c>
      <c r="M1403" s="27" t="str">
        <f>IF(SUMPRODUCT(($H$2:H1403=H1403)*1)=1,I1403,LOOKUP(1,0/($H$1:H1402=H1403),$M$1:M1402)&amp;","&amp;I1403)</f>
        <v>TS0077 新世代分行系統(NBS),TS0077 新世代分行系統(NBS)</v>
      </c>
    </row>
    <row r="1404" spans="1:13">
      <c r="A1404" s="30" t="s">
        <v>6819</v>
      </c>
      <c r="B1404" s="27" t="s">
        <v>6676</v>
      </c>
      <c r="D1404" s="27" t="s">
        <v>8491</v>
      </c>
      <c r="E1404" s="27" t="s">
        <v>7416</v>
      </c>
      <c r="F1404" s="27" t="s">
        <v>8492</v>
      </c>
      <c r="H1404" s="123" t="s">
        <v>6379</v>
      </c>
      <c r="I1404" s="30" t="s">
        <v>6761</v>
      </c>
      <c r="J1404" s="27" t="s">
        <v>8087</v>
      </c>
      <c r="M1404" s="27" t="str">
        <f>IF(SUMPRODUCT(($H$2:H1404=H1404)*1)=1,I1404,LOOKUP(1,0/($H$1:H1403=H1404),$M$1:M1403)&amp;","&amp;I1404)</f>
        <v>TS0077 新世代分行系統(NBS)</v>
      </c>
    </row>
    <row r="1405" spans="1:13">
      <c r="A1405" s="30" t="s">
        <v>6819</v>
      </c>
      <c r="B1405" s="27" t="s">
        <v>6676</v>
      </c>
      <c r="D1405" s="27" t="s">
        <v>8493</v>
      </c>
      <c r="E1405" s="27" t="s">
        <v>7416</v>
      </c>
      <c r="F1405" s="27" t="s">
        <v>8494</v>
      </c>
      <c r="H1405" s="123" t="s">
        <v>6380</v>
      </c>
      <c r="I1405" s="30" t="s">
        <v>6761</v>
      </c>
      <c r="J1405" s="27" t="s">
        <v>8087</v>
      </c>
      <c r="M1405" s="27" t="str">
        <f>IF(SUMPRODUCT(($H$2:H1405=H1405)*1)=1,I1405,LOOKUP(1,0/($H$1:H1404=H1405),$M$1:M1404)&amp;","&amp;I1405)</f>
        <v>TS0077 新世代分行系統(NBS)</v>
      </c>
    </row>
    <row r="1406" spans="1:13">
      <c r="A1406" s="30" t="s">
        <v>6819</v>
      </c>
      <c r="B1406" s="27" t="s">
        <v>6676</v>
      </c>
      <c r="D1406" s="27" t="s">
        <v>8244</v>
      </c>
      <c r="E1406" s="27" t="s">
        <v>6975</v>
      </c>
      <c r="F1406" s="27" t="s">
        <v>8245</v>
      </c>
      <c r="H1406" s="123" t="s">
        <v>6381</v>
      </c>
      <c r="I1406" s="30" t="s">
        <v>6761</v>
      </c>
      <c r="J1406" s="27" t="s">
        <v>6977</v>
      </c>
      <c r="M1406" s="27" t="str">
        <f>IF(SUMPRODUCT(($H$2:H1406=H1406)*1)=1,I1406,LOOKUP(1,0/($H$1:H1405=H1406),$M$1:M1405)&amp;","&amp;I1406)</f>
        <v>TS0077 新世代分行系統(NBS)</v>
      </c>
    </row>
    <row r="1407" spans="1:13">
      <c r="A1407" s="30" t="s">
        <v>6819</v>
      </c>
      <c r="B1407" s="27" t="s">
        <v>6676</v>
      </c>
      <c r="D1407" s="27" t="s">
        <v>6974</v>
      </c>
      <c r="E1407" s="27" t="s">
        <v>6975</v>
      </c>
      <c r="F1407" s="27" t="s">
        <v>8098</v>
      </c>
      <c r="H1407" s="123" t="s">
        <v>6382</v>
      </c>
      <c r="I1407" s="30" t="s">
        <v>6761</v>
      </c>
      <c r="J1407" s="27" t="s">
        <v>6977</v>
      </c>
      <c r="M1407" s="27" t="str">
        <f>IF(SUMPRODUCT(($H$2:H1407=H1407)*1)=1,I1407,LOOKUP(1,0/($H$1:H1406=H1407),$M$1:M1406)&amp;","&amp;I1407)</f>
        <v>TS0077 新世代分行系統(NBS)</v>
      </c>
    </row>
    <row r="1408" spans="1:13">
      <c r="A1408" s="30" t="s">
        <v>6819</v>
      </c>
      <c r="B1408" s="27" t="s">
        <v>6676</v>
      </c>
      <c r="D1408" s="27" t="s">
        <v>8479</v>
      </c>
      <c r="E1408" s="27" t="s">
        <v>6756</v>
      </c>
      <c r="F1408" s="27" t="s">
        <v>8480</v>
      </c>
      <c r="H1408" s="123" t="s">
        <v>6383</v>
      </c>
      <c r="I1408" s="30" t="s">
        <v>6761</v>
      </c>
      <c r="J1408" s="27" t="s">
        <v>7006</v>
      </c>
      <c r="M1408" s="27" t="str">
        <f>IF(SUMPRODUCT(($H$2:H1408=H1408)*1)=1,I1408,LOOKUP(1,0/($H$1:H1407=H1408),$M$1:M1407)&amp;","&amp;I1408)</f>
        <v>TS0077 新世代分行系統(NBS)</v>
      </c>
    </row>
    <row r="1409" spans="1:13">
      <c r="A1409" s="30" t="s">
        <v>6819</v>
      </c>
      <c r="B1409" s="27" t="s">
        <v>6676</v>
      </c>
      <c r="D1409" s="27" t="s">
        <v>8101</v>
      </c>
      <c r="E1409" s="27" t="s">
        <v>6904</v>
      </c>
      <c r="F1409" s="27" t="s">
        <v>8102</v>
      </c>
      <c r="H1409" s="123" t="s">
        <v>6384</v>
      </c>
      <c r="I1409" s="30" t="s">
        <v>6761</v>
      </c>
      <c r="J1409" s="27" t="s">
        <v>8084</v>
      </c>
      <c r="M1409" s="27" t="str">
        <f>IF(SUMPRODUCT(($H$2:H1409=H1409)*1)=1,I1409,LOOKUP(1,0/($H$1:H1408=H1409),$M$1:M1408)&amp;","&amp;I1409)</f>
        <v>TS0077 新世代分行系統(NBS)</v>
      </c>
    </row>
    <row r="1410" spans="1:13">
      <c r="A1410" s="30" t="s">
        <v>6819</v>
      </c>
      <c r="B1410" s="27" t="s">
        <v>6676</v>
      </c>
      <c r="D1410" s="27" t="s">
        <v>8225</v>
      </c>
      <c r="E1410" s="27" t="s">
        <v>6904</v>
      </c>
      <c r="F1410" s="27" t="s">
        <v>5062</v>
      </c>
      <c r="H1410" s="123" t="s">
        <v>6385</v>
      </c>
      <c r="I1410" s="30" t="s">
        <v>6761</v>
      </c>
      <c r="J1410" s="27" t="s">
        <v>8084</v>
      </c>
      <c r="M1410" s="27" t="str">
        <f>IF(SUMPRODUCT(($H$2:H1410=H1410)*1)=1,I1410,LOOKUP(1,0/($H$1:H1409=H1410),$M$1:M1409)&amp;","&amp;I1410)</f>
        <v>TS0077 新世代分行系統(NBS)</v>
      </c>
    </row>
    <row r="1411" spans="1:13">
      <c r="A1411" s="30" t="s">
        <v>6819</v>
      </c>
      <c r="B1411" s="27" t="s">
        <v>6676</v>
      </c>
      <c r="D1411" s="27" t="s">
        <v>8218</v>
      </c>
      <c r="E1411" s="27" t="s">
        <v>6904</v>
      </c>
      <c r="F1411" s="27" t="s">
        <v>6387</v>
      </c>
      <c r="H1411" s="123" t="s">
        <v>6386</v>
      </c>
      <c r="I1411" s="30" t="s">
        <v>6761</v>
      </c>
      <c r="J1411" s="27" t="s">
        <v>8084</v>
      </c>
      <c r="M1411" s="27" t="str">
        <f>IF(SUMPRODUCT(($H$2:H1411=H1411)*1)=1,I1411,LOOKUP(1,0/($H$1:H1410=H1411),$M$1:M1410)&amp;","&amp;I1411)</f>
        <v>TS0077 新世代分行系統(NBS)</v>
      </c>
    </row>
    <row r="1412" spans="1:13">
      <c r="A1412" s="30" t="s">
        <v>6819</v>
      </c>
      <c r="B1412" s="27" t="s">
        <v>6676</v>
      </c>
      <c r="D1412" s="27" t="s">
        <v>8219</v>
      </c>
      <c r="E1412" s="27" t="s">
        <v>6904</v>
      </c>
      <c r="F1412" s="27" t="s">
        <v>8220</v>
      </c>
      <c r="H1412" s="123" t="s">
        <v>6388</v>
      </c>
      <c r="I1412" s="30" t="s">
        <v>6761</v>
      </c>
      <c r="J1412" s="27" t="s">
        <v>8084</v>
      </c>
      <c r="M1412" s="27" t="str">
        <f>IF(SUMPRODUCT(($H$2:H1412=H1412)*1)=1,I1412,LOOKUP(1,0/($H$1:H1411=H1412),$M$1:M1411)&amp;","&amp;I1412)</f>
        <v>TS0077 新世代分行系統(NBS)</v>
      </c>
    </row>
    <row r="1413" spans="1:13">
      <c r="A1413" s="30" t="s">
        <v>6819</v>
      </c>
      <c r="B1413" s="27" t="s">
        <v>6676</v>
      </c>
      <c r="D1413" s="27" t="s">
        <v>8221</v>
      </c>
      <c r="E1413" s="27" t="s">
        <v>6904</v>
      </c>
      <c r="F1413" s="27" t="s">
        <v>8222</v>
      </c>
      <c r="H1413" s="123" t="s">
        <v>6389</v>
      </c>
      <c r="I1413" s="30" t="s">
        <v>6761</v>
      </c>
      <c r="J1413" s="27" t="s">
        <v>8084</v>
      </c>
      <c r="M1413" s="27" t="str">
        <f>IF(SUMPRODUCT(($H$2:H1413=H1413)*1)=1,I1413,LOOKUP(1,0/($H$1:H1412=H1413),$M$1:M1412)&amp;","&amp;I1413)</f>
        <v>TS0077 新世代分行系統(NBS)</v>
      </c>
    </row>
    <row r="1414" spans="1:13">
      <c r="A1414" s="30" t="s">
        <v>6819</v>
      </c>
      <c r="B1414" s="27" t="s">
        <v>6676</v>
      </c>
      <c r="D1414" s="27" t="s">
        <v>8495</v>
      </c>
      <c r="E1414" s="27" t="s">
        <v>8243</v>
      </c>
      <c r="F1414" s="27" t="s">
        <v>8496</v>
      </c>
      <c r="H1414" s="123" t="s">
        <v>6390</v>
      </c>
      <c r="I1414" s="30" t="s">
        <v>6761</v>
      </c>
      <c r="J1414" s="27" t="s">
        <v>8084</v>
      </c>
      <c r="M1414" s="27" t="str">
        <f>IF(SUMPRODUCT(($H$2:H1414=H1414)*1)=1,I1414,LOOKUP(1,0/($H$1:H1413=H1414),$M$1:M1413)&amp;","&amp;I1414)</f>
        <v>TS0077 新世代分行系統(NBS)</v>
      </c>
    </row>
    <row r="1415" spans="1:13">
      <c r="A1415" s="30" t="s">
        <v>6819</v>
      </c>
      <c r="B1415" s="27" t="s">
        <v>6676</v>
      </c>
      <c r="D1415" s="27" t="s">
        <v>8242</v>
      </c>
      <c r="E1415" s="27" t="s">
        <v>8243</v>
      </c>
      <c r="F1415" s="27" t="s">
        <v>6138</v>
      </c>
      <c r="H1415" s="123" t="s">
        <v>8497</v>
      </c>
      <c r="I1415" s="30" t="s">
        <v>6761</v>
      </c>
      <c r="J1415" s="27" t="s">
        <v>8084</v>
      </c>
      <c r="M1415" s="27" t="str">
        <f>IF(SUMPRODUCT(($H$2:H1415=H1415)*1)=1,I1415,LOOKUP(1,0/($H$1:H1414=H1415),$M$1:M1414)&amp;","&amp;I1415)</f>
        <v>TS0077 新世代分行系統(NBS)</v>
      </c>
    </row>
    <row r="1416" spans="1:13">
      <c r="A1416" s="30" t="s">
        <v>6819</v>
      </c>
      <c r="B1416" s="27" t="s">
        <v>6676</v>
      </c>
      <c r="D1416" s="27" t="s">
        <v>8244</v>
      </c>
      <c r="E1416" s="27" t="s">
        <v>6975</v>
      </c>
      <c r="F1416" s="27" t="s">
        <v>8245</v>
      </c>
      <c r="H1416" s="123" t="s">
        <v>8498</v>
      </c>
      <c r="I1416" s="30" t="s">
        <v>6761</v>
      </c>
      <c r="J1416" s="27" t="s">
        <v>6977</v>
      </c>
      <c r="M1416" s="27" t="str">
        <f>IF(SUMPRODUCT(($H$2:H1416=H1416)*1)=1,I1416,LOOKUP(1,0/($H$1:H1415=H1416),$M$1:M1415)&amp;","&amp;I1416)</f>
        <v>TS0077 新世代分行系統(NBS)</v>
      </c>
    </row>
    <row r="1417" spans="1:13">
      <c r="A1417" s="30" t="s">
        <v>6819</v>
      </c>
      <c r="B1417" s="27" t="s">
        <v>6676</v>
      </c>
      <c r="D1417" s="27" t="s">
        <v>6974</v>
      </c>
      <c r="E1417" s="27" t="s">
        <v>6975</v>
      </c>
      <c r="F1417" s="27" t="s">
        <v>8098</v>
      </c>
      <c r="H1417" s="123" t="s">
        <v>6391</v>
      </c>
      <c r="I1417" s="30" t="s">
        <v>6761</v>
      </c>
      <c r="J1417" s="27" t="s">
        <v>6977</v>
      </c>
      <c r="M1417" s="27" t="str">
        <f>IF(SUMPRODUCT(($H$2:H1417=H1417)*1)=1,I1417,LOOKUP(1,0/($H$1:H1416=H1417),$M$1:M1416)&amp;","&amp;I1417)</f>
        <v>TS0077 新世代分行系統(NBS)</v>
      </c>
    </row>
    <row r="1418" spans="1:13">
      <c r="A1418" s="30" t="s">
        <v>6819</v>
      </c>
      <c r="B1418" s="27" t="s">
        <v>6676</v>
      </c>
      <c r="D1418" s="27" t="s">
        <v>8260</v>
      </c>
      <c r="E1418" s="27" t="s">
        <v>8093</v>
      </c>
      <c r="F1418" s="27" t="s">
        <v>5057</v>
      </c>
      <c r="H1418" s="123" t="s">
        <v>6392</v>
      </c>
      <c r="I1418" s="30" t="s">
        <v>6761</v>
      </c>
      <c r="J1418" s="27" t="s">
        <v>8084</v>
      </c>
      <c r="M1418" s="27" t="str">
        <f>IF(SUMPRODUCT(($H$2:H1418=H1418)*1)=1,I1418,LOOKUP(1,0/($H$1:H1417=H1418),$M$1:M1417)&amp;","&amp;I1418)</f>
        <v>TS0077 新世代分行系統(NBS)</v>
      </c>
    </row>
    <row r="1419" spans="1:13">
      <c r="A1419" s="30" t="s">
        <v>6819</v>
      </c>
      <c r="B1419" s="27" t="s">
        <v>6676</v>
      </c>
      <c r="D1419" s="27" t="s">
        <v>8092</v>
      </c>
      <c r="E1419" s="27" t="s">
        <v>8093</v>
      </c>
      <c r="F1419" s="27" t="s">
        <v>8094</v>
      </c>
      <c r="H1419" s="123" t="s">
        <v>6393</v>
      </c>
      <c r="I1419" s="30" t="s">
        <v>6761</v>
      </c>
      <c r="J1419" s="27" t="s">
        <v>8084</v>
      </c>
      <c r="M1419" s="27" t="str">
        <f>IF(SUMPRODUCT(($H$2:H1419=H1419)*1)=1,I1419,LOOKUP(1,0/($H$1:H1418=H1419),$M$1:M1418)&amp;","&amp;I1419)</f>
        <v>TS0077 新世代分行系統(NBS)</v>
      </c>
    </row>
    <row r="1420" spans="1:13">
      <c r="A1420" s="30" t="s">
        <v>6819</v>
      </c>
      <c r="B1420" s="27" t="s">
        <v>6676</v>
      </c>
      <c r="D1420" s="27" t="s">
        <v>8088</v>
      </c>
      <c r="E1420" s="27" t="s">
        <v>6828</v>
      </c>
      <c r="F1420" s="27" t="s">
        <v>8089</v>
      </c>
      <c r="H1420" s="123" t="s">
        <v>6394</v>
      </c>
      <c r="I1420" s="30" t="s">
        <v>6761</v>
      </c>
      <c r="J1420" s="27" t="s">
        <v>7071</v>
      </c>
      <c r="M1420" s="27" t="str">
        <f>IF(SUMPRODUCT(($H$2:H1420=H1420)*1)=1,I1420,LOOKUP(1,0/($H$1:H1419=H1420),$M$1:M1419)&amp;","&amp;I1420)</f>
        <v>TS0077 新世代分行系統(NBS)</v>
      </c>
    </row>
    <row r="1421" spans="1:13">
      <c r="A1421" s="30" t="s">
        <v>6819</v>
      </c>
      <c r="B1421" s="27" t="s">
        <v>6676</v>
      </c>
      <c r="D1421" s="27" t="s">
        <v>8090</v>
      </c>
      <c r="E1421" s="27" t="s">
        <v>6828</v>
      </c>
      <c r="F1421" s="27" t="s">
        <v>8091</v>
      </c>
      <c r="H1421" s="123" t="s">
        <v>6395</v>
      </c>
      <c r="I1421" s="30" t="s">
        <v>6761</v>
      </c>
      <c r="J1421" s="27" t="s">
        <v>7071</v>
      </c>
      <c r="M1421" s="27" t="str">
        <f>IF(SUMPRODUCT(($H$2:H1421=H1421)*1)=1,I1421,LOOKUP(1,0/($H$1:H1420=H1421),$M$1:M1420)&amp;","&amp;I1421)</f>
        <v>TS0077 新世代分行系統(NBS)</v>
      </c>
    </row>
    <row r="1422" spans="1:13">
      <c r="A1422" s="30" t="s">
        <v>6819</v>
      </c>
      <c r="B1422" s="27" t="s">
        <v>6676</v>
      </c>
      <c r="D1422" s="27" t="s">
        <v>8265</v>
      </c>
      <c r="E1422" s="27" t="s">
        <v>6828</v>
      </c>
      <c r="F1422" s="27" t="s">
        <v>8266</v>
      </c>
      <c r="H1422" s="123" t="s">
        <v>6396</v>
      </c>
      <c r="I1422" s="30" t="s">
        <v>6761</v>
      </c>
      <c r="J1422" s="27" t="s">
        <v>7071</v>
      </c>
      <c r="M1422" s="27" t="str">
        <f>IF(SUMPRODUCT(($H$2:H1422=H1422)*1)=1,I1422,LOOKUP(1,0/($H$1:H1421=H1422),$M$1:M1421)&amp;","&amp;I1422)</f>
        <v>TS0077 新世代分行系統(NBS)</v>
      </c>
    </row>
    <row r="1423" spans="1:13">
      <c r="A1423" s="30" t="s">
        <v>6819</v>
      </c>
      <c r="B1423" s="27" t="s">
        <v>6676</v>
      </c>
      <c r="D1423" s="27" t="s">
        <v>8104</v>
      </c>
      <c r="E1423" s="27" t="s">
        <v>6828</v>
      </c>
      <c r="F1423" s="27" t="s">
        <v>8105</v>
      </c>
      <c r="H1423" s="123" t="s">
        <v>6397</v>
      </c>
      <c r="I1423" s="30" t="s">
        <v>6761</v>
      </c>
      <c r="J1423" s="27" t="s">
        <v>7071</v>
      </c>
      <c r="M1423" s="27" t="str">
        <f>IF(SUMPRODUCT(($H$2:H1423=H1423)*1)=1,I1423,LOOKUP(1,0/($H$1:H1422=H1423),$M$1:M1422)&amp;","&amp;I1423)</f>
        <v>TS0077 新世代分行系統(NBS)</v>
      </c>
    </row>
    <row r="1424" spans="1:13">
      <c r="A1424" s="30" t="s">
        <v>6819</v>
      </c>
      <c r="B1424" s="27" t="s">
        <v>6676</v>
      </c>
      <c r="D1424" s="27" t="s">
        <v>8485</v>
      </c>
      <c r="E1424" s="27" t="s">
        <v>6828</v>
      </c>
      <c r="F1424" s="27" t="s">
        <v>8486</v>
      </c>
      <c r="H1424" s="123" t="s">
        <v>6398</v>
      </c>
      <c r="I1424" s="30" t="s">
        <v>6761</v>
      </c>
      <c r="J1424" s="27" t="s">
        <v>7071</v>
      </c>
      <c r="M1424" s="27" t="str">
        <f>IF(SUMPRODUCT(($H$2:H1424=H1424)*1)=1,I1424,LOOKUP(1,0/($H$1:H1423=H1424),$M$1:M1423)&amp;","&amp;I1424)</f>
        <v>TS0077 新世代分行系統(NBS)</v>
      </c>
    </row>
    <row r="1425" spans="1:13">
      <c r="A1425" s="30" t="s">
        <v>6819</v>
      </c>
      <c r="B1425" s="27" t="s">
        <v>6676</v>
      </c>
      <c r="D1425" s="27" t="s">
        <v>8239</v>
      </c>
      <c r="E1425" s="27" t="s">
        <v>6904</v>
      </c>
      <c r="F1425" s="27" t="s">
        <v>5056</v>
      </c>
      <c r="H1425" s="123" t="s">
        <v>6399</v>
      </c>
      <c r="I1425" s="30" t="s">
        <v>6793</v>
      </c>
      <c r="J1425" s="27" t="s">
        <v>8084</v>
      </c>
      <c r="M1425" s="27" t="str">
        <f>IF(SUMPRODUCT(($H$2:H1425=H1425)*1)=1,I1425,LOOKUP(1,0/($H$1:H1424=H1425),$M$1:M1424)&amp;","&amp;I1425)</f>
        <v>OA0075 敏捷行銷顧客經營系統</v>
      </c>
    </row>
    <row r="1426" spans="1:13">
      <c r="A1426" s="30" t="s">
        <v>6819</v>
      </c>
      <c r="B1426" s="27" t="s">
        <v>6676</v>
      </c>
      <c r="D1426" s="27" t="s">
        <v>8239</v>
      </c>
      <c r="E1426" s="27" t="s">
        <v>6904</v>
      </c>
      <c r="F1426" s="27" t="s">
        <v>5056</v>
      </c>
      <c r="H1426" s="123" t="s">
        <v>6399</v>
      </c>
      <c r="I1426" s="30" t="s">
        <v>6761</v>
      </c>
      <c r="J1426" s="27" t="s">
        <v>8084</v>
      </c>
      <c r="M1426" s="27" t="str">
        <f>IF(SUMPRODUCT(($H$2:H1426=H1426)*1)=1,I1426,LOOKUP(1,0/($H$1:H1425=H1426),$M$1:M1425)&amp;","&amp;I1426)</f>
        <v>OA0075 敏捷行銷顧客經營系統,TS0077 新世代分行系統(NBS)</v>
      </c>
    </row>
    <row r="1427" spans="1:13">
      <c r="A1427" s="30" t="s">
        <v>6819</v>
      </c>
      <c r="B1427" s="27" t="s">
        <v>6676</v>
      </c>
      <c r="D1427" s="27" t="s">
        <v>8240</v>
      </c>
      <c r="E1427" s="27" t="s">
        <v>6904</v>
      </c>
      <c r="F1427" s="27" t="s">
        <v>8241</v>
      </c>
      <c r="H1427" s="123" t="s">
        <v>6400</v>
      </c>
      <c r="I1427" s="30" t="s">
        <v>6761</v>
      </c>
      <c r="J1427" s="27" t="s">
        <v>8084</v>
      </c>
      <c r="M1427" s="27" t="str">
        <f>IF(SUMPRODUCT(($H$2:H1427=H1427)*1)=1,I1427,LOOKUP(1,0/($H$1:H1426=H1427),$M$1:M1426)&amp;","&amp;I1427)</f>
        <v>TS0077 新世代分行系統(NBS)</v>
      </c>
    </row>
    <row r="1428" spans="1:13">
      <c r="A1428" s="30" t="s">
        <v>6819</v>
      </c>
      <c r="B1428" s="27" t="s">
        <v>6676</v>
      </c>
      <c r="D1428" s="27" t="s">
        <v>8099</v>
      </c>
      <c r="E1428" s="27" t="s">
        <v>6904</v>
      </c>
      <c r="F1428" s="27" t="s">
        <v>8100</v>
      </c>
      <c r="H1428" s="123" t="s">
        <v>6401</v>
      </c>
      <c r="I1428" s="30" t="s">
        <v>6761</v>
      </c>
      <c r="J1428" s="27" t="s">
        <v>8084</v>
      </c>
      <c r="M1428" s="27" t="str">
        <f>IF(SUMPRODUCT(($H$2:H1428=H1428)*1)=1,I1428,LOOKUP(1,0/($H$1:H1427=H1428),$M$1:M1427)&amp;","&amp;I1428)</f>
        <v>TS0077 新世代分行系統(NBS)</v>
      </c>
    </row>
    <row r="1429" spans="1:13">
      <c r="A1429" s="30" t="s">
        <v>6819</v>
      </c>
      <c r="B1429" s="27" t="s">
        <v>6676</v>
      </c>
      <c r="D1429" s="27" t="s">
        <v>8499</v>
      </c>
      <c r="E1429" s="27" t="s">
        <v>7388</v>
      </c>
      <c r="F1429" s="27" t="s">
        <v>8500</v>
      </c>
      <c r="H1429" s="123" t="s">
        <v>6402</v>
      </c>
      <c r="I1429" s="30" t="s">
        <v>6761</v>
      </c>
      <c r="J1429" s="27" t="s">
        <v>8253</v>
      </c>
      <c r="M1429" s="27" t="str">
        <f>IF(SUMPRODUCT(($H$2:H1429=H1429)*1)=1,I1429,LOOKUP(1,0/($H$1:H1428=H1429),$M$1:M1428)&amp;","&amp;I1429)</f>
        <v>TS0077 新世代分行系統(NBS)</v>
      </c>
    </row>
    <row r="1430" spans="1:13">
      <c r="A1430" s="30" t="s">
        <v>6819</v>
      </c>
      <c r="B1430" s="27" t="s">
        <v>6676</v>
      </c>
      <c r="D1430" s="27" t="s">
        <v>8501</v>
      </c>
      <c r="E1430" s="27" t="s">
        <v>8251</v>
      </c>
      <c r="F1430" s="27" t="s">
        <v>8502</v>
      </c>
      <c r="H1430" s="123" t="s">
        <v>6403</v>
      </c>
      <c r="I1430" s="30" t="s">
        <v>6761</v>
      </c>
      <c r="J1430" s="27" t="s">
        <v>8253</v>
      </c>
      <c r="M1430" s="27" t="str">
        <f>IF(SUMPRODUCT(($H$2:H1430=H1430)*1)=1,I1430,LOOKUP(1,0/($H$1:H1429=H1430),$M$1:M1429)&amp;","&amp;I1430)</f>
        <v>TS0077 新世代分行系統(NBS)</v>
      </c>
    </row>
    <row r="1431" spans="1:13">
      <c r="A1431" s="30" t="s">
        <v>6819</v>
      </c>
      <c r="B1431" s="27" t="s">
        <v>6676</v>
      </c>
      <c r="D1431" s="27" t="s">
        <v>8503</v>
      </c>
      <c r="E1431" s="27" t="s">
        <v>8251</v>
      </c>
      <c r="F1431" s="27" t="s">
        <v>8504</v>
      </c>
      <c r="H1431" s="123" t="s">
        <v>6404</v>
      </c>
      <c r="I1431" s="30" t="s">
        <v>6761</v>
      </c>
      <c r="J1431" s="27" t="s">
        <v>8253</v>
      </c>
      <c r="M1431" s="27" t="str">
        <f>IF(SUMPRODUCT(($H$2:H1431=H1431)*1)=1,I1431,LOOKUP(1,0/($H$1:H1430=H1431),$M$1:M1430)&amp;","&amp;I1431)</f>
        <v>TS0077 新世代分行系統(NBS)</v>
      </c>
    </row>
    <row r="1432" spans="1:13">
      <c r="A1432" s="30" t="s">
        <v>6819</v>
      </c>
      <c r="B1432" s="27" t="s">
        <v>6676</v>
      </c>
      <c r="D1432" s="27" t="s">
        <v>8505</v>
      </c>
      <c r="E1432" s="27" t="s">
        <v>8251</v>
      </c>
      <c r="F1432" s="27" t="s">
        <v>8506</v>
      </c>
      <c r="H1432" s="123" t="s">
        <v>6405</v>
      </c>
      <c r="I1432" s="30" t="s">
        <v>6761</v>
      </c>
      <c r="J1432" s="27" t="s">
        <v>8253</v>
      </c>
      <c r="M1432" s="27" t="str">
        <f>IF(SUMPRODUCT(($H$2:H1432=H1432)*1)=1,I1432,LOOKUP(1,0/($H$1:H1431=H1432),$M$1:M1431)&amp;","&amp;I1432)</f>
        <v>TS0077 新世代分行系統(NBS)</v>
      </c>
    </row>
    <row r="1433" spans="1:13">
      <c r="A1433" s="30" t="s">
        <v>6819</v>
      </c>
      <c r="B1433" s="27" t="s">
        <v>6676</v>
      </c>
      <c r="D1433" s="27" t="s">
        <v>8507</v>
      </c>
      <c r="E1433" s="27" t="s">
        <v>8251</v>
      </c>
      <c r="F1433" s="27" t="s">
        <v>8508</v>
      </c>
      <c r="H1433" s="123" t="s">
        <v>6406</v>
      </c>
      <c r="I1433" s="30" t="s">
        <v>6761</v>
      </c>
      <c r="J1433" s="27" t="s">
        <v>8253</v>
      </c>
      <c r="M1433" s="27" t="str">
        <f>IF(SUMPRODUCT(($H$2:H1433=H1433)*1)=1,I1433,LOOKUP(1,0/($H$1:H1432=H1433),$M$1:M1432)&amp;","&amp;I1433)</f>
        <v>TS0077 新世代分行系統(NBS)</v>
      </c>
    </row>
    <row r="1434" spans="1:13">
      <c r="A1434" s="30" t="s">
        <v>6819</v>
      </c>
      <c r="B1434" s="27" t="s">
        <v>6676</v>
      </c>
      <c r="D1434" s="27" t="s">
        <v>8509</v>
      </c>
      <c r="E1434" s="27" t="s">
        <v>8251</v>
      </c>
      <c r="F1434" s="27" t="s">
        <v>8510</v>
      </c>
      <c r="H1434" s="123" t="s">
        <v>6407</v>
      </c>
      <c r="I1434" s="30" t="s">
        <v>6761</v>
      </c>
      <c r="J1434" s="27" t="s">
        <v>8253</v>
      </c>
      <c r="M1434" s="27" t="str">
        <f>IF(SUMPRODUCT(($H$2:H1434=H1434)*1)=1,I1434,LOOKUP(1,0/($H$1:H1433=H1434),$M$1:M1433)&amp;","&amp;I1434)</f>
        <v>TS0077 新世代分行系統(NBS)</v>
      </c>
    </row>
    <row r="1435" spans="1:13">
      <c r="A1435" s="30" t="s">
        <v>6819</v>
      </c>
      <c r="B1435" s="27" t="s">
        <v>6676</v>
      </c>
      <c r="D1435" s="27" t="s">
        <v>8511</v>
      </c>
      <c r="E1435" s="27" t="s">
        <v>8251</v>
      </c>
      <c r="F1435" s="27" t="s">
        <v>8512</v>
      </c>
      <c r="H1435" s="123" t="s">
        <v>6408</v>
      </c>
      <c r="I1435" s="30" t="s">
        <v>6761</v>
      </c>
      <c r="J1435" s="27" t="s">
        <v>8253</v>
      </c>
      <c r="M1435" s="27" t="str">
        <f>IF(SUMPRODUCT(($H$2:H1435=H1435)*1)=1,I1435,LOOKUP(1,0/($H$1:H1434=H1435),$M$1:M1434)&amp;","&amp;I1435)</f>
        <v>TS0077 新世代分行系統(NBS)</v>
      </c>
    </row>
    <row r="1436" spans="1:13">
      <c r="A1436" s="30" t="s">
        <v>6819</v>
      </c>
      <c r="B1436" s="27" t="s">
        <v>6676</v>
      </c>
      <c r="D1436" s="27" t="s">
        <v>8513</v>
      </c>
      <c r="E1436" s="27" t="s">
        <v>8251</v>
      </c>
      <c r="F1436" s="27" t="s">
        <v>8514</v>
      </c>
      <c r="H1436" s="123" t="s">
        <v>6409</v>
      </c>
      <c r="I1436" s="30" t="s">
        <v>6761</v>
      </c>
      <c r="J1436" s="27" t="s">
        <v>8253</v>
      </c>
      <c r="M1436" s="27" t="str">
        <f>IF(SUMPRODUCT(($H$2:H1436=H1436)*1)=1,I1436,LOOKUP(1,0/($H$1:H1435=H1436),$M$1:M1435)&amp;","&amp;I1436)</f>
        <v>TS0077 新世代分行系統(NBS)</v>
      </c>
    </row>
    <row r="1437" spans="1:13">
      <c r="A1437" s="30" t="s">
        <v>6819</v>
      </c>
      <c r="B1437" s="27" t="s">
        <v>6676</v>
      </c>
      <c r="D1437" s="27" t="s">
        <v>8292</v>
      </c>
      <c r="E1437" s="27" t="s">
        <v>6930</v>
      </c>
      <c r="F1437" s="27" t="s">
        <v>8293</v>
      </c>
      <c r="H1437" s="123" t="s">
        <v>6410</v>
      </c>
      <c r="I1437" s="30" t="s">
        <v>6761</v>
      </c>
      <c r="J1437" s="27" t="s">
        <v>8072</v>
      </c>
      <c r="M1437" s="27" t="str">
        <f>IF(SUMPRODUCT(($H$2:H1437=H1437)*1)=1,I1437,LOOKUP(1,0/($H$1:H1436=H1437),$M$1:M1436)&amp;","&amp;I1437)</f>
        <v>TS0077 新世代分行系統(NBS)</v>
      </c>
    </row>
    <row r="1438" spans="1:13">
      <c r="A1438" s="30" t="s">
        <v>6819</v>
      </c>
      <c r="B1438" s="27" t="s">
        <v>6676</v>
      </c>
      <c r="D1438" s="27" t="s">
        <v>8515</v>
      </c>
      <c r="E1438" s="27" t="s">
        <v>6930</v>
      </c>
      <c r="F1438" s="27" t="s">
        <v>8516</v>
      </c>
      <c r="H1438" s="123" t="s">
        <v>6411</v>
      </c>
      <c r="I1438" s="30" t="s">
        <v>6761</v>
      </c>
      <c r="J1438" s="27" t="s">
        <v>8072</v>
      </c>
      <c r="M1438" s="27" t="str">
        <f>IF(SUMPRODUCT(($H$2:H1438=H1438)*1)=1,I1438,LOOKUP(1,0/($H$1:H1437=H1438),$M$1:M1437)&amp;","&amp;I1438)</f>
        <v>TS0077 新世代分行系統(NBS)</v>
      </c>
    </row>
    <row r="1439" spans="1:13">
      <c r="A1439" s="30" t="s">
        <v>6819</v>
      </c>
      <c r="B1439" s="27" t="s">
        <v>6676</v>
      </c>
      <c r="D1439" s="27" t="s">
        <v>8517</v>
      </c>
      <c r="E1439" s="27" t="s">
        <v>6930</v>
      </c>
      <c r="F1439" s="27" t="s">
        <v>8518</v>
      </c>
      <c r="H1439" s="123" t="s">
        <v>6412</v>
      </c>
      <c r="I1439" s="30" t="s">
        <v>6761</v>
      </c>
      <c r="J1439" s="27" t="s">
        <v>8072</v>
      </c>
      <c r="M1439" s="27" t="str">
        <f>IF(SUMPRODUCT(($H$2:H1439=H1439)*1)=1,I1439,LOOKUP(1,0/($H$1:H1438=H1439),$M$1:M1438)&amp;","&amp;I1439)</f>
        <v>TS0077 新世代分行系統(NBS)</v>
      </c>
    </row>
    <row r="1440" spans="1:13">
      <c r="A1440" s="30" t="s">
        <v>6819</v>
      </c>
      <c r="B1440" s="27" t="s">
        <v>6676</v>
      </c>
      <c r="D1440" s="27" t="s">
        <v>8517</v>
      </c>
      <c r="E1440" s="27" t="s">
        <v>6930</v>
      </c>
      <c r="F1440" s="27" t="s">
        <v>8518</v>
      </c>
      <c r="H1440" s="123" t="s">
        <v>6412</v>
      </c>
      <c r="I1440" s="30" t="s">
        <v>6761</v>
      </c>
      <c r="J1440" s="27" t="s">
        <v>8072</v>
      </c>
      <c r="M1440" s="27" t="str">
        <f>IF(SUMPRODUCT(($H$2:H1440=H1440)*1)=1,I1440,LOOKUP(1,0/($H$1:H1439=H1440),$M$1:M1439)&amp;","&amp;I1440)</f>
        <v>TS0077 新世代分行系統(NBS),TS0077 新世代分行系統(NBS)</v>
      </c>
    </row>
    <row r="1441" spans="1:13">
      <c r="A1441" s="30" t="s">
        <v>6819</v>
      </c>
      <c r="B1441" s="27" t="s">
        <v>6676</v>
      </c>
      <c r="D1441" s="27" t="s">
        <v>8307</v>
      </c>
      <c r="E1441" s="27" t="s">
        <v>7416</v>
      </c>
      <c r="F1441" s="27" t="s">
        <v>8308</v>
      </c>
      <c r="H1441" s="123" t="s">
        <v>6413</v>
      </c>
      <c r="I1441" s="30" t="s">
        <v>6761</v>
      </c>
      <c r="J1441" s="27" t="s">
        <v>8087</v>
      </c>
      <c r="M1441" s="27" t="str">
        <f>IF(SUMPRODUCT(($H$2:H1441=H1441)*1)=1,I1441,LOOKUP(1,0/($H$1:H1440=H1441),$M$1:M1440)&amp;","&amp;I1441)</f>
        <v>TS0077 新世代分行系統(NBS)</v>
      </c>
    </row>
    <row r="1442" spans="1:13">
      <c r="A1442" s="30" t="s">
        <v>6819</v>
      </c>
      <c r="B1442" s="27" t="s">
        <v>6676</v>
      </c>
      <c r="D1442" s="27" t="s">
        <v>8307</v>
      </c>
      <c r="E1442" s="27" t="s">
        <v>7416</v>
      </c>
      <c r="F1442" s="27" t="s">
        <v>8308</v>
      </c>
      <c r="H1442" s="123" t="s">
        <v>6414</v>
      </c>
      <c r="I1442" s="30" t="s">
        <v>6761</v>
      </c>
      <c r="J1442" s="27" t="s">
        <v>8087</v>
      </c>
      <c r="M1442" s="27" t="str">
        <f>IF(SUMPRODUCT(($H$2:H1442=H1442)*1)=1,I1442,LOOKUP(1,0/($H$1:H1441=H1442),$M$1:M1441)&amp;","&amp;I1442)</f>
        <v>TS0077 新世代分行系統(NBS)</v>
      </c>
    </row>
    <row r="1443" spans="1:13">
      <c r="A1443" s="30" t="s">
        <v>6819</v>
      </c>
      <c r="B1443" s="27" t="s">
        <v>6676</v>
      </c>
      <c r="D1443" s="27" t="s">
        <v>8309</v>
      </c>
      <c r="E1443" s="27" t="s">
        <v>7416</v>
      </c>
      <c r="F1443" s="27" t="s">
        <v>8310</v>
      </c>
      <c r="H1443" s="123" t="s">
        <v>6415</v>
      </c>
      <c r="I1443" s="30" t="s">
        <v>6761</v>
      </c>
      <c r="J1443" s="27" t="s">
        <v>8087</v>
      </c>
      <c r="M1443" s="27" t="str">
        <f>IF(SUMPRODUCT(($H$2:H1443=H1443)*1)=1,I1443,LOOKUP(1,0/($H$1:H1442=H1443),$M$1:M1442)&amp;","&amp;I1443)</f>
        <v>TS0077 新世代分行系統(NBS)</v>
      </c>
    </row>
    <row r="1444" spans="1:13">
      <c r="A1444" s="30" t="s">
        <v>6819</v>
      </c>
      <c r="B1444" s="27" t="s">
        <v>6676</v>
      </c>
      <c r="D1444" s="27" t="s">
        <v>8085</v>
      </c>
      <c r="E1444" s="27" t="s">
        <v>7416</v>
      </c>
      <c r="F1444" s="27" t="s">
        <v>8086</v>
      </c>
      <c r="H1444" s="123" t="s">
        <v>6416</v>
      </c>
      <c r="I1444" s="30" t="s">
        <v>6761</v>
      </c>
      <c r="J1444" s="27" t="s">
        <v>8087</v>
      </c>
      <c r="M1444" s="27" t="str">
        <f>IF(SUMPRODUCT(($H$2:H1444=H1444)*1)=1,I1444,LOOKUP(1,0/($H$1:H1443=H1444),$M$1:M1443)&amp;","&amp;I1444)</f>
        <v>TS0077 新世代分行系統(NBS)</v>
      </c>
    </row>
    <row r="1445" spans="1:13">
      <c r="A1445" s="30" t="s">
        <v>6819</v>
      </c>
      <c r="B1445" s="27" t="s">
        <v>6676</v>
      </c>
      <c r="D1445" s="27" t="s">
        <v>8491</v>
      </c>
      <c r="E1445" s="27" t="s">
        <v>7416</v>
      </c>
      <c r="F1445" s="27" t="s">
        <v>8492</v>
      </c>
      <c r="H1445" s="123" t="s">
        <v>6417</v>
      </c>
      <c r="I1445" s="30" t="s">
        <v>6761</v>
      </c>
      <c r="J1445" s="27" t="s">
        <v>8087</v>
      </c>
      <c r="M1445" s="27" t="str">
        <f>IF(SUMPRODUCT(($H$2:H1445=H1445)*1)=1,I1445,LOOKUP(1,0/($H$1:H1444=H1445),$M$1:M1444)&amp;","&amp;I1445)</f>
        <v>TS0077 新世代分行系統(NBS)</v>
      </c>
    </row>
    <row r="1446" spans="1:13">
      <c r="A1446" s="30" t="s">
        <v>6819</v>
      </c>
      <c r="B1446" s="27" t="s">
        <v>6676</v>
      </c>
      <c r="D1446" s="27" t="s">
        <v>8493</v>
      </c>
      <c r="E1446" s="27" t="s">
        <v>7416</v>
      </c>
      <c r="F1446" s="27" t="s">
        <v>8494</v>
      </c>
      <c r="H1446" s="123" t="s">
        <v>6418</v>
      </c>
      <c r="I1446" s="30" t="s">
        <v>6761</v>
      </c>
      <c r="J1446" s="27" t="s">
        <v>8087</v>
      </c>
      <c r="M1446" s="27" t="str">
        <f>IF(SUMPRODUCT(($H$2:H1446=H1446)*1)=1,I1446,LOOKUP(1,0/($H$1:H1445=H1446),$M$1:M1445)&amp;","&amp;I1446)</f>
        <v>TS0077 新世代分行系統(NBS)</v>
      </c>
    </row>
    <row r="1447" spans="1:13">
      <c r="A1447" s="30" t="s">
        <v>6819</v>
      </c>
      <c r="B1447" s="27" t="s">
        <v>6676</v>
      </c>
      <c r="D1447" s="27" t="s">
        <v>8439</v>
      </c>
      <c r="E1447" s="27" t="s">
        <v>6756</v>
      </c>
      <c r="F1447" s="27" t="s">
        <v>6317</v>
      </c>
      <c r="H1447" s="123" t="s">
        <v>6419</v>
      </c>
      <c r="I1447" s="30" t="s">
        <v>6761</v>
      </c>
      <c r="J1447" s="27" t="s">
        <v>6827</v>
      </c>
      <c r="M1447" s="27" t="str">
        <f>IF(SUMPRODUCT(($H$2:H1447=H1447)*1)=1,I1447,LOOKUP(1,0/($H$1:H1446=H1447),$M$1:M1446)&amp;","&amp;I1447)</f>
        <v>TS0077 新世代分行系統(NBS)</v>
      </c>
    </row>
    <row r="1448" spans="1:13">
      <c r="A1448" s="30" t="s">
        <v>6819</v>
      </c>
      <c r="B1448" s="27" t="s">
        <v>6676</v>
      </c>
      <c r="D1448" s="27" t="s">
        <v>8519</v>
      </c>
      <c r="E1448" s="27" t="s">
        <v>7388</v>
      </c>
      <c r="F1448" s="27" t="s">
        <v>8520</v>
      </c>
      <c r="H1448" s="123" t="s">
        <v>6420</v>
      </c>
      <c r="I1448" s="30" t="s">
        <v>6761</v>
      </c>
      <c r="J1448" s="27" t="s">
        <v>6827</v>
      </c>
      <c r="M1448" s="27" t="str">
        <f>IF(SUMPRODUCT(($H$2:H1448=H1448)*1)=1,I1448,LOOKUP(1,0/($H$1:H1447=H1448),$M$1:M1447)&amp;","&amp;I1448)</f>
        <v>TS0077 新世代分行系統(NBS)</v>
      </c>
    </row>
    <row r="1449" spans="1:13">
      <c r="A1449" s="30" t="s">
        <v>6819</v>
      </c>
      <c r="B1449" s="27" t="s">
        <v>6676</v>
      </c>
      <c r="D1449" s="27" t="s">
        <v>7619</v>
      </c>
      <c r="E1449" s="27" t="s">
        <v>6689</v>
      </c>
      <c r="F1449" s="27" t="s">
        <v>5070</v>
      </c>
      <c r="H1449" s="123" t="s">
        <v>6421</v>
      </c>
      <c r="I1449" s="30" t="s">
        <v>6761</v>
      </c>
      <c r="J1449" s="27" t="s">
        <v>6827</v>
      </c>
      <c r="M1449" s="27" t="str">
        <f>IF(SUMPRODUCT(($H$2:H1449=H1449)*1)=1,I1449,LOOKUP(1,0/($H$1:H1448=H1449),$M$1:M1448)&amp;","&amp;I1449)</f>
        <v>TS0077 新世代分行系統(NBS)</v>
      </c>
    </row>
    <row r="1450" spans="1:13">
      <c r="A1450" s="30" t="s">
        <v>6819</v>
      </c>
      <c r="B1450" s="27" t="s">
        <v>6676</v>
      </c>
      <c r="D1450" s="27" t="s">
        <v>8521</v>
      </c>
      <c r="E1450" s="27" t="s">
        <v>6689</v>
      </c>
      <c r="F1450" s="27" t="s">
        <v>8522</v>
      </c>
      <c r="H1450" s="123" t="s">
        <v>6422</v>
      </c>
      <c r="I1450" s="30" t="s">
        <v>6761</v>
      </c>
      <c r="J1450" s="27" t="s">
        <v>6827</v>
      </c>
      <c r="M1450" s="27" t="str">
        <f>IF(SUMPRODUCT(($H$2:H1450=H1450)*1)=1,I1450,LOOKUP(1,0/($H$1:H1449=H1450),$M$1:M1449)&amp;","&amp;I1450)</f>
        <v>TS0077 新世代分行系統(NBS)</v>
      </c>
    </row>
    <row r="1451" spans="1:13">
      <c r="A1451" s="30" t="s">
        <v>6819</v>
      </c>
      <c r="B1451" s="27" t="s">
        <v>6676</v>
      </c>
      <c r="D1451" s="27" t="s">
        <v>8038</v>
      </c>
      <c r="E1451" s="27" t="s">
        <v>6584</v>
      </c>
      <c r="F1451" s="27" t="s">
        <v>8039</v>
      </c>
      <c r="H1451" s="123" t="s">
        <v>6423</v>
      </c>
      <c r="I1451" s="30" t="s">
        <v>6761</v>
      </c>
      <c r="J1451" s="27" t="s">
        <v>6936</v>
      </c>
      <c r="M1451" s="27" t="str">
        <f>IF(SUMPRODUCT(($H$2:H1451=H1451)*1)=1,I1451,LOOKUP(1,0/($H$1:H1450=H1451),$M$1:M1450)&amp;","&amp;I1451)</f>
        <v>TS0077 新世代分行系統(NBS)</v>
      </c>
    </row>
    <row r="1452" spans="1:13">
      <c r="A1452" s="30" t="s">
        <v>6819</v>
      </c>
      <c r="B1452" s="27" t="s">
        <v>6676</v>
      </c>
      <c r="D1452" s="27" t="s">
        <v>8391</v>
      </c>
      <c r="E1452" s="27" t="s">
        <v>6584</v>
      </c>
      <c r="F1452" s="27" t="s">
        <v>6205</v>
      </c>
      <c r="H1452" s="123" t="s">
        <v>6424</v>
      </c>
      <c r="I1452" s="30" t="s">
        <v>6761</v>
      </c>
      <c r="J1452" s="27" t="s">
        <v>6936</v>
      </c>
      <c r="M1452" s="27" t="str">
        <f>IF(SUMPRODUCT(($H$2:H1452=H1452)*1)=1,I1452,LOOKUP(1,0/($H$1:H1451=H1452),$M$1:M1451)&amp;","&amp;I1452)</f>
        <v>TS0077 新世代分行系統(NBS)</v>
      </c>
    </row>
    <row r="1453" spans="1:13">
      <c r="A1453" s="30" t="s">
        <v>6819</v>
      </c>
      <c r="B1453" s="27" t="s">
        <v>6676</v>
      </c>
      <c r="D1453" s="27" t="s">
        <v>8523</v>
      </c>
      <c r="E1453" s="27" t="s">
        <v>6584</v>
      </c>
      <c r="F1453" s="27" t="s">
        <v>6207</v>
      </c>
      <c r="H1453" s="123" t="s">
        <v>6425</v>
      </c>
      <c r="I1453" s="30" t="s">
        <v>6761</v>
      </c>
      <c r="J1453" s="27" t="s">
        <v>6936</v>
      </c>
      <c r="M1453" s="27" t="str">
        <f>IF(SUMPRODUCT(($H$2:H1453=H1453)*1)=1,I1453,LOOKUP(1,0/($H$1:H1452=H1453),$M$1:M1452)&amp;","&amp;I1453)</f>
        <v>TS0077 新世代分行系統(NBS)</v>
      </c>
    </row>
    <row r="1454" spans="1:13">
      <c r="A1454" s="30" t="s">
        <v>6819</v>
      </c>
      <c r="B1454" s="27" t="s">
        <v>6676</v>
      </c>
      <c r="D1454" s="27" t="s">
        <v>8523</v>
      </c>
      <c r="E1454" s="27" t="s">
        <v>6584</v>
      </c>
      <c r="F1454" s="27" t="s">
        <v>6207</v>
      </c>
      <c r="H1454" s="123" t="s">
        <v>6425</v>
      </c>
      <c r="I1454" s="30" t="s">
        <v>6761</v>
      </c>
      <c r="J1454" s="27" t="s">
        <v>6936</v>
      </c>
      <c r="M1454" s="27" t="str">
        <f>IF(SUMPRODUCT(($H$2:H1454=H1454)*1)=1,I1454,LOOKUP(1,0/($H$1:H1453=H1454),$M$1:M1453)&amp;","&amp;I1454)</f>
        <v>TS0077 新世代分行系統(NBS),TS0077 新世代分行系統(NBS)</v>
      </c>
    </row>
    <row r="1455" spans="1:13">
      <c r="A1455" s="30" t="s">
        <v>6819</v>
      </c>
      <c r="B1455" s="27" t="s">
        <v>6676</v>
      </c>
      <c r="D1455" s="27" t="s">
        <v>8034</v>
      </c>
      <c r="E1455" s="27" t="s">
        <v>7349</v>
      </c>
      <c r="F1455" s="27" t="s">
        <v>8035</v>
      </c>
      <c r="H1455" s="123" t="s">
        <v>6426</v>
      </c>
      <c r="I1455" s="30" t="s">
        <v>6761</v>
      </c>
      <c r="J1455" s="27" t="s">
        <v>6936</v>
      </c>
      <c r="M1455" s="27" t="str">
        <f>IF(SUMPRODUCT(($H$2:H1455=H1455)*1)=1,I1455,LOOKUP(1,0/($H$1:H1454=H1455),$M$1:M1454)&amp;","&amp;I1455)</f>
        <v>TS0077 新世代分行系統(NBS)</v>
      </c>
    </row>
    <row r="1456" spans="1:13">
      <c r="A1456" s="30" t="s">
        <v>6819</v>
      </c>
      <c r="B1456" s="27" t="s">
        <v>6676</v>
      </c>
      <c r="D1456" s="27" t="s">
        <v>8323</v>
      </c>
      <c r="E1456" s="27" t="s">
        <v>7349</v>
      </c>
      <c r="F1456" s="27" t="s">
        <v>8324</v>
      </c>
      <c r="H1456" s="123" t="s">
        <v>6427</v>
      </c>
      <c r="I1456" s="30" t="s">
        <v>6761</v>
      </c>
      <c r="J1456" s="27" t="s">
        <v>6936</v>
      </c>
      <c r="M1456" s="27" t="str">
        <f>IF(SUMPRODUCT(($H$2:H1456=H1456)*1)=1,I1456,LOOKUP(1,0/($H$1:H1455=H1456),$M$1:M1455)&amp;","&amp;I1456)</f>
        <v>TS0077 新世代分行系統(NBS)</v>
      </c>
    </row>
    <row r="1457" spans="1:13">
      <c r="A1457" s="30" t="s">
        <v>6819</v>
      </c>
      <c r="B1457" s="27" t="s">
        <v>6676</v>
      </c>
      <c r="D1457" s="27" t="s">
        <v>7348</v>
      </c>
      <c r="E1457" s="27" t="s">
        <v>7349</v>
      </c>
      <c r="F1457" s="27" t="s">
        <v>7350</v>
      </c>
      <c r="H1457" s="123" t="s">
        <v>6428</v>
      </c>
      <c r="I1457" s="30" t="s">
        <v>6761</v>
      </c>
      <c r="J1457" s="27" t="s">
        <v>6936</v>
      </c>
      <c r="M1457" s="27" t="str">
        <f>IF(SUMPRODUCT(($H$2:H1457=H1457)*1)=1,I1457,LOOKUP(1,0/($H$1:H1456=H1457),$M$1:M1456)&amp;","&amp;I1457)</f>
        <v>TS0077 新世代分行系統(NBS)</v>
      </c>
    </row>
    <row r="1458" spans="1:13">
      <c r="A1458" s="30" t="s">
        <v>6819</v>
      </c>
      <c r="B1458" s="27" t="s">
        <v>6676</v>
      </c>
      <c r="D1458" s="27" t="s">
        <v>7348</v>
      </c>
      <c r="E1458" s="27" t="s">
        <v>7349</v>
      </c>
      <c r="F1458" s="27" t="s">
        <v>7350</v>
      </c>
      <c r="H1458" s="123" t="s">
        <v>6428</v>
      </c>
      <c r="I1458" s="30" t="s">
        <v>6761</v>
      </c>
      <c r="J1458" s="27" t="s">
        <v>6936</v>
      </c>
      <c r="M1458" s="27" t="str">
        <f>IF(SUMPRODUCT(($H$2:H1458=H1458)*1)=1,I1458,LOOKUP(1,0/($H$1:H1457=H1458),$M$1:M1457)&amp;","&amp;I1458)</f>
        <v>TS0077 新世代分行系統(NBS),TS0077 新世代分行系統(NBS)</v>
      </c>
    </row>
    <row r="1459" spans="1:13">
      <c r="A1459" s="30" t="s">
        <v>6819</v>
      </c>
      <c r="B1459" s="27" t="s">
        <v>6676</v>
      </c>
      <c r="D1459" s="27" t="s">
        <v>8062</v>
      </c>
      <c r="E1459" s="27" t="s">
        <v>6740</v>
      </c>
      <c r="F1459" s="27" t="s">
        <v>6212</v>
      </c>
      <c r="H1459" s="123" t="s">
        <v>6429</v>
      </c>
      <c r="I1459" s="30" t="s">
        <v>6761</v>
      </c>
      <c r="J1459" s="27" t="s">
        <v>6936</v>
      </c>
      <c r="M1459" s="27" t="str">
        <f>IF(SUMPRODUCT(($H$2:H1459=H1459)*1)=1,I1459,LOOKUP(1,0/($H$1:H1458=H1459),$M$1:M1458)&amp;","&amp;I1459)</f>
        <v>TS0077 新世代分行系統(NBS)</v>
      </c>
    </row>
    <row r="1460" spans="1:13">
      <c r="A1460" s="30" t="s">
        <v>6819</v>
      </c>
      <c r="B1460" s="27" t="s">
        <v>6676</v>
      </c>
      <c r="D1460" s="27" t="s">
        <v>8325</v>
      </c>
      <c r="E1460" s="27" t="s">
        <v>6740</v>
      </c>
      <c r="F1460" s="27" t="s">
        <v>6214</v>
      </c>
      <c r="H1460" s="123" t="s">
        <v>6430</v>
      </c>
      <c r="I1460" s="30" t="s">
        <v>6761</v>
      </c>
      <c r="J1460" s="27" t="s">
        <v>6936</v>
      </c>
      <c r="M1460" s="27" t="str">
        <f>IF(SUMPRODUCT(($H$2:H1460=H1460)*1)=1,I1460,LOOKUP(1,0/($H$1:H1459=H1460),$M$1:M1459)&amp;","&amp;I1460)</f>
        <v>TS0077 新世代分行系統(NBS)</v>
      </c>
    </row>
    <row r="1461" spans="1:13">
      <c r="A1461" s="30" t="s">
        <v>6819</v>
      </c>
      <c r="B1461" s="27" t="s">
        <v>6676</v>
      </c>
      <c r="D1461" s="27" t="s">
        <v>8033</v>
      </c>
      <c r="E1461" s="27" t="s">
        <v>6740</v>
      </c>
      <c r="F1461" s="27" t="s">
        <v>6216</v>
      </c>
      <c r="H1461" s="123" t="s">
        <v>6431</v>
      </c>
      <c r="I1461" s="30" t="s">
        <v>6761</v>
      </c>
      <c r="J1461" s="27" t="s">
        <v>6936</v>
      </c>
      <c r="M1461" s="27" t="str">
        <f>IF(SUMPRODUCT(($H$2:H1461=H1461)*1)=1,I1461,LOOKUP(1,0/($H$1:H1460=H1461),$M$1:M1460)&amp;","&amp;I1461)</f>
        <v>TS0077 新世代分行系統(NBS)</v>
      </c>
    </row>
    <row r="1462" spans="1:13">
      <c r="A1462" s="30" t="s">
        <v>6819</v>
      </c>
      <c r="B1462" s="27" t="s">
        <v>6676</v>
      </c>
      <c r="D1462" s="27" t="s">
        <v>8033</v>
      </c>
      <c r="E1462" s="27" t="s">
        <v>6740</v>
      </c>
      <c r="F1462" s="27" t="s">
        <v>6216</v>
      </c>
      <c r="H1462" s="123" t="s">
        <v>6431</v>
      </c>
      <c r="I1462" s="30" t="s">
        <v>6761</v>
      </c>
      <c r="J1462" s="27" t="s">
        <v>6936</v>
      </c>
      <c r="M1462" s="27" t="str">
        <f>IF(SUMPRODUCT(($H$2:H1462=H1462)*1)=1,I1462,LOOKUP(1,0/($H$1:H1461=H1462),$M$1:M1461)&amp;","&amp;I1462)</f>
        <v>TS0077 新世代分行系統(NBS),TS0077 新世代分行系統(NBS)</v>
      </c>
    </row>
    <row r="1463" spans="1:13">
      <c r="A1463" s="27" t="s">
        <v>6819</v>
      </c>
      <c r="B1463" s="27" t="s">
        <v>6676</v>
      </c>
      <c r="D1463" s="27" t="s">
        <v>8367</v>
      </c>
      <c r="E1463" s="27" t="s">
        <v>6920</v>
      </c>
      <c r="F1463" s="27" t="s">
        <v>8368</v>
      </c>
      <c r="H1463" s="123" t="s">
        <v>6432</v>
      </c>
      <c r="I1463" s="30" t="s">
        <v>6761</v>
      </c>
      <c r="J1463" s="27" t="s">
        <v>6922</v>
      </c>
      <c r="M1463" s="27" t="str">
        <f>IF(SUMPRODUCT(($H$2:H1463=H1463)*1)=1,I1463,LOOKUP(1,0/($H$1:H1462=H1463),$M$1:M1462)&amp;","&amp;I1463)</f>
        <v>TS0077 新世代分行系統(NBS)</v>
      </c>
    </row>
    <row r="1464" spans="1:13">
      <c r="A1464" s="27" t="s">
        <v>6819</v>
      </c>
      <c r="B1464" s="27" t="s">
        <v>6676</v>
      </c>
      <c r="D1464" s="27" t="s">
        <v>8369</v>
      </c>
      <c r="E1464" s="27" t="s">
        <v>6920</v>
      </c>
      <c r="F1464" s="27" t="s">
        <v>8370</v>
      </c>
      <c r="H1464" s="123" t="s">
        <v>6433</v>
      </c>
      <c r="I1464" s="30" t="s">
        <v>6761</v>
      </c>
      <c r="J1464" s="27" t="s">
        <v>6922</v>
      </c>
      <c r="M1464" s="27" t="str">
        <f>IF(SUMPRODUCT(($H$2:H1464=H1464)*1)=1,I1464,LOOKUP(1,0/($H$1:H1463=H1464),$M$1:M1463)&amp;","&amp;I1464)</f>
        <v>TS0077 新世代分行系統(NBS)</v>
      </c>
    </row>
    <row r="1465" spans="1:13">
      <c r="A1465" s="27" t="s">
        <v>6819</v>
      </c>
      <c r="B1465" s="27" t="s">
        <v>6676</v>
      </c>
      <c r="D1465" s="27" t="s">
        <v>8371</v>
      </c>
      <c r="E1465" s="27" t="s">
        <v>6920</v>
      </c>
      <c r="F1465" s="27" t="s">
        <v>8372</v>
      </c>
      <c r="H1465" s="123" t="s">
        <v>6434</v>
      </c>
      <c r="I1465" s="30" t="s">
        <v>6761</v>
      </c>
      <c r="J1465" s="27" t="s">
        <v>6922</v>
      </c>
      <c r="M1465" s="27" t="str">
        <f>IF(SUMPRODUCT(($H$2:H1465=H1465)*1)=1,I1465,LOOKUP(1,0/($H$1:H1464=H1465),$M$1:M1464)&amp;","&amp;I1465)</f>
        <v>TS0077 新世代分行系統(NBS)</v>
      </c>
    </row>
    <row r="1466" spans="1:13">
      <c r="A1466" s="27" t="s">
        <v>6819</v>
      </c>
      <c r="B1466" s="27" t="s">
        <v>6676</v>
      </c>
      <c r="D1466" s="27" t="s">
        <v>8371</v>
      </c>
      <c r="E1466" s="27" t="s">
        <v>6920</v>
      </c>
      <c r="F1466" s="27" t="s">
        <v>8372</v>
      </c>
      <c r="H1466" s="123" t="s">
        <v>6434</v>
      </c>
      <c r="I1466" s="30" t="s">
        <v>6761</v>
      </c>
      <c r="J1466" s="27" t="s">
        <v>6922</v>
      </c>
      <c r="M1466" s="27" t="str">
        <f>IF(SUMPRODUCT(($H$2:H1466=H1466)*1)=1,I1466,LOOKUP(1,0/($H$1:H1465=H1466),$M$1:M1465)&amp;","&amp;I1466)</f>
        <v>TS0077 新世代分行系統(NBS),TS0077 新世代分行系統(NBS)</v>
      </c>
    </row>
    <row r="1467" spans="1:13">
      <c r="A1467" s="27" t="s">
        <v>6819</v>
      </c>
      <c r="B1467" s="27" t="s">
        <v>6676</v>
      </c>
      <c r="D1467" s="27" t="s">
        <v>8524</v>
      </c>
      <c r="E1467" s="27" t="s">
        <v>6584</v>
      </c>
      <c r="F1467" s="27" t="s">
        <v>8525</v>
      </c>
      <c r="H1467" s="123" t="s">
        <v>6435</v>
      </c>
      <c r="I1467" s="30" t="s">
        <v>6761</v>
      </c>
      <c r="J1467" s="27" t="s">
        <v>8390</v>
      </c>
      <c r="M1467" s="27" t="str">
        <f>IF(SUMPRODUCT(($H$2:H1467=H1467)*1)=1,I1467,LOOKUP(1,0/($H$1:H1466=H1467),$M$1:M1466)&amp;","&amp;I1467)</f>
        <v>TS0077 新世代分行系統(NBS)</v>
      </c>
    </row>
    <row r="1468" spans="1:13">
      <c r="A1468" s="27" t="s">
        <v>6819</v>
      </c>
      <c r="B1468" s="27" t="s">
        <v>6676</v>
      </c>
      <c r="D1468" s="27" t="s">
        <v>6982</v>
      </c>
      <c r="E1468" s="27" t="s">
        <v>6934</v>
      </c>
      <c r="F1468" s="27" t="s">
        <v>6225</v>
      </c>
      <c r="H1468" s="123" t="s">
        <v>8526</v>
      </c>
      <c r="I1468" s="30" t="s">
        <v>6761</v>
      </c>
      <c r="J1468" s="27" t="s">
        <v>6936</v>
      </c>
      <c r="M1468" s="27" t="str">
        <f>IF(SUMPRODUCT(($H$2:H1468=H1468)*1)=1,I1468,LOOKUP(1,0/($H$1:H1467=H1468),$M$1:M1467)&amp;","&amp;I1468)</f>
        <v>TS0077 新世代分行系統(NBS)</v>
      </c>
    </row>
    <row r="1469" spans="1:13">
      <c r="A1469" s="27" t="s">
        <v>6819</v>
      </c>
      <c r="B1469" s="27" t="s">
        <v>6676</v>
      </c>
      <c r="D1469" s="27" t="s">
        <v>8328</v>
      </c>
      <c r="E1469" s="27" t="s">
        <v>6934</v>
      </c>
      <c r="F1469" s="27" t="s">
        <v>8329</v>
      </c>
      <c r="H1469" s="123" t="s">
        <v>6436</v>
      </c>
      <c r="I1469" s="30" t="s">
        <v>6761</v>
      </c>
      <c r="J1469" s="27" t="s">
        <v>6936</v>
      </c>
      <c r="M1469" s="27" t="str">
        <f>IF(SUMPRODUCT(($H$2:H1469=H1469)*1)=1,I1469,LOOKUP(1,0/($H$1:H1468=H1469),$M$1:M1468)&amp;","&amp;I1469)</f>
        <v>TS0077 新世代分行系統(NBS)</v>
      </c>
    </row>
    <row r="1470" spans="1:13">
      <c r="A1470" s="27" t="s">
        <v>6819</v>
      </c>
      <c r="B1470" s="27" t="s">
        <v>6676</v>
      </c>
      <c r="D1470" s="27" t="s">
        <v>8328</v>
      </c>
      <c r="E1470" s="27" t="s">
        <v>6934</v>
      </c>
      <c r="F1470" s="27" t="s">
        <v>8329</v>
      </c>
      <c r="H1470" s="123" t="s">
        <v>6436</v>
      </c>
      <c r="I1470" s="30" t="s">
        <v>6761</v>
      </c>
      <c r="J1470" s="27" t="s">
        <v>6936</v>
      </c>
      <c r="M1470" s="27" t="str">
        <f>IF(SUMPRODUCT(($H$2:H1470=H1470)*1)=1,I1470,LOOKUP(1,0/($H$1:H1469=H1470),$M$1:M1469)&amp;","&amp;I1470)</f>
        <v>TS0077 新世代分行系統(NBS),TS0077 新世代分行系統(NBS)</v>
      </c>
    </row>
    <row r="1471" spans="1:13">
      <c r="A1471" s="27" t="s">
        <v>6819</v>
      </c>
      <c r="B1471" s="27" t="s">
        <v>6676</v>
      </c>
      <c r="D1471" s="27" t="s">
        <v>8388</v>
      </c>
      <c r="E1471" s="27" t="s">
        <v>6584</v>
      </c>
      <c r="F1471" s="27" t="s">
        <v>8389</v>
      </c>
      <c r="H1471" s="123" t="s">
        <v>6437</v>
      </c>
      <c r="I1471" s="30" t="s">
        <v>6761</v>
      </c>
      <c r="J1471" s="27" t="s">
        <v>8390</v>
      </c>
      <c r="M1471" s="27" t="str">
        <f>IF(SUMPRODUCT(($H$2:H1471=H1471)*1)=1,I1471,LOOKUP(1,0/($H$1:H1470=H1471),$M$1:M1470)&amp;","&amp;I1471)</f>
        <v>TS0077 新世代分行系統(NBS)</v>
      </c>
    </row>
    <row r="1472" spans="1:13">
      <c r="A1472" s="27" t="s">
        <v>6819</v>
      </c>
      <c r="B1472" s="27" t="s">
        <v>6676</v>
      </c>
      <c r="D1472" s="27" t="s">
        <v>8527</v>
      </c>
      <c r="E1472" s="27" t="s">
        <v>6584</v>
      </c>
      <c r="F1472" s="27" t="s">
        <v>8528</v>
      </c>
      <c r="H1472" s="123" t="s">
        <v>6438</v>
      </c>
      <c r="I1472" s="30" t="s">
        <v>6761</v>
      </c>
      <c r="J1472" s="27" t="s">
        <v>6936</v>
      </c>
      <c r="M1472" s="27" t="str">
        <f>IF(SUMPRODUCT(($H$2:H1472=H1472)*1)=1,I1472,LOOKUP(1,0/($H$1:H1471=H1472),$M$1:M1471)&amp;","&amp;I1472)</f>
        <v>TS0077 新世代分行系統(NBS)</v>
      </c>
    </row>
    <row r="1473" spans="1:13">
      <c r="A1473" s="27" t="s">
        <v>6819</v>
      </c>
      <c r="B1473" s="27" t="s">
        <v>6676</v>
      </c>
      <c r="D1473" s="27" t="s">
        <v>8391</v>
      </c>
      <c r="E1473" s="27" t="s">
        <v>7349</v>
      </c>
      <c r="F1473" s="27" t="s">
        <v>8392</v>
      </c>
      <c r="H1473" s="123" t="s">
        <v>6439</v>
      </c>
      <c r="I1473" s="30" t="s">
        <v>6761</v>
      </c>
      <c r="J1473" s="27" t="s">
        <v>6936</v>
      </c>
      <c r="M1473" s="27" t="str">
        <f>IF(SUMPRODUCT(($H$2:H1473=H1473)*1)=1,I1473,LOOKUP(1,0/($H$1:H1472=H1473),$M$1:M1472)&amp;","&amp;I1473)</f>
        <v>TS0077 新世代分行系統(NBS)</v>
      </c>
    </row>
    <row r="1474" spans="1:13">
      <c r="A1474" s="27" t="s">
        <v>6819</v>
      </c>
      <c r="B1474" s="27" t="s">
        <v>6676</v>
      </c>
      <c r="D1474" s="27" t="s">
        <v>8523</v>
      </c>
      <c r="E1474" s="27" t="s">
        <v>7349</v>
      </c>
      <c r="F1474" s="27" t="s">
        <v>8529</v>
      </c>
      <c r="H1474" s="123" t="s">
        <v>6440</v>
      </c>
      <c r="I1474" s="30" t="s">
        <v>6761</v>
      </c>
      <c r="J1474" s="27" t="s">
        <v>6936</v>
      </c>
      <c r="M1474" s="27" t="str">
        <f>IF(SUMPRODUCT(($H$2:H1474=H1474)*1)=1,I1474,LOOKUP(1,0/($H$1:H1473=H1474),$M$1:M1473)&amp;","&amp;I1474)</f>
        <v>TS0077 新世代分行系統(NBS)</v>
      </c>
    </row>
    <row r="1475" spans="1:13">
      <c r="A1475" s="27" t="s">
        <v>6819</v>
      </c>
      <c r="B1475" s="27" t="s">
        <v>6676</v>
      </c>
      <c r="D1475" s="27" t="s">
        <v>8393</v>
      </c>
      <c r="E1475" s="27" t="s">
        <v>6926</v>
      </c>
      <c r="F1475" s="27" t="s">
        <v>8394</v>
      </c>
      <c r="H1475" s="123" t="s">
        <v>6441</v>
      </c>
      <c r="I1475" s="30" t="s">
        <v>6761</v>
      </c>
      <c r="J1475" s="27" t="s">
        <v>6936</v>
      </c>
      <c r="M1475" s="27" t="str">
        <f>IF(SUMPRODUCT(($H$2:H1475=H1475)*1)=1,I1475,LOOKUP(1,0/($H$1:H1474=H1475),$M$1:M1474)&amp;","&amp;I1475)</f>
        <v>TS0077 新世代分行系統(NBS)</v>
      </c>
    </row>
    <row r="1476" spans="1:13">
      <c r="A1476" s="27" t="s">
        <v>6819</v>
      </c>
      <c r="B1476" s="27" t="s">
        <v>6676</v>
      </c>
      <c r="D1476" s="27" t="s">
        <v>8530</v>
      </c>
      <c r="E1476" s="27" t="s">
        <v>6926</v>
      </c>
      <c r="F1476" s="27" t="s">
        <v>8531</v>
      </c>
      <c r="H1476" s="123" t="s">
        <v>6442</v>
      </c>
      <c r="I1476" s="30" t="s">
        <v>6761</v>
      </c>
      <c r="J1476" s="27" t="s">
        <v>6928</v>
      </c>
      <c r="M1476" s="27" t="str">
        <f>IF(SUMPRODUCT(($H$2:H1476=H1476)*1)=1,I1476,LOOKUP(1,0/($H$1:H1475=H1476),$M$1:M1475)&amp;","&amp;I1476)</f>
        <v>TS0077 新世代分行系統(NBS)</v>
      </c>
    </row>
    <row r="1477" spans="1:13">
      <c r="A1477" s="27" t="s">
        <v>6819</v>
      </c>
      <c r="B1477" s="27" t="s">
        <v>6676</v>
      </c>
      <c r="D1477" s="27" t="s">
        <v>8395</v>
      </c>
      <c r="E1477" s="27" t="s">
        <v>6926</v>
      </c>
      <c r="F1477" s="27" t="s">
        <v>8396</v>
      </c>
      <c r="H1477" s="123" t="s">
        <v>6443</v>
      </c>
      <c r="I1477" s="30" t="s">
        <v>6761</v>
      </c>
      <c r="J1477" s="27" t="s">
        <v>6928</v>
      </c>
      <c r="M1477" s="27" t="str">
        <f>IF(SUMPRODUCT(($H$2:H1477=H1477)*1)=1,I1477,LOOKUP(1,0/($H$1:H1476=H1477),$M$1:M1476)&amp;","&amp;I1477)</f>
        <v>TS0077 新世代分行系統(NBS)</v>
      </c>
    </row>
    <row r="1478" spans="1:13">
      <c r="A1478" s="27" t="s">
        <v>6819</v>
      </c>
      <c r="B1478" s="27" t="s">
        <v>6676</v>
      </c>
      <c r="D1478" s="27" t="s">
        <v>8532</v>
      </c>
      <c r="E1478" s="27" t="s">
        <v>6926</v>
      </c>
      <c r="F1478" s="27" t="s">
        <v>8533</v>
      </c>
      <c r="H1478" s="123" t="s">
        <v>6444</v>
      </c>
      <c r="I1478" s="30" t="s">
        <v>6761</v>
      </c>
      <c r="J1478" s="27" t="s">
        <v>6928</v>
      </c>
      <c r="M1478" s="27" t="str">
        <f>IF(SUMPRODUCT(($H$2:H1478=H1478)*1)=1,I1478,LOOKUP(1,0/($H$1:H1477=H1478),$M$1:M1477)&amp;","&amp;I1478)</f>
        <v>TS0077 新世代分行系統(NBS)</v>
      </c>
    </row>
    <row r="1479" spans="1:13">
      <c r="A1479" s="27" t="s">
        <v>6819</v>
      </c>
      <c r="B1479" s="27" t="s">
        <v>6676</v>
      </c>
      <c r="D1479" s="27" t="s">
        <v>8397</v>
      </c>
      <c r="E1479" s="27" t="s">
        <v>6926</v>
      </c>
      <c r="F1479" s="27" t="s">
        <v>8398</v>
      </c>
      <c r="H1479" s="123" t="s">
        <v>6445</v>
      </c>
      <c r="I1479" s="30" t="s">
        <v>6761</v>
      </c>
      <c r="J1479" s="27" t="s">
        <v>6928</v>
      </c>
      <c r="M1479" s="27" t="str">
        <f>IF(SUMPRODUCT(($H$2:H1479=H1479)*1)=1,I1479,LOOKUP(1,0/($H$1:H1478=H1479),$M$1:M1478)&amp;","&amp;I1479)</f>
        <v>TS0077 新世代分行系統(NBS)</v>
      </c>
    </row>
    <row r="1480" spans="1:13">
      <c r="A1480" s="27" t="s">
        <v>6819</v>
      </c>
      <c r="B1480" s="27" t="s">
        <v>6676</v>
      </c>
      <c r="D1480" s="27" t="s">
        <v>7233</v>
      </c>
      <c r="E1480" s="27" t="s">
        <v>7004</v>
      </c>
      <c r="F1480" s="27" t="s">
        <v>7234</v>
      </c>
      <c r="H1480" s="123" t="s">
        <v>6446</v>
      </c>
      <c r="I1480" s="30" t="s">
        <v>6761</v>
      </c>
      <c r="J1480" s="27" t="s">
        <v>7006</v>
      </c>
      <c r="M1480" s="27" t="str">
        <f>IF(SUMPRODUCT(($H$2:H1480=H1480)*1)=1,I1480,LOOKUP(1,0/($H$1:H1479=H1480),$M$1:M1479)&amp;","&amp;I1480)</f>
        <v>TS0077 新世代分行系統(NBS)</v>
      </c>
    </row>
    <row r="1481" spans="1:13">
      <c r="A1481" s="27" t="s">
        <v>6819</v>
      </c>
      <c r="B1481" s="27" t="s">
        <v>6676</v>
      </c>
      <c r="D1481" s="27" t="s">
        <v>8334</v>
      </c>
      <c r="E1481" s="27" t="s">
        <v>6968</v>
      </c>
      <c r="F1481" s="27" t="s">
        <v>6448</v>
      </c>
      <c r="H1481" s="123" t="s">
        <v>6447</v>
      </c>
      <c r="I1481" s="30" t="s">
        <v>6761</v>
      </c>
      <c r="J1481" s="27" t="s">
        <v>6943</v>
      </c>
      <c r="M1481" s="27" t="str">
        <f>IF(SUMPRODUCT(($H$2:H1481=H1481)*1)=1,I1481,LOOKUP(1,0/($H$1:H1480=H1481),$M$1:M1480)&amp;","&amp;I1481)</f>
        <v>TS0077 新世代分行系統(NBS)</v>
      </c>
    </row>
    <row r="1482" spans="1:13">
      <c r="A1482" s="27" t="s">
        <v>6819</v>
      </c>
      <c r="B1482" s="27" t="s">
        <v>6676</v>
      </c>
      <c r="D1482" s="27" t="s">
        <v>8335</v>
      </c>
      <c r="E1482" s="27" t="s">
        <v>6968</v>
      </c>
      <c r="F1482" s="27" t="s">
        <v>8336</v>
      </c>
      <c r="H1482" s="123" t="s">
        <v>6449</v>
      </c>
      <c r="I1482" s="30" t="s">
        <v>6761</v>
      </c>
      <c r="J1482" s="27" t="s">
        <v>6943</v>
      </c>
      <c r="M1482" s="27" t="str">
        <f>IF(SUMPRODUCT(($H$2:H1482=H1482)*1)=1,I1482,LOOKUP(1,0/($H$1:H1481=H1482),$M$1:M1481)&amp;","&amp;I1482)</f>
        <v>TS0077 新世代分行系統(NBS)</v>
      </c>
    </row>
    <row r="1483" spans="1:13">
      <c r="A1483" s="27" t="s">
        <v>6819</v>
      </c>
      <c r="B1483" s="27" t="s">
        <v>6676</v>
      </c>
      <c r="D1483" s="27" t="s">
        <v>8337</v>
      </c>
      <c r="E1483" s="27" t="s">
        <v>6968</v>
      </c>
      <c r="F1483" s="27" t="s">
        <v>8338</v>
      </c>
      <c r="H1483" s="123" t="s">
        <v>6450</v>
      </c>
      <c r="I1483" s="30" t="s">
        <v>6761</v>
      </c>
      <c r="J1483" s="27" t="s">
        <v>6943</v>
      </c>
      <c r="M1483" s="27" t="str">
        <f>IF(SUMPRODUCT(($H$2:H1483=H1483)*1)=1,I1483,LOOKUP(1,0/($H$1:H1482=H1483),$M$1:M1482)&amp;","&amp;I1483)</f>
        <v>TS0077 新世代分行系統(NBS)</v>
      </c>
    </row>
    <row r="1484" spans="1:13">
      <c r="A1484" s="27" t="s">
        <v>6819</v>
      </c>
      <c r="B1484" s="27" t="s">
        <v>6676</v>
      </c>
      <c r="D1484" s="27" t="s">
        <v>8334</v>
      </c>
      <c r="E1484" s="27" t="s">
        <v>6968</v>
      </c>
      <c r="F1484" s="27" t="s">
        <v>6448</v>
      </c>
      <c r="H1484" s="123" t="s">
        <v>6451</v>
      </c>
      <c r="I1484" s="30" t="s">
        <v>6761</v>
      </c>
      <c r="J1484" s="27" t="s">
        <v>6943</v>
      </c>
      <c r="M1484" s="27" t="str">
        <f>IF(SUMPRODUCT(($H$2:H1484=H1484)*1)=1,I1484,LOOKUP(1,0/($H$1:H1483=H1484),$M$1:M1483)&amp;","&amp;I1484)</f>
        <v>TS0077 新世代分行系統(NBS)</v>
      </c>
    </row>
    <row r="1485" spans="1:13">
      <c r="A1485" s="27" t="s">
        <v>6819</v>
      </c>
      <c r="B1485" s="27" t="s">
        <v>6676</v>
      </c>
      <c r="D1485" s="27" t="s">
        <v>8339</v>
      </c>
      <c r="E1485" s="27" t="s">
        <v>6968</v>
      </c>
      <c r="F1485" s="27" t="s">
        <v>8340</v>
      </c>
      <c r="H1485" s="123" t="s">
        <v>6452</v>
      </c>
      <c r="I1485" s="30" t="s">
        <v>6761</v>
      </c>
      <c r="J1485" s="27" t="s">
        <v>6943</v>
      </c>
      <c r="M1485" s="27" t="str">
        <f>IF(SUMPRODUCT(($H$2:H1485=H1485)*1)=1,I1485,LOOKUP(1,0/($H$1:H1484=H1485),$M$1:M1484)&amp;","&amp;I1485)</f>
        <v>TS0077 新世代分行系統(NBS)</v>
      </c>
    </row>
    <row r="1486" spans="1:13">
      <c r="A1486" s="27" t="s">
        <v>6819</v>
      </c>
      <c r="B1486" s="27" t="s">
        <v>6676</v>
      </c>
      <c r="D1486" s="27" t="s">
        <v>8341</v>
      </c>
      <c r="E1486" s="27" t="s">
        <v>6968</v>
      </c>
      <c r="F1486" s="27" t="s">
        <v>8342</v>
      </c>
      <c r="H1486" s="123" t="s">
        <v>6453</v>
      </c>
      <c r="I1486" s="30" t="s">
        <v>6761</v>
      </c>
      <c r="J1486" s="27" t="s">
        <v>6943</v>
      </c>
      <c r="M1486" s="27" t="str">
        <f>IF(SUMPRODUCT(($H$2:H1486=H1486)*1)=1,I1486,LOOKUP(1,0/($H$1:H1485=H1486),$M$1:M1485)&amp;","&amp;I1486)</f>
        <v>TS0077 新世代分行系統(NBS)</v>
      </c>
    </row>
    <row r="1487" spans="1:13">
      <c r="A1487" s="27" t="s">
        <v>6819</v>
      </c>
      <c r="B1487" s="27" t="s">
        <v>6676</v>
      </c>
      <c r="D1487" s="27" t="s">
        <v>8343</v>
      </c>
      <c r="E1487" s="27" t="s">
        <v>6968</v>
      </c>
      <c r="F1487" s="27" t="s">
        <v>6237</v>
      </c>
      <c r="H1487" s="123" t="s">
        <v>6454</v>
      </c>
      <c r="I1487" s="30" t="s">
        <v>6761</v>
      </c>
      <c r="J1487" s="27" t="s">
        <v>6943</v>
      </c>
      <c r="M1487" s="27" t="str">
        <f>IF(SUMPRODUCT(($H$2:H1487=H1487)*1)=1,I1487,LOOKUP(1,0/($H$1:H1486=H1487),$M$1:M1486)&amp;","&amp;I1487)</f>
        <v>TS0077 新世代分行系統(NBS)</v>
      </c>
    </row>
    <row r="1488" spans="1:13">
      <c r="A1488" s="27" t="s">
        <v>6819</v>
      </c>
      <c r="B1488" s="27" t="s">
        <v>6676</v>
      </c>
      <c r="D1488" s="27" t="s">
        <v>8344</v>
      </c>
      <c r="E1488" s="27" t="s">
        <v>6968</v>
      </c>
      <c r="F1488" s="27" t="s">
        <v>6239</v>
      </c>
      <c r="H1488" s="123" t="s">
        <v>6455</v>
      </c>
      <c r="I1488" s="30" t="s">
        <v>6761</v>
      </c>
      <c r="J1488" s="27" t="s">
        <v>6943</v>
      </c>
      <c r="M1488" s="27" t="str">
        <f>IF(SUMPRODUCT(($H$2:H1488=H1488)*1)=1,I1488,LOOKUP(1,0/($H$1:H1487=H1488),$M$1:M1487)&amp;","&amp;I1488)</f>
        <v>TS0077 新世代分行系統(NBS)</v>
      </c>
    </row>
    <row r="1489" spans="1:13">
      <c r="A1489" s="27" t="s">
        <v>6819</v>
      </c>
      <c r="B1489" s="27" t="s">
        <v>6676</v>
      </c>
      <c r="D1489" s="27" t="s">
        <v>8345</v>
      </c>
      <c r="E1489" s="27" t="s">
        <v>6968</v>
      </c>
      <c r="F1489" s="27" t="s">
        <v>4571</v>
      </c>
      <c r="H1489" s="123" t="s">
        <v>6456</v>
      </c>
      <c r="I1489" s="30" t="s">
        <v>6761</v>
      </c>
      <c r="J1489" s="27" t="s">
        <v>6943</v>
      </c>
      <c r="M1489" s="27" t="str">
        <f>IF(SUMPRODUCT(($H$2:H1489=H1489)*1)=1,I1489,LOOKUP(1,0/($H$1:H1488=H1489),$M$1:M1488)&amp;","&amp;I1489)</f>
        <v>TS0077 新世代分行系統(NBS)</v>
      </c>
    </row>
    <row r="1490" spans="1:13">
      <c r="A1490" s="27" t="s">
        <v>6819</v>
      </c>
      <c r="B1490" s="27" t="s">
        <v>6676</v>
      </c>
      <c r="D1490" s="27" t="s">
        <v>8346</v>
      </c>
      <c r="E1490" s="27" t="s">
        <v>6941</v>
      </c>
      <c r="F1490" s="27" t="s">
        <v>8347</v>
      </c>
      <c r="H1490" s="123" t="s">
        <v>6457</v>
      </c>
      <c r="I1490" s="30" t="s">
        <v>6761</v>
      </c>
      <c r="J1490" s="27" t="s">
        <v>6943</v>
      </c>
      <c r="M1490" s="27" t="str">
        <f>IF(SUMPRODUCT(($H$2:H1490=H1490)*1)=1,I1490,LOOKUP(1,0/($H$1:H1489=H1490),$M$1:M1489)&amp;","&amp;I1490)</f>
        <v>TS0077 新世代分行系統(NBS)</v>
      </c>
    </row>
    <row r="1491" spans="1:13">
      <c r="A1491" s="27" t="s">
        <v>6564</v>
      </c>
      <c r="B1491" s="27" t="s">
        <v>6676</v>
      </c>
      <c r="D1491" s="27" t="s">
        <v>8534</v>
      </c>
      <c r="E1491" s="27" t="s">
        <v>6968</v>
      </c>
      <c r="F1491" s="27" t="s">
        <v>8535</v>
      </c>
      <c r="H1491" s="123" t="s">
        <v>6458</v>
      </c>
      <c r="I1491" s="30" t="s">
        <v>6761</v>
      </c>
      <c r="J1491" s="27" t="s">
        <v>8536</v>
      </c>
      <c r="M1491" s="27" t="str">
        <f>IF(SUMPRODUCT(($H$2:H1491=H1491)*1)=1,I1491,LOOKUP(1,0/($H$1:H1490=H1491),$M$1:M1490)&amp;","&amp;I1491)</f>
        <v>TS0077 新世代分行系統(NBS)</v>
      </c>
    </row>
    <row r="1492" spans="1:13">
      <c r="A1492" s="27" t="s">
        <v>6819</v>
      </c>
      <c r="B1492" s="27" t="s">
        <v>6676</v>
      </c>
      <c r="D1492" s="27" t="s">
        <v>8537</v>
      </c>
      <c r="E1492" s="27" t="s">
        <v>6968</v>
      </c>
      <c r="F1492" s="27" t="s">
        <v>6460</v>
      </c>
      <c r="H1492" s="123" t="s">
        <v>6459</v>
      </c>
      <c r="I1492" s="30" t="s">
        <v>6761</v>
      </c>
      <c r="J1492" s="27" t="s">
        <v>6827</v>
      </c>
      <c r="M1492" s="27" t="str">
        <f>IF(SUMPRODUCT(($H$2:H1492=H1492)*1)=1,I1492,LOOKUP(1,0/($H$1:H1491=H1492),$M$1:M1491)&amp;","&amp;I1492)</f>
        <v>TS0077 新世代分行系統(NBS)</v>
      </c>
    </row>
    <row r="1493" spans="1:13">
      <c r="A1493" s="27" t="s">
        <v>6819</v>
      </c>
      <c r="B1493" s="27" t="s">
        <v>6676</v>
      </c>
      <c r="D1493" s="27" t="s">
        <v>8538</v>
      </c>
      <c r="E1493" s="27" t="s">
        <v>6968</v>
      </c>
      <c r="F1493" s="27" t="s">
        <v>8539</v>
      </c>
      <c r="H1493" s="123" t="s">
        <v>6461</v>
      </c>
      <c r="I1493" s="30" t="s">
        <v>6761</v>
      </c>
      <c r="J1493" s="27" t="s">
        <v>6827</v>
      </c>
      <c r="M1493" s="27" t="str">
        <f>IF(SUMPRODUCT(($H$2:H1493=H1493)*1)=1,I1493,LOOKUP(1,0/($H$1:H1492=H1493),$M$1:M1492)&amp;","&amp;I1493)</f>
        <v>TS0077 新世代分行系統(NBS)</v>
      </c>
    </row>
    <row r="1494" spans="1:13">
      <c r="A1494" s="27" t="s">
        <v>6819</v>
      </c>
      <c r="B1494" s="27" t="s">
        <v>6676</v>
      </c>
      <c r="D1494" s="27" t="s">
        <v>8538</v>
      </c>
      <c r="E1494" s="27" t="s">
        <v>6968</v>
      </c>
      <c r="F1494" s="27" t="s">
        <v>8539</v>
      </c>
      <c r="H1494" s="123" t="s">
        <v>6461</v>
      </c>
      <c r="I1494" s="30" t="s">
        <v>6786</v>
      </c>
      <c r="J1494" s="27" t="s">
        <v>6827</v>
      </c>
      <c r="M1494" s="27" t="str">
        <f>IF(SUMPRODUCT(($H$2:H1494=H1494)*1)=1,I1494,LOOKUP(1,0/($H$1:H1493=H1494),$M$1:M1493)&amp;","&amp;I1494)</f>
        <v>TS0077 新世代分行系統(NBS),TS0092 大消金系統</v>
      </c>
    </row>
    <row r="1495" spans="1:13">
      <c r="A1495" s="27" t="s">
        <v>6819</v>
      </c>
      <c r="B1495" s="27" t="s">
        <v>6676</v>
      </c>
      <c r="D1495" s="27" t="s">
        <v>8540</v>
      </c>
      <c r="E1495" s="27" t="s">
        <v>6968</v>
      </c>
      <c r="F1495" s="27" t="s">
        <v>8541</v>
      </c>
      <c r="H1495" s="123" t="s">
        <v>8542</v>
      </c>
      <c r="I1495" s="30" t="s">
        <v>6761</v>
      </c>
      <c r="J1495" s="27" t="s">
        <v>6827</v>
      </c>
      <c r="M1495" s="27" t="str">
        <f>IF(SUMPRODUCT(($H$2:H1495=H1495)*1)=1,I1495,LOOKUP(1,0/($H$1:H1494=H1495),$M$1:M1494)&amp;","&amp;I1495)</f>
        <v>TS0077 新世代分行系統(NBS)</v>
      </c>
    </row>
    <row r="1496" spans="1:13">
      <c r="A1496" s="27" t="s">
        <v>6819</v>
      </c>
      <c r="B1496" s="27" t="s">
        <v>6676</v>
      </c>
      <c r="D1496" s="27" t="s">
        <v>8543</v>
      </c>
      <c r="E1496" s="27" t="s">
        <v>7004</v>
      </c>
      <c r="F1496" s="27" t="s">
        <v>8544</v>
      </c>
      <c r="H1496" s="123" t="s">
        <v>6462</v>
      </c>
      <c r="I1496" s="30" t="s">
        <v>6761</v>
      </c>
      <c r="J1496" s="27" t="s">
        <v>6943</v>
      </c>
      <c r="M1496" s="27" t="str">
        <f>IF(SUMPRODUCT(($H$2:H1496=H1496)*1)=1,I1496,LOOKUP(1,0/($H$1:H1495=H1496),$M$1:M1495)&amp;","&amp;I1496)</f>
        <v>TS0077 新世代分行系統(NBS)</v>
      </c>
    </row>
    <row r="1497" spans="1:13">
      <c r="A1497" s="27" t="s">
        <v>6819</v>
      </c>
      <c r="B1497" s="27" t="s">
        <v>6676</v>
      </c>
      <c r="D1497" s="27" t="s">
        <v>8545</v>
      </c>
      <c r="E1497" s="27" t="s">
        <v>7004</v>
      </c>
      <c r="F1497" s="27" t="s">
        <v>8546</v>
      </c>
      <c r="H1497" s="123" t="s">
        <v>6463</v>
      </c>
      <c r="I1497" s="30" t="s">
        <v>6761</v>
      </c>
      <c r="J1497" s="27" t="s">
        <v>6943</v>
      </c>
      <c r="M1497" s="27" t="str">
        <f>IF(SUMPRODUCT(($H$2:H1497=H1497)*1)=1,I1497,LOOKUP(1,0/($H$1:H1496=H1497),$M$1:M1496)&amp;","&amp;I1497)</f>
        <v>TS0077 新世代分行系統(NBS)</v>
      </c>
    </row>
    <row r="1498" spans="1:13">
      <c r="A1498" s="27" t="s">
        <v>6819</v>
      </c>
      <c r="B1498" s="27" t="s">
        <v>6676</v>
      </c>
      <c r="D1498" s="27" t="s">
        <v>8547</v>
      </c>
      <c r="E1498" s="27" t="s">
        <v>6968</v>
      </c>
      <c r="F1498" s="27" t="s">
        <v>8548</v>
      </c>
      <c r="H1498" s="123" t="s">
        <v>8549</v>
      </c>
      <c r="I1498" s="30" t="s">
        <v>6761</v>
      </c>
      <c r="J1498" s="27" t="s">
        <v>6943</v>
      </c>
      <c r="M1498" s="27" t="str">
        <f>IF(SUMPRODUCT(($H$2:H1498=H1498)*1)=1,I1498,LOOKUP(1,0/($H$1:H1497=H1498),$M$1:M1497)&amp;","&amp;I1498)</f>
        <v>TS0077 新世代分行系統(NBS)</v>
      </c>
    </row>
    <row r="1499" spans="1:13">
      <c r="A1499" s="27" t="s">
        <v>6819</v>
      </c>
      <c r="B1499" s="27" t="s">
        <v>6676</v>
      </c>
      <c r="D1499" s="27" t="s">
        <v>8550</v>
      </c>
      <c r="E1499" s="27" t="s">
        <v>6968</v>
      </c>
      <c r="F1499" s="27" t="s">
        <v>8548</v>
      </c>
      <c r="H1499" s="123" t="s">
        <v>8551</v>
      </c>
      <c r="I1499" s="30" t="s">
        <v>6761</v>
      </c>
      <c r="J1499" s="27" t="s">
        <v>6943</v>
      </c>
      <c r="M1499" s="27" t="str">
        <f>IF(SUMPRODUCT(($H$2:H1499=H1499)*1)=1,I1499,LOOKUP(1,0/($H$1:H1498=H1499),$M$1:M1498)&amp;","&amp;I1499)</f>
        <v>TS0077 新世代分行系統(NBS)</v>
      </c>
    </row>
    <row r="1500" spans="1:13">
      <c r="A1500" s="27" t="s">
        <v>6819</v>
      </c>
      <c r="B1500" s="27" t="s">
        <v>6676</v>
      </c>
      <c r="D1500" s="27" t="s">
        <v>8552</v>
      </c>
      <c r="E1500" s="27" t="s">
        <v>6968</v>
      </c>
      <c r="F1500" s="27" t="s">
        <v>8553</v>
      </c>
      <c r="H1500" s="123" t="s">
        <v>8554</v>
      </c>
      <c r="I1500" s="30" t="s">
        <v>6761</v>
      </c>
      <c r="J1500" s="27" t="s">
        <v>6943</v>
      </c>
      <c r="M1500" s="27" t="str">
        <f>IF(SUMPRODUCT(($H$2:H1500=H1500)*1)=1,I1500,LOOKUP(1,0/($H$1:H1499=H1500),$M$1:M1499)&amp;","&amp;I1500)</f>
        <v>TS0077 新世代分行系統(NBS)</v>
      </c>
    </row>
    <row r="1501" spans="1:13">
      <c r="A1501" s="27" t="s">
        <v>6819</v>
      </c>
      <c r="B1501" s="27" t="s">
        <v>6676</v>
      </c>
      <c r="D1501" s="27" t="s">
        <v>8079</v>
      </c>
      <c r="E1501" s="27" t="s">
        <v>6956</v>
      </c>
      <c r="F1501" s="27" t="s">
        <v>8080</v>
      </c>
      <c r="H1501" s="123" t="s">
        <v>6464</v>
      </c>
      <c r="I1501" s="30" t="s">
        <v>6761</v>
      </c>
      <c r="J1501" s="27" t="s">
        <v>8081</v>
      </c>
      <c r="M1501" s="27" t="str">
        <f>IF(SUMPRODUCT(($H$2:H1501=H1501)*1)=1,I1501,LOOKUP(1,0/($H$1:H1500=H1501),$M$1:M1500)&amp;","&amp;I1501)</f>
        <v>TS0077 新世代分行系統(NBS)</v>
      </c>
    </row>
    <row r="1502" spans="1:13">
      <c r="A1502" s="27" t="s">
        <v>6819</v>
      </c>
      <c r="B1502" s="27" t="s">
        <v>6676</v>
      </c>
      <c r="D1502" s="27" t="s">
        <v>8079</v>
      </c>
      <c r="E1502" s="27" t="s">
        <v>6956</v>
      </c>
      <c r="F1502" s="27" t="s">
        <v>8080</v>
      </c>
      <c r="H1502" s="123" t="s">
        <v>6464</v>
      </c>
      <c r="I1502" s="30" t="s">
        <v>6761</v>
      </c>
      <c r="J1502" s="27" t="s">
        <v>8081</v>
      </c>
      <c r="M1502" s="27" t="str">
        <f>IF(SUMPRODUCT(($H$2:H1502=H1502)*1)=1,I1502,LOOKUP(1,0/($H$1:H1501=H1502),$M$1:M1501)&amp;","&amp;I1502)</f>
        <v>TS0077 新世代分行系統(NBS),TS0077 新世代分行系統(NBS)</v>
      </c>
    </row>
    <row r="1503" spans="1:13">
      <c r="A1503" s="27" t="s">
        <v>6819</v>
      </c>
      <c r="B1503" s="27" t="s">
        <v>6676</v>
      </c>
      <c r="D1503" s="27" t="s">
        <v>8555</v>
      </c>
      <c r="E1503" s="27" t="s">
        <v>6934</v>
      </c>
      <c r="F1503" s="27" t="s">
        <v>6227</v>
      </c>
      <c r="H1503" s="123" t="s">
        <v>6465</v>
      </c>
      <c r="I1503" s="30" t="s">
        <v>6761</v>
      </c>
      <c r="J1503" s="27" t="s">
        <v>6936</v>
      </c>
      <c r="M1503" s="27" t="str">
        <f>IF(SUMPRODUCT(($H$2:H1503=H1503)*1)=1,I1503,LOOKUP(1,0/($H$1:H1502=H1503),$M$1:M1502)&amp;","&amp;I1503)</f>
        <v>TS0077 新世代分行系統(NBS)</v>
      </c>
    </row>
    <row r="1504" spans="1:13">
      <c r="A1504" s="27" t="s">
        <v>6819</v>
      </c>
      <c r="B1504" s="27" t="s">
        <v>6676</v>
      </c>
      <c r="D1504" s="27" t="s">
        <v>8328</v>
      </c>
      <c r="E1504" s="27" t="s">
        <v>6934</v>
      </c>
      <c r="F1504" s="27" t="s">
        <v>8329</v>
      </c>
      <c r="H1504" s="123" t="s">
        <v>6466</v>
      </c>
      <c r="I1504" s="30" t="s">
        <v>6761</v>
      </c>
      <c r="J1504" s="27" t="s">
        <v>6936</v>
      </c>
      <c r="M1504" s="27" t="str">
        <f>IF(SUMPRODUCT(($H$2:H1504=H1504)*1)=1,I1504,LOOKUP(1,0/($H$1:H1503=H1504),$M$1:M1503)&amp;","&amp;I1504)</f>
        <v>TS0077 新世代分行系統(NBS)</v>
      </c>
    </row>
    <row r="1505" spans="1:13">
      <c r="A1505" s="27" t="s">
        <v>6819</v>
      </c>
      <c r="B1505" s="27" t="s">
        <v>6676</v>
      </c>
      <c r="D1505" s="27" t="s">
        <v>8328</v>
      </c>
      <c r="E1505" s="27" t="s">
        <v>6934</v>
      </c>
      <c r="F1505" s="27" t="s">
        <v>8329</v>
      </c>
      <c r="H1505" s="123" t="s">
        <v>6466</v>
      </c>
      <c r="I1505" s="30" t="s">
        <v>6761</v>
      </c>
      <c r="J1505" s="27" t="s">
        <v>6936</v>
      </c>
      <c r="M1505" s="27" t="str">
        <f>IF(SUMPRODUCT(($H$2:H1505=H1505)*1)=1,I1505,LOOKUP(1,0/($H$1:H1504=H1505),$M$1:M1504)&amp;","&amp;I1505)</f>
        <v>TS0077 新世代分行系統(NBS),TS0077 新世代分行系統(NBS)</v>
      </c>
    </row>
    <row r="1506" spans="1:13">
      <c r="A1506" s="27" t="s">
        <v>6819</v>
      </c>
      <c r="B1506" s="27" t="s">
        <v>6676</v>
      </c>
      <c r="D1506" s="27" t="s">
        <v>7233</v>
      </c>
      <c r="E1506" s="27" t="s">
        <v>7004</v>
      </c>
      <c r="F1506" s="27" t="s">
        <v>7234</v>
      </c>
      <c r="H1506" s="123" t="s">
        <v>6467</v>
      </c>
      <c r="I1506" s="30" t="s">
        <v>6761</v>
      </c>
      <c r="J1506" s="27" t="s">
        <v>7006</v>
      </c>
      <c r="M1506" s="27" t="str">
        <f>IF(SUMPRODUCT(($H$2:H1506=H1506)*1)=1,I1506,LOOKUP(1,0/($H$1:H1505=H1506),$M$1:M1505)&amp;","&amp;I1506)</f>
        <v>TS0077 新世代分行系統(NBS)</v>
      </c>
    </row>
    <row r="1507" spans="1:13">
      <c r="A1507" s="27" t="s">
        <v>6819</v>
      </c>
      <c r="B1507" s="27" t="s">
        <v>6676</v>
      </c>
      <c r="D1507" s="27" t="s">
        <v>8360</v>
      </c>
      <c r="E1507" s="27" t="s">
        <v>6920</v>
      </c>
      <c r="F1507" s="27" t="s">
        <v>8556</v>
      </c>
      <c r="H1507" s="123" t="s">
        <v>6468</v>
      </c>
      <c r="I1507" s="30" t="s">
        <v>6761</v>
      </c>
      <c r="J1507" s="27" t="s">
        <v>8557</v>
      </c>
      <c r="M1507" s="27" t="str">
        <f>IF(SUMPRODUCT(($H$2:H1507=H1507)*1)=1,I1507,LOOKUP(1,0/($H$1:H1506=H1507),$M$1:M1506)&amp;","&amp;I1507)</f>
        <v>TS0077 新世代分行系統(NBS)</v>
      </c>
    </row>
    <row r="1508" spans="1:13">
      <c r="A1508" s="27" t="s">
        <v>6819</v>
      </c>
      <c r="B1508" s="27" t="s">
        <v>6676</v>
      </c>
      <c r="D1508" s="27" t="s">
        <v>8558</v>
      </c>
      <c r="E1508" s="27" t="s">
        <v>6920</v>
      </c>
      <c r="F1508" s="27" t="s">
        <v>6470</v>
      </c>
      <c r="H1508" s="123" t="s">
        <v>6469</v>
      </c>
      <c r="I1508" s="30" t="s">
        <v>6761</v>
      </c>
      <c r="J1508" s="27" t="s">
        <v>8557</v>
      </c>
      <c r="M1508" s="27" t="str">
        <f>IF(SUMPRODUCT(($H$2:H1508=H1508)*1)=1,I1508,LOOKUP(1,0/($H$1:H1507=H1508),$M$1:M1507)&amp;","&amp;I1508)</f>
        <v>TS0077 新世代分行系統(NBS)</v>
      </c>
    </row>
    <row r="1509" spans="1:13">
      <c r="A1509" s="27" t="s">
        <v>6819</v>
      </c>
      <c r="B1509" s="27" t="s">
        <v>6676</v>
      </c>
      <c r="D1509" s="27" t="s">
        <v>8559</v>
      </c>
      <c r="E1509" s="27" t="s">
        <v>6920</v>
      </c>
      <c r="F1509" s="27" t="s">
        <v>6251</v>
      </c>
      <c r="H1509" s="123" t="s">
        <v>6471</v>
      </c>
      <c r="I1509" s="30" t="s">
        <v>6761</v>
      </c>
      <c r="J1509" s="27" t="s">
        <v>8557</v>
      </c>
      <c r="M1509" s="27" t="str">
        <f>IF(SUMPRODUCT(($H$2:H1509=H1509)*1)=1,I1509,LOOKUP(1,0/($H$1:H1508=H1509),$M$1:M1508)&amp;","&amp;I1509)</f>
        <v>TS0077 新世代分行系統(NBS)</v>
      </c>
    </row>
    <row r="1510" spans="1:13">
      <c r="A1510" s="27" t="s">
        <v>6819</v>
      </c>
      <c r="B1510" s="27" t="s">
        <v>6676</v>
      </c>
      <c r="D1510" s="27" t="s">
        <v>8559</v>
      </c>
      <c r="E1510" s="27" t="s">
        <v>6920</v>
      </c>
      <c r="F1510" s="27" t="s">
        <v>6251</v>
      </c>
      <c r="H1510" s="123" t="s">
        <v>6471</v>
      </c>
      <c r="I1510" s="30" t="s">
        <v>6761</v>
      </c>
      <c r="J1510" s="27" t="s">
        <v>8557</v>
      </c>
      <c r="M1510" s="27" t="str">
        <f>IF(SUMPRODUCT(($H$2:H1510=H1510)*1)=1,I1510,LOOKUP(1,0/($H$1:H1509=H1510),$M$1:M1509)&amp;","&amp;I1510)</f>
        <v>TS0077 新世代分行系統(NBS),TS0077 新世代分行系統(NBS)</v>
      </c>
    </row>
    <row r="1511" spans="1:13">
      <c r="A1511" s="27" t="s">
        <v>6819</v>
      </c>
      <c r="B1511" s="27" t="s">
        <v>6676</v>
      </c>
      <c r="D1511" s="27" t="s">
        <v>8361</v>
      </c>
      <c r="E1511" s="27" t="s">
        <v>6920</v>
      </c>
      <c r="F1511" s="27" t="s">
        <v>8362</v>
      </c>
      <c r="H1511" s="123" t="s">
        <v>6472</v>
      </c>
      <c r="I1511" s="30" t="s">
        <v>6761</v>
      </c>
      <c r="J1511" s="27" t="s">
        <v>6922</v>
      </c>
      <c r="M1511" s="27" t="str">
        <f>IF(SUMPRODUCT(($H$2:H1511=H1511)*1)=1,I1511,LOOKUP(1,0/($H$1:H1510=H1511),$M$1:M1510)&amp;","&amp;I1511)</f>
        <v>TS0077 新世代分行系統(NBS)</v>
      </c>
    </row>
    <row r="1512" spans="1:13">
      <c r="A1512" s="27" t="s">
        <v>6819</v>
      </c>
      <c r="B1512" s="27" t="s">
        <v>6676</v>
      </c>
      <c r="D1512" s="27" t="s">
        <v>8363</v>
      </c>
      <c r="E1512" s="27" t="s">
        <v>6920</v>
      </c>
      <c r="F1512" s="27" t="s">
        <v>8364</v>
      </c>
      <c r="H1512" s="123" t="s">
        <v>6473</v>
      </c>
      <c r="I1512" s="30" t="s">
        <v>6761</v>
      </c>
      <c r="J1512" s="27" t="s">
        <v>6922</v>
      </c>
      <c r="M1512" s="27" t="str">
        <f>IF(SUMPRODUCT(($H$2:H1512=H1512)*1)=1,I1512,LOOKUP(1,0/($H$1:H1511=H1512),$M$1:M1511)&amp;","&amp;I1512)</f>
        <v>TS0077 新世代分行系統(NBS)</v>
      </c>
    </row>
    <row r="1513" spans="1:13">
      <c r="A1513" s="27" t="s">
        <v>6819</v>
      </c>
      <c r="B1513" s="27" t="s">
        <v>6676</v>
      </c>
      <c r="D1513" s="27" t="s">
        <v>8365</v>
      </c>
      <c r="E1513" s="27" t="s">
        <v>6920</v>
      </c>
      <c r="F1513" s="27" t="s">
        <v>8366</v>
      </c>
      <c r="H1513" s="123" t="s">
        <v>6474</v>
      </c>
      <c r="I1513" s="30" t="s">
        <v>6761</v>
      </c>
      <c r="J1513" s="27" t="s">
        <v>6922</v>
      </c>
      <c r="M1513" s="27" t="str">
        <f>IF(SUMPRODUCT(($H$2:H1513=H1513)*1)=1,I1513,LOOKUP(1,0/($H$1:H1512=H1513),$M$1:M1512)&amp;","&amp;I1513)</f>
        <v>TS0077 新世代分行系統(NBS)</v>
      </c>
    </row>
    <row r="1514" spans="1:13">
      <c r="A1514" s="27" t="s">
        <v>6819</v>
      </c>
      <c r="B1514" s="27" t="s">
        <v>6676</v>
      </c>
      <c r="D1514" s="27" t="s">
        <v>8365</v>
      </c>
      <c r="E1514" s="27" t="s">
        <v>6920</v>
      </c>
      <c r="F1514" s="27" t="s">
        <v>8366</v>
      </c>
      <c r="H1514" s="123" t="s">
        <v>6474</v>
      </c>
      <c r="I1514" s="30" t="s">
        <v>6761</v>
      </c>
      <c r="J1514" s="27" t="s">
        <v>6922</v>
      </c>
      <c r="M1514" s="27" t="str">
        <f>IF(SUMPRODUCT(($H$2:H1514=H1514)*1)=1,I1514,LOOKUP(1,0/($H$1:H1513=H1514),$M$1:M1513)&amp;","&amp;I1514)</f>
        <v>TS0077 新世代分行系統(NBS),TS0077 新世代分行系統(NBS)</v>
      </c>
    </row>
    <row r="1515" spans="1:13">
      <c r="A1515" s="27" t="s">
        <v>6819</v>
      </c>
      <c r="B1515" s="27" t="s">
        <v>6676</v>
      </c>
      <c r="D1515" s="27" t="s">
        <v>8405</v>
      </c>
      <c r="E1515" s="27" t="s">
        <v>6920</v>
      </c>
      <c r="F1515" s="27" t="s">
        <v>8406</v>
      </c>
      <c r="H1515" s="123" t="s">
        <v>6475</v>
      </c>
      <c r="I1515" s="30" t="s">
        <v>6761</v>
      </c>
      <c r="J1515" s="27" t="s">
        <v>6922</v>
      </c>
      <c r="M1515" s="27" t="str">
        <f>IF(SUMPRODUCT(($H$2:H1515=H1515)*1)=1,I1515,LOOKUP(1,0/($H$1:H1514=H1515),$M$1:M1514)&amp;","&amp;I1515)</f>
        <v>TS0077 新世代分行系統(NBS)</v>
      </c>
    </row>
    <row r="1516" spans="1:13">
      <c r="A1516" s="27" t="s">
        <v>6819</v>
      </c>
      <c r="B1516" s="27" t="s">
        <v>6676</v>
      </c>
      <c r="D1516" s="27" t="s">
        <v>8407</v>
      </c>
      <c r="E1516" s="27" t="s">
        <v>6920</v>
      </c>
      <c r="F1516" s="27" t="s">
        <v>8408</v>
      </c>
      <c r="H1516" s="123" t="s">
        <v>6476</v>
      </c>
      <c r="I1516" s="30" t="s">
        <v>6761</v>
      </c>
      <c r="J1516" s="27" t="s">
        <v>6922</v>
      </c>
      <c r="M1516" s="27" t="str">
        <f>IF(SUMPRODUCT(($H$2:H1516=H1516)*1)=1,I1516,LOOKUP(1,0/($H$1:H1515=H1516),$M$1:M1515)&amp;","&amp;I1516)</f>
        <v>TS0077 新世代分行系統(NBS)</v>
      </c>
    </row>
    <row r="1517" spans="1:13">
      <c r="A1517" s="27" t="s">
        <v>6819</v>
      </c>
      <c r="B1517" s="27" t="s">
        <v>6676</v>
      </c>
      <c r="D1517" s="27" t="s">
        <v>6939</v>
      </c>
      <c r="E1517" s="27" t="s">
        <v>6920</v>
      </c>
      <c r="F1517" s="27" t="s">
        <v>6938</v>
      </c>
      <c r="H1517" s="123" t="s">
        <v>6477</v>
      </c>
      <c r="I1517" s="30" t="s">
        <v>6761</v>
      </c>
      <c r="J1517" s="27" t="s">
        <v>6922</v>
      </c>
      <c r="M1517" s="27" t="str">
        <f>IF(SUMPRODUCT(($H$2:H1517=H1517)*1)=1,I1517,LOOKUP(1,0/($H$1:H1516=H1517),$M$1:M1516)&amp;","&amp;I1517)</f>
        <v>TS0077 新世代分行系統(NBS)</v>
      </c>
    </row>
    <row r="1518" spans="1:13">
      <c r="A1518" s="27" t="s">
        <v>6819</v>
      </c>
      <c r="B1518" s="27" t="s">
        <v>6676</v>
      </c>
      <c r="D1518" s="27" t="s">
        <v>6939</v>
      </c>
      <c r="E1518" s="27" t="s">
        <v>6920</v>
      </c>
      <c r="F1518" s="27" t="s">
        <v>6938</v>
      </c>
      <c r="H1518" s="123" t="s">
        <v>6477</v>
      </c>
      <c r="I1518" s="30" t="s">
        <v>6761</v>
      </c>
      <c r="J1518" s="27" t="s">
        <v>6922</v>
      </c>
      <c r="M1518" s="27" t="str">
        <f>IF(SUMPRODUCT(($H$2:H1518=H1518)*1)=1,I1518,LOOKUP(1,0/($H$1:H1517=H1518),$M$1:M1517)&amp;","&amp;I1518)</f>
        <v>TS0077 新世代分行系統(NBS),TS0077 新世代分行系統(NBS)</v>
      </c>
    </row>
    <row r="1519" spans="1:13">
      <c r="A1519" s="27" t="s">
        <v>6819</v>
      </c>
      <c r="B1519" s="27" t="s">
        <v>6676</v>
      </c>
      <c r="D1519" s="27" t="s">
        <v>7141</v>
      </c>
      <c r="E1519" s="27" t="s">
        <v>6756</v>
      </c>
      <c r="F1519" s="27" t="s">
        <v>7142</v>
      </c>
      <c r="H1519" s="123" t="s">
        <v>6478</v>
      </c>
      <c r="I1519" s="30" t="s">
        <v>6761</v>
      </c>
      <c r="J1519" s="27" t="s">
        <v>7006</v>
      </c>
      <c r="M1519" s="27" t="str">
        <f>IF(SUMPRODUCT(($H$2:H1519=H1519)*1)=1,I1519,LOOKUP(1,0/($H$1:H1518=H1519),$M$1:M1518)&amp;","&amp;I1519)</f>
        <v>TS0077 新世代分行系統(NBS)</v>
      </c>
    </row>
    <row r="1520" spans="1:13">
      <c r="A1520" s="27" t="s">
        <v>6564</v>
      </c>
      <c r="B1520" s="27" t="s">
        <v>6676</v>
      </c>
      <c r="D1520" s="27" t="s">
        <v>8441</v>
      </c>
      <c r="E1520" s="27" t="s">
        <v>6584</v>
      </c>
      <c r="F1520" s="27" t="s">
        <v>8560</v>
      </c>
      <c r="H1520" s="123" t="s">
        <v>6479</v>
      </c>
      <c r="I1520" s="30" t="s">
        <v>6761</v>
      </c>
      <c r="J1520" s="27" t="s">
        <v>8443</v>
      </c>
      <c r="M1520" s="27" t="str">
        <f>IF(SUMPRODUCT(($H$2:H1520=H1520)*1)=1,I1520,LOOKUP(1,0/($H$1:H1519=H1520),$M$1:M1519)&amp;","&amp;I1520)</f>
        <v>TS0077 新世代分行系統(NBS)</v>
      </c>
    </row>
    <row r="1521" spans="1:13">
      <c r="A1521" s="27" t="s">
        <v>6564</v>
      </c>
      <c r="B1521" s="27" t="s">
        <v>6676</v>
      </c>
      <c r="D1521" s="27" t="s">
        <v>7244</v>
      </c>
      <c r="E1521" s="27" t="s">
        <v>7245</v>
      </c>
      <c r="F1521" s="27" t="s">
        <v>7246</v>
      </c>
      <c r="H1521" s="123" t="s">
        <v>6480</v>
      </c>
      <c r="I1521" s="30" t="s">
        <v>6761</v>
      </c>
      <c r="J1521" s="27" t="s">
        <v>7247</v>
      </c>
      <c r="M1521" s="27" t="str">
        <f>IF(SUMPRODUCT(($H$2:H1521=H1521)*1)=1,I1521,LOOKUP(1,0/($H$1:H1520=H1521),$M$1:M1520)&amp;","&amp;I1521)</f>
        <v>TS0077 新世代分行系統(NBS)</v>
      </c>
    </row>
    <row r="1522" spans="1:13">
      <c r="A1522" s="27" t="s">
        <v>6819</v>
      </c>
      <c r="B1522" s="27" t="s">
        <v>6676</v>
      </c>
      <c r="D1522" s="27" t="s">
        <v>7025</v>
      </c>
      <c r="E1522" s="27" t="s">
        <v>6756</v>
      </c>
      <c r="F1522" s="27" t="s">
        <v>5043</v>
      </c>
      <c r="H1522" s="123" t="s">
        <v>6481</v>
      </c>
      <c r="I1522" s="30" t="s">
        <v>6761</v>
      </c>
      <c r="J1522" s="27" t="s">
        <v>6827</v>
      </c>
      <c r="M1522" s="27" t="str">
        <f>IF(SUMPRODUCT(($H$2:H1522=H1522)*1)=1,I1522,LOOKUP(1,0/($H$1:H1521=H1522),$M$1:M1521)&amp;","&amp;I1522)</f>
        <v>TS0077 新世代分行系統(NBS)</v>
      </c>
    </row>
    <row r="1523" spans="1:13">
      <c r="A1523" s="27" t="s">
        <v>6819</v>
      </c>
      <c r="B1523" s="27" t="s">
        <v>6676</v>
      </c>
      <c r="D1523" s="27" t="s">
        <v>8561</v>
      </c>
      <c r="E1523" s="27" t="s">
        <v>6756</v>
      </c>
      <c r="F1523" s="27" t="s">
        <v>8562</v>
      </c>
      <c r="H1523" s="123" t="s">
        <v>6482</v>
      </c>
      <c r="I1523" s="30" t="s">
        <v>6761</v>
      </c>
      <c r="J1523" s="27" t="s">
        <v>7006</v>
      </c>
      <c r="M1523" s="27" t="str">
        <f>IF(SUMPRODUCT(($H$2:H1523=H1523)*1)=1,I1523,LOOKUP(1,0/($H$1:H1522=H1523),$M$1:M1522)&amp;","&amp;I1523)</f>
        <v>TS0077 新世代分行系統(NBS)</v>
      </c>
    </row>
    <row r="1524" spans="1:13">
      <c r="A1524" s="27" t="s">
        <v>6819</v>
      </c>
      <c r="B1524" s="27" t="s">
        <v>6676</v>
      </c>
      <c r="D1524" s="27" t="s">
        <v>8109</v>
      </c>
      <c r="E1524" s="27" t="s">
        <v>6828</v>
      </c>
      <c r="F1524" s="27" t="s">
        <v>8110</v>
      </c>
      <c r="H1524" s="123" t="s">
        <v>6483</v>
      </c>
      <c r="I1524" s="30" t="s">
        <v>6761</v>
      </c>
      <c r="J1524" s="27" t="s">
        <v>7071</v>
      </c>
      <c r="M1524" s="27" t="str">
        <f>IF(SUMPRODUCT(($H$2:H1524=H1524)*1)=1,I1524,LOOKUP(1,0/($H$1:H1523=H1524),$M$1:M1523)&amp;","&amp;I1524)</f>
        <v>TS0077 新世代分行系統(NBS)</v>
      </c>
    </row>
    <row r="1525" spans="1:13">
      <c r="A1525" s="27" t="s">
        <v>6819</v>
      </c>
      <c r="B1525" s="27" t="s">
        <v>6676</v>
      </c>
      <c r="D1525" s="27" t="s">
        <v>7265</v>
      </c>
      <c r="E1525" s="27" t="s">
        <v>6756</v>
      </c>
      <c r="F1525" s="27" t="s">
        <v>7266</v>
      </c>
      <c r="H1525" s="123" t="s">
        <v>6484</v>
      </c>
      <c r="I1525" s="30" t="s">
        <v>6761</v>
      </c>
      <c r="J1525" s="27" t="s">
        <v>6827</v>
      </c>
      <c r="M1525" s="27" t="str">
        <f>IF(SUMPRODUCT(($H$2:H1525=H1525)*1)=1,I1525,LOOKUP(1,0/($H$1:H1524=H1525),$M$1:M1524)&amp;","&amp;I1525)</f>
        <v>TS0077 新世代分行系統(NBS)</v>
      </c>
    </row>
    <row r="1526" spans="1:13">
      <c r="A1526" s="27" t="s">
        <v>6819</v>
      </c>
      <c r="B1526" s="27" t="s">
        <v>6676</v>
      </c>
      <c r="D1526" s="27" t="s">
        <v>7265</v>
      </c>
      <c r="E1526" s="27" t="s">
        <v>6756</v>
      </c>
      <c r="F1526" s="27" t="s">
        <v>7266</v>
      </c>
      <c r="H1526" s="123" t="s">
        <v>6485</v>
      </c>
      <c r="I1526" s="30" t="s">
        <v>6761</v>
      </c>
      <c r="J1526" s="27" t="s">
        <v>6827</v>
      </c>
      <c r="M1526" s="27" t="str">
        <f>IF(SUMPRODUCT(($H$2:H1526=H1526)*1)=1,I1526,LOOKUP(1,0/($H$1:H1525=H1526),$M$1:M1525)&amp;","&amp;I1526)</f>
        <v>TS0077 新世代分行系統(NBS)</v>
      </c>
    </row>
    <row r="1527" spans="1:13">
      <c r="A1527" s="27" t="s">
        <v>6819</v>
      </c>
      <c r="B1527" s="27" t="s">
        <v>6676</v>
      </c>
      <c r="D1527" s="27" t="s">
        <v>8361</v>
      </c>
      <c r="E1527" s="27" t="s">
        <v>6920</v>
      </c>
      <c r="F1527" s="27" t="s">
        <v>8362</v>
      </c>
      <c r="H1527" s="123" t="s">
        <v>6486</v>
      </c>
      <c r="I1527" s="30" t="s">
        <v>6761</v>
      </c>
      <c r="J1527" s="27" t="s">
        <v>6922</v>
      </c>
      <c r="M1527" s="27" t="str">
        <f>IF(SUMPRODUCT(($H$2:H1527=H1527)*1)=1,I1527,LOOKUP(1,0/($H$1:H1526=H1527),$M$1:M1526)&amp;","&amp;I1527)</f>
        <v>TS0077 新世代分行系統(NBS)</v>
      </c>
    </row>
    <row r="1528" spans="1:13">
      <c r="A1528" s="27" t="s">
        <v>6819</v>
      </c>
      <c r="B1528" s="27" t="s">
        <v>6676</v>
      </c>
      <c r="D1528" s="27" t="s">
        <v>8454</v>
      </c>
      <c r="E1528" s="27" t="s">
        <v>6920</v>
      </c>
      <c r="F1528" s="27" t="s">
        <v>8455</v>
      </c>
      <c r="H1528" s="123" t="s">
        <v>6487</v>
      </c>
      <c r="I1528" s="30" t="s">
        <v>6761</v>
      </c>
      <c r="J1528" s="27" t="s">
        <v>6922</v>
      </c>
      <c r="M1528" s="27" t="str">
        <f>IF(SUMPRODUCT(($H$2:H1528=H1528)*1)=1,I1528,LOOKUP(1,0/($H$1:H1527=H1528),$M$1:M1527)&amp;","&amp;I1528)</f>
        <v>TS0077 新世代分行系統(NBS)</v>
      </c>
    </row>
    <row r="1529" spans="1:13">
      <c r="A1529" s="27" t="s">
        <v>6819</v>
      </c>
      <c r="B1529" s="27" t="s">
        <v>6676</v>
      </c>
      <c r="D1529" s="27" t="s">
        <v>8456</v>
      </c>
      <c r="E1529" s="27" t="s">
        <v>6920</v>
      </c>
      <c r="F1529" s="27" t="s">
        <v>8457</v>
      </c>
      <c r="H1529" s="123" t="s">
        <v>6488</v>
      </c>
      <c r="I1529" s="30" t="s">
        <v>6761</v>
      </c>
      <c r="J1529" s="27" t="s">
        <v>6922</v>
      </c>
      <c r="M1529" s="27" t="str">
        <f>IF(SUMPRODUCT(($H$2:H1529=H1529)*1)=1,I1529,LOOKUP(1,0/($H$1:H1528=H1529),$M$1:M1528)&amp;","&amp;I1529)</f>
        <v>TS0077 新世代分行系統(NBS)</v>
      </c>
    </row>
    <row r="1530" spans="1:13">
      <c r="A1530" s="27" t="s">
        <v>6819</v>
      </c>
      <c r="B1530" s="27" t="s">
        <v>6676</v>
      </c>
      <c r="D1530" s="27" t="s">
        <v>8458</v>
      </c>
      <c r="E1530" s="27" t="s">
        <v>6920</v>
      </c>
      <c r="F1530" s="27" t="s">
        <v>6347</v>
      </c>
      <c r="H1530" s="123" t="s">
        <v>6489</v>
      </c>
      <c r="I1530" s="30" t="s">
        <v>6761</v>
      </c>
      <c r="J1530" s="27" t="s">
        <v>6922</v>
      </c>
      <c r="M1530" s="27" t="str">
        <f>IF(SUMPRODUCT(($H$2:H1530=H1530)*1)=1,I1530,LOOKUP(1,0/($H$1:H1529=H1530),$M$1:M1529)&amp;","&amp;I1530)</f>
        <v>TS0077 新世代分行系統(NBS)</v>
      </c>
    </row>
    <row r="1531" spans="1:13">
      <c r="A1531" s="27" t="s">
        <v>6819</v>
      </c>
      <c r="B1531" s="27" t="s">
        <v>6676</v>
      </c>
      <c r="D1531" s="27" t="s">
        <v>8563</v>
      </c>
      <c r="E1531" s="27" t="s">
        <v>6904</v>
      </c>
      <c r="F1531" s="27" t="s">
        <v>8564</v>
      </c>
      <c r="H1531" s="123" t="s">
        <v>6490</v>
      </c>
      <c r="I1531" s="30" t="s">
        <v>6761</v>
      </c>
      <c r="J1531" s="27" t="s">
        <v>6906</v>
      </c>
      <c r="M1531" s="27" t="str">
        <f>IF(SUMPRODUCT(($H$2:H1531=H1531)*1)=1,I1531,LOOKUP(1,0/($H$1:H1530=H1531),$M$1:M1530)&amp;","&amp;I1531)</f>
        <v>TS0077 新世代分行系統(NBS)</v>
      </c>
    </row>
    <row r="1532" spans="1:13">
      <c r="A1532" s="27" t="s">
        <v>6819</v>
      </c>
      <c r="B1532" s="27" t="s">
        <v>6676</v>
      </c>
      <c r="D1532" s="27" t="s">
        <v>8563</v>
      </c>
      <c r="E1532" s="27" t="s">
        <v>6904</v>
      </c>
      <c r="F1532" s="27" t="s">
        <v>8564</v>
      </c>
      <c r="H1532" s="123" t="s">
        <v>6490</v>
      </c>
      <c r="I1532" s="30" t="s">
        <v>6786</v>
      </c>
      <c r="J1532" s="27" t="s">
        <v>6906</v>
      </c>
      <c r="M1532" s="27" t="str">
        <f>IF(SUMPRODUCT(($H$2:H1532=H1532)*1)=1,I1532,LOOKUP(1,0/($H$1:H1531=H1532),$M$1:M1531)&amp;","&amp;I1532)</f>
        <v>TS0077 新世代分行系統(NBS),TS0092 大消金系統</v>
      </c>
    </row>
    <row r="1533" spans="1:13">
      <c r="A1533" s="27" t="s">
        <v>6819</v>
      </c>
      <c r="B1533" s="27" t="s">
        <v>6676</v>
      </c>
      <c r="D1533" s="27" t="s">
        <v>8563</v>
      </c>
      <c r="E1533" s="27" t="s">
        <v>6904</v>
      </c>
      <c r="F1533" s="27" t="s">
        <v>8564</v>
      </c>
      <c r="H1533" s="123" t="s">
        <v>6490</v>
      </c>
      <c r="I1533" s="30" t="s">
        <v>6793</v>
      </c>
      <c r="J1533" s="27" t="s">
        <v>6906</v>
      </c>
      <c r="M1533" s="27" t="str">
        <f>IF(SUMPRODUCT(($H$2:H1533=H1533)*1)=1,I1533,LOOKUP(1,0/($H$1:H1532=H1533),$M$1:M1532)&amp;","&amp;I1533)</f>
        <v>TS0077 新世代分行系統(NBS),TS0092 大消金系統,OA0075 敏捷行銷顧客經營系統</v>
      </c>
    </row>
    <row r="1534" spans="1:13">
      <c r="A1534" s="27" t="s">
        <v>6819</v>
      </c>
      <c r="B1534" s="27" t="s">
        <v>6676</v>
      </c>
      <c r="D1534" s="27" t="s">
        <v>8307</v>
      </c>
      <c r="E1534" s="27" t="s">
        <v>7416</v>
      </c>
      <c r="F1534" s="27" t="s">
        <v>8308</v>
      </c>
      <c r="H1534" s="123" t="s">
        <v>6491</v>
      </c>
      <c r="I1534" s="30" t="s">
        <v>6761</v>
      </c>
      <c r="J1534" s="27" t="s">
        <v>8087</v>
      </c>
      <c r="M1534" s="27" t="str">
        <f>IF(SUMPRODUCT(($H$2:H1534=H1534)*1)=1,I1534,LOOKUP(1,0/($H$1:H1533=H1534),$M$1:M1533)&amp;","&amp;I1534)</f>
        <v>TS0077 新世代分行系統(NBS)</v>
      </c>
    </row>
    <row r="1535" spans="1:13">
      <c r="A1535" s="27" t="s">
        <v>6819</v>
      </c>
      <c r="B1535" s="27" t="s">
        <v>6676</v>
      </c>
      <c r="D1535" s="27" t="s">
        <v>8307</v>
      </c>
      <c r="E1535" s="27" t="s">
        <v>7416</v>
      </c>
      <c r="F1535" s="27" t="s">
        <v>8308</v>
      </c>
      <c r="H1535" s="123" t="s">
        <v>6491</v>
      </c>
      <c r="I1535" s="30" t="s">
        <v>6786</v>
      </c>
      <c r="J1535" s="27" t="s">
        <v>8087</v>
      </c>
      <c r="M1535" s="27" t="str">
        <f>IF(SUMPRODUCT(($H$2:H1535=H1535)*1)=1,I1535,LOOKUP(1,0/($H$1:H1534=H1535),$M$1:M1534)&amp;","&amp;I1535)</f>
        <v>TS0077 新世代分行系統(NBS),TS0092 大消金系統</v>
      </c>
    </row>
    <row r="1536" spans="1:13">
      <c r="A1536" s="27" t="s">
        <v>6819</v>
      </c>
      <c r="B1536" s="27" t="s">
        <v>6676</v>
      </c>
      <c r="D1536" s="27" t="s">
        <v>8226</v>
      </c>
      <c r="E1536" s="27" t="s">
        <v>6904</v>
      </c>
      <c r="F1536" s="27" t="s">
        <v>6493</v>
      </c>
      <c r="H1536" s="123" t="s">
        <v>6492</v>
      </c>
      <c r="I1536" s="30" t="s">
        <v>6761</v>
      </c>
      <c r="J1536" s="27" t="s">
        <v>6966</v>
      </c>
      <c r="M1536" s="27" t="str">
        <f>IF(SUMPRODUCT(($H$2:H1536=H1536)*1)=1,I1536,LOOKUP(1,0/($H$1:H1535=H1536),$M$1:M1535)&amp;","&amp;I1536)</f>
        <v>TS0077 新世代分行系統(NBS)</v>
      </c>
    </row>
    <row r="1537" spans="1:13">
      <c r="A1537" s="27" t="s">
        <v>6819</v>
      </c>
      <c r="B1537" s="27" t="s">
        <v>6676</v>
      </c>
      <c r="D1537" s="27" t="s">
        <v>8260</v>
      </c>
      <c r="E1537" s="27" t="s">
        <v>8093</v>
      </c>
      <c r="F1537" s="27" t="s">
        <v>5057</v>
      </c>
      <c r="H1537" s="123" t="s">
        <v>6494</v>
      </c>
      <c r="I1537" s="30" t="s">
        <v>6761</v>
      </c>
      <c r="J1537" s="27" t="s">
        <v>8084</v>
      </c>
      <c r="M1537" s="27" t="str">
        <f>IF(SUMPRODUCT(($H$2:H1537=H1537)*1)=1,I1537,LOOKUP(1,0/($H$1:H1536=H1537),$M$1:M1536)&amp;","&amp;I1537)</f>
        <v>TS0077 新世代分行系統(NBS)</v>
      </c>
    </row>
    <row r="1538" spans="1:13">
      <c r="A1538" s="27" t="s">
        <v>6819</v>
      </c>
      <c r="B1538" s="27" t="s">
        <v>6676</v>
      </c>
      <c r="D1538" s="27" t="s">
        <v>8260</v>
      </c>
      <c r="E1538" s="27" t="s">
        <v>8093</v>
      </c>
      <c r="F1538" s="27" t="s">
        <v>5057</v>
      </c>
      <c r="H1538" s="123" t="s">
        <v>6494</v>
      </c>
      <c r="I1538" s="30" t="s">
        <v>6786</v>
      </c>
      <c r="J1538" s="27" t="s">
        <v>8084</v>
      </c>
      <c r="M1538" s="27" t="str">
        <f>IF(SUMPRODUCT(($H$2:H1538=H1538)*1)=1,I1538,LOOKUP(1,0/($H$1:H1537=H1538),$M$1:M1537)&amp;","&amp;I1538)</f>
        <v>TS0077 新世代分行系統(NBS),TS0092 大消金系統</v>
      </c>
    </row>
    <row r="1539" spans="1:13">
      <c r="A1539" s="27" t="s">
        <v>6819</v>
      </c>
      <c r="B1539" s="27" t="s">
        <v>6676</v>
      </c>
      <c r="D1539" s="27" t="s">
        <v>8109</v>
      </c>
      <c r="E1539" s="27" t="s">
        <v>6828</v>
      </c>
      <c r="F1539" s="27" t="s">
        <v>8110</v>
      </c>
      <c r="H1539" s="123" t="s">
        <v>6495</v>
      </c>
      <c r="I1539" s="30" t="s">
        <v>6761</v>
      </c>
      <c r="J1539" s="27" t="s">
        <v>7071</v>
      </c>
      <c r="M1539" s="27" t="str">
        <f>IF(SUMPRODUCT(($H$2:H1539=H1539)*1)=1,I1539,LOOKUP(1,0/($H$1:H1538=H1539),$M$1:M1538)&amp;","&amp;I1539)</f>
        <v>TS0077 新世代分行系統(NBS)</v>
      </c>
    </row>
    <row r="1540" spans="1:13">
      <c r="A1540" s="27" t="s">
        <v>6819</v>
      </c>
      <c r="B1540" s="27" t="s">
        <v>6676</v>
      </c>
      <c r="D1540" s="27" t="s">
        <v>8447</v>
      </c>
      <c r="E1540" s="27" t="s">
        <v>6828</v>
      </c>
      <c r="F1540" s="27" t="s">
        <v>6326</v>
      </c>
      <c r="H1540" s="123" t="s">
        <v>6496</v>
      </c>
      <c r="I1540" s="30" t="s">
        <v>6761</v>
      </c>
      <c r="J1540" s="27" t="s">
        <v>7071</v>
      </c>
      <c r="M1540" s="27" t="str">
        <f>IF(SUMPRODUCT(($H$2:H1540=H1540)*1)=1,I1540,LOOKUP(1,0/($H$1:H1539=H1540),$M$1:M1539)&amp;","&amp;I1540)</f>
        <v>TS0077 新世代分行系統(NBS)</v>
      </c>
    </row>
    <row r="1541" spans="1:13">
      <c r="A1541" s="27" t="s">
        <v>6819</v>
      </c>
      <c r="B1541" s="27" t="s">
        <v>6676</v>
      </c>
      <c r="D1541" s="27" t="s">
        <v>8450</v>
      </c>
      <c r="E1541" s="27" t="s">
        <v>6756</v>
      </c>
      <c r="F1541" s="27" t="s">
        <v>5066</v>
      </c>
      <c r="H1541" s="123" t="s">
        <v>6497</v>
      </c>
      <c r="I1541" s="30" t="s">
        <v>6761</v>
      </c>
      <c r="J1541" s="27" t="s">
        <v>6906</v>
      </c>
      <c r="M1541" s="27" t="str">
        <f>IF(SUMPRODUCT(($H$2:H1541=H1541)*1)=1,I1541,LOOKUP(1,0/($H$1:H1540=H1541),$M$1:M1540)&amp;","&amp;I1541)</f>
        <v>TS0077 新世代分行系統(NBS)</v>
      </c>
    </row>
    <row r="1542" spans="1:13">
      <c r="A1542" s="27" t="s">
        <v>6819</v>
      </c>
      <c r="B1542" s="27" t="s">
        <v>6676</v>
      </c>
      <c r="D1542" s="27" t="s">
        <v>8565</v>
      </c>
      <c r="E1542" s="27" t="s">
        <v>6756</v>
      </c>
      <c r="F1542" s="27" t="s">
        <v>8566</v>
      </c>
      <c r="H1542" s="123" t="s">
        <v>6498</v>
      </c>
      <c r="I1542" s="30" t="s">
        <v>6761</v>
      </c>
      <c r="J1542" s="27" t="s">
        <v>7006</v>
      </c>
      <c r="M1542" s="27" t="str">
        <f>IF(SUMPRODUCT(($H$2:H1542=H1542)*1)=1,I1542,LOOKUP(1,0/($H$1:H1541=H1542),$M$1:M1541)&amp;","&amp;I1542)</f>
        <v>TS0077 新世代分行系統(NBS)</v>
      </c>
    </row>
    <row r="1543" spans="1:13">
      <c r="A1543" s="27" t="s">
        <v>6819</v>
      </c>
      <c r="B1543" s="27" t="s">
        <v>6676</v>
      </c>
      <c r="D1543" s="27" t="s">
        <v>8565</v>
      </c>
      <c r="E1543" s="27" t="s">
        <v>6756</v>
      </c>
      <c r="F1543" s="27" t="s">
        <v>8566</v>
      </c>
      <c r="H1543" s="123" t="s">
        <v>6499</v>
      </c>
      <c r="I1543" s="30" t="s">
        <v>6761</v>
      </c>
      <c r="J1543" s="27" t="s">
        <v>7006</v>
      </c>
      <c r="M1543" s="27" t="str">
        <f>IF(SUMPRODUCT(($H$2:H1543=H1543)*1)=1,I1543,LOOKUP(1,0/($H$1:H1542=H1543),$M$1:M1542)&amp;","&amp;I1543)</f>
        <v>TS0077 新世代分行系統(NBS)</v>
      </c>
    </row>
    <row r="1544" spans="1:13">
      <c r="A1544" s="27" t="s">
        <v>6819</v>
      </c>
      <c r="B1544" s="27" t="s">
        <v>6676</v>
      </c>
      <c r="D1544" s="27" t="s">
        <v>8567</v>
      </c>
      <c r="E1544" s="27" t="s">
        <v>8251</v>
      </c>
      <c r="F1544" s="27" t="s">
        <v>8470</v>
      </c>
      <c r="H1544" s="123" t="s">
        <v>6500</v>
      </c>
      <c r="I1544" s="30" t="s">
        <v>6761</v>
      </c>
      <c r="J1544" s="27" t="s">
        <v>8253</v>
      </c>
      <c r="M1544" s="27" t="str">
        <f>IF(SUMPRODUCT(($H$2:H1544=H1544)*1)=1,I1544,LOOKUP(1,0/($H$1:H1543=H1544),$M$1:M1543)&amp;","&amp;I1544)</f>
        <v>TS0077 新世代分行系統(NBS)</v>
      </c>
    </row>
    <row r="1545" spans="1:13">
      <c r="A1545" s="27" t="s">
        <v>6819</v>
      </c>
      <c r="B1545" s="27" t="s">
        <v>6676</v>
      </c>
      <c r="D1545" s="27" t="s">
        <v>8568</v>
      </c>
      <c r="E1545" s="27" t="s">
        <v>7388</v>
      </c>
      <c r="F1545" s="27" t="s">
        <v>8569</v>
      </c>
      <c r="H1545" s="123" t="s">
        <v>6501</v>
      </c>
      <c r="I1545" s="30" t="s">
        <v>6761</v>
      </c>
      <c r="J1545" s="27" t="s">
        <v>8253</v>
      </c>
      <c r="M1545" s="27" t="str">
        <f>IF(SUMPRODUCT(($H$2:H1545=H1545)*1)=1,I1545,LOOKUP(1,0/($H$1:H1544=H1545),$M$1:M1544)&amp;","&amp;I1545)</f>
        <v>TS0077 新世代分行系統(NBS)</v>
      </c>
    </row>
    <row r="1546" spans="1:13">
      <c r="A1546" s="27" t="s">
        <v>6819</v>
      </c>
      <c r="B1546" s="27" t="s">
        <v>6676</v>
      </c>
      <c r="D1546" s="27" t="s">
        <v>8570</v>
      </c>
      <c r="E1546" s="27" t="s">
        <v>8251</v>
      </c>
      <c r="F1546" s="27" t="s">
        <v>8571</v>
      </c>
      <c r="H1546" s="123" t="s">
        <v>6502</v>
      </c>
      <c r="I1546" s="30" t="s">
        <v>6761</v>
      </c>
      <c r="J1546" s="27" t="s">
        <v>8253</v>
      </c>
      <c r="M1546" s="27" t="str">
        <f>IF(SUMPRODUCT(($H$2:H1546=H1546)*1)=1,I1546,LOOKUP(1,0/($H$1:H1545=H1546),$M$1:M1545)&amp;","&amp;I1546)</f>
        <v>TS0077 新世代分行系統(NBS)</v>
      </c>
    </row>
    <row r="1547" spans="1:13">
      <c r="A1547" s="27" t="s">
        <v>6819</v>
      </c>
      <c r="B1547" s="27" t="s">
        <v>6676</v>
      </c>
      <c r="D1547" s="27" t="s">
        <v>8572</v>
      </c>
      <c r="E1547" s="27" t="s">
        <v>8251</v>
      </c>
      <c r="F1547" s="27" t="s">
        <v>8573</v>
      </c>
      <c r="H1547" s="123" t="s">
        <v>6503</v>
      </c>
      <c r="I1547" s="30" t="s">
        <v>6761</v>
      </c>
      <c r="J1547" s="27" t="s">
        <v>8253</v>
      </c>
      <c r="M1547" s="27" t="str">
        <f>IF(SUMPRODUCT(($H$2:H1547=H1547)*1)=1,I1547,LOOKUP(1,0/($H$1:H1546=H1547),$M$1:M1546)&amp;","&amp;I1547)</f>
        <v>TS0077 新世代分行系統(NBS)</v>
      </c>
    </row>
    <row r="1548" spans="1:13">
      <c r="A1548" s="27" t="s">
        <v>6819</v>
      </c>
      <c r="B1548" s="27" t="s">
        <v>6676</v>
      </c>
      <c r="D1548" s="27" t="s">
        <v>8574</v>
      </c>
      <c r="E1548" s="27" t="s">
        <v>8251</v>
      </c>
      <c r="F1548" s="27" t="s">
        <v>8575</v>
      </c>
      <c r="H1548" s="123" t="s">
        <v>6504</v>
      </c>
      <c r="I1548" s="30" t="s">
        <v>6761</v>
      </c>
      <c r="J1548" s="27" t="s">
        <v>8253</v>
      </c>
      <c r="M1548" s="27" t="str">
        <f>IF(SUMPRODUCT(($H$2:H1548=H1548)*1)=1,I1548,LOOKUP(1,0/($H$1:H1547=H1548),$M$1:M1547)&amp;","&amp;I1548)</f>
        <v>TS0077 新世代分行系統(NBS)</v>
      </c>
    </row>
    <row r="1549" spans="1:13">
      <c r="A1549" s="27" t="s">
        <v>6819</v>
      </c>
      <c r="B1549" s="27" t="s">
        <v>6676</v>
      </c>
      <c r="D1549" s="27" t="s">
        <v>8576</v>
      </c>
      <c r="E1549" s="27" t="s">
        <v>8251</v>
      </c>
      <c r="F1549" s="27" t="s">
        <v>8577</v>
      </c>
      <c r="H1549" s="123" t="s">
        <v>6505</v>
      </c>
      <c r="I1549" s="30" t="s">
        <v>6761</v>
      </c>
      <c r="J1549" s="27" t="s">
        <v>8253</v>
      </c>
      <c r="M1549" s="27" t="str">
        <f>IF(SUMPRODUCT(($H$2:H1549=H1549)*1)=1,I1549,LOOKUP(1,0/($H$1:H1548=H1549),$M$1:M1548)&amp;","&amp;I1549)</f>
        <v>TS0077 新世代分行系統(NBS)</v>
      </c>
    </row>
    <row r="1550" spans="1:13">
      <c r="A1550" s="27" t="s">
        <v>6819</v>
      </c>
      <c r="B1550" s="27" t="s">
        <v>6676</v>
      </c>
      <c r="D1550" s="27" t="s">
        <v>8578</v>
      </c>
      <c r="E1550" s="27" t="s">
        <v>8251</v>
      </c>
      <c r="F1550" s="27" t="s">
        <v>8514</v>
      </c>
      <c r="H1550" s="123" t="s">
        <v>6506</v>
      </c>
      <c r="I1550" s="30" t="s">
        <v>6761</v>
      </c>
      <c r="J1550" s="27" t="s">
        <v>8253</v>
      </c>
      <c r="M1550" s="27" t="str">
        <f>IF(SUMPRODUCT(($H$2:H1550=H1550)*1)=1,I1550,LOOKUP(1,0/($H$1:H1549=H1550),$M$1:M1549)&amp;","&amp;I1550)</f>
        <v>TS0077 新世代分行系統(NBS)</v>
      </c>
    </row>
    <row r="1551" spans="1:13">
      <c r="A1551" s="27" t="s">
        <v>6819</v>
      </c>
      <c r="B1551" s="27" t="s">
        <v>6676</v>
      </c>
      <c r="D1551" s="27" t="s">
        <v>8579</v>
      </c>
      <c r="E1551" s="27" t="s">
        <v>8251</v>
      </c>
      <c r="F1551" s="27" t="s">
        <v>8580</v>
      </c>
      <c r="H1551" s="123" t="s">
        <v>6507</v>
      </c>
      <c r="I1551" s="30" t="s">
        <v>6761</v>
      </c>
      <c r="J1551" s="27" t="s">
        <v>8253</v>
      </c>
      <c r="M1551" s="27" t="str">
        <f>IF(SUMPRODUCT(($H$2:H1551=H1551)*1)=1,I1551,LOOKUP(1,0/($H$1:H1550=H1551),$M$1:M1550)&amp;","&amp;I1551)</f>
        <v>TS0077 新世代分行系統(NBS)</v>
      </c>
    </row>
    <row r="1552" spans="1:13">
      <c r="A1552" s="27" t="s">
        <v>6819</v>
      </c>
      <c r="B1552" s="27" t="s">
        <v>6676</v>
      </c>
      <c r="D1552" s="27" t="s">
        <v>8581</v>
      </c>
      <c r="E1552" s="27" t="s">
        <v>8251</v>
      </c>
      <c r="F1552" s="27" t="s">
        <v>8582</v>
      </c>
      <c r="H1552" s="123" t="s">
        <v>6508</v>
      </c>
      <c r="I1552" s="30" t="s">
        <v>6761</v>
      </c>
      <c r="J1552" s="27" t="s">
        <v>8253</v>
      </c>
      <c r="M1552" s="27" t="str">
        <f>IF(SUMPRODUCT(($H$2:H1552=H1552)*1)=1,I1552,LOOKUP(1,0/($H$1:H1551=H1552),$M$1:M1551)&amp;","&amp;I1552)</f>
        <v>TS0077 新世代分行系統(NBS)</v>
      </c>
    </row>
    <row r="1553" spans="1:13">
      <c r="A1553" s="27" t="s">
        <v>6819</v>
      </c>
      <c r="B1553" s="27" t="s">
        <v>6676</v>
      </c>
      <c r="D1553" s="27" t="s">
        <v>8583</v>
      </c>
      <c r="E1553" s="27" t="s">
        <v>8251</v>
      </c>
      <c r="F1553" s="27" t="s">
        <v>8584</v>
      </c>
      <c r="H1553" s="123" t="s">
        <v>6509</v>
      </c>
      <c r="I1553" s="30" t="s">
        <v>6761</v>
      </c>
      <c r="J1553" s="27" t="s">
        <v>8253</v>
      </c>
      <c r="M1553" s="27" t="str">
        <f>IF(SUMPRODUCT(($H$2:H1553=H1553)*1)=1,I1553,LOOKUP(1,0/($H$1:H1552=H1553),$M$1:M1552)&amp;","&amp;I1553)</f>
        <v>TS0077 新世代分行系統(NBS)</v>
      </c>
    </row>
    <row r="1554" spans="1:13">
      <c r="A1554" s="27" t="s">
        <v>6819</v>
      </c>
      <c r="B1554" s="27" t="s">
        <v>6676</v>
      </c>
      <c r="D1554" s="27" t="s">
        <v>8585</v>
      </c>
      <c r="E1554" s="27" t="s">
        <v>8251</v>
      </c>
      <c r="F1554" s="27" t="s">
        <v>8586</v>
      </c>
      <c r="H1554" s="123" t="s">
        <v>6510</v>
      </c>
      <c r="I1554" s="30" t="s">
        <v>6761</v>
      </c>
      <c r="J1554" s="27" t="s">
        <v>8253</v>
      </c>
      <c r="M1554" s="27" t="str">
        <f>IF(SUMPRODUCT(($H$2:H1554=H1554)*1)=1,I1554,LOOKUP(1,0/($H$1:H1553=H1554),$M$1:M1553)&amp;","&amp;I1554)</f>
        <v>TS0077 新世代分行系統(NBS)</v>
      </c>
    </row>
    <row r="1555" spans="1:13">
      <c r="A1555" s="27" t="s">
        <v>6819</v>
      </c>
      <c r="B1555" s="27" t="s">
        <v>6676</v>
      </c>
      <c r="D1555" s="27" t="s">
        <v>8587</v>
      </c>
      <c r="E1555" s="27" t="s">
        <v>8251</v>
      </c>
      <c r="F1555" s="27" t="s">
        <v>8588</v>
      </c>
      <c r="H1555" s="123" t="s">
        <v>6511</v>
      </c>
      <c r="I1555" s="30" t="s">
        <v>6761</v>
      </c>
      <c r="J1555" s="27" t="s">
        <v>8253</v>
      </c>
      <c r="M1555" s="27" t="str">
        <f>IF(SUMPRODUCT(($H$2:H1555=H1555)*1)=1,I1555,LOOKUP(1,0/($H$1:H1554=H1555),$M$1:M1554)&amp;","&amp;I1555)</f>
        <v>TS0077 新世代分行系統(NBS)</v>
      </c>
    </row>
    <row r="1556" spans="1:13">
      <c r="A1556" s="27" t="s">
        <v>6819</v>
      </c>
      <c r="B1556" s="27" t="s">
        <v>6676</v>
      </c>
      <c r="D1556" s="27" t="s">
        <v>8589</v>
      </c>
      <c r="E1556" s="27" t="s">
        <v>8251</v>
      </c>
      <c r="F1556" s="27" t="s">
        <v>8590</v>
      </c>
      <c r="H1556" s="123" t="s">
        <v>6512</v>
      </c>
      <c r="I1556" s="30" t="s">
        <v>6761</v>
      </c>
      <c r="J1556" s="27" t="s">
        <v>8253</v>
      </c>
      <c r="M1556" s="27" t="str">
        <f>IF(SUMPRODUCT(($H$2:H1556=H1556)*1)=1,I1556,LOOKUP(1,0/($H$1:H1555=H1556),$M$1:M1555)&amp;","&amp;I1556)</f>
        <v>TS0077 新世代分行系統(NBS)</v>
      </c>
    </row>
    <row r="1557" spans="1:13">
      <c r="A1557" s="27" t="s">
        <v>6819</v>
      </c>
      <c r="B1557" s="27" t="s">
        <v>6676</v>
      </c>
      <c r="D1557" s="27" t="s">
        <v>7020</v>
      </c>
      <c r="E1557" s="27" t="s">
        <v>7004</v>
      </c>
      <c r="F1557" s="27" t="s">
        <v>7021</v>
      </c>
      <c r="H1557" s="123" t="s">
        <v>6513</v>
      </c>
      <c r="I1557" s="30" t="s">
        <v>6761</v>
      </c>
      <c r="J1557" s="27" t="s">
        <v>7006</v>
      </c>
      <c r="M1557" s="27" t="str">
        <f>IF(SUMPRODUCT(($H$2:H1557=H1557)*1)=1,I1557,LOOKUP(1,0/($H$1:H1556=H1557),$M$1:M1556)&amp;","&amp;I1557)</f>
        <v>TS0077 新世代分行系統(NBS)</v>
      </c>
    </row>
    <row r="1558" spans="1:13">
      <c r="A1558" s="27" t="s">
        <v>6819</v>
      </c>
      <c r="B1558" s="27" t="s">
        <v>6676</v>
      </c>
      <c r="D1558" s="27" t="s">
        <v>7267</v>
      </c>
      <c r="E1558" s="27" t="s">
        <v>7004</v>
      </c>
      <c r="F1558" s="27" t="s">
        <v>7268</v>
      </c>
      <c r="H1558" s="123" t="s">
        <v>6514</v>
      </c>
      <c r="I1558" s="30" t="s">
        <v>6761</v>
      </c>
      <c r="J1558" s="27" t="s">
        <v>7006</v>
      </c>
      <c r="M1558" s="27" t="str">
        <f>IF(SUMPRODUCT(($H$2:H1558=H1558)*1)=1,I1558,LOOKUP(1,0/($H$1:H1557=H1558),$M$1:M1557)&amp;","&amp;I1558)</f>
        <v>TS0077 新世代分行系統(NBS)</v>
      </c>
    </row>
    <row r="1559" spans="1:13">
      <c r="A1559" s="27" t="s">
        <v>6819</v>
      </c>
      <c r="B1559" s="27" t="s">
        <v>6676</v>
      </c>
      <c r="D1559" s="27" t="s">
        <v>7267</v>
      </c>
      <c r="E1559" s="27" t="s">
        <v>7004</v>
      </c>
      <c r="F1559" s="27" t="s">
        <v>7268</v>
      </c>
      <c r="H1559" s="123" t="s">
        <v>6515</v>
      </c>
      <c r="I1559" s="30" t="s">
        <v>6761</v>
      </c>
      <c r="J1559" s="27" t="s">
        <v>7006</v>
      </c>
      <c r="M1559" s="27" t="str">
        <f>IF(SUMPRODUCT(($H$2:H1559=H1559)*1)=1,I1559,LOOKUP(1,0/($H$1:H1558=H1559),$M$1:M1558)&amp;","&amp;I1559)</f>
        <v>TS0077 新世代分行系統(NBS)</v>
      </c>
    </row>
    <row r="1560" spans="1:13">
      <c r="A1560" s="27" t="s">
        <v>6819</v>
      </c>
      <c r="B1560" s="27" t="s">
        <v>6676</v>
      </c>
      <c r="D1560" s="27" t="s">
        <v>7267</v>
      </c>
      <c r="E1560" s="27" t="s">
        <v>7004</v>
      </c>
      <c r="F1560" s="27" t="s">
        <v>7268</v>
      </c>
      <c r="H1560" s="123" t="s">
        <v>6516</v>
      </c>
      <c r="I1560" s="30" t="s">
        <v>6761</v>
      </c>
      <c r="J1560" s="27" t="s">
        <v>7006</v>
      </c>
      <c r="M1560" s="27" t="str">
        <f>IF(SUMPRODUCT(($H$2:H1560=H1560)*1)=1,I1560,LOOKUP(1,0/($H$1:H1559=H1560),$M$1:M1559)&amp;","&amp;I1560)</f>
        <v>TS0077 新世代分行系統(NBS)</v>
      </c>
    </row>
    <row r="1561" spans="1:13">
      <c r="A1561" s="27" t="s">
        <v>6819</v>
      </c>
      <c r="B1561" s="27" t="s">
        <v>6676</v>
      </c>
      <c r="D1561" s="27" t="s">
        <v>8451</v>
      </c>
      <c r="E1561" s="27" t="s">
        <v>7004</v>
      </c>
      <c r="F1561" s="27" t="s">
        <v>6339</v>
      </c>
      <c r="H1561" s="123" t="s">
        <v>6517</v>
      </c>
      <c r="I1561" s="30" t="s">
        <v>6761</v>
      </c>
      <c r="J1561" s="27" t="s">
        <v>7006</v>
      </c>
      <c r="M1561" s="27" t="str">
        <f>IF(SUMPRODUCT(($H$2:H1561=H1561)*1)=1,I1561,LOOKUP(1,0/($H$1:H1560=H1561),$M$1:M1560)&amp;","&amp;I1561)</f>
        <v>TS0077 新世代分行系統(NBS)</v>
      </c>
    </row>
    <row r="1562" spans="1:13">
      <c r="A1562" s="27" t="s">
        <v>6819</v>
      </c>
      <c r="B1562" s="27" t="s">
        <v>6676</v>
      </c>
      <c r="D1562" s="27" t="s">
        <v>7267</v>
      </c>
      <c r="E1562" s="27" t="s">
        <v>7004</v>
      </c>
      <c r="F1562" s="27" t="s">
        <v>7268</v>
      </c>
      <c r="H1562" s="123" t="s">
        <v>6518</v>
      </c>
      <c r="I1562" s="30" t="s">
        <v>6761</v>
      </c>
      <c r="J1562" s="27" t="s">
        <v>7006</v>
      </c>
      <c r="M1562" s="27" t="str">
        <f>IF(SUMPRODUCT(($H$2:H1562=H1562)*1)=1,I1562,LOOKUP(1,0/($H$1:H1561=H1562),$M$1:M1561)&amp;","&amp;I1562)</f>
        <v>TS0077 新世代分行系統(NBS)</v>
      </c>
    </row>
    <row r="1563" spans="1:13">
      <c r="A1563" s="27" t="s">
        <v>6819</v>
      </c>
      <c r="B1563" s="27" t="s">
        <v>6676</v>
      </c>
      <c r="D1563" s="27" t="s">
        <v>8591</v>
      </c>
      <c r="E1563" s="27" t="s">
        <v>7004</v>
      </c>
      <c r="F1563" s="27" t="s">
        <v>8592</v>
      </c>
      <c r="H1563" s="123" t="s">
        <v>6519</v>
      </c>
      <c r="I1563" s="30" t="s">
        <v>6761</v>
      </c>
      <c r="J1563" s="27" t="s">
        <v>7006</v>
      </c>
      <c r="M1563" s="27" t="str">
        <f>IF(SUMPRODUCT(($H$2:H1563=H1563)*1)=1,I1563,LOOKUP(1,0/($H$1:H1562=H1563),$M$1:M1562)&amp;","&amp;I1563)</f>
        <v>TS0077 新世代分行系統(NBS)</v>
      </c>
    </row>
    <row r="1564" spans="1:13">
      <c r="A1564" s="27" t="s">
        <v>6819</v>
      </c>
      <c r="B1564" s="27" t="s">
        <v>6676</v>
      </c>
      <c r="D1564" s="27" t="s">
        <v>8593</v>
      </c>
      <c r="E1564" s="27" t="s">
        <v>7004</v>
      </c>
      <c r="F1564" s="27" t="s">
        <v>8594</v>
      </c>
      <c r="H1564" s="123" t="s">
        <v>6520</v>
      </c>
      <c r="I1564" s="30" t="s">
        <v>6761</v>
      </c>
      <c r="J1564" s="27" t="s">
        <v>7006</v>
      </c>
      <c r="M1564" s="27" t="str">
        <f>IF(SUMPRODUCT(($H$2:H1564=H1564)*1)=1,I1564,LOOKUP(1,0/($H$1:H1563=H1564),$M$1:M1563)&amp;","&amp;I1564)</f>
        <v>TS0077 新世代分行系統(NBS)</v>
      </c>
    </row>
    <row r="1565" spans="1:13">
      <c r="A1565" s="27" t="s">
        <v>6819</v>
      </c>
      <c r="B1565" s="27" t="s">
        <v>6676</v>
      </c>
      <c r="D1565" s="27" t="s">
        <v>7263</v>
      </c>
      <c r="E1565" s="27" t="s">
        <v>7004</v>
      </c>
      <c r="F1565" s="27" t="s">
        <v>7264</v>
      </c>
      <c r="H1565" s="123" t="s">
        <v>6521</v>
      </c>
      <c r="I1565" s="30" t="s">
        <v>6761</v>
      </c>
      <c r="J1565" s="27" t="s">
        <v>7006</v>
      </c>
      <c r="M1565" s="27" t="str">
        <f>IF(SUMPRODUCT(($H$2:H1565=H1565)*1)=1,I1565,LOOKUP(1,0/($H$1:H1564=H1565),$M$1:M1564)&amp;","&amp;I1565)</f>
        <v>TS0077 新世代分行系統(NBS)</v>
      </c>
    </row>
    <row r="1566" spans="1:13">
      <c r="A1566" s="27" t="s">
        <v>6819</v>
      </c>
      <c r="B1566" s="27" t="s">
        <v>6676</v>
      </c>
      <c r="D1566" s="27" t="s">
        <v>7009</v>
      </c>
      <c r="E1566" s="27" t="s">
        <v>6930</v>
      </c>
      <c r="F1566" s="27" t="s">
        <v>7010</v>
      </c>
      <c r="H1566" s="123" t="s">
        <v>6522</v>
      </c>
      <c r="I1566" s="30" t="s">
        <v>6761</v>
      </c>
      <c r="J1566" s="27" t="s">
        <v>7006</v>
      </c>
      <c r="M1566" s="27" t="str">
        <f>IF(SUMPRODUCT(($H$2:H1566=H1566)*1)=1,I1566,LOOKUP(1,0/($H$1:H1565=H1566),$M$1:M1565)&amp;","&amp;I1566)</f>
        <v>TS0077 新世代分行系統(NBS)</v>
      </c>
    </row>
    <row r="1567" spans="1:13">
      <c r="A1567" s="27" t="s">
        <v>6819</v>
      </c>
      <c r="B1567" s="27" t="s">
        <v>6676</v>
      </c>
      <c r="D1567" s="27" t="s">
        <v>7009</v>
      </c>
      <c r="E1567" s="27" t="s">
        <v>6930</v>
      </c>
      <c r="F1567" s="27" t="s">
        <v>7010</v>
      </c>
      <c r="H1567" s="123" t="s">
        <v>6522</v>
      </c>
      <c r="I1567" s="30" t="s">
        <v>6786</v>
      </c>
      <c r="J1567" s="27" t="s">
        <v>7006</v>
      </c>
      <c r="M1567" s="27" t="str">
        <f>IF(SUMPRODUCT(($H$2:H1567=H1567)*1)=1,I1567,LOOKUP(1,0/($H$1:H1566=H1567),$M$1:M1566)&amp;","&amp;I1567)</f>
        <v>TS0077 新世代分行系統(NBS),TS0092 大消金系統</v>
      </c>
    </row>
    <row r="1568" spans="1:13">
      <c r="A1568" s="27" t="s">
        <v>6819</v>
      </c>
      <c r="B1568" s="27" t="s">
        <v>6676</v>
      </c>
      <c r="D1568" s="27" t="s">
        <v>8595</v>
      </c>
      <c r="E1568" s="27" t="s">
        <v>6904</v>
      </c>
      <c r="F1568" s="27" t="s">
        <v>6524</v>
      </c>
      <c r="H1568" s="123" t="s">
        <v>6523</v>
      </c>
      <c r="I1568" s="30" t="s">
        <v>6761</v>
      </c>
      <c r="J1568" s="27" t="s">
        <v>7006</v>
      </c>
      <c r="M1568" s="27" t="str">
        <f>IF(SUMPRODUCT(($H$2:H1568=H1568)*1)=1,I1568,LOOKUP(1,0/($H$1:H1567=H1568),$M$1:M1567)&amp;","&amp;I1568)</f>
        <v>TS0077 新世代分行系統(NBS)</v>
      </c>
    </row>
    <row r="1569" spans="1:13">
      <c r="A1569" s="27" t="s">
        <v>6819</v>
      </c>
      <c r="B1569" s="27" t="s">
        <v>6676</v>
      </c>
      <c r="D1569" s="27" t="s">
        <v>8596</v>
      </c>
      <c r="E1569" s="27" t="s">
        <v>6904</v>
      </c>
      <c r="F1569" s="27" t="s">
        <v>6526</v>
      </c>
      <c r="H1569" s="123" t="s">
        <v>6525</v>
      </c>
      <c r="I1569" s="30" t="s">
        <v>6761</v>
      </c>
      <c r="J1569" s="27" t="s">
        <v>7006</v>
      </c>
      <c r="M1569" s="27" t="str">
        <f>IF(SUMPRODUCT(($H$2:H1569=H1569)*1)=1,I1569,LOOKUP(1,0/($H$1:H1568=H1569),$M$1:M1568)&amp;","&amp;I1569)</f>
        <v>TS0077 新世代分行系統(NBS)</v>
      </c>
    </row>
    <row r="1570" spans="1:13">
      <c r="A1570" s="27" t="s">
        <v>6819</v>
      </c>
      <c r="B1570" s="27" t="s">
        <v>6676</v>
      </c>
      <c r="D1570" s="27" t="s">
        <v>8068</v>
      </c>
      <c r="E1570" s="27" t="s">
        <v>7004</v>
      </c>
      <c r="F1570" s="27" t="s">
        <v>8069</v>
      </c>
      <c r="H1570" s="123" t="s">
        <v>6527</v>
      </c>
      <c r="I1570" s="30" t="s">
        <v>6761</v>
      </c>
      <c r="J1570" s="27" t="s">
        <v>7006</v>
      </c>
      <c r="M1570" s="27" t="str">
        <f>IF(SUMPRODUCT(($H$2:H1570=H1570)*1)=1,I1570,LOOKUP(1,0/($H$1:H1569=H1570),$M$1:M1569)&amp;","&amp;I1570)</f>
        <v>TS0077 新世代分行系統(NBS)</v>
      </c>
    </row>
    <row r="1571" spans="1:13">
      <c r="A1571" s="27" t="s">
        <v>6819</v>
      </c>
      <c r="B1571" s="27" t="s">
        <v>6676</v>
      </c>
      <c r="D1571" s="27" t="s">
        <v>8597</v>
      </c>
      <c r="E1571" s="27" t="s">
        <v>7004</v>
      </c>
      <c r="F1571" s="27" t="s">
        <v>8598</v>
      </c>
      <c r="H1571" s="123" t="s">
        <v>6528</v>
      </c>
      <c r="I1571" s="30" t="s">
        <v>6761</v>
      </c>
      <c r="J1571" s="27" t="s">
        <v>6943</v>
      </c>
      <c r="M1571" s="27" t="str">
        <f>IF(SUMPRODUCT(($H$2:H1571=H1571)*1)=1,I1571,LOOKUP(1,0/($H$1:H1570=H1571),$M$1:M1570)&amp;","&amp;I1571)</f>
        <v>TS0077 新世代分行系統(NBS)</v>
      </c>
    </row>
    <row r="1572" spans="1:13">
      <c r="A1572" s="27" t="s">
        <v>6819</v>
      </c>
      <c r="B1572" s="27" t="s">
        <v>6676</v>
      </c>
      <c r="D1572" s="27" t="s">
        <v>8367</v>
      </c>
      <c r="E1572" s="27" t="s">
        <v>6920</v>
      </c>
      <c r="F1572" s="27" t="s">
        <v>8368</v>
      </c>
      <c r="H1572" s="123" t="s">
        <v>6529</v>
      </c>
      <c r="I1572" s="30" t="s">
        <v>6761</v>
      </c>
      <c r="J1572" s="27" t="s">
        <v>6922</v>
      </c>
      <c r="M1572" s="27" t="str">
        <f>IF(SUMPRODUCT(($H$2:H1572=H1572)*1)=1,I1572,LOOKUP(1,0/($H$1:H1571=H1572),$M$1:M1571)&amp;","&amp;I1572)</f>
        <v>TS0077 新世代分行系統(NBS)</v>
      </c>
    </row>
    <row r="1573" spans="1:13">
      <c r="A1573" s="27" t="s">
        <v>6819</v>
      </c>
      <c r="B1573" s="27" t="s">
        <v>6676</v>
      </c>
      <c r="D1573" s="27" t="s">
        <v>8459</v>
      </c>
      <c r="E1573" s="27" t="s">
        <v>6956</v>
      </c>
      <c r="F1573" s="27" t="s">
        <v>8460</v>
      </c>
      <c r="H1573" s="123" t="s">
        <v>6530</v>
      </c>
      <c r="I1573" s="30" t="s">
        <v>6761</v>
      </c>
      <c r="J1573" s="27" t="s">
        <v>8081</v>
      </c>
      <c r="M1573" s="27" t="str">
        <f>IF(SUMPRODUCT(($H$2:H1573=H1573)*1)=1,I1573,LOOKUP(1,0/($H$1:H1572=H1573),$M$1:M1572)&amp;","&amp;I1573)</f>
        <v>TS0077 新世代分行系統(NBS)</v>
      </c>
    </row>
    <row r="1574" spans="1:13">
      <c r="A1574" s="27" t="s">
        <v>6819</v>
      </c>
      <c r="B1574" s="27" t="s">
        <v>6676</v>
      </c>
      <c r="D1574" s="27" t="s">
        <v>7233</v>
      </c>
      <c r="E1574" s="27" t="s">
        <v>7004</v>
      </c>
      <c r="F1574" s="27" t="s">
        <v>7234</v>
      </c>
      <c r="H1574" s="123" t="s">
        <v>6531</v>
      </c>
      <c r="I1574" s="30" t="s">
        <v>6761</v>
      </c>
      <c r="J1574" s="27" t="s">
        <v>7006</v>
      </c>
      <c r="M1574" s="27" t="str">
        <f>IF(SUMPRODUCT(($H$2:H1574=H1574)*1)=1,I1574,LOOKUP(1,0/($H$1:H1573=H1574),$M$1:M1573)&amp;","&amp;I1574)</f>
        <v>TS0077 新世代分行系統(NBS)</v>
      </c>
    </row>
    <row r="1575" spans="1:13">
      <c r="A1575" s="27" t="s">
        <v>6819</v>
      </c>
      <c r="B1575" s="27" t="s">
        <v>6676</v>
      </c>
      <c r="D1575" s="27" t="s">
        <v>8109</v>
      </c>
      <c r="E1575" s="27" t="s">
        <v>6828</v>
      </c>
      <c r="F1575" s="27" t="s">
        <v>8110</v>
      </c>
      <c r="H1575" s="123" t="s">
        <v>6532</v>
      </c>
      <c r="I1575" s="30" t="s">
        <v>6761</v>
      </c>
      <c r="J1575" s="27" t="s">
        <v>7071</v>
      </c>
      <c r="M1575" s="27" t="str">
        <f>IF(SUMPRODUCT(($H$2:H1575=H1575)*1)=1,I1575,LOOKUP(1,0/($H$1:H1574=H1575),$M$1:M1574)&amp;","&amp;I1575)</f>
        <v>TS0077 新世代分行系統(NBS)</v>
      </c>
    </row>
    <row r="1576" spans="1:13">
      <c r="A1576" s="27" t="s">
        <v>6819</v>
      </c>
      <c r="B1576" s="27" t="s">
        <v>6676</v>
      </c>
      <c r="D1576" s="27" t="s">
        <v>7025</v>
      </c>
      <c r="E1576" s="27" t="s">
        <v>6828</v>
      </c>
      <c r="F1576" s="27" t="s">
        <v>5043</v>
      </c>
      <c r="H1576" s="123" t="s">
        <v>6533</v>
      </c>
      <c r="I1576" s="30" t="s">
        <v>6761</v>
      </c>
      <c r="J1576" s="27" t="s">
        <v>6827</v>
      </c>
      <c r="M1576" s="27" t="str">
        <f>IF(SUMPRODUCT(($H$2:H1576=H1576)*1)=1,I1576,LOOKUP(1,0/($H$1:H1575=H1576),$M$1:M1575)&amp;","&amp;I1576)</f>
        <v>TS0077 新世代分行系統(NBS)</v>
      </c>
    </row>
    <row r="1577" spans="1:13">
      <c r="A1577" s="27" t="s">
        <v>6819</v>
      </c>
      <c r="B1577" s="27" t="s">
        <v>6676</v>
      </c>
      <c r="D1577" s="27" t="s">
        <v>8088</v>
      </c>
      <c r="E1577" s="27" t="s">
        <v>6828</v>
      </c>
      <c r="F1577" s="27" t="s">
        <v>8089</v>
      </c>
      <c r="H1577" s="123" t="s">
        <v>6534</v>
      </c>
      <c r="I1577" s="30" t="s">
        <v>6761</v>
      </c>
      <c r="J1577" s="27" t="s">
        <v>7071</v>
      </c>
      <c r="M1577" s="27" t="str">
        <f>IF(SUMPRODUCT(($H$2:H1577=H1577)*1)=1,I1577,LOOKUP(1,0/($H$1:H1576=H1577),$M$1:M1576)&amp;","&amp;I1577)</f>
        <v>TS0077 新世代分行系統(NBS)</v>
      </c>
    </row>
    <row r="1578" spans="1:13">
      <c r="A1578" s="27" t="s">
        <v>6819</v>
      </c>
      <c r="B1578" s="27" t="s">
        <v>6676</v>
      </c>
      <c r="D1578" s="27" t="s">
        <v>8599</v>
      </c>
      <c r="E1578" s="27" t="s">
        <v>6828</v>
      </c>
      <c r="F1578" s="27" t="s">
        <v>6535</v>
      </c>
      <c r="H1578" s="123" t="s">
        <v>6536</v>
      </c>
      <c r="I1578" s="30" t="s">
        <v>6761</v>
      </c>
      <c r="J1578" s="27" t="s">
        <v>7071</v>
      </c>
      <c r="M1578" s="27" t="str">
        <f>IF(SUMPRODUCT(($H$2:H1578=H1578)*1)=1,I1578,LOOKUP(1,0/($H$1:H1577=H1578),$M$1:M1577)&amp;","&amp;I1578)</f>
        <v>TS0077 新世代分行系統(NBS)</v>
      </c>
    </row>
    <row r="1579" spans="1:13">
      <c r="A1579" s="27" t="s">
        <v>6819</v>
      </c>
      <c r="B1579" s="27" t="s">
        <v>6676</v>
      </c>
      <c r="D1579" s="27" t="s">
        <v>8600</v>
      </c>
      <c r="E1579" s="27" t="s">
        <v>6904</v>
      </c>
      <c r="F1579" s="27" t="s">
        <v>6358</v>
      </c>
      <c r="H1579" s="123" t="s">
        <v>6537</v>
      </c>
      <c r="I1579" s="30" t="s">
        <v>6761</v>
      </c>
      <c r="J1579" s="27" t="s">
        <v>8084</v>
      </c>
      <c r="M1579" s="27" t="str">
        <f>IF(SUMPRODUCT(($H$2:H1579=H1579)*1)=1,I1579,LOOKUP(1,0/($H$1:H1578=H1579),$M$1:M1578)&amp;","&amp;I1579)</f>
        <v>TS0077 新世代分行系統(NBS)</v>
      </c>
    </row>
    <row r="1580" spans="1:13">
      <c r="A1580" s="27" t="s">
        <v>6819</v>
      </c>
      <c r="B1580" s="27" t="s">
        <v>6676</v>
      </c>
      <c r="D1580" s="27" t="s">
        <v>8473</v>
      </c>
      <c r="E1580" s="27" t="s">
        <v>6904</v>
      </c>
      <c r="F1580" s="27" t="s">
        <v>5063</v>
      </c>
      <c r="H1580" s="123" t="s">
        <v>6538</v>
      </c>
      <c r="I1580" s="30" t="s">
        <v>6761</v>
      </c>
      <c r="J1580" s="27" t="s">
        <v>8084</v>
      </c>
      <c r="M1580" s="27" t="str">
        <f>IF(SUMPRODUCT(($H$2:H1580=H1580)*1)=1,I1580,LOOKUP(1,0/($H$1:H1579=H1580),$M$1:M1579)&amp;","&amp;I1580)</f>
        <v>TS0077 新世代分行系統(NBS)</v>
      </c>
    </row>
    <row r="1581" spans="1:13">
      <c r="A1581" s="27" t="s">
        <v>6819</v>
      </c>
      <c r="B1581" s="27" t="s">
        <v>6676</v>
      </c>
      <c r="D1581" s="27" t="s">
        <v>8474</v>
      </c>
      <c r="E1581" s="27" t="s">
        <v>6941</v>
      </c>
      <c r="F1581" s="27" t="s">
        <v>8475</v>
      </c>
      <c r="H1581" s="123" t="s">
        <v>6539</v>
      </c>
      <c r="I1581" s="30" t="s">
        <v>6761</v>
      </c>
      <c r="J1581" s="27" t="s">
        <v>6943</v>
      </c>
      <c r="M1581" s="27" t="str">
        <f>IF(SUMPRODUCT(($H$2:H1581=H1581)*1)=1,I1581,LOOKUP(1,0/($H$1:H1580=H1581),$M$1:M1580)&amp;","&amp;I1581)</f>
        <v>TS0077 新世代分行系統(NBS)</v>
      </c>
    </row>
    <row r="1582" spans="1:13">
      <c r="A1582" s="27" t="s">
        <v>6819</v>
      </c>
      <c r="B1582" s="27" t="s">
        <v>6676</v>
      </c>
      <c r="D1582" s="27" t="s">
        <v>8474</v>
      </c>
      <c r="E1582" s="27" t="s">
        <v>6941</v>
      </c>
      <c r="F1582" s="27" t="s">
        <v>8475</v>
      </c>
      <c r="H1582" s="123" t="s">
        <v>6539</v>
      </c>
      <c r="I1582" s="30" t="s">
        <v>6761</v>
      </c>
      <c r="J1582" s="27" t="s">
        <v>6943</v>
      </c>
      <c r="M1582" s="27" t="str">
        <f>IF(SUMPRODUCT(($H$2:H1582=H1582)*1)=1,I1582,LOOKUP(1,0/($H$1:H1581=H1582),$M$1:M1581)&amp;","&amp;I1582)</f>
        <v>TS0077 新世代分行系統(NBS),TS0077 新世代分行系統(NBS)</v>
      </c>
    </row>
    <row r="1583" spans="1:13">
      <c r="A1583" s="27" t="s">
        <v>6819</v>
      </c>
      <c r="B1583" s="27" t="s">
        <v>6676</v>
      </c>
      <c r="D1583" s="27" t="s">
        <v>8478</v>
      </c>
      <c r="E1583" s="27" t="s">
        <v>6968</v>
      </c>
      <c r="F1583" s="27" t="s">
        <v>5051</v>
      </c>
      <c r="H1583" s="123" t="s">
        <v>6540</v>
      </c>
      <c r="I1583" s="30" t="s">
        <v>6761</v>
      </c>
      <c r="J1583" s="27" t="s">
        <v>6943</v>
      </c>
      <c r="M1583" s="27" t="str">
        <f>IF(SUMPRODUCT(($H$2:H1583=H1583)*1)=1,I1583,LOOKUP(1,0/($H$1:H1582=H1583),$M$1:M1582)&amp;","&amp;I1583)</f>
        <v>TS0077 新世代分行系統(NBS)</v>
      </c>
    </row>
    <row r="1584" spans="1:13">
      <c r="A1584" s="27" t="s">
        <v>6819</v>
      </c>
      <c r="B1584" s="27" t="s">
        <v>6676</v>
      </c>
      <c r="D1584" s="27" t="s">
        <v>8601</v>
      </c>
      <c r="E1584" s="27" t="s">
        <v>7004</v>
      </c>
      <c r="F1584" s="27" t="s">
        <v>5055</v>
      </c>
      <c r="H1584" s="123" t="s">
        <v>6541</v>
      </c>
      <c r="I1584" s="30" t="s">
        <v>6761</v>
      </c>
      <c r="J1584" s="27" t="s">
        <v>6827</v>
      </c>
      <c r="M1584" s="27" t="str">
        <f>IF(SUMPRODUCT(($H$2:H1584=H1584)*1)=1,I1584,LOOKUP(1,0/($H$1:H1583=H1584),$M$1:M1583)&amp;","&amp;I1584)</f>
        <v>TS0077 新世代分行系統(NBS)</v>
      </c>
    </row>
    <row r="1585" spans="1:13">
      <c r="A1585" s="27" t="s">
        <v>6819</v>
      </c>
      <c r="B1585" s="27" t="s">
        <v>6676</v>
      </c>
      <c r="D1585" s="27" t="s">
        <v>8602</v>
      </c>
      <c r="E1585" s="27" t="s">
        <v>7004</v>
      </c>
      <c r="F1585" s="27" t="s">
        <v>8603</v>
      </c>
      <c r="H1585" s="123" t="s">
        <v>6542</v>
      </c>
      <c r="I1585" s="30" t="s">
        <v>6761</v>
      </c>
      <c r="J1585" s="27" t="s">
        <v>6943</v>
      </c>
      <c r="M1585" s="27" t="str">
        <f>IF(SUMPRODUCT(($H$2:H1585=H1585)*1)=1,I1585,LOOKUP(1,0/($H$1:H1584=H1585),$M$1:M1584)&amp;","&amp;I1585)</f>
        <v>TS0077 新世代分行系統(NBS)</v>
      </c>
    </row>
    <row r="1586" spans="1:13">
      <c r="A1586" s="27" t="s">
        <v>6819</v>
      </c>
      <c r="B1586" s="27" t="s">
        <v>6676</v>
      </c>
      <c r="D1586" s="27" t="s">
        <v>8604</v>
      </c>
      <c r="E1586" s="27" t="s">
        <v>7004</v>
      </c>
      <c r="F1586" s="27" t="s">
        <v>8605</v>
      </c>
      <c r="H1586" s="123" t="s">
        <v>8606</v>
      </c>
      <c r="I1586" s="30" t="s">
        <v>6761</v>
      </c>
      <c r="J1586" s="27" t="s">
        <v>6943</v>
      </c>
      <c r="M1586" s="27" t="str">
        <f>IF(SUMPRODUCT(($H$2:H1586=H1586)*1)=1,I1586,LOOKUP(1,0/($H$1:H1585=H1586),$M$1:M1585)&amp;","&amp;I1586)</f>
        <v>TS0077 新世代分行系統(NBS)</v>
      </c>
    </row>
    <row r="1587" spans="1:13">
      <c r="A1587" s="27" t="s">
        <v>6819</v>
      </c>
      <c r="B1587" s="27" t="s">
        <v>6676</v>
      </c>
      <c r="D1587" s="27" t="s">
        <v>8607</v>
      </c>
      <c r="E1587" s="27" t="s">
        <v>7004</v>
      </c>
      <c r="F1587" s="27" t="s">
        <v>8608</v>
      </c>
      <c r="H1587" s="123" t="s">
        <v>6543</v>
      </c>
      <c r="I1587" s="30" t="s">
        <v>6761</v>
      </c>
      <c r="J1587" s="27" t="s">
        <v>6943</v>
      </c>
      <c r="M1587" s="27" t="str">
        <f>IF(SUMPRODUCT(($H$2:H1587=H1587)*1)=1,I1587,LOOKUP(1,0/($H$1:H1586=H1587),$M$1:M1586)&amp;","&amp;I1587)</f>
        <v>TS0077 新世代分行系統(NBS)</v>
      </c>
    </row>
    <row r="1588" spans="1:13">
      <c r="A1588" s="27" t="s">
        <v>6564</v>
      </c>
      <c r="B1588" s="27" t="s">
        <v>6676</v>
      </c>
      <c r="C1588" s="29" t="s">
        <v>4208</v>
      </c>
      <c r="D1588" s="27" t="s">
        <v>8609</v>
      </c>
      <c r="E1588" s="27" t="s">
        <v>6584</v>
      </c>
      <c r="F1588" s="27" t="s">
        <v>6544</v>
      </c>
      <c r="H1588" s="123" t="s">
        <v>8610</v>
      </c>
      <c r="I1588" s="30" t="s">
        <v>6729</v>
      </c>
      <c r="J1588" s="27" t="s">
        <v>6838</v>
      </c>
      <c r="K1588" s="27" t="s">
        <v>5014</v>
      </c>
      <c r="L1588" s="27" t="s">
        <v>4989</v>
      </c>
      <c r="M1588" s="27" t="str">
        <f>IF(SUMPRODUCT(($H$2:H1588=H1588)*1)=1,I1588,LOOKUP(1,0/($H$1:H1587=H1588),$M$1:M1587)&amp;","&amp;I1588)</f>
        <v>CH0031 電子支付系統</v>
      </c>
    </row>
    <row r="1589" spans="1:13">
      <c r="A1589" s="27" t="s">
        <v>6564</v>
      </c>
      <c r="B1589" s="27" t="s">
        <v>6676</v>
      </c>
      <c r="C1589" s="29" t="s">
        <v>4208</v>
      </c>
      <c r="D1589" s="27" t="s">
        <v>8609</v>
      </c>
      <c r="E1589" s="27" t="s">
        <v>6584</v>
      </c>
      <c r="F1589" s="27" t="s">
        <v>6544</v>
      </c>
      <c r="H1589" s="123" t="s">
        <v>8610</v>
      </c>
      <c r="I1589" s="30" t="s">
        <v>6728</v>
      </c>
      <c r="J1589" s="27" t="s">
        <v>6838</v>
      </c>
      <c r="K1589" s="27" t="s">
        <v>5014</v>
      </c>
      <c r="L1589" s="27" t="s">
        <v>4989</v>
      </c>
      <c r="M1589" s="27" t="str">
        <f>IF(SUMPRODUCT(($H$2:H1589=H1589)*1)=1,I1589,LOOKUP(1,0/($H$1:H1588=H1589),$M$1:M1588)&amp;","&amp;I1589)</f>
        <v>CH0031 電子支付系統,TS0103 Account Link Gateway</v>
      </c>
    </row>
    <row r="1590" spans="1:13">
      <c r="A1590" s="27" t="s">
        <v>6564</v>
      </c>
      <c r="B1590" s="27" t="s">
        <v>6676</v>
      </c>
      <c r="C1590" s="29" t="s">
        <v>4208</v>
      </c>
      <c r="D1590" s="27" t="s">
        <v>6839</v>
      </c>
      <c r="E1590" s="27" t="s">
        <v>6576</v>
      </c>
      <c r="F1590" s="27" t="s">
        <v>6545</v>
      </c>
      <c r="H1590" s="123" t="s">
        <v>8611</v>
      </c>
      <c r="I1590" s="30" t="s">
        <v>6727</v>
      </c>
      <c r="J1590" s="27" t="s">
        <v>8612</v>
      </c>
      <c r="K1590" s="27" t="s">
        <v>5014</v>
      </c>
      <c r="L1590" s="27" t="s">
        <v>4989</v>
      </c>
      <c r="M1590" s="27" t="str">
        <f>IF(SUMPRODUCT(($H$2:H1590=H1590)*1)=1,I1590,LOOKUP(1,0/($H$1:H1589=H1590),$M$1:M1589)&amp;","&amp;I1590)</f>
        <v>CH0027 第三方支付系統</v>
      </c>
    </row>
    <row r="1591" spans="1:13">
      <c r="A1591" s="27" t="s">
        <v>6564</v>
      </c>
      <c r="B1591" s="27" t="s">
        <v>6676</v>
      </c>
      <c r="C1591" s="29" t="s">
        <v>4208</v>
      </c>
      <c r="D1591" s="27" t="s">
        <v>6839</v>
      </c>
      <c r="E1591" s="27" t="s">
        <v>6576</v>
      </c>
      <c r="F1591" s="27" t="s">
        <v>6545</v>
      </c>
      <c r="H1591" s="123" t="s">
        <v>8611</v>
      </c>
      <c r="I1591" s="30" t="s">
        <v>6729</v>
      </c>
      <c r="J1591" s="27" t="s">
        <v>8612</v>
      </c>
      <c r="K1591" s="27" t="s">
        <v>5014</v>
      </c>
      <c r="L1591" s="27" t="s">
        <v>4989</v>
      </c>
      <c r="M1591" s="27" t="str">
        <f>IF(SUMPRODUCT(($H$2:H1591=H1591)*1)=1,I1591,LOOKUP(1,0/($H$1:H1590=H1591),$M$1:M1590)&amp;","&amp;I1591)</f>
        <v>CH0027 第三方支付系統,CH0031 電子支付系統</v>
      </c>
    </row>
    <row r="1592" spans="1:13">
      <c r="A1592" s="27" t="s">
        <v>6564</v>
      </c>
      <c r="B1592" s="27" t="s">
        <v>6676</v>
      </c>
      <c r="C1592" s="29" t="s">
        <v>4208</v>
      </c>
      <c r="D1592" s="27" t="s">
        <v>6839</v>
      </c>
      <c r="E1592" s="27" t="s">
        <v>6576</v>
      </c>
      <c r="F1592" s="27" t="s">
        <v>6545</v>
      </c>
      <c r="H1592" s="123" t="s">
        <v>8611</v>
      </c>
      <c r="I1592" s="30" t="s">
        <v>6861</v>
      </c>
      <c r="J1592" s="27" t="s">
        <v>8612</v>
      </c>
      <c r="K1592" s="27" t="s">
        <v>5014</v>
      </c>
      <c r="L1592" s="27" t="s">
        <v>4989</v>
      </c>
      <c r="M1592" s="27" t="str">
        <f>IF(SUMPRODUCT(($H$2:H1592=H1592)*1)=1,I1592,LOOKUP(1,0/($H$1:H1591=H1592),$M$1:M1591)&amp;","&amp;I1592)</f>
        <v>CH0027 第三方支付系統,CH0031 電子支付系統,CH0032 身分認證系統</v>
      </c>
    </row>
    <row r="1593" spans="1:13">
      <c r="A1593" s="27" t="s">
        <v>6564</v>
      </c>
      <c r="B1593" s="27" t="s">
        <v>6676</v>
      </c>
      <c r="C1593" s="29" t="s">
        <v>4208</v>
      </c>
      <c r="D1593" s="27" t="s">
        <v>6839</v>
      </c>
      <c r="E1593" s="27" t="s">
        <v>6576</v>
      </c>
      <c r="F1593" s="27" t="s">
        <v>6545</v>
      </c>
      <c r="H1593" s="123" t="s">
        <v>8611</v>
      </c>
      <c r="I1593" s="30" t="s">
        <v>6728</v>
      </c>
      <c r="J1593" s="27" t="s">
        <v>8612</v>
      </c>
      <c r="K1593" s="27" t="s">
        <v>5014</v>
      </c>
      <c r="L1593" s="27" t="s">
        <v>4989</v>
      </c>
      <c r="M1593" s="27" t="str">
        <f>IF(SUMPRODUCT(($H$2:H1593=H1593)*1)=1,I1593,LOOKUP(1,0/($H$1:H1592=H1593),$M$1:M1592)&amp;","&amp;I1593)</f>
        <v>CH0027 第三方支付系統,CH0031 電子支付系統,CH0032 身分認證系統,TS0103 Account Link Gateway</v>
      </c>
    </row>
    <row r="1594" spans="1:13">
      <c r="A1594" s="27" t="s">
        <v>6564</v>
      </c>
      <c r="B1594" s="27" t="s">
        <v>6676</v>
      </c>
      <c r="D1594" s="27" t="s">
        <v>7026</v>
      </c>
      <c r="E1594" s="27" t="s">
        <v>6584</v>
      </c>
      <c r="F1594" s="27" t="s">
        <v>6548</v>
      </c>
      <c r="H1594" s="123" t="s">
        <v>8613</v>
      </c>
      <c r="I1594" s="30" t="s">
        <v>6728</v>
      </c>
      <c r="J1594" s="27" t="s">
        <v>7027</v>
      </c>
      <c r="K1594" s="27" t="s">
        <v>5014</v>
      </c>
      <c r="L1594" s="27" t="s">
        <v>4989</v>
      </c>
      <c r="M1594" s="27" t="str">
        <f>IF(SUMPRODUCT(($H$2:H1594=H1594)*1)=1,I1594,LOOKUP(1,0/($H$1:H1593=H1594),$M$1:M1593)&amp;","&amp;I1594)</f>
        <v>TS0103 Account Link Gateway</v>
      </c>
    </row>
    <row r="1595" spans="1:13">
      <c r="A1595" s="27" t="s">
        <v>6564</v>
      </c>
      <c r="B1595" s="27" t="s">
        <v>6676</v>
      </c>
      <c r="D1595" s="27" t="s">
        <v>8614</v>
      </c>
      <c r="E1595" s="27" t="s">
        <v>6576</v>
      </c>
      <c r="F1595" s="27" t="s">
        <v>8615</v>
      </c>
      <c r="H1595" s="123" t="s">
        <v>6549</v>
      </c>
      <c r="I1595" s="30" t="s">
        <v>6705</v>
      </c>
      <c r="J1595" s="27" t="s">
        <v>8616</v>
      </c>
      <c r="M1595" s="27" t="str">
        <f>IF(SUMPRODUCT(($H$2:H1595=H1595)*1)=1,I1595,LOOKUP(1,0/($H$1:H1594=H1595),$M$1:M1594)&amp;","&amp;I1595)</f>
        <v>TS0035 玉山保險便利通(NICE)</v>
      </c>
    </row>
    <row r="1596" spans="1:13">
      <c r="A1596" s="27" t="s">
        <v>6564</v>
      </c>
      <c r="B1596" s="27" t="s">
        <v>6676</v>
      </c>
      <c r="D1596" s="27" t="s">
        <v>8614</v>
      </c>
      <c r="E1596" s="27" t="s">
        <v>6576</v>
      </c>
      <c r="F1596" s="27" t="s">
        <v>8615</v>
      </c>
      <c r="H1596" s="123" t="s">
        <v>6549</v>
      </c>
      <c r="I1596" s="30" t="s">
        <v>8617</v>
      </c>
      <c r="J1596" s="27" t="s">
        <v>8616</v>
      </c>
      <c r="M1596" s="27" t="str">
        <f>IF(SUMPRODUCT(($H$2:H1596=H1596)*1)=1,I1596,LOOKUP(1,0/($H$1:H1595=H1596),$M$1:M1595)&amp;","&amp;I1596)</f>
        <v>TS0035 玉山保險便利通(NICE),TS0036 玉山財富智慧系統(WISE)</v>
      </c>
    </row>
    <row r="1597" spans="1:13">
      <c r="A1597" s="27" t="s">
        <v>6564</v>
      </c>
      <c r="B1597" s="27" t="s">
        <v>6676</v>
      </c>
      <c r="D1597" s="27" t="s">
        <v>8614</v>
      </c>
      <c r="E1597" s="27" t="s">
        <v>6576</v>
      </c>
      <c r="F1597" s="27" t="s">
        <v>8615</v>
      </c>
      <c r="H1597" s="123" t="s">
        <v>6549</v>
      </c>
      <c r="I1597" s="30" t="s">
        <v>7278</v>
      </c>
      <c r="J1597" s="27" t="s">
        <v>8616</v>
      </c>
      <c r="M1597" s="27" t="str">
        <f>IF(SUMPRODUCT(($H$2:H1597=H1597)*1)=1,I1597,LOOKUP(1,0/($H$1:H1596=H1597),$M$1:M1596)&amp;","&amp;I1597)</f>
        <v>TS0035 玉山保險便利通(NICE),TS0036 玉山財富智慧系統(WISE),TS0068 國外股票系統</v>
      </c>
    </row>
    <row r="1598" spans="1:13">
      <c r="A1598" s="27" t="s">
        <v>6564</v>
      </c>
      <c r="B1598" s="27" t="s">
        <v>6676</v>
      </c>
      <c r="D1598" s="27" t="s">
        <v>8023</v>
      </c>
      <c r="E1598" s="27" t="s">
        <v>6584</v>
      </c>
      <c r="F1598" s="27" t="s">
        <v>8024</v>
      </c>
      <c r="H1598" s="123" t="s">
        <v>5936</v>
      </c>
      <c r="I1598" s="30" t="s">
        <v>6705</v>
      </c>
      <c r="J1598" s="27" t="s">
        <v>8026</v>
      </c>
      <c r="M1598" s="27" t="str">
        <f>IF(SUMPRODUCT(($H$2:H1598=H1598)*1)=1,I1598,LOOKUP(1,0/($H$1:H1597=H1598),$M$1:M1597)&amp;","&amp;I1598)</f>
        <v>TS0083 資產規劃報告書系統(WMS),TS0096 財金業務支援系統(TSS),UPC016 交易GateWay,TST002 玉證線上開戶系統(onlineaccount),UP0046 外匯共用平台,TS0035 玉山保險便利通(NICE)</v>
      </c>
    </row>
    <row r="1599" spans="1:13">
      <c r="A1599" s="27" t="s">
        <v>6564</v>
      </c>
      <c r="B1599" s="27" t="s">
        <v>6676</v>
      </c>
      <c r="D1599" s="123" t="s">
        <v>8023</v>
      </c>
      <c r="E1599" s="27" t="s">
        <v>6584</v>
      </c>
      <c r="F1599" s="27" t="s">
        <v>8024</v>
      </c>
      <c r="H1599" s="123" t="s">
        <v>5936</v>
      </c>
      <c r="I1599" s="27" t="s">
        <v>6793</v>
      </c>
      <c r="J1599" s="32" t="s">
        <v>8026</v>
      </c>
      <c r="L1599" s="123"/>
      <c r="M1599" s="27" t="str">
        <f>IF(SUMPRODUCT(($H$2:H1599=H1599)*1)=1,I1599,LOOKUP(1,0/($H$1:H1598=H1599),$M$1:M1598)&amp;","&amp;I1599)</f>
        <v>TS0083 資產規劃報告書系統(WMS),TS0096 財金業務支援系統(TSS),UPC016 交易GateWay,TST002 玉證線上開戶系統(onlineaccount),UP0046 外匯共用平台,TS0035 玉山保險便利通(NICE),OA0075 敏捷行銷顧客經營系統</v>
      </c>
    </row>
    <row r="1600" spans="1:13">
      <c r="A1600" s="27" t="s">
        <v>6564</v>
      </c>
      <c r="B1600" s="27" t="s">
        <v>6676</v>
      </c>
      <c r="D1600" s="27" t="s">
        <v>8023</v>
      </c>
      <c r="E1600" s="27" t="s">
        <v>6584</v>
      </c>
      <c r="F1600" s="27" t="s">
        <v>8024</v>
      </c>
      <c r="H1600" s="123" t="s">
        <v>5936</v>
      </c>
      <c r="I1600" s="27" t="s">
        <v>8617</v>
      </c>
      <c r="J1600" s="27" t="s">
        <v>8026</v>
      </c>
      <c r="L1600" s="123"/>
      <c r="M1600" s="27" t="str">
        <f>IF(SUMPRODUCT(($H$2:H1600=H1600)*1)=1,I1600,LOOKUP(1,0/($H$1:H1599=H1600),$M$1:M1599)&amp;","&amp;I1600)</f>
        <v>TS0083 資產規劃報告書系統(WMS),TS0096 財金業務支援系統(TSS),UPC016 交易GateWay,TST002 玉證線上開戶系統(onlineaccount),UP0046 外匯共用平台,TS0035 玉山保險便利通(NICE),OA0075 敏捷行銷顧客經營系統,TS0036 玉山財富智慧系統(WISE)</v>
      </c>
    </row>
    <row r="1601" spans="1:13">
      <c r="A1601" s="27" t="s">
        <v>6564</v>
      </c>
      <c r="B1601" s="27" t="s">
        <v>6676</v>
      </c>
      <c r="D1601" s="27" t="s">
        <v>8023</v>
      </c>
      <c r="E1601" s="27" t="s">
        <v>6584</v>
      </c>
      <c r="F1601" s="27" t="s">
        <v>8024</v>
      </c>
      <c r="H1601" s="123" t="s">
        <v>5936</v>
      </c>
      <c r="I1601" s="27" t="s">
        <v>7278</v>
      </c>
      <c r="J1601" s="27" t="s">
        <v>8026</v>
      </c>
      <c r="L1601" s="123"/>
      <c r="M1601" s="27" t="str">
        <f>IF(SUMPRODUCT(($H$2:H1601=H1601)*1)=1,I1601,LOOKUP(1,0/($H$1:H1600=H1601),$M$1:M1600)&amp;","&amp;I1601)</f>
        <v>TS0083 資產規劃報告書系統(WMS),TS0096 財金業務支援系統(TSS),UPC016 交易GateWay,TST002 玉證線上開戶系統(onlineaccount),UP0046 外匯共用平台,TS0035 玉山保險便利通(NICE),OA0075 敏捷行銷顧客經營系統,TS0036 玉山財富智慧系統(WISE),TS0068 國外股票系統</v>
      </c>
    </row>
    <row r="1602" spans="1:13">
      <c r="A1602" s="27" t="s">
        <v>6564</v>
      </c>
      <c r="B1602" s="27" t="s">
        <v>6676</v>
      </c>
      <c r="D1602" s="27" t="s">
        <v>7567</v>
      </c>
      <c r="E1602" s="27" t="s">
        <v>7023</v>
      </c>
      <c r="F1602" s="27" t="s">
        <v>8618</v>
      </c>
      <c r="H1602" s="123" t="s">
        <v>6553</v>
      </c>
      <c r="I1602" s="27" t="s">
        <v>6705</v>
      </c>
      <c r="J1602" s="27" t="s">
        <v>7569</v>
      </c>
      <c r="L1602" s="123"/>
      <c r="M1602" s="27" t="str">
        <f>IF(SUMPRODUCT(($H$2:H1602=H1602)*1)=1,I1602,LOOKUP(1,0/($H$1:H1601=H1602),$M$1:M1601)&amp;","&amp;I1602)</f>
        <v>TS0035 玉山保險便利通(NICE)</v>
      </c>
    </row>
    <row r="1603" spans="1:13">
      <c r="A1603" s="27" t="s">
        <v>8619</v>
      </c>
      <c r="B1603" s="27" t="s">
        <v>6676</v>
      </c>
      <c r="D1603" s="27" t="s">
        <v>266</v>
      </c>
      <c r="F1603" s="27" t="s">
        <v>264</v>
      </c>
      <c r="G1603" s="37" t="s">
        <v>8620</v>
      </c>
      <c r="H1603" s="123" t="s">
        <v>8621</v>
      </c>
      <c r="I1603" s="27" t="s">
        <v>8622</v>
      </c>
      <c r="J1603" s="27" t="s">
        <v>8623</v>
      </c>
      <c r="K1603" s="27" t="s">
        <v>8624</v>
      </c>
      <c r="L1603" s="123" t="s">
        <v>8625</v>
      </c>
      <c r="M1603" s="27" t="str">
        <f>IF(SUMPRODUCT(($H$2:H1603=H1603)*1)=1,I1603,LOOKUP(1,0/($H$1:H1602=H1603),$M$1:M1602)&amp;","&amp;I1603)</f>
        <v>TS0118 海外開戶系統(ABR)</v>
      </c>
    </row>
    <row r="1604" spans="1:13">
      <c r="A1604" s="27" t="s">
        <v>8619</v>
      </c>
      <c r="B1604" s="27" t="s">
        <v>6676</v>
      </c>
      <c r="D1604" s="27" t="s">
        <v>8626</v>
      </c>
      <c r="F1604" s="27" t="s">
        <v>8627</v>
      </c>
      <c r="G1604" s="37" t="s">
        <v>8620</v>
      </c>
      <c r="H1604" s="123" t="s">
        <v>3910</v>
      </c>
      <c r="I1604" s="27" t="s">
        <v>8622</v>
      </c>
      <c r="J1604" s="27" t="s">
        <v>8628</v>
      </c>
      <c r="K1604" s="27" t="s">
        <v>8624</v>
      </c>
      <c r="L1604" s="123" t="s">
        <v>4076</v>
      </c>
      <c r="M1604" s="27" t="str">
        <f>IF(SUMPRODUCT(($H$2:H1604=H1604)*1)=1,I1604,LOOKUP(1,0/($H$1:H1603=H1604),$M$1:M1603)&amp;","&amp;I1604)</f>
        <v>TS0118 海外開戶系統(ABR)</v>
      </c>
    </row>
    <row r="1605" spans="1:13" ht="14.25" customHeight="1">
      <c r="A1605" s="27" t="s">
        <v>8619</v>
      </c>
      <c r="B1605" s="27" t="s">
        <v>6676</v>
      </c>
      <c r="D1605" s="27" t="s">
        <v>8629</v>
      </c>
      <c r="F1605" s="27" t="s">
        <v>1997</v>
      </c>
      <c r="G1605" s="37" t="s">
        <v>8620</v>
      </c>
      <c r="H1605" s="125" t="s">
        <v>3899</v>
      </c>
      <c r="I1605" s="30" t="s">
        <v>6761</v>
      </c>
      <c r="J1605" s="27" t="s">
        <v>8630</v>
      </c>
      <c r="K1605" s="27" t="s">
        <v>8624</v>
      </c>
      <c r="L1605" s="124" t="s">
        <v>4066</v>
      </c>
      <c r="M1605" s="27" t="str">
        <f>IF(SUMPRODUCT(($H$2:H1605=H1605)*1)=1,I1605,LOOKUP(1,0/($H$1:H1604=H1605),$M$1:M1604)&amp;","&amp;I1605)</f>
        <v>TS0077 新世代分行系統(NBS)</v>
      </c>
    </row>
    <row r="1606" spans="1:13" ht="14.25" customHeight="1">
      <c r="A1606" s="27" t="s">
        <v>8619</v>
      </c>
      <c r="B1606" s="27" t="s">
        <v>6676</v>
      </c>
      <c r="D1606" s="27" t="s">
        <v>309</v>
      </c>
      <c r="F1606" s="27" t="s">
        <v>311</v>
      </c>
      <c r="G1606" s="37" t="s">
        <v>8620</v>
      </c>
      <c r="H1606" s="125" t="s">
        <v>2472</v>
      </c>
      <c r="I1606" s="30" t="s">
        <v>6782</v>
      </c>
      <c r="J1606" s="27" t="s">
        <v>8631</v>
      </c>
      <c r="K1606" s="27" t="s">
        <v>8624</v>
      </c>
      <c r="L1606" s="124" t="s">
        <v>400</v>
      </c>
      <c r="M1606" s="27" t="str">
        <f>IF(SUMPRODUCT(($H$2:H1606=H1606)*1)=1,I1606,LOOKUP(1,0/($H$1:H1605=H1606),$M$1:M1605)&amp;","&amp;I1606)</f>
        <v>CH0052 線上服務應用系統</v>
      </c>
    </row>
    <row r="1607" spans="1:13" ht="16.5">
      <c r="A1607" s="27" t="s">
        <v>8619</v>
      </c>
      <c r="B1607" s="27" t="s">
        <v>6676</v>
      </c>
      <c r="D1607" s="27" t="s">
        <v>8632</v>
      </c>
      <c r="F1607" s="27" t="s">
        <v>283</v>
      </c>
      <c r="G1607" s="37" t="s">
        <v>8620</v>
      </c>
      <c r="H1607" s="123" t="s">
        <v>8633</v>
      </c>
      <c r="I1607" s="27" t="s">
        <v>6782</v>
      </c>
      <c r="J1607" s="27" t="s">
        <v>8634</v>
      </c>
      <c r="K1607" s="27" t="s">
        <v>8624</v>
      </c>
      <c r="L1607" s="124" t="s">
        <v>356</v>
      </c>
      <c r="M1607" s="27" t="str">
        <f>IF(SUMPRODUCT(($H$2:H1607=H1607)*1)=1,I1607,LOOKUP(1,0/($H$1:H1606=H1607),$M$1:M1606)&amp;","&amp;I1607)</f>
        <v>CH0052 線上服務應用系統</v>
      </c>
    </row>
    <row r="1608" spans="1:13">
      <c r="A1608" s="27" t="s">
        <v>8619</v>
      </c>
      <c r="B1608" s="27" t="s">
        <v>6676</v>
      </c>
      <c r="D1608" s="27" t="s">
        <v>8632</v>
      </c>
      <c r="F1608" s="27" t="s">
        <v>283</v>
      </c>
      <c r="G1608" s="37" t="s">
        <v>8620</v>
      </c>
      <c r="H1608" s="123" t="s">
        <v>8633</v>
      </c>
      <c r="I1608" s="27" t="s">
        <v>8635</v>
      </c>
      <c r="J1608" s="27" t="s">
        <v>8634</v>
      </c>
      <c r="K1608" s="27" t="s">
        <v>8624</v>
      </c>
      <c r="L1608" s="27" t="s">
        <v>356</v>
      </c>
      <c r="M1608" s="27" t="str">
        <f>IF(SUMPRODUCT(($H$2:H1608=H1608)*1)=1,I1608,LOOKUP(1,0/($H$1:H1607=H1608),$M$1:M1607)&amp;","&amp;I1608)</f>
        <v>CH0052 線上服務應用系統,UP0125 機器學習即服務平台</v>
      </c>
    </row>
    <row r="1609" spans="1:13" ht="16.5">
      <c r="A1609" s="27" t="s">
        <v>6564</v>
      </c>
      <c r="B1609" s="30" t="s">
        <v>6676</v>
      </c>
      <c r="C1609" s="28"/>
      <c r="D1609" s="30" t="s">
        <v>8636</v>
      </c>
      <c r="E1609" s="30" t="s">
        <v>6584</v>
      </c>
      <c r="F1609" s="30" t="s">
        <v>8637</v>
      </c>
      <c r="H1609" s="47" t="s">
        <v>8638</v>
      </c>
      <c r="I1609" s="30" t="s">
        <v>6788</v>
      </c>
      <c r="J1609" s="30" t="s">
        <v>8639</v>
      </c>
      <c r="K1609" s="27" t="s">
        <v>8640</v>
      </c>
      <c r="L1609" s="124" t="s">
        <v>8641</v>
      </c>
      <c r="M1609" s="27" t="str">
        <f>IF(SUMPRODUCT(($H$2:H1609=H1609)*1)=1,I1609,LOOKUP(1,0/($H$1:H1608=H1609),$M$1:M1608)&amp;","&amp;I1609)</f>
        <v>UP0136 OpenAPI開放平台</v>
      </c>
    </row>
    <row r="1610" spans="1:13" ht="16.5">
      <c r="A1610" s="27" t="s">
        <v>6564</v>
      </c>
      <c r="B1610" s="30" t="s">
        <v>6676</v>
      </c>
      <c r="C1610" s="28"/>
      <c r="D1610" s="30" t="s">
        <v>8636</v>
      </c>
      <c r="E1610" s="30" t="s">
        <v>6584</v>
      </c>
      <c r="F1610" s="30" t="s">
        <v>8642</v>
      </c>
      <c r="H1610" s="47" t="s">
        <v>8643</v>
      </c>
      <c r="I1610" s="30"/>
      <c r="J1610" s="30" t="s">
        <v>8644</v>
      </c>
      <c r="K1610" s="27" t="s">
        <v>8640</v>
      </c>
      <c r="L1610" s="124" t="s">
        <v>8645</v>
      </c>
      <c r="M1610" s="27">
        <f>IF(SUMPRODUCT(($H$2:H1610=H1610)*1)=1,I1610,LOOKUP(1,0/($H$1:H1609=H1610),$M$1:M1609)&amp;","&amp;I1610)</f>
        <v>0</v>
      </c>
    </row>
    <row r="1611" spans="1:13" ht="16.5">
      <c r="A1611" s="27" t="s">
        <v>6819</v>
      </c>
      <c r="B1611" s="30" t="s">
        <v>6676</v>
      </c>
      <c r="C1611" s="28"/>
      <c r="D1611" s="30" t="s">
        <v>8646</v>
      </c>
      <c r="E1611" s="30"/>
      <c r="F1611" s="30" t="s">
        <v>7234</v>
      </c>
      <c r="H1611" s="47" t="s">
        <v>8647</v>
      </c>
      <c r="I1611" s="30" t="s">
        <v>6793</v>
      </c>
      <c r="J1611" s="30" t="s">
        <v>8648</v>
      </c>
      <c r="K1611" s="27" t="s">
        <v>4985</v>
      </c>
      <c r="L1611" s="124" t="s">
        <v>8649</v>
      </c>
      <c r="M1611" s="27" t="str">
        <f>IF(SUMPRODUCT(($H$2:H1611=H1611)*1)=1,I1611,LOOKUP(1,0/($H$1:H1610=H1611),$M$1:M1610)&amp;","&amp;I1611)</f>
        <v>OA0075 敏捷行銷顧客經營系統</v>
      </c>
    </row>
    <row r="1612" spans="1:13" ht="16.5">
      <c r="A1612" s="27" t="s">
        <v>6819</v>
      </c>
      <c r="B1612" s="30" t="s">
        <v>6676</v>
      </c>
      <c r="C1612" s="28"/>
      <c r="D1612" s="30" t="s">
        <v>8650</v>
      </c>
      <c r="E1612" s="30" t="s">
        <v>7037</v>
      </c>
      <c r="F1612" s="30" t="s">
        <v>6098</v>
      </c>
      <c r="G1612" s="37" t="s">
        <v>6821</v>
      </c>
      <c r="H1612" s="47" t="s">
        <v>8651</v>
      </c>
      <c r="I1612" s="27" t="s">
        <v>7093</v>
      </c>
      <c r="J1612" s="30" t="s">
        <v>8652</v>
      </c>
      <c r="K1612" s="27" t="s">
        <v>8653</v>
      </c>
      <c r="L1612" s="124"/>
      <c r="M1612" s="27" t="str">
        <f>IF(SUMPRODUCT(($H$2:H1612=H1612)*1)=1,I1612,LOOKUP(1,0/($H$1:H1611=H1612),$M$1:M1611)&amp;","&amp;I1612)</f>
        <v>TS0115 國內信用狀系統</v>
      </c>
    </row>
    <row r="1613" spans="1:13" ht="16.5">
      <c r="A1613" s="27" t="s">
        <v>6819</v>
      </c>
      <c r="B1613" s="27" t="s">
        <v>6676</v>
      </c>
      <c r="D1613" s="27" t="s">
        <v>8654</v>
      </c>
      <c r="F1613" s="27" t="s">
        <v>7414</v>
      </c>
      <c r="G1613" s="37" t="s">
        <v>6821</v>
      </c>
      <c r="H1613" s="123" t="s">
        <v>8655</v>
      </c>
      <c r="I1613" s="27" t="s">
        <v>6730</v>
      </c>
      <c r="J1613" s="27" t="s">
        <v>8656</v>
      </c>
      <c r="K1613" s="27" t="s">
        <v>8653</v>
      </c>
      <c r="L1613" s="124" t="s">
        <v>8657</v>
      </c>
      <c r="M1613" s="27" t="str">
        <f>IF(SUMPRODUCT(($H$2:H1613=H1613)*1)=1,I1613,LOOKUP(1,0/($H$1:H1612=H1613),$M$1:M1612)&amp;","&amp;I1613)</f>
        <v>CH0041 玉山全球智匯網(E.SUN eBanking)</v>
      </c>
    </row>
    <row r="1614" spans="1:13" ht="16.5">
      <c r="A1614" s="27" t="s">
        <v>6819</v>
      </c>
      <c r="B1614" s="27" t="s">
        <v>6676</v>
      </c>
      <c r="D1614" s="27" t="s">
        <v>8658</v>
      </c>
      <c r="E1614" s="27" t="s">
        <v>7349</v>
      </c>
      <c r="F1614" s="27" t="s">
        <v>7350</v>
      </c>
      <c r="G1614" s="37" t="s">
        <v>6821</v>
      </c>
      <c r="H1614" s="123" t="s">
        <v>8659</v>
      </c>
      <c r="I1614" s="27" t="s">
        <v>6730</v>
      </c>
      <c r="J1614" s="27" t="s">
        <v>8660</v>
      </c>
      <c r="K1614" s="27" t="s">
        <v>8653</v>
      </c>
      <c r="L1614" s="124" t="s">
        <v>8661</v>
      </c>
      <c r="M1614" s="27" t="str">
        <f>IF(SUMPRODUCT(($H$2:H1614=H1614)*1)=1,I1614,LOOKUP(1,0/($H$1:H1613=H1614),$M$1:M1613)&amp;","&amp;I1614)</f>
        <v>CH0041 玉山全球智匯網(E.SUN eBanking)</v>
      </c>
    </row>
    <row r="1615" spans="1:13" ht="16.5">
      <c r="A1615" s="27" t="s">
        <v>6819</v>
      </c>
      <c r="B1615" s="30" t="s">
        <v>6676</v>
      </c>
      <c r="C1615" s="28"/>
      <c r="D1615" s="30" t="s">
        <v>8658</v>
      </c>
      <c r="E1615" s="30" t="s">
        <v>7349</v>
      </c>
      <c r="F1615" s="30" t="s">
        <v>8662</v>
      </c>
      <c r="G1615" s="37" t="s">
        <v>6821</v>
      </c>
      <c r="H1615" s="47" t="s">
        <v>8663</v>
      </c>
      <c r="J1615" s="30" t="s">
        <v>8664</v>
      </c>
      <c r="K1615" s="27" t="s">
        <v>8653</v>
      </c>
      <c r="L1615" s="124" t="s">
        <v>8665</v>
      </c>
      <c r="M1615" s="27">
        <f>IF(SUMPRODUCT(($H$2:H1615=H1615)*1)=1,I1615,LOOKUP(1,0/($H$1:H1614=H1615),$M$1:M1614)&amp;","&amp;I1615)</f>
        <v>0</v>
      </c>
    </row>
    <row r="1616" spans="1:13" ht="16.5">
      <c r="A1616" s="27" t="s">
        <v>6819</v>
      </c>
      <c r="B1616" s="30" t="s">
        <v>6676</v>
      </c>
      <c r="C1616" s="28"/>
      <c r="D1616" s="30" t="s">
        <v>8666</v>
      </c>
      <c r="E1616" s="30" t="s">
        <v>6740</v>
      </c>
      <c r="F1616" s="30" t="s">
        <v>6212</v>
      </c>
      <c r="G1616" s="37" t="s">
        <v>6821</v>
      </c>
      <c r="H1616" s="47" t="s">
        <v>8667</v>
      </c>
      <c r="I1616" s="27" t="s">
        <v>6730</v>
      </c>
      <c r="J1616" s="30" t="s">
        <v>8668</v>
      </c>
      <c r="K1616" s="27" t="s">
        <v>8653</v>
      </c>
      <c r="L1616" s="124" t="s">
        <v>8669</v>
      </c>
      <c r="M1616" s="27" t="str">
        <f>IF(SUMPRODUCT(($H$2:H1616=H1616)*1)=1,I1616,LOOKUP(1,0/($H$1:H1615=H1616),$M$1:M1615)&amp;","&amp;I1616)</f>
        <v>CH0041 玉山全球智匯網(E.SUN eBanking)</v>
      </c>
    </row>
    <row r="1617" spans="1:13">
      <c r="A1617" s="27" t="s">
        <v>6819</v>
      </c>
      <c r="B1617" s="30" t="s">
        <v>6676</v>
      </c>
      <c r="C1617" s="28"/>
      <c r="D1617" s="30" t="s">
        <v>8670</v>
      </c>
      <c r="E1617" s="30" t="s">
        <v>6740</v>
      </c>
      <c r="F1617" s="30" t="s">
        <v>6216</v>
      </c>
      <c r="G1617" s="37" t="s">
        <v>6821</v>
      </c>
      <c r="H1617" s="47" t="s">
        <v>8671</v>
      </c>
      <c r="I1617" s="27" t="s">
        <v>6730</v>
      </c>
      <c r="J1617" s="30" t="s">
        <v>8672</v>
      </c>
      <c r="K1617" s="27" t="s">
        <v>8653</v>
      </c>
      <c r="L1617" s="27" t="s">
        <v>8673</v>
      </c>
      <c r="M1617" s="27" t="str">
        <f>IF(SUMPRODUCT(($H$2:H1617=H1617)*1)=1,I1617,LOOKUP(1,0/($H$1:H1616=H1617),$M$1:M1616)&amp;","&amp;I1617)</f>
        <v>CH0041 玉山全球智匯網(E.SUN eBanking)</v>
      </c>
    </row>
    <row r="1618" spans="1:13" ht="13.5" customHeight="1">
      <c r="A1618" s="27" t="s">
        <v>6819</v>
      </c>
      <c r="B1618" s="30" t="s">
        <v>6676</v>
      </c>
      <c r="D1618" s="27" t="s">
        <v>8670</v>
      </c>
      <c r="E1618" s="27" t="s">
        <v>6740</v>
      </c>
      <c r="F1618" s="27" t="s">
        <v>8674</v>
      </c>
      <c r="G1618" s="37" t="s">
        <v>6821</v>
      </c>
      <c r="H1618" s="123" t="s">
        <v>8675</v>
      </c>
      <c r="J1618" s="27" t="s">
        <v>8676</v>
      </c>
      <c r="K1618" s="27" t="s">
        <v>8653</v>
      </c>
      <c r="L1618" s="27" t="s">
        <v>8677</v>
      </c>
      <c r="M1618" s="27">
        <f>IF(SUMPRODUCT(($H$2:H1618=H1618)*1)=1,I1618,LOOKUP(1,0/($H$1:H1617=H1618),$M$1:M1617)&amp;","&amp;I1618)</f>
        <v>0</v>
      </c>
    </row>
    <row r="1619" spans="1:13">
      <c r="A1619" s="27" t="s">
        <v>6819</v>
      </c>
      <c r="B1619" s="30" t="s">
        <v>6676</v>
      </c>
      <c r="D1619" s="27" t="s">
        <v>8678</v>
      </c>
      <c r="E1619" s="27" t="s">
        <v>7231</v>
      </c>
      <c r="F1619" s="27" t="s">
        <v>7232</v>
      </c>
      <c r="G1619" s="37" t="s">
        <v>6821</v>
      </c>
      <c r="H1619" s="123" t="s">
        <v>8679</v>
      </c>
      <c r="I1619" s="27" t="s">
        <v>6730</v>
      </c>
      <c r="J1619" s="27" t="s">
        <v>8680</v>
      </c>
      <c r="K1619" s="27" t="s">
        <v>8653</v>
      </c>
      <c r="L1619" s="27" t="s">
        <v>8681</v>
      </c>
      <c r="M1619" s="27" t="str">
        <f>IF(SUMPRODUCT(($H$2:H1619=H1619)*1)=1,I1619,LOOKUP(1,0/($H$1:H1618=H1619),$M$1:M1618)&amp;","&amp;I1619)</f>
        <v>CH0041 玉山全球智匯網(E.SUN eBanking)</v>
      </c>
    </row>
    <row r="1620" spans="1:13">
      <c r="A1620" s="27" t="s">
        <v>6819</v>
      </c>
      <c r="B1620" s="30" t="s">
        <v>6676</v>
      </c>
      <c r="D1620" s="27" t="s">
        <v>8678</v>
      </c>
      <c r="E1620" s="27" t="s">
        <v>7231</v>
      </c>
      <c r="F1620" s="27" t="s">
        <v>7232</v>
      </c>
      <c r="G1620" s="37" t="s">
        <v>6821</v>
      </c>
      <c r="H1620" s="123" t="s">
        <v>8679</v>
      </c>
      <c r="I1620" s="27" t="s">
        <v>6704</v>
      </c>
      <c r="J1620" s="27" t="s">
        <v>8680</v>
      </c>
      <c r="K1620" s="27" t="s">
        <v>8653</v>
      </c>
      <c r="L1620" s="27" t="s">
        <v>8681</v>
      </c>
      <c r="M1620" s="27" t="str">
        <f>IF(SUMPRODUCT(($H$2:H1620=H1620)*1)=1,I1620,LOOKUP(1,0/($H$1:H1619=H1620),$M$1:M1619)&amp;","&amp;I1620)</f>
        <v>CH0041 玉山全球智匯網(E.SUN eBanking),TS0139 個人貸款整合系統</v>
      </c>
    </row>
    <row r="1621" spans="1:13">
      <c r="A1621" s="27" t="s">
        <v>8619</v>
      </c>
      <c r="B1621" s="30" t="s">
        <v>6676</v>
      </c>
      <c r="D1621" s="27" t="s">
        <v>8682</v>
      </c>
      <c r="F1621" s="27" t="s">
        <v>8683</v>
      </c>
      <c r="G1621" s="37" t="s">
        <v>8620</v>
      </c>
      <c r="H1621" s="123" t="s">
        <v>2510</v>
      </c>
      <c r="I1621" s="27" t="s">
        <v>6761</v>
      </c>
      <c r="J1621" s="27" t="s">
        <v>8684</v>
      </c>
      <c r="K1621" s="27" t="s">
        <v>8624</v>
      </c>
      <c r="L1621" s="27" t="s">
        <v>8685</v>
      </c>
      <c r="M1621" s="27" t="str">
        <f>IF(SUMPRODUCT(($H$2:H1621=H1621)*1)=1,I1621,LOOKUP(1,0/($H$1:H1620=H1621),$M$1:M1620)&amp;","&amp;I1621)</f>
        <v>TS0077 新世代分行系統(NBS)</v>
      </c>
    </row>
    <row r="1622" spans="1:13">
      <c r="A1622" s="27" t="s">
        <v>8619</v>
      </c>
      <c r="B1622" s="30" t="s">
        <v>6676</v>
      </c>
      <c r="D1622" s="27" t="s">
        <v>293</v>
      </c>
      <c r="F1622" s="27" t="s">
        <v>8686</v>
      </c>
      <c r="G1622" s="37" t="s">
        <v>8620</v>
      </c>
      <c r="H1622" s="123" t="s">
        <v>8687</v>
      </c>
      <c r="I1622" s="27" t="s">
        <v>6782</v>
      </c>
      <c r="J1622" s="27" t="s">
        <v>337</v>
      </c>
      <c r="K1622" s="27" t="s">
        <v>8624</v>
      </c>
      <c r="L1622" s="27" t="s">
        <v>5424</v>
      </c>
      <c r="M1622" s="27" t="str">
        <f>IF(SUMPRODUCT(($H$2:H1622=H1622)*1)=1,I1622,LOOKUP(1,0/($H$1:H1621=H1622),$M$1:M1621)&amp;","&amp;I1622)</f>
        <v>CH0052 線上服務應用系統</v>
      </c>
    </row>
    <row r="1623" spans="1:13">
      <c r="A1623" s="27" t="s">
        <v>8619</v>
      </c>
      <c r="B1623" s="30" t="s">
        <v>6676</v>
      </c>
      <c r="D1623" s="27" t="s">
        <v>293</v>
      </c>
      <c r="F1623" s="27" t="s">
        <v>8686</v>
      </c>
      <c r="G1623" s="37" t="s">
        <v>8620</v>
      </c>
      <c r="H1623" s="123" t="s">
        <v>8687</v>
      </c>
      <c r="I1623" s="27" t="s">
        <v>6694</v>
      </c>
      <c r="J1623" s="27" t="s">
        <v>337</v>
      </c>
      <c r="K1623" s="27" t="s">
        <v>8624</v>
      </c>
      <c r="L1623" s="27" t="s">
        <v>5424</v>
      </c>
      <c r="M1623" s="27" t="str">
        <f>IF(SUMPRODUCT(($H$2:H1623=H1623)*1)=1,I1623,LOOKUP(1,0/($H$1:H1622=H1623),$M$1:M1622)&amp;","&amp;I1623)</f>
        <v>CH0052 線上服務應用系統,CH0018 行動銀行系統</v>
      </c>
    </row>
    <row r="1624" spans="1:13">
      <c r="A1624" s="27" t="s">
        <v>6564</v>
      </c>
      <c r="B1624" s="30" t="s">
        <v>6676</v>
      </c>
      <c r="D1624" s="27" t="s">
        <v>8688</v>
      </c>
      <c r="F1624" s="27" t="s">
        <v>8689</v>
      </c>
      <c r="G1624" s="37" t="s">
        <v>6628</v>
      </c>
      <c r="H1624" s="123" t="s">
        <v>8690</v>
      </c>
      <c r="I1624" s="27" t="s">
        <v>6728</v>
      </c>
      <c r="J1624" s="27" t="s">
        <v>8691</v>
      </c>
      <c r="K1624" s="27" t="s">
        <v>4956</v>
      </c>
      <c r="M1624" s="27" t="str">
        <f>IF(SUMPRODUCT(($H$2:H1624=H1624)*1)=1,I1624,LOOKUP(1,0/($H$1:H1623=H1624),$M$1:M1623)&amp;","&amp;I1624)</f>
        <v>TS0103 Account Link Gateway</v>
      </c>
    </row>
    <row r="1625" spans="1:13">
      <c r="A1625" s="27" t="s">
        <v>6564</v>
      </c>
      <c r="B1625" s="30" t="s">
        <v>6676</v>
      </c>
      <c r="D1625" s="27" t="s">
        <v>8688</v>
      </c>
      <c r="F1625" s="27" t="s">
        <v>8689</v>
      </c>
      <c r="G1625" s="37" t="s">
        <v>6628</v>
      </c>
      <c r="H1625" s="123" t="s">
        <v>8690</v>
      </c>
      <c r="I1625" s="27" t="s">
        <v>6680</v>
      </c>
      <c r="J1625" s="27" t="s">
        <v>8691</v>
      </c>
      <c r="K1625" s="27" t="s">
        <v>4956</v>
      </c>
      <c r="M1625" s="27" t="str">
        <f>IF(SUMPRODUCT(($H$2:H1625=H1625)*1)=1,I1625,LOOKUP(1,0/($H$1:H1624=H1625),$M$1:M1624)&amp;","&amp;I1625)</f>
        <v>TS0103 Account Link Gateway,TS0125 外匯業務系統</v>
      </c>
    </row>
    <row r="1626" spans="1:13">
      <c r="A1626" s="27" t="s">
        <v>6564</v>
      </c>
      <c r="B1626" s="30" t="s">
        <v>6676</v>
      </c>
      <c r="D1626" s="27" t="s">
        <v>8688</v>
      </c>
      <c r="F1626" s="27" t="s">
        <v>8689</v>
      </c>
      <c r="G1626" s="37" t="s">
        <v>6628</v>
      </c>
      <c r="H1626" s="123" t="s">
        <v>8690</v>
      </c>
      <c r="I1626" s="27" t="s">
        <v>6694</v>
      </c>
      <c r="J1626" s="27" t="s">
        <v>8691</v>
      </c>
      <c r="K1626" s="27" t="s">
        <v>4956</v>
      </c>
      <c r="M1626" s="27" t="str">
        <f>IF(SUMPRODUCT(($H$2:H1626=H1626)*1)=1,I1626,LOOKUP(1,0/($H$1:H1625=H1626),$M$1:M1625)&amp;","&amp;I1626)</f>
        <v>TS0103 Account Link Gateway,TS0125 外匯業務系統,CH0018 行動銀行系統</v>
      </c>
    </row>
    <row r="1627" spans="1:13">
      <c r="A1627" s="27" t="s">
        <v>6564</v>
      </c>
      <c r="B1627" s="30" t="s">
        <v>6676</v>
      </c>
      <c r="D1627" s="27" t="s">
        <v>8688</v>
      </c>
      <c r="F1627" s="27" t="s">
        <v>8689</v>
      </c>
      <c r="G1627" s="37" t="s">
        <v>6628</v>
      </c>
      <c r="H1627" s="123" t="s">
        <v>8690</v>
      </c>
      <c r="I1627" s="27" t="s">
        <v>6788</v>
      </c>
      <c r="J1627" s="27" t="s">
        <v>8691</v>
      </c>
      <c r="K1627" s="27" t="s">
        <v>4956</v>
      </c>
      <c r="M1627" s="27" t="str">
        <f>IF(SUMPRODUCT(($H$2:H1627=H1627)*1)=1,I1627,LOOKUP(1,0/($H$1:H1626=H1627),$M$1:M1626)&amp;","&amp;I1627)</f>
        <v>TS0103 Account Link Gateway,TS0125 外匯業務系統,CH0018 行動銀行系統,UP0136 OpenAPI開放平台</v>
      </c>
    </row>
    <row r="1628" spans="1:13" ht="16.5">
      <c r="A1628" s="27" t="s">
        <v>6564</v>
      </c>
      <c r="B1628" s="30" t="s">
        <v>6676</v>
      </c>
      <c r="D1628" s="27" t="s">
        <v>8688</v>
      </c>
      <c r="F1628" s="27" t="s">
        <v>8689</v>
      </c>
      <c r="G1628" s="37" t="s">
        <v>6628</v>
      </c>
      <c r="H1628" s="123" t="s">
        <v>8690</v>
      </c>
      <c r="I1628" s="27" t="s">
        <v>6912</v>
      </c>
      <c r="J1628" s="27" t="s">
        <v>8691</v>
      </c>
      <c r="K1628" s="27" t="s">
        <v>4956</v>
      </c>
      <c r="L1628" s="124"/>
      <c r="M1628" s="27" t="str">
        <f>IF(SUMPRODUCT(($H$2:H1628=H1628)*1)=1,I1628,LOOKUP(1,0/($H$1:H1627=H1628),$M$1:M1627)&amp;","&amp;I1628)</f>
        <v>TS0103 Account Link Gateway,TS0125 外匯業務系統,CH0018 行動銀行系統,UP0136 OpenAPI開放平台,TS0096 財金業務支援系統(TSS)</v>
      </c>
    </row>
    <row r="1629" spans="1:13" ht="16.5">
      <c r="A1629" s="27" t="s">
        <v>6564</v>
      </c>
      <c r="B1629" s="30" t="s">
        <v>6676</v>
      </c>
      <c r="D1629" s="27" t="s">
        <v>8688</v>
      </c>
      <c r="F1629" s="27" t="s">
        <v>8689</v>
      </c>
      <c r="G1629" s="37" t="s">
        <v>6628</v>
      </c>
      <c r="H1629" s="123" t="s">
        <v>8690</v>
      </c>
      <c r="I1629" s="27" t="s">
        <v>10637</v>
      </c>
      <c r="J1629" s="27" t="s">
        <v>8691</v>
      </c>
      <c r="K1629" s="27" t="s">
        <v>4956</v>
      </c>
      <c r="L1629" s="124" t="s">
        <v>10592</v>
      </c>
      <c r="M1629" s="27" t="str">
        <f>IF(SUMPRODUCT(($H$2:H1629=H1629)*1)=1,I1629,LOOKUP(1,0/($H$1:H1628=H1629),$M$1:M1628)&amp;","&amp;I1629)</f>
        <v>TS0103 Account Link Gateway,TS0125 外匯業務系統,CH0018 行動銀行系統,UP0136 OpenAPI開放平台,TS0096 財金業務支援系統(TSS),TSS007 玉證交易資訊系統</v>
      </c>
    </row>
    <row r="1630" spans="1:13">
      <c r="A1630" s="27" t="s">
        <v>6564</v>
      </c>
      <c r="B1630" s="27" t="s">
        <v>6676</v>
      </c>
      <c r="D1630" s="27" t="s">
        <v>8692</v>
      </c>
      <c r="F1630" s="27" t="s">
        <v>8693</v>
      </c>
      <c r="G1630" s="37" t="s">
        <v>6628</v>
      </c>
      <c r="H1630" s="123" t="s">
        <v>8694</v>
      </c>
      <c r="I1630" s="27" t="s">
        <v>6793</v>
      </c>
      <c r="J1630" s="27" t="s">
        <v>8695</v>
      </c>
      <c r="K1630" s="27" t="s">
        <v>4956</v>
      </c>
      <c r="M1630" s="27" t="str">
        <f>IF(SUMPRODUCT(($H$2:H1630=H1630)*1)=1,I1630,LOOKUP(1,0/($H$1:H1629=H1630),$M$1:M1629)&amp;","&amp;I1630)</f>
        <v>OA0075 敏捷行銷顧客經營系統</v>
      </c>
    </row>
    <row r="1631" spans="1:13">
      <c r="A1631" s="27" t="s">
        <v>6564</v>
      </c>
      <c r="B1631" s="27" t="s">
        <v>6676</v>
      </c>
      <c r="D1631" s="126" t="s">
        <v>8696</v>
      </c>
      <c r="F1631" s="27" t="s">
        <v>8697</v>
      </c>
      <c r="G1631" s="37" t="s">
        <v>6628</v>
      </c>
      <c r="H1631" s="123" t="s">
        <v>8698</v>
      </c>
      <c r="I1631" s="27" t="s">
        <v>6793</v>
      </c>
      <c r="J1631" s="27" t="s">
        <v>8699</v>
      </c>
      <c r="K1631" s="27" t="s">
        <v>4956</v>
      </c>
      <c r="M1631" s="27" t="str">
        <f>IF(SUMPRODUCT(($H$2:H1631=H1631)*1)=1,I1631,LOOKUP(1,0/($H$1:H1630=H1631),$M$1:M1630)&amp;","&amp;I1631)</f>
        <v>OA0075 敏捷行銷顧客經營系統</v>
      </c>
    </row>
    <row r="1632" spans="1:13">
      <c r="A1632" s="27" t="s">
        <v>6564</v>
      </c>
      <c r="B1632" s="27" t="s">
        <v>6676</v>
      </c>
      <c r="D1632" s="27" t="s">
        <v>8700</v>
      </c>
      <c r="F1632" s="27" t="s">
        <v>8701</v>
      </c>
      <c r="G1632" s="37" t="s">
        <v>6628</v>
      </c>
      <c r="H1632" s="123" t="s">
        <v>8702</v>
      </c>
      <c r="I1632" s="27" t="s">
        <v>6694</v>
      </c>
      <c r="J1632" s="32" t="s">
        <v>8703</v>
      </c>
      <c r="K1632" s="27" t="s">
        <v>4956</v>
      </c>
      <c r="M1632" s="27" t="str">
        <f>IF(SUMPRODUCT(($H$2:H1632=H1632)*1)=1,I1632,LOOKUP(1,0/($H$1:H1631=H1632),$M$1:M1631)&amp;","&amp;I1632)</f>
        <v>CH0018 行動銀行系統</v>
      </c>
    </row>
    <row r="1633" spans="1:13">
      <c r="A1633" s="27" t="s">
        <v>6564</v>
      </c>
      <c r="B1633" s="27" t="s">
        <v>6676</v>
      </c>
      <c r="D1633" s="27" t="s">
        <v>8636</v>
      </c>
      <c r="E1633" s="27" t="s">
        <v>6584</v>
      </c>
      <c r="F1633" s="27" t="s">
        <v>8704</v>
      </c>
      <c r="G1633" s="37" t="s">
        <v>6628</v>
      </c>
      <c r="H1633" s="123" t="s">
        <v>8705</v>
      </c>
      <c r="J1633" s="32" t="s">
        <v>8706</v>
      </c>
      <c r="K1633" s="27" t="s">
        <v>8640</v>
      </c>
      <c r="L1633" s="27" t="s">
        <v>8707</v>
      </c>
      <c r="M1633" s="27">
        <f>IF(SUMPRODUCT(($H$2:H1633=H1633)*1)=1,I1633,LOOKUP(1,0/($H$1:H1632=H1633),$M$1:M1632)&amp;","&amp;I1633)</f>
        <v>0</v>
      </c>
    </row>
    <row r="1634" spans="1:13" ht="16.5">
      <c r="A1634" s="27" t="s">
        <v>6564</v>
      </c>
      <c r="B1634" s="27" t="s">
        <v>6676</v>
      </c>
      <c r="D1634" s="27" t="s">
        <v>8636</v>
      </c>
      <c r="E1634" s="27" t="s">
        <v>6584</v>
      </c>
      <c r="F1634" s="27" t="s">
        <v>8708</v>
      </c>
      <c r="G1634" s="37" t="s">
        <v>6628</v>
      </c>
      <c r="H1634" s="123" t="s">
        <v>8709</v>
      </c>
      <c r="J1634" s="27" t="s">
        <v>8710</v>
      </c>
      <c r="K1634" s="27" t="s">
        <v>8640</v>
      </c>
      <c r="L1634" s="124" t="s">
        <v>8711</v>
      </c>
      <c r="M1634" s="27">
        <f>IF(SUMPRODUCT(($H$2:H1634=H1634)*1)=1,I1634,LOOKUP(1,0/($H$1:H1633=H1634),$M$1:M1633)&amp;","&amp;I1634)</f>
        <v>0</v>
      </c>
    </row>
    <row r="1635" spans="1:13" ht="16.5">
      <c r="A1635" s="27" t="s">
        <v>8619</v>
      </c>
      <c r="B1635" s="27" t="s">
        <v>6676</v>
      </c>
      <c r="D1635" s="27" t="s">
        <v>8712</v>
      </c>
      <c r="F1635" s="27" t="s">
        <v>8713</v>
      </c>
      <c r="G1635" s="37" t="s">
        <v>8620</v>
      </c>
      <c r="H1635" s="123" t="s">
        <v>365</v>
      </c>
      <c r="I1635" s="27" t="s">
        <v>6729</v>
      </c>
      <c r="J1635" s="27" t="s">
        <v>8714</v>
      </c>
      <c r="K1635" s="27" t="s">
        <v>8624</v>
      </c>
      <c r="L1635" s="124" t="s">
        <v>370</v>
      </c>
      <c r="M1635" s="27" t="str">
        <f>IF(SUMPRODUCT(($H$2:H1635=H1635)*1)=1,I1635,LOOKUP(1,0/($H$1:H1634=H1635),$M$1:M1634)&amp;","&amp;I1635)</f>
        <v>CH0031 電子支付系統</v>
      </c>
    </row>
    <row r="1636" spans="1:13" ht="16.5">
      <c r="A1636" s="27" t="s">
        <v>6819</v>
      </c>
      <c r="B1636" s="27" t="s">
        <v>6676</v>
      </c>
      <c r="D1636" s="27" t="s">
        <v>8715</v>
      </c>
      <c r="F1636" s="27" t="s">
        <v>8716</v>
      </c>
      <c r="G1636" s="37" t="s">
        <v>6821</v>
      </c>
      <c r="H1636" s="123" t="s">
        <v>8717</v>
      </c>
      <c r="I1636" s="27" t="s">
        <v>6731</v>
      </c>
      <c r="J1636" s="27" t="s">
        <v>8718</v>
      </c>
      <c r="K1636" s="27" t="s">
        <v>8719</v>
      </c>
      <c r="L1636" s="124"/>
      <c r="M1636" s="27" t="str">
        <f>IF(SUMPRODUCT(($H$2:H1636=H1636)*1)=1,I1636,LOOKUP(1,0/($H$1:H1635=H1636),$M$1:M1635)&amp;","&amp;I1636)</f>
        <v>CH0025 個網銀系統(PIB)</v>
      </c>
    </row>
    <row r="1637" spans="1:13" ht="16.5">
      <c r="A1637" s="27" t="s">
        <v>6819</v>
      </c>
      <c r="B1637" s="27" t="s">
        <v>6676</v>
      </c>
      <c r="D1637" s="27" t="s">
        <v>8720</v>
      </c>
      <c r="F1637" s="27" t="s">
        <v>7142</v>
      </c>
      <c r="G1637" s="37" t="s">
        <v>6821</v>
      </c>
      <c r="H1637" s="123" t="s">
        <v>8721</v>
      </c>
      <c r="I1637" s="27" t="s">
        <v>6694</v>
      </c>
      <c r="J1637" s="27" t="s">
        <v>8722</v>
      </c>
      <c r="K1637" s="27" t="s">
        <v>8719</v>
      </c>
      <c r="L1637" s="124"/>
      <c r="M1637" s="27" t="str">
        <f>IF(SUMPRODUCT(($H$2:H1637=H1637)*1)=1,I1637,LOOKUP(1,0/($H$1:H1636=H1637),$M$1:M1636)&amp;","&amp;I1637)</f>
        <v>CH0018 行動銀行系統</v>
      </c>
    </row>
    <row r="1638" spans="1:13" ht="16.5">
      <c r="A1638" s="27" t="s">
        <v>6819</v>
      </c>
      <c r="B1638" s="27" t="s">
        <v>6676</v>
      </c>
      <c r="D1638" s="27" t="s">
        <v>8720</v>
      </c>
      <c r="F1638" s="27" t="s">
        <v>7142</v>
      </c>
      <c r="G1638" s="37" t="s">
        <v>6821</v>
      </c>
      <c r="H1638" s="123" t="s">
        <v>8721</v>
      </c>
      <c r="I1638" s="27" t="s">
        <v>6731</v>
      </c>
      <c r="J1638" s="27" t="s">
        <v>8722</v>
      </c>
      <c r="K1638" s="27" t="s">
        <v>8719</v>
      </c>
      <c r="L1638" s="124"/>
      <c r="M1638" s="27" t="str">
        <f>IF(SUMPRODUCT(($H$2:H1638=H1638)*1)=1,I1638,LOOKUP(1,0/($H$1:H1637=H1638),$M$1:M1637)&amp;","&amp;I1638)</f>
        <v>CH0018 行動銀行系統,CH0025 個網銀系統(PIB)</v>
      </c>
    </row>
    <row r="1639" spans="1:13">
      <c r="A1639" s="27" t="s">
        <v>6564</v>
      </c>
      <c r="B1639" s="27" t="s">
        <v>6676</v>
      </c>
      <c r="D1639" s="27" t="s">
        <v>8723</v>
      </c>
      <c r="F1639" s="27" t="s">
        <v>8724</v>
      </c>
      <c r="G1639" s="37" t="s">
        <v>6628</v>
      </c>
      <c r="H1639" s="123" t="s">
        <v>8725</v>
      </c>
      <c r="I1639" s="27" t="s">
        <v>6694</v>
      </c>
      <c r="J1639" s="27" t="s">
        <v>8726</v>
      </c>
      <c r="K1639" s="27" t="s">
        <v>8727</v>
      </c>
      <c r="L1639" s="27" t="s">
        <v>8728</v>
      </c>
      <c r="M1639" s="27" t="str">
        <f>IF(SUMPRODUCT(($H$2:H1639=H1639)*1)=1,I1639,LOOKUP(1,0/($H$1:H1638=H1639),$M$1:M1638)&amp;","&amp;I1639)</f>
        <v>CH0018 行動銀行系統</v>
      </c>
    </row>
    <row r="1640" spans="1:13" ht="16.5">
      <c r="A1640" s="27" t="s">
        <v>6564</v>
      </c>
      <c r="B1640" s="27" t="s">
        <v>6676</v>
      </c>
      <c r="D1640" s="27" t="s">
        <v>8723</v>
      </c>
      <c r="F1640" s="27" t="s">
        <v>8724</v>
      </c>
      <c r="G1640" s="37" t="s">
        <v>6628</v>
      </c>
      <c r="H1640" s="123" t="s">
        <v>8725</v>
      </c>
      <c r="I1640" s="27" t="s">
        <v>6788</v>
      </c>
      <c r="J1640" s="27" t="s">
        <v>8726</v>
      </c>
      <c r="K1640" s="27" t="s">
        <v>8727</v>
      </c>
      <c r="L1640" s="124" t="s">
        <v>8729</v>
      </c>
      <c r="M1640" s="27" t="str">
        <f>IF(SUMPRODUCT(($H$2:H1640=H1640)*1)=1,I1640,LOOKUP(1,0/($H$1:H1639=H1640),$M$1:M1639)&amp;","&amp;I1640)</f>
        <v>CH0018 行動銀行系統,UP0136 OpenAPI開放平台</v>
      </c>
    </row>
    <row r="1641" spans="1:13" ht="16.5">
      <c r="A1641" s="27" t="s">
        <v>6819</v>
      </c>
      <c r="B1641" s="27" t="s">
        <v>6676</v>
      </c>
      <c r="D1641" s="27" t="s">
        <v>8730</v>
      </c>
      <c r="F1641" s="27" t="s">
        <v>6207</v>
      </c>
      <c r="G1641" s="37" t="s">
        <v>6821</v>
      </c>
      <c r="H1641" s="123" t="s">
        <v>8731</v>
      </c>
      <c r="J1641" s="27" t="s">
        <v>8732</v>
      </c>
      <c r="K1641" s="27" t="s">
        <v>8733</v>
      </c>
      <c r="L1641" s="124" t="s">
        <v>8734</v>
      </c>
      <c r="M1641" s="27">
        <f>IF(SUMPRODUCT(($H$2:H1641=H1641)*1)=1,I1641,LOOKUP(1,0/($H$1:H1640=H1641),$M$1:M1640)&amp;","&amp;I1641)</f>
        <v>0</v>
      </c>
    </row>
    <row r="1642" spans="1:13" ht="16.5">
      <c r="A1642" s="27" t="s">
        <v>6819</v>
      </c>
      <c r="B1642" s="27" t="s">
        <v>6676</v>
      </c>
      <c r="D1642" s="27" t="s">
        <v>8730</v>
      </c>
      <c r="F1642" s="27" t="s">
        <v>6367</v>
      </c>
      <c r="G1642" s="37" t="s">
        <v>6821</v>
      </c>
      <c r="H1642" s="123" t="s">
        <v>8735</v>
      </c>
      <c r="J1642" s="27" t="s">
        <v>8732</v>
      </c>
      <c r="K1642" s="27" t="s">
        <v>8733</v>
      </c>
      <c r="L1642" s="124" t="s">
        <v>8736</v>
      </c>
      <c r="M1642" s="27">
        <f>IF(SUMPRODUCT(($H$2:H1642=H1642)*1)=1,I1642,LOOKUP(1,0/($H$1:H1641=H1642),$M$1:M1641)&amp;","&amp;I1642)</f>
        <v>0</v>
      </c>
    </row>
    <row r="1643" spans="1:13" ht="16.5">
      <c r="A1643" s="27" t="s">
        <v>6819</v>
      </c>
      <c r="B1643" s="27" t="s">
        <v>6676</v>
      </c>
      <c r="D1643" s="27" t="s">
        <v>8737</v>
      </c>
      <c r="F1643" s="27" t="s">
        <v>8039</v>
      </c>
      <c r="G1643" s="37" t="s">
        <v>6821</v>
      </c>
      <c r="H1643" s="123" t="s">
        <v>8738</v>
      </c>
      <c r="J1643" s="27" t="s">
        <v>8739</v>
      </c>
      <c r="K1643" s="27" t="s">
        <v>8733</v>
      </c>
      <c r="L1643" s="124" t="s">
        <v>8740</v>
      </c>
      <c r="M1643" s="27">
        <f>IF(SUMPRODUCT(($H$2:H1643=H1643)*1)=1,I1643,LOOKUP(1,0/($H$1:H1642=H1643),$M$1:M1642)&amp;","&amp;I1643)</f>
        <v>0</v>
      </c>
    </row>
    <row r="1644" spans="1:13" ht="16.5">
      <c r="A1644" s="27" t="s">
        <v>8619</v>
      </c>
      <c r="B1644" s="27" t="s">
        <v>6676</v>
      </c>
      <c r="D1644" s="27" t="s">
        <v>8741</v>
      </c>
      <c r="F1644" s="27" t="s">
        <v>8742</v>
      </c>
      <c r="G1644" s="37" t="s">
        <v>8620</v>
      </c>
      <c r="H1644" s="123" t="s">
        <v>2489</v>
      </c>
      <c r="I1644" s="27" t="s">
        <v>6610</v>
      </c>
      <c r="J1644" s="27" t="s">
        <v>8743</v>
      </c>
      <c r="K1644" s="27" t="s">
        <v>8624</v>
      </c>
      <c r="L1644" s="124" t="s">
        <v>5397</v>
      </c>
      <c r="M1644" s="27" t="str">
        <f>IF(SUMPRODUCT(($H$2:H1644=H1644)*1)=1,I1644,LOOKUP(1,0/($H$1:H1643=H1644),$M$1:M1643)&amp;","&amp;I1644)</f>
        <v>TS0052 客服系統</v>
      </c>
    </row>
    <row r="1645" spans="1:13" ht="16.5">
      <c r="A1645" s="27" t="s">
        <v>6819</v>
      </c>
      <c r="B1645" s="27" t="s">
        <v>6676</v>
      </c>
      <c r="D1645" s="32" t="s">
        <v>8744</v>
      </c>
      <c r="F1645" s="27" t="s">
        <v>7268</v>
      </c>
      <c r="G1645" s="37" t="s">
        <v>6821</v>
      </c>
      <c r="H1645" s="123" t="s">
        <v>8745</v>
      </c>
      <c r="I1645" s="27" t="s">
        <v>6704</v>
      </c>
      <c r="J1645" s="27" t="s">
        <v>8746</v>
      </c>
      <c r="K1645" s="27" t="s">
        <v>7622</v>
      </c>
      <c r="L1645" s="124" t="s">
        <v>8747</v>
      </c>
      <c r="M1645" s="27" t="str">
        <f>IF(SUMPRODUCT(($H$2:H1645=H1645)*1)=1,I1645,LOOKUP(1,0/($H$1:H1644=H1645),$M$1:M1644)&amp;","&amp;I1645)</f>
        <v>TS0139 個人貸款整合系統</v>
      </c>
    </row>
    <row r="1646" spans="1:13" ht="16.5">
      <c r="A1646" s="27" t="s">
        <v>6819</v>
      </c>
      <c r="B1646" s="27" t="s">
        <v>6676</v>
      </c>
      <c r="D1646" s="27" t="s">
        <v>8748</v>
      </c>
      <c r="E1646" s="27" t="s">
        <v>6689</v>
      </c>
      <c r="F1646" s="27" t="s">
        <v>5053</v>
      </c>
      <c r="G1646" s="37" t="s">
        <v>6821</v>
      </c>
      <c r="H1646" s="123" t="s">
        <v>8749</v>
      </c>
      <c r="I1646" s="27" t="s">
        <v>6704</v>
      </c>
      <c r="J1646" s="27" t="s">
        <v>8750</v>
      </c>
      <c r="K1646" s="27" t="s">
        <v>4985</v>
      </c>
      <c r="L1646" s="124" t="s">
        <v>8751</v>
      </c>
      <c r="M1646" s="27" t="str">
        <f>IF(SUMPRODUCT(($H$2:H1646=H1646)*1)=1,I1646,LOOKUP(1,0/($H$1:H1645=H1646),$M$1:M1645)&amp;","&amp;I1646)</f>
        <v>TS0139 個人貸款整合系統</v>
      </c>
    </row>
    <row r="1647" spans="1:13" ht="16.5">
      <c r="A1647" s="27" t="s">
        <v>6819</v>
      </c>
      <c r="B1647" s="27" t="s">
        <v>6676</v>
      </c>
      <c r="D1647" s="27" t="s">
        <v>8752</v>
      </c>
      <c r="F1647" s="27" t="s">
        <v>5052</v>
      </c>
      <c r="G1647" s="37" t="s">
        <v>6821</v>
      </c>
      <c r="H1647" s="123" t="s">
        <v>8753</v>
      </c>
      <c r="J1647" s="27" t="s">
        <v>8754</v>
      </c>
      <c r="K1647" s="27" t="s">
        <v>8733</v>
      </c>
      <c r="L1647" s="124" t="s">
        <v>8755</v>
      </c>
      <c r="M1647" s="27">
        <f>IF(SUMPRODUCT(($H$2:H1647=H1647)*1)=1,I1647,LOOKUP(1,0/($H$1:H1646=H1647),$M$1:M1646)&amp;","&amp;I1647)</f>
        <v>0</v>
      </c>
    </row>
    <row r="1648" spans="1:13" ht="16.5">
      <c r="A1648" s="27" t="s">
        <v>6819</v>
      </c>
      <c r="B1648" s="27" t="s">
        <v>6676</v>
      </c>
      <c r="D1648" s="27" t="s">
        <v>8756</v>
      </c>
      <c r="F1648" s="27" t="s">
        <v>8757</v>
      </c>
      <c r="G1648" s="37" t="s">
        <v>6821</v>
      </c>
      <c r="H1648" s="123" t="s">
        <v>8758</v>
      </c>
      <c r="J1648" s="27" t="s">
        <v>8759</v>
      </c>
      <c r="K1648" s="27" t="s">
        <v>8733</v>
      </c>
      <c r="L1648" s="124" t="s">
        <v>8760</v>
      </c>
      <c r="M1648" s="27">
        <f>IF(SUMPRODUCT(($H$2:H1648=H1648)*1)=1,I1648,LOOKUP(1,0/($H$1:H1647=H1648),$M$1:M1647)&amp;","&amp;I1648)</f>
        <v>0</v>
      </c>
    </row>
    <row r="1649" spans="1:16" ht="16.5">
      <c r="A1649" s="27" t="s">
        <v>6819</v>
      </c>
      <c r="B1649" s="27" t="s">
        <v>6676</v>
      </c>
      <c r="D1649" s="27" t="s">
        <v>8761</v>
      </c>
      <c r="F1649" s="27" t="s">
        <v>8762</v>
      </c>
      <c r="G1649" s="37" t="s">
        <v>6821</v>
      </c>
      <c r="H1649" s="123" t="s">
        <v>8763</v>
      </c>
      <c r="J1649" s="27" t="s">
        <v>8764</v>
      </c>
      <c r="K1649" s="27" t="s">
        <v>8733</v>
      </c>
      <c r="L1649" s="124" t="s">
        <v>8765</v>
      </c>
      <c r="M1649" s="27">
        <f>IF(SUMPRODUCT(($H$2:H1649=H1649)*1)=1,I1649,LOOKUP(1,0/($H$1:H1648=H1649),$M$1:M1648)&amp;","&amp;I1649)</f>
        <v>0</v>
      </c>
    </row>
    <row r="1650" spans="1:16" ht="16.5">
      <c r="A1650" s="27" t="s">
        <v>6819</v>
      </c>
      <c r="B1650" s="27" t="s">
        <v>6676</v>
      </c>
      <c r="D1650" s="27" t="s">
        <v>8766</v>
      </c>
      <c r="F1650" s="27" t="s">
        <v>7010</v>
      </c>
      <c r="G1650" s="37" t="s">
        <v>6821</v>
      </c>
      <c r="H1650" s="123" t="s">
        <v>8767</v>
      </c>
      <c r="J1650" s="27" t="s">
        <v>8768</v>
      </c>
      <c r="K1650" s="27" t="s">
        <v>8769</v>
      </c>
      <c r="L1650" s="124" t="s">
        <v>8770</v>
      </c>
      <c r="M1650" s="27">
        <f>IF(SUMPRODUCT(($H$2:H1650=H1650)*1)=1,I1650,LOOKUP(1,0/($H$1:H1649=H1650),$M$1:M1649)&amp;","&amp;I1650)</f>
        <v>0</v>
      </c>
    </row>
    <row r="1651" spans="1:16" ht="16.5">
      <c r="A1651" s="27" t="s">
        <v>6819</v>
      </c>
      <c r="B1651" s="27" t="s">
        <v>6676</v>
      </c>
      <c r="D1651" s="27" t="s">
        <v>8771</v>
      </c>
      <c r="F1651" s="27" t="s">
        <v>8457</v>
      </c>
      <c r="G1651" s="37" t="s">
        <v>6821</v>
      </c>
      <c r="H1651" s="123" t="s">
        <v>8772</v>
      </c>
      <c r="J1651" s="27" t="s">
        <v>8773</v>
      </c>
      <c r="K1651" s="27" t="s">
        <v>8769</v>
      </c>
      <c r="L1651" s="124" t="s">
        <v>8774</v>
      </c>
      <c r="M1651" s="27">
        <f>IF(SUMPRODUCT(($H$2:H1651=H1651)*1)=1,I1651,LOOKUP(1,0/($H$1:H1650=H1651),$M$1:M1650)&amp;","&amp;I1651)</f>
        <v>0</v>
      </c>
    </row>
    <row r="1652" spans="1:16" ht="16.5">
      <c r="A1652" s="27" t="s">
        <v>6819</v>
      </c>
      <c r="B1652" s="27" t="s">
        <v>6676</v>
      </c>
      <c r="D1652" s="27" t="s">
        <v>8775</v>
      </c>
      <c r="F1652" s="27" t="s">
        <v>8776</v>
      </c>
      <c r="G1652" s="37" t="s">
        <v>6821</v>
      </c>
      <c r="H1652" s="123" t="s">
        <v>8777</v>
      </c>
      <c r="J1652" s="27" t="s">
        <v>8778</v>
      </c>
      <c r="K1652" s="27" t="s">
        <v>8769</v>
      </c>
      <c r="L1652" s="124" t="s">
        <v>8779</v>
      </c>
      <c r="M1652" s="27">
        <f>IF(SUMPRODUCT(($H$2:H1652=H1652)*1)=1,I1652,LOOKUP(1,0/($H$1:H1651=H1652),$M$1:M1651)&amp;","&amp;I1652)</f>
        <v>0</v>
      </c>
    </row>
    <row r="1653" spans="1:16" ht="16.5">
      <c r="A1653" s="27" t="s">
        <v>6819</v>
      </c>
      <c r="B1653" s="27" t="s">
        <v>6676</v>
      </c>
      <c r="D1653" s="27" t="s">
        <v>8775</v>
      </c>
      <c r="F1653" s="27" t="s">
        <v>8780</v>
      </c>
      <c r="G1653" s="37" t="s">
        <v>6821</v>
      </c>
      <c r="H1653" s="123" t="s">
        <v>8781</v>
      </c>
      <c r="J1653" s="27" t="s">
        <v>8778</v>
      </c>
      <c r="K1653" s="27" t="s">
        <v>8769</v>
      </c>
      <c r="L1653" s="124" t="s">
        <v>8782</v>
      </c>
      <c r="M1653" s="27">
        <f>IF(SUMPRODUCT(($H$2:H1653=H1653)*1)=1,I1653,LOOKUP(1,0/($H$1:H1652=H1653),$M$1:M1652)&amp;","&amp;I1653)</f>
        <v>0</v>
      </c>
    </row>
    <row r="1654" spans="1:16" ht="16.5">
      <c r="A1654" s="27" t="s">
        <v>6819</v>
      </c>
      <c r="B1654" s="27" t="s">
        <v>6676</v>
      </c>
      <c r="D1654" s="27" t="s">
        <v>8783</v>
      </c>
      <c r="F1654" s="27" t="s">
        <v>7266</v>
      </c>
      <c r="G1654" s="37" t="s">
        <v>6821</v>
      </c>
      <c r="H1654" s="123" t="s">
        <v>8784</v>
      </c>
      <c r="J1654" s="27" t="s">
        <v>8785</v>
      </c>
      <c r="K1654" s="27" t="s">
        <v>5040</v>
      </c>
      <c r="L1654" s="124" t="s">
        <v>8786</v>
      </c>
      <c r="M1654" s="27">
        <f>IF(SUMPRODUCT(($H$2:H1654=H1654)*1)=1,I1654,LOOKUP(1,0/($H$1:H1653=H1654),$M$1:M1653)&amp;","&amp;I1654)</f>
        <v>0</v>
      </c>
    </row>
    <row r="1655" spans="1:16">
      <c r="A1655" s="27" t="s">
        <v>6819</v>
      </c>
      <c r="B1655" s="27" t="s">
        <v>6676</v>
      </c>
      <c r="D1655" s="27" t="s">
        <v>8787</v>
      </c>
      <c r="F1655" s="27" t="s">
        <v>8102</v>
      </c>
      <c r="G1655" s="37" t="s">
        <v>6821</v>
      </c>
      <c r="H1655" s="123" t="s">
        <v>8788</v>
      </c>
      <c r="J1655" s="27" t="s">
        <v>8789</v>
      </c>
      <c r="K1655" s="27" t="s">
        <v>5084</v>
      </c>
      <c r="L1655" s="27" t="s">
        <v>8790</v>
      </c>
      <c r="M1655" s="27">
        <f>IF(SUMPRODUCT(($H$2:H1655=H1655)*1)=1,I1655,LOOKUP(1,0/($H$1:H1654=H1655),$M$1:M1654)&amp;","&amp;I1655)</f>
        <v>0</v>
      </c>
    </row>
    <row r="1656" spans="1:16">
      <c r="A1656" s="27" t="s">
        <v>6819</v>
      </c>
      <c r="B1656" s="27" t="s">
        <v>6676</v>
      </c>
      <c r="D1656" s="27" t="s">
        <v>8791</v>
      </c>
      <c r="F1656" s="27" t="s">
        <v>8792</v>
      </c>
      <c r="G1656" s="37" t="s">
        <v>6821</v>
      </c>
      <c r="H1656" s="123" t="s">
        <v>8793</v>
      </c>
      <c r="J1656" s="27" t="s">
        <v>8794</v>
      </c>
      <c r="K1656" s="27" t="s">
        <v>8795</v>
      </c>
      <c r="L1656" s="27" t="s">
        <v>8796</v>
      </c>
      <c r="M1656" s="27">
        <f>IF(SUMPRODUCT(($H$2:H1656=H1656)*1)=1,I1656,LOOKUP(1,0/($H$1:H1655=H1656),$M$1:M1655)&amp;","&amp;I1656)</f>
        <v>0</v>
      </c>
    </row>
    <row r="1657" spans="1:16" ht="16.5">
      <c r="A1657" s="27" t="s">
        <v>6819</v>
      </c>
      <c r="B1657" s="27" t="s">
        <v>6676</v>
      </c>
      <c r="D1657" s="27" t="s">
        <v>8797</v>
      </c>
      <c r="F1657" s="27" t="s">
        <v>8798</v>
      </c>
      <c r="G1657" s="37" t="s">
        <v>6821</v>
      </c>
      <c r="H1657" s="123" t="s">
        <v>8799</v>
      </c>
      <c r="J1657" s="27" t="s">
        <v>8800</v>
      </c>
      <c r="K1657" s="27" t="s">
        <v>8795</v>
      </c>
      <c r="L1657" s="124" t="s">
        <v>8801</v>
      </c>
      <c r="M1657" s="27">
        <f>IF(SUMPRODUCT(($H$2:H1657=H1657)*1)=1,I1657,LOOKUP(1,0/($H$1:H1656=H1657),$M$1:M1656)&amp;","&amp;I1657)</f>
        <v>0</v>
      </c>
      <c r="P1657" s="27" t="s">
        <v>8821</v>
      </c>
    </row>
    <row r="1658" spans="1:16" ht="16.5">
      <c r="A1658" s="30" t="s">
        <v>6819</v>
      </c>
      <c r="B1658" s="27" t="s">
        <v>6676</v>
      </c>
      <c r="D1658" s="27" t="s">
        <v>8802</v>
      </c>
      <c r="F1658" s="27" t="s">
        <v>8803</v>
      </c>
      <c r="G1658" s="37" t="s">
        <v>6821</v>
      </c>
      <c r="H1658" s="123" t="s">
        <v>8804</v>
      </c>
      <c r="I1658" s="30"/>
      <c r="J1658" s="27" t="s">
        <v>8805</v>
      </c>
      <c r="K1658" s="27" t="s">
        <v>8795</v>
      </c>
      <c r="L1658" s="124" t="s">
        <v>8806</v>
      </c>
      <c r="M1658" s="27">
        <f>IF(SUMPRODUCT(($H$2:H1658=H1658)*1)=1,I1658,LOOKUP(1,0/($H$1:H1657=H1658),$M$1:M1657)&amp;","&amp;I1658)</f>
        <v>0</v>
      </c>
    </row>
    <row r="1659" spans="1:16">
      <c r="A1659" s="27" t="s">
        <v>6819</v>
      </c>
      <c r="B1659" s="27" t="s">
        <v>6676</v>
      </c>
      <c r="D1659" s="123" t="s">
        <v>8807</v>
      </c>
      <c r="F1659" s="27" t="s">
        <v>8808</v>
      </c>
      <c r="G1659" s="37" t="s">
        <v>6821</v>
      </c>
      <c r="H1659" s="123" t="s">
        <v>8809</v>
      </c>
      <c r="J1659" s="123" t="s">
        <v>8810</v>
      </c>
      <c r="K1659" s="27" t="s">
        <v>8795</v>
      </c>
      <c r="L1659" s="27" t="s">
        <v>8811</v>
      </c>
      <c r="M1659" s="27">
        <f>IF(SUMPRODUCT(($H$2:H1659=H1659)*1)=1,I1659,LOOKUP(1,0/($H$1:H1658=H1659),$M$1:M1658)&amp;","&amp;I1659)</f>
        <v>0</v>
      </c>
    </row>
    <row r="1660" spans="1:16">
      <c r="A1660" s="27" t="s">
        <v>8619</v>
      </c>
      <c r="B1660" s="27" t="s">
        <v>6676</v>
      </c>
      <c r="D1660" s="123" t="s">
        <v>8741</v>
      </c>
      <c r="F1660" s="27" t="s">
        <v>8742</v>
      </c>
      <c r="G1660" s="37" t="s">
        <v>8620</v>
      </c>
      <c r="H1660" s="123" t="s">
        <v>2489</v>
      </c>
      <c r="I1660" s="27" t="s">
        <v>6782</v>
      </c>
      <c r="J1660" s="123" t="s">
        <v>8743</v>
      </c>
      <c r="K1660" s="27" t="s">
        <v>8624</v>
      </c>
      <c r="L1660" s="27" t="s">
        <v>5397</v>
      </c>
      <c r="M1660" s="27" t="str">
        <f>IF(SUMPRODUCT(($H$2:H1660=H1660)*1)=1,I1660,LOOKUP(1,0/($H$1:H1659=H1660),$M$1:M1659)&amp;","&amp;I1660)</f>
        <v>TS0052 客服系統,CH0052 線上服務應用系統</v>
      </c>
    </row>
    <row r="1661" spans="1:16">
      <c r="A1661" s="27" t="s">
        <v>6564</v>
      </c>
      <c r="B1661" s="27" t="s">
        <v>6676</v>
      </c>
      <c r="D1661" s="27" t="s">
        <v>8812</v>
      </c>
      <c r="F1661" s="27" t="s">
        <v>8813</v>
      </c>
      <c r="G1661" s="37" t="s">
        <v>6628</v>
      </c>
      <c r="H1661" s="123" t="s">
        <v>8814</v>
      </c>
      <c r="I1661" s="27" t="s">
        <v>6761</v>
      </c>
      <c r="J1661" s="123" t="s">
        <v>8815</v>
      </c>
      <c r="K1661" s="27" t="s">
        <v>5081</v>
      </c>
      <c r="M1661" s="27" t="str">
        <f>IF(SUMPRODUCT(($H$2:H1661=H1661)*1)=1,I1661,LOOKUP(1,0/($H$1:H1660=H1661),$M$1:M1660)&amp;","&amp;I1661)</f>
        <v>TS0077 新世代分行系統(NBS)</v>
      </c>
    </row>
    <row r="1662" spans="1:16">
      <c r="A1662" s="27" t="s">
        <v>6564</v>
      </c>
      <c r="B1662" s="27" t="s">
        <v>6676</v>
      </c>
      <c r="D1662" s="27" t="s">
        <v>8816</v>
      </c>
      <c r="E1662" s="27" t="s">
        <v>6566</v>
      </c>
      <c r="F1662" s="27" t="s">
        <v>8817</v>
      </c>
      <c r="G1662" s="37" t="s">
        <v>6628</v>
      </c>
      <c r="H1662" s="123" t="s">
        <v>8818</v>
      </c>
      <c r="I1662" s="27" t="s">
        <v>6761</v>
      </c>
      <c r="J1662" s="123" t="s">
        <v>8819</v>
      </c>
      <c r="K1662" s="27" t="s">
        <v>4955</v>
      </c>
      <c r="L1662" s="27" t="s">
        <v>8820</v>
      </c>
      <c r="M1662" s="27" t="str">
        <f>IF(SUMPRODUCT(($H$2:H1662=H1662)*1)=1,I1662,LOOKUP(1,0/($H$1:H1661=H1662),$M$1:M1661)&amp;","&amp;I1662)</f>
        <v>TS0077 新世代分行系統(NBS)</v>
      </c>
    </row>
    <row r="1663" spans="1:16">
      <c r="A1663" s="27" t="s">
        <v>6564</v>
      </c>
      <c r="B1663" s="27" t="s">
        <v>6676</v>
      </c>
      <c r="D1663" s="27" t="s">
        <v>7952</v>
      </c>
      <c r="E1663" s="27" t="s">
        <v>7107</v>
      </c>
      <c r="F1663" s="27" t="s">
        <v>7953</v>
      </c>
      <c r="G1663" s="37" t="s">
        <v>6628</v>
      </c>
      <c r="H1663" s="123" t="s">
        <v>7955</v>
      </c>
      <c r="I1663" s="27" t="s">
        <v>6761</v>
      </c>
      <c r="J1663" s="123" t="s">
        <v>7956</v>
      </c>
      <c r="K1663" s="27" t="s">
        <v>6726</v>
      </c>
      <c r="L1663" s="27" t="s">
        <v>8822</v>
      </c>
      <c r="M1663" s="27" t="str">
        <f>IF(SUMPRODUCT(($H$2:H1663=H1663)*1)=1,I1663,LOOKUP(1,0/($H$1:H1662=H1663),$M$1:M1662)&amp;","&amp;I1663)</f>
        <v>TS0077 新世代分行系統(NBS),TS0077 新世代分行系統(NBS)</v>
      </c>
    </row>
    <row r="1664" spans="1:16">
      <c r="A1664" s="27" t="s">
        <v>8619</v>
      </c>
      <c r="B1664" s="27" t="s">
        <v>6676</v>
      </c>
      <c r="D1664" s="27" t="s">
        <v>432</v>
      </c>
      <c r="G1664" s="37" t="s">
        <v>8620</v>
      </c>
      <c r="H1664" s="123" t="s">
        <v>8823</v>
      </c>
      <c r="I1664" s="27" t="s">
        <v>6782</v>
      </c>
      <c r="J1664" s="123" t="s">
        <v>8824</v>
      </c>
      <c r="K1664" s="27" t="s">
        <v>8624</v>
      </c>
      <c r="L1664" s="27" t="s">
        <v>5473</v>
      </c>
      <c r="M1664" s="27" t="str">
        <f>IF(SUMPRODUCT(($H$2:H1664=H1664)*1)=1,I1664,LOOKUP(1,0/($H$1:H1663=H1664),$M$1:M1663)&amp;","&amp;I1664)</f>
        <v>CH0052 線上服務應用系統</v>
      </c>
    </row>
    <row r="1665" spans="1:16">
      <c r="A1665" s="27" t="s">
        <v>8619</v>
      </c>
      <c r="B1665" s="27" t="s">
        <v>6676</v>
      </c>
      <c r="D1665" s="27" t="s">
        <v>432</v>
      </c>
      <c r="G1665" s="37" t="s">
        <v>8620</v>
      </c>
      <c r="H1665" s="123" t="s">
        <v>8823</v>
      </c>
      <c r="I1665" s="27" t="s">
        <v>6761</v>
      </c>
      <c r="J1665" s="123" t="s">
        <v>8824</v>
      </c>
      <c r="K1665" s="27" t="s">
        <v>8624</v>
      </c>
      <c r="L1665" s="27" t="s">
        <v>5473</v>
      </c>
      <c r="M1665" s="27" t="str">
        <f>IF(SUMPRODUCT(($H$2:H1665=H1665)*1)=1,I1665,LOOKUP(1,0/($H$1:H1664=H1665),$M$1:M1664)&amp;","&amp;I1665)</f>
        <v>CH0052 線上服務應用系統,TS0077 新世代分行系統(NBS)</v>
      </c>
    </row>
    <row r="1666" spans="1:16">
      <c r="A1666" s="27" t="s">
        <v>8619</v>
      </c>
      <c r="B1666" s="27" t="s">
        <v>6676</v>
      </c>
      <c r="D1666" s="27" t="s">
        <v>421</v>
      </c>
      <c r="G1666" s="37" t="s">
        <v>8620</v>
      </c>
      <c r="H1666" s="123" t="s">
        <v>2559</v>
      </c>
      <c r="I1666" s="27" t="s">
        <v>6632</v>
      </c>
      <c r="J1666" s="123" t="s">
        <v>8825</v>
      </c>
      <c r="K1666" s="27" t="s">
        <v>8624</v>
      </c>
      <c r="M1666" s="27" t="str">
        <f>IF(SUMPRODUCT(($H$2:H1666=H1666)*1)=1,I1666,LOOKUP(1,0/($H$1:H1665=H1666),$M$1:M1665)&amp;","&amp;I1666)</f>
        <v>CH0078 綜合對帳單系統(BSM)</v>
      </c>
      <c r="P1666" s="27" t="s">
        <v>10664</v>
      </c>
    </row>
    <row r="1667" spans="1:16" ht="16.5">
      <c r="A1667" s="27" t="s">
        <v>8619</v>
      </c>
      <c r="B1667" s="27" t="s">
        <v>6676</v>
      </c>
      <c r="D1667" s="27" t="s">
        <v>397</v>
      </c>
      <c r="G1667" s="37" t="s">
        <v>8620</v>
      </c>
      <c r="H1667" s="123" t="s">
        <v>391</v>
      </c>
      <c r="I1667" s="27" t="s">
        <v>6610</v>
      </c>
      <c r="J1667" s="27" t="s">
        <v>10638</v>
      </c>
      <c r="K1667" s="27" t="s">
        <v>10515</v>
      </c>
      <c r="L1667" s="124" t="s">
        <v>5391</v>
      </c>
      <c r="M1667" s="27" t="str">
        <f>IF(SUMPRODUCT(($H$2:H1667=H1667)*1)=1,I1667,LOOKUP(1,0/($H$1:H1666=H1667),$M$1:M1666)&amp;","&amp;I1667)</f>
        <v>TS0052 客服系統</v>
      </c>
      <c r="P1667" s="27" t="str">
        <f>LOOKUP(1,0/FIND(P1666,H:H),M:M)</f>
        <v>TS0052 客服系統</v>
      </c>
    </row>
    <row r="1668" spans="1:16" ht="16.5">
      <c r="A1668" s="27" t="s">
        <v>8619</v>
      </c>
      <c r="B1668" s="27" t="s">
        <v>6676</v>
      </c>
      <c r="D1668" s="27" t="s">
        <v>8826</v>
      </c>
      <c r="G1668" s="37" t="s">
        <v>8620</v>
      </c>
      <c r="H1668" s="123" t="s">
        <v>248</v>
      </c>
      <c r="I1668" s="27" t="s">
        <v>6786</v>
      </c>
      <c r="J1668" s="27" t="s">
        <v>8827</v>
      </c>
      <c r="K1668" s="27" t="s">
        <v>8624</v>
      </c>
      <c r="L1668" s="124" t="s">
        <v>233</v>
      </c>
      <c r="M1668" s="27" t="str">
        <f>IF(SUMPRODUCT(($H$2:H1668=H1668)*1)=1,I1668,LOOKUP(1,0/($H$1:H1667=H1668),$M$1:M1667)&amp;","&amp;I1668)</f>
        <v>TS0092 大消金系統</v>
      </c>
    </row>
    <row r="1669" spans="1:16" ht="16.5">
      <c r="A1669" s="27" t="s">
        <v>8619</v>
      </c>
      <c r="B1669" s="27" t="s">
        <v>6676</v>
      </c>
      <c r="D1669" s="27" t="s">
        <v>140</v>
      </c>
      <c r="G1669" s="37" t="s">
        <v>8620</v>
      </c>
      <c r="H1669" s="123" t="s">
        <v>465</v>
      </c>
      <c r="I1669" s="27" t="s">
        <v>6761</v>
      </c>
      <c r="J1669" s="27" t="s">
        <v>8828</v>
      </c>
      <c r="K1669" s="27" t="s">
        <v>8624</v>
      </c>
      <c r="L1669" s="124" t="s">
        <v>136</v>
      </c>
      <c r="M1669" s="27" t="str">
        <f>IF(SUMPRODUCT(($H$2:H1669=H1669)*1)=1,I1669,LOOKUP(1,0/($H$1:H1668=H1669),$M$1:M1668)&amp;","&amp;I1669)</f>
        <v>TS0077 新世代分行系統(NBS)</v>
      </c>
    </row>
    <row r="1670" spans="1:16" ht="16.5">
      <c r="A1670" s="27" t="s">
        <v>8619</v>
      </c>
      <c r="B1670" s="27" t="s">
        <v>6676</v>
      </c>
      <c r="F1670" s="27" t="s">
        <v>8829</v>
      </c>
      <c r="G1670" s="37" t="s">
        <v>8620</v>
      </c>
      <c r="H1670" s="123" t="s">
        <v>462</v>
      </c>
      <c r="I1670" s="27" t="s">
        <v>6761</v>
      </c>
      <c r="J1670" s="27" t="s">
        <v>8830</v>
      </c>
      <c r="K1670" s="27" t="s">
        <v>8624</v>
      </c>
      <c r="L1670" s="124"/>
      <c r="M1670" s="27" t="str">
        <f>IF(SUMPRODUCT(($H$2:H1670=H1670)*1)=1,I1670,LOOKUP(1,0/($H$1:H1669=H1670),$M$1:M1669)&amp;","&amp;I1670)</f>
        <v>TS0077 新世代分行系統(NBS)</v>
      </c>
    </row>
    <row r="1671" spans="1:16" ht="16.5">
      <c r="A1671" s="27" t="s">
        <v>8619</v>
      </c>
      <c r="B1671" s="27" t="s">
        <v>6676</v>
      </c>
      <c r="D1671" s="27" t="s">
        <v>324</v>
      </c>
      <c r="F1671" s="27" t="s">
        <v>10514</v>
      </c>
      <c r="G1671" s="37" t="s">
        <v>8620</v>
      </c>
      <c r="H1671" s="123" t="s">
        <v>10512</v>
      </c>
      <c r="J1671" s="27" t="s">
        <v>10513</v>
      </c>
      <c r="K1671" s="27" t="s">
        <v>10515</v>
      </c>
      <c r="L1671" s="124" t="s">
        <v>10516</v>
      </c>
      <c r="M1671" s="27">
        <f>IF(SUMPRODUCT(($H$2:H1671=H1671)*1)=1,I1671,LOOKUP(1,0/($H$1:H1670=H1671),$M$1:M1670)&amp;","&amp;I1671)</f>
        <v>0</v>
      </c>
    </row>
    <row r="1672" spans="1:16" ht="16.5">
      <c r="A1672" s="27" t="s">
        <v>6819</v>
      </c>
      <c r="B1672" s="27" t="s">
        <v>6676</v>
      </c>
      <c r="D1672" s="27" t="s">
        <v>8831</v>
      </c>
      <c r="F1672" s="27" t="s">
        <v>8832</v>
      </c>
      <c r="G1672" s="37" t="s">
        <v>6821</v>
      </c>
      <c r="H1672" s="123" t="s">
        <v>8833</v>
      </c>
      <c r="J1672" s="27" t="s">
        <v>8834</v>
      </c>
      <c r="K1672" s="27" t="s">
        <v>8769</v>
      </c>
      <c r="L1672" s="124" t="s">
        <v>8835</v>
      </c>
      <c r="M1672" s="27">
        <f>IF(SUMPRODUCT(($H$2:H1672=H1672)*1)=1,I1672,LOOKUP(1,0/($H$1:H1671=H1672),$M$1:M1671)&amp;","&amp;I1672)</f>
        <v>0</v>
      </c>
    </row>
    <row r="1673" spans="1:16" ht="16.5">
      <c r="A1673" s="27" t="s">
        <v>6819</v>
      </c>
      <c r="B1673" s="27" t="s">
        <v>6676</v>
      </c>
      <c r="D1673" s="27" t="s">
        <v>8831</v>
      </c>
      <c r="F1673" s="32" t="s">
        <v>8836</v>
      </c>
      <c r="G1673" s="37" t="s">
        <v>6821</v>
      </c>
      <c r="H1673" s="123" t="s">
        <v>8837</v>
      </c>
      <c r="J1673" s="27" t="s">
        <v>8834</v>
      </c>
      <c r="K1673" s="27" t="s">
        <v>8769</v>
      </c>
      <c r="L1673" s="124" t="s">
        <v>8838</v>
      </c>
      <c r="M1673" s="27">
        <f>IF(SUMPRODUCT(($H$2:H1673=H1673)*1)=1,I1673,LOOKUP(1,0/($H$1:H1672=H1673),$M$1:M1672)&amp;","&amp;I1673)</f>
        <v>0</v>
      </c>
    </row>
    <row r="1674" spans="1:16" ht="16.5">
      <c r="A1674" s="27" t="s">
        <v>6819</v>
      </c>
      <c r="B1674" s="27" t="s">
        <v>6676</v>
      </c>
      <c r="D1674" s="27" t="s">
        <v>8839</v>
      </c>
      <c r="F1674" s="27" t="s">
        <v>8840</v>
      </c>
      <c r="G1674" s="37" t="s">
        <v>6821</v>
      </c>
      <c r="H1674" s="123" t="s">
        <v>8841</v>
      </c>
      <c r="J1674" s="27" t="s">
        <v>8842</v>
      </c>
      <c r="K1674" s="27" t="s">
        <v>8769</v>
      </c>
      <c r="L1674" s="124" t="s">
        <v>8843</v>
      </c>
      <c r="M1674" s="27">
        <f>IF(SUMPRODUCT(($H$2:H1674=H1674)*1)=1,I1674,LOOKUP(1,0/($H$1:H1673=H1674),$M$1:M1673)&amp;","&amp;I1674)</f>
        <v>0</v>
      </c>
    </row>
    <row r="1675" spans="1:16" ht="16.5">
      <c r="A1675" s="27" t="s">
        <v>6819</v>
      </c>
      <c r="B1675" s="27" t="s">
        <v>6676</v>
      </c>
      <c r="D1675" s="27" t="s">
        <v>8844</v>
      </c>
      <c r="F1675" s="27" t="s">
        <v>8845</v>
      </c>
      <c r="G1675" s="37" t="s">
        <v>6821</v>
      </c>
      <c r="H1675" s="123" t="s">
        <v>8846</v>
      </c>
      <c r="J1675" s="27" t="s">
        <v>8847</v>
      </c>
      <c r="K1675" s="27" t="s">
        <v>8769</v>
      </c>
      <c r="L1675" s="124" t="s">
        <v>8848</v>
      </c>
      <c r="M1675" s="27">
        <f>IF(SUMPRODUCT(($H$2:H1675=H1675)*1)=1,I1675,LOOKUP(1,0/($H$1:H1674=H1675),$M$1:M1674)&amp;","&amp;I1675)</f>
        <v>0</v>
      </c>
    </row>
    <row r="1676" spans="1:16" ht="16.5">
      <c r="A1676" s="27" t="s">
        <v>6819</v>
      </c>
      <c r="B1676" s="27" t="s">
        <v>6676</v>
      </c>
      <c r="D1676" s="27" t="s">
        <v>8849</v>
      </c>
      <c r="F1676" s="27" t="s">
        <v>8475</v>
      </c>
      <c r="G1676" s="37" t="s">
        <v>6821</v>
      </c>
      <c r="H1676" s="123" t="s">
        <v>8850</v>
      </c>
      <c r="I1676" s="27" t="s">
        <v>6761</v>
      </c>
      <c r="J1676" s="27" t="s">
        <v>8851</v>
      </c>
      <c r="K1676" s="27" t="s">
        <v>8733</v>
      </c>
      <c r="L1676" s="124" t="s">
        <v>8852</v>
      </c>
      <c r="M1676" s="27" t="str">
        <f>IF(SUMPRODUCT(($H$2:H1676=H1676)*1)=1,I1676,LOOKUP(1,0/($H$1:H1675=H1676),$M$1:M1675)&amp;","&amp;I1676)</f>
        <v>TS0077 新世代分行系統(NBS)</v>
      </c>
    </row>
    <row r="1677" spans="1:16" ht="16.5">
      <c r="A1677" s="27" t="s">
        <v>6819</v>
      </c>
      <c r="B1677" s="27" t="s">
        <v>6676</v>
      </c>
      <c r="D1677" s="27" t="s">
        <v>8849</v>
      </c>
      <c r="F1677" s="27" t="s">
        <v>8853</v>
      </c>
      <c r="G1677" s="37" t="s">
        <v>6821</v>
      </c>
      <c r="H1677" s="123" t="s">
        <v>8854</v>
      </c>
      <c r="I1677" s="27" t="s">
        <v>6761</v>
      </c>
      <c r="J1677" s="27" t="s">
        <v>8851</v>
      </c>
      <c r="K1677" s="27" t="s">
        <v>8733</v>
      </c>
      <c r="L1677" s="124" t="s">
        <v>8855</v>
      </c>
      <c r="M1677" s="27" t="str">
        <f>IF(SUMPRODUCT(($H$2:H1677=H1677)*1)=1,I1677,LOOKUP(1,0/($H$1:H1676=H1677),$M$1:M1676)&amp;","&amp;I1677)</f>
        <v>TS0077 新世代分行系統(NBS)</v>
      </c>
    </row>
    <row r="1678" spans="1:16" ht="16.5">
      <c r="A1678" s="27" t="s">
        <v>6819</v>
      </c>
      <c r="B1678" s="27" t="s">
        <v>6676</v>
      </c>
      <c r="D1678" s="27" t="s">
        <v>8856</v>
      </c>
      <c r="F1678" s="32" t="s">
        <v>8035</v>
      </c>
      <c r="G1678" s="37" t="s">
        <v>6821</v>
      </c>
      <c r="H1678" s="123" t="s">
        <v>8857</v>
      </c>
      <c r="I1678" s="27" t="s">
        <v>6704</v>
      </c>
      <c r="J1678" s="27" t="s">
        <v>8858</v>
      </c>
      <c r="K1678" s="27" t="s">
        <v>8653</v>
      </c>
      <c r="L1678" s="124" t="s">
        <v>8859</v>
      </c>
      <c r="M1678" s="27" t="str">
        <f>IF(SUMPRODUCT(($H$2:H1678=H1678)*1)=1,I1678,LOOKUP(1,0/($H$1:H1677=H1678),$M$1:M1677)&amp;","&amp;I1678)</f>
        <v>TS0139 個人貸款整合系統</v>
      </c>
    </row>
    <row r="1679" spans="1:16" ht="16.5">
      <c r="A1679" s="27" t="s">
        <v>6819</v>
      </c>
      <c r="B1679" s="27" t="s">
        <v>6676</v>
      </c>
      <c r="D1679" s="27" t="s">
        <v>8860</v>
      </c>
      <c r="F1679" s="27" t="s">
        <v>8861</v>
      </c>
      <c r="G1679" s="37" t="s">
        <v>6821</v>
      </c>
      <c r="H1679" s="123" t="s">
        <v>8862</v>
      </c>
      <c r="I1679" s="27" t="s">
        <v>6704</v>
      </c>
      <c r="J1679" s="27" t="s">
        <v>8863</v>
      </c>
      <c r="K1679" s="27" t="s">
        <v>8653</v>
      </c>
      <c r="L1679" s="124" t="s">
        <v>8864</v>
      </c>
      <c r="M1679" s="27" t="str">
        <f>IF(SUMPRODUCT(($H$2:H1679=H1679)*1)=1,I1679,LOOKUP(1,0/($H$1:H1678=H1679),$M$1:M1678)&amp;","&amp;I1679)</f>
        <v>TS0139 個人貸款整合系統</v>
      </c>
    </row>
    <row r="1680" spans="1:16" ht="16.5">
      <c r="A1680" s="27" t="s">
        <v>6819</v>
      </c>
      <c r="B1680" s="27" t="s">
        <v>6676</v>
      </c>
      <c r="D1680" s="27" t="s">
        <v>8865</v>
      </c>
      <c r="F1680" s="27" t="s">
        <v>8866</v>
      </c>
      <c r="G1680" s="37" t="s">
        <v>6821</v>
      </c>
      <c r="H1680" s="123" t="s">
        <v>8867</v>
      </c>
      <c r="I1680" s="27" t="s">
        <v>6704</v>
      </c>
      <c r="J1680" s="27" t="s">
        <v>8868</v>
      </c>
      <c r="K1680" s="27" t="s">
        <v>8653</v>
      </c>
      <c r="L1680" s="124" t="s">
        <v>8869</v>
      </c>
      <c r="M1680" s="27" t="str">
        <f>IF(SUMPRODUCT(($H$2:H1680=H1680)*1)=1,I1680,LOOKUP(1,0/($H$1:H1679=H1680),$M$1:M1679)&amp;","&amp;I1680)</f>
        <v>TS0139 個人貸款整合系統</v>
      </c>
    </row>
    <row r="1681" spans="1:13" ht="16.5">
      <c r="A1681" s="27" t="s">
        <v>6819</v>
      </c>
      <c r="B1681" s="27" t="s">
        <v>6676</v>
      </c>
      <c r="D1681" s="27" t="s">
        <v>8870</v>
      </c>
      <c r="F1681" s="27" t="s">
        <v>8871</v>
      </c>
      <c r="G1681" s="37" t="s">
        <v>6821</v>
      </c>
      <c r="H1681" s="123" t="s">
        <v>8872</v>
      </c>
      <c r="I1681" s="27" t="s">
        <v>6761</v>
      </c>
      <c r="J1681" s="27" t="s">
        <v>8873</v>
      </c>
      <c r="K1681" s="27" t="s">
        <v>8653</v>
      </c>
      <c r="L1681" s="124" t="s">
        <v>8874</v>
      </c>
      <c r="M1681" s="27" t="str">
        <f>IF(SUMPRODUCT(($H$2:H1681=H1681)*1)=1,I1681,LOOKUP(1,0/($H$1:H1680=H1681),$M$1:M1680)&amp;","&amp;I1681)</f>
        <v>TS0077 新世代分行系統(NBS)</v>
      </c>
    </row>
    <row r="1682" spans="1:13" ht="16.5">
      <c r="A1682" s="27" t="s">
        <v>6819</v>
      </c>
      <c r="B1682" s="27" t="s">
        <v>6676</v>
      </c>
      <c r="D1682" s="27" t="s">
        <v>8870</v>
      </c>
      <c r="F1682" s="27" t="s">
        <v>8871</v>
      </c>
      <c r="G1682" s="37" t="s">
        <v>6821</v>
      </c>
      <c r="H1682" s="123" t="s">
        <v>8872</v>
      </c>
      <c r="I1682" s="27" t="s">
        <v>6730</v>
      </c>
      <c r="J1682" s="27" t="s">
        <v>8873</v>
      </c>
      <c r="K1682" s="27" t="s">
        <v>8653</v>
      </c>
      <c r="L1682" s="124" t="s">
        <v>8874</v>
      </c>
      <c r="M1682" s="27" t="str">
        <f>IF(SUMPRODUCT(($H$2:H1682=H1682)*1)=1,I1682,LOOKUP(1,0/($H$1:H1681=H1682),$M$1:M1681)&amp;","&amp;I1682)</f>
        <v>TS0077 新世代分行系統(NBS),CH0041 玉山全球智匯網(E.SUN eBanking)</v>
      </c>
    </row>
    <row r="1683" spans="1:13" ht="16.5">
      <c r="A1683" s="27" t="s">
        <v>6819</v>
      </c>
      <c r="B1683" s="27" t="s">
        <v>6676</v>
      </c>
      <c r="D1683" s="27" t="s">
        <v>8875</v>
      </c>
      <c r="F1683" s="27" t="s">
        <v>5510</v>
      </c>
      <c r="G1683" s="37" t="s">
        <v>6821</v>
      </c>
      <c r="H1683" s="123" t="s">
        <v>8876</v>
      </c>
      <c r="I1683" s="27" t="s">
        <v>6761</v>
      </c>
      <c r="J1683" s="27" t="s">
        <v>8877</v>
      </c>
      <c r="K1683" s="27" t="s">
        <v>8653</v>
      </c>
      <c r="L1683" s="124" t="s">
        <v>8878</v>
      </c>
      <c r="M1683" s="27" t="str">
        <f>IF(SUMPRODUCT(($H$2:H1683=H1683)*1)=1,I1683,LOOKUP(1,0/($H$1:H1682=H1683),$M$1:M1682)&amp;","&amp;I1683)</f>
        <v>TS0077 新世代分行系統(NBS)</v>
      </c>
    </row>
    <row r="1684" spans="1:13" ht="16.5">
      <c r="A1684" s="27" t="s">
        <v>6819</v>
      </c>
      <c r="B1684" s="27" t="s">
        <v>6676</v>
      </c>
      <c r="D1684" s="27" t="s">
        <v>8879</v>
      </c>
      <c r="F1684" s="27" t="s">
        <v>5501</v>
      </c>
      <c r="G1684" s="37" t="s">
        <v>6821</v>
      </c>
      <c r="H1684" s="123" t="s">
        <v>8880</v>
      </c>
      <c r="I1684" s="27" t="s">
        <v>6761</v>
      </c>
      <c r="J1684" s="27" t="s">
        <v>8881</v>
      </c>
      <c r="K1684" s="27" t="s">
        <v>8653</v>
      </c>
      <c r="L1684" s="124" t="s">
        <v>8882</v>
      </c>
      <c r="M1684" s="27" t="str">
        <f>IF(SUMPRODUCT(($H$2:H1684=H1684)*1)=1,I1684,LOOKUP(1,0/($H$1:H1683=H1684),$M$1:M1683)&amp;","&amp;I1684)</f>
        <v>TS0077 新世代分行系統(NBS)</v>
      </c>
    </row>
    <row r="1685" spans="1:13" ht="16.5">
      <c r="A1685" s="27" t="s">
        <v>6819</v>
      </c>
      <c r="B1685" s="27" t="s">
        <v>6676</v>
      </c>
      <c r="D1685" s="27" t="s">
        <v>8883</v>
      </c>
      <c r="F1685" s="27" t="s">
        <v>8884</v>
      </c>
      <c r="G1685" s="37" t="s">
        <v>6821</v>
      </c>
      <c r="H1685" s="123" t="s">
        <v>8885</v>
      </c>
      <c r="I1685" s="27" t="s">
        <v>6732</v>
      </c>
      <c r="J1685" s="27" t="s">
        <v>8886</v>
      </c>
      <c r="K1685" s="27" t="s">
        <v>7622</v>
      </c>
      <c r="L1685" s="124" t="s">
        <v>8887</v>
      </c>
      <c r="M1685" s="27" t="str">
        <f>IF(SUMPRODUCT(($H$2:H1685=H1685)*1)=1,I1685,LOOKUP(1,0/($H$1:H1684=H1685),$M$1:M1684)&amp;","&amp;I1685)</f>
        <v>TS0046 玉山智慧信託網EST</v>
      </c>
    </row>
    <row r="1686" spans="1:13" ht="16.5">
      <c r="A1686" s="27" t="s">
        <v>6819</v>
      </c>
      <c r="B1686" s="27" t="s">
        <v>6676</v>
      </c>
      <c r="D1686" s="27" t="s">
        <v>8883</v>
      </c>
      <c r="F1686" s="27" t="s">
        <v>8888</v>
      </c>
      <c r="G1686" s="37" t="s">
        <v>6821</v>
      </c>
      <c r="H1686" s="123" t="s">
        <v>8889</v>
      </c>
      <c r="I1686" s="27" t="s">
        <v>6732</v>
      </c>
      <c r="J1686" s="27" t="s">
        <v>8886</v>
      </c>
      <c r="K1686" s="27" t="s">
        <v>7622</v>
      </c>
      <c r="L1686" s="124" t="s">
        <v>8890</v>
      </c>
      <c r="M1686" s="27" t="str">
        <f>IF(SUMPRODUCT(($H$2:H1686=H1686)*1)=1,I1686,LOOKUP(1,0/($H$1:H1685=H1686),$M$1:M1685)&amp;","&amp;I1686)</f>
        <v>TS0046 玉山智慧信託網EST</v>
      </c>
    </row>
    <row r="1687" spans="1:13" ht="16.5">
      <c r="A1687" s="27" t="s">
        <v>6819</v>
      </c>
      <c r="B1687" s="27" t="s">
        <v>6676</v>
      </c>
      <c r="D1687" s="27" t="s">
        <v>8891</v>
      </c>
      <c r="F1687" s="27" t="s">
        <v>8333</v>
      </c>
      <c r="G1687" s="37" t="s">
        <v>6821</v>
      </c>
      <c r="H1687" s="123" t="s">
        <v>8892</v>
      </c>
      <c r="I1687" s="27" t="s">
        <v>6704</v>
      </c>
      <c r="J1687" s="27" t="s">
        <v>8893</v>
      </c>
      <c r="K1687" s="27" t="s">
        <v>7622</v>
      </c>
      <c r="L1687" s="124" t="s">
        <v>8894</v>
      </c>
      <c r="M1687" s="27" t="str">
        <f>IF(SUMPRODUCT(($H$2:H1687=H1687)*1)=1,I1687,LOOKUP(1,0/($H$1:H1686=H1687),$M$1:M1686)&amp;","&amp;I1687)</f>
        <v>TS0139 個人貸款整合系統</v>
      </c>
    </row>
    <row r="1688" spans="1:13" ht="16.5">
      <c r="A1688" s="27" t="s">
        <v>6819</v>
      </c>
      <c r="B1688" s="27" t="s">
        <v>6676</v>
      </c>
      <c r="D1688" s="27" t="s">
        <v>8895</v>
      </c>
      <c r="F1688" s="27" t="s">
        <v>7618</v>
      </c>
      <c r="G1688" s="37" t="s">
        <v>6821</v>
      </c>
      <c r="H1688" s="123" t="s">
        <v>8896</v>
      </c>
      <c r="I1688" s="27" t="s">
        <v>8897</v>
      </c>
      <c r="J1688" s="27" t="s">
        <v>8898</v>
      </c>
      <c r="K1688" s="27" t="s">
        <v>7622</v>
      </c>
      <c r="L1688" s="124" t="s">
        <v>8899</v>
      </c>
      <c r="M1688" s="27" t="str">
        <f>IF(SUMPRODUCT(($H$2:H1688=H1688)*1)=1,I1688,LOOKUP(1,0/($H$1:H1687=H1688),$M$1:M1687)&amp;","&amp;I1688)</f>
        <v>TS0120 法金_CPS系統</v>
      </c>
    </row>
    <row r="1689" spans="1:13" ht="16.5">
      <c r="A1689" s="27" t="s">
        <v>6819</v>
      </c>
      <c r="B1689" s="27" t="s">
        <v>6676</v>
      </c>
      <c r="D1689" s="27" t="s">
        <v>8900</v>
      </c>
      <c r="F1689" s="27" t="s">
        <v>8214</v>
      </c>
      <c r="G1689" s="37" t="s">
        <v>6821</v>
      </c>
      <c r="H1689" s="123" t="s">
        <v>8901</v>
      </c>
      <c r="I1689" s="27" t="s">
        <v>8897</v>
      </c>
      <c r="J1689" s="27" t="s">
        <v>8902</v>
      </c>
      <c r="K1689" s="27" t="s">
        <v>7622</v>
      </c>
      <c r="L1689" s="124" t="s">
        <v>8903</v>
      </c>
      <c r="M1689" s="27" t="str">
        <f>IF(SUMPRODUCT(($H$2:H1689=H1689)*1)=1,I1689,LOOKUP(1,0/($H$1:H1688=H1689),$M$1:M1688)&amp;","&amp;I1689)</f>
        <v>TS0120 法金_CPS系統</v>
      </c>
    </row>
    <row r="1690" spans="1:13">
      <c r="A1690" s="27" t="s">
        <v>6819</v>
      </c>
      <c r="B1690" s="27" t="s">
        <v>6676</v>
      </c>
      <c r="D1690" s="27" t="s">
        <v>8904</v>
      </c>
      <c r="F1690" s="27" t="s">
        <v>8905</v>
      </c>
      <c r="G1690" s="37" t="s">
        <v>6821</v>
      </c>
      <c r="H1690" s="123" t="s">
        <v>8906</v>
      </c>
      <c r="I1690" s="27" t="s">
        <v>6704</v>
      </c>
      <c r="J1690" s="27" t="s">
        <v>8907</v>
      </c>
      <c r="K1690" s="27" t="s">
        <v>7622</v>
      </c>
      <c r="L1690" s="27" t="s">
        <v>8908</v>
      </c>
      <c r="M1690" s="27" t="str">
        <f>IF(SUMPRODUCT(($H$2:H1690=H1690)*1)=1,I1690,LOOKUP(1,0/($H$1:H1689=H1690),$M$1:M1689)&amp;","&amp;I1690)</f>
        <v>TS0139 個人貸款整合系統</v>
      </c>
    </row>
    <row r="1691" spans="1:13">
      <c r="A1691" s="27" t="s">
        <v>6819</v>
      </c>
      <c r="B1691" s="27" t="s">
        <v>6676</v>
      </c>
      <c r="D1691" s="27" t="s">
        <v>8909</v>
      </c>
      <c r="F1691" s="27" t="s">
        <v>8910</v>
      </c>
      <c r="G1691" s="37" t="s">
        <v>6821</v>
      </c>
      <c r="H1691" s="123" t="s">
        <v>8911</v>
      </c>
      <c r="I1691" s="27" t="s">
        <v>6704</v>
      </c>
      <c r="J1691" s="27" t="s">
        <v>8912</v>
      </c>
      <c r="K1691" s="27" t="s">
        <v>7622</v>
      </c>
      <c r="L1691" s="27" t="s">
        <v>8913</v>
      </c>
      <c r="M1691" s="27" t="str">
        <f>IF(SUMPRODUCT(($H$2:H1691=H1691)*1)=1,I1691,LOOKUP(1,0/($H$1:H1690=H1691),$M$1:M1690)&amp;","&amp;I1691)</f>
        <v>TS0139 個人貸款整合系統</v>
      </c>
    </row>
    <row r="1692" spans="1:13">
      <c r="A1692" s="27" t="s">
        <v>6819</v>
      </c>
      <c r="B1692" s="27" t="s">
        <v>6676</v>
      </c>
      <c r="D1692" s="27" t="s">
        <v>8109</v>
      </c>
      <c r="F1692" s="27" t="s">
        <v>8110</v>
      </c>
      <c r="G1692" s="37" t="s">
        <v>6821</v>
      </c>
      <c r="H1692" s="123" t="s">
        <v>8914</v>
      </c>
      <c r="I1692" s="27" t="s">
        <v>6704</v>
      </c>
      <c r="J1692" s="27" t="s">
        <v>8915</v>
      </c>
      <c r="K1692" s="27" t="s">
        <v>5041</v>
      </c>
      <c r="L1692" s="27" t="s">
        <v>8916</v>
      </c>
      <c r="M1692" s="27" t="str">
        <f>IF(SUMPRODUCT(($H$2:H1692=H1692)*1)=1,I1692,LOOKUP(1,0/($H$1:H1691=H1692),$M$1:M1691)&amp;","&amp;I1692)</f>
        <v>TS0139 個人貸款整合系統</v>
      </c>
    </row>
    <row r="1693" spans="1:13">
      <c r="A1693" s="30" t="s">
        <v>6819</v>
      </c>
      <c r="B1693" s="27" t="s">
        <v>6676</v>
      </c>
      <c r="D1693" s="27" t="s">
        <v>8917</v>
      </c>
      <c r="F1693" s="27" t="s">
        <v>8918</v>
      </c>
      <c r="G1693" s="37" t="s">
        <v>6821</v>
      </c>
      <c r="H1693" s="123" t="s">
        <v>8919</v>
      </c>
      <c r="I1693" s="30" t="s">
        <v>6761</v>
      </c>
      <c r="J1693" s="27" t="s">
        <v>8920</v>
      </c>
      <c r="K1693" s="27" t="s">
        <v>5045</v>
      </c>
      <c r="L1693" s="27" t="s">
        <v>8921</v>
      </c>
      <c r="M1693" s="27" t="str">
        <f>IF(SUMPRODUCT(($H$2:H1693=H1693)*1)=1,I1693,LOOKUP(1,0/($H$1:H1692=H1693),$M$1:M1692)&amp;","&amp;I1693)</f>
        <v>TS0077 新世代分行系統(NBS)</v>
      </c>
    </row>
    <row r="1694" spans="1:13">
      <c r="A1694" s="27" t="s">
        <v>6564</v>
      </c>
      <c r="B1694" s="27" t="s">
        <v>6676</v>
      </c>
      <c r="D1694" s="27" t="s">
        <v>8106</v>
      </c>
      <c r="F1694" s="27" t="s">
        <v>8107</v>
      </c>
      <c r="G1694" s="37" t="s">
        <v>6628</v>
      </c>
      <c r="H1694" s="123" t="s">
        <v>8922</v>
      </c>
      <c r="J1694" s="27" t="s">
        <v>8923</v>
      </c>
      <c r="K1694" s="27" t="s">
        <v>8924</v>
      </c>
      <c r="L1694" s="27" t="s">
        <v>8925</v>
      </c>
      <c r="M1694" s="27">
        <f>IF(SUMPRODUCT(($H$2:H1694=H1694)*1)=1,I1694,LOOKUP(1,0/($H$1:H1693=H1694),$M$1:M1693)&amp;","&amp;I1694)</f>
        <v>0</v>
      </c>
    </row>
    <row r="1695" spans="1:13">
      <c r="A1695" s="27" t="s">
        <v>6564</v>
      </c>
      <c r="B1695" s="27" t="s">
        <v>6676</v>
      </c>
      <c r="D1695" s="27" t="s">
        <v>8926</v>
      </c>
      <c r="F1695" s="27" t="s">
        <v>8926</v>
      </c>
      <c r="G1695" s="37" t="s">
        <v>6628</v>
      </c>
      <c r="H1695" s="123" t="s">
        <v>8927</v>
      </c>
      <c r="K1695" s="27" t="s">
        <v>5014</v>
      </c>
      <c r="M1695" s="27">
        <f>IF(SUMPRODUCT(($H$2:H1695=H1695)*1)=1,I1695,LOOKUP(1,0/($H$1:H1694=H1695),$M$1:M1694)&amp;","&amp;I1695)</f>
        <v>0</v>
      </c>
    </row>
    <row r="1696" spans="1:13">
      <c r="A1696" s="27" t="s">
        <v>6564</v>
      </c>
      <c r="B1696" s="27" t="s">
        <v>6676</v>
      </c>
      <c r="D1696" s="27" t="s">
        <v>8932</v>
      </c>
      <c r="F1696" s="27" t="s">
        <v>8933</v>
      </c>
      <c r="G1696" s="37" t="s">
        <v>6628</v>
      </c>
      <c r="H1696" s="123" t="s">
        <v>8934</v>
      </c>
      <c r="M1696" s="27">
        <f>IF(SUMPRODUCT(($H$2:H1696=H1696)*1)=1,I1696,LOOKUP(1,0/($H$1:H1695=H1696),$M$1:M1695)&amp;","&amp;I1696)</f>
        <v>0</v>
      </c>
    </row>
    <row r="1697" spans="1:13">
      <c r="A1697" s="27" t="s">
        <v>6564</v>
      </c>
      <c r="B1697" s="27" t="s">
        <v>6676</v>
      </c>
      <c r="D1697" s="27" t="s">
        <v>10639</v>
      </c>
      <c r="F1697" s="27" t="s">
        <v>8928</v>
      </c>
      <c r="G1697" s="37" t="s">
        <v>6628</v>
      </c>
      <c r="H1697" s="123" t="s">
        <v>8929</v>
      </c>
      <c r="I1697" s="27" t="s">
        <v>6788</v>
      </c>
      <c r="J1697" s="27" t="s">
        <v>10640</v>
      </c>
      <c r="K1697" s="27" t="s">
        <v>5014</v>
      </c>
      <c r="L1697" s="27" t="s">
        <v>10641</v>
      </c>
      <c r="M1697" s="27" t="str">
        <f>IF(SUMPRODUCT(($H$2:H1697=H1697)*1)=1,I1697,LOOKUP(1,0/($H$1:H1696=H1697),$M$1:M1696)&amp;","&amp;I1697)</f>
        <v>UP0136 OpenAPI開放平台</v>
      </c>
    </row>
    <row r="1698" spans="1:13">
      <c r="A1698" s="27" t="s">
        <v>6564</v>
      </c>
      <c r="B1698" s="27" t="s">
        <v>6676</v>
      </c>
      <c r="D1698" s="27" t="s">
        <v>10639</v>
      </c>
      <c r="F1698" s="27" t="s">
        <v>8928</v>
      </c>
      <c r="G1698" s="37" t="s">
        <v>6628</v>
      </c>
      <c r="H1698" s="123" t="s">
        <v>8929</v>
      </c>
      <c r="I1698" s="27" t="s">
        <v>10642</v>
      </c>
      <c r="J1698" s="27" t="s">
        <v>10640</v>
      </c>
      <c r="K1698" s="27" t="s">
        <v>5014</v>
      </c>
      <c r="L1698" s="27" t="s">
        <v>10643</v>
      </c>
      <c r="M1698" s="27" t="str">
        <f>IF(SUMPRODUCT(($H$2:H1698=H1698)*1)=1,I1698,LOOKUP(1,0/($H$1:H1697=H1698),$M$1:M1697)&amp;","&amp;I1698)</f>
        <v>UP0136 OpenAPI開放平台,TS0146 新世代分行系統2.0</v>
      </c>
    </row>
    <row r="1699" spans="1:13">
      <c r="A1699" s="27" t="s">
        <v>6564</v>
      </c>
      <c r="B1699" s="27" t="s">
        <v>6676</v>
      </c>
      <c r="D1699" s="27" t="s">
        <v>10644</v>
      </c>
      <c r="F1699" s="27" t="s">
        <v>8930</v>
      </c>
      <c r="G1699" s="37" t="s">
        <v>6628</v>
      </c>
      <c r="H1699" s="123" t="s">
        <v>8931</v>
      </c>
      <c r="I1699" s="27" t="s">
        <v>6788</v>
      </c>
      <c r="J1699" s="27" t="s">
        <v>10645</v>
      </c>
      <c r="K1699" s="27" t="s">
        <v>5014</v>
      </c>
      <c r="L1699" s="27" t="s">
        <v>10641</v>
      </c>
      <c r="M1699" s="27" t="str">
        <f>IF(SUMPRODUCT(($H$2:H1699=H1699)*1)=1,I1699,LOOKUP(1,0/($H$1:H1698=H1699),$M$1:M1698)&amp;","&amp;I1699)</f>
        <v>UP0136 OpenAPI開放平台</v>
      </c>
    </row>
    <row r="1700" spans="1:13">
      <c r="A1700" s="27" t="s">
        <v>6564</v>
      </c>
      <c r="B1700" s="27" t="s">
        <v>6676</v>
      </c>
      <c r="D1700" s="27" t="s">
        <v>10644</v>
      </c>
      <c r="F1700" s="27" t="s">
        <v>8930</v>
      </c>
      <c r="G1700" s="37" t="s">
        <v>6628</v>
      </c>
      <c r="H1700" s="123" t="s">
        <v>8931</v>
      </c>
      <c r="I1700" s="27" t="s">
        <v>10642</v>
      </c>
      <c r="J1700" s="27" t="s">
        <v>10645</v>
      </c>
      <c r="K1700" s="27" t="s">
        <v>5014</v>
      </c>
      <c r="L1700" s="27" t="s">
        <v>10643</v>
      </c>
      <c r="M1700" s="27" t="str">
        <f>IF(SUMPRODUCT(($H$2:H1700=H1700)*1)=1,I1700,LOOKUP(1,0/($H$1:H1699=H1700),$M$1:M1699)&amp;","&amp;I1700)</f>
        <v>UP0136 OpenAPI開放平台,TS0146 新世代分行系統2.0</v>
      </c>
    </row>
    <row r="1701" spans="1:13">
      <c r="A1701" s="27" t="s">
        <v>6564</v>
      </c>
      <c r="B1701" s="27" t="s">
        <v>6676</v>
      </c>
      <c r="D1701" s="27" t="s">
        <v>10646</v>
      </c>
      <c r="F1701" s="27" t="s">
        <v>10647</v>
      </c>
      <c r="G1701" s="37" t="s">
        <v>6628</v>
      </c>
      <c r="H1701" s="123" t="s">
        <v>10648</v>
      </c>
      <c r="I1701" s="27" t="s">
        <v>10642</v>
      </c>
      <c r="K1701" s="27" t="s">
        <v>5014</v>
      </c>
      <c r="L1701" s="27" t="s">
        <v>10643</v>
      </c>
      <c r="M1701" s="27" t="str">
        <f>IF(SUMPRODUCT(($H$2:H1701=H1701)*1)=1,I1701,LOOKUP(1,0/($H$1:H1700=H1701),$M$1:M1700)&amp;","&amp;I1701)</f>
        <v>TS0146 新世代分行系統2.0</v>
      </c>
    </row>
    <row r="1702" spans="1:13">
      <c r="A1702" s="27" t="s">
        <v>6564</v>
      </c>
      <c r="B1702" s="27" t="s">
        <v>6676</v>
      </c>
      <c r="D1702" s="27" t="s">
        <v>10649</v>
      </c>
      <c r="F1702" s="27" t="s">
        <v>10650</v>
      </c>
      <c r="G1702" s="37" t="s">
        <v>6628</v>
      </c>
      <c r="H1702" s="123" t="s">
        <v>10651</v>
      </c>
      <c r="I1702" s="27" t="s">
        <v>10642</v>
      </c>
      <c r="K1702" s="27" t="s">
        <v>5014</v>
      </c>
      <c r="L1702" s="27" t="s">
        <v>10643</v>
      </c>
      <c r="M1702" s="27" t="str">
        <f>IF(SUMPRODUCT(($H$2:H1702=H1702)*1)=1,I1702,LOOKUP(1,0/($H$1:H1701=H1702),$M$1:M1701)&amp;","&amp;I1702)</f>
        <v>TS0146 新世代分行系統2.0</v>
      </c>
    </row>
    <row r="1703" spans="1:13">
      <c r="A1703" s="27" t="s">
        <v>6564</v>
      </c>
      <c r="B1703" s="27" t="s">
        <v>6676</v>
      </c>
      <c r="D1703" s="27" t="s">
        <v>8688</v>
      </c>
      <c r="F1703" s="27" t="s">
        <v>8689</v>
      </c>
      <c r="G1703" s="37" t="s">
        <v>6628</v>
      </c>
      <c r="H1703" s="123" t="s">
        <v>8690</v>
      </c>
      <c r="I1703" s="27" t="s">
        <v>8897</v>
      </c>
      <c r="J1703" s="27" t="s">
        <v>8691</v>
      </c>
      <c r="K1703" s="27" t="s">
        <v>5014</v>
      </c>
      <c r="L1703" s="27" t="s">
        <v>10652</v>
      </c>
      <c r="M1703" s="27" t="str">
        <f>IF(SUMPRODUCT(($H$2:H1703=H1703)*1)=1,I1703,LOOKUP(1,0/($H$1:H1702=H1703),$M$1:M1702)&amp;","&amp;I1703)</f>
        <v>TS0103 Account Link Gateway,TS0125 外匯業務系統,CH0018 行動銀行系統,UP0136 OpenAPI開放平台,TS0096 財金業務支援系統(TSS),TSS007 玉證交易資訊系統,TS0120 法金_CPS系統</v>
      </c>
    </row>
    <row r="1704" spans="1:13">
      <c r="A1704" s="27" t="s">
        <v>6564</v>
      </c>
      <c r="B1704" s="27" t="s">
        <v>6676</v>
      </c>
      <c r="D1704" s="27" t="s">
        <v>8636</v>
      </c>
      <c r="E1704" s="27" t="s">
        <v>6584</v>
      </c>
      <c r="F1704" s="27" t="s">
        <v>8637</v>
      </c>
      <c r="G1704" s="37" t="s">
        <v>6628</v>
      </c>
      <c r="H1704" s="123" t="s">
        <v>8638</v>
      </c>
      <c r="I1704" s="27" t="s">
        <v>8897</v>
      </c>
      <c r="J1704" s="27" t="s">
        <v>8639</v>
      </c>
      <c r="K1704" s="27" t="s">
        <v>5014</v>
      </c>
      <c r="L1704" s="27" t="s">
        <v>10652</v>
      </c>
      <c r="M1704" s="27" t="str">
        <f>IF(SUMPRODUCT(($H$2:H1704=H1704)*1)=1,I1704,LOOKUP(1,0/($H$1:H1703=H1704),$M$1:M1703)&amp;","&amp;I1704)</f>
        <v>UP0136 OpenAPI開放平台,TS0120 法金_CPS系統</v>
      </c>
    </row>
    <row r="1705" spans="1:13">
      <c r="A1705" s="27" t="s">
        <v>6564</v>
      </c>
      <c r="B1705" s="27" t="s">
        <v>6676</v>
      </c>
      <c r="D1705" s="27" t="s">
        <v>10653</v>
      </c>
      <c r="F1705" s="27" t="s">
        <v>10654</v>
      </c>
      <c r="G1705" s="37" t="s">
        <v>6628</v>
      </c>
      <c r="H1705" s="123" t="s">
        <v>10655</v>
      </c>
      <c r="I1705" s="27" t="s">
        <v>6761</v>
      </c>
      <c r="J1705" s="27" t="s">
        <v>10656</v>
      </c>
      <c r="K1705" s="27" t="s">
        <v>10657</v>
      </c>
      <c r="L1705" s="27" t="s">
        <v>10658</v>
      </c>
      <c r="M1705" s="27" t="str">
        <f>IF(SUMPRODUCT(($H$2:H1705=H1705)*1)=1,I1705,LOOKUP(1,0/($H$1:H1704=H1705),$M$1:M1704)&amp;","&amp;I1705)</f>
        <v>TS0077 新世代分行系統(NBS)</v>
      </c>
    </row>
    <row r="1706" spans="1:13">
      <c r="A1706" s="27" t="s">
        <v>6564</v>
      </c>
      <c r="B1706" s="27" t="s">
        <v>6676</v>
      </c>
      <c r="D1706" s="27" t="s">
        <v>10653</v>
      </c>
      <c r="F1706" s="27" t="s">
        <v>10659</v>
      </c>
      <c r="G1706" s="37" t="s">
        <v>6628</v>
      </c>
      <c r="H1706" s="123" t="s">
        <v>10660</v>
      </c>
      <c r="I1706" s="27" t="s">
        <v>6761</v>
      </c>
      <c r="J1706" s="27" t="s">
        <v>10661</v>
      </c>
      <c r="K1706" s="27" t="s">
        <v>10657</v>
      </c>
      <c r="L1706" s="27" t="s">
        <v>10662</v>
      </c>
      <c r="M1706" s="27" t="str">
        <f>IF(SUMPRODUCT(($H$2:H1706=H1706)*1)=1,I1706,LOOKUP(1,0/($H$1:H1705=H1706),$M$1:M1705)&amp;","&amp;I1706)</f>
        <v>TS0077 新世代分行系統(NBS)</v>
      </c>
    </row>
  </sheetData>
  <phoneticPr fontId="18" type="noConversion"/>
  <hyperlinks>
    <hyperlink ref="L1629" r:id="rId1" display="https://esbtrackingp.testesunbank.com.tw/browse/ECSG-406"/>
    <hyperlink ref="L1628" r:id="rId2" display="https://esbtrackingp.testesunbank.com.tw/browse/ECSG-405"/>
    <hyperlink ref="L1606" r:id="rId3" display="https://esbtrackingp.testesunbank.com.tw/browse/ECSG-293"/>
    <hyperlink ref="L1605" r:id="rId4" display="https://esbtrackingp.testesunbank.com.tw/browse/ECSG-279"/>
    <hyperlink ref="L1634" r:id="rId5" display="https://esbtrackingp.testesunbank.com.tw/browse/ECSG-328"/>
    <hyperlink ref="L1635" r:id="rId6" display="https://esbtrackingp.testesunbank.com.tw/browse/ECSG-266"/>
    <hyperlink ref="L1638" r:id="rId7" display="https://esbtrackingp.testesunbank.com.tw/browse/ECSG-485"/>
    <hyperlink ref="L1636" r:id="rId8" display="https://esbtrackingp.testesunbank.com.tw/browse/ECSG-482"/>
    <hyperlink ref="L1637" r:id="rId9" display="https://esbtrackingp.testesunbank.com.tw/browse/ECSG-484"/>
    <hyperlink ref="L1640" r:id="rId10" display="https://esbtrackingp.testesunbank.com.tw/browse/ECSG-472"/>
    <hyperlink ref="L1641" r:id="rId11" display="https://esbtrackingp.testesunbank.com.tw/browse/ECSG-513"/>
    <hyperlink ref="L1642" r:id="rId12" display="https://esbtrackingp.testesunbank.com.tw/projects/ECSG/issues/ECSG-530?filter=allopenissues"/>
    <hyperlink ref="L1644" r:id="rId13" display="https://esbtrackingp.testesunbank.com.tw/projects/ECSG/issues/ECSG-532?filter=allopenissues"/>
    <hyperlink ref="L1643" r:id="rId14" display="https://esbtrackingp.testesunbank.com.tw/projects/ECSG/issues/ECSG-531?filter=allopenissues"/>
    <hyperlink ref="L1645" r:id="rId15" display="https://esbtrackingp.testesunbank.com.tw/browse/ECSG-516"/>
    <hyperlink ref="L1646" r:id="rId16" display="https://esbtrackingp.testesunbank.com.tw/browse/ECSG-518"/>
    <hyperlink ref="L1647" r:id="rId17" display="https://esbtrackingp.testesunbank.com.tw/browse/ECSG-522"/>
    <hyperlink ref="L1650" r:id="rId18" display="https://esbtrackingp.testesunbank.com.tw/browse/ECSG-546"/>
    <hyperlink ref="L1649" r:id="rId19" display="https://esbtrackingp.testesunbank.com.tw/browse/ECSG-549"/>
    <hyperlink ref="L1609" r:id="rId20" display="https://esbtrackingp.testesunbank.com.tw/browse/ECSG-301"/>
    <hyperlink ref="L1610" r:id="rId21" display="https://esbtrackingp.testesunbank.com.tw/browse/ECSG-302"/>
    <hyperlink ref="L1611" r:id="rId22" display="https://esbtrackingp.testesunbank.com.tw/browse/ECSG-490"/>
    <hyperlink ref="L1612" r:id="rId23" display="https://esbtrackingp.testesunbank.com.tw/browse/ECSG-303"/>
    <hyperlink ref="L1613" r:id="rId24" display="https://esbtrackingp.testesunbank.com.tw/browse/ECSG-304"/>
    <hyperlink ref="L1614" r:id="rId25" display="https://esbtrackingp.testesunbank.com.tw/browse/ECSG-491"/>
    <hyperlink ref="L1615" r:id="rId26" display="https://esbtrackingp.testesunbank.com.tw/browse/ECSG-334"/>
    <hyperlink ref="L1651" r:id="rId27" display="https://esbtrackingp.testesunbank.com.tw/projects/ECSG/issues/ECSG-176"/>
    <hyperlink ref="L1652" r:id="rId28" display="https://esbtrackingp.testesunbank.com.tw/projects/ECSG/issues/ECSG-177"/>
    <hyperlink ref="L1653" r:id="rId29" display="https://esbtrackingp.testesunbank.com.tw/projects/ECSG/issues/ECSG-178"/>
    <hyperlink ref="L1654" r:id="rId30" display="https://esbtrackingp.testesunbank.com.tw/projects/ECSG/issues/ECSG-179"/>
    <hyperlink ref="L667" r:id="rId31" display="https://esbtrackingp.testesunbank.com.tw/browse/ECSG-524"/>
    <hyperlink ref="L1657" r:id="rId32" display="https://esbtrackingp.testesunbank.com.tw/browse/EDLS-49"/>
    <hyperlink ref="L1648" r:id="rId33" display="https://esbtrackingp.testesunbank.com.tw/browse/ECSG-615"/>
    <hyperlink ref="L1658" r:id="rId34" display="https://esbtrackingp.testesunbank.com.tw/browse/EDLS-89"/>
    <hyperlink ref="L1667" r:id="rId35" display="https://esbtrackingp.testesunbank.com.tw/browse/ECSG-624"/>
    <hyperlink ref="L1668" r:id="rId36" display="https://esbtrackingp.testesunbank.com.tw/browse/ECSG-625"/>
    <hyperlink ref="L1669" r:id="rId37" display="https://esbtrackingp.testesunbank.com.tw/browse/ECSG-626"/>
    <hyperlink ref="L1670" r:id="rId38" display="https://esbtrackingp.testesunbank.com.tw/browse/ECSG-657"/>
    <hyperlink ref="L1672" r:id="rId39" display="https://esbtrackingp.testesunbank.com.tw/browse/ECSG-659"/>
    <hyperlink ref="L1671" r:id="rId40" display="https://esbtrackingp.testesunbank.com.tw/browse/ECSG-654"/>
    <hyperlink ref="L1673" r:id="rId41" display="https://esbtrackingp.testesunbank.com.tw/browse/ECSG-489"/>
    <hyperlink ref="L1674" r:id="rId42" display="https://esbtrackingp.testesunbank.com.tw/browse/ECSG-526"/>
    <hyperlink ref="L1675" r:id="rId43" display="https://esbtrackingp.testesunbank.com.tw/browse/ECSG-618"/>
    <hyperlink ref="L1676" r:id="rId44" display="https://esbtrackingp.testesunbank.com.tw/browse/ECSG-661"/>
    <hyperlink ref="L1677" r:id="rId45" display="https://esbtrackingp.testesunbank.com.tw/browse/ECSG-661"/>
    <hyperlink ref="L1678" r:id="rId46" display="https://esbtrackingp.testesunbank.com.tw/browse/ECSG-662"/>
    <hyperlink ref="L1679" r:id="rId47" display="https://esbtrackingp.testesunbank.com.tw/browse/ECSG-663"/>
    <hyperlink ref="L1616" r:id="rId48" display="https://esbtrackingp.testesunbank.com.tw/browse/ECSG-334"/>
    <hyperlink ref="L1607" r:id="rId49" display="https://esbtrackingp.testesunbank.com.tw/browse/ECSG-296"/>
    <hyperlink ref="L1680" r:id="rId50" display="https://esbtrackingp.testesunbank.com.tw/browse/ECSG-415"/>
    <hyperlink ref="L1681" r:id="rId51" display="https://esbtrackingp.testesunbank.com.tw/browse/ECSG-416"/>
    <hyperlink ref="L1682" r:id="rId52" display="https://esbtrackingp.testesunbank.com.tw/browse/ECSG-555"/>
    <hyperlink ref="L1683" r:id="rId53" display="https://esbtrackingp.testesunbank.com.tw/browse/ECSG-619"/>
    <hyperlink ref="L1684" r:id="rId54" display="https://esbtrackingp.testesunbank.com.tw/browse/ECSG-620"/>
    <hyperlink ref="L1685" r:id="rId55" display="https://esbtrackingp.testesunbank.com.tw/browse/ECSG-635"/>
    <hyperlink ref="L1686" r:id="rId56" display="https://esbtrackingp.testesunbank.com.tw/browse/ECSG-634"/>
    <hyperlink ref="L1687" r:id="rId57" display="https://esbtrackingp.testesunbank.com.tw/browse/ECSG-506"/>
    <hyperlink ref="L1688" r:id="rId58" display="https://esbtrackingp.testesunbank.com.tw/browse/ECSG-650"/>
    <hyperlink ref="L1689" r:id="rId59" display="https://esbtrackingp.testesunbank.com.tw/browse/ECSG-683"/>
    <hyperlink ref="O1" r:id="rId60"/>
  </hyperlinks>
  <pageMargins left="0.7" right="0.7" top="0.75" bottom="0.75" header="0.3" footer="0.3"/>
  <pageSetup paperSize="9" orientation="portrait" r:id="rId61"/>
  <extLst>
    <ext xmlns:x14="http://schemas.microsoft.com/office/spreadsheetml/2009/9/main" uri="{CCE6A557-97BC-4b89-ADB6-D9C93CAAB3DF}">
      <x14:dataValidations xmlns:xm="http://schemas.microsoft.com/office/excel/2006/main" count="1">
        <x14:dataValidation type="list" allowBlank="1" showInputMessage="1" showErrorMessage="1">
          <x14:formula1>
            <xm:f>'Z:\[服務清單.xlsx]option'!#REF!</xm:f>
          </x14:formula1>
          <xm:sqref>L1687 D1687:D1688 A1:B1048576 G1:G1048576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tabColor rgb="FF002060"/>
  </sheetPr>
  <dimension ref="A2:I64"/>
  <sheetViews>
    <sheetView topLeftCell="B26" workbookViewId="0">
      <selection activeCell="G43" sqref="G43"/>
    </sheetView>
  </sheetViews>
  <sheetFormatPr defaultColWidth="9.140625" defaultRowHeight="16.5"/>
  <cols>
    <col min="1" max="1" width="11.28515625" style="6" customWidth="1"/>
    <col min="2" max="2" width="41.140625" style="6" customWidth="1"/>
    <col min="3" max="3" width="18.140625" style="6" customWidth="1"/>
    <col min="4" max="4" width="20.42578125" style="6" customWidth="1"/>
    <col min="5" max="5" width="19.5703125" style="6" customWidth="1"/>
    <col min="6" max="6" width="19.28515625" style="6" customWidth="1"/>
    <col min="7" max="7" width="21.85546875" style="6" customWidth="1"/>
    <col min="8" max="8" width="14.85546875" style="6" customWidth="1"/>
    <col min="9" max="9" width="43.42578125" style="6" customWidth="1"/>
    <col min="10" max="16384" width="9.140625" style="6"/>
  </cols>
  <sheetData>
    <row r="2" spans="2:9">
      <c r="B2" s="151" t="s">
        <v>8935</v>
      </c>
      <c r="C2" s="151" t="s">
        <v>8936</v>
      </c>
      <c r="D2" s="151" t="str">
        <f>CONCATENATE("CBP03 支數:", SUM(D3:D64))</f>
        <v>CBP03 支數:0</v>
      </c>
      <c r="E2" s="151" t="str">
        <f>CONCATENATE("CBP04 支數:", SUM(E3:E64))</f>
        <v>CBP04 支數:0</v>
      </c>
      <c r="F2" s="151" t="str">
        <f>CONCATENATE("CIFX 支數:", SUM(F3:F64))</f>
        <v>CIFX 支數:64</v>
      </c>
      <c r="G2" s="151" t="str">
        <f>CONCATENATE("合計支數:", SUM(G3:G64))</f>
        <v>合計支數:64</v>
      </c>
      <c r="H2" s="151" t="s">
        <v>493</v>
      </c>
      <c r="I2" s="6" t="s">
        <v>8937</v>
      </c>
    </row>
    <row r="3" spans="2:9">
      <c r="B3" s="152" t="s">
        <v>4990</v>
      </c>
      <c r="C3" s="152" t="s">
        <v>4992</v>
      </c>
      <c r="D3" s="153">
        <f>COUNTIFS(PGMTRX!E:E,"Y",PGMTRX!G:G,"CBP03",PGMTRX!L:L,$C3)</f>
        <v>0</v>
      </c>
      <c r="E3" s="153">
        <f>COUNTIFS(PGMTRX!E:E,"Y",PGMTRX!G:G,"CBP04",PGMTRX!L:L,$C3)</f>
        <v>0</v>
      </c>
      <c r="F3" s="153">
        <f>COUNTIFS(PGMTRX!E:E,"Y",PGMTRX!G:G,"CIFX",PGMTRX!L:L,$C3)</f>
        <v>0</v>
      </c>
      <c r="G3" s="6">
        <f t="shared" ref="G3:G64" si="0">SUM(D3:F3)</f>
        <v>0</v>
      </c>
      <c r="I3" s="154"/>
    </row>
    <row r="4" spans="2:9">
      <c r="B4" s="152" t="s">
        <v>5304</v>
      </c>
      <c r="C4" s="152" t="s">
        <v>5306</v>
      </c>
      <c r="D4" s="153">
        <f>COUNTIFS(PGMTRX!E:E,"Y",PGMTRX!G:G,"CBP03",PGMTRX!L:L,$C4)</f>
        <v>0</v>
      </c>
      <c r="E4" s="153">
        <f>COUNTIFS(PGMTRX!E:E,"Y",PGMTRX!G:G,"CBP04",PGMTRX!L:L,$C4)</f>
        <v>0</v>
      </c>
      <c r="F4" s="153">
        <f>COUNTIFS(PGMTRX!E:E,"Y",PGMTRX!G:G,"CIFX",PGMTRX!L:L,$C4)</f>
        <v>0</v>
      </c>
      <c r="G4" s="6">
        <f t="shared" si="0"/>
        <v>0</v>
      </c>
      <c r="I4" s="155" t="s">
        <v>4988</v>
      </c>
    </row>
    <row r="5" spans="2:9">
      <c r="B5" s="152" t="s">
        <v>5288</v>
      </c>
      <c r="C5" s="152" t="s">
        <v>8938</v>
      </c>
      <c r="D5" s="153">
        <f>COUNTIFS(PGMTRX!E:E,"Y",PGMTRX!G:G,"CBP03",PGMTRX!L:L,$C5)</f>
        <v>0</v>
      </c>
      <c r="E5" s="153">
        <f>COUNTIFS(PGMTRX!E:E,"Y",PGMTRX!G:G,"CBP04",PGMTRX!L:L,$C5)</f>
        <v>0</v>
      </c>
      <c r="F5" s="153">
        <f>COUNTIFS(PGMTRX!E:E,"Y",PGMTRX!G:G,"CIFX",PGMTRX!L:L,$C5)</f>
        <v>0</v>
      </c>
      <c r="G5" s="6">
        <f t="shared" si="0"/>
        <v>0</v>
      </c>
      <c r="I5" s="154"/>
    </row>
    <row r="6" spans="2:9">
      <c r="B6" s="152" t="s">
        <v>5371</v>
      </c>
      <c r="C6" s="152" t="s">
        <v>5372</v>
      </c>
      <c r="D6" s="153">
        <f>COUNTIFS(PGMTRX!E:E,"Y",PGMTRX!G:G,"CBP03",PGMTRX!L:L,$C6)</f>
        <v>0</v>
      </c>
      <c r="E6" s="153">
        <f>COUNTIFS(PGMTRX!E:E,"Y",PGMTRX!G:G,"CBP04",PGMTRX!L:L,$C6)</f>
        <v>0</v>
      </c>
      <c r="F6" s="153">
        <f>COUNTIFS(PGMTRX!E:E,"Y",PGMTRX!G:G,"CIFX",PGMTRX!L:L,$C6)</f>
        <v>0</v>
      </c>
      <c r="G6" s="6">
        <f t="shared" si="0"/>
        <v>0</v>
      </c>
      <c r="H6" s="6" t="s">
        <v>8939</v>
      </c>
      <c r="I6" s="154"/>
    </row>
    <row r="7" spans="2:9">
      <c r="B7" s="152" t="s">
        <v>5414</v>
      </c>
      <c r="C7" s="152" t="s">
        <v>5274</v>
      </c>
      <c r="D7" s="153">
        <f>COUNTIFS(PGMTRX!E:E,"Y",PGMTRX!G:G,"CBP03",PGMTRX!L:L,$C7)</f>
        <v>0</v>
      </c>
      <c r="E7" s="153">
        <f>COUNTIFS(PGMTRX!E:E,"Y",PGMTRX!G:G,"CBP04",PGMTRX!L:L,$C7)</f>
        <v>0</v>
      </c>
      <c r="F7" s="153">
        <f>COUNTIFS(PGMTRX!E:E,"Y",PGMTRX!G:G,"CIFX",PGMTRX!L:L,$C7)</f>
        <v>1</v>
      </c>
      <c r="G7" s="6">
        <f t="shared" si="0"/>
        <v>1</v>
      </c>
      <c r="I7" s="83" t="s">
        <v>4988</v>
      </c>
    </row>
    <row r="8" spans="2:9">
      <c r="B8" s="152" t="s">
        <v>14</v>
      </c>
      <c r="C8" s="152" t="s">
        <v>5300</v>
      </c>
      <c r="D8" s="153">
        <f>COUNTIFS(PGMTRX!E:E,"Y",PGMTRX!G:G,"CBP03",PGMTRX!L:L,$C8)</f>
        <v>0</v>
      </c>
      <c r="E8" s="153">
        <f>COUNTIFS(PGMTRX!E:E,"Y",PGMTRX!G:G,"CBP04",PGMTRX!L:L,$C8)</f>
        <v>0</v>
      </c>
      <c r="F8" s="153">
        <f>COUNTIFS(PGMTRX!E:E,"Y",PGMTRX!G:G,"CIFX",PGMTRX!L:L,$C8)</f>
        <v>5</v>
      </c>
      <c r="G8" s="6">
        <f t="shared" si="0"/>
        <v>5</v>
      </c>
      <c r="I8" s="154"/>
    </row>
    <row r="9" spans="2:9">
      <c r="B9" s="152" t="s">
        <v>5242</v>
      </c>
      <c r="C9" s="152" t="s">
        <v>5243</v>
      </c>
      <c r="D9" s="153">
        <f>COUNTIFS(PGMTRX!E:E,"Y",PGMTRX!G:G,"CBP03",PGMTRX!L:L,$C9)</f>
        <v>0</v>
      </c>
      <c r="E9" s="153">
        <f>COUNTIFS(PGMTRX!E:E,"Y",PGMTRX!G:G,"CBP04",PGMTRX!L:L,$C9)</f>
        <v>0</v>
      </c>
      <c r="F9" s="153">
        <f>COUNTIFS(PGMTRX!E:E,"Y",PGMTRX!G:G,"CIFX",PGMTRX!L:L,$C9)</f>
        <v>0</v>
      </c>
      <c r="G9" s="6">
        <f t="shared" si="0"/>
        <v>0</v>
      </c>
      <c r="I9" s="83" t="s">
        <v>4988</v>
      </c>
    </row>
    <row r="10" spans="2:9">
      <c r="B10" s="152" t="s">
        <v>17</v>
      </c>
      <c r="C10" s="152" t="s">
        <v>5294</v>
      </c>
      <c r="D10" s="153">
        <f>COUNTIFS(PGMTRX!E:E,"Y",PGMTRX!G:G,"CBP03",PGMTRX!L:L,$C10)</f>
        <v>0</v>
      </c>
      <c r="E10" s="153">
        <f>COUNTIFS(PGMTRX!E:E,"Y",PGMTRX!G:G,"CBP04",PGMTRX!L:L,$C10)</f>
        <v>0</v>
      </c>
      <c r="F10" s="153">
        <f>COUNTIFS(PGMTRX!E:E,"Y",PGMTRX!G:G,"CIFX",PGMTRX!L:L,$C10)</f>
        <v>1</v>
      </c>
      <c r="G10" s="6">
        <f t="shared" si="0"/>
        <v>1</v>
      </c>
      <c r="I10" s="83" t="s">
        <v>4988</v>
      </c>
    </row>
    <row r="11" spans="2:9">
      <c r="B11" s="152" t="s">
        <v>6546</v>
      </c>
      <c r="C11" s="152" t="s">
        <v>6547</v>
      </c>
      <c r="D11" s="153">
        <f>COUNTIFS(PGMTRX!E:E,"Y",PGMTRX!G:G,"CBP03",PGMTRX!L:L,$C11)</f>
        <v>0</v>
      </c>
      <c r="E11" s="153">
        <f>COUNTIFS(PGMTRX!E:E,"Y",PGMTRX!G:G,"CBP04",PGMTRX!L:L,$C11)</f>
        <v>0</v>
      </c>
      <c r="F11" s="153">
        <f>COUNTIFS(PGMTRX!E:E,"Y",PGMTRX!G:G,"CIFX",PGMTRX!L:L,$C11)</f>
        <v>0</v>
      </c>
      <c r="G11" s="6">
        <f t="shared" si="0"/>
        <v>0</v>
      </c>
      <c r="I11" s="83" t="s">
        <v>4988</v>
      </c>
    </row>
    <row r="12" spans="2:9">
      <c r="B12" s="152" t="s">
        <v>5275</v>
      </c>
      <c r="C12" s="152" t="s">
        <v>5276</v>
      </c>
      <c r="D12" s="153">
        <f>COUNTIFS(PGMTRX!E:E,"Y",PGMTRX!G:G,"CBP03",PGMTRX!L:L,$C12)</f>
        <v>0</v>
      </c>
      <c r="E12" s="153">
        <f>COUNTIFS(PGMTRX!E:E,"Y",PGMTRX!G:G,"CBP04",PGMTRX!L:L,$C12)</f>
        <v>0</v>
      </c>
      <c r="F12" s="153">
        <f>COUNTIFS(PGMTRX!E:E,"Y",PGMTRX!G:G,"CIFX",PGMTRX!L:L,$C12)</f>
        <v>0</v>
      </c>
      <c r="G12" s="6">
        <f t="shared" si="0"/>
        <v>0</v>
      </c>
      <c r="I12" s="154"/>
    </row>
    <row r="13" spans="2:9">
      <c r="B13" s="152" t="s">
        <v>5002</v>
      </c>
      <c r="C13" s="152" t="s">
        <v>5004</v>
      </c>
      <c r="D13" s="153">
        <f>COUNTIFS(PGMTRX!E:E,"Y",PGMTRX!G:G,"CBP03",PGMTRX!L:L,$C13)</f>
        <v>0</v>
      </c>
      <c r="E13" s="153">
        <f>COUNTIFS(PGMTRX!E:E,"Y",PGMTRX!G:G,"CBP04",PGMTRX!L:L,$C13)</f>
        <v>0</v>
      </c>
      <c r="F13" s="153">
        <f>COUNTIFS(PGMTRX!E:E,"Y",PGMTRX!G:G,"CIFX",PGMTRX!L:L,$C13)</f>
        <v>0</v>
      </c>
      <c r="G13" s="6">
        <f t="shared" si="0"/>
        <v>0</v>
      </c>
      <c r="I13" s="83" t="s">
        <v>4988</v>
      </c>
    </row>
    <row r="14" spans="2:9">
      <c r="B14" s="152" t="s">
        <v>5344</v>
      </c>
      <c r="C14" s="152" t="s">
        <v>5345</v>
      </c>
      <c r="D14" s="153">
        <f>COUNTIFS(PGMTRX!E:E,"Y",PGMTRX!G:G,"CBP03",PGMTRX!L:L,$C14)</f>
        <v>0</v>
      </c>
      <c r="E14" s="153">
        <f>COUNTIFS(PGMTRX!E:E,"Y",PGMTRX!G:G,"CBP04",PGMTRX!L:L,$C14)</f>
        <v>0</v>
      </c>
      <c r="F14" s="153">
        <f>COUNTIFS(PGMTRX!E:E,"Y",PGMTRX!G:G,"CIFX",PGMTRX!L:L,$C14)</f>
        <v>0</v>
      </c>
      <c r="G14" s="6">
        <f t="shared" si="0"/>
        <v>0</v>
      </c>
      <c r="I14" s="83" t="s">
        <v>4988</v>
      </c>
    </row>
    <row r="15" spans="2:9">
      <c r="B15" s="152" t="s">
        <v>5425</v>
      </c>
      <c r="C15" s="152" t="s">
        <v>5405</v>
      </c>
      <c r="D15" s="153">
        <f>COUNTIFS(PGMTRX!E:E,"Y",PGMTRX!G:G,"CBP03",PGMTRX!L:L,$C15)</f>
        <v>0</v>
      </c>
      <c r="E15" s="153">
        <f>COUNTIFS(PGMTRX!E:E,"Y",PGMTRX!G:G,"CBP04",PGMTRX!L:L,$C15)</f>
        <v>0</v>
      </c>
      <c r="F15" s="153">
        <f>COUNTIFS(PGMTRX!E:E,"Y",PGMTRX!G:G,"CIFX",PGMTRX!L:L,$C15)</f>
        <v>3</v>
      </c>
      <c r="G15" s="6">
        <f t="shared" si="0"/>
        <v>3</v>
      </c>
      <c r="H15" s="6" t="s">
        <v>8940</v>
      </c>
      <c r="I15" s="83" t="s">
        <v>4988</v>
      </c>
    </row>
    <row r="16" spans="2:9">
      <c r="B16" s="152" t="s">
        <v>5309</v>
      </c>
      <c r="C16" s="152" t="s">
        <v>5311</v>
      </c>
      <c r="D16" s="153">
        <f>COUNTIFS(PGMTRX!E:E,"Y",PGMTRX!G:G,"CBP03",PGMTRX!L:L,$C16)</f>
        <v>0</v>
      </c>
      <c r="E16" s="153">
        <f>COUNTIFS(PGMTRX!E:E,"Y",PGMTRX!G:G,"CBP04",PGMTRX!L:L,$C16)</f>
        <v>0</v>
      </c>
      <c r="F16" s="153">
        <f>COUNTIFS(PGMTRX!E:E,"Y",PGMTRX!G:G,"CIFX",PGMTRX!L:L,$C16)</f>
        <v>1</v>
      </c>
      <c r="G16" s="6">
        <f t="shared" si="0"/>
        <v>1</v>
      </c>
      <c r="I16" s="154"/>
    </row>
    <row r="17" spans="2:9">
      <c r="B17" s="152" t="s">
        <v>5295</v>
      </c>
      <c r="C17" s="152" t="s">
        <v>5296</v>
      </c>
      <c r="D17" s="153">
        <f>COUNTIFS(PGMTRX!E:E,"Y",PGMTRX!G:G,"CBP03",PGMTRX!L:L,$C17)</f>
        <v>0</v>
      </c>
      <c r="E17" s="153">
        <f>COUNTIFS(PGMTRX!E:E,"Y",PGMTRX!G:G,"CBP04",PGMTRX!L:L,$C17)</f>
        <v>0</v>
      </c>
      <c r="F17" s="153">
        <f>COUNTIFS(PGMTRX!E:E,"Y",PGMTRX!G:G,"CIFX",PGMTRX!L:L,$C17)</f>
        <v>0</v>
      </c>
      <c r="G17" s="6">
        <f t="shared" si="0"/>
        <v>0</v>
      </c>
      <c r="I17" s="154"/>
    </row>
    <row r="18" spans="2:9">
      <c r="B18" s="152" t="s">
        <v>6001</v>
      </c>
      <c r="C18" s="152" t="s">
        <v>6002</v>
      </c>
      <c r="D18" s="153">
        <f>COUNTIFS(PGMTRX!E:E,"Y",PGMTRX!G:G,"CBP03",PGMTRX!L:L,$C18)</f>
        <v>0</v>
      </c>
      <c r="E18" s="153">
        <f>COUNTIFS(PGMTRX!E:E,"Y",PGMTRX!G:G,"CBP04",PGMTRX!L:L,$C18)</f>
        <v>0</v>
      </c>
      <c r="F18" s="153">
        <f>COUNTIFS(PGMTRX!E:E,"Y",PGMTRX!G:G,"CIFX",PGMTRX!L:L,$C18)</f>
        <v>0</v>
      </c>
      <c r="G18" s="6">
        <f t="shared" si="0"/>
        <v>0</v>
      </c>
      <c r="I18" s="154"/>
    </row>
    <row r="19" spans="2:9">
      <c r="B19" s="152" t="s">
        <v>5247</v>
      </c>
      <c r="C19" s="152" t="s">
        <v>5249</v>
      </c>
      <c r="D19" s="153">
        <f>COUNTIFS(PGMTRX!E:E,"Y",PGMTRX!G:G,"CBP03",PGMTRX!L:L,$C19)</f>
        <v>0</v>
      </c>
      <c r="E19" s="153">
        <f>COUNTIFS(PGMTRX!E:E,"Y",PGMTRX!G:G,"CBP04",PGMTRX!L:L,$C19)</f>
        <v>0</v>
      </c>
      <c r="F19" s="153">
        <f>COUNTIFS(PGMTRX!E:E,"Y",PGMTRX!G:G,"CIFX",PGMTRX!L:L,$C19)</f>
        <v>0</v>
      </c>
      <c r="G19" s="6">
        <f t="shared" si="0"/>
        <v>0</v>
      </c>
      <c r="I19" s="154"/>
    </row>
    <row r="20" spans="2:9">
      <c r="B20" s="152" t="s">
        <v>8941</v>
      </c>
      <c r="C20" s="152" t="s">
        <v>8942</v>
      </c>
      <c r="D20" s="153">
        <f>COUNTIFS(PGMTRX!E:E,"Y",PGMTRX!G:G,"CBP03",PGMTRX!L:L,$C20)</f>
        <v>0</v>
      </c>
      <c r="E20" s="153">
        <f>COUNTIFS(PGMTRX!E:E,"Y",PGMTRX!G:G,"CBP04",PGMTRX!L:L,$C20)</f>
        <v>0</v>
      </c>
      <c r="F20" s="153">
        <f>COUNTIFS(PGMTRX!E:E,"Y",PGMTRX!G:G,"CIFX",PGMTRX!L:L,$C20)</f>
        <v>0</v>
      </c>
      <c r="G20" s="6">
        <f>SUM(D20:F20)</f>
        <v>0</v>
      </c>
      <c r="I20" s="154"/>
    </row>
    <row r="21" spans="2:9">
      <c r="B21" s="152" t="s">
        <v>5933</v>
      </c>
      <c r="C21" s="152" t="s">
        <v>5485</v>
      </c>
      <c r="D21" s="153">
        <f>COUNTIFS(PGMTRX!E:E,"Y",PGMTRX!G:G,"CBP03",PGMTRX!L:L,$C21)</f>
        <v>0</v>
      </c>
      <c r="E21" s="153">
        <f>COUNTIFS(PGMTRX!E:E,"Y",PGMTRX!G:G,"CBP04",PGMTRX!L:L,$C21)</f>
        <v>0</v>
      </c>
      <c r="F21" s="153">
        <f>COUNTIFS(PGMTRX!E:E,"Y",PGMTRX!G:G,"CIFX",PGMTRX!L:L,$C21)</f>
        <v>1</v>
      </c>
      <c r="G21" s="6">
        <f t="shared" si="0"/>
        <v>1</v>
      </c>
      <c r="I21" s="154"/>
    </row>
    <row r="22" spans="2:9">
      <c r="B22" s="152" t="s">
        <v>5376</v>
      </c>
      <c r="C22" s="152" t="s">
        <v>5377</v>
      </c>
      <c r="D22" s="153">
        <f>COUNTIFS(PGMTRX!E:E,"Y",PGMTRX!G:G,"CBP03",PGMTRX!L:L,$C22)</f>
        <v>0</v>
      </c>
      <c r="E22" s="153">
        <f>COUNTIFS(PGMTRX!E:E,"Y",PGMTRX!G:G,"CBP04",PGMTRX!L:L,$C22)</f>
        <v>0</v>
      </c>
      <c r="F22" s="153">
        <f>COUNTIFS(PGMTRX!E:E,"Y",PGMTRX!G:G,"CIFX",PGMTRX!L:L,$C22)</f>
        <v>0</v>
      </c>
      <c r="G22" s="6">
        <f t="shared" si="0"/>
        <v>0</v>
      </c>
      <c r="I22" s="154"/>
    </row>
    <row r="23" spans="2:9">
      <c r="B23" s="152" t="s">
        <v>5196</v>
      </c>
      <c r="C23" s="152" t="s">
        <v>5198</v>
      </c>
      <c r="D23" s="153">
        <f>COUNTIFS(PGMTRX!E:E,"Y",PGMTRX!G:G,"CBP03",PGMTRX!L:L,$C23)</f>
        <v>0</v>
      </c>
      <c r="E23" s="153">
        <f>COUNTIFS(PGMTRX!E:E,"Y",PGMTRX!G:G,"CBP04",PGMTRX!L:L,$C23)</f>
        <v>0</v>
      </c>
      <c r="F23" s="153">
        <f>COUNTIFS(PGMTRX!E:E,"Y",PGMTRX!G:G,"CIFX",PGMTRX!L:L,$C23)</f>
        <v>0</v>
      </c>
      <c r="G23" s="6">
        <f t="shared" si="0"/>
        <v>0</v>
      </c>
      <c r="I23" s="154"/>
    </row>
    <row r="24" spans="2:9">
      <c r="B24" s="152" t="s">
        <v>5283</v>
      </c>
      <c r="C24" s="152" t="s">
        <v>5284</v>
      </c>
      <c r="D24" s="153">
        <f>COUNTIFS(PGMTRX!E:E,"Y",PGMTRX!G:G,"CBP03",PGMTRX!L:L,$C24)</f>
        <v>0</v>
      </c>
      <c r="E24" s="153">
        <f>COUNTIFS(PGMTRX!E:E,"Y",PGMTRX!G:G,"CBP04",PGMTRX!L:L,$C24)</f>
        <v>0</v>
      </c>
      <c r="F24" s="153">
        <f>COUNTIFS(PGMTRX!E:E,"Y",PGMTRX!G:G,"CIFX",PGMTRX!L:L,$C24)</f>
        <v>0</v>
      </c>
      <c r="G24" s="6">
        <f t="shared" si="0"/>
        <v>0</v>
      </c>
      <c r="I24" s="154"/>
    </row>
    <row r="25" spans="2:9">
      <c r="B25" s="152" t="s">
        <v>5106</v>
      </c>
      <c r="C25" s="152" t="s">
        <v>5107</v>
      </c>
      <c r="D25" s="153">
        <f>COUNTIFS(PGMTRX!E:E,"Y",PGMTRX!G:G,"CBP03",PGMTRX!L:L,$C25)</f>
        <v>0</v>
      </c>
      <c r="E25" s="153">
        <f>COUNTIFS(PGMTRX!E:E,"Y",PGMTRX!G:G,"CBP04",PGMTRX!L:L,$C25)</f>
        <v>0</v>
      </c>
      <c r="F25" s="153">
        <f>COUNTIFS(PGMTRX!E:E,"Y",PGMTRX!G:G,"CIFX",PGMTRX!L:L,$C25)</f>
        <v>0</v>
      </c>
      <c r="G25" s="6">
        <f t="shared" si="0"/>
        <v>0</v>
      </c>
      <c r="I25" s="154"/>
    </row>
    <row r="26" spans="2:9">
      <c r="B26" s="152" t="s">
        <v>5</v>
      </c>
      <c r="C26" s="152" t="s">
        <v>5096</v>
      </c>
      <c r="D26" s="153">
        <f>COUNTIFS(PGMTRX!E:E,"Y",PGMTRX!G:G,"CBP03",PGMTRX!L:L,$C26)</f>
        <v>0</v>
      </c>
      <c r="E26" s="153">
        <f>COUNTIFS(PGMTRX!E:E,"Y",PGMTRX!G:G,"CBP04",PGMTRX!L:L,$C26)</f>
        <v>0</v>
      </c>
      <c r="F26" s="153">
        <f>COUNTIFS(PGMTRX!E:E,"Y",PGMTRX!G:G,"CIFX",PGMTRX!L:L,$C26)</f>
        <v>1</v>
      </c>
      <c r="G26" s="6">
        <f t="shared" si="0"/>
        <v>1</v>
      </c>
      <c r="I26" s="154"/>
    </row>
    <row r="27" spans="2:9">
      <c r="B27" s="152" t="s">
        <v>8</v>
      </c>
      <c r="C27" s="152" t="s">
        <v>5346</v>
      </c>
      <c r="D27" s="153">
        <f>COUNTIFS(PGMTRX!E:E,"Y",PGMTRX!G:G,"CBP03",PGMTRX!L:L,$C27)</f>
        <v>0</v>
      </c>
      <c r="E27" s="153">
        <f>COUNTIFS(PGMTRX!E:E,"Y",PGMTRX!G:G,"CBP04",PGMTRX!L:L,$C27)</f>
        <v>0</v>
      </c>
      <c r="F27" s="153">
        <f>COUNTIFS(PGMTRX!E:E,"Y",PGMTRX!G:G,"CIFX",PGMTRX!L:L,$C27)</f>
        <v>1</v>
      </c>
      <c r="G27" s="6">
        <f t="shared" si="0"/>
        <v>1</v>
      </c>
      <c r="I27" s="154"/>
    </row>
    <row r="28" spans="2:9">
      <c r="B28" s="152" t="s">
        <v>6550</v>
      </c>
      <c r="C28" s="152" t="s">
        <v>6551</v>
      </c>
      <c r="D28" s="153">
        <f>COUNTIFS(PGMTRX!E:E,"Y",PGMTRX!G:G,"CBP03",PGMTRX!L:L,$C28)</f>
        <v>0</v>
      </c>
      <c r="E28" s="153">
        <f>COUNTIFS(PGMTRX!E:E,"Y",PGMTRX!G:G,"CBP04",PGMTRX!L:L,$C28)</f>
        <v>0</v>
      </c>
      <c r="F28" s="153">
        <f>COUNTIFS(PGMTRX!E:E,"Y",PGMTRX!G:G,"CIFX",PGMTRX!L:L,$C28)</f>
        <v>1</v>
      </c>
      <c r="G28" s="6">
        <f t="shared" si="0"/>
        <v>1</v>
      </c>
      <c r="I28" s="154"/>
    </row>
    <row r="29" spans="2:9">
      <c r="B29" s="152" t="s">
        <v>9</v>
      </c>
      <c r="C29" s="152" t="s">
        <v>5277</v>
      </c>
      <c r="D29" s="153">
        <f>COUNTIFS(PGMTRX!E:E,"Y",PGMTRX!G:G,"CBP03",PGMTRX!L:L,$C29)</f>
        <v>0</v>
      </c>
      <c r="E29" s="153">
        <f>COUNTIFS(PGMTRX!E:E,"Y",PGMTRX!G:G,"CBP04",PGMTRX!L:L,$C29)</f>
        <v>0</v>
      </c>
      <c r="F29" s="153">
        <f>COUNTIFS(PGMTRX!E:E,"Y",PGMTRX!G:G,"CIFX",PGMTRX!L:L,$C29)</f>
        <v>1</v>
      </c>
      <c r="G29" s="6">
        <f t="shared" si="0"/>
        <v>1</v>
      </c>
      <c r="I29" s="154"/>
    </row>
    <row r="30" spans="2:9">
      <c r="B30" s="152" t="s">
        <v>8943</v>
      </c>
      <c r="C30" s="152" t="s">
        <v>8944</v>
      </c>
      <c r="D30" s="153">
        <f>COUNTIFS(PGMTRX!E:E,"Y",PGMTRX!G:G,"CBP03",PGMTRX!L:L,$C30)</f>
        <v>0</v>
      </c>
      <c r="E30" s="153">
        <f>COUNTIFS(PGMTRX!E:E,"Y",PGMTRX!G:G,"CBP04",PGMTRX!L:L,$C30)</f>
        <v>0</v>
      </c>
      <c r="F30" s="153">
        <f>COUNTIFS(PGMTRX!E:E,"Y",PGMTRX!G:G,"CIFX",PGMTRX!L:L,$C30)</f>
        <v>0</v>
      </c>
      <c r="G30" s="6">
        <f t="shared" si="0"/>
        <v>0</v>
      </c>
      <c r="I30" s="154"/>
    </row>
    <row r="31" spans="2:9">
      <c r="B31" s="152" t="s">
        <v>13</v>
      </c>
      <c r="C31" s="152" t="s">
        <v>5278</v>
      </c>
      <c r="D31" s="153">
        <f>COUNTIFS(PGMTRX!E:E,"Y",PGMTRX!G:G,"CBP03",PGMTRX!L:L,$C31)</f>
        <v>0</v>
      </c>
      <c r="E31" s="153">
        <f>COUNTIFS(PGMTRX!E:E,"Y",PGMTRX!G:G,"CBP04",PGMTRX!L:L,$C31)</f>
        <v>0</v>
      </c>
      <c r="F31" s="153">
        <f>COUNTIFS(PGMTRX!E:E,"Y",PGMTRX!G:G,"CIFX",PGMTRX!L:L,$C31)</f>
        <v>4</v>
      </c>
      <c r="G31" s="6">
        <f t="shared" si="0"/>
        <v>4</v>
      </c>
      <c r="I31" s="154"/>
    </row>
    <row r="32" spans="2:9">
      <c r="B32" s="152" t="s">
        <v>5403</v>
      </c>
      <c r="C32" s="152" t="s">
        <v>8945</v>
      </c>
      <c r="D32" s="153">
        <f>COUNTIFS(PGMTRX!E:E,"Y",PGMTRX!G:G,"CBP03",PGMTRX!L:L,$C32)</f>
        <v>0</v>
      </c>
      <c r="E32" s="153">
        <f>COUNTIFS(PGMTRX!E:E,"Y",PGMTRX!G:G,"CBP04",PGMTRX!L:L,$C32)</f>
        <v>0</v>
      </c>
      <c r="F32" s="153">
        <f>COUNTIFS(PGMTRX!E:E,"Y",PGMTRX!G:G,"CIFX",PGMTRX!L:L,$C32)</f>
        <v>0</v>
      </c>
      <c r="G32" s="6">
        <f t="shared" si="0"/>
        <v>0</v>
      </c>
      <c r="I32" s="154"/>
    </row>
    <row r="33" spans="2:9">
      <c r="B33" s="152" t="s">
        <v>5204</v>
      </c>
      <c r="C33" s="152" t="s">
        <v>5206</v>
      </c>
      <c r="D33" s="153">
        <f>COUNTIFS(PGMTRX!E:E,"Y",PGMTRX!G:G,"CBP03",PGMTRX!L:L,$C33)</f>
        <v>0</v>
      </c>
      <c r="E33" s="153">
        <f>COUNTIFS(PGMTRX!E:E,"Y",PGMTRX!G:G,"CBP04",PGMTRX!L:L,$C33)</f>
        <v>0</v>
      </c>
      <c r="F33" s="153">
        <f>COUNTIFS(PGMTRX!E:E,"Y",PGMTRX!G:G,"CIFX",PGMTRX!L:L,$C33)</f>
        <v>0</v>
      </c>
      <c r="G33" s="6">
        <f t="shared" si="0"/>
        <v>0</v>
      </c>
      <c r="I33" s="154"/>
    </row>
    <row r="34" spans="2:9">
      <c r="B34" s="152" t="s">
        <v>4965</v>
      </c>
      <c r="C34" s="152" t="s">
        <v>4966</v>
      </c>
      <c r="D34" s="153">
        <f>COUNTIFS(PGMTRX!E:E,"Y",PGMTRX!G:G,"CBP03",PGMTRX!L:L,$C34)</f>
        <v>0</v>
      </c>
      <c r="E34" s="153">
        <f>COUNTIFS(PGMTRX!E:E,"Y",PGMTRX!G:G,"CBP04",PGMTRX!L:L,$C34)</f>
        <v>0</v>
      </c>
      <c r="F34" s="153">
        <f>COUNTIFS(PGMTRX!E:E,"Y",PGMTRX!G:G,"CIFX",PGMTRX!L:L,$C34)</f>
        <v>0</v>
      </c>
      <c r="G34" s="6">
        <f t="shared" si="0"/>
        <v>0</v>
      </c>
      <c r="I34" s="154"/>
    </row>
    <row r="35" spans="2:9">
      <c r="B35" s="152" t="s">
        <v>16</v>
      </c>
      <c r="C35" s="152" t="s">
        <v>5486</v>
      </c>
      <c r="D35" s="153">
        <f>COUNTIFS(PGMTRX!E:E,"Y",PGMTRX!G:G,"CBP03",PGMTRX!L:L,$C35)</f>
        <v>0</v>
      </c>
      <c r="E35" s="153">
        <f>COUNTIFS(PGMTRX!E:E,"Y",PGMTRX!G:G,"CBP04",PGMTRX!L:L,$C35)</f>
        <v>0</v>
      </c>
      <c r="F35" s="153">
        <f>COUNTIFS(PGMTRX!E:E,"Y",PGMTRX!G:G,"CIFX",PGMTRX!L:L,$C35)</f>
        <v>32</v>
      </c>
      <c r="G35" s="6">
        <f t="shared" si="0"/>
        <v>32</v>
      </c>
      <c r="H35" s="6" t="s">
        <v>8946</v>
      </c>
      <c r="I35" s="154"/>
    </row>
    <row r="36" spans="2:9">
      <c r="B36" s="152" t="s">
        <v>5934</v>
      </c>
      <c r="C36" s="152" t="s">
        <v>5935</v>
      </c>
      <c r="D36" s="153">
        <f>COUNTIFS(PGMTRX!E:E,"Y",PGMTRX!G:G,"CBP03",PGMTRX!L:L,$C36)</f>
        <v>0</v>
      </c>
      <c r="E36" s="153">
        <f>COUNTIFS(PGMTRX!E:E,"Y",PGMTRX!G:G,"CBP04",PGMTRX!L:L,$C36)</f>
        <v>0</v>
      </c>
      <c r="F36" s="153">
        <f>COUNTIFS(PGMTRX!E:E,"Y",PGMTRX!G:G,"CIFX",PGMTRX!L:L,$C36)</f>
        <v>0</v>
      </c>
      <c r="G36" s="6">
        <f t="shared" si="0"/>
        <v>0</v>
      </c>
      <c r="I36" s="154"/>
    </row>
    <row r="37" spans="2:9">
      <c r="B37" s="152" t="s">
        <v>5184</v>
      </c>
      <c r="C37" s="152" t="s">
        <v>5185</v>
      </c>
      <c r="D37" s="153">
        <f>COUNTIFS(PGMTRX!E:E,"Y",PGMTRX!G:G,"CBP03",PGMTRX!L:L,$C37)</f>
        <v>0</v>
      </c>
      <c r="E37" s="153">
        <f>COUNTIFS(PGMTRX!E:E,"Y",PGMTRX!G:G,"CBP04",PGMTRX!L:L,$C37)</f>
        <v>0</v>
      </c>
      <c r="F37" s="153">
        <f>COUNTIFS(PGMTRX!E:E,"Y",PGMTRX!G:G,"CIFX",PGMTRX!L:L,$C37)</f>
        <v>1</v>
      </c>
      <c r="G37" s="6">
        <f t="shared" si="0"/>
        <v>1</v>
      </c>
      <c r="H37" s="6" t="s">
        <v>8947</v>
      </c>
      <c r="I37" s="154"/>
    </row>
    <row r="38" spans="2:9">
      <c r="B38" s="152" t="s">
        <v>11</v>
      </c>
      <c r="C38" s="152" t="s">
        <v>5308</v>
      </c>
      <c r="D38" s="153">
        <f>COUNTIFS(PGMTRX!E:E,"Y",PGMTRX!G:G,"CBP03",PGMTRX!L:L,$C38)</f>
        <v>0</v>
      </c>
      <c r="E38" s="153">
        <f>COUNTIFS(PGMTRX!E:E,"Y",PGMTRX!G:G,"CBP04",PGMTRX!L:L,$C38)</f>
        <v>0</v>
      </c>
      <c r="F38" s="153">
        <f>COUNTIFS(PGMTRX!E:E,"Y",PGMTRX!G:G,"CIFX",PGMTRX!L:L,$C38)</f>
        <v>1</v>
      </c>
      <c r="G38" s="6">
        <f t="shared" si="0"/>
        <v>1</v>
      </c>
      <c r="I38" s="154"/>
    </row>
    <row r="39" spans="2:9">
      <c r="B39" s="152" t="s">
        <v>5088</v>
      </c>
      <c r="C39" s="152" t="s">
        <v>5090</v>
      </c>
      <c r="D39" s="153">
        <f>COUNTIFS(PGMTRX!E:E,"Y",PGMTRX!G:G,"CBP03",PGMTRX!L:L,$C39)</f>
        <v>0</v>
      </c>
      <c r="E39" s="153">
        <f>COUNTIFS(PGMTRX!E:E,"Y",PGMTRX!G:G,"CBP04",PGMTRX!L:L,$C39)</f>
        <v>0</v>
      </c>
      <c r="F39" s="153">
        <f>COUNTIFS(PGMTRX!E:E,"Y",PGMTRX!G:G,"CIFX",PGMTRX!L:L,$C39)</f>
        <v>0</v>
      </c>
      <c r="G39" s="6">
        <f t="shared" si="0"/>
        <v>0</v>
      </c>
      <c r="I39" s="154"/>
    </row>
    <row r="40" spans="2:9">
      <c r="B40" s="152" t="s">
        <v>5525</v>
      </c>
      <c r="C40" s="152" t="s">
        <v>5495</v>
      </c>
      <c r="D40" s="153">
        <f>COUNTIFS(PGMTRX!E:E,"Y",PGMTRX!G:G,"CBP03",PGMTRX!L:L,$C40)</f>
        <v>0</v>
      </c>
      <c r="E40" s="153">
        <f>COUNTIFS(PGMTRX!E:E,"Y",PGMTRX!G:G,"CBP04",PGMTRX!L:L,$C40)</f>
        <v>0</v>
      </c>
      <c r="F40" s="153">
        <f>COUNTIFS(PGMTRX!E:E,"Y",PGMTRX!G:G,"CIFX",PGMTRX!L:L,$C40)</f>
        <v>4</v>
      </c>
      <c r="G40" s="6">
        <f t="shared" si="0"/>
        <v>4</v>
      </c>
      <c r="H40" s="6" t="s">
        <v>8948</v>
      </c>
      <c r="I40" s="154"/>
    </row>
    <row r="41" spans="2:9">
      <c r="B41" s="152" t="s">
        <v>5115</v>
      </c>
      <c r="C41" s="152" t="s">
        <v>5116</v>
      </c>
      <c r="D41" s="153">
        <f>COUNTIFS(PGMTRX!E:E,"Y",PGMTRX!G:G,"CBP03",PGMTRX!L:L,$C41)</f>
        <v>0</v>
      </c>
      <c r="E41" s="153">
        <f>COUNTIFS(PGMTRX!E:E,"Y",PGMTRX!G:G,"CBP04",PGMTRX!L:L,$C41)</f>
        <v>0</v>
      </c>
      <c r="F41" s="153">
        <f>COUNTIFS(PGMTRX!E:E,"Y",PGMTRX!G:G,"CIFX",PGMTRX!L:L,$C41)</f>
        <v>0</v>
      </c>
      <c r="G41" s="6">
        <f t="shared" si="0"/>
        <v>0</v>
      </c>
      <c r="I41" s="154"/>
    </row>
    <row r="42" spans="2:9">
      <c r="B42" s="152" t="s">
        <v>5099</v>
      </c>
      <c r="C42" s="152" t="s">
        <v>5100</v>
      </c>
      <c r="D42" s="153">
        <f>COUNTIFS(PGMTRX!E:E,"Y",PGMTRX!G:G,"CBP03",PGMTRX!L:L,$C42)</f>
        <v>0</v>
      </c>
      <c r="E42" s="153">
        <f>COUNTIFS(PGMTRX!E:E,"Y",PGMTRX!G:G,"CBP04",PGMTRX!L:L,$C42)</f>
        <v>0</v>
      </c>
      <c r="F42" s="153">
        <f>COUNTIFS(PGMTRX!E:E,"Y",PGMTRX!G:G,"CIFX",PGMTRX!L:L,$C42)</f>
        <v>0</v>
      </c>
      <c r="G42" s="6">
        <f t="shared" si="0"/>
        <v>0</v>
      </c>
      <c r="I42" s="154"/>
    </row>
    <row r="43" spans="2:9">
      <c r="B43" s="152" t="s">
        <v>5245</v>
      </c>
      <c r="C43" s="152" t="s">
        <v>5246</v>
      </c>
      <c r="D43" s="153">
        <f>COUNTIFS(PGMTRX!E:E,"Y",PGMTRX!G:G,"CBP03",PGMTRX!L:L,$C43)</f>
        <v>0</v>
      </c>
      <c r="E43" s="153">
        <f>COUNTIFS(PGMTRX!E:E,"Y",PGMTRX!G:G,"CBP04",PGMTRX!L:L,$C43)</f>
        <v>0</v>
      </c>
      <c r="F43" s="153">
        <f>COUNTIFS(PGMTRX!E:E,"Y",PGMTRX!G:G,"CIFX",PGMTRX!L:L,$C43)</f>
        <v>0</v>
      </c>
      <c r="G43" s="6">
        <f>SUM(D43:F43)</f>
        <v>0</v>
      </c>
      <c r="I43" s="83" t="s">
        <v>4988</v>
      </c>
    </row>
    <row r="44" spans="2:9">
      <c r="B44" s="152" t="s">
        <v>12</v>
      </c>
      <c r="C44" s="152" t="s">
        <v>5279</v>
      </c>
      <c r="D44" s="153">
        <f>COUNTIFS(PGMTRX!E:E,"Y",PGMTRX!G:G,"CBP03",PGMTRX!L:L,$C44)</f>
        <v>0</v>
      </c>
      <c r="E44" s="153">
        <f>COUNTIFS(PGMTRX!E:E,"Y",PGMTRX!G:G,"CBP04",PGMTRX!L:L,$C44)</f>
        <v>0</v>
      </c>
      <c r="F44" s="153">
        <f>COUNTIFS(PGMTRX!E:E,"Y",PGMTRX!G:G,"CIFX",PGMTRX!L:L,$C44)</f>
        <v>2</v>
      </c>
      <c r="G44" s="6">
        <f t="shared" si="0"/>
        <v>2</v>
      </c>
      <c r="I44" s="154"/>
    </row>
    <row r="45" spans="2:9">
      <c r="B45" s="152" t="s">
        <v>5253</v>
      </c>
      <c r="C45" s="152" t="s">
        <v>8949</v>
      </c>
      <c r="D45" s="153">
        <f>COUNTIFS(PGMTRX!E:E,"Y",PGMTRX!G:G,"CBP03",PGMTRX!L:L,$C45)</f>
        <v>0</v>
      </c>
      <c r="E45" s="153">
        <f>COUNTIFS(PGMTRX!E:E,"Y",PGMTRX!G:G,"CBP04",PGMTRX!L:L,$C45)</f>
        <v>0</v>
      </c>
      <c r="F45" s="153">
        <f>COUNTIFS(PGMTRX!E:E,"Y",PGMTRX!G:G,"CIFX",PGMTRX!L:L,$C45)</f>
        <v>0</v>
      </c>
      <c r="G45" s="6">
        <f t="shared" si="0"/>
        <v>0</v>
      </c>
      <c r="I45" s="154"/>
    </row>
    <row r="46" spans="2:9">
      <c r="B46" s="152" t="s">
        <v>8950</v>
      </c>
      <c r="C46" s="152" t="s">
        <v>8951</v>
      </c>
      <c r="D46" s="153">
        <f>COUNTIFS(PGMTRX!E:E,"Y",PGMTRX!G:G,"CBP03",PGMTRX!L:L,$C46)</f>
        <v>0</v>
      </c>
      <c r="E46" s="153">
        <f>COUNTIFS(PGMTRX!E:E,"Y",PGMTRX!G:G,"CBP04",PGMTRX!L:L,$C46)</f>
        <v>0</v>
      </c>
      <c r="F46" s="153">
        <f>COUNTIFS(PGMTRX!E:E,"Y",PGMTRX!G:G,"CIFX",PGMTRX!L:L,$C46)</f>
        <v>0</v>
      </c>
      <c r="G46" s="6">
        <f t="shared" si="0"/>
        <v>0</v>
      </c>
      <c r="I46" s="154"/>
    </row>
    <row r="47" spans="2:9">
      <c r="B47" s="152" t="s">
        <v>8952</v>
      </c>
      <c r="C47" s="152" t="s">
        <v>8953</v>
      </c>
      <c r="D47" s="153">
        <f>COUNTIFS(PGMTRX!E:E,"Y",PGMTRX!G:G,"CBP03",PGMTRX!L:L,$C47)</f>
        <v>0</v>
      </c>
      <c r="E47" s="153">
        <f>COUNTIFS(PGMTRX!E:E,"Y",PGMTRX!G:G,"CBP04",PGMTRX!L:L,$C47)</f>
        <v>0</v>
      </c>
      <c r="F47" s="153">
        <f>COUNTIFS(PGMTRX!E:E,"Y",PGMTRX!G:G,"CIFX",PGMTRX!L:L,$C47)</f>
        <v>0</v>
      </c>
      <c r="G47" s="6">
        <f t="shared" si="0"/>
        <v>0</v>
      </c>
      <c r="H47" s="6" t="s">
        <v>8954</v>
      </c>
      <c r="I47" s="154"/>
    </row>
    <row r="48" spans="2:9">
      <c r="B48" s="152" t="s">
        <v>5402</v>
      </c>
      <c r="C48" s="152" t="s">
        <v>5224</v>
      </c>
      <c r="D48" s="153">
        <f>COUNTIFS(PGMTRX!E:E,"Y",PGMTRX!G:G,"CBP03",PGMTRX!L:L,$C48)</f>
        <v>0</v>
      </c>
      <c r="E48" s="153">
        <f>COUNTIFS(PGMTRX!E:E,"Y",PGMTRX!G:G,"CBP04",PGMTRX!L:L,$C48)</f>
        <v>0</v>
      </c>
      <c r="F48" s="153">
        <f>COUNTIFS(PGMTRX!E:E,"Y",PGMTRX!G:G,"CIFX",PGMTRX!L:L,$C48)</f>
        <v>0</v>
      </c>
      <c r="G48" s="6">
        <f t="shared" si="0"/>
        <v>0</v>
      </c>
      <c r="I48" s="154"/>
    </row>
    <row r="49" spans="1:9">
      <c r="A49" s="156"/>
      <c r="B49" s="152" t="s">
        <v>5285</v>
      </c>
      <c r="C49" s="152" t="s">
        <v>8955</v>
      </c>
      <c r="D49" s="153">
        <f>COUNTIFS(PGMTRX!E:E,"Y",PGMTRX!G:G,"CBP03",PGMTRX!L:L,$C49)</f>
        <v>0</v>
      </c>
      <c r="E49" s="153">
        <f>COUNTIFS(PGMTRX!E:E,"Y",PGMTRX!G:G,"CBP04",PGMTRX!L:L,$C49)</f>
        <v>0</v>
      </c>
      <c r="F49" s="153">
        <f>COUNTIFS(PGMTRX!E:E,"Y",PGMTRX!G:G,"CIFX",PGMTRX!L:L,$C49)</f>
        <v>1</v>
      </c>
      <c r="G49" s="6">
        <f t="shared" si="0"/>
        <v>1</v>
      </c>
      <c r="H49" s="156" t="s">
        <v>8956</v>
      </c>
      <c r="I49" s="154"/>
    </row>
    <row r="50" spans="1:9">
      <c r="A50" s="157"/>
      <c r="B50" s="152" t="s">
        <v>4995</v>
      </c>
      <c r="C50" s="152" t="s">
        <v>4997</v>
      </c>
      <c r="D50" s="153">
        <f>COUNTIFS(PGMTRX!E:E,"Y",PGMTRX!G:G,"CBP03",PGMTRX!L:L,$C50)</f>
        <v>0</v>
      </c>
      <c r="E50" s="153">
        <f>COUNTIFS(PGMTRX!E:E,"Y",PGMTRX!G:G,"CBP04",PGMTRX!L:L,$C50)</f>
        <v>0</v>
      </c>
      <c r="F50" s="153">
        <f>COUNTIFS(PGMTRX!E:E,"Y",PGMTRX!G:G,"CIFX",PGMTRX!L:L,$C50)</f>
        <v>1</v>
      </c>
      <c r="G50" s="6">
        <f t="shared" si="0"/>
        <v>1</v>
      </c>
      <c r="I50" s="154"/>
    </row>
    <row r="51" spans="1:9">
      <c r="B51" s="152" t="s">
        <v>5236</v>
      </c>
      <c r="C51" s="152" t="s">
        <v>5238</v>
      </c>
      <c r="D51" s="153">
        <f>COUNTIFS(PGMTRX!E:E,"Y",PGMTRX!G:G,"CBP03",PGMTRX!L:L,$C51)</f>
        <v>0</v>
      </c>
      <c r="E51" s="153">
        <f>COUNTIFS(PGMTRX!E:E,"Y",PGMTRX!G:G,"CBP04",PGMTRX!L:L,$C51)</f>
        <v>0</v>
      </c>
      <c r="F51" s="153">
        <f>COUNTIFS(PGMTRX!E:E,"Y",PGMTRX!G:G,"CIFX",PGMTRX!L:L,$C51)</f>
        <v>0</v>
      </c>
      <c r="G51" s="6">
        <f t="shared" si="0"/>
        <v>0</v>
      </c>
      <c r="I51" s="154"/>
    </row>
    <row r="52" spans="1:9">
      <c r="B52" s="152" t="s">
        <v>5229</v>
      </c>
      <c r="C52" s="152" t="s">
        <v>5231</v>
      </c>
      <c r="D52" s="153">
        <f>COUNTIFS(PGMTRX!E:E,"Y",PGMTRX!G:G,"CBP03",PGMTRX!L:L,$C52)</f>
        <v>0</v>
      </c>
      <c r="E52" s="153">
        <f>COUNTIFS(PGMTRX!E:E,"Y",PGMTRX!G:G,"CBP04",PGMTRX!L:L,$C52)</f>
        <v>0</v>
      </c>
      <c r="F52" s="153">
        <f>COUNTIFS(PGMTRX!E:E,"Y",PGMTRX!G:G,"CIFX",PGMTRX!L:L,$C52)</f>
        <v>0</v>
      </c>
      <c r="G52" s="6">
        <f t="shared" si="0"/>
        <v>0</v>
      </c>
      <c r="I52" s="154"/>
    </row>
    <row r="53" spans="1:9">
      <c r="B53" s="152" t="s">
        <v>5232</v>
      </c>
      <c r="C53" s="152" t="s">
        <v>5233</v>
      </c>
      <c r="D53" s="153">
        <f>COUNTIFS(PGMTRX!E:E,"Y",PGMTRX!G:G,"CBP03",PGMTRX!L:L,$C53)</f>
        <v>0</v>
      </c>
      <c r="E53" s="153">
        <f>COUNTIFS(PGMTRX!E:E,"Y",PGMTRX!G:G,"CBP04",PGMTRX!L:L,$C53)</f>
        <v>0</v>
      </c>
      <c r="F53" s="153">
        <f>COUNTIFS(PGMTRX!E:E,"Y",PGMTRX!G:G,"CIFX",PGMTRX!L:L,$C53)</f>
        <v>0</v>
      </c>
      <c r="G53" s="6">
        <f t="shared" si="0"/>
        <v>0</v>
      </c>
      <c r="I53" s="154"/>
    </row>
    <row r="54" spans="1:9">
      <c r="B54" s="152" t="s">
        <v>5474</v>
      </c>
      <c r="C54" s="152" t="s">
        <v>5348</v>
      </c>
      <c r="D54" s="153">
        <f>COUNTIFS(PGMTRX!E:E,"Y",PGMTRX!G:G,"CBP03",PGMTRX!L:L,$C54)</f>
        <v>0</v>
      </c>
      <c r="E54" s="153">
        <f>COUNTIFS(PGMTRX!E:E,"Y",PGMTRX!G:G,"CBP04",PGMTRX!L:L,$C54)</f>
        <v>0</v>
      </c>
      <c r="F54" s="153">
        <f>COUNTIFS(PGMTRX!E:E,"Y",PGMTRX!G:G,"CIFX",PGMTRX!L:L,$C54)</f>
        <v>1</v>
      </c>
      <c r="G54" s="6">
        <f t="shared" si="0"/>
        <v>1</v>
      </c>
      <c r="I54" s="154"/>
    </row>
    <row r="55" spans="1:9">
      <c r="B55" s="152" t="s">
        <v>5312</v>
      </c>
      <c r="C55" s="152" t="s">
        <v>5313</v>
      </c>
      <c r="D55" s="153">
        <f>COUNTIFS(PGMTRX!E:E,"Y",PGMTRX!G:G,"CBP03",PGMTRX!L:L,$C55)</f>
        <v>0</v>
      </c>
      <c r="E55" s="153">
        <f>COUNTIFS(PGMTRX!E:E,"Y",PGMTRX!G:G,"CBP04",PGMTRX!L:L,$C55)</f>
        <v>0</v>
      </c>
      <c r="F55" s="153">
        <f>COUNTIFS(PGMTRX!E:E,"Y",PGMTRX!G:G,"CIFX",PGMTRX!L:L,$C55)</f>
        <v>0</v>
      </c>
      <c r="G55" s="6">
        <f t="shared" si="0"/>
        <v>0</v>
      </c>
      <c r="I55" s="154"/>
    </row>
    <row r="56" spans="1:9">
      <c r="B56" s="152" t="s">
        <v>5461</v>
      </c>
      <c r="C56" s="152" t="s">
        <v>8957</v>
      </c>
      <c r="D56" s="153">
        <f>COUNTIFS(PGMTRX!E:E,"Y",PGMTRX!G:G,"CBP03",PGMTRX!L:L,$C56)</f>
        <v>0</v>
      </c>
      <c r="E56" s="153">
        <f>COUNTIFS(PGMTRX!E:E,"Y",PGMTRX!G:G,"CBP04",PGMTRX!L:L,$C56)</f>
        <v>0</v>
      </c>
      <c r="F56" s="153">
        <f>COUNTIFS(PGMTRX!E:E,"Y",PGMTRX!G:G,"CIFX",PGMTRX!L:L,$C56)</f>
        <v>1</v>
      </c>
      <c r="G56" s="6">
        <f t="shared" si="0"/>
        <v>1</v>
      </c>
      <c r="H56" s="6" t="s">
        <v>8954</v>
      </c>
      <c r="I56" s="154"/>
    </row>
    <row r="57" spans="1:9">
      <c r="B57" s="152" t="s">
        <v>8958</v>
      </c>
      <c r="C57" s="152" t="s">
        <v>8959</v>
      </c>
      <c r="D57" s="153">
        <f>COUNTIFS(PGMTRX!E:E,"Y",PGMTRX!G:G,"CBP03",PGMTRX!L:L,$C57)</f>
        <v>0</v>
      </c>
      <c r="E57" s="153">
        <f>COUNTIFS(PGMTRX!E:E,"Y",PGMTRX!G:G,"CBP04",PGMTRX!L:L,$C57)</f>
        <v>0</v>
      </c>
      <c r="F57" s="153">
        <f>COUNTIFS(PGMTRX!E:E,"Y",PGMTRX!G:G,"CIFX",PGMTRX!L:L,$C57)</f>
        <v>0</v>
      </c>
      <c r="G57" s="6">
        <f t="shared" si="0"/>
        <v>0</v>
      </c>
    </row>
    <row r="58" spans="1:9">
      <c r="B58" s="152"/>
      <c r="C58" s="152"/>
      <c r="G58" s="6">
        <f t="shared" si="0"/>
        <v>0</v>
      </c>
    </row>
    <row r="59" spans="1:9">
      <c r="B59" s="152"/>
      <c r="C59" s="152"/>
      <c r="G59" s="6">
        <f t="shared" si="0"/>
        <v>0</v>
      </c>
    </row>
    <row r="60" spans="1:9">
      <c r="B60" s="152"/>
      <c r="C60" s="152"/>
      <c r="G60" s="6">
        <f t="shared" si="0"/>
        <v>0</v>
      </c>
    </row>
    <row r="61" spans="1:9">
      <c r="B61" s="152"/>
      <c r="C61" s="152"/>
      <c r="G61" s="6">
        <f t="shared" si="0"/>
        <v>0</v>
      </c>
    </row>
    <row r="62" spans="1:9">
      <c r="B62" s="152"/>
      <c r="C62" s="152"/>
      <c r="G62" s="6">
        <f t="shared" si="0"/>
        <v>0</v>
      </c>
    </row>
    <row r="63" spans="1:9">
      <c r="B63" s="152"/>
      <c r="C63" s="152"/>
      <c r="G63" s="6">
        <f t="shared" si="0"/>
        <v>0</v>
      </c>
    </row>
    <row r="64" spans="1:9">
      <c r="B64" s="152"/>
      <c r="C64" s="152"/>
      <c r="G64" s="6">
        <f t="shared" si="0"/>
        <v>0</v>
      </c>
    </row>
  </sheetData>
  <phoneticPr fontId="18" type="noConversion"/>
  <pageMargins left="0.7" right="0.7" top="0.75" bottom="0.75" header="0.3" footer="0.3"/>
  <pageSetup paperSize="9" orientation="portrait"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tabColor rgb="FF92D050"/>
  </sheetPr>
  <dimension ref="A1:O769"/>
  <sheetViews>
    <sheetView zoomScale="85" zoomScaleNormal="85" workbookViewId="0">
      <pane ySplit="1" topLeftCell="A619" activePane="bottomLeft" state="frozen"/>
      <selection activeCell="C7" sqref="C7"/>
      <selection pane="bottomLeft" activeCell="K652" sqref="K652"/>
    </sheetView>
  </sheetViews>
  <sheetFormatPr defaultColWidth="9.140625" defaultRowHeight="16.5"/>
  <cols>
    <col min="1" max="1" width="35.7109375" style="27" bestFit="1" customWidth="1"/>
    <col min="2" max="2" width="31.140625" style="27" customWidth="1"/>
    <col min="3" max="3" width="14.28515625" style="27" customWidth="1"/>
    <col min="4" max="4" width="7.140625" style="28" customWidth="1"/>
    <col min="5" max="5" width="6" style="29" customWidth="1"/>
    <col min="6" max="6" width="22.85546875" style="27" customWidth="1"/>
    <col min="7" max="7" width="25.42578125" style="32" customWidth="1"/>
    <col min="8" max="8" width="18.85546875" style="27" customWidth="1"/>
    <col min="9" max="9" width="6" style="27" bestFit="1" customWidth="1"/>
    <col min="10" max="10" width="8.7109375" style="27" customWidth="1"/>
    <col min="11" max="11" width="40" style="27" customWidth="1"/>
    <col min="12" max="12" width="16.28515625" style="27" customWidth="1"/>
    <col min="13" max="13" width="37.140625" style="74" customWidth="1"/>
    <col min="14" max="14" width="40.28515625" style="74" bestFit="1" customWidth="1"/>
    <col min="15" max="15" width="30.5703125" style="6" bestFit="1" customWidth="1"/>
    <col min="16" max="16384" width="9.140625" style="6"/>
  </cols>
  <sheetData>
    <row r="1" spans="1:15">
      <c r="A1" s="18" t="s">
        <v>8960</v>
      </c>
      <c r="B1" s="19" t="s">
        <v>480</v>
      </c>
      <c r="C1" s="19" t="s">
        <v>481</v>
      </c>
      <c r="D1" s="20" t="s">
        <v>482</v>
      </c>
      <c r="E1" s="21" t="s">
        <v>483</v>
      </c>
      <c r="F1" s="22" t="s">
        <v>484</v>
      </c>
      <c r="G1" s="23" t="s">
        <v>485</v>
      </c>
      <c r="H1" s="22" t="s">
        <v>486</v>
      </c>
      <c r="I1" s="22" t="s">
        <v>487</v>
      </c>
      <c r="J1" s="22" t="s">
        <v>488</v>
      </c>
      <c r="K1" s="24" t="s">
        <v>489</v>
      </c>
      <c r="L1" s="25" t="s">
        <v>490</v>
      </c>
      <c r="M1" s="25" t="s">
        <v>491</v>
      </c>
      <c r="N1" s="25" t="s">
        <v>492</v>
      </c>
      <c r="O1" s="26" t="s">
        <v>493</v>
      </c>
    </row>
    <row r="2" spans="1:15">
      <c r="A2" s="27" t="s">
        <v>175</v>
      </c>
      <c r="B2" s="27" t="s">
        <v>177</v>
      </c>
      <c r="C2" s="27" t="s">
        <v>495</v>
      </c>
      <c r="D2" s="28">
        <v>1</v>
      </c>
      <c r="E2" s="29" t="s">
        <v>496</v>
      </c>
      <c r="F2" s="27" t="s">
        <v>497</v>
      </c>
      <c r="G2" s="30" t="s">
        <v>498</v>
      </c>
      <c r="H2" s="27" t="s">
        <v>499</v>
      </c>
      <c r="I2" s="27">
        <v>10</v>
      </c>
      <c r="J2" s="27" t="s">
        <v>500</v>
      </c>
      <c r="K2" s="27" t="s">
        <v>501</v>
      </c>
      <c r="M2" s="27"/>
      <c r="N2" s="27" t="s">
        <v>502</v>
      </c>
      <c r="O2" s="27"/>
    </row>
    <row r="3" spans="1:15">
      <c r="A3" s="27" t="s">
        <v>175</v>
      </c>
      <c r="B3" s="27" t="s">
        <v>177</v>
      </c>
      <c r="C3" s="27" t="s">
        <v>495</v>
      </c>
      <c r="D3" s="28">
        <v>2</v>
      </c>
      <c r="E3" s="29" t="s">
        <v>496</v>
      </c>
      <c r="F3" s="27" t="s">
        <v>504</v>
      </c>
      <c r="G3" s="30" t="s">
        <v>505</v>
      </c>
      <c r="H3" s="27" t="s">
        <v>506</v>
      </c>
      <c r="I3" s="27">
        <v>8</v>
      </c>
      <c r="J3" s="27" t="s">
        <v>500</v>
      </c>
      <c r="K3" s="27" t="s">
        <v>507</v>
      </c>
      <c r="M3" s="27"/>
      <c r="N3" s="27" t="s">
        <v>508</v>
      </c>
      <c r="O3" s="27"/>
    </row>
    <row r="4" spans="1:15">
      <c r="A4" s="27" t="s">
        <v>175</v>
      </c>
      <c r="B4" s="27" t="s">
        <v>177</v>
      </c>
      <c r="C4" s="27" t="s">
        <v>495</v>
      </c>
      <c r="D4" s="28">
        <v>3</v>
      </c>
      <c r="E4" s="29" t="s">
        <v>496</v>
      </c>
      <c r="F4" s="27" t="s">
        <v>509</v>
      </c>
      <c r="G4" s="27" t="s">
        <v>509</v>
      </c>
      <c r="H4" s="27" t="s">
        <v>510</v>
      </c>
      <c r="I4" s="27">
        <v>13</v>
      </c>
      <c r="J4" s="27" t="s">
        <v>500</v>
      </c>
      <c r="K4" s="27" t="s">
        <v>511</v>
      </c>
      <c r="M4" s="27"/>
      <c r="N4" s="27"/>
      <c r="O4" s="27"/>
    </row>
    <row r="5" spans="1:15">
      <c r="A5" s="27" t="s">
        <v>175</v>
      </c>
      <c r="B5" s="27" t="s">
        <v>177</v>
      </c>
      <c r="C5" s="27" t="s">
        <v>512</v>
      </c>
      <c r="D5" s="28">
        <v>1</v>
      </c>
      <c r="E5" s="28" t="s">
        <v>513</v>
      </c>
      <c r="F5" s="27" t="s">
        <v>514</v>
      </c>
      <c r="G5" s="30" t="s">
        <v>498</v>
      </c>
      <c r="H5" s="27" t="s">
        <v>515</v>
      </c>
      <c r="I5" s="27">
        <v>10</v>
      </c>
      <c r="J5" s="27" t="s">
        <v>516</v>
      </c>
      <c r="K5" s="27" t="s">
        <v>501</v>
      </c>
      <c r="L5" s="27" t="s">
        <v>517</v>
      </c>
      <c r="M5" s="27"/>
      <c r="N5" s="27" t="s">
        <v>502</v>
      </c>
      <c r="O5" s="27"/>
    </row>
    <row r="6" spans="1:15" ht="27">
      <c r="A6" s="27" t="s">
        <v>175</v>
      </c>
      <c r="B6" s="27" t="s">
        <v>177</v>
      </c>
      <c r="C6" s="27" t="s">
        <v>512</v>
      </c>
      <c r="D6" s="28">
        <v>2</v>
      </c>
      <c r="E6" s="28" t="s">
        <v>513</v>
      </c>
      <c r="F6" s="27" t="s">
        <v>518</v>
      </c>
      <c r="G6" s="31" t="s">
        <v>519</v>
      </c>
      <c r="H6" s="27" t="s">
        <v>520</v>
      </c>
      <c r="I6" s="27">
        <v>80</v>
      </c>
      <c r="J6" s="27" t="s">
        <v>516</v>
      </c>
      <c r="K6" s="27" t="s">
        <v>521</v>
      </c>
      <c r="L6" s="27" t="s">
        <v>522</v>
      </c>
      <c r="M6" s="27"/>
      <c r="N6" s="27" t="s">
        <v>523</v>
      </c>
      <c r="O6" s="27"/>
    </row>
    <row r="7" spans="1:15" ht="202.5">
      <c r="A7" s="27" t="s">
        <v>175</v>
      </c>
      <c r="B7" s="27" t="s">
        <v>177</v>
      </c>
      <c r="C7" s="27" t="s">
        <v>524</v>
      </c>
      <c r="D7" s="28">
        <v>3</v>
      </c>
      <c r="E7" s="28" t="s">
        <v>513</v>
      </c>
      <c r="F7" s="27" t="s">
        <v>525</v>
      </c>
      <c r="G7" s="30" t="s">
        <v>526</v>
      </c>
      <c r="H7" s="27" t="s">
        <v>527</v>
      </c>
      <c r="I7" s="27">
        <v>2</v>
      </c>
      <c r="J7" s="27" t="s">
        <v>516</v>
      </c>
      <c r="K7" s="27" t="s">
        <v>528</v>
      </c>
      <c r="L7" s="27" t="s">
        <v>529</v>
      </c>
      <c r="M7" s="32" t="s">
        <v>530</v>
      </c>
      <c r="N7" s="27" t="s">
        <v>531</v>
      </c>
      <c r="O7" s="27"/>
    </row>
    <row r="8" spans="1:15">
      <c r="A8" s="27" t="s">
        <v>175</v>
      </c>
      <c r="B8" s="27" t="s">
        <v>177</v>
      </c>
      <c r="C8" s="27" t="s">
        <v>512</v>
      </c>
      <c r="D8" s="28">
        <v>4</v>
      </c>
      <c r="E8" s="28" t="s">
        <v>513</v>
      </c>
      <c r="F8" s="27" t="s">
        <v>532</v>
      </c>
      <c r="G8" s="30" t="s">
        <v>533</v>
      </c>
      <c r="H8" s="27" t="s">
        <v>534</v>
      </c>
      <c r="I8" s="27">
        <v>10</v>
      </c>
      <c r="J8" s="27" t="s">
        <v>516</v>
      </c>
      <c r="K8" s="27" t="s">
        <v>535</v>
      </c>
      <c r="L8" s="27" t="s">
        <v>536</v>
      </c>
      <c r="M8" s="27"/>
      <c r="N8" s="27" t="s">
        <v>537</v>
      </c>
      <c r="O8" s="27"/>
    </row>
    <row r="9" spans="1:15">
      <c r="A9" s="27" t="s">
        <v>175</v>
      </c>
      <c r="B9" s="27" t="s">
        <v>177</v>
      </c>
      <c r="C9" s="27" t="s">
        <v>512</v>
      </c>
      <c r="D9" s="28">
        <v>5</v>
      </c>
      <c r="E9" s="28" t="s">
        <v>513</v>
      </c>
      <c r="F9" s="27" t="s">
        <v>538</v>
      </c>
      <c r="G9" s="30" t="s">
        <v>539</v>
      </c>
      <c r="H9" s="27" t="s">
        <v>540</v>
      </c>
      <c r="I9" s="27">
        <v>8</v>
      </c>
      <c r="J9" s="27" t="s">
        <v>516</v>
      </c>
      <c r="K9" s="27" t="s">
        <v>541</v>
      </c>
      <c r="L9" s="27" t="s">
        <v>542</v>
      </c>
      <c r="M9" s="27"/>
      <c r="N9" s="27" t="s">
        <v>543</v>
      </c>
      <c r="O9" s="27"/>
    </row>
    <row r="10" spans="1:15">
      <c r="A10" s="27" t="s">
        <v>175</v>
      </c>
      <c r="B10" s="27" t="s">
        <v>177</v>
      </c>
      <c r="C10" s="27" t="s">
        <v>512</v>
      </c>
      <c r="D10" s="28">
        <v>6</v>
      </c>
      <c r="E10" s="28" t="s">
        <v>513</v>
      </c>
      <c r="F10" s="27" t="s">
        <v>544</v>
      </c>
      <c r="G10" s="30" t="s">
        <v>545</v>
      </c>
      <c r="H10" s="27" t="s">
        <v>546</v>
      </c>
      <c r="I10" s="27">
        <v>8</v>
      </c>
      <c r="J10" s="27" t="s">
        <v>516</v>
      </c>
      <c r="K10" s="27" t="s">
        <v>547</v>
      </c>
      <c r="L10" s="27" t="s">
        <v>548</v>
      </c>
      <c r="M10" s="27"/>
      <c r="N10" s="27" t="s">
        <v>549</v>
      </c>
      <c r="O10" s="27"/>
    </row>
    <row r="11" spans="1:15">
      <c r="A11" s="27" t="s">
        <v>175</v>
      </c>
      <c r="B11" s="27" t="s">
        <v>177</v>
      </c>
      <c r="C11" s="27" t="s">
        <v>512</v>
      </c>
      <c r="D11" s="28">
        <v>7</v>
      </c>
      <c r="E11" s="28" t="s">
        <v>513</v>
      </c>
      <c r="F11" s="27" t="s">
        <v>550</v>
      </c>
      <c r="G11" s="27" t="s">
        <v>550</v>
      </c>
      <c r="H11" s="27" t="s">
        <v>551</v>
      </c>
      <c r="I11" s="27">
        <v>20</v>
      </c>
      <c r="J11" s="27" t="s">
        <v>516</v>
      </c>
      <c r="K11" s="27" t="s">
        <v>552</v>
      </c>
      <c r="L11" s="27" t="s">
        <v>553</v>
      </c>
      <c r="M11" s="27"/>
      <c r="N11" s="27" t="s">
        <v>554</v>
      </c>
      <c r="O11" s="27"/>
    </row>
    <row r="12" spans="1:15">
      <c r="A12" s="27" t="s">
        <v>175</v>
      </c>
      <c r="B12" s="27" t="s">
        <v>177</v>
      </c>
      <c r="C12" s="27" t="s">
        <v>512</v>
      </c>
      <c r="D12" s="28">
        <v>8</v>
      </c>
      <c r="E12" s="28" t="s">
        <v>513</v>
      </c>
      <c r="F12" s="27" t="s">
        <v>555</v>
      </c>
      <c r="G12" s="30" t="s">
        <v>556</v>
      </c>
      <c r="H12" s="27" t="s">
        <v>557</v>
      </c>
      <c r="I12" s="27">
        <v>11</v>
      </c>
      <c r="J12" s="27" t="s">
        <v>516</v>
      </c>
      <c r="K12" s="27" t="s">
        <v>558</v>
      </c>
      <c r="L12" s="27" t="s">
        <v>559</v>
      </c>
      <c r="M12" s="27"/>
      <c r="N12" s="27" t="s">
        <v>560</v>
      </c>
      <c r="O12" s="27"/>
    </row>
    <row r="13" spans="1:15">
      <c r="A13" s="27" t="s">
        <v>175</v>
      </c>
      <c r="B13" s="27" t="s">
        <v>177</v>
      </c>
      <c r="C13" s="27" t="s">
        <v>512</v>
      </c>
      <c r="D13" s="28">
        <v>9</v>
      </c>
      <c r="E13" s="28" t="s">
        <v>513</v>
      </c>
      <c r="F13" s="27" t="s">
        <v>561</v>
      </c>
      <c r="G13" s="30" t="s">
        <v>562</v>
      </c>
      <c r="H13" s="27" t="s">
        <v>563</v>
      </c>
      <c r="I13" s="27">
        <v>8</v>
      </c>
      <c r="J13" s="27" t="s">
        <v>516</v>
      </c>
      <c r="K13" s="27" t="s">
        <v>564</v>
      </c>
      <c r="L13" s="27" t="s">
        <v>565</v>
      </c>
      <c r="M13" s="27"/>
      <c r="N13" s="27" t="s">
        <v>566</v>
      </c>
      <c r="O13" s="27"/>
    </row>
    <row r="14" spans="1:15">
      <c r="A14" s="27" t="s">
        <v>175</v>
      </c>
      <c r="B14" s="27" t="s">
        <v>177</v>
      </c>
      <c r="C14" s="27" t="s">
        <v>512</v>
      </c>
      <c r="D14" s="28">
        <v>10</v>
      </c>
      <c r="E14" s="28" t="s">
        <v>513</v>
      </c>
      <c r="F14" s="27" t="s">
        <v>567</v>
      </c>
      <c r="G14" s="30" t="s">
        <v>568</v>
      </c>
      <c r="H14" s="27" t="s">
        <v>569</v>
      </c>
      <c r="I14" s="27">
        <v>8</v>
      </c>
      <c r="J14" s="27" t="s">
        <v>516</v>
      </c>
      <c r="K14" s="27" t="s">
        <v>570</v>
      </c>
      <c r="L14" s="27" t="s">
        <v>571</v>
      </c>
      <c r="M14" s="27"/>
      <c r="N14" s="27" t="s">
        <v>572</v>
      </c>
      <c r="O14" s="27"/>
    </row>
    <row r="15" spans="1:15">
      <c r="A15" s="30" t="s">
        <v>175</v>
      </c>
      <c r="B15" s="30" t="s">
        <v>177</v>
      </c>
      <c r="C15" s="30" t="s">
        <v>512</v>
      </c>
      <c r="D15" s="28" t="s">
        <v>573</v>
      </c>
      <c r="E15" s="28" t="s">
        <v>513</v>
      </c>
      <c r="F15" s="30" t="s">
        <v>574</v>
      </c>
      <c r="G15" s="30" t="s">
        <v>575</v>
      </c>
      <c r="H15" s="33" t="s">
        <v>576</v>
      </c>
      <c r="I15" s="30">
        <v>66</v>
      </c>
      <c r="J15" s="30" t="s">
        <v>516</v>
      </c>
      <c r="K15" s="30" t="s">
        <v>577</v>
      </c>
      <c r="L15" s="30" t="s">
        <v>578</v>
      </c>
      <c r="M15" s="30"/>
      <c r="N15" s="27" t="s">
        <v>579</v>
      </c>
      <c r="O15" s="27"/>
    </row>
    <row r="16" spans="1:15">
      <c r="A16" s="30" t="s">
        <v>175</v>
      </c>
      <c r="B16" s="30" t="s">
        <v>177</v>
      </c>
      <c r="C16" s="30" t="s">
        <v>512</v>
      </c>
      <c r="D16" s="28" t="s">
        <v>580</v>
      </c>
      <c r="E16" s="28" t="s">
        <v>513</v>
      </c>
      <c r="F16" s="30" t="s">
        <v>574</v>
      </c>
      <c r="G16" s="30" t="s">
        <v>581</v>
      </c>
      <c r="H16" s="33" t="s">
        <v>582</v>
      </c>
      <c r="I16" s="30">
        <v>30</v>
      </c>
      <c r="J16" s="30" t="s">
        <v>516</v>
      </c>
      <c r="K16" s="30" t="s">
        <v>583</v>
      </c>
      <c r="L16" s="30" t="s">
        <v>578</v>
      </c>
      <c r="M16" s="30"/>
      <c r="N16" s="27" t="s">
        <v>584</v>
      </c>
      <c r="O16" s="27"/>
    </row>
    <row r="17" spans="1:15">
      <c r="A17" s="30" t="s">
        <v>175</v>
      </c>
      <c r="B17" s="30" t="s">
        <v>177</v>
      </c>
      <c r="C17" s="30" t="s">
        <v>512</v>
      </c>
      <c r="D17" s="28" t="s">
        <v>585</v>
      </c>
      <c r="E17" s="28" t="s">
        <v>513</v>
      </c>
      <c r="F17" s="30" t="s">
        <v>574</v>
      </c>
      <c r="G17" s="30" t="s">
        <v>586</v>
      </c>
      <c r="H17" s="33" t="s">
        <v>587</v>
      </c>
      <c r="I17" s="30">
        <v>2</v>
      </c>
      <c r="J17" s="30" t="s">
        <v>516</v>
      </c>
      <c r="K17" s="30" t="s">
        <v>588</v>
      </c>
      <c r="L17" s="30" t="s">
        <v>578</v>
      </c>
      <c r="M17" s="30"/>
      <c r="N17" s="27" t="s">
        <v>589</v>
      </c>
      <c r="O17" s="27"/>
    </row>
    <row r="18" spans="1:15">
      <c r="A18" s="27" t="s">
        <v>175</v>
      </c>
      <c r="B18" s="27" t="s">
        <v>177</v>
      </c>
      <c r="C18" s="27" t="s">
        <v>512</v>
      </c>
      <c r="D18" s="28">
        <v>12</v>
      </c>
      <c r="E18" s="28" t="s">
        <v>513</v>
      </c>
      <c r="F18" s="27" t="s">
        <v>590</v>
      </c>
      <c r="G18" s="30" t="s">
        <v>591</v>
      </c>
      <c r="H18" s="27" t="s">
        <v>592</v>
      </c>
      <c r="I18" s="27">
        <v>60</v>
      </c>
      <c r="J18" s="27" t="s">
        <v>516</v>
      </c>
      <c r="K18" s="27" t="s">
        <v>593</v>
      </c>
      <c r="L18" s="27" t="s">
        <v>594</v>
      </c>
      <c r="M18" s="27"/>
      <c r="N18" s="27" t="s">
        <v>595</v>
      </c>
      <c r="O18" s="27"/>
    </row>
    <row r="19" spans="1:15">
      <c r="A19" s="27" t="s">
        <v>175</v>
      </c>
      <c r="B19" s="27" t="s">
        <v>177</v>
      </c>
      <c r="C19" s="27" t="s">
        <v>512</v>
      </c>
      <c r="D19" s="28">
        <v>13</v>
      </c>
      <c r="E19" s="28" t="s">
        <v>513</v>
      </c>
      <c r="F19" s="27" t="s">
        <v>596</v>
      </c>
      <c r="G19" s="30" t="s">
        <v>597</v>
      </c>
      <c r="H19" s="27" t="s">
        <v>598</v>
      </c>
      <c r="I19" s="27">
        <v>30</v>
      </c>
      <c r="J19" s="27" t="s">
        <v>516</v>
      </c>
      <c r="K19" s="27" t="s">
        <v>599</v>
      </c>
      <c r="L19" s="27" t="s">
        <v>600</v>
      </c>
      <c r="M19" s="27"/>
      <c r="N19" s="27" t="s">
        <v>601</v>
      </c>
      <c r="O19" s="27"/>
    </row>
    <row r="20" spans="1:15" ht="54">
      <c r="A20" s="27" t="s">
        <v>175</v>
      </c>
      <c r="B20" s="27" t="s">
        <v>177</v>
      </c>
      <c r="C20" s="27" t="s">
        <v>512</v>
      </c>
      <c r="D20" s="28">
        <v>14</v>
      </c>
      <c r="E20" s="28" t="s">
        <v>513</v>
      </c>
      <c r="F20" s="27" t="s">
        <v>602</v>
      </c>
      <c r="G20" s="30" t="s">
        <v>602</v>
      </c>
      <c r="H20" s="27" t="s">
        <v>603</v>
      </c>
      <c r="I20" s="27">
        <v>4</v>
      </c>
      <c r="J20" s="27" t="s">
        <v>516</v>
      </c>
      <c r="K20" s="27" t="s">
        <v>604</v>
      </c>
      <c r="L20" s="27" t="s">
        <v>605</v>
      </c>
      <c r="M20" s="32" t="s">
        <v>606</v>
      </c>
      <c r="N20" s="27" t="s">
        <v>607</v>
      </c>
      <c r="O20" s="27"/>
    </row>
    <row r="21" spans="1:15" ht="27">
      <c r="A21" s="27" t="s">
        <v>175</v>
      </c>
      <c r="B21" s="27" t="s">
        <v>177</v>
      </c>
      <c r="C21" s="27" t="s">
        <v>512</v>
      </c>
      <c r="D21" s="28">
        <v>15</v>
      </c>
      <c r="E21" s="28" t="s">
        <v>513</v>
      </c>
      <c r="F21" s="27" t="s">
        <v>608</v>
      </c>
      <c r="G21" s="30" t="s">
        <v>609</v>
      </c>
      <c r="H21" s="27" t="s">
        <v>610</v>
      </c>
      <c r="I21" s="27">
        <v>1</v>
      </c>
      <c r="J21" s="27" t="s">
        <v>516</v>
      </c>
      <c r="K21" s="27" t="s">
        <v>611</v>
      </c>
      <c r="L21" s="27" t="s">
        <v>612</v>
      </c>
      <c r="M21" s="32" t="s">
        <v>613</v>
      </c>
      <c r="N21" s="27" t="s">
        <v>614</v>
      </c>
      <c r="O21" s="27"/>
    </row>
    <row r="22" spans="1:15">
      <c r="A22" s="30" t="s">
        <v>175</v>
      </c>
      <c r="B22" s="27" t="s">
        <v>177</v>
      </c>
      <c r="C22" s="30" t="s">
        <v>512</v>
      </c>
      <c r="D22" s="28">
        <v>16</v>
      </c>
      <c r="E22" s="28" t="s">
        <v>513</v>
      </c>
      <c r="F22" s="30" t="s">
        <v>615</v>
      </c>
      <c r="G22" s="30" t="s">
        <v>616</v>
      </c>
      <c r="H22" s="30" t="s">
        <v>617</v>
      </c>
      <c r="I22" s="30">
        <v>1</v>
      </c>
      <c r="J22" s="30" t="s">
        <v>516</v>
      </c>
      <c r="K22" s="30" t="s">
        <v>616</v>
      </c>
      <c r="L22" s="30" t="s">
        <v>618</v>
      </c>
      <c r="M22" s="30"/>
      <c r="N22" s="27"/>
      <c r="O22" s="27"/>
    </row>
    <row r="23" spans="1:15">
      <c r="A23" s="30" t="s">
        <v>175</v>
      </c>
      <c r="B23" s="27" t="s">
        <v>177</v>
      </c>
      <c r="C23" s="30" t="s">
        <v>512</v>
      </c>
      <c r="D23" s="28">
        <v>17</v>
      </c>
      <c r="E23" s="28" t="s">
        <v>513</v>
      </c>
      <c r="F23" s="30" t="s">
        <v>619</v>
      </c>
      <c r="G23" s="30" t="s">
        <v>616</v>
      </c>
      <c r="H23" s="30" t="s">
        <v>620</v>
      </c>
      <c r="I23" s="30">
        <v>4</v>
      </c>
      <c r="J23" s="30" t="s">
        <v>516</v>
      </c>
      <c r="K23" s="30" t="s">
        <v>616</v>
      </c>
      <c r="L23" s="30" t="s">
        <v>621</v>
      </c>
      <c r="M23" s="30"/>
      <c r="N23" s="27"/>
      <c r="O23" s="27"/>
    </row>
    <row r="24" spans="1:15">
      <c r="A24" s="27" t="s">
        <v>175</v>
      </c>
      <c r="B24" s="27" t="s">
        <v>177</v>
      </c>
      <c r="C24" s="27" t="s">
        <v>512</v>
      </c>
      <c r="D24" s="28">
        <v>18</v>
      </c>
      <c r="E24" s="28" t="s">
        <v>513</v>
      </c>
      <c r="F24" s="27" t="s">
        <v>622</v>
      </c>
      <c r="G24" s="30" t="s">
        <v>623</v>
      </c>
      <c r="H24" s="27" t="s">
        <v>624</v>
      </c>
      <c r="I24" s="27">
        <v>20</v>
      </c>
      <c r="J24" s="27" t="s">
        <v>516</v>
      </c>
      <c r="K24" s="27" t="s">
        <v>625</v>
      </c>
      <c r="L24" s="27" t="s">
        <v>626</v>
      </c>
      <c r="M24" s="27"/>
      <c r="N24" s="27" t="s">
        <v>627</v>
      </c>
      <c r="O24" s="27"/>
    </row>
    <row r="25" spans="1:15">
      <c r="A25" s="27" t="s">
        <v>175</v>
      </c>
      <c r="B25" s="27" t="s">
        <v>177</v>
      </c>
      <c r="C25" s="27" t="s">
        <v>512</v>
      </c>
      <c r="D25" s="28">
        <v>19</v>
      </c>
      <c r="E25" s="28" t="s">
        <v>513</v>
      </c>
      <c r="F25" s="27" t="s">
        <v>628</v>
      </c>
      <c r="G25" s="30" t="s">
        <v>629</v>
      </c>
      <c r="H25" s="27" t="s">
        <v>630</v>
      </c>
      <c r="I25" s="27">
        <v>8</v>
      </c>
      <c r="J25" s="27" t="s">
        <v>516</v>
      </c>
      <c r="K25" s="27" t="s">
        <v>631</v>
      </c>
      <c r="L25" s="27" t="s">
        <v>632</v>
      </c>
      <c r="M25" s="27"/>
      <c r="N25" s="27" t="s">
        <v>508</v>
      </c>
      <c r="O25" s="27"/>
    </row>
    <row r="26" spans="1:15">
      <c r="A26" s="27" t="s">
        <v>175</v>
      </c>
      <c r="B26" s="27" t="s">
        <v>177</v>
      </c>
      <c r="C26" s="27" t="s">
        <v>512</v>
      </c>
      <c r="D26" s="28">
        <v>20</v>
      </c>
      <c r="E26" s="28" t="s">
        <v>513</v>
      </c>
      <c r="F26" s="27" t="s">
        <v>633</v>
      </c>
      <c r="G26" s="30" t="s">
        <v>634</v>
      </c>
      <c r="H26" s="27" t="s">
        <v>635</v>
      </c>
      <c r="I26" s="27">
        <v>80</v>
      </c>
      <c r="J26" s="27" t="s">
        <v>516</v>
      </c>
      <c r="K26" s="27" t="s">
        <v>636</v>
      </c>
      <c r="L26" s="27" t="s">
        <v>637</v>
      </c>
      <c r="M26" s="27"/>
      <c r="N26" s="27" t="s">
        <v>638</v>
      </c>
      <c r="O26" s="27"/>
    </row>
    <row r="27" spans="1:15">
      <c r="A27" s="27" t="s">
        <v>175</v>
      </c>
      <c r="B27" s="27" t="s">
        <v>177</v>
      </c>
      <c r="C27" s="27" t="s">
        <v>512</v>
      </c>
      <c r="D27" s="28">
        <v>21</v>
      </c>
      <c r="E27" s="28" t="s">
        <v>513</v>
      </c>
      <c r="F27" s="27" t="s">
        <v>639</v>
      </c>
      <c r="G27" s="30" t="s">
        <v>640</v>
      </c>
      <c r="H27" s="27" t="s">
        <v>641</v>
      </c>
      <c r="I27" s="27">
        <v>2</v>
      </c>
      <c r="J27" s="27" t="s">
        <v>516</v>
      </c>
      <c r="K27" s="27" t="s">
        <v>642</v>
      </c>
      <c r="L27" s="27" t="s">
        <v>643</v>
      </c>
      <c r="M27" s="27"/>
      <c r="N27" s="27" t="s">
        <v>644</v>
      </c>
      <c r="O27" s="27"/>
    </row>
    <row r="28" spans="1:15" ht="94.5">
      <c r="A28" s="27" t="s">
        <v>175</v>
      </c>
      <c r="B28" s="27" t="s">
        <v>177</v>
      </c>
      <c r="C28" s="27" t="s">
        <v>524</v>
      </c>
      <c r="D28" s="28">
        <v>22</v>
      </c>
      <c r="E28" s="28" t="s">
        <v>513</v>
      </c>
      <c r="F28" s="27" t="s">
        <v>645</v>
      </c>
      <c r="G28" s="30" t="s">
        <v>646</v>
      </c>
      <c r="H28" s="27" t="s">
        <v>647</v>
      </c>
      <c r="I28" s="27">
        <v>1</v>
      </c>
      <c r="J28" s="27" t="s">
        <v>516</v>
      </c>
      <c r="K28" s="27" t="s">
        <v>648</v>
      </c>
      <c r="L28" s="27" t="s">
        <v>649</v>
      </c>
      <c r="M28" s="32" t="s">
        <v>650</v>
      </c>
      <c r="N28" s="27" t="s">
        <v>651</v>
      </c>
      <c r="O28" s="27"/>
    </row>
    <row r="29" spans="1:15">
      <c r="A29" s="30" t="s">
        <v>175</v>
      </c>
      <c r="B29" s="27" t="s">
        <v>177</v>
      </c>
      <c r="C29" s="30" t="s">
        <v>512</v>
      </c>
      <c r="D29" s="28">
        <v>23</v>
      </c>
      <c r="E29" s="28" t="s">
        <v>513</v>
      </c>
      <c r="F29" s="30" t="s">
        <v>652</v>
      </c>
      <c r="G29" s="30" t="s">
        <v>653</v>
      </c>
      <c r="H29" s="30" t="s">
        <v>654</v>
      </c>
      <c r="I29" s="30">
        <v>6</v>
      </c>
      <c r="J29" s="30" t="s">
        <v>516</v>
      </c>
      <c r="K29" s="30" t="s">
        <v>655</v>
      </c>
      <c r="L29" s="30" t="s">
        <v>656</v>
      </c>
      <c r="M29" s="30"/>
      <c r="N29" s="27" t="s">
        <v>657</v>
      </c>
      <c r="O29" s="27"/>
    </row>
    <row r="30" spans="1:15">
      <c r="A30" s="30" t="s">
        <v>175</v>
      </c>
      <c r="B30" s="27" t="s">
        <v>177</v>
      </c>
      <c r="C30" s="30" t="s">
        <v>512</v>
      </c>
      <c r="D30" s="28">
        <v>24</v>
      </c>
      <c r="E30" s="28" t="s">
        <v>513</v>
      </c>
      <c r="F30" s="30" t="s">
        <v>658</v>
      </c>
      <c r="G30" s="30" t="s">
        <v>659</v>
      </c>
      <c r="H30" s="30" t="s">
        <v>660</v>
      </c>
      <c r="I30" s="30">
        <v>9</v>
      </c>
      <c r="J30" s="30" t="s">
        <v>516</v>
      </c>
      <c r="K30" s="30" t="s">
        <v>661</v>
      </c>
      <c r="L30" s="30" t="s">
        <v>662</v>
      </c>
      <c r="M30" s="30"/>
      <c r="N30" s="27" t="s">
        <v>663</v>
      </c>
      <c r="O30" s="27"/>
    </row>
    <row r="31" spans="1:15">
      <c r="A31" s="27" t="s">
        <v>664</v>
      </c>
      <c r="B31" s="27" t="s">
        <v>184</v>
      </c>
      <c r="C31" s="27" t="s">
        <v>665</v>
      </c>
      <c r="D31" s="28">
        <v>1</v>
      </c>
      <c r="E31" s="28" t="s">
        <v>496</v>
      </c>
      <c r="F31" s="27" t="s">
        <v>666</v>
      </c>
      <c r="G31" s="30" t="s">
        <v>667</v>
      </c>
      <c r="H31" s="27" t="s">
        <v>499</v>
      </c>
      <c r="I31" s="27">
        <v>10</v>
      </c>
      <c r="J31" s="27" t="s">
        <v>500</v>
      </c>
      <c r="K31" s="27" t="s">
        <v>501</v>
      </c>
      <c r="L31" s="30"/>
      <c r="M31" s="30"/>
      <c r="N31" s="27" t="s">
        <v>502</v>
      </c>
      <c r="O31" s="27"/>
    </row>
    <row r="32" spans="1:15">
      <c r="A32" s="27" t="s">
        <v>664</v>
      </c>
      <c r="B32" s="27" t="s">
        <v>184</v>
      </c>
      <c r="C32" s="27" t="s">
        <v>665</v>
      </c>
      <c r="D32" s="28">
        <v>2</v>
      </c>
      <c r="E32" s="28" t="s">
        <v>496</v>
      </c>
      <c r="F32" s="27" t="s">
        <v>504</v>
      </c>
      <c r="G32" s="30" t="s">
        <v>629</v>
      </c>
      <c r="H32" s="27" t="s">
        <v>506</v>
      </c>
      <c r="I32" s="27">
        <v>8</v>
      </c>
      <c r="J32" s="27" t="s">
        <v>500</v>
      </c>
      <c r="K32" s="27" t="s">
        <v>631</v>
      </c>
      <c r="L32" s="30"/>
      <c r="M32" s="30"/>
      <c r="N32" s="27" t="s">
        <v>508</v>
      </c>
      <c r="O32" s="27"/>
    </row>
    <row r="33" spans="1:15">
      <c r="A33" s="27" t="s">
        <v>664</v>
      </c>
      <c r="B33" s="27" t="s">
        <v>184</v>
      </c>
      <c r="C33" s="27" t="s">
        <v>668</v>
      </c>
      <c r="D33" s="28">
        <v>1</v>
      </c>
      <c r="E33" s="28" t="s">
        <v>513</v>
      </c>
      <c r="F33" s="27" t="s">
        <v>669</v>
      </c>
      <c r="G33" s="30" t="s">
        <v>634</v>
      </c>
      <c r="H33" s="27" t="s">
        <v>635</v>
      </c>
      <c r="I33" s="27">
        <v>80</v>
      </c>
      <c r="J33" s="27" t="s">
        <v>500</v>
      </c>
      <c r="K33" s="27" t="s">
        <v>636</v>
      </c>
      <c r="L33" s="30" t="s">
        <v>637</v>
      </c>
      <c r="M33" s="30"/>
      <c r="N33" s="27" t="s">
        <v>638</v>
      </c>
      <c r="O33" s="27"/>
    </row>
    <row r="34" spans="1:15">
      <c r="A34" s="27" t="s">
        <v>664</v>
      </c>
      <c r="B34" s="27" t="s">
        <v>184</v>
      </c>
      <c r="C34" s="27" t="s">
        <v>668</v>
      </c>
      <c r="D34" s="28">
        <v>2</v>
      </c>
      <c r="E34" s="28" t="s">
        <v>513</v>
      </c>
      <c r="F34" s="27" t="s">
        <v>628</v>
      </c>
      <c r="G34" s="30" t="s">
        <v>629</v>
      </c>
      <c r="H34" s="27" t="s">
        <v>630</v>
      </c>
      <c r="I34" s="27">
        <v>8</v>
      </c>
      <c r="J34" s="27" t="s">
        <v>500</v>
      </c>
      <c r="K34" s="27" t="s">
        <v>631</v>
      </c>
      <c r="L34" s="30" t="s">
        <v>632</v>
      </c>
      <c r="M34" s="30"/>
      <c r="N34" s="27" t="s">
        <v>508</v>
      </c>
      <c r="O34" s="27"/>
    </row>
    <row r="35" spans="1:15">
      <c r="A35" s="27" t="s">
        <v>664</v>
      </c>
      <c r="B35" s="27" t="s">
        <v>184</v>
      </c>
      <c r="C35" s="27" t="s">
        <v>668</v>
      </c>
      <c r="D35" s="28">
        <v>3</v>
      </c>
      <c r="E35" s="28" t="s">
        <v>513</v>
      </c>
      <c r="F35" s="27" t="s">
        <v>670</v>
      </c>
      <c r="G35" s="30" t="s">
        <v>671</v>
      </c>
      <c r="H35" s="27" t="s">
        <v>672</v>
      </c>
      <c r="I35" s="27">
        <v>10</v>
      </c>
      <c r="J35" s="27" t="s">
        <v>500</v>
      </c>
      <c r="K35" s="27" t="s">
        <v>673</v>
      </c>
      <c r="L35" s="30" t="s">
        <v>674</v>
      </c>
      <c r="M35" s="30"/>
      <c r="N35" s="27" t="s">
        <v>675</v>
      </c>
      <c r="O35" s="27"/>
    </row>
    <row r="36" spans="1:15">
      <c r="A36" s="27" t="s">
        <v>664</v>
      </c>
      <c r="B36" s="27" t="s">
        <v>184</v>
      </c>
      <c r="C36" s="27" t="s">
        <v>668</v>
      </c>
      <c r="D36" s="28">
        <v>4</v>
      </c>
      <c r="E36" s="28" t="s">
        <v>513</v>
      </c>
      <c r="F36" s="27" t="s">
        <v>639</v>
      </c>
      <c r="G36" s="30" t="s">
        <v>640</v>
      </c>
      <c r="H36" s="27" t="s">
        <v>641</v>
      </c>
      <c r="I36" s="27">
        <v>2</v>
      </c>
      <c r="J36" s="27" t="s">
        <v>500</v>
      </c>
      <c r="K36" s="27" t="s">
        <v>642</v>
      </c>
      <c r="L36" s="30" t="s">
        <v>643</v>
      </c>
      <c r="M36" s="30"/>
      <c r="N36" s="27" t="s">
        <v>644</v>
      </c>
      <c r="O36" s="27"/>
    </row>
    <row r="37" spans="1:15" ht="108">
      <c r="A37" s="27" t="s">
        <v>664</v>
      </c>
      <c r="B37" s="27" t="s">
        <v>184</v>
      </c>
      <c r="C37" s="27" t="s">
        <v>668</v>
      </c>
      <c r="D37" s="28">
        <v>5</v>
      </c>
      <c r="E37" s="28" t="s">
        <v>513</v>
      </c>
      <c r="F37" s="27" t="s">
        <v>676</v>
      </c>
      <c r="G37" s="30" t="s">
        <v>677</v>
      </c>
      <c r="H37" s="27" t="s">
        <v>678</v>
      </c>
      <c r="I37" s="27">
        <v>1</v>
      </c>
      <c r="J37" s="27" t="s">
        <v>500</v>
      </c>
      <c r="K37" s="27" t="s">
        <v>679</v>
      </c>
      <c r="L37" s="30" t="s">
        <v>680</v>
      </c>
      <c r="M37" s="31" t="s">
        <v>681</v>
      </c>
      <c r="N37" s="27" t="s">
        <v>682</v>
      </c>
      <c r="O37" s="27"/>
    </row>
    <row r="38" spans="1:15">
      <c r="A38" s="27" t="s">
        <v>664</v>
      </c>
      <c r="B38" s="27" t="s">
        <v>184</v>
      </c>
      <c r="C38" s="27" t="s">
        <v>668</v>
      </c>
      <c r="D38" s="28">
        <v>6</v>
      </c>
      <c r="E38" s="28" t="s">
        <v>513</v>
      </c>
      <c r="F38" s="27" t="s">
        <v>683</v>
      </c>
      <c r="G38" s="30" t="s">
        <v>683</v>
      </c>
      <c r="H38" s="27" t="s">
        <v>684</v>
      </c>
      <c r="I38" s="27">
        <v>10</v>
      </c>
      <c r="J38" s="27" t="s">
        <v>500</v>
      </c>
      <c r="K38" s="27" t="s">
        <v>685</v>
      </c>
      <c r="L38" s="30" t="s">
        <v>686</v>
      </c>
      <c r="M38" s="30"/>
      <c r="N38" s="27" t="s">
        <v>687</v>
      </c>
      <c r="O38" s="27"/>
    </row>
    <row r="39" spans="1:15" ht="27">
      <c r="A39" s="27" t="s">
        <v>688</v>
      </c>
      <c r="B39" s="32" t="s">
        <v>202</v>
      </c>
      <c r="C39" s="27" t="s">
        <v>689</v>
      </c>
      <c r="D39" s="28">
        <v>1</v>
      </c>
      <c r="E39" s="28" t="s">
        <v>496</v>
      </c>
      <c r="F39" s="27" t="s">
        <v>666</v>
      </c>
      <c r="G39" s="31" t="s">
        <v>667</v>
      </c>
      <c r="H39" s="27" t="s">
        <v>499</v>
      </c>
      <c r="I39" s="27">
        <v>10</v>
      </c>
      <c r="J39" s="27" t="s">
        <v>500</v>
      </c>
      <c r="K39" s="30" t="s">
        <v>501</v>
      </c>
      <c r="L39" s="30"/>
      <c r="M39" s="30"/>
      <c r="N39" s="27" t="s">
        <v>502</v>
      </c>
      <c r="O39" s="27"/>
    </row>
    <row r="40" spans="1:15" ht="27">
      <c r="A40" s="27" t="s">
        <v>688</v>
      </c>
      <c r="B40" s="32" t="s">
        <v>202</v>
      </c>
      <c r="C40" s="27" t="s">
        <v>689</v>
      </c>
      <c r="D40" s="28">
        <v>2</v>
      </c>
      <c r="E40" s="28" t="s">
        <v>496</v>
      </c>
      <c r="F40" s="27" t="s">
        <v>504</v>
      </c>
      <c r="G40" s="31" t="s">
        <v>629</v>
      </c>
      <c r="H40" s="27" t="s">
        <v>506</v>
      </c>
      <c r="I40" s="27">
        <v>8</v>
      </c>
      <c r="J40" s="27" t="s">
        <v>500</v>
      </c>
      <c r="K40" s="27" t="s">
        <v>507</v>
      </c>
      <c r="L40" s="30"/>
      <c r="M40" s="30"/>
      <c r="N40" s="27" t="s">
        <v>508</v>
      </c>
      <c r="O40" s="27"/>
    </row>
    <row r="41" spans="1:15" ht="67.5">
      <c r="A41" s="27" t="s">
        <v>688</v>
      </c>
      <c r="B41" s="32" t="s">
        <v>202</v>
      </c>
      <c r="C41" s="27" t="s">
        <v>690</v>
      </c>
      <c r="D41" s="28">
        <v>1</v>
      </c>
      <c r="E41" s="29" t="s">
        <v>513</v>
      </c>
      <c r="F41" s="27" t="s">
        <v>691</v>
      </c>
      <c r="G41" s="27" t="s">
        <v>691</v>
      </c>
      <c r="H41" s="27" t="s">
        <v>692</v>
      </c>
      <c r="I41" s="27">
        <v>1</v>
      </c>
      <c r="J41" s="27" t="s">
        <v>500</v>
      </c>
      <c r="K41" s="27" t="s">
        <v>693</v>
      </c>
      <c r="L41" s="30" t="s">
        <v>694</v>
      </c>
      <c r="M41" s="31" t="s">
        <v>695</v>
      </c>
      <c r="N41" s="27" t="s">
        <v>696</v>
      </c>
      <c r="O41" s="27"/>
    </row>
    <row r="42" spans="1:15" ht="27">
      <c r="A42" s="27" t="s">
        <v>688</v>
      </c>
      <c r="B42" s="32" t="s">
        <v>202</v>
      </c>
      <c r="C42" s="27" t="s">
        <v>690</v>
      </c>
      <c r="D42" s="28">
        <v>2</v>
      </c>
      <c r="E42" s="29" t="s">
        <v>513</v>
      </c>
      <c r="F42" s="27" t="s">
        <v>697</v>
      </c>
      <c r="G42" s="27" t="s">
        <v>697</v>
      </c>
      <c r="H42" s="27" t="s">
        <v>698</v>
      </c>
      <c r="I42" s="27">
        <v>60</v>
      </c>
      <c r="J42" s="27" t="s">
        <v>500</v>
      </c>
      <c r="K42" s="27" t="s">
        <v>699</v>
      </c>
      <c r="L42" s="30" t="s">
        <v>700</v>
      </c>
      <c r="M42" s="30"/>
      <c r="N42" s="27" t="s">
        <v>627</v>
      </c>
      <c r="O42" s="27"/>
    </row>
    <row r="43" spans="1:15" ht="27">
      <c r="A43" s="27" t="s">
        <v>688</v>
      </c>
      <c r="B43" s="32" t="s">
        <v>202</v>
      </c>
      <c r="C43" s="27" t="s">
        <v>690</v>
      </c>
      <c r="D43" s="28">
        <v>3</v>
      </c>
      <c r="E43" s="29" t="s">
        <v>513</v>
      </c>
      <c r="F43" s="27" t="s">
        <v>701</v>
      </c>
      <c r="G43" s="27" t="s">
        <v>701</v>
      </c>
      <c r="H43" s="27" t="s">
        <v>702</v>
      </c>
      <c r="I43" s="27">
        <v>1</v>
      </c>
      <c r="J43" s="27" t="s">
        <v>500</v>
      </c>
      <c r="K43" s="27" t="s">
        <v>703</v>
      </c>
      <c r="L43" s="30" t="s">
        <v>704</v>
      </c>
      <c r="M43" s="31" t="s">
        <v>705</v>
      </c>
      <c r="N43" s="27" t="s">
        <v>706</v>
      </c>
      <c r="O43" s="27"/>
    </row>
    <row r="44" spans="1:15" ht="27">
      <c r="A44" s="27" t="s">
        <v>688</v>
      </c>
      <c r="B44" s="32" t="s">
        <v>202</v>
      </c>
      <c r="C44" s="27" t="s">
        <v>690</v>
      </c>
      <c r="D44" s="28">
        <v>4</v>
      </c>
      <c r="E44" s="29" t="s">
        <v>513</v>
      </c>
      <c r="F44" s="27" t="s">
        <v>707</v>
      </c>
      <c r="G44" s="27" t="s">
        <v>707</v>
      </c>
      <c r="H44" s="27" t="s">
        <v>708</v>
      </c>
      <c r="I44" s="27">
        <v>1</v>
      </c>
      <c r="J44" s="27" t="s">
        <v>500</v>
      </c>
      <c r="K44" s="27" t="s">
        <v>709</v>
      </c>
      <c r="L44" s="30" t="s">
        <v>710</v>
      </c>
      <c r="M44" s="31" t="s">
        <v>705</v>
      </c>
      <c r="N44" s="27" t="s">
        <v>711</v>
      </c>
      <c r="O44" s="27"/>
    </row>
    <row r="45" spans="1:15" ht="27">
      <c r="A45" s="27" t="s">
        <v>688</v>
      </c>
      <c r="B45" s="32" t="s">
        <v>202</v>
      </c>
      <c r="C45" s="27" t="s">
        <v>690</v>
      </c>
      <c r="D45" s="28">
        <v>5</v>
      </c>
      <c r="E45" s="29" t="s">
        <v>513</v>
      </c>
      <c r="F45" s="27" t="s">
        <v>712</v>
      </c>
      <c r="G45" s="27" t="s">
        <v>712</v>
      </c>
      <c r="H45" s="27" t="s">
        <v>713</v>
      </c>
      <c r="I45" s="27">
        <v>1</v>
      </c>
      <c r="J45" s="27" t="s">
        <v>500</v>
      </c>
      <c r="K45" s="27" t="s">
        <v>714</v>
      </c>
      <c r="L45" s="30" t="s">
        <v>715</v>
      </c>
      <c r="M45" s="31" t="s">
        <v>705</v>
      </c>
      <c r="N45" s="27" t="s">
        <v>716</v>
      </c>
      <c r="O45" s="27"/>
    </row>
    <row r="46" spans="1:15" ht="27">
      <c r="A46" s="27" t="s">
        <v>688</v>
      </c>
      <c r="B46" s="32" t="s">
        <v>202</v>
      </c>
      <c r="C46" s="27" t="s">
        <v>690</v>
      </c>
      <c r="D46" s="28">
        <v>6</v>
      </c>
      <c r="E46" s="29" t="s">
        <v>513</v>
      </c>
      <c r="F46" s="27" t="s">
        <v>717</v>
      </c>
      <c r="G46" s="27" t="s">
        <v>717</v>
      </c>
      <c r="H46" s="27" t="s">
        <v>718</v>
      </c>
      <c r="I46" s="27">
        <v>1</v>
      </c>
      <c r="J46" s="27" t="s">
        <v>500</v>
      </c>
      <c r="K46" s="27" t="s">
        <v>719</v>
      </c>
      <c r="L46" s="30" t="s">
        <v>720</v>
      </c>
      <c r="M46" s="31" t="s">
        <v>705</v>
      </c>
      <c r="N46" s="27" t="s">
        <v>721</v>
      </c>
      <c r="O46" s="27"/>
    </row>
    <row r="47" spans="1:15" ht="27">
      <c r="A47" s="27" t="s">
        <v>688</v>
      </c>
      <c r="B47" s="32" t="s">
        <v>202</v>
      </c>
      <c r="C47" s="27" t="s">
        <v>690</v>
      </c>
      <c r="D47" s="28">
        <v>7</v>
      </c>
      <c r="E47" s="29" t="s">
        <v>513</v>
      </c>
      <c r="F47" s="27" t="s">
        <v>722</v>
      </c>
      <c r="G47" s="27" t="s">
        <v>723</v>
      </c>
      <c r="H47" s="27" t="s">
        <v>724</v>
      </c>
      <c r="I47" s="27">
        <v>8</v>
      </c>
      <c r="J47" s="27" t="s">
        <v>500</v>
      </c>
      <c r="K47" s="34" t="s">
        <v>725</v>
      </c>
      <c r="L47" s="30" t="s">
        <v>726</v>
      </c>
      <c r="M47" s="30"/>
      <c r="N47" s="27"/>
      <c r="O47" s="27"/>
    </row>
    <row r="48" spans="1:15" ht="40.5">
      <c r="A48" s="27" t="s">
        <v>688</v>
      </c>
      <c r="B48" s="32" t="s">
        <v>202</v>
      </c>
      <c r="C48" s="27" t="s">
        <v>690</v>
      </c>
      <c r="D48" s="28">
        <v>8</v>
      </c>
      <c r="E48" s="29" t="s">
        <v>513</v>
      </c>
      <c r="F48" s="27" t="s">
        <v>727</v>
      </c>
      <c r="G48" s="27" t="s">
        <v>727</v>
      </c>
      <c r="H48" s="27" t="s">
        <v>728</v>
      </c>
      <c r="I48" s="27">
        <v>1</v>
      </c>
      <c r="J48" s="27" t="s">
        <v>500</v>
      </c>
      <c r="K48" s="27" t="s">
        <v>729</v>
      </c>
      <c r="L48" s="30" t="s">
        <v>730</v>
      </c>
      <c r="M48" s="31" t="s">
        <v>731</v>
      </c>
      <c r="N48" s="27" t="s">
        <v>732</v>
      </c>
      <c r="O48" s="27"/>
    </row>
    <row r="49" spans="1:15" ht="40.5">
      <c r="A49" s="27" t="s">
        <v>688</v>
      </c>
      <c r="B49" s="32" t="s">
        <v>202</v>
      </c>
      <c r="C49" s="27" t="s">
        <v>690</v>
      </c>
      <c r="D49" s="28">
        <v>9</v>
      </c>
      <c r="E49" s="29" t="s">
        <v>513</v>
      </c>
      <c r="F49" s="27" t="s">
        <v>733</v>
      </c>
      <c r="G49" s="27" t="s">
        <v>734</v>
      </c>
      <c r="H49" s="27" t="s">
        <v>735</v>
      </c>
      <c r="I49" s="27">
        <v>1</v>
      </c>
      <c r="J49" s="27" t="s">
        <v>500</v>
      </c>
      <c r="K49" s="27" t="s">
        <v>736</v>
      </c>
      <c r="L49" s="30" t="s">
        <v>737</v>
      </c>
      <c r="M49" s="31" t="s">
        <v>731</v>
      </c>
      <c r="N49" s="27" t="s">
        <v>738</v>
      </c>
      <c r="O49" s="27"/>
    </row>
    <row r="50" spans="1:15">
      <c r="A50" s="27" t="s">
        <v>739</v>
      </c>
      <c r="B50" s="27" t="s">
        <v>134</v>
      </c>
      <c r="C50" s="27" t="s">
        <v>740</v>
      </c>
      <c r="D50" s="28">
        <v>1</v>
      </c>
      <c r="E50" s="29" t="s">
        <v>496</v>
      </c>
      <c r="F50" s="27" t="s">
        <v>666</v>
      </c>
      <c r="G50" s="30" t="s">
        <v>667</v>
      </c>
      <c r="H50" s="27" t="s">
        <v>499</v>
      </c>
      <c r="I50" s="27">
        <v>10</v>
      </c>
      <c r="J50" s="27" t="s">
        <v>500</v>
      </c>
      <c r="K50" s="27" t="s">
        <v>741</v>
      </c>
      <c r="L50" s="30"/>
      <c r="M50" s="31"/>
      <c r="N50" s="27" t="s">
        <v>502</v>
      </c>
      <c r="O50" s="27"/>
    </row>
    <row r="51" spans="1:15">
      <c r="A51" s="27" t="s">
        <v>739</v>
      </c>
      <c r="B51" s="27" t="s">
        <v>134</v>
      </c>
      <c r="C51" s="27" t="s">
        <v>740</v>
      </c>
      <c r="D51" s="28">
        <v>2</v>
      </c>
      <c r="E51" s="29" t="s">
        <v>496</v>
      </c>
      <c r="F51" s="27" t="s">
        <v>504</v>
      </c>
      <c r="G51" s="31" t="s">
        <v>505</v>
      </c>
      <c r="H51" s="27" t="s">
        <v>742</v>
      </c>
      <c r="I51" s="27">
        <v>8</v>
      </c>
      <c r="J51" s="27" t="s">
        <v>500</v>
      </c>
      <c r="K51" s="27" t="s">
        <v>631</v>
      </c>
      <c r="L51" s="30"/>
      <c r="M51" s="31"/>
      <c r="N51" s="27" t="s">
        <v>508</v>
      </c>
      <c r="O51" s="27"/>
    </row>
    <row r="52" spans="1:15">
      <c r="A52" s="27" t="s">
        <v>739</v>
      </c>
      <c r="B52" s="27" t="s">
        <v>134</v>
      </c>
      <c r="C52" s="27" t="s">
        <v>740</v>
      </c>
      <c r="D52" s="28">
        <v>3</v>
      </c>
      <c r="E52" s="29" t="s">
        <v>496</v>
      </c>
      <c r="F52" s="27" t="s">
        <v>509</v>
      </c>
      <c r="G52" s="31" t="s">
        <v>509</v>
      </c>
      <c r="H52" s="27" t="s">
        <v>743</v>
      </c>
      <c r="I52" s="27">
        <v>13</v>
      </c>
      <c r="J52" s="27" t="s">
        <v>516</v>
      </c>
      <c r="K52" s="27" t="s">
        <v>744</v>
      </c>
      <c r="L52" s="30"/>
      <c r="M52" s="31"/>
      <c r="N52" s="27"/>
      <c r="O52" s="27"/>
    </row>
    <row r="53" spans="1:15">
      <c r="A53" s="27" t="s">
        <v>739</v>
      </c>
      <c r="B53" s="27" t="s">
        <v>134</v>
      </c>
      <c r="C53" s="27" t="s">
        <v>745</v>
      </c>
      <c r="D53" s="28">
        <v>1</v>
      </c>
      <c r="E53" s="29" t="s">
        <v>513</v>
      </c>
      <c r="F53" s="27" t="s">
        <v>746</v>
      </c>
      <c r="G53" s="35" t="s">
        <v>667</v>
      </c>
      <c r="H53" s="27" t="s">
        <v>747</v>
      </c>
      <c r="I53" s="27">
        <v>10</v>
      </c>
      <c r="J53" s="27" t="s">
        <v>500</v>
      </c>
      <c r="K53" s="35" t="s">
        <v>741</v>
      </c>
      <c r="L53" s="27" t="s">
        <v>517</v>
      </c>
      <c r="M53" s="27"/>
      <c r="N53" s="27" t="s">
        <v>502</v>
      </c>
      <c r="O53" s="27"/>
    </row>
    <row r="54" spans="1:15">
      <c r="A54" s="27" t="s">
        <v>739</v>
      </c>
      <c r="B54" s="27" t="s">
        <v>134</v>
      </c>
      <c r="C54" s="27" t="s">
        <v>745</v>
      </c>
      <c r="D54" s="28">
        <v>2</v>
      </c>
      <c r="E54" s="29" t="s">
        <v>513</v>
      </c>
      <c r="F54" s="27" t="s">
        <v>504</v>
      </c>
      <c r="G54" s="31" t="s">
        <v>505</v>
      </c>
      <c r="H54" s="27" t="s">
        <v>748</v>
      </c>
      <c r="I54" s="27">
        <v>8</v>
      </c>
      <c r="J54" s="27" t="s">
        <v>500</v>
      </c>
      <c r="K54" s="27" t="s">
        <v>631</v>
      </c>
      <c r="L54" s="30" t="s">
        <v>632</v>
      </c>
      <c r="M54" s="27"/>
      <c r="N54" s="27" t="s">
        <v>508</v>
      </c>
      <c r="O54" s="27"/>
    </row>
    <row r="55" spans="1:15">
      <c r="A55" s="27" t="s">
        <v>739</v>
      </c>
      <c r="B55" s="27" t="s">
        <v>134</v>
      </c>
      <c r="C55" s="27" t="s">
        <v>745</v>
      </c>
      <c r="D55" s="28">
        <v>3</v>
      </c>
      <c r="E55" s="29" t="s">
        <v>513</v>
      </c>
      <c r="F55" s="27" t="s">
        <v>669</v>
      </c>
      <c r="G55" s="31" t="s">
        <v>749</v>
      </c>
      <c r="H55" s="27" t="s">
        <v>635</v>
      </c>
      <c r="I55" s="27">
        <v>80</v>
      </c>
      <c r="J55" s="27" t="s">
        <v>500</v>
      </c>
      <c r="K55" s="27" t="s">
        <v>636</v>
      </c>
      <c r="L55" s="30" t="s">
        <v>637</v>
      </c>
      <c r="M55" s="27"/>
      <c r="N55" s="27" t="s">
        <v>638</v>
      </c>
      <c r="O55" s="27"/>
    </row>
    <row r="56" spans="1:15">
      <c r="A56" s="27" t="s">
        <v>739</v>
      </c>
      <c r="B56" s="27" t="s">
        <v>134</v>
      </c>
      <c r="C56" s="27" t="s">
        <v>745</v>
      </c>
      <c r="D56" s="28">
        <v>4</v>
      </c>
      <c r="E56" s="29" t="s">
        <v>513</v>
      </c>
      <c r="F56" s="35" t="s">
        <v>750</v>
      </c>
      <c r="G56" s="35" t="s">
        <v>751</v>
      </c>
      <c r="H56" s="27" t="s">
        <v>752</v>
      </c>
      <c r="I56" s="27">
        <v>1</v>
      </c>
      <c r="J56" s="27" t="s">
        <v>500</v>
      </c>
      <c r="K56" s="27" t="s">
        <v>753</v>
      </c>
      <c r="L56" s="30" t="s">
        <v>626</v>
      </c>
      <c r="M56" s="27"/>
      <c r="N56" s="27" t="s">
        <v>754</v>
      </c>
      <c r="O56" s="27"/>
    </row>
    <row r="57" spans="1:15">
      <c r="A57" s="27" t="s">
        <v>739</v>
      </c>
      <c r="B57" s="27" t="s">
        <v>134</v>
      </c>
      <c r="C57" s="27" t="s">
        <v>745</v>
      </c>
      <c r="D57" s="28">
        <v>5</v>
      </c>
      <c r="E57" s="29" t="s">
        <v>513</v>
      </c>
      <c r="F57" s="27" t="s">
        <v>755</v>
      </c>
      <c r="G57" s="31" t="s">
        <v>756</v>
      </c>
      <c r="H57" s="27" t="s">
        <v>757</v>
      </c>
      <c r="I57" s="27">
        <v>1</v>
      </c>
      <c r="J57" s="27" t="s">
        <v>500</v>
      </c>
      <c r="K57" s="27" t="s">
        <v>758</v>
      </c>
      <c r="L57" s="30" t="s">
        <v>759</v>
      </c>
      <c r="M57" s="27"/>
      <c r="N57" s="27" t="s">
        <v>760</v>
      </c>
      <c r="O57" s="27"/>
    </row>
    <row r="58" spans="1:15">
      <c r="A58" s="27" t="s">
        <v>739</v>
      </c>
      <c r="B58" s="27" t="s">
        <v>134</v>
      </c>
      <c r="C58" s="27" t="s">
        <v>745</v>
      </c>
      <c r="D58" s="28">
        <v>6</v>
      </c>
      <c r="E58" s="29" t="s">
        <v>513</v>
      </c>
      <c r="F58" s="27" t="s">
        <v>761</v>
      </c>
      <c r="G58" s="34" t="s">
        <v>762</v>
      </c>
      <c r="H58" s="27" t="s">
        <v>763</v>
      </c>
      <c r="I58" s="27">
        <v>2</v>
      </c>
      <c r="J58" s="27" t="s">
        <v>500</v>
      </c>
      <c r="K58" s="36" t="s">
        <v>764</v>
      </c>
      <c r="L58" s="30" t="s">
        <v>765</v>
      </c>
      <c r="M58" s="27"/>
      <c r="N58" s="37" t="s">
        <v>766</v>
      </c>
      <c r="O58" s="27"/>
    </row>
    <row r="59" spans="1:15" ht="40.5">
      <c r="A59" s="27" t="s">
        <v>739</v>
      </c>
      <c r="B59" s="27" t="s">
        <v>134</v>
      </c>
      <c r="C59" s="27" t="s">
        <v>745</v>
      </c>
      <c r="D59" s="28">
        <v>7</v>
      </c>
      <c r="E59" s="29" t="s">
        <v>513</v>
      </c>
      <c r="F59" s="27" t="s">
        <v>767</v>
      </c>
      <c r="G59" s="34" t="s">
        <v>768</v>
      </c>
      <c r="H59" s="27" t="s">
        <v>769</v>
      </c>
      <c r="I59" s="27">
        <v>8</v>
      </c>
      <c r="J59" s="27" t="s">
        <v>500</v>
      </c>
      <c r="K59" s="36" t="s">
        <v>770</v>
      </c>
      <c r="L59" s="30" t="s">
        <v>771</v>
      </c>
      <c r="M59" s="27"/>
      <c r="N59" s="37" t="s">
        <v>772</v>
      </c>
      <c r="O59" s="27"/>
    </row>
    <row r="60" spans="1:15">
      <c r="A60" s="27" t="s">
        <v>739</v>
      </c>
      <c r="B60" s="27" t="s">
        <v>134</v>
      </c>
      <c r="C60" s="27" t="s">
        <v>745</v>
      </c>
      <c r="D60" s="28">
        <v>8</v>
      </c>
      <c r="E60" s="29" t="s">
        <v>513</v>
      </c>
      <c r="F60" s="27" t="s">
        <v>773</v>
      </c>
      <c r="G60" s="34" t="s">
        <v>774</v>
      </c>
      <c r="H60" s="27" t="s">
        <v>775</v>
      </c>
      <c r="I60" s="27">
        <v>22</v>
      </c>
      <c r="J60" s="27" t="s">
        <v>500</v>
      </c>
      <c r="K60" s="36" t="s">
        <v>776</v>
      </c>
      <c r="L60" s="30" t="s">
        <v>777</v>
      </c>
      <c r="M60" s="27"/>
      <c r="N60" s="37" t="s">
        <v>778</v>
      </c>
      <c r="O60" s="27"/>
    </row>
    <row r="61" spans="1:15">
      <c r="A61" s="27" t="s">
        <v>739</v>
      </c>
      <c r="B61" s="27" t="s">
        <v>134</v>
      </c>
      <c r="C61" s="27" t="s">
        <v>745</v>
      </c>
      <c r="D61" s="28">
        <v>9</v>
      </c>
      <c r="E61" s="29" t="s">
        <v>513</v>
      </c>
      <c r="F61" s="27" t="s">
        <v>779</v>
      </c>
      <c r="G61" s="31" t="s">
        <v>780</v>
      </c>
      <c r="H61" s="27" t="s">
        <v>781</v>
      </c>
      <c r="I61" s="27">
        <v>4</v>
      </c>
      <c r="J61" s="27" t="s">
        <v>500</v>
      </c>
      <c r="K61" s="30" t="s">
        <v>782</v>
      </c>
      <c r="L61" s="30" t="s">
        <v>783</v>
      </c>
      <c r="M61" s="27"/>
      <c r="N61" s="37" t="s">
        <v>784</v>
      </c>
      <c r="O61" s="27"/>
    </row>
    <row r="62" spans="1:15">
      <c r="A62" s="27" t="s">
        <v>739</v>
      </c>
      <c r="B62" s="27" t="s">
        <v>134</v>
      </c>
      <c r="C62" s="27" t="s">
        <v>745</v>
      </c>
      <c r="D62" s="28">
        <v>10</v>
      </c>
      <c r="E62" s="29" t="s">
        <v>513</v>
      </c>
      <c r="F62" s="27" t="s">
        <v>785</v>
      </c>
      <c r="G62" s="34" t="s">
        <v>786</v>
      </c>
      <c r="H62" s="27" t="s">
        <v>787</v>
      </c>
      <c r="I62" s="27">
        <v>160</v>
      </c>
      <c r="J62" s="27" t="s">
        <v>500</v>
      </c>
      <c r="K62" s="36" t="s">
        <v>788</v>
      </c>
      <c r="L62" s="30" t="s">
        <v>789</v>
      </c>
      <c r="M62" s="27"/>
      <c r="N62" s="37" t="s">
        <v>790</v>
      </c>
      <c r="O62" s="27"/>
    </row>
    <row r="63" spans="1:15" ht="27">
      <c r="A63" s="27" t="s">
        <v>739</v>
      </c>
      <c r="B63" s="27" t="s">
        <v>134</v>
      </c>
      <c r="C63" s="27" t="s">
        <v>745</v>
      </c>
      <c r="D63" s="28">
        <v>11</v>
      </c>
      <c r="E63" s="29" t="s">
        <v>513</v>
      </c>
      <c r="F63" s="27" t="s">
        <v>791</v>
      </c>
      <c r="G63" s="31" t="s">
        <v>792</v>
      </c>
      <c r="H63" s="27" t="s">
        <v>793</v>
      </c>
      <c r="I63" s="27">
        <v>1</v>
      </c>
      <c r="J63" s="27" t="s">
        <v>500</v>
      </c>
      <c r="K63" s="27" t="s">
        <v>794</v>
      </c>
      <c r="L63" s="30" t="s">
        <v>795</v>
      </c>
      <c r="M63" s="32" t="s">
        <v>796</v>
      </c>
      <c r="N63" s="27" t="s">
        <v>797</v>
      </c>
      <c r="O63" s="27"/>
    </row>
    <row r="64" spans="1:15" ht="81">
      <c r="A64" s="27" t="s">
        <v>739</v>
      </c>
      <c r="B64" s="27" t="s">
        <v>134</v>
      </c>
      <c r="C64" s="27" t="s">
        <v>745</v>
      </c>
      <c r="D64" s="28">
        <v>12</v>
      </c>
      <c r="E64" s="29" t="s">
        <v>513</v>
      </c>
      <c r="F64" s="27" t="s">
        <v>798</v>
      </c>
      <c r="G64" s="31" t="s">
        <v>799</v>
      </c>
      <c r="H64" s="27" t="s">
        <v>800</v>
      </c>
      <c r="I64" s="27">
        <v>1</v>
      </c>
      <c r="J64" s="27" t="s">
        <v>500</v>
      </c>
      <c r="K64" s="27" t="s">
        <v>801</v>
      </c>
      <c r="L64" s="30" t="s">
        <v>802</v>
      </c>
      <c r="M64" s="32" t="s">
        <v>803</v>
      </c>
      <c r="N64" s="27" t="s">
        <v>804</v>
      </c>
      <c r="O64" s="27"/>
    </row>
    <row r="65" spans="1:15">
      <c r="A65" s="27" t="s">
        <v>130</v>
      </c>
      <c r="B65" s="27" t="s">
        <v>134</v>
      </c>
      <c r="C65" s="27" t="s">
        <v>805</v>
      </c>
      <c r="D65" s="28">
        <v>1</v>
      </c>
      <c r="E65" s="29" t="s">
        <v>496</v>
      </c>
      <c r="F65" s="27" t="s">
        <v>666</v>
      </c>
      <c r="G65" s="30" t="s">
        <v>667</v>
      </c>
      <c r="H65" s="27" t="s">
        <v>806</v>
      </c>
      <c r="I65" s="27">
        <v>10</v>
      </c>
      <c r="J65" s="27" t="s">
        <v>516</v>
      </c>
      <c r="K65" s="27" t="s">
        <v>741</v>
      </c>
      <c r="L65" s="30"/>
      <c r="M65" s="31"/>
      <c r="N65" s="27" t="s">
        <v>502</v>
      </c>
      <c r="O65" s="27"/>
    </row>
    <row r="66" spans="1:15">
      <c r="A66" s="27" t="s">
        <v>130</v>
      </c>
      <c r="B66" s="27" t="s">
        <v>134</v>
      </c>
      <c r="C66" s="27" t="s">
        <v>805</v>
      </c>
      <c r="D66" s="28">
        <v>2</v>
      </c>
      <c r="E66" s="29" t="s">
        <v>496</v>
      </c>
      <c r="F66" s="27" t="s">
        <v>504</v>
      </c>
      <c r="G66" s="31" t="s">
        <v>505</v>
      </c>
      <c r="H66" s="27" t="s">
        <v>807</v>
      </c>
      <c r="I66" s="27">
        <v>8</v>
      </c>
      <c r="J66" s="27" t="s">
        <v>516</v>
      </c>
      <c r="K66" s="27" t="s">
        <v>631</v>
      </c>
      <c r="L66" s="30"/>
      <c r="M66" s="31"/>
      <c r="N66" s="27" t="s">
        <v>508</v>
      </c>
      <c r="O66" s="27"/>
    </row>
    <row r="67" spans="1:15">
      <c r="A67" s="27" t="s">
        <v>130</v>
      </c>
      <c r="B67" s="27" t="s">
        <v>134</v>
      </c>
      <c r="C67" s="27" t="s">
        <v>808</v>
      </c>
      <c r="D67" s="28">
        <v>1</v>
      </c>
      <c r="E67" s="29" t="s">
        <v>513</v>
      </c>
      <c r="F67" s="27" t="s">
        <v>746</v>
      </c>
      <c r="G67" s="35" t="s">
        <v>667</v>
      </c>
      <c r="H67" s="27" t="s">
        <v>747</v>
      </c>
      <c r="I67" s="27">
        <v>10</v>
      </c>
      <c r="J67" s="27" t="s">
        <v>516</v>
      </c>
      <c r="K67" s="35" t="s">
        <v>741</v>
      </c>
      <c r="L67" s="27" t="s">
        <v>517</v>
      </c>
      <c r="M67" s="27"/>
      <c r="N67" s="27" t="s">
        <v>502</v>
      </c>
      <c r="O67" s="27"/>
    </row>
    <row r="68" spans="1:15">
      <c r="A68" s="27" t="s">
        <v>130</v>
      </c>
      <c r="B68" s="27" t="s">
        <v>134</v>
      </c>
      <c r="C68" s="27" t="s">
        <v>808</v>
      </c>
      <c r="D68" s="28">
        <v>2</v>
      </c>
      <c r="E68" s="29" t="s">
        <v>513</v>
      </c>
      <c r="F68" s="27" t="s">
        <v>504</v>
      </c>
      <c r="G68" s="31" t="s">
        <v>505</v>
      </c>
      <c r="H68" s="27" t="s">
        <v>748</v>
      </c>
      <c r="I68" s="27">
        <v>8</v>
      </c>
      <c r="J68" s="27" t="s">
        <v>516</v>
      </c>
      <c r="K68" s="27" t="s">
        <v>631</v>
      </c>
      <c r="L68" s="30" t="s">
        <v>632</v>
      </c>
      <c r="M68" s="27"/>
      <c r="N68" s="27" t="s">
        <v>508</v>
      </c>
      <c r="O68" s="27"/>
    </row>
    <row r="69" spans="1:15">
      <c r="A69" s="27" t="s">
        <v>130</v>
      </c>
      <c r="B69" s="27" t="s">
        <v>134</v>
      </c>
      <c r="C69" s="27" t="s">
        <v>808</v>
      </c>
      <c r="D69" s="28">
        <v>3</v>
      </c>
      <c r="E69" s="29" t="s">
        <v>513</v>
      </c>
      <c r="F69" s="27" t="s">
        <v>669</v>
      </c>
      <c r="G69" s="31" t="s">
        <v>749</v>
      </c>
      <c r="H69" s="27" t="s">
        <v>635</v>
      </c>
      <c r="I69" s="27">
        <v>80</v>
      </c>
      <c r="J69" s="27" t="s">
        <v>516</v>
      </c>
      <c r="K69" s="27" t="s">
        <v>636</v>
      </c>
      <c r="L69" s="30" t="s">
        <v>637</v>
      </c>
      <c r="M69" s="27"/>
      <c r="N69" s="27" t="s">
        <v>638</v>
      </c>
      <c r="O69" s="27"/>
    </row>
    <row r="70" spans="1:15">
      <c r="A70" s="27" t="s">
        <v>130</v>
      </c>
      <c r="B70" s="27" t="s">
        <v>134</v>
      </c>
      <c r="C70" s="27" t="s">
        <v>808</v>
      </c>
      <c r="D70" s="28">
        <v>4</v>
      </c>
      <c r="E70" s="29" t="s">
        <v>513</v>
      </c>
      <c r="F70" s="35" t="s">
        <v>809</v>
      </c>
      <c r="G70" s="38" t="s">
        <v>751</v>
      </c>
      <c r="H70" s="27" t="s">
        <v>752</v>
      </c>
      <c r="I70" s="27">
        <v>1</v>
      </c>
      <c r="J70" s="27" t="s">
        <v>516</v>
      </c>
      <c r="K70" s="27" t="s">
        <v>753</v>
      </c>
      <c r="L70" s="30" t="s">
        <v>626</v>
      </c>
      <c r="M70" s="27"/>
      <c r="N70" s="27" t="s">
        <v>754</v>
      </c>
      <c r="O70" s="27"/>
    </row>
    <row r="71" spans="1:15">
      <c r="A71" s="27" t="s">
        <v>130</v>
      </c>
      <c r="B71" s="27" t="s">
        <v>134</v>
      </c>
      <c r="C71" s="27" t="s">
        <v>808</v>
      </c>
      <c r="D71" s="28">
        <v>5</v>
      </c>
      <c r="E71" s="29" t="s">
        <v>513</v>
      </c>
      <c r="F71" s="27" t="s">
        <v>755</v>
      </c>
      <c r="G71" s="31" t="s">
        <v>756</v>
      </c>
      <c r="H71" s="27" t="s">
        <v>757</v>
      </c>
      <c r="I71" s="27">
        <v>1</v>
      </c>
      <c r="J71" s="27" t="s">
        <v>516</v>
      </c>
      <c r="K71" s="27" t="s">
        <v>758</v>
      </c>
      <c r="L71" s="30" t="s">
        <v>759</v>
      </c>
      <c r="M71" s="27"/>
      <c r="N71" s="27" t="s">
        <v>760</v>
      </c>
      <c r="O71" s="27"/>
    </row>
    <row r="72" spans="1:15">
      <c r="A72" s="27" t="s">
        <v>130</v>
      </c>
      <c r="B72" s="27" t="s">
        <v>134</v>
      </c>
      <c r="C72" s="27" t="s">
        <v>808</v>
      </c>
      <c r="D72" s="28">
        <v>6</v>
      </c>
      <c r="E72" s="29" t="s">
        <v>513</v>
      </c>
      <c r="F72" s="27" t="s">
        <v>761</v>
      </c>
      <c r="G72" s="34" t="s">
        <v>762</v>
      </c>
      <c r="H72" s="27" t="s">
        <v>763</v>
      </c>
      <c r="I72" s="27">
        <v>2</v>
      </c>
      <c r="J72" s="27" t="s">
        <v>516</v>
      </c>
      <c r="K72" s="36" t="s">
        <v>764</v>
      </c>
      <c r="L72" s="30" t="s">
        <v>765</v>
      </c>
      <c r="M72" s="27"/>
      <c r="N72" s="37" t="s">
        <v>766</v>
      </c>
      <c r="O72" s="27"/>
    </row>
    <row r="73" spans="1:15" ht="40.5">
      <c r="A73" s="27" t="s">
        <v>130</v>
      </c>
      <c r="B73" s="27" t="s">
        <v>134</v>
      </c>
      <c r="C73" s="27" t="s">
        <v>808</v>
      </c>
      <c r="D73" s="28">
        <v>7</v>
      </c>
      <c r="E73" s="29" t="s">
        <v>513</v>
      </c>
      <c r="F73" s="27" t="s">
        <v>810</v>
      </c>
      <c r="G73" s="34" t="s">
        <v>768</v>
      </c>
      <c r="H73" s="27" t="s">
        <v>769</v>
      </c>
      <c r="I73" s="27">
        <v>8</v>
      </c>
      <c r="J73" s="27" t="s">
        <v>516</v>
      </c>
      <c r="K73" s="36" t="s">
        <v>770</v>
      </c>
      <c r="L73" s="30" t="s">
        <v>771</v>
      </c>
      <c r="M73" s="27"/>
      <c r="N73" s="37" t="s">
        <v>772</v>
      </c>
      <c r="O73" s="27"/>
    </row>
    <row r="74" spans="1:15">
      <c r="A74" s="27" t="s">
        <v>130</v>
      </c>
      <c r="B74" s="27" t="s">
        <v>134</v>
      </c>
      <c r="C74" s="27" t="s">
        <v>808</v>
      </c>
      <c r="D74" s="28">
        <v>8</v>
      </c>
      <c r="E74" s="29" t="s">
        <v>513</v>
      </c>
      <c r="F74" s="27" t="s">
        <v>773</v>
      </c>
      <c r="G74" s="34" t="s">
        <v>774</v>
      </c>
      <c r="H74" s="27" t="s">
        <v>775</v>
      </c>
      <c r="I74" s="27">
        <v>22</v>
      </c>
      <c r="J74" s="27" t="s">
        <v>516</v>
      </c>
      <c r="K74" s="36" t="s">
        <v>776</v>
      </c>
      <c r="L74" s="30" t="s">
        <v>777</v>
      </c>
      <c r="M74" s="27"/>
      <c r="N74" s="37" t="s">
        <v>778</v>
      </c>
      <c r="O74" s="27"/>
    </row>
    <row r="75" spans="1:15">
      <c r="A75" s="27" t="s">
        <v>130</v>
      </c>
      <c r="B75" s="27" t="s">
        <v>134</v>
      </c>
      <c r="C75" s="27" t="s">
        <v>808</v>
      </c>
      <c r="D75" s="28">
        <v>9</v>
      </c>
      <c r="E75" s="29" t="s">
        <v>513</v>
      </c>
      <c r="F75" s="27" t="s">
        <v>779</v>
      </c>
      <c r="G75" s="31" t="s">
        <v>780</v>
      </c>
      <c r="H75" s="27" t="s">
        <v>781</v>
      </c>
      <c r="I75" s="27">
        <v>4</v>
      </c>
      <c r="J75" s="27" t="s">
        <v>516</v>
      </c>
      <c r="K75" s="30" t="s">
        <v>782</v>
      </c>
      <c r="L75" s="30" t="s">
        <v>783</v>
      </c>
      <c r="M75" s="27"/>
      <c r="N75" s="37" t="s">
        <v>784</v>
      </c>
      <c r="O75" s="27"/>
    </row>
    <row r="76" spans="1:15">
      <c r="A76" s="27" t="s">
        <v>130</v>
      </c>
      <c r="B76" s="27" t="s">
        <v>134</v>
      </c>
      <c r="C76" s="27" t="s">
        <v>808</v>
      </c>
      <c r="D76" s="28">
        <v>10</v>
      </c>
      <c r="E76" s="29" t="s">
        <v>513</v>
      </c>
      <c r="F76" s="27" t="s">
        <v>785</v>
      </c>
      <c r="G76" s="34" t="s">
        <v>786</v>
      </c>
      <c r="H76" s="27" t="s">
        <v>787</v>
      </c>
      <c r="I76" s="27">
        <v>160</v>
      </c>
      <c r="J76" s="27" t="s">
        <v>516</v>
      </c>
      <c r="K76" s="36" t="s">
        <v>788</v>
      </c>
      <c r="L76" s="30" t="s">
        <v>789</v>
      </c>
      <c r="M76" s="27"/>
      <c r="N76" s="37" t="s">
        <v>790</v>
      </c>
      <c r="O76" s="27"/>
    </row>
    <row r="77" spans="1:15" ht="27">
      <c r="A77" s="27" t="s">
        <v>130</v>
      </c>
      <c r="B77" s="27" t="s">
        <v>134</v>
      </c>
      <c r="C77" s="27" t="s">
        <v>808</v>
      </c>
      <c r="D77" s="28">
        <v>11</v>
      </c>
      <c r="E77" s="29" t="s">
        <v>513</v>
      </c>
      <c r="F77" s="27" t="s">
        <v>791</v>
      </c>
      <c r="G77" s="31" t="s">
        <v>792</v>
      </c>
      <c r="H77" s="27" t="s">
        <v>793</v>
      </c>
      <c r="I77" s="27">
        <v>1</v>
      </c>
      <c r="J77" s="27" t="s">
        <v>516</v>
      </c>
      <c r="K77" s="27" t="s">
        <v>794</v>
      </c>
      <c r="L77" s="30" t="s">
        <v>795</v>
      </c>
      <c r="M77" s="32" t="s">
        <v>796</v>
      </c>
      <c r="N77" s="27" t="s">
        <v>797</v>
      </c>
      <c r="O77" s="27"/>
    </row>
    <row r="78" spans="1:15" ht="81">
      <c r="A78" s="27" t="s">
        <v>130</v>
      </c>
      <c r="B78" s="27" t="s">
        <v>134</v>
      </c>
      <c r="C78" s="27" t="s">
        <v>808</v>
      </c>
      <c r="D78" s="28">
        <v>12</v>
      </c>
      <c r="E78" s="29" t="s">
        <v>513</v>
      </c>
      <c r="F78" s="27" t="s">
        <v>798</v>
      </c>
      <c r="G78" s="31" t="s">
        <v>799</v>
      </c>
      <c r="H78" s="27" t="s">
        <v>800</v>
      </c>
      <c r="I78" s="27">
        <v>1</v>
      </c>
      <c r="J78" s="27" t="s">
        <v>516</v>
      </c>
      <c r="K78" s="27" t="s">
        <v>801</v>
      </c>
      <c r="L78" s="30" t="s">
        <v>802</v>
      </c>
      <c r="M78" s="32" t="s">
        <v>803</v>
      </c>
      <c r="N78" s="27" t="s">
        <v>804</v>
      </c>
      <c r="O78" s="27"/>
    </row>
    <row r="79" spans="1:15">
      <c r="A79" s="27" t="s">
        <v>8961</v>
      </c>
      <c r="B79" s="27" t="s">
        <v>134</v>
      </c>
      <c r="C79" s="27" t="s">
        <v>740</v>
      </c>
      <c r="D79" s="28">
        <v>1</v>
      </c>
      <c r="E79" s="29" t="s">
        <v>496</v>
      </c>
      <c r="F79" s="27" t="s">
        <v>666</v>
      </c>
      <c r="G79" s="30" t="s">
        <v>667</v>
      </c>
      <c r="H79" s="27" t="s">
        <v>806</v>
      </c>
      <c r="I79" s="27">
        <v>10</v>
      </c>
      <c r="J79" s="27" t="s">
        <v>516</v>
      </c>
      <c r="K79" s="27" t="s">
        <v>741</v>
      </c>
      <c r="L79" s="30"/>
      <c r="M79" s="31"/>
      <c r="N79" s="27" t="s">
        <v>502</v>
      </c>
      <c r="O79" s="27"/>
    </row>
    <row r="80" spans="1:15">
      <c r="A80" s="27" t="s">
        <v>8961</v>
      </c>
      <c r="B80" s="27" t="s">
        <v>134</v>
      </c>
      <c r="C80" s="27" t="s">
        <v>740</v>
      </c>
      <c r="D80" s="28">
        <v>2</v>
      </c>
      <c r="E80" s="29" t="s">
        <v>496</v>
      </c>
      <c r="F80" s="27" t="s">
        <v>504</v>
      </c>
      <c r="G80" s="31" t="s">
        <v>505</v>
      </c>
      <c r="H80" s="27" t="s">
        <v>807</v>
      </c>
      <c r="I80" s="27">
        <v>8</v>
      </c>
      <c r="J80" s="27" t="s">
        <v>516</v>
      </c>
      <c r="K80" s="27" t="s">
        <v>631</v>
      </c>
      <c r="L80" s="30"/>
      <c r="M80" s="31"/>
      <c r="N80" s="27" t="s">
        <v>508</v>
      </c>
      <c r="O80" s="27"/>
    </row>
    <row r="81" spans="1:15">
      <c r="A81" s="27" t="s">
        <v>8961</v>
      </c>
      <c r="B81" s="27" t="s">
        <v>134</v>
      </c>
      <c r="C81" s="27" t="s">
        <v>745</v>
      </c>
      <c r="D81" s="28">
        <v>1</v>
      </c>
      <c r="E81" s="29" t="s">
        <v>513</v>
      </c>
      <c r="F81" s="27" t="s">
        <v>746</v>
      </c>
      <c r="G81" s="35" t="s">
        <v>667</v>
      </c>
      <c r="H81" s="27" t="s">
        <v>747</v>
      </c>
      <c r="I81" s="27">
        <v>10</v>
      </c>
      <c r="J81" s="27" t="s">
        <v>516</v>
      </c>
      <c r="K81" s="35" t="s">
        <v>741</v>
      </c>
      <c r="L81" s="27" t="s">
        <v>517</v>
      </c>
      <c r="M81" s="27"/>
      <c r="N81" s="27" t="s">
        <v>502</v>
      </c>
      <c r="O81" s="27"/>
    </row>
    <row r="82" spans="1:15">
      <c r="A82" s="27" t="s">
        <v>8961</v>
      </c>
      <c r="B82" s="27" t="s">
        <v>134</v>
      </c>
      <c r="C82" s="27" t="s">
        <v>745</v>
      </c>
      <c r="D82" s="28">
        <v>2</v>
      </c>
      <c r="E82" s="29" t="s">
        <v>513</v>
      </c>
      <c r="F82" s="27" t="s">
        <v>504</v>
      </c>
      <c r="G82" s="31" t="s">
        <v>505</v>
      </c>
      <c r="H82" s="27" t="s">
        <v>748</v>
      </c>
      <c r="I82" s="27">
        <v>8</v>
      </c>
      <c r="J82" s="27" t="s">
        <v>516</v>
      </c>
      <c r="K82" s="27" t="s">
        <v>631</v>
      </c>
      <c r="L82" s="30" t="s">
        <v>632</v>
      </c>
      <c r="M82" s="27"/>
      <c r="N82" s="27" t="s">
        <v>508</v>
      </c>
      <c r="O82" s="27"/>
    </row>
    <row r="83" spans="1:15">
      <c r="A83" s="27" t="s">
        <v>8961</v>
      </c>
      <c r="B83" s="27" t="s">
        <v>134</v>
      </c>
      <c r="C83" s="27" t="s">
        <v>745</v>
      </c>
      <c r="D83" s="28">
        <v>3</v>
      </c>
      <c r="E83" s="29" t="s">
        <v>513</v>
      </c>
      <c r="F83" s="27" t="s">
        <v>669</v>
      </c>
      <c r="G83" s="31" t="s">
        <v>749</v>
      </c>
      <c r="H83" s="27" t="s">
        <v>635</v>
      </c>
      <c r="I83" s="27">
        <v>80</v>
      </c>
      <c r="J83" s="27" t="s">
        <v>516</v>
      </c>
      <c r="K83" s="27" t="s">
        <v>636</v>
      </c>
      <c r="L83" s="30" t="s">
        <v>637</v>
      </c>
      <c r="M83" s="27"/>
      <c r="N83" s="27" t="s">
        <v>638</v>
      </c>
      <c r="O83" s="27"/>
    </row>
    <row r="84" spans="1:15">
      <c r="A84" s="27" t="s">
        <v>8961</v>
      </c>
      <c r="B84" s="27" t="s">
        <v>134</v>
      </c>
      <c r="C84" s="27" t="s">
        <v>745</v>
      </c>
      <c r="D84" s="28">
        <v>4</v>
      </c>
      <c r="E84" s="29" t="s">
        <v>513</v>
      </c>
      <c r="F84" s="35" t="s">
        <v>750</v>
      </c>
      <c r="G84" s="35" t="s">
        <v>751</v>
      </c>
      <c r="H84" s="27" t="s">
        <v>752</v>
      </c>
      <c r="I84" s="27">
        <v>1</v>
      </c>
      <c r="J84" s="27" t="s">
        <v>516</v>
      </c>
      <c r="K84" s="27" t="s">
        <v>753</v>
      </c>
      <c r="L84" s="30" t="s">
        <v>626</v>
      </c>
      <c r="M84" s="27"/>
      <c r="N84" s="27" t="s">
        <v>754</v>
      </c>
      <c r="O84" s="27"/>
    </row>
    <row r="85" spans="1:15">
      <c r="A85" s="27" t="s">
        <v>8961</v>
      </c>
      <c r="B85" s="27" t="s">
        <v>134</v>
      </c>
      <c r="C85" s="27" t="s">
        <v>745</v>
      </c>
      <c r="D85" s="28">
        <v>5</v>
      </c>
      <c r="E85" s="29" t="s">
        <v>513</v>
      </c>
      <c r="F85" s="27" t="s">
        <v>755</v>
      </c>
      <c r="G85" s="31" t="s">
        <v>756</v>
      </c>
      <c r="H85" s="27" t="s">
        <v>757</v>
      </c>
      <c r="I85" s="27">
        <v>1</v>
      </c>
      <c r="J85" s="27" t="s">
        <v>516</v>
      </c>
      <c r="K85" s="27" t="s">
        <v>758</v>
      </c>
      <c r="L85" s="30" t="s">
        <v>759</v>
      </c>
      <c r="M85" s="27"/>
      <c r="N85" s="27" t="s">
        <v>760</v>
      </c>
      <c r="O85" s="27"/>
    </row>
    <row r="86" spans="1:15">
      <c r="A86" s="27" t="s">
        <v>8961</v>
      </c>
      <c r="B86" s="27" t="s">
        <v>134</v>
      </c>
      <c r="C86" s="27" t="s">
        <v>745</v>
      </c>
      <c r="D86" s="28">
        <v>6</v>
      </c>
      <c r="E86" s="29" t="s">
        <v>513</v>
      </c>
      <c r="F86" s="27" t="s">
        <v>761</v>
      </c>
      <c r="G86" s="31" t="s">
        <v>811</v>
      </c>
      <c r="H86" s="30" t="s">
        <v>763</v>
      </c>
      <c r="I86" s="30">
        <v>2</v>
      </c>
      <c r="J86" s="30" t="s">
        <v>516</v>
      </c>
      <c r="K86" s="30" t="s">
        <v>812</v>
      </c>
      <c r="L86" s="30" t="s">
        <v>765</v>
      </c>
      <c r="M86" s="27"/>
      <c r="N86" s="27" t="s">
        <v>766</v>
      </c>
      <c r="O86" s="27"/>
    </row>
    <row r="87" spans="1:15" ht="40.5">
      <c r="A87" s="27" t="s">
        <v>8961</v>
      </c>
      <c r="B87" s="27" t="s">
        <v>134</v>
      </c>
      <c r="C87" s="27" t="s">
        <v>745</v>
      </c>
      <c r="D87" s="28">
        <v>7</v>
      </c>
      <c r="E87" s="29" t="s">
        <v>513</v>
      </c>
      <c r="F87" s="27" t="s">
        <v>767</v>
      </c>
      <c r="G87" s="31" t="s">
        <v>813</v>
      </c>
      <c r="H87" s="30" t="s">
        <v>769</v>
      </c>
      <c r="I87" s="30">
        <v>8</v>
      </c>
      <c r="J87" s="30" t="s">
        <v>516</v>
      </c>
      <c r="K87" s="30" t="s">
        <v>814</v>
      </c>
      <c r="L87" s="30" t="s">
        <v>771</v>
      </c>
      <c r="M87" s="27"/>
      <c r="N87" s="27" t="s">
        <v>772</v>
      </c>
      <c r="O87" s="27"/>
    </row>
    <row r="88" spans="1:15">
      <c r="A88" s="27" t="s">
        <v>8961</v>
      </c>
      <c r="B88" s="27" t="s">
        <v>134</v>
      </c>
      <c r="C88" s="27" t="s">
        <v>745</v>
      </c>
      <c r="D88" s="28">
        <v>8</v>
      </c>
      <c r="E88" s="29" t="s">
        <v>513</v>
      </c>
      <c r="F88" s="27" t="s">
        <v>773</v>
      </c>
      <c r="G88" s="31" t="s">
        <v>815</v>
      </c>
      <c r="H88" s="30" t="s">
        <v>775</v>
      </c>
      <c r="I88" s="30">
        <v>22</v>
      </c>
      <c r="J88" s="30" t="s">
        <v>516</v>
      </c>
      <c r="K88" s="30" t="s">
        <v>816</v>
      </c>
      <c r="L88" s="30" t="s">
        <v>777</v>
      </c>
      <c r="M88" s="27"/>
      <c r="N88" s="27" t="s">
        <v>778</v>
      </c>
      <c r="O88" s="27"/>
    </row>
    <row r="89" spans="1:15">
      <c r="A89" s="27" t="s">
        <v>8961</v>
      </c>
      <c r="B89" s="27" t="s">
        <v>134</v>
      </c>
      <c r="C89" s="27" t="s">
        <v>745</v>
      </c>
      <c r="D89" s="28">
        <v>9</v>
      </c>
      <c r="E89" s="29" t="s">
        <v>513</v>
      </c>
      <c r="F89" s="27" t="s">
        <v>779</v>
      </c>
      <c r="G89" s="31" t="s">
        <v>780</v>
      </c>
      <c r="H89" s="30" t="s">
        <v>781</v>
      </c>
      <c r="I89" s="30">
        <v>4</v>
      </c>
      <c r="J89" s="30" t="s">
        <v>516</v>
      </c>
      <c r="K89" s="30" t="s">
        <v>782</v>
      </c>
      <c r="L89" s="30" t="s">
        <v>783</v>
      </c>
      <c r="M89" s="27"/>
      <c r="N89" s="37" t="s">
        <v>784</v>
      </c>
      <c r="O89" s="27"/>
    </row>
    <row r="90" spans="1:15">
      <c r="A90" s="27" t="s">
        <v>8961</v>
      </c>
      <c r="B90" s="27" t="s">
        <v>134</v>
      </c>
      <c r="C90" s="27" t="s">
        <v>745</v>
      </c>
      <c r="D90" s="28">
        <v>10</v>
      </c>
      <c r="E90" s="29" t="s">
        <v>513</v>
      </c>
      <c r="F90" s="27" t="s">
        <v>785</v>
      </c>
      <c r="G90" s="31" t="s">
        <v>817</v>
      </c>
      <c r="H90" s="30" t="s">
        <v>787</v>
      </c>
      <c r="I90" s="30">
        <v>160</v>
      </c>
      <c r="J90" s="30" t="s">
        <v>516</v>
      </c>
      <c r="K90" s="30" t="s">
        <v>818</v>
      </c>
      <c r="L90" s="30" t="s">
        <v>789</v>
      </c>
      <c r="M90" s="27"/>
      <c r="N90" s="27" t="s">
        <v>790</v>
      </c>
      <c r="O90" s="27"/>
    </row>
    <row r="91" spans="1:15" ht="27">
      <c r="A91" s="27" t="s">
        <v>8961</v>
      </c>
      <c r="B91" s="27" t="s">
        <v>134</v>
      </c>
      <c r="C91" s="27" t="s">
        <v>745</v>
      </c>
      <c r="D91" s="28">
        <v>11</v>
      </c>
      <c r="E91" s="29" t="s">
        <v>513</v>
      </c>
      <c r="F91" s="27" t="s">
        <v>791</v>
      </c>
      <c r="G91" s="31" t="s">
        <v>792</v>
      </c>
      <c r="H91" s="27" t="s">
        <v>793</v>
      </c>
      <c r="I91" s="27">
        <v>1</v>
      </c>
      <c r="J91" s="27" t="s">
        <v>516</v>
      </c>
      <c r="K91" s="27" t="s">
        <v>819</v>
      </c>
      <c r="L91" s="30" t="s">
        <v>795</v>
      </c>
      <c r="M91" s="32" t="s">
        <v>796</v>
      </c>
      <c r="N91" s="27" t="s">
        <v>797</v>
      </c>
      <c r="O91" s="27"/>
    </row>
    <row r="92" spans="1:15" ht="81">
      <c r="A92" s="27" t="s">
        <v>8961</v>
      </c>
      <c r="B92" s="27" t="s">
        <v>134</v>
      </c>
      <c r="C92" s="27" t="s">
        <v>745</v>
      </c>
      <c r="D92" s="28">
        <v>12</v>
      </c>
      <c r="E92" s="29" t="s">
        <v>513</v>
      </c>
      <c r="F92" s="27" t="s">
        <v>798</v>
      </c>
      <c r="G92" s="31" t="s">
        <v>799</v>
      </c>
      <c r="H92" s="27" t="s">
        <v>800</v>
      </c>
      <c r="I92" s="27">
        <v>1</v>
      </c>
      <c r="J92" s="27" t="s">
        <v>516</v>
      </c>
      <c r="K92" s="27" t="s">
        <v>801</v>
      </c>
      <c r="L92" s="30" t="s">
        <v>802</v>
      </c>
      <c r="M92" s="32" t="s">
        <v>803</v>
      </c>
      <c r="N92" s="27" t="s">
        <v>804</v>
      </c>
      <c r="O92" s="27"/>
    </row>
    <row r="93" spans="1:15">
      <c r="A93" s="27" t="s">
        <v>820</v>
      </c>
      <c r="B93" s="30" t="s">
        <v>821</v>
      </c>
      <c r="C93" s="27" t="s">
        <v>822</v>
      </c>
      <c r="D93" s="28">
        <v>1</v>
      </c>
      <c r="E93" s="29" t="s">
        <v>496</v>
      </c>
      <c r="F93" s="27" t="s">
        <v>746</v>
      </c>
      <c r="G93" s="31" t="s">
        <v>667</v>
      </c>
      <c r="H93" s="27" t="s">
        <v>823</v>
      </c>
      <c r="I93" s="27">
        <v>10</v>
      </c>
      <c r="J93" s="27" t="s">
        <v>500</v>
      </c>
      <c r="K93" s="27" t="s">
        <v>741</v>
      </c>
      <c r="L93" s="27" t="s">
        <v>824</v>
      </c>
      <c r="M93" s="27"/>
      <c r="N93" s="27" t="s">
        <v>502</v>
      </c>
      <c r="O93" s="27"/>
    </row>
    <row r="94" spans="1:15">
      <c r="A94" s="27" t="s">
        <v>820</v>
      </c>
      <c r="B94" s="30" t="s">
        <v>821</v>
      </c>
      <c r="C94" s="27" t="s">
        <v>822</v>
      </c>
      <c r="D94" s="28">
        <v>2</v>
      </c>
      <c r="E94" s="29" t="s">
        <v>496</v>
      </c>
      <c r="F94" s="27" t="s">
        <v>825</v>
      </c>
      <c r="G94" s="27" t="s">
        <v>505</v>
      </c>
      <c r="H94" s="27" t="s">
        <v>742</v>
      </c>
      <c r="I94" s="27">
        <v>8</v>
      </c>
      <c r="J94" s="27" t="s">
        <v>500</v>
      </c>
      <c r="K94" s="27" t="s">
        <v>507</v>
      </c>
      <c r="L94" s="27" t="s">
        <v>826</v>
      </c>
      <c r="M94" s="27"/>
      <c r="N94" s="27" t="s">
        <v>508</v>
      </c>
      <c r="O94" s="27"/>
    </row>
    <row r="95" spans="1:15">
      <c r="A95" s="27" t="s">
        <v>820</v>
      </c>
      <c r="B95" s="30" t="s">
        <v>821</v>
      </c>
      <c r="C95" s="27" t="s">
        <v>827</v>
      </c>
      <c r="D95" s="28">
        <v>1</v>
      </c>
      <c r="E95" s="29" t="s">
        <v>513</v>
      </c>
      <c r="F95" s="27" t="s">
        <v>828</v>
      </c>
      <c r="G95" s="30" t="s">
        <v>749</v>
      </c>
      <c r="H95" s="27" t="s">
        <v>635</v>
      </c>
      <c r="I95" s="27">
        <v>40</v>
      </c>
      <c r="J95" s="27" t="s">
        <v>500</v>
      </c>
      <c r="K95" s="27" t="s">
        <v>636</v>
      </c>
      <c r="L95" s="27" t="s">
        <v>829</v>
      </c>
      <c r="M95" s="27"/>
      <c r="N95" s="27" t="s">
        <v>638</v>
      </c>
      <c r="O95" s="27"/>
    </row>
    <row r="96" spans="1:15" ht="27">
      <c r="A96" s="27" t="s">
        <v>820</v>
      </c>
      <c r="B96" s="30" t="s">
        <v>821</v>
      </c>
      <c r="C96" s="27" t="s">
        <v>827</v>
      </c>
      <c r="D96" s="28">
        <v>2</v>
      </c>
      <c r="E96" s="29" t="s">
        <v>513</v>
      </c>
      <c r="F96" s="31" t="s">
        <v>830</v>
      </c>
      <c r="G96" s="30" t="s">
        <v>831</v>
      </c>
      <c r="H96" s="27" t="s">
        <v>832</v>
      </c>
      <c r="I96" s="27">
        <v>1</v>
      </c>
      <c r="J96" s="27" t="s">
        <v>500</v>
      </c>
      <c r="K96" s="27" t="s">
        <v>833</v>
      </c>
      <c r="L96" s="27" t="s">
        <v>834</v>
      </c>
      <c r="M96" s="32" t="s">
        <v>835</v>
      </c>
      <c r="N96" s="27" t="s">
        <v>836</v>
      </c>
      <c r="O96" s="27"/>
    </row>
    <row r="97" spans="1:15" ht="27">
      <c r="A97" s="27" t="s">
        <v>820</v>
      </c>
      <c r="B97" s="30" t="s">
        <v>821</v>
      </c>
      <c r="C97" s="27" t="s">
        <v>827</v>
      </c>
      <c r="D97" s="28">
        <v>3</v>
      </c>
      <c r="E97" s="29" t="s">
        <v>513</v>
      </c>
      <c r="F97" s="27" t="s">
        <v>837</v>
      </c>
      <c r="G97" s="32" t="s">
        <v>838</v>
      </c>
      <c r="H97" s="27" t="s">
        <v>839</v>
      </c>
      <c r="I97" s="27">
        <v>1</v>
      </c>
      <c r="J97" s="27" t="s">
        <v>500</v>
      </c>
      <c r="K97" s="27" t="s">
        <v>840</v>
      </c>
      <c r="L97" s="27" t="s">
        <v>841</v>
      </c>
      <c r="M97" s="32" t="s">
        <v>842</v>
      </c>
      <c r="N97" s="27"/>
      <c r="O97" s="27"/>
    </row>
    <row r="98" spans="1:15">
      <c r="A98" s="27" t="s">
        <v>820</v>
      </c>
      <c r="B98" s="30" t="s">
        <v>821</v>
      </c>
      <c r="C98" s="27" t="s">
        <v>827</v>
      </c>
      <c r="D98" s="28">
        <v>4</v>
      </c>
      <c r="E98" s="29" t="s">
        <v>513</v>
      </c>
      <c r="F98" s="27" t="s">
        <v>717</v>
      </c>
      <c r="G98" s="31" t="s">
        <v>843</v>
      </c>
      <c r="H98" s="27" t="s">
        <v>844</v>
      </c>
      <c r="I98" s="27">
        <v>50</v>
      </c>
      <c r="J98" s="27" t="s">
        <v>500</v>
      </c>
      <c r="K98" s="27" t="s">
        <v>845</v>
      </c>
      <c r="L98" s="27" t="s">
        <v>846</v>
      </c>
      <c r="M98" s="27"/>
      <c r="N98" s="27" t="s">
        <v>847</v>
      </c>
      <c r="O98" s="27"/>
    </row>
    <row r="99" spans="1:15" ht="27">
      <c r="A99" s="27" t="s">
        <v>820</v>
      </c>
      <c r="B99" s="30" t="s">
        <v>821</v>
      </c>
      <c r="C99" s="27" t="s">
        <v>827</v>
      </c>
      <c r="D99" s="28">
        <v>5</v>
      </c>
      <c r="E99" s="29" t="s">
        <v>513</v>
      </c>
      <c r="F99" s="27" t="s">
        <v>848</v>
      </c>
      <c r="G99" s="32" t="s">
        <v>849</v>
      </c>
      <c r="H99" s="27" t="s">
        <v>850</v>
      </c>
      <c r="I99" s="27">
        <v>1</v>
      </c>
      <c r="J99" s="27" t="s">
        <v>500</v>
      </c>
      <c r="K99" s="27" t="s">
        <v>851</v>
      </c>
      <c r="L99" s="27" t="s">
        <v>852</v>
      </c>
      <c r="M99" s="32" t="s">
        <v>853</v>
      </c>
      <c r="N99" s="27"/>
      <c r="O99" s="27"/>
    </row>
    <row r="100" spans="1:15" ht="148.5">
      <c r="A100" s="27" t="s">
        <v>820</v>
      </c>
      <c r="B100" s="30" t="s">
        <v>821</v>
      </c>
      <c r="C100" s="27" t="s">
        <v>827</v>
      </c>
      <c r="D100" s="28">
        <v>6</v>
      </c>
      <c r="E100" s="29" t="s">
        <v>513</v>
      </c>
      <c r="F100" s="27" t="s">
        <v>854</v>
      </c>
      <c r="G100" s="31" t="s">
        <v>855</v>
      </c>
      <c r="H100" s="27" t="s">
        <v>856</v>
      </c>
      <c r="I100" s="27">
        <v>5</v>
      </c>
      <c r="J100" s="27" t="s">
        <v>500</v>
      </c>
      <c r="K100" s="27" t="s">
        <v>857</v>
      </c>
      <c r="L100" s="27" t="s">
        <v>858</v>
      </c>
      <c r="M100" s="32" t="s">
        <v>859</v>
      </c>
      <c r="N100" s="37" t="s">
        <v>860</v>
      </c>
      <c r="O100" s="27"/>
    </row>
    <row r="101" spans="1:15">
      <c r="A101" s="27" t="s">
        <v>170</v>
      </c>
      <c r="B101" s="27" t="s">
        <v>861</v>
      </c>
      <c r="C101" s="27" t="s">
        <v>862</v>
      </c>
      <c r="D101" s="28">
        <v>1</v>
      </c>
      <c r="E101" s="29" t="s">
        <v>496</v>
      </c>
      <c r="F101" s="27" t="s">
        <v>666</v>
      </c>
      <c r="G101" s="27" t="s">
        <v>746</v>
      </c>
      <c r="H101" s="27" t="s">
        <v>499</v>
      </c>
      <c r="I101" s="27">
        <v>10</v>
      </c>
      <c r="J101" s="27" t="s">
        <v>500</v>
      </c>
      <c r="K101" s="27" t="s">
        <v>741</v>
      </c>
      <c r="M101" s="27"/>
      <c r="N101" s="27" t="s">
        <v>502</v>
      </c>
      <c r="O101" s="27"/>
    </row>
    <row r="102" spans="1:15">
      <c r="A102" s="27" t="s">
        <v>170</v>
      </c>
      <c r="B102" s="27" t="s">
        <v>861</v>
      </c>
      <c r="C102" s="27" t="s">
        <v>862</v>
      </c>
      <c r="D102" s="28">
        <v>2</v>
      </c>
      <c r="E102" s="29" t="s">
        <v>496</v>
      </c>
      <c r="F102" s="27" t="s">
        <v>504</v>
      </c>
      <c r="G102" s="27" t="s">
        <v>504</v>
      </c>
      <c r="H102" s="27" t="s">
        <v>506</v>
      </c>
      <c r="I102" s="27">
        <v>80</v>
      </c>
      <c r="J102" s="27" t="s">
        <v>500</v>
      </c>
      <c r="K102" s="27" t="s">
        <v>507</v>
      </c>
      <c r="M102" s="27"/>
      <c r="N102" s="27" t="s">
        <v>508</v>
      </c>
      <c r="O102" s="27"/>
    </row>
    <row r="103" spans="1:15">
      <c r="A103" s="27" t="s">
        <v>170</v>
      </c>
      <c r="B103" s="27" t="s">
        <v>861</v>
      </c>
      <c r="C103" s="27" t="s">
        <v>862</v>
      </c>
      <c r="D103" s="28">
        <v>3</v>
      </c>
      <c r="E103" s="29" t="s">
        <v>496</v>
      </c>
      <c r="F103" s="27" t="s">
        <v>509</v>
      </c>
      <c r="G103" s="27" t="s">
        <v>509</v>
      </c>
      <c r="H103" s="27" t="s">
        <v>510</v>
      </c>
      <c r="I103" s="27">
        <v>13</v>
      </c>
      <c r="J103" s="27" t="s">
        <v>500</v>
      </c>
      <c r="K103" s="27" t="s">
        <v>511</v>
      </c>
      <c r="M103" s="27"/>
      <c r="N103" s="27"/>
      <c r="O103" s="27"/>
    </row>
    <row r="104" spans="1:15">
      <c r="A104" s="27" t="s">
        <v>170</v>
      </c>
      <c r="B104" s="27" t="s">
        <v>861</v>
      </c>
      <c r="C104" s="27" t="s">
        <v>863</v>
      </c>
      <c r="D104" s="28">
        <v>1</v>
      </c>
      <c r="E104" s="29" t="s">
        <v>513</v>
      </c>
      <c r="F104" s="27" t="s">
        <v>746</v>
      </c>
      <c r="G104" s="32" t="s">
        <v>864</v>
      </c>
      <c r="H104" s="27" t="s">
        <v>747</v>
      </c>
      <c r="I104" s="27">
        <v>10</v>
      </c>
      <c r="J104" s="27" t="s">
        <v>500</v>
      </c>
      <c r="K104" s="27" t="s">
        <v>865</v>
      </c>
      <c r="L104" s="27" t="s">
        <v>866</v>
      </c>
      <c r="M104" s="27"/>
      <c r="N104" s="27" t="s">
        <v>867</v>
      </c>
      <c r="O104" s="27"/>
    </row>
    <row r="105" spans="1:15">
      <c r="A105" s="27" t="s">
        <v>170</v>
      </c>
      <c r="B105" s="27" t="s">
        <v>861</v>
      </c>
      <c r="C105" s="27" t="s">
        <v>863</v>
      </c>
      <c r="D105" s="28">
        <v>2</v>
      </c>
      <c r="E105" s="29" t="s">
        <v>513</v>
      </c>
      <c r="F105" s="27" t="s">
        <v>633</v>
      </c>
      <c r="G105" s="32" t="s">
        <v>749</v>
      </c>
      <c r="H105" s="27" t="s">
        <v>868</v>
      </c>
      <c r="I105" s="27">
        <v>80</v>
      </c>
      <c r="J105" s="27" t="s">
        <v>500</v>
      </c>
      <c r="K105" s="27" t="s">
        <v>636</v>
      </c>
      <c r="L105" s="27" t="s">
        <v>829</v>
      </c>
      <c r="M105" s="27"/>
      <c r="N105" s="27" t="s">
        <v>638</v>
      </c>
      <c r="O105" s="27"/>
    </row>
    <row r="106" spans="1:15">
      <c r="A106" s="27" t="s">
        <v>170</v>
      </c>
      <c r="B106" s="27" t="s">
        <v>861</v>
      </c>
      <c r="C106" s="27" t="s">
        <v>863</v>
      </c>
      <c r="D106" s="28">
        <v>3</v>
      </c>
      <c r="E106" s="29" t="s">
        <v>513</v>
      </c>
      <c r="F106" s="27" t="s">
        <v>504</v>
      </c>
      <c r="G106" s="32" t="s">
        <v>505</v>
      </c>
      <c r="H106" s="27" t="s">
        <v>630</v>
      </c>
      <c r="I106" s="27">
        <v>8</v>
      </c>
      <c r="J106" s="27" t="s">
        <v>500</v>
      </c>
      <c r="K106" s="27" t="s">
        <v>631</v>
      </c>
      <c r="L106" s="27" t="s">
        <v>632</v>
      </c>
      <c r="M106" s="27"/>
      <c r="N106" s="27" t="s">
        <v>508</v>
      </c>
      <c r="O106" s="27"/>
    </row>
    <row r="107" spans="1:15">
      <c r="A107" s="27" t="s">
        <v>170</v>
      </c>
      <c r="B107" s="27" t="s">
        <v>861</v>
      </c>
      <c r="C107" s="27" t="s">
        <v>863</v>
      </c>
      <c r="D107" s="28">
        <v>4</v>
      </c>
      <c r="E107" s="29" t="s">
        <v>513</v>
      </c>
      <c r="F107" s="27" t="s">
        <v>869</v>
      </c>
      <c r="G107" s="32" t="s">
        <v>870</v>
      </c>
      <c r="H107" s="27" t="s">
        <v>672</v>
      </c>
      <c r="I107" s="27">
        <v>10</v>
      </c>
      <c r="J107" s="27" t="s">
        <v>500</v>
      </c>
      <c r="K107" s="27" t="s">
        <v>673</v>
      </c>
      <c r="L107" s="27" t="s">
        <v>674</v>
      </c>
      <c r="M107" s="27"/>
      <c r="N107" s="27" t="s">
        <v>675</v>
      </c>
      <c r="O107" s="27"/>
    </row>
    <row r="108" spans="1:15">
      <c r="A108" s="27" t="s">
        <v>170</v>
      </c>
      <c r="B108" s="27" t="s">
        <v>861</v>
      </c>
      <c r="C108" s="27" t="s">
        <v>863</v>
      </c>
      <c r="D108" s="28">
        <v>5</v>
      </c>
      <c r="E108" s="29" t="s">
        <v>513</v>
      </c>
      <c r="F108" s="27" t="s">
        <v>871</v>
      </c>
      <c r="G108" s="32" t="s">
        <v>872</v>
      </c>
      <c r="H108" s="27" t="s">
        <v>873</v>
      </c>
      <c r="I108" s="27">
        <v>22</v>
      </c>
      <c r="J108" s="27" t="s">
        <v>500</v>
      </c>
      <c r="K108" s="27" t="s">
        <v>874</v>
      </c>
      <c r="L108" s="27" t="s">
        <v>875</v>
      </c>
      <c r="M108" s="27"/>
      <c r="N108" s="27" t="s">
        <v>876</v>
      </c>
      <c r="O108" s="27"/>
    </row>
    <row r="109" spans="1:15">
      <c r="A109" s="27" t="s">
        <v>170</v>
      </c>
      <c r="B109" s="27" t="s">
        <v>861</v>
      </c>
      <c r="C109" s="27" t="s">
        <v>863</v>
      </c>
      <c r="D109" s="28">
        <v>6</v>
      </c>
      <c r="E109" s="29" t="s">
        <v>513</v>
      </c>
      <c r="F109" s="27" t="s">
        <v>676</v>
      </c>
      <c r="G109" s="32" t="s">
        <v>877</v>
      </c>
      <c r="H109" s="27" t="s">
        <v>678</v>
      </c>
      <c r="I109" s="27">
        <v>1</v>
      </c>
      <c r="J109" s="27" t="s">
        <v>500</v>
      </c>
      <c r="K109" s="27" t="s">
        <v>679</v>
      </c>
      <c r="L109" s="27" t="s">
        <v>680</v>
      </c>
      <c r="M109" s="27"/>
      <c r="N109" s="27" t="s">
        <v>682</v>
      </c>
      <c r="O109" s="27"/>
    </row>
    <row r="110" spans="1:15">
      <c r="A110" s="27" t="s">
        <v>170</v>
      </c>
      <c r="B110" s="27" t="s">
        <v>861</v>
      </c>
      <c r="C110" s="27" t="s">
        <v>863</v>
      </c>
      <c r="D110" s="28">
        <v>7</v>
      </c>
      <c r="E110" s="29" t="s">
        <v>513</v>
      </c>
      <c r="F110" s="27" t="s">
        <v>639</v>
      </c>
      <c r="G110" s="32" t="s">
        <v>878</v>
      </c>
      <c r="H110" s="27" t="s">
        <v>641</v>
      </c>
      <c r="I110" s="27">
        <v>2</v>
      </c>
      <c r="J110" s="27" t="s">
        <v>500</v>
      </c>
      <c r="K110" s="27" t="s">
        <v>642</v>
      </c>
      <c r="L110" s="27" t="s">
        <v>643</v>
      </c>
      <c r="M110" s="27"/>
      <c r="N110" s="27" t="s">
        <v>644</v>
      </c>
      <c r="O110" s="27"/>
    </row>
    <row r="111" spans="1:15">
      <c r="A111" s="27" t="s">
        <v>170</v>
      </c>
      <c r="B111" s="27" t="s">
        <v>861</v>
      </c>
      <c r="C111" s="27" t="s">
        <v>863</v>
      </c>
      <c r="D111" s="28">
        <v>8</v>
      </c>
      <c r="E111" s="29" t="s">
        <v>513</v>
      </c>
      <c r="F111" s="27" t="s">
        <v>879</v>
      </c>
      <c r="G111" s="32" t="s">
        <v>880</v>
      </c>
      <c r="H111" s="27" t="s">
        <v>881</v>
      </c>
      <c r="I111" s="27">
        <v>3</v>
      </c>
      <c r="J111" s="27" t="s">
        <v>500</v>
      </c>
      <c r="K111" s="27" t="s">
        <v>882</v>
      </c>
      <c r="L111" s="27" t="s">
        <v>883</v>
      </c>
      <c r="M111" s="27"/>
      <c r="N111" s="27" t="s">
        <v>884</v>
      </c>
      <c r="O111" s="27"/>
    </row>
    <row r="112" spans="1:15">
      <c r="A112" s="27" t="s">
        <v>170</v>
      </c>
      <c r="B112" s="27" t="s">
        <v>861</v>
      </c>
      <c r="C112" s="27" t="s">
        <v>863</v>
      </c>
      <c r="D112" s="28">
        <v>9</v>
      </c>
      <c r="E112" s="29" t="s">
        <v>513</v>
      </c>
      <c r="F112" s="27" t="s">
        <v>652</v>
      </c>
      <c r="G112" s="32" t="s">
        <v>885</v>
      </c>
      <c r="H112" s="27" t="s">
        <v>886</v>
      </c>
      <c r="I112" s="27">
        <v>6</v>
      </c>
      <c r="J112" s="27" t="s">
        <v>500</v>
      </c>
      <c r="K112" s="27" t="s">
        <v>655</v>
      </c>
      <c r="L112" s="27" t="s">
        <v>656</v>
      </c>
      <c r="M112" s="27"/>
      <c r="N112" s="27" t="s">
        <v>657</v>
      </c>
      <c r="O112" s="27"/>
    </row>
    <row r="113" spans="1:15" ht="27">
      <c r="A113" s="27" t="s">
        <v>170</v>
      </c>
      <c r="B113" s="27" t="s">
        <v>861</v>
      </c>
      <c r="C113" s="27" t="s">
        <v>863</v>
      </c>
      <c r="D113" s="28">
        <v>10</v>
      </c>
      <c r="E113" s="29" t="s">
        <v>513</v>
      </c>
      <c r="F113" s="27" t="s">
        <v>645</v>
      </c>
      <c r="G113" s="32" t="s">
        <v>887</v>
      </c>
      <c r="H113" s="27" t="s">
        <v>647</v>
      </c>
      <c r="I113" s="27">
        <v>1</v>
      </c>
      <c r="J113" s="27" t="s">
        <v>500</v>
      </c>
      <c r="K113" s="27" t="s">
        <v>648</v>
      </c>
      <c r="L113" s="27" t="s">
        <v>649</v>
      </c>
      <c r="M113" s="27"/>
      <c r="N113" s="27" t="s">
        <v>651</v>
      </c>
      <c r="O113" s="27"/>
    </row>
    <row r="114" spans="1:15">
      <c r="A114" s="27" t="s">
        <v>170</v>
      </c>
      <c r="B114" s="27" t="s">
        <v>861</v>
      </c>
      <c r="C114" s="27" t="s">
        <v>863</v>
      </c>
      <c r="D114" s="28">
        <v>11</v>
      </c>
      <c r="E114" s="29" t="s">
        <v>513</v>
      </c>
      <c r="F114" s="27" t="s">
        <v>888</v>
      </c>
      <c r="G114" s="32" t="s">
        <v>889</v>
      </c>
      <c r="H114" s="27" t="s">
        <v>890</v>
      </c>
      <c r="I114" s="27">
        <v>2</v>
      </c>
      <c r="J114" s="27" t="s">
        <v>500</v>
      </c>
      <c r="K114" s="27" t="s">
        <v>891</v>
      </c>
      <c r="L114" s="27" t="s">
        <v>892</v>
      </c>
      <c r="M114" s="27"/>
      <c r="N114" s="27" t="s">
        <v>893</v>
      </c>
      <c r="O114" s="27"/>
    </row>
    <row r="115" spans="1:15">
      <c r="A115" s="27" t="s">
        <v>170</v>
      </c>
      <c r="B115" s="27" t="s">
        <v>861</v>
      </c>
      <c r="C115" s="27" t="s">
        <v>863</v>
      </c>
      <c r="D115" s="28">
        <v>12</v>
      </c>
      <c r="E115" s="29" t="s">
        <v>513</v>
      </c>
      <c r="F115" s="27" t="s">
        <v>894</v>
      </c>
      <c r="G115" s="32" t="s">
        <v>895</v>
      </c>
      <c r="H115" s="27" t="s">
        <v>896</v>
      </c>
      <c r="I115" s="27">
        <v>1</v>
      </c>
      <c r="J115" s="27" t="s">
        <v>500</v>
      </c>
      <c r="K115" s="27" t="s">
        <v>897</v>
      </c>
      <c r="L115" s="27" t="s">
        <v>898</v>
      </c>
      <c r="M115" s="27"/>
      <c r="N115" s="27" t="s">
        <v>899</v>
      </c>
      <c r="O115" s="27"/>
    </row>
    <row r="116" spans="1:15" ht="40.5">
      <c r="A116" s="27" t="s">
        <v>170</v>
      </c>
      <c r="B116" s="27" t="s">
        <v>861</v>
      </c>
      <c r="C116" s="27" t="s">
        <v>863</v>
      </c>
      <c r="D116" s="28">
        <v>13</v>
      </c>
      <c r="E116" s="29" t="s">
        <v>513</v>
      </c>
      <c r="F116" s="27" t="s">
        <v>900</v>
      </c>
      <c r="G116" s="32" t="s">
        <v>901</v>
      </c>
      <c r="H116" s="27" t="s">
        <v>902</v>
      </c>
      <c r="I116" s="27">
        <v>1</v>
      </c>
      <c r="J116" s="27" t="s">
        <v>500</v>
      </c>
      <c r="K116" s="27" t="s">
        <v>903</v>
      </c>
      <c r="L116" s="27" t="s">
        <v>904</v>
      </c>
      <c r="M116" s="32" t="s">
        <v>905</v>
      </c>
      <c r="N116" s="27" t="s">
        <v>906</v>
      </c>
      <c r="O116" s="27"/>
    </row>
    <row r="117" spans="1:15">
      <c r="A117" s="27" t="s">
        <v>170</v>
      </c>
      <c r="B117" s="27" t="s">
        <v>861</v>
      </c>
      <c r="C117" s="27" t="s">
        <v>863</v>
      </c>
      <c r="D117" s="28">
        <v>14</v>
      </c>
      <c r="E117" s="29" t="s">
        <v>513</v>
      </c>
      <c r="F117" s="27" t="s">
        <v>907</v>
      </c>
      <c r="G117" s="32" t="s">
        <v>907</v>
      </c>
      <c r="H117" s="27" t="s">
        <v>908</v>
      </c>
      <c r="I117" s="27">
        <v>11</v>
      </c>
      <c r="J117" s="27" t="s">
        <v>500</v>
      </c>
      <c r="K117" s="27" t="s">
        <v>909</v>
      </c>
      <c r="L117" s="27" t="s">
        <v>910</v>
      </c>
      <c r="M117" s="27"/>
      <c r="N117" s="27" t="s">
        <v>911</v>
      </c>
      <c r="O117" s="27"/>
    </row>
    <row r="118" spans="1:15">
      <c r="A118" s="27" t="s">
        <v>170</v>
      </c>
      <c r="B118" s="27" t="s">
        <v>861</v>
      </c>
      <c r="C118" s="27" t="s">
        <v>863</v>
      </c>
      <c r="D118" s="28">
        <v>15</v>
      </c>
      <c r="E118" s="29" t="s">
        <v>513</v>
      </c>
      <c r="F118" s="27" t="s">
        <v>912</v>
      </c>
      <c r="G118" s="32" t="s">
        <v>912</v>
      </c>
      <c r="H118" s="27" t="s">
        <v>913</v>
      </c>
      <c r="I118" s="27">
        <v>11</v>
      </c>
      <c r="J118" s="27" t="s">
        <v>500</v>
      </c>
      <c r="K118" s="27" t="s">
        <v>914</v>
      </c>
      <c r="L118" s="27" t="s">
        <v>915</v>
      </c>
      <c r="M118" s="27"/>
      <c r="N118" s="27" t="s">
        <v>916</v>
      </c>
      <c r="O118" s="27"/>
    </row>
    <row r="119" spans="1:15">
      <c r="A119" s="27" t="s">
        <v>170</v>
      </c>
      <c r="B119" s="27" t="s">
        <v>861</v>
      </c>
      <c r="C119" s="27" t="s">
        <v>863</v>
      </c>
      <c r="D119" s="28">
        <v>16</v>
      </c>
      <c r="E119" s="29" t="s">
        <v>513</v>
      </c>
      <c r="F119" s="27" t="s">
        <v>917</v>
      </c>
      <c r="G119" s="32" t="s">
        <v>918</v>
      </c>
      <c r="H119" s="27" t="s">
        <v>919</v>
      </c>
      <c r="I119" s="27">
        <v>4</v>
      </c>
      <c r="J119" s="27" t="s">
        <v>500</v>
      </c>
      <c r="K119" s="27" t="s">
        <v>920</v>
      </c>
      <c r="L119" s="27" t="s">
        <v>921</v>
      </c>
      <c r="M119" s="27"/>
      <c r="N119" s="27" t="s">
        <v>922</v>
      </c>
      <c r="O119" s="27"/>
    </row>
    <row r="120" spans="1:15">
      <c r="A120" s="27" t="s">
        <v>170</v>
      </c>
      <c r="B120" s="27" t="s">
        <v>861</v>
      </c>
      <c r="C120" s="27" t="s">
        <v>863</v>
      </c>
      <c r="D120" s="28">
        <v>17</v>
      </c>
      <c r="E120" s="29" t="s">
        <v>513</v>
      </c>
      <c r="F120" s="27" t="s">
        <v>923</v>
      </c>
      <c r="G120" s="32" t="s">
        <v>923</v>
      </c>
      <c r="H120" s="27" t="s">
        <v>924</v>
      </c>
      <c r="I120" s="27">
        <v>11</v>
      </c>
      <c r="J120" s="27" t="s">
        <v>500</v>
      </c>
      <c r="K120" s="27" t="s">
        <v>925</v>
      </c>
      <c r="L120" s="30" t="s">
        <v>926</v>
      </c>
      <c r="M120" s="27"/>
      <c r="N120" s="27" t="s">
        <v>927</v>
      </c>
      <c r="O120" s="27"/>
    </row>
    <row r="121" spans="1:15">
      <c r="A121" s="27" t="s">
        <v>170</v>
      </c>
      <c r="B121" s="27" t="s">
        <v>861</v>
      </c>
      <c r="C121" s="27" t="s">
        <v>863</v>
      </c>
      <c r="D121" s="28">
        <v>18</v>
      </c>
      <c r="E121" s="29" t="s">
        <v>513</v>
      </c>
      <c r="F121" s="27" t="s">
        <v>917</v>
      </c>
      <c r="G121" s="32" t="s">
        <v>928</v>
      </c>
      <c r="H121" s="27" t="s">
        <v>929</v>
      </c>
      <c r="I121" s="27">
        <v>6</v>
      </c>
      <c r="J121" s="27" t="s">
        <v>500</v>
      </c>
      <c r="K121" s="27" t="s">
        <v>930</v>
      </c>
      <c r="L121" s="30" t="s">
        <v>931</v>
      </c>
      <c r="M121" s="27"/>
      <c r="N121" s="27" t="s">
        <v>932</v>
      </c>
      <c r="O121" s="27"/>
    </row>
    <row r="122" spans="1:15">
      <c r="A122" s="27" t="s">
        <v>170</v>
      </c>
      <c r="B122" s="27" t="s">
        <v>861</v>
      </c>
      <c r="C122" s="27" t="s">
        <v>863</v>
      </c>
      <c r="D122" s="28">
        <v>19</v>
      </c>
      <c r="E122" s="29" t="s">
        <v>513</v>
      </c>
      <c r="F122" s="27" t="s">
        <v>933</v>
      </c>
      <c r="G122" s="32" t="s">
        <v>934</v>
      </c>
      <c r="H122" s="27" t="s">
        <v>935</v>
      </c>
      <c r="I122" s="27">
        <v>11</v>
      </c>
      <c r="J122" s="27" t="s">
        <v>500</v>
      </c>
      <c r="K122" s="27" t="s">
        <v>936</v>
      </c>
      <c r="L122" s="30" t="s">
        <v>937</v>
      </c>
      <c r="M122" s="27"/>
      <c r="N122" s="27" t="s">
        <v>938</v>
      </c>
      <c r="O122" s="27"/>
    </row>
    <row r="123" spans="1:15">
      <c r="A123" s="27" t="s">
        <v>170</v>
      </c>
      <c r="B123" s="27" t="s">
        <v>861</v>
      </c>
      <c r="C123" s="27" t="s">
        <v>863</v>
      </c>
      <c r="D123" s="28">
        <v>20</v>
      </c>
      <c r="E123" s="29" t="s">
        <v>513</v>
      </c>
      <c r="F123" s="27" t="s">
        <v>939</v>
      </c>
      <c r="G123" s="32" t="s">
        <v>939</v>
      </c>
      <c r="H123" s="27" t="s">
        <v>735</v>
      </c>
      <c r="I123" s="27">
        <v>11</v>
      </c>
      <c r="J123" s="27" t="s">
        <v>500</v>
      </c>
      <c r="K123" s="27" t="s">
        <v>940</v>
      </c>
      <c r="L123" s="30" t="s">
        <v>941</v>
      </c>
      <c r="M123" s="27"/>
      <c r="N123" s="27" t="s">
        <v>942</v>
      </c>
      <c r="O123" s="27"/>
    </row>
    <row r="124" spans="1:15">
      <c r="A124" s="27" t="s">
        <v>170</v>
      </c>
      <c r="B124" s="27" t="s">
        <v>861</v>
      </c>
      <c r="C124" s="27" t="s">
        <v>863</v>
      </c>
      <c r="D124" s="28">
        <v>21</v>
      </c>
      <c r="E124" s="29" t="s">
        <v>513</v>
      </c>
      <c r="F124" s="27" t="s">
        <v>1620</v>
      </c>
      <c r="G124" s="32" t="s">
        <v>1621</v>
      </c>
      <c r="H124" s="27" t="s">
        <v>1911</v>
      </c>
      <c r="I124" s="27">
        <v>80</v>
      </c>
      <c r="J124" s="27" t="s">
        <v>500</v>
      </c>
      <c r="K124" s="27" t="s">
        <v>1623</v>
      </c>
      <c r="L124" s="30" t="s">
        <v>1624</v>
      </c>
      <c r="M124" s="27"/>
      <c r="N124" s="27" t="s">
        <v>1625</v>
      </c>
      <c r="O124" s="27"/>
    </row>
    <row r="125" spans="1:15">
      <c r="A125" s="27" t="s">
        <v>170</v>
      </c>
      <c r="B125" s="27" t="s">
        <v>861</v>
      </c>
      <c r="C125" s="27" t="s">
        <v>863</v>
      </c>
      <c r="D125" s="28">
        <v>22</v>
      </c>
      <c r="E125" s="29" t="s">
        <v>513</v>
      </c>
      <c r="F125" s="27" t="s">
        <v>943</v>
      </c>
      <c r="G125" s="32" t="s">
        <v>944</v>
      </c>
      <c r="H125" s="27" t="s">
        <v>945</v>
      </c>
      <c r="I125" s="27">
        <v>3</v>
      </c>
      <c r="J125" s="27" t="s">
        <v>500</v>
      </c>
      <c r="K125" s="27" t="s">
        <v>946</v>
      </c>
      <c r="L125" s="30" t="s">
        <v>947</v>
      </c>
      <c r="M125" s="27"/>
      <c r="N125" s="27" t="s">
        <v>948</v>
      </c>
      <c r="O125" s="27"/>
    </row>
    <row r="126" spans="1:15">
      <c r="A126" s="27" t="s">
        <v>170</v>
      </c>
      <c r="B126" s="27" t="s">
        <v>861</v>
      </c>
      <c r="C126" s="27" t="s">
        <v>863</v>
      </c>
      <c r="D126" s="28">
        <v>23</v>
      </c>
      <c r="E126" s="29" t="s">
        <v>513</v>
      </c>
      <c r="F126" s="27" t="s">
        <v>1626</v>
      </c>
      <c r="G126" s="32" t="s">
        <v>1627</v>
      </c>
      <c r="H126" s="27" t="s">
        <v>1912</v>
      </c>
      <c r="I126" s="27">
        <v>80</v>
      </c>
      <c r="J126" s="27" t="s">
        <v>500</v>
      </c>
      <c r="K126" s="27" t="s">
        <v>1629</v>
      </c>
      <c r="L126" s="30" t="s">
        <v>1630</v>
      </c>
      <c r="M126" s="27"/>
      <c r="N126" s="27" t="s">
        <v>1631</v>
      </c>
      <c r="O126" s="27"/>
    </row>
    <row r="127" spans="1:15">
      <c r="A127" s="27" t="s">
        <v>170</v>
      </c>
      <c r="B127" s="27" t="s">
        <v>861</v>
      </c>
      <c r="C127" s="27" t="s">
        <v>863</v>
      </c>
      <c r="D127" s="28">
        <v>24</v>
      </c>
      <c r="E127" s="29" t="s">
        <v>513</v>
      </c>
      <c r="F127" s="27" t="s">
        <v>717</v>
      </c>
      <c r="G127" s="32" t="s">
        <v>843</v>
      </c>
      <c r="H127" s="27" t="s">
        <v>844</v>
      </c>
      <c r="I127" s="27">
        <v>50</v>
      </c>
      <c r="J127" s="27" t="s">
        <v>500</v>
      </c>
      <c r="K127" s="27" t="s">
        <v>845</v>
      </c>
      <c r="L127" s="30" t="s">
        <v>846</v>
      </c>
      <c r="M127" s="27"/>
      <c r="N127" s="27" t="s">
        <v>847</v>
      </c>
      <c r="O127" s="27"/>
    </row>
    <row r="128" spans="1:15">
      <c r="A128" s="27" t="s">
        <v>170</v>
      </c>
      <c r="B128" s="27" t="s">
        <v>861</v>
      </c>
      <c r="C128" s="27" t="s">
        <v>863</v>
      </c>
      <c r="D128" s="28">
        <v>25</v>
      </c>
      <c r="E128" s="29" t="s">
        <v>513</v>
      </c>
      <c r="F128" s="27" t="s">
        <v>949</v>
      </c>
      <c r="G128" s="32" t="s">
        <v>950</v>
      </c>
      <c r="H128" s="27" t="s">
        <v>951</v>
      </c>
      <c r="I128" s="27">
        <v>40</v>
      </c>
      <c r="J128" s="27" t="s">
        <v>500</v>
      </c>
      <c r="K128" s="27" t="s">
        <v>952</v>
      </c>
      <c r="L128" s="30" t="s">
        <v>953</v>
      </c>
      <c r="M128" s="27"/>
      <c r="N128" s="27" t="s">
        <v>954</v>
      </c>
      <c r="O128" s="27"/>
    </row>
    <row r="129" spans="1:15">
      <c r="A129" s="27" t="s">
        <v>170</v>
      </c>
      <c r="B129" s="27" t="s">
        <v>861</v>
      </c>
      <c r="C129" s="27" t="s">
        <v>863</v>
      </c>
      <c r="D129" s="28">
        <v>26</v>
      </c>
      <c r="E129" s="29" t="s">
        <v>513</v>
      </c>
      <c r="F129" s="27" t="s">
        <v>955</v>
      </c>
      <c r="G129" s="32" t="s">
        <v>956</v>
      </c>
      <c r="H129" s="27" t="s">
        <v>957</v>
      </c>
      <c r="I129" s="27">
        <v>2</v>
      </c>
      <c r="J129" s="27" t="s">
        <v>500</v>
      </c>
      <c r="K129" s="27" t="s">
        <v>958</v>
      </c>
      <c r="L129" s="30" t="s">
        <v>959</v>
      </c>
      <c r="M129" s="27"/>
      <c r="N129" s="27" t="s">
        <v>960</v>
      </c>
      <c r="O129" s="27"/>
    </row>
    <row r="130" spans="1:15">
      <c r="A130" s="27" t="s">
        <v>170</v>
      </c>
      <c r="B130" s="27" t="s">
        <v>861</v>
      </c>
      <c r="C130" s="27" t="s">
        <v>863</v>
      </c>
      <c r="D130" s="28">
        <v>27</v>
      </c>
      <c r="E130" s="29" t="s">
        <v>513</v>
      </c>
      <c r="F130" s="27" t="s">
        <v>961</v>
      </c>
      <c r="G130" s="32" t="s">
        <v>962</v>
      </c>
      <c r="H130" s="27" t="s">
        <v>963</v>
      </c>
      <c r="I130" s="27">
        <v>10</v>
      </c>
      <c r="J130" s="27" t="s">
        <v>500</v>
      </c>
      <c r="K130" s="27" t="s">
        <v>964</v>
      </c>
      <c r="L130" s="30" t="s">
        <v>965</v>
      </c>
      <c r="M130" s="27"/>
      <c r="N130" s="27" t="s">
        <v>966</v>
      </c>
      <c r="O130" s="27"/>
    </row>
    <row r="131" spans="1:15">
      <c r="A131" s="27" t="s">
        <v>170</v>
      </c>
      <c r="B131" s="27" t="s">
        <v>861</v>
      </c>
      <c r="C131" s="27" t="s">
        <v>863</v>
      </c>
      <c r="D131" s="28">
        <v>28</v>
      </c>
      <c r="E131" s="29" t="s">
        <v>513</v>
      </c>
      <c r="F131" s="27" t="s">
        <v>967</v>
      </c>
      <c r="G131" s="32" t="s">
        <v>968</v>
      </c>
      <c r="H131" s="27" t="s">
        <v>969</v>
      </c>
      <c r="I131" s="27">
        <v>10</v>
      </c>
      <c r="J131" s="27" t="s">
        <v>500</v>
      </c>
      <c r="K131" s="27" t="s">
        <v>970</v>
      </c>
      <c r="L131" s="27" t="s">
        <v>971</v>
      </c>
      <c r="M131" s="27"/>
      <c r="N131" s="27" t="s">
        <v>972</v>
      </c>
      <c r="O131" s="27"/>
    </row>
    <row r="132" spans="1:15">
      <c r="A132" s="27" t="s">
        <v>170</v>
      </c>
      <c r="B132" s="27" t="s">
        <v>861</v>
      </c>
      <c r="C132" s="27" t="s">
        <v>863</v>
      </c>
      <c r="D132" s="28">
        <v>29</v>
      </c>
      <c r="E132" s="29" t="s">
        <v>513</v>
      </c>
      <c r="F132" s="27" t="s">
        <v>973</v>
      </c>
      <c r="G132" s="33" t="s">
        <v>616</v>
      </c>
      <c r="H132" s="27" t="s">
        <v>974</v>
      </c>
      <c r="I132" s="27">
        <v>2</v>
      </c>
      <c r="J132" s="27" t="s">
        <v>500</v>
      </c>
      <c r="K132" s="27" t="s">
        <v>616</v>
      </c>
      <c r="L132" s="27" t="s">
        <v>975</v>
      </c>
      <c r="M132" s="27"/>
      <c r="N132" s="27"/>
      <c r="O132" s="27"/>
    </row>
    <row r="133" spans="1:15">
      <c r="A133" s="27" t="s">
        <v>170</v>
      </c>
      <c r="B133" s="27" t="s">
        <v>861</v>
      </c>
      <c r="C133" s="27" t="s">
        <v>863</v>
      </c>
      <c r="D133" s="28">
        <v>30</v>
      </c>
      <c r="E133" s="29" t="s">
        <v>513</v>
      </c>
      <c r="F133" s="27" t="s">
        <v>976</v>
      </c>
      <c r="G133" s="32" t="s">
        <v>977</v>
      </c>
      <c r="H133" s="27" t="s">
        <v>978</v>
      </c>
      <c r="I133" s="27">
        <v>11</v>
      </c>
      <c r="J133" s="27" t="s">
        <v>500</v>
      </c>
      <c r="K133" s="27" t="s">
        <v>979</v>
      </c>
      <c r="L133" s="27" t="s">
        <v>980</v>
      </c>
      <c r="M133" s="27"/>
      <c r="N133" s="27" t="s">
        <v>981</v>
      </c>
      <c r="O133" s="27"/>
    </row>
    <row r="134" spans="1:15" ht="40.5">
      <c r="A134" s="27" t="s">
        <v>170</v>
      </c>
      <c r="B134" s="27" t="s">
        <v>861</v>
      </c>
      <c r="C134" s="27" t="s">
        <v>863</v>
      </c>
      <c r="D134" s="28">
        <v>31</v>
      </c>
      <c r="E134" s="29" t="s">
        <v>513</v>
      </c>
      <c r="F134" s="27" t="s">
        <v>982</v>
      </c>
      <c r="G134" s="32" t="s">
        <v>983</v>
      </c>
      <c r="H134" s="27" t="s">
        <v>984</v>
      </c>
      <c r="I134" s="27">
        <v>2</v>
      </c>
      <c r="J134" s="27" t="s">
        <v>500</v>
      </c>
      <c r="K134" s="27" t="s">
        <v>985</v>
      </c>
      <c r="L134" s="27" t="s">
        <v>986</v>
      </c>
      <c r="M134" s="32" t="s">
        <v>987</v>
      </c>
      <c r="N134" s="27" t="s">
        <v>988</v>
      </c>
      <c r="O134" s="27"/>
    </row>
    <row r="135" spans="1:15">
      <c r="A135" s="27" t="s">
        <v>170</v>
      </c>
      <c r="B135" s="27" t="s">
        <v>861</v>
      </c>
      <c r="C135" s="27" t="s">
        <v>863</v>
      </c>
      <c r="D135" s="28">
        <v>32</v>
      </c>
      <c r="E135" s="29" t="s">
        <v>513</v>
      </c>
      <c r="F135" s="27" t="s">
        <v>989</v>
      </c>
      <c r="G135" s="33" t="s">
        <v>616</v>
      </c>
      <c r="H135" s="27" t="s">
        <v>990</v>
      </c>
      <c r="I135" s="27">
        <v>2</v>
      </c>
      <c r="J135" s="27" t="s">
        <v>500</v>
      </c>
      <c r="K135" s="27" t="s">
        <v>616</v>
      </c>
      <c r="L135" s="27" t="s">
        <v>991</v>
      </c>
      <c r="M135" s="27"/>
      <c r="N135" s="27"/>
      <c r="O135" s="27"/>
    </row>
    <row r="136" spans="1:15">
      <c r="A136" s="27" t="s">
        <v>170</v>
      </c>
      <c r="B136" s="27" t="s">
        <v>861</v>
      </c>
      <c r="C136" s="27" t="s">
        <v>863</v>
      </c>
      <c r="D136" s="28">
        <v>33</v>
      </c>
      <c r="E136" s="29" t="s">
        <v>513</v>
      </c>
      <c r="F136" s="27" t="s">
        <v>992</v>
      </c>
      <c r="G136" s="32" t="s">
        <v>993</v>
      </c>
      <c r="H136" s="27" t="s">
        <v>994</v>
      </c>
      <c r="I136" s="27">
        <v>2</v>
      </c>
      <c r="J136" s="27" t="s">
        <v>500</v>
      </c>
      <c r="K136" s="27" t="s">
        <v>995</v>
      </c>
      <c r="L136" s="27" t="s">
        <v>996</v>
      </c>
      <c r="M136" s="27"/>
      <c r="N136" s="27" t="s">
        <v>960</v>
      </c>
      <c r="O136" s="27"/>
    </row>
    <row r="137" spans="1:15">
      <c r="A137" s="27" t="s">
        <v>170</v>
      </c>
      <c r="B137" s="27" t="s">
        <v>861</v>
      </c>
      <c r="C137" s="27" t="s">
        <v>863</v>
      </c>
      <c r="D137" s="28">
        <v>34</v>
      </c>
      <c r="E137" s="29" t="s">
        <v>513</v>
      </c>
      <c r="F137" s="27" t="s">
        <v>997</v>
      </c>
      <c r="G137" s="32" t="s">
        <v>998</v>
      </c>
      <c r="H137" s="27" t="s">
        <v>999</v>
      </c>
      <c r="I137" s="27">
        <v>10</v>
      </c>
      <c r="J137" s="27" t="s">
        <v>500</v>
      </c>
      <c r="K137" s="27" t="s">
        <v>1000</v>
      </c>
      <c r="L137" s="27" t="s">
        <v>965</v>
      </c>
      <c r="M137" s="27"/>
      <c r="N137" s="27" t="s">
        <v>966</v>
      </c>
      <c r="O137" s="27"/>
    </row>
    <row r="138" spans="1:15" ht="27">
      <c r="A138" s="27" t="s">
        <v>170</v>
      </c>
      <c r="B138" s="27" t="s">
        <v>861</v>
      </c>
      <c r="C138" s="27" t="s">
        <v>863</v>
      </c>
      <c r="D138" s="28">
        <v>35</v>
      </c>
      <c r="E138" s="29" t="s">
        <v>513</v>
      </c>
      <c r="F138" s="27" t="s">
        <v>1001</v>
      </c>
      <c r="G138" s="32" t="s">
        <v>1002</v>
      </c>
      <c r="H138" s="27" t="s">
        <v>1003</v>
      </c>
      <c r="I138" s="27">
        <v>2</v>
      </c>
      <c r="J138" s="27" t="s">
        <v>500</v>
      </c>
      <c r="K138" s="27" t="s">
        <v>1004</v>
      </c>
      <c r="L138" s="27" t="s">
        <v>1005</v>
      </c>
      <c r="M138" s="27"/>
      <c r="N138" s="27" t="s">
        <v>1006</v>
      </c>
      <c r="O138" s="27"/>
    </row>
    <row r="139" spans="1:15">
      <c r="A139" s="27" t="s">
        <v>170</v>
      </c>
      <c r="B139" s="27" t="s">
        <v>861</v>
      </c>
      <c r="C139" s="27" t="s">
        <v>863</v>
      </c>
      <c r="D139" s="28">
        <v>36</v>
      </c>
      <c r="E139" s="29" t="s">
        <v>513</v>
      </c>
      <c r="F139" s="27" t="s">
        <v>1007</v>
      </c>
      <c r="G139" s="32" t="s">
        <v>1008</v>
      </c>
      <c r="H139" s="27" t="s">
        <v>1009</v>
      </c>
      <c r="I139" s="27">
        <v>10</v>
      </c>
      <c r="J139" s="27" t="s">
        <v>500</v>
      </c>
      <c r="K139" s="27" t="s">
        <v>1010</v>
      </c>
      <c r="L139" s="27" t="s">
        <v>1011</v>
      </c>
      <c r="M139" s="27"/>
      <c r="N139" s="27" t="s">
        <v>1012</v>
      </c>
      <c r="O139" s="27"/>
    </row>
    <row r="140" spans="1:15">
      <c r="A140" s="27" t="s">
        <v>170</v>
      </c>
      <c r="B140" s="27" t="s">
        <v>861</v>
      </c>
      <c r="C140" s="27" t="s">
        <v>863</v>
      </c>
      <c r="D140" s="28">
        <v>37</v>
      </c>
      <c r="E140" s="29" t="s">
        <v>513</v>
      </c>
      <c r="F140" s="27" t="s">
        <v>1013</v>
      </c>
      <c r="G140" s="32" t="s">
        <v>1014</v>
      </c>
      <c r="H140" s="27" t="s">
        <v>1015</v>
      </c>
      <c r="I140" s="27">
        <v>2</v>
      </c>
      <c r="J140" s="27" t="s">
        <v>500</v>
      </c>
      <c r="K140" s="27" t="s">
        <v>1016</v>
      </c>
      <c r="L140" s="27" t="s">
        <v>1017</v>
      </c>
      <c r="M140" s="27"/>
      <c r="N140" s="27" t="s">
        <v>1018</v>
      </c>
      <c r="O140" s="27"/>
    </row>
    <row r="141" spans="1:15" ht="27">
      <c r="A141" s="27" t="s">
        <v>170</v>
      </c>
      <c r="B141" s="27" t="s">
        <v>861</v>
      </c>
      <c r="C141" s="27" t="s">
        <v>863</v>
      </c>
      <c r="D141" s="28">
        <v>38</v>
      </c>
      <c r="E141" s="29" t="s">
        <v>513</v>
      </c>
      <c r="F141" s="27" t="s">
        <v>1019</v>
      </c>
      <c r="G141" s="32" t="s">
        <v>1020</v>
      </c>
      <c r="H141" s="27" t="s">
        <v>1021</v>
      </c>
      <c r="I141" s="27">
        <v>1</v>
      </c>
      <c r="J141" s="27" t="s">
        <v>500</v>
      </c>
      <c r="K141" s="27" t="s">
        <v>1022</v>
      </c>
      <c r="L141" s="27" t="s">
        <v>1023</v>
      </c>
      <c r="M141" s="27"/>
      <c r="N141" s="27" t="s">
        <v>1024</v>
      </c>
      <c r="O141" s="27"/>
    </row>
    <row r="142" spans="1:15">
      <c r="A142" s="27" t="s">
        <v>170</v>
      </c>
      <c r="B142" s="27" t="s">
        <v>861</v>
      </c>
      <c r="C142" s="27" t="s">
        <v>863</v>
      </c>
      <c r="D142" s="28">
        <v>39</v>
      </c>
      <c r="E142" s="29" t="s">
        <v>513</v>
      </c>
      <c r="F142" s="27" t="s">
        <v>1025</v>
      </c>
      <c r="G142" s="32" t="s">
        <v>1026</v>
      </c>
      <c r="H142" s="27" t="s">
        <v>781</v>
      </c>
      <c r="I142" s="27">
        <v>4</v>
      </c>
      <c r="J142" s="27" t="s">
        <v>500</v>
      </c>
      <c r="K142" s="27" t="s">
        <v>1027</v>
      </c>
      <c r="L142" s="27" t="s">
        <v>1028</v>
      </c>
      <c r="M142" s="27"/>
      <c r="N142" s="27" t="s">
        <v>1029</v>
      </c>
      <c r="O142" s="27"/>
    </row>
    <row r="143" spans="1:15">
      <c r="A143" s="27" t="s">
        <v>170</v>
      </c>
      <c r="B143" s="27" t="s">
        <v>861</v>
      </c>
      <c r="C143" s="27" t="s">
        <v>863</v>
      </c>
      <c r="D143" s="28">
        <v>40</v>
      </c>
      <c r="E143" s="29" t="s">
        <v>513</v>
      </c>
      <c r="F143" s="27" t="s">
        <v>1030</v>
      </c>
      <c r="G143" s="32" t="s">
        <v>1031</v>
      </c>
      <c r="H143" s="27" t="s">
        <v>1032</v>
      </c>
      <c r="I143" s="27">
        <v>10</v>
      </c>
      <c r="J143" s="27" t="s">
        <v>500</v>
      </c>
      <c r="K143" s="27" t="s">
        <v>1033</v>
      </c>
      <c r="L143" s="27" t="s">
        <v>1034</v>
      </c>
      <c r="M143" s="27"/>
      <c r="N143" s="27" t="s">
        <v>1035</v>
      </c>
      <c r="O143" s="27"/>
    </row>
    <row r="144" spans="1:15">
      <c r="A144" s="27" t="s">
        <v>170</v>
      </c>
      <c r="B144" s="27" t="s">
        <v>861</v>
      </c>
      <c r="C144" s="27" t="s">
        <v>863</v>
      </c>
      <c r="D144" s="28">
        <v>41</v>
      </c>
      <c r="E144" s="29" t="s">
        <v>513</v>
      </c>
      <c r="F144" s="27" t="s">
        <v>1036</v>
      </c>
      <c r="G144" s="32" t="s">
        <v>1037</v>
      </c>
      <c r="H144" s="27" t="s">
        <v>1038</v>
      </c>
      <c r="I144" s="27">
        <v>10</v>
      </c>
      <c r="J144" s="27" t="s">
        <v>500</v>
      </c>
      <c r="K144" s="27" t="s">
        <v>1039</v>
      </c>
      <c r="L144" s="27" t="s">
        <v>1040</v>
      </c>
      <c r="M144" s="27"/>
      <c r="N144" s="27" t="s">
        <v>1041</v>
      </c>
      <c r="O144" s="27"/>
    </row>
    <row r="145" spans="1:15">
      <c r="A145" s="27" t="s">
        <v>170</v>
      </c>
      <c r="B145" s="27" t="s">
        <v>861</v>
      </c>
      <c r="C145" s="27" t="s">
        <v>863</v>
      </c>
      <c r="D145" s="28">
        <v>42</v>
      </c>
      <c r="E145" s="29" t="s">
        <v>513</v>
      </c>
      <c r="F145" s="27" t="s">
        <v>1042</v>
      </c>
      <c r="G145" s="32" t="s">
        <v>1043</v>
      </c>
      <c r="H145" s="27" t="s">
        <v>1044</v>
      </c>
      <c r="I145" s="27">
        <v>10</v>
      </c>
      <c r="J145" s="27" t="s">
        <v>500</v>
      </c>
      <c r="K145" s="27" t="s">
        <v>1045</v>
      </c>
      <c r="L145" s="27" t="s">
        <v>1046</v>
      </c>
      <c r="M145" s="27"/>
      <c r="N145" s="27" t="s">
        <v>1047</v>
      </c>
      <c r="O145" s="27"/>
    </row>
    <row r="146" spans="1:15" ht="27">
      <c r="A146" s="27" t="s">
        <v>170</v>
      </c>
      <c r="B146" s="27" t="s">
        <v>861</v>
      </c>
      <c r="C146" s="27" t="s">
        <v>863</v>
      </c>
      <c r="D146" s="28">
        <v>43</v>
      </c>
      <c r="E146" s="29" t="s">
        <v>513</v>
      </c>
      <c r="F146" s="27" t="s">
        <v>1048</v>
      </c>
      <c r="G146" s="32" t="s">
        <v>1049</v>
      </c>
      <c r="H146" s="27" t="s">
        <v>1050</v>
      </c>
      <c r="I146" s="27">
        <v>8</v>
      </c>
      <c r="J146" s="27" t="s">
        <v>500</v>
      </c>
      <c r="K146" s="27" t="s">
        <v>1051</v>
      </c>
      <c r="L146" s="27" t="s">
        <v>1052</v>
      </c>
      <c r="M146" s="27"/>
      <c r="N146" s="37" t="s">
        <v>1053</v>
      </c>
      <c r="O146" s="27"/>
    </row>
    <row r="147" spans="1:15">
      <c r="A147" s="27" t="s">
        <v>170</v>
      </c>
      <c r="B147" s="27" t="s">
        <v>861</v>
      </c>
      <c r="C147" s="27" t="s">
        <v>863</v>
      </c>
      <c r="D147" s="28">
        <v>44</v>
      </c>
      <c r="E147" s="29" t="s">
        <v>513</v>
      </c>
      <c r="F147" s="27" t="s">
        <v>1054</v>
      </c>
      <c r="G147" s="32" t="s">
        <v>1055</v>
      </c>
      <c r="H147" s="27" t="s">
        <v>1056</v>
      </c>
      <c r="I147" s="27">
        <v>1</v>
      </c>
      <c r="J147" s="27" t="s">
        <v>500</v>
      </c>
      <c r="K147" s="27" t="s">
        <v>1057</v>
      </c>
      <c r="L147" s="27" t="s">
        <v>1058</v>
      </c>
      <c r="M147" s="27"/>
      <c r="N147" s="27" t="s">
        <v>1059</v>
      </c>
      <c r="O147" s="27"/>
    </row>
    <row r="148" spans="1:15">
      <c r="A148" s="27" t="s">
        <v>170</v>
      </c>
      <c r="B148" s="27" t="s">
        <v>861</v>
      </c>
      <c r="C148" s="27" t="s">
        <v>863</v>
      </c>
      <c r="D148" s="28">
        <v>45</v>
      </c>
      <c r="E148" s="29" t="s">
        <v>513</v>
      </c>
      <c r="F148" s="27" t="s">
        <v>1060</v>
      </c>
      <c r="G148" s="32" t="s">
        <v>1060</v>
      </c>
      <c r="H148" s="27" t="s">
        <v>1061</v>
      </c>
      <c r="I148" s="27">
        <v>4</v>
      </c>
      <c r="J148" s="27" t="s">
        <v>500</v>
      </c>
      <c r="K148" s="27" t="s">
        <v>1062</v>
      </c>
      <c r="L148" s="27" t="s">
        <v>1063</v>
      </c>
      <c r="M148" s="27"/>
      <c r="N148" s="27" t="s">
        <v>1064</v>
      </c>
      <c r="O148" s="27"/>
    </row>
    <row r="149" spans="1:15">
      <c r="A149" s="27" t="s">
        <v>170</v>
      </c>
      <c r="B149" s="27" t="s">
        <v>861</v>
      </c>
      <c r="C149" s="27" t="s">
        <v>863</v>
      </c>
      <c r="D149" s="28">
        <v>46</v>
      </c>
      <c r="E149" s="29" t="s">
        <v>513</v>
      </c>
      <c r="F149" s="27" t="s">
        <v>514</v>
      </c>
      <c r="G149" s="32" t="s">
        <v>498</v>
      </c>
      <c r="H149" s="27" t="s">
        <v>515</v>
      </c>
      <c r="I149" s="27">
        <v>10</v>
      </c>
      <c r="J149" s="27" t="s">
        <v>500</v>
      </c>
      <c r="K149" s="27" t="s">
        <v>501</v>
      </c>
      <c r="L149" s="27" t="s">
        <v>824</v>
      </c>
      <c r="M149" s="27"/>
      <c r="N149" s="27" t="s">
        <v>502</v>
      </c>
      <c r="O149" s="27"/>
    </row>
    <row r="150" spans="1:15" ht="27">
      <c r="A150" s="27" t="s">
        <v>170</v>
      </c>
      <c r="B150" s="27" t="s">
        <v>861</v>
      </c>
      <c r="C150" s="27" t="s">
        <v>863</v>
      </c>
      <c r="D150" s="28">
        <v>47</v>
      </c>
      <c r="E150" s="29" t="s">
        <v>513</v>
      </c>
      <c r="F150" s="27" t="s">
        <v>1065</v>
      </c>
      <c r="G150" s="32" t="s">
        <v>1066</v>
      </c>
      <c r="H150" s="27" t="s">
        <v>1067</v>
      </c>
      <c r="I150" s="27">
        <v>11</v>
      </c>
      <c r="J150" s="27" t="s">
        <v>500</v>
      </c>
      <c r="K150" s="27" t="s">
        <v>1068</v>
      </c>
      <c r="L150" s="27" t="s">
        <v>1069</v>
      </c>
      <c r="M150" s="27"/>
      <c r="N150" s="27" t="s">
        <v>1070</v>
      </c>
      <c r="O150" s="27"/>
    </row>
    <row r="151" spans="1:15">
      <c r="A151" s="27" t="s">
        <v>170</v>
      </c>
      <c r="B151" s="27" t="s">
        <v>861</v>
      </c>
      <c r="C151" s="27" t="s">
        <v>863</v>
      </c>
      <c r="D151" s="28">
        <v>48</v>
      </c>
      <c r="E151" s="29" t="s">
        <v>513</v>
      </c>
      <c r="F151" s="27" t="s">
        <v>1071</v>
      </c>
      <c r="G151" s="32" t="s">
        <v>1072</v>
      </c>
      <c r="H151" s="27" t="s">
        <v>1073</v>
      </c>
      <c r="I151" s="27">
        <v>1</v>
      </c>
      <c r="J151" s="27" t="s">
        <v>500</v>
      </c>
      <c r="K151" s="27" t="s">
        <v>1074</v>
      </c>
      <c r="L151" s="27" t="s">
        <v>1075</v>
      </c>
      <c r="M151" s="27"/>
      <c r="N151" s="27" t="s">
        <v>1076</v>
      </c>
      <c r="O151" s="27"/>
    </row>
    <row r="152" spans="1:15">
      <c r="A152" s="27" t="s">
        <v>170</v>
      </c>
      <c r="B152" s="27" t="s">
        <v>861</v>
      </c>
      <c r="C152" s="27" t="s">
        <v>863</v>
      </c>
      <c r="D152" s="28">
        <v>49</v>
      </c>
      <c r="E152" s="29" t="s">
        <v>513</v>
      </c>
      <c r="F152" s="27" t="s">
        <v>761</v>
      </c>
      <c r="G152" s="32" t="s">
        <v>811</v>
      </c>
      <c r="H152" s="27" t="s">
        <v>763</v>
      </c>
      <c r="I152" s="27">
        <v>2</v>
      </c>
      <c r="J152" s="27" t="s">
        <v>500</v>
      </c>
      <c r="K152" s="27" t="s">
        <v>1077</v>
      </c>
      <c r="L152" s="27" t="s">
        <v>765</v>
      </c>
      <c r="M152" s="27"/>
      <c r="N152" s="27" t="s">
        <v>766</v>
      </c>
      <c r="O152" s="27"/>
    </row>
    <row r="153" spans="1:15">
      <c r="A153" s="27" t="s">
        <v>170</v>
      </c>
      <c r="B153" s="27" t="s">
        <v>861</v>
      </c>
      <c r="C153" s="27" t="s">
        <v>863</v>
      </c>
      <c r="D153" s="28">
        <v>50</v>
      </c>
      <c r="E153" s="29" t="s">
        <v>513</v>
      </c>
      <c r="F153" s="31" t="s">
        <v>830</v>
      </c>
      <c r="G153" s="30" t="s">
        <v>831</v>
      </c>
      <c r="H153" s="27" t="s">
        <v>832</v>
      </c>
      <c r="I153" s="27">
        <v>1</v>
      </c>
      <c r="J153" s="27" t="s">
        <v>500</v>
      </c>
      <c r="K153" s="27" t="s">
        <v>833</v>
      </c>
      <c r="L153" s="27" t="s">
        <v>1078</v>
      </c>
      <c r="M153" s="27"/>
      <c r="N153" s="27" t="s">
        <v>836</v>
      </c>
      <c r="O153" s="27"/>
    </row>
    <row r="154" spans="1:15">
      <c r="A154" s="27" t="s">
        <v>170</v>
      </c>
      <c r="B154" s="27" t="s">
        <v>861</v>
      </c>
      <c r="C154" s="27" t="s">
        <v>863</v>
      </c>
      <c r="D154" s="28">
        <v>51</v>
      </c>
      <c r="E154" s="29" t="s">
        <v>513</v>
      </c>
      <c r="F154" s="27" t="s">
        <v>1079</v>
      </c>
      <c r="G154" s="32" t="s">
        <v>1080</v>
      </c>
      <c r="H154" s="27" t="s">
        <v>534</v>
      </c>
      <c r="I154" s="27">
        <v>10</v>
      </c>
      <c r="J154" s="27" t="s">
        <v>500</v>
      </c>
      <c r="K154" s="27" t="s">
        <v>535</v>
      </c>
      <c r="L154" s="27" t="s">
        <v>536</v>
      </c>
      <c r="M154" s="27"/>
      <c r="N154" s="27" t="s">
        <v>537</v>
      </c>
      <c r="O154" s="27"/>
    </row>
    <row r="155" spans="1:15" ht="27">
      <c r="A155" s="27" t="s">
        <v>170</v>
      </c>
      <c r="B155" s="27" t="s">
        <v>861</v>
      </c>
      <c r="C155" s="27" t="s">
        <v>863</v>
      </c>
      <c r="D155" s="28">
        <v>52</v>
      </c>
      <c r="E155" s="29" t="s">
        <v>513</v>
      </c>
      <c r="F155" s="27" t="s">
        <v>1081</v>
      </c>
      <c r="G155" s="32" t="s">
        <v>1082</v>
      </c>
      <c r="H155" s="27" t="s">
        <v>1083</v>
      </c>
      <c r="I155" s="27">
        <v>8</v>
      </c>
      <c r="J155" s="27" t="s">
        <v>500</v>
      </c>
      <c r="K155" s="27" t="s">
        <v>541</v>
      </c>
      <c r="L155" s="27" t="s">
        <v>542</v>
      </c>
      <c r="M155" s="27"/>
      <c r="N155" s="27" t="s">
        <v>543</v>
      </c>
      <c r="O155" s="27"/>
    </row>
    <row r="156" spans="1:15">
      <c r="A156" s="27" t="s">
        <v>170</v>
      </c>
      <c r="B156" s="27" t="s">
        <v>861</v>
      </c>
      <c r="C156" s="27" t="s">
        <v>863</v>
      </c>
      <c r="D156" s="28">
        <v>53</v>
      </c>
      <c r="E156" s="29" t="s">
        <v>513</v>
      </c>
      <c r="F156" s="27" t="s">
        <v>697</v>
      </c>
      <c r="G156" s="32" t="s">
        <v>1084</v>
      </c>
      <c r="H156" s="27" t="s">
        <v>1085</v>
      </c>
      <c r="I156" s="27">
        <v>60</v>
      </c>
      <c r="J156" s="27" t="s">
        <v>500</v>
      </c>
      <c r="K156" s="27" t="s">
        <v>699</v>
      </c>
      <c r="L156" s="27" t="s">
        <v>700</v>
      </c>
      <c r="M156" s="27"/>
      <c r="N156" s="27" t="s">
        <v>627</v>
      </c>
      <c r="O156" s="27"/>
    </row>
    <row r="157" spans="1:15">
      <c r="A157" s="27" t="s">
        <v>170</v>
      </c>
      <c r="B157" s="27" t="s">
        <v>861</v>
      </c>
      <c r="C157" s="27" t="s">
        <v>863</v>
      </c>
      <c r="D157" s="28">
        <v>54</v>
      </c>
      <c r="E157" s="29" t="s">
        <v>513</v>
      </c>
      <c r="F157" s="27" t="s">
        <v>1086</v>
      </c>
      <c r="G157" s="33" t="s">
        <v>1087</v>
      </c>
      <c r="H157" s="27" t="s">
        <v>1088</v>
      </c>
      <c r="I157" s="27">
        <v>80</v>
      </c>
      <c r="J157" s="27" t="s">
        <v>500</v>
      </c>
      <c r="K157" s="27" t="s">
        <v>1089</v>
      </c>
      <c r="L157" s="27" t="s">
        <v>1090</v>
      </c>
      <c r="M157" s="27"/>
      <c r="N157" s="37" t="s">
        <v>1091</v>
      </c>
      <c r="O157" s="27"/>
    </row>
    <row r="158" spans="1:15">
      <c r="A158" s="27" t="s">
        <v>170</v>
      </c>
      <c r="B158" s="27" t="s">
        <v>861</v>
      </c>
      <c r="C158" s="27" t="s">
        <v>863</v>
      </c>
      <c r="D158" s="28">
        <v>55</v>
      </c>
      <c r="E158" s="29" t="s">
        <v>513</v>
      </c>
      <c r="F158" s="27" t="s">
        <v>1092</v>
      </c>
      <c r="G158" s="32" t="s">
        <v>1093</v>
      </c>
      <c r="H158" s="27" t="s">
        <v>1094</v>
      </c>
      <c r="I158" s="27">
        <v>2</v>
      </c>
      <c r="J158" s="27" t="s">
        <v>500</v>
      </c>
      <c r="K158" s="27" t="s">
        <v>1095</v>
      </c>
      <c r="L158" s="27" t="s">
        <v>1096</v>
      </c>
      <c r="M158" s="27"/>
      <c r="N158" s="27" t="s">
        <v>1097</v>
      </c>
      <c r="O158" s="27"/>
    </row>
    <row r="159" spans="1:15" s="40" customFormat="1">
      <c r="A159" s="27" t="s">
        <v>170</v>
      </c>
      <c r="B159" s="27" t="s">
        <v>861</v>
      </c>
      <c r="C159" s="27" t="s">
        <v>863</v>
      </c>
      <c r="D159" s="28">
        <v>56</v>
      </c>
      <c r="E159" s="29" t="s">
        <v>513</v>
      </c>
      <c r="F159" s="27" t="s">
        <v>1098</v>
      </c>
      <c r="G159" s="32" t="s">
        <v>1098</v>
      </c>
      <c r="H159" s="27" t="s">
        <v>1099</v>
      </c>
      <c r="I159" s="27">
        <v>20</v>
      </c>
      <c r="J159" s="27" t="s">
        <v>500</v>
      </c>
      <c r="K159" s="27" t="s">
        <v>1100</v>
      </c>
      <c r="L159" s="27" t="s">
        <v>1101</v>
      </c>
      <c r="M159" s="39"/>
      <c r="N159" s="27" t="s">
        <v>1102</v>
      </c>
      <c r="O159" s="27"/>
    </row>
    <row r="160" spans="1:15" s="40" customFormat="1">
      <c r="A160" s="27" t="s">
        <v>170</v>
      </c>
      <c r="B160" s="27" t="s">
        <v>861</v>
      </c>
      <c r="C160" s="27"/>
      <c r="D160" s="28">
        <v>57</v>
      </c>
      <c r="E160" s="29" t="s">
        <v>513</v>
      </c>
      <c r="F160" s="32" t="s">
        <v>1103</v>
      </c>
      <c r="G160" s="32" t="s">
        <v>1103</v>
      </c>
      <c r="H160" s="27" t="s">
        <v>1104</v>
      </c>
      <c r="I160" s="27">
        <v>8</v>
      </c>
      <c r="J160" s="27" t="s">
        <v>500</v>
      </c>
      <c r="K160" s="27" t="s">
        <v>1105</v>
      </c>
      <c r="L160" s="27"/>
      <c r="M160" s="39"/>
      <c r="N160" s="27" t="s">
        <v>1106</v>
      </c>
      <c r="O160" s="27" t="s">
        <v>1107</v>
      </c>
    </row>
    <row r="161" spans="1:15" s="40" customFormat="1">
      <c r="A161" s="27" t="s">
        <v>170</v>
      </c>
      <c r="B161" s="27" t="s">
        <v>861</v>
      </c>
      <c r="C161" s="27"/>
      <c r="D161" s="28">
        <v>58</v>
      </c>
      <c r="E161" s="29" t="s">
        <v>513</v>
      </c>
      <c r="F161" s="32" t="s">
        <v>1108</v>
      </c>
      <c r="G161" s="32" t="s">
        <v>1108</v>
      </c>
      <c r="H161" s="27" t="s">
        <v>1109</v>
      </c>
      <c r="I161" s="27">
        <v>10</v>
      </c>
      <c r="J161" s="27" t="s">
        <v>500</v>
      </c>
      <c r="K161" s="27" t="s">
        <v>1110</v>
      </c>
      <c r="L161" s="27"/>
      <c r="M161" s="39"/>
      <c r="N161" s="27" t="s">
        <v>1111</v>
      </c>
      <c r="O161" s="27" t="s">
        <v>1107</v>
      </c>
    </row>
    <row r="162" spans="1:15" s="40" customFormat="1">
      <c r="A162" s="27" t="s">
        <v>170</v>
      </c>
      <c r="B162" s="27" t="s">
        <v>861</v>
      </c>
      <c r="C162" s="27"/>
      <c r="D162" s="28">
        <v>59</v>
      </c>
      <c r="E162" s="29" t="s">
        <v>513</v>
      </c>
      <c r="F162" s="32" t="s">
        <v>1112</v>
      </c>
      <c r="G162" s="32" t="s">
        <v>1112</v>
      </c>
      <c r="H162" s="27" t="s">
        <v>1113</v>
      </c>
      <c r="I162" s="27">
        <v>66</v>
      </c>
      <c r="J162" s="27" t="s">
        <v>500</v>
      </c>
      <c r="K162" s="27" t="s">
        <v>1114</v>
      </c>
      <c r="L162" s="27"/>
      <c r="M162" s="39"/>
      <c r="N162" s="27" t="s">
        <v>1115</v>
      </c>
      <c r="O162" s="27" t="s">
        <v>1107</v>
      </c>
    </row>
    <row r="163" spans="1:15" s="40" customFormat="1">
      <c r="A163" s="27" t="s">
        <v>170</v>
      </c>
      <c r="B163" s="27" t="s">
        <v>861</v>
      </c>
      <c r="C163" s="27"/>
      <c r="D163" s="28">
        <v>60</v>
      </c>
      <c r="E163" s="29" t="s">
        <v>513</v>
      </c>
      <c r="F163" s="32" t="s">
        <v>1116</v>
      </c>
      <c r="G163" s="32" t="s">
        <v>1116</v>
      </c>
      <c r="H163" s="27" t="s">
        <v>1117</v>
      </c>
      <c r="I163" s="27">
        <v>5</v>
      </c>
      <c r="J163" s="27" t="s">
        <v>500</v>
      </c>
      <c r="K163" s="27" t="s">
        <v>1118</v>
      </c>
      <c r="L163" s="27"/>
      <c r="M163" s="39"/>
      <c r="N163" s="27" t="s">
        <v>1119</v>
      </c>
      <c r="O163" s="27" t="s">
        <v>1107</v>
      </c>
    </row>
    <row r="164" spans="1:15" s="40" customFormat="1">
      <c r="A164" s="27" t="s">
        <v>170</v>
      </c>
      <c r="B164" s="27" t="s">
        <v>861</v>
      </c>
      <c r="C164" s="27"/>
      <c r="D164" s="28">
        <v>61</v>
      </c>
      <c r="E164" s="29" t="s">
        <v>513</v>
      </c>
      <c r="F164" s="32" t="s">
        <v>1120</v>
      </c>
      <c r="G164" s="32" t="s">
        <v>1120</v>
      </c>
      <c r="H164" s="27" t="s">
        <v>1121</v>
      </c>
      <c r="I164" s="27">
        <v>8</v>
      </c>
      <c r="J164" s="27" t="s">
        <v>500</v>
      </c>
      <c r="K164" s="27" t="s">
        <v>1122</v>
      </c>
      <c r="L164" s="27"/>
      <c r="M164" s="39"/>
      <c r="N164" s="27" t="s">
        <v>1123</v>
      </c>
      <c r="O164" s="27" t="s">
        <v>1107</v>
      </c>
    </row>
    <row r="165" spans="1:15" s="40" customFormat="1">
      <c r="A165" s="27" t="s">
        <v>170</v>
      </c>
      <c r="B165" s="27" t="s">
        <v>861</v>
      </c>
      <c r="C165" s="27"/>
      <c r="D165" s="28">
        <v>62</v>
      </c>
      <c r="E165" s="29" t="s">
        <v>513</v>
      </c>
      <c r="F165" s="32" t="s">
        <v>1124</v>
      </c>
      <c r="G165" s="32" t="s">
        <v>1124</v>
      </c>
      <c r="H165" s="27" t="s">
        <v>1125</v>
      </c>
      <c r="I165" s="27">
        <v>10</v>
      </c>
      <c r="J165" s="27" t="s">
        <v>500</v>
      </c>
      <c r="K165" s="27" t="s">
        <v>1126</v>
      </c>
      <c r="L165" s="27"/>
      <c r="M165" s="39"/>
      <c r="N165" s="27" t="s">
        <v>1127</v>
      </c>
      <c r="O165" s="27" t="s">
        <v>1107</v>
      </c>
    </row>
    <row r="166" spans="1:15" s="40" customFormat="1">
      <c r="A166" s="27" t="s">
        <v>170</v>
      </c>
      <c r="B166" s="27" t="s">
        <v>861</v>
      </c>
      <c r="C166" s="27"/>
      <c r="D166" s="28">
        <v>63</v>
      </c>
      <c r="E166" s="29" t="s">
        <v>513</v>
      </c>
      <c r="F166" s="32" t="s">
        <v>1128</v>
      </c>
      <c r="G166" s="32" t="s">
        <v>1128</v>
      </c>
      <c r="H166" s="27" t="s">
        <v>1129</v>
      </c>
      <c r="I166" s="27">
        <v>66</v>
      </c>
      <c r="J166" s="27" t="s">
        <v>500</v>
      </c>
      <c r="K166" s="27" t="s">
        <v>1130</v>
      </c>
      <c r="L166" s="27"/>
      <c r="M166" s="39"/>
      <c r="N166" s="27" t="s">
        <v>1131</v>
      </c>
      <c r="O166" s="27" t="s">
        <v>1107</v>
      </c>
    </row>
    <row r="167" spans="1:15" s="40" customFormat="1">
      <c r="A167" s="27" t="s">
        <v>170</v>
      </c>
      <c r="B167" s="27" t="s">
        <v>861</v>
      </c>
      <c r="C167" s="27"/>
      <c r="D167" s="28">
        <v>64</v>
      </c>
      <c r="E167" s="29" t="s">
        <v>513</v>
      </c>
      <c r="F167" s="32" t="s">
        <v>1132</v>
      </c>
      <c r="G167" s="32" t="s">
        <v>1132</v>
      </c>
      <c r="H167" s="27" t="s">
        <v>1133</v>
      </c>
      <c r="I167" s="27">
        <v>5</v>
      </c>
      <c r="J167" s="27" t="s">
        <v>500</v>
      </c>
      <c r="K167" s="27" t="s">
        <v>946</v>
      </c>
      <c r="L167" s="27"/>
      <c r="M167" s="39"/>
      <c r="N167" s="27" t="s">
        <v>948</v>
      </c>
      <c r="O167" s="27" t="s">
        <v>1107</v>
      </c>
    </row>
    <row r="168" spans="1:15">
      <c r="A168" s="27" t="s">
        <v>1134</v>
      </c>
      <c r="B168" s="27" t="s">
        <v>1135</v>
      </c>
      <c r="C168" s="27" t="s">
        <v>1136</v>
      </c>
      <c r="D168" s="28">
        <v>1</v>
      </c>
      <c r="E168" s="29" t="s">
        <v>496</v>
      </c>
      <c r="F168" s="27" t="s">
        <v>497</v>
      </c>
      <c r="G168" s="30" t="s">
        <v>667</v>
      </c>
      <c r="H168" s="27" t="s">
        <v>499</v>
      </c>
      <c r="I168" s="27">
        <v>10</v>
      </c>
      <c r="J168" s="27" t="s">
        <v>500</v>
      </c>
      <c r="K168" s="30" t="s">
        <v>501</v>
      </c>
      <c r="M168" s="27"/>
      <c r="N168" s="27" t="s">
        <v>502</v>
      </c>
      <c r="O168" s="27" t="s">
        <v>1107</v>
      </c>
    </row>
    <row r="169" spans="1:15">
      <c r="A169" s="27" t="s">
        <v>1134</v>
      </c>
      <c r="B169" s="27" t="s">
        <v>1135</v>
      </c>
      <c r="C169" s="27" t="s">
        <v>1136</v>
      </c>
      <c r="D169" s="28">
        <v>2</v>
      </c>
      <c r="E169" s="29" t="s">
        <v>496</v>
      </c>
      <c r="F169" s="27" t="s">
        <v>1137</v>
      </c>
      <c r="G169" s="27" t="s">
        <v>1137</v>
      </c>
      <c r="H169" s="27" t="s">
        <v>1138</v>
      </c>
      <c r="I169" s="27">
        <v>1</v>
      </c>
      <c r="J169" s="27" t="s">
        <v>500</v>
      </c>
      <c r="K169" s="27" t="s">
        <v>1139</v>
      </c>
      <c r="M169" s="27"/>
      <c r="N169" s="27"/>
      <c r="O169" s="27"/>
    </row>
    <row r="170" spans="1:15">
      <c r="A170" s="27" t="s">
        <v>1134</v>
      </c>
      <c r="B170" s="27" t="s">
        <v>1135</v>
      </c>
      <c r="C170" s="27" t="s">
        <v>1140</v>
      </c>
      <c r="D170" s="28">
        <v>1</v>
      </c>
      <c r="E170" s="29" t="s">
        <v>513</v>
      </c>
      <c r="F170" s="27" t="s">
        <v>666</v>
      </c>
      <c r="G170" s="30" t="s">
        <v>667</v>
      </c>
      <c r="H170" s="27" t="s">
        <v>1141</v>
      </c>
      <c r="I170" s="27">
        <v>10</v>
      </c>
      <c r="J170" s="27" t="s">
        <v>500</v>
      </c>
      <c r="K170" s="27" t="s">
        <v>501</v>
      </c>
      <c r="L170" s="27" t="s">
        <v>824</v>
      </c>
      <c r="M170" s="27"/>
      <c r="N170" s="27" t="s">
        <v>502</v>
      </c>
      <c r="O170" s="27"/>
    </row>
    <row r="171" spans="1:15">
      <c r="A171" s="27" t="s">
        <v>1134</v>
      </c>
      <c r="B171" s="27" t="s">
        <v>1135</v>
      </c>
      <c r="C171" s="27" t="s">
        <v>1140</v>
      </c>
      <c r="D171" s="28">
        <v>2</v>
      </c>
      <c r="E171" s="29" t="s">
        <v>513</v>
      </c>
      <c r="F171" s="27" t="s">
        <v>1142</v>
      </c>
      <c r="G171" s="30" t="s">
        <v>1143</v>
      </c>
      <c r="H171" s="27" t="s">
        <v>1144</v>
      </c>
      <c r="I171" s="27">
        <v>1</v>
      </c>
      <c r="J171" s="27" t="s">
        <v>500</v>
      </c>
      <c r="K171" s="27" t="s">
        <v>1145</v>
      </c>
      <c r="L171" s="27" t="s">
        <v>1146</v>
      </c>
      <c r="M171" s="27"/>
      <c r="N171" s="27" t="s">
        <v>1147</v>
      </c>
      <c r="O171" s="27"/>
    </row>
    <row r="172" spans="1:15">
      <c r="A172" s="27" t="s">
        <v>1134</v>
      </c>
      <c r="B172" s="27" t="s">
        <v>1135</v>
      </c>
      <c r="C172" s="27" t="s">
        <v>1140</v>
      </c>
      <c r="D172" s="28">
        <v>3</v>
      </c>
      <c r="E172" s="29" t="s">
        <v>513</v>
      </c>
      <c r="F172" s="27" t="s">
        <v>669</v>
      </c>
      <c r="G172" s="30" t="s">
        <v>749</v>
      </c>
      <c r="H172" s="27" t="s">
        <v>1148</v>
      </c>
      <c r="I172" s="27">
        <v>80</v>
      </c>
      <c r="J172" s="27" t="s">
        <v>500</v>
      </c>
      <c r="K172" s="27" t="s">
        <v>636</v>
      </c>
      <c r="L172" s="27" t="s">
        <v>637</v>
      </c>
      <c r="M172" s="27"/>
      <c r="N172" s="27" t="s">
        <v>638</v>
      </c>
      <c r="O172" s="27"/>
    </row>
    <row r="173" spans="1:15">
      <c r="A173" s="27" t="s">
        <v>1134</v>
      </c>
      <c r="B173" s="27" t="s">
        <v>1135</v>
      </c>
      <c r="C173" s="27" t="s">
        <v>1140</v>
      </c>
      <c r="D173" s="28">
        <v>4</v>
      </c>
      <c r="E173" s="29" t="s">
        <v>513</v>
      </c>
      <c r="F173" s="27" t="s">
        <v>628</v>
      </c>
      <c r="G173" s="41" t="s">
        <v>629</v>
      </c>
      <c r="H173" s="27" t="s">
        <v>1149</v>
      </c>
      <c r="I173" s="27">
        <v>8</v>
      </c>
      <c r="J173" s="27" t="s">
        <v>500</v>
      </c>
      <c r="K173" s="27" t="s">
        <v>631</v>
      </c>
      <c r="L173" s="27" t="s">
        <v>632</v>
      </c>
      <c r="M173" s="27"/>
      <c r="N173" s="27" t="s">
        <v>508</v>
      </c>
      <c r="O173" s="27"/>
    </row>
    <row r="174" spans="1:15">
      <c r="A174" s="27" t="s">
        <v>1134</v>
      </c>
      <c r="B174" s="27" t="s">
        <v>1135</v>
      </c>
      <c r="C174" s="27" t="s">
        <v>1140</v>
      </c>
      <c r="D174" s="28">
        <v>5</v>
      </c>
      <c r="E174" s="29" t="s">
        <v>513</v>
      </c>
      <c r="F174" s="27" t="s">
        <v>1620</v>
      </c>
      <c r="G174" s="30" t="s">
        <v>1621</v>
      </c>
      <c r="H174" s="27" t="s">
        <v>8962</v>
      </c>
      <c r="I174" s="27">
        <v>80</v>
      </c>
      <c r="J174" s="27" t="s">
        <v>500</v>
      </c>
      <c r="K174" s="27" t="s">
        <v>1623</v>
      </c>
      <c r="L174" s="27" t="s">
        <v>1624</v>
      </c>
      <c r="M174" s="27"/>
      <c r="N174" s="27" t="s">
        <v>1625</v>
      </c>
      <c r="O174" s="27"/>
    </row>
    <row r="175" spans="1:15">
      <c r="A175" s="27" t="s">
        <v>1134</v>
      </c>
      <c r="B175" s="27" t="s">
        <v>1135</v>
      </c>
      <c r="C175" s="27" t="s">
        <v>1140</v>
      </c>
      <c r="D175" s="28">
        <v>6</v>
      </c>
      <c r="E175" s="29" t="s">
        <v>513</v>
      </c>
      <c r="F175" s="27" t="s">
        <v>1626</v>
      </c>
      <c r="G175" s="30" t="s">
        <v>1627</v>
      </c>
      <c r="H175" s="27" t="s">
        <v>8963</v>
      </c>
      <c r="I175" s="27">
        <v>80</v>
      </c>
      <c r="J175" s="27" t="s">
        <v>500</v>
      </c>
      <c r="K175" s="27" t="s">
        <v>1629</v>
      </c>
      <c r="L175" s="27" t="s">
        <v>1630</v>
      </c>
      <c r="M175" s="27"/>
      <c r="N175" s="27" t="s">
        <v>1631</v>
      </c>
      <c r="O175" s="27"/>
    </row>
    <row r="176" spans="1:15">
      <c r="A176" s="27" t="s">
        <v>1134</v>
      </c>
      <c r="B176" s="27" t="s">
        <v>1135</v>
      </c>
      <c r="C176" s="27" t="s">
        <v>1140</v>
      </c>
      <c r="D176" s="28">
        <v>7</v>
      </c>
      <c r="E176" s="29" t="s">
        <v>513</v>
      </c>
      <c r="F176" s="27" t="s">
        <v>907</v>
      </c>
      <c r="G176" s="30" t="s">
        <v>907</v>
      </c>
      <c r="H176" s="27" t="s">
        <v>1150</v>
      </c>
      <c r="I176" s="27">
        <v>11</v>
      </c>
      <c r="J176" s="27" t="s">
        <v>500</v>
      </c>
      <c r="K176" s="27" t="s">
        <v>909</v>
      </c>
      <c r="L176" s="27" t="s">
        <v>910</v>
      </c>
      <c r="M176" s="27"/>
      <c r="N176" s="27" t="s">
        <v>911</v>
      </c>
      <c r="O176" s="27"/>
    </row>
    <row r="177" spans="1:15">
      <c r="A177" s="27" t="s">
        <v>1134</v>
      </c>
      <c r="B177" s="27" t="s">
        <v>1135</v>
      </c>
      <c r="C177" s="27" t="s">
        <v>1140</v>
      </c>
      <c r="D177" s="28">
        <v>8</v>
      </c>
      <c r="E177" s="29" t="s">
        <v>513</v>
      </c>
      <c r="F177" s="27" t="s">
        <v>912</v>
      </c>
      <c r="G177" s="30" t="s">
        <v>1151</v>
      </c>
      <c r="H177" s="33" t="s">
        <v>1152</v>
      </c>
      <c r="I177" s="27">
        <v>11</v>
      </c>
      <c r="J177" s="27" t="s">
        <v>500</v>
      </c>
      <c r="K177" s="27" t="s">
        <v>914</v>
      </c>
      <c r="L177" s="30" t="s">
        <v>1153</v>
      </c>
      <c r="M177" s="30" t="s">
        <v>1154</v>
      </c>
      <c r="N177" s="27" t="s">
        <v>916</v>
      </c>
      <c r="O177" s="27"/>
    </row>
    <row r="178" spans="1:15">
      <c r="A178" s="27" t="s">
        <v>1134</v>
      </c>
      <c r="B178" s="27" t="s">
        <v>1135</v>
      </c>
      <c r="C178" s="27" t="s">
        <v>1140</v>
      </c>
      <c r="D178" s="28">
        <v>9</v>
      </c>
      <c r="E178" s="29" t="s">
        <v>513</v>
      </c>
      <c r="F178" s="27" t="s">
        <v>912</v>
      </c>
      <c r="G178" s="30" t="s">
        <v>918</v>
      </c>
      <c r="H178" s="33" t="s">
        <v>1155</v>
      </c>
      <c r="I178" s="27">
        <v>4</v>
      </c>
      <c r="J178" s="27" t="s">
        <v>500</v>
      </c>
      <c r="K178" s="27" t="s">
        <v>920</v>
      </c>
      <c r="L178" s="30" t="s">
        <v>1153</v>
      </c>
      <c r="M178" s="30" t="s">
        <v>1154</v>
      </c>
      <c r="N178" s="27" t="s">
        <v>922</v>
      </c>
      <c r="O178" s="27"/>
    </row>
    <row r="179" spans="1:15">
      <c r="A179" s="27" t="s">
        <v>1134</v>
      </c>
      <c r="B179" s="27" t="s">
        <v>1135</v>
      </c>
      <c r="C179" s="27" t="s">
        <v>1140</v>
      </c>
      <c r="D179" s="28">
        <v>10</v>
      </c>
      <c r="E179" s="29" t="s">
        <v>513</v>
      </c>
      <c r="F179" s="27" t="s">
        <v>717</v>
      </c>
      <c r="G179" s="30" t="s">
        <v>843</v>
      </c>
      <c r="H179" s="27" t="s">
        <v>1156</v>
      </c>
      <c r="I179" s="27">
        <v>50</v>
      </c>
      <c r="J179" s="27" t="s">
        <v>500</v>
      </c>
      <c r="K179" s="27" t="s">
        <v>845</v>
      </c>
      <c r="L179" s="30" t="s">
        <v>1157</v>
      </c>
      <c r="M179" s="27"/>
      <c r="N179" s="27" t="s">
        <v>847</v>
      </c>
      <c r="O179" s="27"/>
    </row>
    <row r="180" spans="1:15">
      <c r="A180" s="27" t="s">
        <v>1134</v>
      </c>
      <c r="B180" s="27" t="s">
        <v>1135</v>
      </c>
      <c r="C180" s="27" t="s">
        <v>1140</v>
      </c>
      <c r="D180" s="28">
        <v>11</v>
      </c>
      <c r="E180" s="29" t="s">
        <v>513</v>
      </c>
      <c r="F180" s="27" t="s">
        <v>933</v>
      </c>
      <c r="G180" s="30" t="s">
        <v>934</v>
      </c>
      <c r="H180" s="27" t="s">
        <v>1158</v>
      </c>
      <c r="I180" s="27">
        <v>11</v>
      </c>
      <c r="J180" s="27" t="s">
        <v>500</v>
      </c>
      <c r="K180" s="27" t="s">
        <v>936</v>
      </c>
      <c r="L180" s="30" t="s">
        <v>1159</v>
      </c>
      <c r="M180" s="27"/>
      <c r="N180" s="27" t="s">
        <v>938</v>
      </c>
      <c r="O180" s="27"/>
    </row>
    <row r="181" spans="1:15">
      <c r="A181" s="27" t="s">
        <v>1134</v>
      </c>
      <c r="B181" s="27" t="s">
        <v>1135</v>
      </c>
      <c r="C181" s="27" t="s">
        <v>1140</v>
      </c>
      <c r="D181" s="28">
        <v>12</v>
      </c>
      <c r="E181" s="29" t="s">
        <v>513</v>
      </c>
      <c r="F181" s="27" t="s">
        <v>1160</v>
      </c>
      <c r="G181" s="30" t="s">
        <v>939</v>
      </c>
      <c r="H181" s="27" t="s">
        <v>1161</v>
      </c>
      <c r="I181" s="27">
        <v>11</v>
      </c>
      <c r="J181" s="27" t="s">
        <v>500</v>
      </c>
      <c r="K181" s="27" t="s">
        <v>940</v>
      </c>
      <c r="L181" s="30" t="s">
        <v>1162</v>
      </c>
      <c r="M181" s="27"/>
      <c r="N181" s="27" t="s">
        <v>942</v>
      </c>
      <c r="O181" s="27"/>
    </row>
    <row r="182" spans="1:15">
      <c r="A182" s="27" t="s">
        <v>1134</v>
      </c>
      <c r="B182" s="27" t="s">
        <v>1135</v>
      </c>
      <c r="C182" s="27" t="s">
        <v>1140</v>
      </c>
      <c r="D182" s="28">
        <v>13</v>
      </c>
      <c r="E182" s="29" t="s">
        <v>513</v>
      </c>
      <c r="F182" s="27" t="s">
        <v>949</v>
      </c>
      <c r="G182" s="30" t="s">
        <v>950</v>
      </c>
      <c r="H182" s="27" t="s">
        <v>1163</v>
      </c>
      <c r="I182" s="27">
        <v>80</v>
      </c>
      <c r="J182" s="27" t="s">
        <v>500</v>
      </c>
      <c r="K182" s="27" t="s">
        <v>952</v>
      </c>
      <c r="L182" s="27" t="s">
        <v>953</v>
      </c>
      <c r="M182" s="27"/>
      <c r="N182" s="27" t="s">
        <v>954</v>
      </c>
      <c r="O182" s="27"/>
    </row>
    <row r="183" spans="1:15">
      <c r="A183" s="30" t="s">
        <v>1134</v>
      </c>
      <c r="B183" s="30" t="s">
        <v>1135</v>
      </c>
      <c r="C183" s="30" t="s">
        <v>1140</v>
      </c>
      <c r="D183" s="28">
        <v>14</v>
      </c>
      <c r="E183" s="28" t="s">
        <v>513</v>
      </c>
      <c r="F183" s="30" t="s">
        <v>1164</v>
      </c>
      <c r="G183" s="30" t="s">
        <v>923</v>
      </c>
      <c r="H183" s="33" t="s">
        <v>1165</v>
      </c>
      <c r="I183" s="30">
        <v>11</v>
      </c>
      <c r="J183" s="30" t="s">
        <v>500</v>
      </c>
      <c r="K183" s="30" t="s">
        <v>925</v>
      </c>
      <c r="L183" s="30" t="s">
        <v>1166</v>
      </c>
      <c r="M183" s="30"/>
      <c r="N183" s="27" t="s">
        <v>927</v>
      </c>
      <c r="O183" s="27"/>
    </row>
    <row r="184" spans="1:15">
      <c r="A184" s="30" t="s">
        <v>1134</v>
      </c>
      <c r="B184" s="30" t="s">
        <v>1135</v>
      </c>
      <c r="C184" s="30" t="s">
        <v>1140</v>
      </c>
      <c r="D184" s="28">
        <v>15</v>
      </c>
      <c r="E184" s="28" t="s">
        <v>513</v>
      </c>
      <c r="F184" s="30" t="s">
        <v>1164</v>
      </c>
      <c r="G184" s="30" t="s">
        <v>928</v>
      </c>
      <c r="H184" s="33" t="s">
        <v>1167</v>
      </c>
      <c r="I184" s="30">
        <v>6</v>
      </c>
      <c r="J184" s="30" t="s">
        <v>500</v>
      </c>
      <c r="K184" s="30" t="s">
        <v>930</v>
      </c>
      <c r="L184" s="30" t="s">
        <v>1166</v>
      </c>
      <c r="M184" s="30"/>
      <c r="N184" s="27" t="s">
        <v>932</v>
      </c>
      <c r="O184" s="27"/>
    </row>
    <row r="185" spans="1:15">
      <c r="A185" s="30" t="s">
        <v>8964</v>
      </c>
      <c r="B185" s="30" t="s">
        <v>1168</v>
      </c>
      <c r="C185" s="30" t="s">
        <v>1169</v>
      </c>
      <c r="D185" s="28">
        <v>1</v>
      </c>
      <c r="E185" s="28" t="s">
        <v>496</v>
      </c>
      <c r="F185" s="30" t="s">
        <v>1170</v>
      </c>
      <c r="G185" s="30" t="s">
        <v>1170</v>
      </c>
      <c r="H185" s="30" t="s">
        <v>1171</v>
      </c>
      <c r="I185" s="30">
        <v>10</v>
      </c>
      <c r="J185" s="30" t="s">
        <v>500</v>
      </c>
      <c r="K185" s="30" t="s">
        <v>501</v>
      </c>
      <c r="L185" s="30" t="s">
        <v>824</v>
      </c>
      <c r="M185" s="30"/>
      <c r="N185" s="27" t="s">
        <v>502</v>
      </c>
      <c r="O185" s="27"/>
    </row>
    <row r="186" spans="1:15">
      <c r="A186" s="30" t="s">
        <v>8964</v>
      </c>
      <c r="B186" s="30" t="s">
        <v>1168</v>
      </c>
      <c r="C186" s="30" t="s">
        <v>1169</v>
      </c>
      <c r="D186" s="28">
        <v>2</v>
      </c>
      <c r="E186" s="28" t="s">
        <v>496</v>
      </c>
      <c r="F186" s="30" t="s">
        <v>1172</v>
      </c>
      <c r="G186" s="30" t="s">
        <v>509</v>
      </c>
      <c r="H186" s="30" t="s">
        <v>1173</v>
      </c>
      <c r="I186" s="30">
        <v>13</v>
      </c>
      <c r="J186" s="30" t="s">
        <v>500</v>
      </c>
      <c r="K186" s="30" t="s">
        <v>511</v>
      </c>
      <c r="L186" s="30"/>
      <c r="M186" s="30"/>
      <c r="N186" s="27"/>
      <c r="O186" s="27"/>
    </row>
    <row r="187" spans="1:15">
      <c r="A187" s="30" t="s">
        <v>8964</v>
      </c>
      <c r="B187" s="30" t="s">
        <v>1168</v>
      </c>
      <c r="C187" s="30" t="s">
        <v>1174</v>
      </c>
      <c r="D187" s="28">
        <v>1</v>
      </c>
      <c r="E187" s="28" t="s">
        <v>513</v>
      </c>
      <c r="F187" s="30" t="s">
        <v>666</v>
      </c>
      <c r="G187" s="30" t="s">
        <v>667</v>
      </c>
      <c r="H187" s="30" t="s">
        <v>1175</v>
      </c>
      <c r="I187" s="30">
        <v>10</v>
      </c>
      <c r="J187" s="30" t="s">
        <v>500</v>
      </c>
      <c r="K187" s="30" t="s">
        <v>501</v>
      </c>
      <c r="L187" s="30" t="s">
        <v>824</v>
      </c>
      <c r="M187" s="30"/>
      <c r="N187" s="27" t="s">
        <v>502</v>
      </c>
      <c r="O187" s="27"/>
    </row>
    <row r="188" spans="1:15">
      <c r="A188" s="30" t="s">
        <v>8964</v>
      </c>
      <c r="B188" s="30" t="s">
        <v>1168</v>
      </c>
      <c r="C188" s="30" t="s">
        <v>1174</v>
      </c>
      <c r="D188" s="28">
        <v>2</v>
      </c>
      <c r="E188" s="28" t="s">
        <v>513</v>
      </c>
      <c r="F188" s="30" t="s">
        <v>669</v>
      </c>
      <c r="G188" s="30" t="s">
        <v>749</v>
      </c>
      <c r="H188" s="30" t="s">
        <v>1176</v>
      </c>
      <c r="I188" s="30">
        <v>80</v>
      </c>
      <c r="J188" s="30" t="s">
        <v>500</v>
      </c>
      <c r="K188" s="30" t="s">
        <v>636</v>
      </c>
      <c r="L188" s="30" t="s">
        <v>637</v>
      </c>
      <c r="M188" s="30"/>
      <c r="N188" s="27" t="s">
        <v>638</v>
      </c>
      <c r="O188" s="27"/>
    </row>
    <row r="189" spans="1:15">
      <c r="A189" s="30" t="s">
        <v>8964</v>
      </c>
      <c r="B189" s="30" t="s">
        <v>1168</v>
      </c>
      <c r="C189" s="30" t="s">
        <v>1174</v>
      </c>
      <c r="D189" s="28">
        <v>3</v>
      </c>
      <c r="E189" s="28" t="s">
        <v>513</v>
      </c>
      <c r="F189" s="30" t="s">
        <v>907</v>
      </c>
      <c r="G189" s="30" t="s">
        <v>907</v>
      </c>
      <c r="H189" s="30" t="s">
        <v>1177</v>
      </c>
      <c r="I189" s="30">
        <v>11</v>
      </c>
      <c r="J189" s="30" t="s">
        <v>500</v>
      </c>
      <c r="K189" s="30" t="s">
        <v>909</v>
      </c>
      <c r="L189" s="30" t="s">
        <v>910</v>
      </c>
      <c r="M189" s="30"/>
      <c r="N189" s="27" t="s">
        <v>911</v>
      </c>
      <c r="O189" s="27"/>
    </row>
    <row r="190" spans="1:15">
      <c r="A190" s="30" t="s">
        <v>8964</v>
      </c>
      <c r="B190" s="30" t="s">
        <v>1168</v>
      </c>
      <c r="C190" s="30" t="s">
        <v>1174</v>
      </c>
      <c r="D190" s="28">
        <v>4</v>
      </c>
      <c r="E190" s="28" t="s">
        <v>513</v>
      </c>
      <c r="F190" s="30" t="s">
        <v>912</v>
      </c>
      <c r="G190" s="30" t="s">
        <v>1151</v>
      </c>
      <c r="H190" s="30" t="s">
        <v>1178</v>
      </c>
      <c r="I190" s="30">
        <v>11</v>
      </c>
      <c r="J190" s="30" t="s">
        <v>500</v>
      </c>
      <c r="K190" s="30" t="s">
        <v>914</v>
      </c>
      <c r="L190" s="30" t="s">
        <v>1153</v>
      </c>
      <c r="M190" s="30" t="s">
        <v>1154</v>
      </c>
      <c r="N190" s="27" t="s">
        <v>916</v>
      </c>
      <c r="O190" s="27"/>
    </row>
    <row r="191" spans="1:15">
      <c r="A191" s="30" t="s">
        <v>8964</v>
      </c>
      <c r="B191" s="30" t="s">
        <v>1168</v>
      </c>
      <c r="C191" s="30" t="s">
        <v>1174</v>
      </c>
      <c r="D191" s="28">
        <v>5</v>
      </c>
      <c r="E191" s="28" t="s">
        <v>513</v>
      </c>
      <c r="F191" s="30" t="s">
        <v>912</v>
      </c>
      <c r="G191" s="30" t="s">
        <v>918</v>
      </c>
      <c r="H191" s="30" t="s">
        <v>1178</v>
      </c>
      <c r="I191" s="30">
        <v>4</v>
      </c>
      <c r="J191" s="30" t="s">
        <v>500</v>
      </c>
      <c r="K191" s="30" t="s">
        <v>920</v>
      </c>
      <c r="L191" s="30" t="s">
        <v>1153</v>
      </c>
      <c r="M191" s="30" t="s">
        <v>1154</v>
      </c>
      <c r="N191" s="27" t="s">
        <v>922</v>
      </c>
      <c r="O191" s="27"/>
    </row>
    <row r="192" spans="1:15">
      <c r="A192" s="30" t="s">
        <v>8964</v>
      </c>
      <c r="B192" s="30" t="s">
        <v>1168</v>
      </c>
      <c r="C192" s="30" t="s">
        <v>1174</v>
      </c>
      <c r="D192" s="28">
        <v>6</v>
      </c>
      <c r="E192" s="28" t="s">
        <v>513</v>
      </c>
      <c r="F192" s="30" t="s">
        <v>1179</v>
      </c>
      <c r="G192" s="30" t="s">
        <v>1180</v>
      </c>
      <c r="H192" s="30" t="s">
        <v>1181</v>
      </c>
      <c r="I192" s="30">
        <v>11</v>
      </c>
      <c r="J192" s="30" t="s">
        <v>500</v>
      </c>
      <c r="K192" s="30" t="s">
        <v>936</v>
      </c>
      <c r="L192" s="30" t="s">
        <v>1159</v>
      </c>
      <c r="M192" s="30"/>
      <c r="N192" s="27" t="s">
        <v>938</v>
      </c>
      <c r="O192" s="27"/>
    </row>
    <row r="193" spans="1:15">
      <c r="A193" s="30" t="s">
        <v>8964</v>
      </c>
      <c r="B193" s="30" t="s">
        <v>1168</v>
      </c>
      <c r="C193" s="30" t="s">
        <v>1174</v>
      </c>
      <c r="D193" s="28">
        <v>7</v>
      </c>
      <c r="E193" s="28" t="s">
        <v>513</v>
      </c>
      <c r="F193" s="30" t="s">
        <v>1065</v>
      </c>
      <c r="G193" s="30" t="s">
        <v>1066</v>
      </c>
      <c r="H193" s="30" t="s">
        <v>1182</v>
      </c>
      <c r="I193" s="30">
        <v>11</v>
      </c>
      <c r="J193" s="30" t="s">
        <v>500</v>
      </c>
      <c r="K193" s="30" t="s">
        <v>1068</v>
      </c>
      <c r="L193" s="30" t="s">
        <v>1183</v>
      </c>
      <c r="M193" s="30"/>
      <c r="N193" s="27" t="s">
        <v>1070</v>
      </c>
      <c r="O193" s="27"/>
    </row>
    <row r="194" spans="1:15">
      <c r="A194" s="30" t="s">
        <v>8964</v>
      </c>
      <c r="B194" s="30" t="s">
        <v>1168</v>
      </c>
      <c r="C194" s="30" t="s">
        <v>1174</v>
      </c>
      <c r="D194" s="28">
        <v>8</v>
      </c>
      <c r="E194" s="28" t="s">
        <v>513</v>
      </c>
      <c r="F194" s="30" t="s">
        <v>1184</v>
      </c>
      <c r="G194" s="30" t="s">
        <v>1184</v>
      </c>
      <c r="H194" s="30" t="s">
        <v>1185</v>
      </c>
      <c r="I194" s="30">
        <v>11</v>
      </c>
      <c r="J194" s="30" t="s">
        <v>500</v>
      </c>
      <c r="K194" s="30" t="s">
        <v>925</v>
      </c>
      <c r="L194" s="30" t="s">
        <v>1186</v>
      </c>
      <c r="M194" s="30"/>
      <c r="N194" s="27" t="s">
        <v>927</v>
      </c>
      <c r="O194" s="27"/>
    </row>
    <row r="195" spans="1:15">
      <c r="A195" s="30" t="s">
        <v>8964</v>
      </c>
      <c r="B195" s="30" t="s">
        <v>1168</v>
      </c>
      <c r="C195" s="30" t="s">
        <v>1174</v>
      </c>
      <c r="D195" s="28">
        <v>9</v>
      </c>
      <c r="E195" s="28" t="s">
        <v>513</v>
      </c>
      <c r="F195" s="30" t="s">
        <v>928</v>
      </c>
      <c r="G195" s="30" t="s">
        <v>928</v>
      </c>
      <c r="H195" s="30" t="s">
        <v>1185</v>
      </c>
      <c r="I195" s="30">
        <v>6</v>
      </c>
      <c r="J195" s="30" t="s">
        <v>500</v>
      </c>
      <c r="K195" s="30" t="s">
        <v>930</v>
      </c>
      <c r="L195" s="30" t="s">
        <v>1186</v>
      </c>
      <c r="M195" s="30"/>
      <c r="N195" s="27" t="s">
        <v>932</v>
      </c>
      <c r="O195" s="27"/>
    </row>
    <row r="196" spans="1:15">
      <c r="A196" s="30" t="s">
        <v>8964</v>
      </c>
      <c r="B196" s="30" t="s">
        <v>1168</v>
      </c>
      <c r="C196" s="30" t="s">
        <v>1174</v>
      </c>
      <c r="D196" s="28">
        <v>10</v>
      </c>
      <c r="E196" s="28" t="s">
        <v>513</v>
      </c>
      <c r="F196" s="30" t="s">
        <v>1187</v>
      </c>
      <c r="G196" s="30" t="s">
        <v>1151</v>
      </c>
      <c r="H196" s="30" t="s">
        <v>1188</v>
      </c>
      <c r="I196" s="30">
        <v>11</v>
      </c>
      <c r="J196" s="30" t="s">
        <v>500</v>
      </c>
      <c r="K196" s="30" t="s">
        <v>914</v>
      </c>
      <c r="L196" s="30" t="s">
        <v>1189</v>
      </c>
      <c r="M196" s="30" t="s">
        <v>1190</v>
      </c>
      <c r="N196" s="27" t="s">
        <v>916</v>
      </c>
      <c r="O196" s="27"/>
    </row>
    <row r="197" spans="1:15">
      <c r="A197" s="30" t="s">
        <v>8964</v>
      </c>
      <c r="B197" s="30" t="s">
        <v>1168</v>
      </c>
      <c r="C197" s="30" t="s">
        <v>1174</v>
      </c>
      <c r="D197" s="28">
        <v>11</v>
      </c>
      <c r="E197" s="28" t="s">
        <v>513</v>
      </c>
      <c r="F197" s="30" t="s">
        <v>1187</v>
      </c>
      <c r="G197" s="30" t="s">
        <v>918</v>
      </c>
      <c r="H197" s="30" t="s">
        <v>1188</v>
      </c>
      <c r="I197" s="30">
        <v>6</v>
      </c>
      <c r="J197" s="30" t="s">
        <v>500</v>
      </c>
      <c r="K197" s="30" t="s">
        <v>920</v>
      </c>
      <c r="L197" s="30" t="s">
        <v>1189</v>
      </c>
      <c r="M197" s="30" t="s">
        <v>1190</v>
      </c>
      <c r="N197" s="27" t="s">
        <v>922</v>
      </c>
      <c r="O197" s="27"/>
    </row>
    <row r="198" spans="1:15">
      <c r="A198" s="30" t="s">
        <v>8964</v>
      </c>
      <c r="B198" s="30" t="s">
        <v>1168</v>
      </c>
      <c r="C198" s="30" t="s">
        <v>1174</v>
      </c>
      <c r="D198" s="28">
        <v>12</v>
      </c>
      <c r="E198" s="28" t="s">
        <v>513</v>
      </c>
      <c r="F198" s="30" t="s">
        <v>1191</v>
      </c>
      <c r="G198" s="30" t="s">
        <v>1180</v>
      </c>
      <c r="H198" s="30" t="s">
        <v>1192</v>
      </c>
      <c r="I198" s="30">
        <v>11</v>
      </c>
      <c r="J198" s="30" t="s">
        <v>500</v>
      </c>
      <c r="K198" s="30" t="s">
        <v>936</v>
      </c>
      <c r="L198" s="30" t="s">
        <v>1069</v>
      </c>
      <c r="M198" s="30"/>
      <c r="N198" s="27" t="s">
        <v>938</v>
      </c>
      <c r="O198" s="27"/>
    </row>
    <row r="199" spans="1:15">
      <c r="A199" s="30" t="s">
        <v>8964</v>
      </c>
      <c r="B199" s="30" t="s">
        <v>1168</v>
      </c>
      <c r="C199" s="30" t="s">
        <v>1174</v>
      </c>
      <c r="D199" s="28">
        <v>13</v>
      </c>
      <c r="E199" s="28" t="s">
        <v>513</v>
      </c>
      <c r="F199" s="30" t="s">
        <v>1193</v>
      </c>
      <c r="G199" s="30" t="s">
        <v>1066</v>
      </c>
      <c r="H199" s="30" t="s">
        <v>1194</v>
      </c>
      <c r="I199" s="30">
        <v>11</v>
      </c>
      <c r="J199" s="30" t="s">
        <v>500</v>
      </c>
      <c r="K199" s="30" t="s">
        <v>1068</v>
      </c>
      <c r="L199" s="30" t="s">
        <v>937</v>
      </c>
      <c r="M199" s="30"/>
      <c r="N199" s="27" t="s">
        <v>1070</v>
      </c>
      <c r="O199" s="27"/>
    </row>
    <row r="200" spans="1:15">
      <c r="A200" s="30" t="s">
        <v>8964</v>
      </c>
      <c r="B200" s="30" t="s">
        <v>1168</v>
      </c>
      <c r="C200" s="30" t="s">
        <v>1174</v>
      </c>
      <c r="D200" s="28">
        <v>14</v>
      </c>
      <c r="E200" s="28" t="s">
        <v>513</v>
      </c>
      <c r="F200" s="30" t="s">
        <v>697</v>
      </c>
      <c r="G200" s="30" t="s">
        <v>1084</v>
      </c>
      <c r="H200" s="30" t="s">
        <v>1195</v>
      </c>
      <c r="I200" s="30">
        <v>60</v>
      </c>
      <c r="J200" s="30" t="s">
        <v>500</v>
      </c>
      <c r="K200" s="30" t="s">
        <v>699</v>
      </c>
      <c r="L200" s="30" t="s">
        <v>700</v>
      </c>
      <c r="M200" s="30"/>
      <c r="N200" s="27" t="s">
        <v>627</v>
      </c>
      <c r="O200" s="27"/>
    </row>
    <row r="201" spans="1:15">
      <c r="A201" s="27" t="s">
        <v>1196</v>
      </c>
      <c r="B201" s="27" t="s">
        <v>1197</v>
      </c>
      <c r="C201" s="27" t="s">
        <v>1198</v>
      </c>
      <c r="D201" s="28">
        <v>1</v>
      </c>
      <c r="E201" s="28" t="s">
        <v>496</v>
      </c>
      <c r="F201" s="27" t="s">
        <v>634</v>
      </c>
      <c r="G201" s="27" t="s">
        <v>634</v>
      </c>
      <c r="H201" s="27" t="s">
        <v>1199</v>
      </c>
      <c r="I201" s="27">
        <v>16</v>
      </c>
      <c r="J201" s="30" t="s">
        <v>500</v>
      </c>
      <c r="K201" s="30" t="s">
        <v>636</v>
      </c>
      <c r="L201" s="27" t="s">
        <v>829</v>
      </c>
      <c r="M201" s="27"/>
      <c r="N201" s="27" t="s">
        <v>638</v>
      </c>
      <c r="O201" s="27"/>
    </row>
    <row r="202" spans="1:15">
      <c r="A202" s="27" t="s">
        <v>1196</v>
      </c>
      <c r="B202" s="27" t="s">
        <v>1197</v>
      </c>
      <c r="C202" s="27" t="s">
        <v>1198</v>
      </c>
      <c r="D202" s="28">
        <v>2</v>
      </c>
      <c r="E202" s="28" t="s">
        <v>496</v>
      </c>
      <c r="F202" s="27" t="s">
        <v>628</v>
      </c>
      <c r="G202" s="27" t="s">
        <v>629</v>
      </c>
      <c r="H202" s="27" t="s">
        <v>1200</v>
      </c>
      <c r="I202" s="27">
        <v>8</v>
      </c>
      <c r="J202" s="30" t="s">
        <v>500</v>
      </c>
      <c r="K202" s="30" t="s">
        <v>631</v>
      </c>
      <c r="L202" s="27" t="s">
        <v>826</v>
      </c>
      <c r="M202" s="27"/>
      <c r="N202" s="27" t="s">
        <v>508</v>
      </c>
      <c r="O202" s="27"/>
    </row>
    <row r="203" spans="1:15">
      <c r="A203" s="27" t="s">
        <v>1196</v>
      </c>
      <c r="B203" s="27" t="s">
        <v>1197</v>
      </c>
      <c r="C203" s="27" t="s">
        <v>1198</v>
      </c>
      <c r="D203" s="28">
        <v>3</v>
      </c>
      <c r="E203" s="28" t="s">
        <v>496</v>
      </c>
      <c r="F203" s="27" t="s">
        <v>779</v>
      </c>
      <c r="G203" s="27" t="s">
        <v>1201</v>
      </c>
      <c r="H203" s="27" t="s">
        <v>1202</v>
      </c>
      <c r="I203" s="27">
        <v>4</v>
      </c>
      <c r="J203" s="30" t="s">
        <v>500</v>
      </c>
      <c r="K203" s="30" t="s">
        <v>1027</v>
      </c>
      <c r="L203" s="27" t="s">
        <v>1028</v>
      </c>
      <c r="M203" s="27"/>
      <c r="N203" s="27" t="s">
        <v>1029</v>
      </c>
      <c r="O203" s="27"/>
    </row>
    <row r="204" spans="1:15">
      <c r="A204" s="27" t="s">
        <v>1196</v>
      </c>
      <c r="B204" s="27" t="s">
        <v>1197</v>
      </c>
      <c r="C204" s="27" t="s">
        <v>1198</v>
      </c>
      <c r="D204" s="28">
        <v>4</v>
      </c>
      <c r="E204" s="28" t="s">
        <v>496</v>
      </c>
      <c r="F204" s="27" t="s">
        <v>1203</v>
      </c>
      <c r="G204" s="27" t="s">
        <v>1203</v>
      </c>
      <c r="H204" s="27" t="s">
        <v>1204</v>
      </c>
      <c r="I204" s="27">
        <v>4</v>
      </c>
      <c r="J204" s="27" t="s">
        <v>1205</v>
      </c>
      <c r="K204" s="27" t="s">
        <v>1206</v>
      </c>
      <c r="M204" s="27"/>
      <c r="N204" s="27"/>
      <c r="O204" s="27"/>
    </row>
    <row r="205" spans="1:15">
      <c r="A205" s="33" t="s">
        <v>1196</v>
      </c>
      <c r="B205" s="33" t="s">
        <v>1197</v>
      </c>
      <c r="C205" s="33" t="s">
        <v>1198</v>
      </c>
      <c r="D205" s="42">
        <v>5</v>
      </c>
      <c r="E205" s="42" t="s">
        <v>496</v>
      </c>
      <c r="F205" s="33" t="s">
        <v>1207</v>
      </c>
      <c r="G205" s="33" t="s">
        <v>1207</v>
      </c>
      <c r="H205" s="33" t="s">
        <v>1208</v>
      </c>
      <c r="I205" s="33">
        <v>10</v>
      </c>
      <c r="J205" s="33" t="s">
        <v>500</v>
      </c>
      <c r="K205" s="33" t="s">
        <v>1209</v>
      </c>
      <c r="L205" s="33"/>
      <c r="M205" s="33"/>
      <c r="N205" s="27" t="s">
        <v>502</v>
      </c>
      <c r="O205" s="27"/>
    </row>
    <row r="206" spans="1:15">
      <c r="A206" s="33" t="s">
        <v>1196</v>
      </c>
      <c r="B206" s="33" t="s">
        <v>1197</v>
      </c>
      <c r="C206" s="33" t="s">
        <v>1210</v>
      </c>
      <c r="D206" s="42">
        <v>1</v>
      </c>
      <c r="E206" s="42" t="s">
        <v>513</v>
      </c>
      <c r="F206" s="33" t="s">
        <v>1207</v>
      </c>
      <c r="G206" s="33" t="s">
        <v>1211</v>
      </c>
      <c r="H206" s="33" t="s">
        <v>1212</v>
      </c>
      <c r="I206" s="33">
        <v>10</v>
      </c>
      <c r="J206" s="33" t="s">
        <v>500</v>
      </c>
      <c r="K206" s="33" t="s">
        <v>1213</v>
      </c>
      <c r="L206" s="33"/>
      <c r="M206" s="33"/>
      <c r="N206" s="27"/>
      <c r="O206" s="27"/>
    </row>
    <row r="207" spans="1:15">
      <c r="A207" s="27" t="s">
        <v>1196</v>
      </c>
      <c r="B207" s="27" t="s">
        <v>1197</v>
      </c>
      <c r="C207" s="30" t="s">
        <v>1210</v>
      </c>
      <c r="D207" s="28">
        <v>2</v>
      </c>
      <c r="E207" s="28" t="s">
        <v>513</v>
      </c>
      <c r="F207" s="30" t="s">
        <v>779</v>
      </c>
      <c r="G207" s="32" t="s">
        <v>1201</v>
      </c>
      <c r="H207" s="30" t="s">
        <v>781</v>
      </c>
      <c r="I207" s="30">
        <v>4</v>
      </c>
      <c r="J207" s="30" t="s">
        <v>500</v>
      </c>
      <c r="K207" s="30" t="s">
        <v>1027</v>
      </c>
      <c r="L207" s="27" t="s">
        <v>829</v>
      </c>
      <c r="M207" s="27"/>
      <c r="N207" s="27" t="s">
        <v>1029</v>
      </c>
      <c r="O207" s="27"/>
    </row>
    <row r="208" spans="1:15">
      <c r="A208" s="27" t="s">
        <v>1196</v>
      </c>
      <c r="B208" s="27" t="s">
        <v>1197</v>
      </c>
      <c r="C208" s="30" t="s">
        <v>1210</v>
      </c>
      <c r="D208" s="28">
        <v>3</v>
      </c>
      <c r="E208" s="28" t="s">
        <v>513</v>
      </c>
      <c r="F208" s="30" t="s">
        <v>1214</v>
      </c>
      <c r="G208" s="31" t="s">
        <v>498</v>
      </c>
      <c r="H208" s="30" t="s">
        <v>515</v>
      </c>
      <c r="I208" s="30">
        <v>10</v>
      </c>
      <c r="J208" s="30" t="s">
        <v>500</v>
      </c>
      <c r="K208" s="30" t="s">
        <v>501</v>
      </c>
      <c r="L208" s="27" t="s">
        <v>824</v>
      </c>
      <c r="M208" s="27"/>
      <c r="N208" s="27" t="s">
        <v>502</v>
      </c>
      <c r="O208" s="27"/>
    </row>
    <row r="209" spans="1:15">
      <c r="A209" s="27" t="s">
        <v>1196</v>
      </c>
      <c r="B209" s="27" t="s">
        <v>1197</v>
      </c>
      <c r="C209" s="30" t="s">
        <v>1210</v>
      </c>
      <c r="D209" s="28">
        <v>4</v>
      </c>
      <c r="E209" s="28" t="s">
        <v>513</v>
      </c>
      <c r="F209" s="30" t="s">
        <v>628</v>
      </c>
      <c r="G209" s="32" t="s">
        <v>629</v>
      </c>
      <c r="H209" s="30" t="s">
        <v>630</v>
      </c>
      <c r="I209" s="30">
        <v>8</v>
      </c>
      <c r="J209" s="30" t="s">
        <v>500</v>
      </c>
      <c r="K209" s="30" t="s">
        <v>631</v>
      </c>
      <c r="L209" s="27" t="s">
        <v>826</v>
      </c>
      <c r="M209" s="27"/>
      <c r="N209" s="27" t="s">
        <v>508</v>
      </c>
      <c r="O209" s="27"/>
    </row>
    <row r="210" spans="1:15">
      <c r="A210" s="27" t="s">
        <v>1215</v>
      </c>
      <c r="B210" s="27" t="s">
        <v>227</v>
      </c>
      <c r="C210" s="27" t="s">
        <v>1216</v>
      </c>
      <c r="D210" s="28">
        <v>1</v>
      </c>
      <c r="E210" s="28" t="s">
        <v>496</v>
      </c>
      <c r="F210" s="27" t="s">
        <v>1217</v>
      </c>
      <c r="G210" s="30" t="s">
        <v>864</v>
      </c>
      <c r="H210" s="27" t="s">
        <v>1218</v>
      </c>
      <c r="I210" s="27">
        <v>10</v>
      </c>
      <c r="J210" s="30" t="s">
        <v>500</v>
      </c>
      <c r="K210" s="30" t="s">
        <v>865</v>
      </c>
      <c r="L210" s="27" t="s">
        <v>824</v>
      </c>
      <c r="M210" s="27"/>
      <c r="N210" s="27" t="s">
        <v>867</v>
      </c>
      <c r="O210" s="27"/>
    </row>
    <row r="211" spans="1:15">
      <c r="A211" s="27" t="s">
        <v>1215</v>
      </c>
      <c r="B211" s="27" t="s">
        <v>227</v>
      </c>
      <c r="C211" s="27" t="s">
        <v>1216</v>
      </c>
      <c r="D211" s="28">
        <v>2</v>
      </c>
      <c r="E211" s="28" t="s">
        <v>496</v>
      </c>
      <c r="F211" s="27" t="s">
        <v>1219</v>
      </c>
      <c r="G211" s="27" t="s">
        <v>1220</v>
      </c>
      <c r="H211" s="27" t="s">
        <v>1221</v>
      </c>
      <c r="I211" s="27">
        <v>10</v>
      </c>
      <c r="J211" s="30" t="s">
        <v>500</v>
      </c>
      <c r="K211" s="33" t="s">
        <v>1213</v>
      </c>
      <c r="L211" s="27" t="s">
        <v>824</v>
      </c>
      <c r="M211" s="27"/>
      <c r="N211" s="27"/>
      <c r="O211" s="27"/>
    </row>
    <row r="212" spans="1:15">
      <c r="A212" s="27" t="s">
        <v>1215</v>
      </c>
      <c r="B212" s="27" t="s">
        <v>227</v>
      </c>
      <c r="C212" s="27" t="s">
        <v>1222</v>
      </c>
      <c r="D212" s="28">
        <v>1</v>
      </c>
      <c r="E212" s="28" t="s">
        <v>513</v>
      </c>
      <c r="F212" s="27" t="s">
        <v>1223</v>
      </c>
      <c r="G212" s="27" t="s">
        <v>1223</v>
      </c>
      <c r="H212" s="27" t="s">
        <v>1224</v>
      </c>
      <c r="I212" s="27">
        <v>3</v>
      </c>
      <c r="J212" s="27" t="s">
        <v>1205</v>
      </c>
      <c r="K212" s="33" t="s">
        <v>1225</v>
      </c>
      <c r="M212" s="27"/>
      <c r="N212" s="27"/>
      <c r="O212" s="27"/>
    </row>
    <row r="213" spans="1:15">
      <c r="A213" s="27" t="s">
        <v>1215</v>
      </c>
      <c r="B213" s="27" t="s">
        <v>227</v>
      </c>
      <c r="C213" s="27" t="s">
        <v>1222</v>
      </c>
      <c r="D213" s="28">
        <v>2</v>
      </c>
      <c r="E213" s="28" t="s">
        <v>513</v>
      </c>
      <c r="F213" s="27" t="s">
        <v>514</v>
      </c>
      <c r="G213" s="31" t="s">
        <v>498</v>
      </c>
      <c r="H213" s="27" t="s">
        <v>747</v>
      </c>
      <c r="I213" s="27">
        <v>10</v>
      </c>
      <c r="J213" s="30" t="s">
        <v>500</v>
      </c>
      <c r="K213" s="30" t="s">
        <v>501</v>
      </c>
      <c r="L213" s="27" t="s">
        <v>866</v>
      </c>
      <c r="M213" s="27"/>
      <c r="N213" s="27" t="s">
        <v>502</v>
      </c>
      <c r="O213" s="27"/>
    </row>
    <row r="214" spans="1:15">
      <c r="A214" s="27" t="s">
        <v>1215</v>
      </c>
      <c r="B214" s="27" t="s">
        <v>227</v>
      </c>
      <c r="C214" s="27" t="s">
        <v>1222</v>
      </c>
      <c r="D214" s="28">
        <v>3</v>
      </c>
      <c r="E214" s="28" t="s">
        <v>513</v>
      </c>
      <c r="F214" s="27" t="s">
        <v>669</v>
      </c>
      <c r="G214" s="31" t="s">
        <v>749</v>
      </c>
      <c r="H214" s="27" t="s">
        <v>635</v>
      </c>
      <c r="I214" s="27">
        <v>80</v>
      </c>
      <c r="J214" s="30" t="s">
        <v>500</v>
      </c>
      <c r="K214" s="30" t="s">
        <v>636</v>
      </c>
      <c r="L214" s="27" t="s">
        <v>829</v>
      </c>
      <c r="M214" s="27"/>
      <c r="N214" s="27" t="s">
        <v>638</v>
      </c>
      <c r="O214" s="27"/>
    </row>
    <row r="215" spans="1:15">
      <c r="A215" s="27" t="s">
        <v>1215</v>
      </c>
      <c r="B215" s="27" t="s">
        <v>227</v>
      </c>
      <c r="C215" s="27" t="s">
        <v>1222</v>
      </c>
      <c r="D215" s="28">
        <v>4</v>
      </c>
      <c r="E215" s="28" t="s">
        <v>513</v>
      </c>
      <c r="F215" s="27" t="s">
        <v>504</v>
      </c>
      <c r="G215" s="43" t="s">
        <v>629</v>
      </c>
      <c r="H215" s="27" t="s">
        <v>630</v>
      </c>
      <c r="I215" s="27">
        <v>8</v>
      </c>
      <c r="J215" s="30" t="s">
        <v>500</v>
      </c>
      <c r="K215" s="30" t="s">
        <v>631</v>
      </c>
      <c r="L215" s="27" t="s">
        <v>826</v>
      </c>
      <c r="M215" s="27"/>
      <c r="N215" s="27" t="s">
        <v>508</v>
      </c>
      <c r="O215" s="27"/>
    </row>
    <row r="216" spans="1:15">
      <c r="A216" s="27" t="s">
        <v>1215</v>
      </c>
      <c r="B216" s="27" t="s">
        <v>227</v>
      </c>
      <c r="C216" s="27" t="s">
        <v>1222</v>
      </c>
      <c r="D216" s="28">
        <v>5</v>
      </c>
      <c r="E216" s="28" t="s">
        <v>513</v>
      </c>
      <c r="F216" s="27" t="s">
        <v>1048</v>
      </c>
      <c r="G216" s="30" t="s">
        <v>1049</v>
      </c>
      <c r="H216" s="27" t="s">
        <v>1050</v>
      </c>
      <c r="I216" s="27">
        <v>8</v>
      </c>
      <c r="J216" s="30" t="s">
        <v>500</v>
      </c>
      <c r="K216" s="30" t="s">
        <v>1051</v>
      </c>
      <c r="L216" s="27" t="s">
        <v>1052</v>
      </c>
      <c r="M216" s="27"/>
      <c r="N216" s="27"/>
      <c r="O216" s="27"/>
    </row>
    <row r="217" spans="1:15">
      <c r="A217" s="27" t="s">
        <v>1215</v>
      </c>
      <c r="B217" s="27" t="s">
        <v>227</v>
      </c>
      <c r="C217" s="27" t="s">
        <v>1222</v>
      </c>
      <c r="D217" s="28">
        <v>6</v>
      </c>
      <c r="E217" s="28" t="s">
        <v>513</v>
      </c>
      <c r="F217" s="27" t="s">
        <v>779</v>
      </c>
      <c r="G217" s="31" t="s">
        <v>1026</v>
      </c>
      <c r="H217" s="27" t="s">
        <v>781</v>
      </c>
      <c r="I217" s="27">
        <v>4</v>
      </c>
      <c r="J217" s="30" t="s">
        <v>500</v>
      </c>
      <c r="K217" s="30" t="s">
        <v>1027</v>
      </c>
      <c r="L217" s="27" t="s">
        <v>1226</v>
      </c>
      <c r="M217" s="27"/>
      <c r="N217" s="27" t="s">
        <v>1029</v>
      </c>
      <c r="O217" s="27"/>
    </row>
    <row r="218" spans="1:15">
      <c r="A218" s="27" t="s">
        <v>1227</v>
      </c>
      <c r="B218" s="27" t="s">
        <v>1228</v>
      </c>
      <c r="C218" s="27" t="s">
        <v>1229</v>
      </c>
      <c r="D218" s="28">
        <v>1</v>
      </c>
      <c r="E218" s="28" t="s">
        <v>496</v>
      </c>
      <c r="F218" s="27" t="s">
        <v>1230</v>
      </c>
      <c r="G218" s="32" t="s">
        <v>498</v>
      </c>
      <c r="H218" s="27" t="s">
        <v>806</v>
      </c>
      <c r="I218" s="27">
        <v>10</v>
      </c>
      <c r="J218" s="30" t="s">
        <v>500</v>
      </c>
      <c r="K218" s="30" t="s">
        <v>501</v>
      </c>
      <c r="M218" s="27"/>
      <c r="N218" s="27" t="s">
        <v>502</v>
      </c>
      <c r="O218" s="27"/>
    </row>
    <row r="219" spans="1:15">
      <c r="A219" s="27" t="s">
        <v>1227</v>
      </c>
      <c r="B219" s="27" t="s">
        <v>1228</v>
      </c>
      <c r="C219" s="27" t="s">
        <v>1229</v>
      </c>
      <c r="D219" s="28">
        <v>2</v>
      </c>
      <c r="E219" s="28" t="s">
        <v>496</v>
      </c>
      <c r="F219" s="27" t="s">
        <v>628</v>
      </c>
      <c r="G219" s="32" t="s">
        <v>629</v>
      </c>
      <c r="H219" s="27" t="s">
        <v>506</v>
      </c>
      <c r="I219" s="27">
        <v>8</v>
      </c>
      <c r="J219" s="30" t="s">
        <v>500</v>
      </c>
      <c r="K219" s="30" t="s">
        <v>631</v>
      </c>
      <c r="M219" s="27"/>
      <c r="N219" s="27" t="s">
        <v>508</v>
      </c>
      <c r="O219" s="27"/>
    </row>
    <row r="220" spans="1:15">
      <c r="A220" s="27" t="s">
        <v>1227</v>
      </c>
      <c r="B220" s="27" t="s">
        <v>1228</v>
      </c>
      <c r="C220" s="27" t="s">
        <v>1231</v>
      </c>
      <c r="D220" s="28">
        <v>1</v>
      </c>
      <c r="E220" s="28" t="s">
        <v>513</v>
      </c>
      <c r="F220" s="27" t="s">
        <v>1232</v>
      </c>
      <c r="G220" s="27" t="s">
        <v>1233</v>
      </c>
      <c r="H220" s="27" t="s">
        <v>1234</v>
      </c>
      <c r="I220" s="27">
        <v>1</v>
      </c>
      <c r="J220" s="30" t="s">
        <v>500</v>
      </c>
      <c r="K220" s="30" t="s">
        <v>1235</v>
      </c>
      <c r="L220" s="27" t="s">
        <v>1236</v>
      </c>
      <c r="M220" s="27"/>
      <c r="N220" s="27"/>
      <c r="O220" s="27"/>
    </row>
    <row r="221" spans="1:15">
      <c r="A221" s="27" t="s">
        <v>1227</v>
      </c>
      <c r="B221" s="27" t="s">
        <v>1228</v>
      </c>
      <c r="C221" s="27" t="s">
        <v>1231</v>
      </c>
      <c r="D221" s="28">
        <v>2</v>
      </c>
      <c r="E221" s="28" t="s">
        <v>513</v>
      </c>
      <c r="F221" s="27" t="s">
        <v>1170</v>
      </c>
      <c r="G221" s="32" t="s">
        <v>498</v>
      </c>
      <c r="H221" s="27" t="s">
        <v>1237</v>
      </c>
      <c r="I221" s="27">
        <v>10</v>
      </c>
      <c r="J221" s="30" t="s">
        <v>500</v>
      </c>
      <c r="K221" s="30" t="s">
        <v>501</v>
      </c>
      <c r="L221" s="27" t="s">
        <v>824</v>
      </c>
      <c r="M221" s="27"/>
      <c r="N221" s="27" t="s">
        <v>502</v>
      </c>
      <c r="O221" s="27"/>
    </row>
    <row r="222" spans="1:15" ht="27">
      <c r="A222" s="27" t="s">
        <v>1227</v>
      </c>
      <c r="B222" s="27" t="s">
        <v>1228</v>
      </c>
      <c r="C222" s="27" t="s">
        <v>1231</v>
      </c>
      <c r="D222" s="28">
        <v>3</v>
      </c>
      <c r="E222" s="28" t="s">
        <v>513</v>
      </c>
      <c r="F222" s="27" t="s">
        <v>1238</v>
      </c>
      <c r="G222" s="32" t="s">
        <v>864</v>
      </c>
      <c r="H222" s="27" t="s">
        <v>1239</v>
      </c>
      <c r="I222" s="27">
        <v>10</v>
      </c>
      <c r="J222" s="30" t="s">
        <v>500</v>
      </c>
      <c r="K222" s="30" t="s">
        <v>865</v>
      </c>
      <c r="L222" s="32" t="s">
        <v>1240</v>
      </c>
      <c r="M222" s="27"/>
      <c r="N222" s="27" t="s">
        <v>867</v>
      </c>
      <c r="O222" s="27"/>
    </row>
    <row r="223" spans="1:15">
      <c r="A223" s="27" t="s">
        <v>1227</v>
      </c>
      <c r="B223" s="27" t="s">
        <v>1228</v>
      </c>
      <c r="C223" s="27" t="s">
        <v>1231</v>
      </c>
      <c r="D223" s="28">
        <v>4</v>
      </c>
      <c r="E223" s="28" t="s">
        <v>513</v>
      </c>
      <c r="F223" s="27" t="s">
        <v>628</v>
      </c>
      <c r="G223" s="32" t="s">
        <v>629</v>
      </c>
      <c r="H223" s="27" t="s">
        <v>1149</v>
      </c>
      <c r="I223" s="27">
        <v>8</v>
      </c>
      <c r="J223" s="30" t="s">
        <v>500</v>
      </c>
      <c r="K223" s="30" t="s">
        <v>631</v>
      </c>
      <c r="L223" s="27" t="s">
        <v>826</v>
      </c>
      <c r="M223" s="27"/>
      <c r="N223" s="27" t="s">
        <v>508</v>
      </c>
      <c r="O223" s="27"/>
    </row>
    <row r="224" spans="1:15">
      <c r="A224" s="27" t="s">
        <v>1227</v>
      </c>
      <c r="B224" s="27" t="s">
        <v>1228</v>
      </c>
      <c r="C224" s="27" t="s">
        <v>1231</v>
      </c>
      <c r="D224" s="28">
        <v>5</v>
      </c>
      <c r="E224" s="28" t="s">
        <v>513</v>
      </c>
      <c r="F224" s="27" t="s">
        <v>1241</v>
      </c>
      <c r="G224" s="32" t="s">
        <v>1242</v>
      </c>
      <c r="H224" s="27" t="s">
        <v>1243</v>
      </c>
      <c r="I224" s="27">
        <v>1</v>
      </c>
      <c r="J224" s="30" t="s">
        <v>500</v>
      </c>
      <c r="K224" s="30" t="s">
        <v>1244</v>
      </c>
      <c r="L224" s="27" t="s">
        <v>1245</v>
      </c>
      <c r="M224" s="27"/>
      <c r="N224" s="27" t="s">
        <v>1246</v>
      </c>
      <c r="O224" s="27"/>
    </row>
    <row r="225" spans="1:15">
      <c r="A225" s="27" t="s">
        <v>1227</v>
      </c>
      <c r="B225" s="27" t="s">
        <v>1228</v>
      </c>
      <c r="C225" s="27" t="s">
        <v>1231</v>
      </c>
      <c r="D225" s="28">
        <v>6</v>
      </c>
      <c r="E225" s="28" t="s">
        <v>513</v>
      </c>
      <c r="F225" s="27" t="s">
        <v>761</v>
      </c>
      <c r="G225" s="32" t="s">
        <v>1247</v>
      </c>
      <c r="H225" s="27" t="s">
        <v>1248</v>
      </c>
      <c r="I225" s="27">
        <v>2</v>
      </c>
      <c r="J225" s="30" t="s">
        <v>500</v>
      </c>
      <c r="K225" s="30" t="s">
        <v>1077</v>
      </c>
      <c r="L225" s="27" t="s">
        <v>1249</v>
      </c>
      <c r="M225" s="27"/>
      <c r="N225" s="27" t="s">
        <v>766</v>
      </c>
      <c r="O225" s="27"/>
    </row>
    <row r="226" spans="1:15">
      <c r="A226" s="27" t="s">
        <v>1227</v>
      </c>
      <c r="B226" s="27" t="s">
        <v>1228</v>
      </c>
      <c r="C226" s="27" t="s">
        <v>1231</v>
      </c>
      <c r="D226" s="28">
        <v>7</v>
      </c>
      <c r="E226" s="28" t="s">
        <v>513</v>
      </c>
      <c r="F226" s="27" t="s">
        <v>1250</v>
      </c>
      <c r="G226" s="32" t="s">
        <v>1251</v>
      </c>
      <c r="H226" s="27" t="s">
        <v>1252</v>
      </c>
      <c r="I226" s="27">
        <v>1</v>
      </c>
      <c r="J226" s="30" t="s">
        <v>500</v>
      </c>
      <c r="K226" s="30" t="s">
        <v>1253</v>
      </c>
      <c r="L226" s="27" t="s">
        <v>1254</v>
      </c>
      <c r="M226" s="27"/>
      <c r="N226" s="37" t="s">
        <v>1255</v>
      </c>
      <c r="O226" s="27"/>
    </row>
    <row r="227" spans="1:15">
      <c r="A227" s="27" t="s">
        <v>1227</v>
      </c>
      <c r="B227" s="27" t="s">
        <v>1228</v>
      </c>
      <c r="C227" s="27" t="s">
        <v>1231</v>
      </c>
      <c r="D227" s="28">
        <v>8</v>
      </c>
      <c r="E227" s="28" t="s">
        <v>513</v>
      </c>
      <c r="F227" s="27" t="s">
        <v>669</v>
      </c>
      <c r="G227" s="32" t="s">
        <v>634</v>
      </c>
      <c r="H227" s="27" t="s">
        <v>1148</v>
      </c>
      <c r="I227" s="27">
        <v>80</v>
      </c>
      <c r="J227" s="30" t="s">
        <v>500</v>
      </c>
      <c r="K227" s="30" t="s">
        <v>636</v>
      </c>
      <c r="L227" s="27" t="s">
        <v>829</v>
      </c>
      <c r="M227" s="27"/>
      <c r="N227" s="27" t="s">
        <v>638</v>
      </c>
      <c r="O227" s="27"/>
    </row>
    <row r="228" spans="1:15">
      <c r="A228" s="27" t="s">
        <v>1227</v>
      </c>
      <c r="B228" s="27" t="s">
        <v>1228</v>
      </c>
      <c r="C228" s="27" t="s">
        <v>1231</v>
      </c>
      <c r="D228" s="28">
        <v>9</v>
      </c>
      <c r="E228" s="28" t="s">
        <v>513</v>
      </c>
      <c r="F228" s="27" t="s">
        <v>888</v>
      </c>
      <c r="G228" s="32" t="s">
        <v>1256</v>
      </c>
      <c r="H228" s="27" t="s">
        <v>1257</v>
      </c>
      <c r="I228" s="27">
        <v>2</v>
      </c>
      <c r="J228" s="30" t="s">
        <v>500</v>
      </c>
      <c r="K228" s="30" t="s">
        <v>891</v>
      </c>
      <c r="L228" s="27" t="s">
        <v>1258</v>
      </c>
      <c r="M228" s="27"/>
      <c r="N228" s="27" t="s">
        <v>893</v>
      </c>
      <c r="O228" s="27"/>
    </row>
    <row r="229" spans="1:15">
      <c r="A229" s="27" t="s">
        <v>1227</v>
      </c>
      <c r="B229" s="27" t="s">
        <v>1228</v>
      </c>
      <c r="C229" s="27" t="s">
        <v>1231</v>
      </c>
      <c r="D229" s="28">
        <v>10</v>
      </c>
      <c r="E229" s="28" t="s">
        <v>513</v>
      </c>
      <c r="F229" s="27" t="s">
        <v>755</v>
      </c>
      <c r="G229" s="32" t="s">
        <v>1259</v>
      </c>
      <c r="H229" s="27" t="s">
        <v>1260</v>
      </c>
      <c r="I229" s="27">
        <v>1</v>
      </c>
      <c r="J229" s="30" t="s">
        <v>500</v>
      </c>
      <c r="K229" s="30" t="s">
        <v>758</v>
      </c>
      <c r="L229" s="27" t="s">
        <v>1261</v>
      </c>
      <c r="M229" s="27"/>
      <c r="N229" s="27" t="s">
        <v>760</v>
      </c>
      <c r="O229" s="27"/>
    </row>
    <row r="230" spans="1:15">
      <c r="A230" s="27" t="s">
        <v>1227</v>
      </c>
      <c r="B230" s="27" t="s">
        <v>1228</v>
      </c>
      <c r="C230" s="27" t="s">
        <v>1231</v>
      </c>
      <c r="D230" s="28">
        <v>11</v>
      </c>
      <c r="E230" s="28" t="s">
        <v>513</v>
      </c>
      <c r="F230" s="27" t="s">
        <v>1262</v>
      </c>
      <c r="G230" s="32" t="s">
        <v>1263</v>
      </c>
      <c r="H230" s="27" t="s">
        <v>1264</v>
      </c>
      <c r="I230" s="27">
        <v>1</v>
      </c>
      <c r="J230" s="30" t="s">
        <v>500</v>
      </c>
      <c r="K230" s="30" t="s">
        <v>1265</v>
      </c>
      <c r="L230" s="27" t="s">
        <v>1266</v>
      </c>
      <c r="M230" s="27"/>
      <c r="N230" s="27"/>
      <c r="O230" s="27"/>
    </row>
    <row r="231" spans="1:15">
      <c r="A231" s="27" t="s">
        <v>1227</v>
      </c>
      <c r="B231" s="27" t="s">
        <v>1228</v>
      </c>
      <c r="C231" s="27" t="s">
        <v>1231</v>
      </c>
      <c r="D231" s="28">
        <v>12</v>
      </c>
      <c r="E231" s="28" t="s">
        <v>513</v>
      </c>
      <c r="F231" s="27" t="s">
        <v>1267</v>
      </c>
      <c r="G231" s="32" t="s">
        <v>1268</v>
      </c>
      <c r="H231" s="27" t="s">
        <v>1269</v>
      </c>
      <c r="I231" s="27">
        <v>1</v>
      </c>
      <c r="J231" s="30" t="s">
        <v>500</v>
      </c>
      <c r="K231" s="30" t="s">
        <v>1270</v>
      </c>
      <c r="L231" s="27" t="s">
        <v>1271</v>
      </c>
      <c r="M231" s="27"/>
      <c r="N231" s="27"/>
      <c r="O231" s="27"/>
    </row>
    <row r="232" spans="1:15">
      <c r="A232" s="27" t="s">
        <v>1227</v>
      </c>
      <c r="B232" s="27" t="s">
        <v>1228</v>
      </c>
      <c r="C232" s="27" t="s">
        <v>1231</v>
      </c>
      <c r="D232" s="28">
        <v>13</v>
      </c>
      <c r="E232" s="28" t="s">
        <v>513</v>
      </c>
      <c r="F232" s="32" t="s">
        <v>1272</v>
      </c>
      <c r="G232" s="32" t="s">
        <v>1273</v>
      </c>
      <c r="H232" s="27" t="s">
        <v>1274</v>
      </c>
      <c r="I232" s="27">
        <v>1</v>
      </c>
      <c r="J232" s="30" t="s">
        <v>500</v>
      </c>
      <c r="K232" s="30" t="s">
        <v>1275</v>
      </c>
      <c r="L232" s="27" t="s">
        <v>1276</v>
      </c>
      <c r="M232" s="27"/>
      <c r="N232" s="27"/>
      <c r="O232" s="27"/>
    </row>
    <row r="233" spans="1:15" s="44" customFormat="1" ht="27">
      <c r="A233" s="27" t="s">
        <v>1227</v>
      </c>
      <c r="B233" s="27" t="s">
        <v>1228</v>
      </c>
      <c r="C233" s="27" t="s">
        <v>1231</v>
      </c>
      <c r="D233" s="28">
        <v>14</v>
      </c>
      <c r="E233" s="28" t="s">
        <v>513</v>
      </c>
      <c r="F233" s="32" t="s">
        <v>1277</v>
      </c>
      <c r="G233" s="32" t="s">
        <v>646</v>
      </c>
      <c r="H233" s="27" t="s">
        <v>1278</v>
      </c>
      <c r="I233" s="27">
        <v>1</v>
      </c>
      <c r="J233" s="30" t="s">
        <v>500</v>
      </c>
      <c r="K233" s="30" t="s">
        <v>648</v>
      </c>
      <c r="L233" s="27" t="s">
        <v>1279</v>
      </c>
      <c r="M233" s="27"/>
      <c r="N233" s="27" t="s">
        <v>651</v>
      </c>
      <c r="O233" s="30"/>
    </row>
    <row r="234" spans="1:15" s="44" customFormat="1" ht="27">
      <c r="A234" s="30" t="s">
        <v>1227</v>
      </c>
      <c r="B234" s="30" t="s">
        <v>1228</v>
      </c>
      <c r="C234" s="30" t="s">
        <v>1231</v>
      </c>
      <c r="D234" s="28">
        <v>15</v>
      </c>
      <c r="E234" s="28" t="s">
        <v>513</v>
      </c>
      <c r="F234" s="31" t="s">
        <v>1280</v>
      </c>
      <c r="G234" s="31" t="s">
        <v>1281</v>
      </c>
      <c r="H234" s="30" t="s">
        <v>1282</v>
      </c>
      <c r="I234" s="30" t="s">
        <v>1283</v>
      </c>
      <c r="J234" s="30" t="s">
        <v>1205</v>
      </c>
      <c r="K234" s="30" t="s">
        <v>1284</v>
      </c>
      <c r="L234" s="31" t="s">
        <v>1285</v>
      </c>
      <c r="M234" s="30"/>
      <c r="N234" s="27"/>
      <c r="O234" s="30"/>
    </row>
    <row r="235" spans="1:15" s="44" customFormat="1" ht="67.5">
      <c r="A235" s="30" t="s">
        <v>1227</v>
      </c>
      <c r="B235" s="30" t="s">
        <v>1228</v>
      </c>
      <c r="C235" s="30" t="s">
        <v>1231</v>
      </c>
      <c r="D235" s="28">
        <v>16</v>
      </c>
      <c r="E235" s="28" t="s">
        <v>513</v>
      </c>
      <c r="F235" s="31" t="s">
        <v>1286</v>
      </c>
      <c r="G235" s="31" t="s">
        <v>1287</v>
      </c>
      <c r="H235" s="30" t="s">
        <v>1288</v>
      </c>
      <c r="I235" s="30">
        <v>1</v>
      </c>
      <c r="J235" s="30" t="s">
        <v>500</v>
      </c>
      <c r="K235" s="30" t="s">
        <v>1289</v>
      </c>
      <c r="L235" s="31" t="s">
        <v>1290</v>
      </c>
      <c r="M235" s="31" t="s">
        <v>1291</v>
      </c>
      <c r="N235" s="27"/>
      <c r="O235" s="30"/>
    </row>
    <row r="236" spans="1:15" s="44" customFormat="1" ht="67.5">
      <c r="A236" s="30" t="s">
        <v>1227</v>
      </c>
      <c r="B236" s="30" t="s">
        <v>1228</v>
      </c>
      <c r="C236" s="30" t="s">
        <v>1231</v>
      </c>
      <c r="D236" s="28">
        <v>17</v>
      </c>
      <c r="E236" s="28" t="s">
        <v>513</v>
      </c>
      <c r="F236" s="31" t="s">
        <v>1292</v>
      </c>
      <c r="G236" s="31" t="s">
        <v>1292</v>
      </c>
      <c r="H236" s="30" t="s">
        <v>1293</v>
      </c>
      <c r="I236" s="30">
        <v>1</v>
      </c>
      <c r="J236" s="30" t="s">
        <v>500</v>
      </c>
      <c r="K236" s="30" t="s">
        <v>1294</v>
      </c>
      <c r="L236" s="31" t="s">
        <v>1295</v>
      </c>
      <c r="M236" s="31" t="s">
        <v>1291</v>
      </c>
      <c r="N236" s="27"/>
      <c r="O236" s="30"/>
    </row>
    <row r="237" spans="1:15" s="44" customFormat="1" ht="40.5">
      <c r="A237" s="30" t="s">
        <v>1227</v>
      </c>
      <c r="B237" s="30" t="s">
        <v>1228</v>
      </c>
      <c r="C237" s="30" t="s">
        <v>1231</v>
      </c>
      <c r="D237" s="28">
        <v>18</v>
      </c>
      <c r="E237" s="28" t="s">
        <v>513</v>
      </c>
      <c r="F237" s="31" t="s">
        <v>1296</v>
      </c>
      <c r="G237" s="31" t="s">
        <v>1296</v>
      </c>
      <c r="H237" s="30" t="s">
        <v>1297</v>
      </c>
      <c r="I237" s="30">
        <v>1</v>
      </c>
      <c r="J237" s="30" t="s">
        <v>500</v>
      </c>
      <c r="K237" s="30" t="s">
        <v>1298</v>
      </c>
      <c r="L237" s="31" t="s">
        <v>1299</v>
      </c>
      <c r="M237" s="31" t="s">
        <v>1300</v>
      </c>
      <c r="N237" s="27"/>
      <c r="O237" s="30"/>
    </row>
    <row r="238" spans="1:15" ht="40.5">
      <c r="A238" s="30" t="s">
        <v>1227</v>
      </c>
      <c r="B238" s="30" t="s">
        <v>1228</v>
      </c>
      <c r="C238" s="30" t="s">
        <v>1231</v>
      </c>
      <c r="D238" s="28">
        <v>19</v>
      </c>
      <c r="E238" s="28" t="s">
        <v>513</v>
      </c>
      <c r="F238" s="31" t="s">
        <v>1301</v>
      </c>
      <c r="G238" s="31" t="s">
        <v>1301</v>
      </c>
      <c r="H238" s="30" t="s">
        <v>1302</v>
      </c>
      <c r="I238" s="30">
        <v>1</v>
      </c>
      <c r="J238" s="30" t="s">
        <v>500</v>
      </c>
      <c r="K238" s="30" t="s">
        <v>1303</v>
      </c>
      <c r="L238" s="31" t="s">
        <v>1304</v>
      </c>
      <c r="M238" s="31" t="s">
        <v>1300</v>
      </c>
      <c r="N238" s="27"/>
      <c r="O238" s="27"/>
    </row>
    <row r="239" spans="1:15" ht="27">
      <c r="A239" s="27" t="s">
        <v>1227</v>
      </c>
      <c r="B239" s="27" t="s">
        <v>1228</v>
      </c>
      <c r="C239" s="27" t="s">
        <v>1231</v>
      </c>
      <c r="D239" s="28">
        <v>20</v>
      </c>
      <c r="E239" s="28" t="s">
        <v>513</v>
      </c>
      <c r="F239" s="32" t="s">
        <v>1305</v>
      </c>
      <c r="G239" s="32" t="s">
        <v>1306</v>
      </c>
      <c r="H239" s="27" t="s">
        <v>1307</v>
      </c>
      <c r="I239" s="27">
        <v>1</v>
      </c>
      <c r="J239" s="30" t="s">
        <v>500</v>
      </c>
      <c r="K239" s="30" t="s">
        <v>801</v>
      </c>
      <c r="L239" s="32" t="s">
        <v>1308</v>
      </c>
      <c r="M239" s="32" t="s">
        <v>796</v>
      </c>
      <c r="N239" s="27" t="s">
        <v>804</v>
      </c>
      <c r="O239" s="27"/>
    </row>
    <row r="240" spans="1:15">
      <c r="A240" s="27" t="s">
        <v>1309</v>
      </c>
      <c r="B240" s="27" t="s">
        <v>1310</v>
      </c>
      <c r="C240" s="27" t="s">
        <v>1311</v>
      </c>
      <c r="D240" s="28">
        <v>1</v>
      </c>
      <c r="E240" s="29" t="s">
        <v>496</v>
      </c>
      <c r="F240" s="27" t="s">
        <v>666</v>
      </c>
      <c r="G240" s="31" t="s">
        <v>667</v>
      </c>
      <c r="H240" s="27" t="s">
        <v>823</v>
      </c>
      <c r="I240" s="27">
        <v>10</v>
      </c>
      <c r="J240" s="30" t="s">
        <v>500</v>
      </c>
      <c r="K240" s="30" t="s">
        <v>501</v>
      </c>
      <c r="M240" s="27"/>
      <c r="N240" s="27" t="s">
        <v>502</v>
      </c>
      <c r="O240" s="27"/>
    </row>
    <row r="241" spans="1:15">
      <c r="A241" s="27" t="s">
        <v>1309</v>
      </c>
      <c r="B241" s="27" t="s">
        <v>1310</v>
      </c>
      <c r="C241" s="27" t="s">
        <v>1311</v>
      </c>
      <c r="D241" s="28">
        <v>2</v>
      </c>
      <c r="E241" s="29" t="s">
        <v>496</v>
      </c>
      <c r="F241" s="27" t="s">
        <v>504</v>
      </c>
      <c r="G241" s="43" t="s">
        <v>629</v>
      </c>
      <c r="H241" s="27" t="s">
        <v>742</v>
      </c>
      <c r="I241" s="27">
        <v>8</v>
      </c>
      <c r="J241" s="30" t="s">
        <v>500</v>
      </c>
      <c r="K241" s="30" t="s">
        <v>631</v>
      </c>
      <c r="M241" s="27"/>
      <c r="N241" s="27" t="s">
        <v>508</v>
      </c>
      <c r="O241" s="27"/>
    </row>
    <row r="242" spans="1:15" ht="40.5">
      <c r="A242" s="27" t="s">
        <v>1309</v>
      </c>
      <c r="B242" s="27" t="s">
        <v>1310</v>
      </c>
      <c r="C242" s="27" t="s">
        <v>1312</v>
      </c>
      <c r="D242" s="28">
        <v>1</v>
      </c>
      <c r="E242" s="28" t="s">
        <v>513</v>
      </c>
      <c r="F242" s="27" t="s">
        <v>1313</v>
      </c>
      <c r="G242" s="32" t="s">
        <v>1314</v>
      </c>
      <c r="H242" s="27" t="s">
        <v>1315</v>
      </c>
      <c r="I242" s="27">
        <v>1</v>
      </c>
      <c r="J242" s="30" t="s">
        <v>500</v>
      </c>
      <c r="K242" s="30" t="s">
        <v>1316</v>
      </c>
      <c r="M242" s="32" t="s">
        <v>1317</v>
      </c>
      <c r="N242" s="27"/>
      <c r="O242" s="27"/>
    </row>
    <row r="243" spans="1:15">
      <c r="A243" s="27" t="s">
        <v>1309</v>
      </c>
      <c r="B243" s="27" t="s">
        <v>1310</v>
      </c>
      <c r="C243" s="27" t="s">
        <v>1312</v>
      </c>
      <c r="D243" s="28">
        <v>2</v>
      </c>
      <c r="E243" s="28" t="s">
        <v>513</v>
      </c>
      <c r="F243" s="27" t="s">
        <v>514</v>
      </c>
      <c r="G243" s="31" t="s">
        <v>667</v>
      </c>
      <c r="H243" s="27" t="s">
        <v>515</v>
      </c>
      <c r="I243" s="27">
        <v>10</v>
      </c>
      <c r="J243" s="30" t="s">
        <v>500</v>
      </c>
      <c r="K243" s="30" t="s">
        <v>501</v>
      </c>
      <c r="L243" s="27" t="s">
        <v>824</v>
      </c>
      <c r="M243" s="27"/>
      <c r="N243" s="27" t="s">
        <v>502</v>
      </c>
      <c r="O243" s="27"/>
    </row>
    <row r="244" spans="1:15">
      <c r="A244" s="27" t="s">
        <v>1309</v>
      </c>
      <c r="B244" s="27" t="s">
        <v>1310</v>
      </c>
      <c r="C244" s="27" t="s">
        <v>1312</v>
      </c>
      <c r="D244" s="28">
        <v>3</v>
      </c>
      <c r="E244" s="28" t="s">
        <v>513</v>
      </c>
      <c r="F244" s="27" t="s">
        <v>628</v>
      </c>
      <c r="G244" s="43" t="s">
        <v>629</v>
      </c>
      <c r="H244" s="27" t="s">
        <v>748</v>
      </c>
      <c r="I244" s="27">
        <v>8</v>
      </c>
      <c r="J244" s="30" t="s">
        <v>500</v>
      </c>
      <c r="K244" s="30" t="s">
        <v>631</v>
      </c>
      <c r="L244" s="27" t="s">
        <v>826</v>
      </c>
      <c r="M244" s="27"/>
      <c r="N244" s="27" t="s">
        <v>508</v>
      </c>
      <c r="O244" s="27"/>
    </row>
    <row r="245" spans="1:15">
      <c r="A245" s="27" t="s">
        <v>1309</v>
      </c>
      <c r="B245" s="27" t="s">
        <v>1310</v>
      </c>
      <c r="C245" s="27" t="s">
        <v>1312</v>
      </c>
      <c r="D245" s="28">
        <v>4</v>
      </c>
      <c r="E245" s="28" t="s">
        <v>513</v>
      </c>
      <c r="F245" s="27" t="s">
        <v>1318</v>
      </c>
      <c r="G245" s="31" t="s">
        <v>1319</v>
      </c>
      <c r="H245" s="27" t="s">
        <v>781</v>
      </c>
      <c r="I245" s="27">
        <v>4</v>
      </c>
      <c r="J245" s="30" t="s">
        <v>500</v>
      </c>
      <c r="K245" s="30" t="s">
        <v>1027</v>
      </c>
      <c r="L245" s="27" t="s">
        <v>1226</v>
      </c>
      <c r="M245" s="27"/>
      <c r="N245" s="27" t="s">
        <v>1029</v>
      </c>
      <c r="O245" s="27"/>
    </row>
    <row r="246" spans="1:15" ht="27">
      <c r="A246" s="30" t="s">
        <v>1309</v>
      </c>
      <c r="B246" s="30" t="s">
        <v>1310</v>
      </c>
      <c r="C246" s="30" t="s">
        <v>1312</v>
      </c>
      <c r="D246" s="28">
        <v>5</v>
      </c>
      <c r="E246" s="28" t="s">
        <v>513</v>
      </c>
      <c r="F246" s="30" t="s">
        <v>1320</v>
      </c>
      <c r="G246" s="31" t="s">
        <v>1321</v>
      </c>
      <c r="H246" s="30" t="s">
        <v>1322</v>
      </c>
      <c r="I246" s="30">
        <v>1</v>
      </c>
      <c r="J246" s="30" t="s">
        <v>500</v>
      </c>
      <c r="K246" s="30" t="s">
        <v>1323</v>
      </c>
      <c r="L246" s="30"/>
      <c r="M246" s="31" t="s">
        <v>1324</v>
      </c>
      <c r="N246" s="27"/>
      <c r="O246" s="27"/>
    </row>
    <row r="247" spans="1:15" ht="67.5">
      <c r="A247" s="30" t="s">
        <v>1309</v>
      </c>
      <c r="B247" s="30" t="s">
        <v>1310</v>
      </c>
      <c r="C247" s="30" t="s">
        <v>1312</v>
      </c>
      <c r="D247" s="28">
        <v>6</v>
      </c>
      <c r="E247" s="28" t="s">
        <v>513</v>
      </c>
      <c r="F247" s="30" t="s">
        <v>1325</v>
      </c>
      <c r="G247" s="32" t="s">
        <v>1326</v>
      </c>
      <c r="H247" s="30" t="s">
        <v>1327</v>
      </c>
      <c r="I247" s="30">
        <v>1</v>
      </c>
      <c r="J247" s="30" t="s">
        <v>500</v>
      </c>
      <c r="K247" s="30" t="s">
        <v>1328</v>
      </c>
      <c r="L247" s="30" t="s">
        <v>1329</v>
      </c>
      <c r="M247" s="31" t="s">
        <v>1330</v>
      </c>
      <c r="N247" s="27"/>
      <c r="O247" s="27"/>
    </row>
    <row r="248" spans="1:15" ht="27">
      <c r="A248" s="30" t="s">
        <v>1309</v>
      </c>
      <c r="B248" s="30" t="s">
        <v>1310</v>
      </c>
      <c r="C248" s="30" t="s">
        <v>1331</v>
      </c>
      <c r="D248" s="28">
        <v>7</v>
      </c>
      <c r="E248" s="28" t="s">
        <v>513</v>
      </c>
      <c r="F248" s="30" t="s">
        <v>1332</v>
      </c>
      <c r="G248" s="31" t="s">
        <v>1333</v>
      </c>
      <c r="H248" s="30" t="s">
        <v>1334</v>
      </c>
      <c r="I248" s="30">
        <v>1</v>
      </c>
      <c r="J248" s="30" t="s">
        <v>500</v>
      </c>
      <c r="K248" s="30" t="s">
        <v>1335</v>
      </c>
      <c r="L248" s="30"/>
      <c r="M248" s="31" t="s">
        <v>1324</v>
      </c>
      <c r="N248" s="27"/>
      <c r="O248" s="27"/>
    </row>
    <row r="249" spans="1:15">
      <c r="A249" s="30" t="s">
        <v>1309</v>
      </c>
      <c r="B249" s="30" t="s">
        <v>1310</v>
      </c>
      <c r="C249" s="30" t="s">
        <v>1312</v>
      </c>
      <c r="D249" s="28">
        <v>8</v>
      </c>
      <c r="E249" s="28" t="s">
        <v>513</v>
      </c>
      <c r="F249" s="30" t="s">
        <v>1336</v>
      </c>
      <c r="G249" s="31" t="s">
        <v>1337</v>
      </c>
      <c r="H249" s="30" t="s">
        <v>1338</v>
      </c>
      <c r="I249" s="30">
        <v>13</v>
      </c>
      <c r="J249" s="30" t="s">
        <v>500</v>
      </c>
      <c r="K249" s="30" t="s">
        <v>1339</v>
      </c>
      <c r="L249" s="30"/>
      <c r="M249" s="30"/>
      <c r="N249" s="27"/>
      <c r="O249" s="27"/>
    </row>
    <row r="250" spans="1:15">
      <c r="A250" s="30" t="s">
        <v>1309</v>
      </c>
      <c r="B250" s="30" t="s">
        <v>1310</v>
      </c>
      <c r="C250" s="30" t="s">
        <v>1312</v>
      </c>
      <c r="D250" s="28">
        <v>9</v>
      </c>
      <c r="E250" s="28" t="s">
        <v>513</v>
      </c>
      <c r="F250" s="30" t="s">
        <v>1340</v>
      </c>
      <c r="G250" s="31" t="s">
        <v>1341</v>
      </c>
      <c r="H250" s="30" t="s">
        <v>1342</v>
      </c>
      <c r="I250" s="30">
        <v>13</v>
      </c>
      <c r="J250" s="30" t="s">
        <v>500</v>
      </c>
      <c r="K250" s="30" t="s">
        <v>1343</v>
      </c>
      <c r="L250" s="30"/>
      <c r="M250" s="31"/>
      <c r="N250" s="27"/>
      <c r="O250" s="27"/>
    </row>
    <row r="251" spans="1:15" ht="40.5">
      <c r="A251" s="30" t="s">
        <v>1309</v>
      </c>
      <c r="B251" s="30" t="s">
        <v>1310</v>
      </c>
      <c r="C251" s="30" t="s">
        <v>1312</v>
      </c>
      <c r="D251" s="28">
        <v>10</v>
      </c>
      <c r="E251" s="28" t="s">
        <v>513</v>
      </c>
      <c r="F251" s="30" t="s">
        <v>1344</v>
      </c>
      <c r="G251" s="31" t="s">
        <v>1345</v>
      </c>
      <c r="H251" s="30" t="s">
        <v>1346</v>
      </c>
      <c r="I251" s="30">
        <v>1</v>
      </c>
      <c r="J251" s="30" t="s">
        <v>500</v>
      </c>
      <c r="K251" s="30" t="s">
        <v>1347</v>
      </c>
      <c r="L251" s="30"/>
      <c r="M251" s="31" t="s">
        <v>1348</v>
      </c>
      <c r="N251" s="27"/>
      <c r="O251" s="27"/>
    </row>
    <row r="252" spans="1:15">
      <c r="A252" s="27" t="s">
        <v>1309</v>
      </c>
      <c r="B252" s="27" t="s">
        <v>1310</v>
      </c>
      <c r="C252" s="27" t="s">
        <v>1312</v>
      </c>
      <c r="D252" s="28">
        <v>11</v>
      </c>
      <c r="E252" s="28" t="s">
        <v>513</v>
      </c>
      <c r="F252" s="27" t="s">
        <v>669</v>
      </c>
      <c r="G252" s="31" t="s">
        <v>749</v>
      </c>
      <c r="H252" s="27" t="s">
        <v>1349</v>
      </c>
      <c r="I252" s="27">
        <v>80</v>
      </c>
      <c r="J252" s="30" t="s">
        <v>500</v>
      </c>
      <c r="K252" s="30" t="s">
        <v>636</v>
      </c>
      <c r="L252" s="27" t="s">
        <v>829</v>
      </c>
      <c r="M252" s="27"/>
      <c r="N252" s="27" t="s">
        <v>638</v>
      </c>
      <c r="O252" s="27"/>
    </row>
    <row r="253" spans="1:15">
      <c r="A253" s="27" t="s">
        <v>1309</v>
      </c>
      <c r="B253" s="27" t="s">
        <v>1310</v>
      </c>
      <c r="C253" s="27" t="s">
        <v>1312</v>
      </c>
      <c r="D253" s="28">
        <v>12</v>
      </c>
      <c r="E253" s="28" t="s">
        <v>513</v>
      </c>
      <c r="F253" s="27" t="s">
        <v>1620</v>
      </c>
      <c r="G253" s="31" t="s">
        <v>1621</v>
      </c>
      <c r="H253" s="27" t="s">
        <v>8965</v>
      </c>
      <c r="I253" s="27">
        <v>80</v>
      </c>
      <c r="J253" s="30" t="s">
        <v>500</v>
      </c>
      <c r="K253" s="30" t="s">
        <v>1623</v>
      </c>
      <c r="L253" s="27" t="s">
        <v>8966</v>
      </c>
      <c r="M253" s="27"/>
      <c r="N253" s="27" t="s">
        <v>1625</v>
      </c>
      <c r="O253" s="27"/>
    </row>
    <row r="254" spans="1:15">
      <c r="A254" s="27" t="s">
        <v>1309</v>
      </c>
      <c r="B254" s="27" t="s">
        <v>1310</v>
      </c>
      <c r="C254" s="27" t="s">
        <v>1312</v>
      </c>
      <c r="D254" s="28">
        <v>13</v>
      </c>
      <c r="E254" s="28" t="s">
        <v>513</v>
      </c>
      <c r="F254" s="27" t="s">
        <v>1626</v>
      </c>
      <c r="G254" s="31" t="s">
        <v>1627</v>
      </c>
      <c r="H254" s="27" t="s">
        <v>8967</v>
      </c>
      <c r="I254" s="27">
        <v>80</v>
      </c>
      <c r="J254" s="30" t="s">
        <v>500</v>
      </c>
      <c r="K254" s="30" t="s">
        <v>1629</v>
      </c>
      <c r="L254" s="27" t="s">
        <v>1965</v>
      </c>
      <c r="M254" s="27"/>
      <c r="N254" s="27" t="s">
        <v>1631</v>
      </c>
      <c r="O254" s="27"/>
    </row>
    <row r="255" spans="1:15">
      <c r="A255" s="27" t="s">
        <v>1309</v>
      </c>
      <c r="B255" s="27" t="s">
        <v>1310</v>
      </c>
      <c r="C255" s="27" t="s">
        <v>1312</v>
      </c>
      <c r="D255" s="28">
        <v>14</v>
      </c>
      <c r="E255" s="28" t="s">
        <v>513</v>
      </c>
      <c r="F255" s="30" t="s">
        <v>1350</v>
      </c>
      <c r="G255" s="31" t="s">
        <v>843</v>
      </c>
      <c r="H255" s="27" t="s">
        <v>1351</v>
      </c>
      <c r="I255" s="27">
        <v>50</v>
      </c>
      <c r="J255" s="30" t="s">
        <v>500</v>
      </c>
      <c r="K255" s="30" t="s">
        <v>845</v>
      </c>
      <c r="L255" s="27" t="s">
        <v>1352</v>
      </c>
      <c r="M255" s="27"/>
      <c r="N255" s="27" t="s">
        <v>847</v>
      </c>
      <c r="O255" s="27"/>
    </row>
    <row r="256" spans="1:15" ht="27">
      <c r="A256" s="27" t="s">
        <v>1309</v>
      </c>
      <c r="B256" s="27" t="s">
        <v>1310</v>
      </c>
      <c r="C256" s="27" t="s">
        <v>1312</v>
      </c>
      <c r="D256" s="28">
        <v>15</v>
      </c>
      <c r="E256" s="28" t="s">
        <v>513</v>
      </c>
      <c r="F256" s="27" t="s">
        <v>1353</v>
      </c>
      <c r="G256" s="45" t="s">
        <v>1354</v>
      </c>
      <c r="H256" s="27" t="s">
        <v>1355</v>
      </c>
      <c r="I256" s="27">
        <v>11</v>
      </c>
      <c r="J256" s="30" t="s">
        <v>500</v>
      </c>
      <c r="K256" s="30" t="s">
        <v>1356</v>
      </c>
      <c r="L256" s="27" t="s">
        <v>1357</v>
      </c>
      <c r="M256" s="27"/>
      <c r="N256" s="46" t="s">
        <v>1358</v>
      </c>
      <c r="O256" s="27"/>
    </row>
    <row r="257" spans="1:15">
      <c r="A257" s="27" t="s">
        <v>1309</v>
      </c>
      <c r="B257" s="27" t="s">
        <v>1310</v>
      </c>
      <c r="C257" s="27" t="s">
        <v>1312</v>
      </c>
      <c r="D257" s="28">
        <v>16</v>
      </c>
      <c r="E257" s="28" t="s">
        <v>513</v>
      </c>
      <c r="F257" s="27" t="s">
        <v>1359</v>
      </c>
      <c r="G257" s="32" t="s">
        <v>616</v>
      </c>
      <c r="H257" s="27" t="s">
        <v>1360</v>
      </c>
      <c r="I257" s="27">
        <v>11</v>
      </c>
      <c r="J257" s="30" t="s">
        <v>500</v>
      </c>
      <c r="K257" s="27" t="s">
        <v>616</v>
      </c>
      <c r="L257" s="27" t="s">
        <v>1361</v>
      </c>
      <c r="M257" s="27"/>
      <c r="N257" s="27"/>
      <c r="O257" s="27"/>
    </row>
    <row r="258" spans="1:15">
      <c r="A258" s="27" t="s">
        <v>1309</v>
      </c>
      <c r="B258" s="27" t="s">
        <v>1310</v>
      </c>
      <c r="C258" s="27" t="s">
        <v>1312</v>
      </c>
      <c r="D258" s="28">
        <v>17</v>
      </c>
      <c r="E258" s="29" t="s">
        <v>513</v>
      </c>
      <c r="F258" s="27" t="s">
        <v>907</v>
      </c>
      <c r="G258" s="31" t="s">
        <v>907</v>
      </c>
      <c r="H258" s="27" t="s">
        <v>1362</v>
      </c>
      <c r="I258" s="27">
        <v>11</v>
      </c>
      <c r="J258" s="30" t="s">
        <v>500</v>
      </c>
      <c r="K258" s="30" t="s">
        <v>909</v>
      </c>
      <c r="L258" s="27" t="s">
        <v>1363</v>
      </c>
      <c r="M258" s="27"/>
      <c r="N258" s="27" t="s">
        <v>911</v>
      </c>
      <c r="O258" s="27"/>
    </row>
    <row r="259" spans="1:15">
      <c r="A259" s="27" t="s">
        <v>1309</v>
      </c>
      <c r="B259" s="27" t="s">
        <v>1310</v>
      </c>
      <c r="C259" s="27" t="s">
        <v>1312</v>
      </c>
      <c r="D259" s="28">
        <v>18</v>
      </c>
      <c r="E259" s="29" t="s">
        <v>513</v>
      </c>
      <c r="F259" s="27" t="s">
        <v>1151</v>
      </c>
      <c r="G259" s="31" t="s">
        <v>912</v>
      </c>
      <c r="H259" s="27" t="s">
        <v>1364</v>
      </c>
      <c r="I259" s="27">
        <v>11</v>
      </c>
      <c r="J259" s="30" t="s">
        <v>500</v>
      </c>
      <c r="K259" s="30" t="s">
        <v>914</v>
      </c>
      <c r="L259" s="27" t="s">
        <v>1365</v>
      </c>
      <c r="M259" s="27"/>
      <c r="N259" s="27" t="s">
        <v>916</v>
      </c>
      <c r="O259" s="27"/>
    </row>
    <row r="260" spans="1:15">
      <c r="A260" s="27" t="s">
        <v>1309</v>
      </c>
      <c r="B260" s="27" t="s">
        <v>1310</v>
      </c>
      <c r="C260" s="27" t="s">
        <v>1312</v>
      </c>
      <c r="D260" s="28">
        <v>19</v>
      </c>
      <c r="E260" s="29" t="s">
        <v>513</v>
      </c>
      <c r="F260" s="27" t="s">
        <v>918</v>
      </c>
      <c r="G260" s="31" t="s">
        <v>918</v>
      </c>
      <c r="H260" s="27" t="s">
        <v>1366</v>
      </c>
      <c r="I260" s="27">
        <v>4</v>
      </c>
      <c r="J260" s="30" t="s">
        <v>500</v>
      </c>
      <c r="K260" s="30" t="s">
        <v>920</v>
      </c>
      <c r="L260" s="27" t="s">
        <v>1367</v>
      </c>
      <c r="M260" s="27"/>
      <c r="N260" s="27" t="s">
        <v>922</v>
      </c>
      <c r="O260" s="27"/>
    </row>
    <row r="261" spans="1:15">
      <c r="A261" s="27" t="s">
        <v>1309</v>
      </c>
      <c r="B261" s="27" t="s">
        <v>1310</v>
      </c>
      <c r="C261" s="27" t="s">
        <v>1312</v>
      </c>
      <c r="D261" s="28">
        <v>20</v>
      </c>
      <c r="E261" s="29" t="s">
        <v>513</v>
      </c>
      <c r="F261" s="27" t="s">
        <v>1368</v>
      </c>
      <c r="G261" s="31" t="s">
        <v>944</v>
      </c>
      <c r="H261" s="27" t="s">
        <v>1369</v>
      </c>
      <c r="I261" s="27">
        <v>3</v>
      </c>
      <c r="J261" s="30" t="s">
        <v>500</v>
      </c>
      <c r="K261" s="30" t="s">
        <v>946</v>
      </c>
      <c r="L261" s="27" t="s">
        <v>1370</v>
      </c>
      <c r="M261" s="27"/>
      <c r="N261" s="27" t="s">
        <v>948</v>
      </c>
      <c r="O261" s="27"/>
    </row>
    <row r="262" spans="1:15">
      <c r="A262" s="27" t="s">
        <v>1309</v>
      </c>
      <c r="B262" s="27" t="s">
        <v>1310</v>
      </c>
      <c r="C262" s="27" t="s">
        <v>1312</v>
      </c>
      <c r="D262" s="28">
        <v>21</v>
      </c>
      <c r="E262" s="29" t="s">
        <v>513</v>
      </c>
      <c r="F262" s="27" t="s">
        <v>1179</v>
      </c>
      <c r="G262" s="31" t="s">
        <v>934</v>
      </c>
      <c r="H262" s="27" t="s">
        <v>1371</v>
      </c>
      <c r="I262" s="27">
        <v>11</v>
      </c>
      <c r="J262" s="30" t="s">
        <v>500</v>
      </c>
      <c r="K262" s="30" t="s">
        <v>936</v>
      </c>
      <c r="L262" s="27" t="s">
        <v>1372</v>
      </c>
      <c r="M262" s="27"/>
      <c r="N262" s="27" t="s">
        <v>938</v>
      </c>
      <c r="O262" s="27"/>
    </row>
    <row r="263" spans="1:15">
      <c r="A263" s="27" t="s">
        <v>1309</v>
      </c>
      <c r="B263" s="27" t="s">
        <v>1310</v>
      </c>
      <c r="C263" s="27" t="s">
        <v>1312</v>
      </c>
      <c r="D263" s="28">
        <v>22</v>
      </c>
      <c r="E263" s="29" t="s">
        <v>513</v>
      </c>
      <c r="F263" s="27" t="s">
        <v>939</v>
      </c>
      <c r="G263" s="31" t="s">
        <v>939</v>
      </c>
      <c r="H263" s="27" t="s">
        <v>1373</v>
      </c>
      <c r="I263" s="27">
        <v>11</v>
      </c>
      <c r="J263" s="30" t="s">
        <v>500</v>
      </c>
      <c r="K263" s="30" t="s">
        <v>940</v>
      </c>
      <c r="L263" s="27" t="s">
        <v>1374</v>
      </c>
      <c r="M263" s="27"/>
      <c r="N263" s="27" t="s">
        <v>942</v>
      </c>
      <c r="O263" s="27"/>
    </row>
    <row r="264" spans="1:15">
      <c r="A264" s="27" t="s">
        <v>1309</v>
      </c>
      <c r="B264" s="27" t="s">
        <v>1310</v>
      </c>
      <c r="C264" s="27" t="s">
        <v>1312</v>
      </c>
      <c r="D264" s="28">
        <v>23</v>
      </c>
      <c r="E264" s="29" t="s">
        <v>513</v>
      </c>
      <c r="F264" s="27" t="s">
        <v>967</v>
      </c>
      <c r="G264" s="31" t="s">
        <v>968</v>
      </c>
      <c r="H264" s="27" t="s">
        <v>1375</v>
      </c>
      <c r="I264" s="27">
        <v>10</v>
      </c>
      <c r="J264" s="30" t="s">
        <v>500</v>
      </c>
      <c r="K264" s="30" t="s">
        <v>970</v>
      </c>
      <c r="L264" s="27" t="s">
        <v>1376</v>
      </c>
      <c r="M264" s="27"/>
      <c r="N264" s="27" t="s">
        <v>972</v>
      </c>
      <c r="O264" s="27"/>
    </row>
    <row r="265" spans="1:15">
      <c r="A265" s="27" t="s">
        <v>1309</v>
      </c>
      <c r="B265" s="27" t="s">
        <v>1310</v>
      </c>
      <c r="C265" s="27" t="s">
        <v>1312</v>
      </c>
      <c r="D265" s="28">
        <v>24</v>
      </c>
      <c r="E265" s="29" t="s">
        <v>513</v>
      </c>
      <c r="F265" s="27" t="s">
        <v>1377</v>
      </c>
      <c r="G265" s="31" t="s">
        <v>950</v>
      </c>
      <c r="H265" s="27" t="s">
        <v>1378</v>
      </c>
      <c r="I265" s="27">
        <v>40</v>
      </c>
      <c r="J265" s="30" t="s">
        <v>500</v>
      </c>
      <c r="K265" s="30" t="s">
        <v>952</v>
      </c>
      <c r="L265" s="27" t="s">
        <v>1379</v>
      </c>
      <c r="M265" s="27"/>
      <c r="N265" s="27" t="s">
        <v>954</v>
      </c>
      <c r="O265" s="27"/>
    </row>
    <row r="266" spans="1:15">
      <c r="A266" s="27" t="s">
        <v>1309</v>
      </c>
      <c r="B266" s="27" t="s">
        <v>1310</v>
      </c>
      <c r="C266" s="27" t="s">
        <v>1312</v>
      </c>
      <c r="D266" s="28">
        <v>25</v>
      </c>
      <c r="E266" s="29" t="s">
        <v>513</v>
      </c>
      <c r="F266" s="27" t="s">
        <v>923</v>
      </c>
      <c r="G266" s="31" t="s">
        <v>923</v>
      </c>
      <c r="H266" s="27" t="s">
        <v>1380</v>
      </c>
      <c r="I266" s="27">
        <v>11</v>
      </c>
      <c r="J266" s="30" t="s">
        <v>500</v>
      </c>
      <c r="K266" s="30" t="s">
        <v>925</v>
      </c>
      <c r="L266" s="27" t="s">
        <v>1381</v>
      </c>
      <c r="M266" s="27"/>
      <c r="N266" s="27" t="s">
        <v>927</v>
      </c>
      <c r="O266" s="27"/>
    </row>
    <row r="267" spans="1:15">
      <c r="A267" s="27" t="s">
        <v>1309</v>
      </c>
      <c r="B267" s="27" t="s">
        <v>1310</v>
      </c>
      <c r="C267" s="27" t="s">
        <v>1312</v>
      </c>
      <c r="D267" s="28">
        <v>26</v>
      </c>
      <c r="E267" s="29" t="s">
        <v>513</v>
      </c>
      <c r="F267" s="27" t="s">
        <v>928</v>
      </c>
      <c r="G267" s="31" t="s">
        <v>928</v>
      </c>
      <c r="H267" s="27" t="s">
        <v>1382</v>
      </c>
      <c r="I267" s="27">
        <v>6</v>
      </c>
      <c r="J267" s="30" t="s">
        <v>500</v>
      </c>
      <c r="K267" s="30" t="s">
        <v>1383</v>
      </c>
      <c r="L267" s="27" t="s">
        <v>1384</v>
      </c>
      <c r="M267" s="27"/>
      <c r="N267" s="27" t="s">
        <v>932</v>
      </c>
      <c r="O267" s="27"/>
    </row>
    <row r="268" spans="1:15" ht="94.5">
      <c r="A268" s="27" t="s">
        <v>1309</v>
      </c>
      <c r="B268" s="27" t="s">
        <v>1310</v>
      </c>
      <c r="C268" s="27" t="s">
        <v>1312</v>
      </c>
      <c r="D268" s="28">
        <v>27</v>
      </c>
      <c r="E268" s="29" t="s">
        <v>513</v>
      </c>
      <c r="F268" s="27" t="s">
        <v>1385</v>
      </c>
      <c r="G268" s="31" t="s">
        <v>1385</v>
      </c>
      <c r="H268" s="27" t="s">
        <v>1386</v>
      </c>
      <c r="I268" s="27">
        <v>2</v>
      </c>
      <c r="J268" s="30" t="s">
        <v>500</v>
      </c>
      <c r="K268" s="30" t="s">
        <v>1387</v>
      </c>
      <c r="L268" s="27" t="s">
        <v>1388</v>
      </c>
      <c r="M268" s="32" t="s">
        <v>1389</v>
      </c>
      <c r="N268" s="27" t="s">
        <v>1390</v>
      </c>
      <c r="O268" s="27"/>
    </row>
    <row r="269" spans="1:15">
      <c r="A269" s="27" t="s">
        <v>1309</v>
      </c>
      <c r="B269" s="27" t="s">
        <v>1310</v>
      </c>
      <c r="C269" s="27" t="s">
        <v>1312</v>
      </c>
      <c r="D269" s="28">
        <v>28</v>
      </c>
      <c r="E269" s="29" t="s">
        <v>513</v>
      </c>
      <c r="F269" s="27" t="s">
        <v>879</v>
      </c>
      <c r="G269" s="31" t="s">
        <v>1391</v>
      </c>
      <c r="H269" s="27" t="s">
        <v>1392</v>
      </c>
      <c r="I269" s="27">
        <v>3</v>
      </c>
      <c r="J269" s="30" t="s">
        <v>500</v>
      </c>
      <c r="K269" s="30" t="s">
        <v>882</v>
      </c>
      <c r="L269" s="27" t="s">
        <v>1393</v>
      </c>
      <c r="M269" s="27"/>
      <c r="N269" s="27" t="s">
        <v>884</v>
      </c>
      <c r="O269" s="27"/>
    </row>
    <row r="270" spans="1:15">
      <c r="A270" s="27" t="s">
        <v>1309</v>
      </c>
      <c r="B270" s="27" t="s">
        <v>1310</v>
      </c>
      <c r="C270" s="27" t="s">
        <v>1312</v>
      </c>
      <c r="D270" s="28">
        <v>29</v>
      </c>
      <c r="E270" s="29" t="s">
        <v>513</v>
      </c>
      <c r="F270" s="27" t="s">
        <v>1394</v>
      </c>
      <c r="G270" s="31" t="s">
        <v>1394</v>
      </c>
      <c r="H270" s="27" t="s">
        <v>1395</v>
      </c>
      <c r="I270" s="27">
        <v>1</v>
      </c>
      <c r="J270" s="30" t="s">
        <v>500</v>
      </c>
      <c r="K270" s="30" t="s">
        <v>1396</v>
      </c>
      <c r="L270" s="27" t="s">
        <v>1397</v>
      </c>
      <c r="M270" s="27"/>
      <c r="N270" s="27" t="s">
        <v>1398</v>
      </c>
      <c r="O270" s="27"/>
    </row>
    <row r="271" spans="1:15">
      <c r="A271" s="27" t="s">
        <v>1309</v>
      </c>
      <c r="B271" s="27" t="s">
        <v>1310</v>
      </c>
      <c r="C271" s="27" t="s">
        <v>1312</v>
      </c>
      <c r="D271" s="28">
        <v>30</v>
      </c>
      <c r="E271" s="29" t="s">
        <v>513</v>
      </c>
      <c r="F271" s="27" t="s">
        <v>1399</v>
      </c>
      <c r="G271" s="32" t="s">
        <v>616</v>
      </c>
      <c r="H271" s="27" t="s">
        <v>1400</v>
      </c>
      <c r="I271" s="27">
        <v>2</v>
      </c>
      <c r="J271" s="30" t="s">
        <v>500</v>
      </c>
      <c r="K271" s="27" t="s">
        <v>616</v>
      </c>
      <c r="L271" s="27" t="s">
        <v>1401</v>
      </c>
      <c r="M271" s="27"/>
      <c r="N271" s="27"/>
      <c r="O271" s="27"/>
    </row>
    <row r="272" spans="1:15">
      <c r="A272" s="27" t="s">
        <v>1309</v>
      </c>
      <c r="B272" s="27" t="s">
        <v>1310</v>
      </c>
      <c r="C272" s="27" t="s">
        <v>1312</v>
      </c>
      <c r="D272" s="28">
        <v>31</v>
      </c>
      <c r="E272" s="29" t="s">
        <v>513</v>
      </c>
      <c r="F272" s="27" t="s">
        <v>1402</v>
      </c>
      <c r="G272" s="45" t="s">
        <v>1403</v>
      </c>
      <c r="H272" s="27" t="s">
        <v>1404</v>
      </c>
      <c r="I272" s="27">
        <v>2</v>
      </c>
      <c r="J272" s="30" t="s">
        <v>500</v>
      </c>
      <c r="K272" s="27" t="s">
        <v>1405</v>
      </c>
      <c r="L272" s="27" t="s">
        <v>1406</v>
      </c>
      <c r="M272" s="27"/>
      <c r="N272" s="27" t="s">
        <v>1407</v>
      </c>
      <c r="O272" s="27"/>
    </row>
    <row r="273" spans="1:15">
      <c r="A273" s="27" t="s">
        <v>1309</v>
      </c>
      <c r="B273" s="27" t="s">
        <v>1310</v>
      </c>
      <c r="C273" s="27" t="s">
        <v>1312</v>
      </c>
      <c r="D273" s="28">
        <v>32</v>
      </c>
      <c r="E273" s="29" t="s">
        <v>513</v>
      </c>
      <c r="F273" s="27" t="s">
        <v>1408</v>
      </c>
      <c r="G273" s="31" t="s">
        <v>1409</v>
      </c>
      <c r="H273" s="27" t="s">
        <v>1410</v>
      </c>
      <c r="I273" s="27">
        <v>2</v>
      </c>
      <c r="J273" s="30" t="s">
        <v>500</v>
      </c>
      <c r="K273" s="30" t="s">
        <v>1411</v>
      </c>
      <c r="L273" s="27" t="s">
        <v>1412</v>
      </c>
      <c r="M273" s="27"/>
      <c r="N273" s="27" t="s">
        <v>1413</v>
      </c>
      <c r="O273" s="27"/>
    </row>
    <row r="274" spans="1:15">
      <c r="A274" s="27" t="s">
        <v>1309</v>
      </c>
      <c r="B274" s="27" t="s">
        <v>1310</v>
      </c>
      <c r="C274" s="27" t="s">
        <v>1312</v>
      </c>
      <c r="D274" s="28">
        <v>33</v>
      </c>
      <c r="E274" s="29" t="s">
        <v>513</v>
      </c>
      <c r="F274" s="27" t="s">
        <v>1414</v>
      </c>
      <c r="G274" s="32" t="s">
        <v>616</v>
      </c>
      <c r="H274" s="27" t="s">
        <v>1415</v>
      </c>
      <c r="I274" s="27">
        <v>2</v>
      </c>
      <c r="J274" s="30" t="s">
        <v>500</v>
      </c>
      <c r="K274" s="27" t="s">
        <v>616</v>
      </c>
      <c r="L274" s="27" t="s">
        <v>1416</v>
      </c>
      <c r="M274" s="27"/>
      <c r="N274" s="27"/>
      <c r="O274" s="27"/>
    </row>
    <row r="275" spans="1:15">
      <c r="A275" s="27" t="s">
        <v>1309</v>
      </c>
      <c r="B275" s="27" t="s">
        <v>1310</v>
      </c>
      <c r="C275" s="27" t="s">
        <v>1312</v>
      </c>
      <c r="D275" s="28">
        <v>34</v>
      </c>
      <c r="E275" s="29" t="s">
        <v>513</v>
      </c>
      <c r="F275" s="27" t="s">
        <v>1417</v>
      </c>
      <c r="G275" s="32" t="s">
        <v>616</v>
      </c>
      <c r="H275" s="27" t="s">
        <v>1418</v>
      </c>
      <c r="I275" s="27">
        <v>20</v>
      </c>
      <c r="J275" s="30" t="s">
        <v>500</v>
      </c>
      <c r="K275" s="27" t="s">
        <v>616</v>
      </c>
      <c r="L275" s="27" t="s">
        <v>1419</v>
      </c>
      <c r="M275" s="27"/>
      <c r="N275" s="27"/>
      <c r="O275" s="27"/>
    </row>
    <row r="276" spans="1:15">
      <c r="A276" s="27" t="s">
        <v>1309</v>
      </c>
      <c r="B276" s="27" t="s">
        <v>1310</v>
      </c>
      <c r="C276" s="27" t="s">
        <v>1312</v>
      </c>
      <c r="D276" s="28">
        <v>35</v>
      </c>
      <c r="E276" s="29" t="s">
        <v>513</v>
      </c>
      <c r="F276" s="27" t="s">
        <v>1420</v>
      </c>
      <c r="G276" s="32" t="s">
        <v>616</v>
      </c>
      <c r="H276" s="27" t="s">
        <v>1421</v>
      </c>
      <c r="I276" s="27">
        <v>10</v>
      </c>
      <c r="J276" s="30" t="s">
        <v>500</v>
      </c>
      <c r="K276" s="27" t="s">
        <v>616</v>
      </c>
      <c r="L276" s="27" t="s">
        <v>1422</v>
      </c>
      <c r="M276" s="27"/>
      <c r="N276" s="27"/>
      <c r="O276" s="27"/>
    </row>
    <row r="277" spans="1:15">
      <c r="A277" s="27" t="s">
        <v>1309</v>
      </c>
      <c r="B277" s="27" t="s">
        <v>1310</v>
      </c>
      <c r="C277" s="27" t="s">
        <v>1312</v>
      </c>
      <c r="D277" s="28">
        <v>36</v>
      </c>
      <c r="E277" s="29" t="s">
        <v>513</v>
      </c>
      <c r="F277" s="27" t="s">
        <v>1423</v>
      </c>
      <c r="G277" s="32" t="s">
        <v>616</v>
      </c>
      <c r="H277" s="27" t="s">
        <v>1424</v>
      </c>
      <c r="I277" s="27">
        <v>20</v>
      </c>
      <c r="J277" s="30" t="s">
        <v>500</v>
      </c>
      <c r="K277" s="27" t="s">
        <v>616</v>
      </c>
      <c r="L277" s="27" t="s">
        <v>1425</v>
      </c>
      <c r="M277" s="27"/>
      <c r="N277" s="27"/>
      <c r="O277" s="27"/>
    </row>
    <row r="278" spans="1:15">
      <c r="A278" s="27" t="s">
        <v>1309</v>
      </c>
      <c r="B278" s="27" t="s">
        <v>1310</v>
      </c>
      <c r="C278" s="27" t="s">
        <v>1312</v>
      </c>
      <c r="D278" s="28">
        <v>37</v>
      </c>
      <c r="E278" s="29" t="s">
        <v>513</v>
      </c>
      <c r="F278" s="27" t="s">
        <v>1426</v>
      </c>
      <c r="G278" s="32" t="s">
        <v>616</v>
      </c>
      <c r="H278" s="27" t="s">
        <v>1427</v>
      </c>
      <c r="I278" s="27">
        <v>20</v>
      </c>
      <c r="J278" s="30" t="s">
        <v>500</v>
      </c>
      <c r="K278" s="27" t="s">
        <v>616</v>
      </c>
      <c r="L278" s="27" t="s">
        <v>1428</v>
      </c>
      <c r="M278" s="27"/>
      <c r="N278" s="27"/>
      <c r="O278" s="27"/>
    </row>
    <row r="279" spans="1:15">
      <c r="A279" s="27" t="s">
        <v>1309</v>
      </c>
      <c r="B279" s="27" t="s">
        <v>1310</v>
      </c>
      <c r="C279" s="27" t="s">
        <v>1312</v>
      </c>
      <c r="D279" s="28">
        <v>38</v>
      </c>
      <c r="E279" s="29" t="s">
        <v>513</v>
      </c>
      <c r="F279" s="27" t="s">
        <v>1429</v>
      </c>
      <c r="G279" s="32" t="s">
        <v>616</v>
      </c>
      <c r="H279" s="27" t="s">
        <v>1430</v>
      </c>
      <c r="I279" s="27">
        <v>2</v>
      </c>
      <c r="J279" s="30" t="s">
        <v>500</v>
      </c>
      <c r="K279" s="27" t="s">
        <v>616</v>
      </c>
      <c r="L279" s="27" t="s">
        <v>1431</v>
      </c>
      <c r="M279" s="27"/>
      <c r="N279" s="27"/>
      <c r="O279" s="27"/>
    </row>
    <row r="280" spans="1:15" ht="27">
      <c r="A280" s="27" t="s">
        <v>1309</v>
      </c>
      <c r="B280" s="27" t="s">
        <v>1310</v>
      </c>
      <c r="C280" s="27" t="s">
        <v>1312</v>
      </c>
      <c r="D280" s="28">
        <v>39</v>
      </c>
      <c r="E280" s="29" t="s">
        <v>513</v>
      </c>
      <c r="F280" s="27" t="s">
        <v>1432</v>
      </c>
      <c r="G280" s="31" t="s">
        <v>1433</v>
      </c>
      <c r="H280" s="27" t="s">
        <v>1434</v>
      </c>
      <c r="I280" s="27">
        <v>80</v>
      </c>
      <c r="J280" s="30" t="s">
        <v>500</v>
      </c>
      <c r="K280" s="30" t="s">
        <v>521</v>
      </c>
      <c r="L280" s="27" t="s">
        <v>1435</v>
      </c>
      <c r="M280" s="27"/>
      <c r="N280" s="27" t="s">
        <v>523</v>
      </c>
      <c r="O280" s="27"/>
    </row>
    <row r="281" spans="1:15">
      <c r="A281" s="27" t="s">
        <v>1309</v>
      </c>
      <c r="B281" s="27" t="s">
        <v>1310</v>
      </c>
      <c r="C281" s="27" t="s">
        <v>1312</v>
      </c>
      <c r="D281" s="28">
        <v>40</v>
      </c>
      <c r="E281" s="29" t="s">
        <v>513</v>
      </c>
      <c r="F281" s="27" t="s">
        <v>1436</v>
      </c>
      <c r="G281" s="31" t="s">
        <v>1437</v>
      </c>
      <c r="H281" s="27" t="s">
        <v>1438</v>
      </c>
      <c r="I281" s="27">
        <v>1</v>
      </c>
      <c r="J281" s="30" t="s">
        <v>500</v>
      </c>
      <c r="K281" s="30" t="s">
        <v>1439</v>
      </c>
      <c r="L281" s="27" t="s">
        <v>1440</v>
      </c>
      <c r="M281" s="27"/>
      <c r="N281" s="27" t="s">
        <v>1441</v>
      </c>
      <c r="O281" s="27"/>
    </row>
    <row r="282" spans="1:15">
      <c r="A282" s="27" t="s">
        <v>1309</v>
      </c>
      <c r="B282" s="27" t="s">
        <v>1310</v>
      </c>
      <c r="C282" s="27" t="s">
        <v>1312</v>
      </c>
      <c r="D282" s="28">
        <v>41</v>
      </c>
      <c r="E282" s="29" t="s">
        <v>513</v>
      </c>
      <c r="F282" s="27" t="s">
        <v>872</v>
      </c>
      <c r="G282" s="31" t="s">
        <v>871</v>
      </c>
      <c r="H282" s="27" t="s">
        <v>1442</v>
      </c>
      <c r="I282" s="27">
        <v>22</v>
      </c>
      <c r="J282" s="30" t="s">
        <v>500</v>
      </c>
      <c r="K282" s="30" t="s">
        <v>874</v>
      </c>
      <c r="L282" s="27" t="s">
        <v>1443</v>
      </c>
      <c r="M282" s="27"/>
      <c r="N282" s="27" t="s">
        <v>876</v>
      </c>
      <c r="O282" s="27"/>
    </row>
    <row r="283" spans="1:15">
      <c r="A283" s="27" t="s">
        <v>1309</v>
      </c>
      <c r="B283" s="27" t="s">
        <v>1310</v>
      </c>
      <c r="C283" s="27" t="s">
        <v>1312</v>
      </c>
      <c r="D283" s="28">
        <v>42</v>
      </c>
      <c r="E283" s="29" t="s">
        <v>513</v>
      </c>
      <c r="F283" s="27" t="s">
        <v>1444</v>
      </c>
      <c r="G283" s="31" t="s">
        <v>1445</v>
      </c>
      <c r="H283" s="27" t="s">
        <v>1446</v>
      </c>
      <c r="I283" s="27">
        <v>10</v>
      </c>
      <c r="J283" s="30" t="s">
        <v>500</v>
      </c>
      <c r="K283" s="30" t="s">
        <v>673</v>
      </c>
      <c r="L283" s="27" t="s">
        <v>1447</v>
      </c>
      <c r="M283" s="27"/>
      <c r="N283" s="27" t="s">
        <v>675</v>
      </c>
      <c r="O283" s="27"/>
    </row>
    <row r="284" spans="1:15">
      <c r="A284" s="27" t="s">
        <v>1309</v>
      </c>
      <c r="B284" s="27" t="s">
        <v>1310</v>
      </c>
      <c r="C284" s="27" t="s">
        <v>1312</v>
      </c>
      <c r="D284" s="28">
        <v>43</v>
      </c>
      <c r="E284" s="29" t="s">
        <v>513</v>
      </c>
      <c r="F284" s="27" t="s">
        <v>1448</v>
      </c>
      <c r="G284" s="31" t="s">
        <v>591</v>
      </c>
      <c r="H284" s="27" t="s">
        <v>1449</v>
      </c>
      <c r="I284" s="27">
        <v>60</v>
      </c>
      <c r="J284" s="30" t="s">
        <v>500</v>
      </c>
      <c r="K284" s="30" t="s">
        <v>593</v>
      </c>
      <c r="L284" s="27" t="s">
        <v>1450</v>
      </c>
      <c r="M284" s="27"/>
      <c r="N284" s="27" t="s">
        <v>595</v>
      </c>
      <c r="O284" s="27"/>
    </row>
    <row r="285" spans="1:15">
      <c r="A285" s="27" t="s">
        <v>1309</v>
      </c>
      <c r="B285" s="27" t="s">
        <v>1310</v>
      </c>
      <c r="C285" s="27" t="s">
        <v>1312</v>
      </c>
      <c r="D285" s="28">
        <v>44</v>
      </c>
      <c r="E285" s="29" t="s">
        <v>513</v>
      </c>
      <c r="F285" s="27" t="s">
        <v>1451</v>
      </c>
      <c r="G285" s="31" t="s">
        <v>597</v>
      </c>
      <c r="H285" s="27" t="s">
        <v>1452</v>
      </c>
      <c r="I285" s="27">
        <v>30</v>
      </c>
      <c r="J285" s="30" t="s">
        <v>500</v>
      </c>
      <c r="K285" s="30" t="s">
        <v>599</v>
      </c>
      <c r="L285" s="27" t="s">
        <v>1453</v>
      </c>
      <c r="M285" s="27"/>
      <c r="N285" s="27" t="s">
        <v>601</v>
      </c>
      <c r="O285" s="27"/>
    </row>
    <row r="286" spans="1:15">
      <c r="A286" s="27" t="s">
        <v>1309</v>
      </c>
      <c r="B286" s="27" t="s">
        <v>1310</v>
      </c>
      <c r="C286" s="27" t="s">
        <v>1312</v>
      </c>
      <c r="D286" s="28">
        <v>45</v>
      </c>
      <c r="E286" s="29" t="s">
        <v>513</v>
      </c>
      <c r="F286" s="27" t="s">
        <v>1454</v>
      </c>
      <c r="G286" s="31" t="s">
        <v>1455</v>
      </c>
      <c r="H286" s="27" t="s">
        <v>1456</v>
      </c>
      <c r="I286" s="27">
        <v>11</v>
      </c>
      <c r="J286" s="30" t="s">
        <v>500</v>
      </c>
      <c r="K286" s="30" t="s">
        <v>558</v>
      </c>
      <c r="L286" s="27" t="s">
        <v>1457</v>
      </c>
      <c r="M286" s="27"/>
      <c r="N286" s="27" t="s">
        <v>560</v>
      </c>
      <c r="O286" s="27"/>
    </row>
    <row r="287" spans="1:15" ht="27">
      <c r="A287" s="27" t="s">
        <v>1309</v>
      </c>
      <c r="B287" s="27" t="s">
        <v>1310</v>
      </c>
      <c r="C287" s="27" t="s">
        <v>1312</v>
      </c>
      <c r="D287" s="28">
        <v>46</v>
      </c>
      <c r="E287" s="29" t="s">
        <v>513</v>
      </c>
      <c r="F287" s="27" t="s">
        <v>1458</v>
      </c>
      <c r="G287" s="31" t="s">
        <v>562</v>
      </c>
      <c r="H287" s="27" t="s">
        <v>1459</v>
      </c>
      <c r="I287" s="27">
        <v>8</v>
      </c>
      <c r="J287" s="27" t="s">
        <v>1205</v>
      </c>
      <c r="K287" s="30" t="s">
        <v>564</v>
      </c>
      <c r="L287" s="27" t="s">
        <v>1460</v>
      </c>
      <c r="M287" s="27"/>
      <c r="N287" s="27" t="s">
        <v>566</v>
      </c>
      <c r="O287" s="27"/>
    </row>
    <row r="288" spans="1:15" ht="27">
      <c r="A288" s="27" t="s">
        <v>1309</v>
      </c>
      <c r="B288" s="27" t="s">
        <v>1310</v>
      </c>
      <c r="C288" s="27" t="s">
        <v>1312</v>
      </c>
      <c r="D288" s="28">
        <v>47</v>
      </c>
      <c r="E288" s="29" t="s">
        <v>513</v>
      </c>
      <c r="F288" s="27" t="s">
        <v>1461</v>
      </c>
      <c r="G288" s="31" t="s">
        <v>568</v>
      </c>
      <c r="H288" s="27" t="s">
        <v>1462</v>
      </c>
      <c r="I288" s="27">
        <v>8</v>
      </c>
      <c r="J288" s="27" t="s">
        <v>1205</v>
      </c>
      <c r="K288" s="30" t="s">
        <v>570</v>
      </c>
      <c r="L288" s="27" t="s">
        <v>571</v>
      </c>
      <c r="M288" s="27"/>
      <c r="N288" s="27" t="s">
        <v>572</v>
      </c>
      <c r="O288" s="27"/>
    </row>
    <row r="289" spans="1:15">
      <c r="A289" s="27" t="s">
        <v>1309</v>
      </c>
      <c r="B289" s="27" t="s">
        <v>1310</v>
      </c>
      <c r="C289" s="27" t="s">
        <v>1312</v>
      </c>
      <c r="D289" s="28">
        <v>48</v>
      </c>
      <c r="E289" s="29" t="s">
        <v>513</v>
      </c>
      <c r="F289" s="27" t="s">
        <v>574</v>
      </c>
      <c r="G289" s="32" t="s">
        <v>574</v>
      </c>
      <c r="H289" s="27" t="s">
        <v>1463</v>
      </c>
      <c r="I289" s="27">
        <v>66</v>
      </c>
      <c r="J289" s="30" t="s">
        <v>500</v>
      </c>
      <c r="K289" s="30" t="s">
        <v>1464</v>
      </c>
      <c r="L289" s="27" t="s">
        <v>1465</v>
      </c>
      <c r="M289" s="27"/>
      <c r="N289" s="27" t="s">
        <v>579</v>
      </c>
      <c r="O289" s="27"/>
    </row>
    <row r="290" spans="1:15">
      <c r="A290" s="27" t="s">
        <v>1309</v>
      </c>
      <c r="B290" s="27" t="s">
        <v>1310</v>
      </c>
      <c r="C290" s="27" t="s">
        <v>1312</v>
      </c>
      <c r="D290" s="28">
        <v>49</v>
      </c>
      <c r="E290" s="29" t="s">
        <v>513</v>
      </c>
      <c r="F290" s="27" t="s">
        <v>1466</v>
      </c>
      <c r="G290" s="32" t="s">
        <v>1466</v>
      </c>
      <c r="H290" s="27" t="s">
        <v>1467</v>
      </c>
      <c r="I290" s="27">
        <v>30</v>
      </c>
      <c r="J290" s="30" t="s">
        <v>500</v>
      </c>
      <c r="K290" s="30" t="s">
        <v>583</v>
      </c>
      <c r="L290" s="27" t="s">
        <v>1468</v>
      </c>
      <c r="M290" s="27"/>
      <c r="N290" s="27" t="s">
        <v>584</v>
      </c>
      <c r="O290" s="27"/>
    </row>
    <row r="291" spans="1:15">
      <c r="A291" s="27" t="s">
        <v>1309</v>
      </c>
      <c r="B291" s="27" t="s">
        <v>1310</v>
      </c>
      <c r="C291" s="27" t="s">
        <v>1312</v>
      </c>
      <c r="D291" s="28">
        <v>50</v>
      </c>
      <c r="E291" s="29" t="s">
        <v>513</v>
      </c>
      <c r="F291" s="27" t="s">
        <v>1469</v>
      </c>
      <c r="G291" s="32" t="s">
        <v>1469</v>
      </c>
      <c r="H291" s="27" t="s">
        <v>1470</v>
      </c>
      <c r="I291" s="27">
        <v>2</v>
      </c>
      <c r="J291" s="30" t="s">
        <v>500</v>
      </c>
      <c r="K291" s="30" t="s">
        <v>1471</v>
      </c>
      <c r="L291" s="27" t="s">
        <v>1472</v>
      </c>
      <c r="M291" s="27"/>
      <c r="N291" s="27" t="s">
        <v>589</v>
      </c>
      <c r="O291" s="27"/>
    </row>
    <row r="292" spans="1:15">
      <c r="A292" s="27" t="s">
        <v>1309</v>
      </c>
      <c r="B292" s="27" t="s">
        <v>1310</v>
      </c>
      <c r="C292" s="27" t="s">
        <v>1312</v>
      </c>
      <c r="D292" s="28">
        <v>51</v>
      </c>
      <c r="E292" s="29" t="s">
        <v>513</v>
      </c>
      <c r="F292" s="27" t="s">
        <v>1473</v>
      </c>
      <c r="G292" s="32" t="s">
        <v>616</v>
      </c>
      <c r="H292" s="27" t="s">
        <v>1474</v>
      </c>
      <c r="I292" s="27">
        <v>80</v>
      </c>
      <c r="J292" s="30" t="s">
        <v>500</v>
      </c>
      <c r="K292" s="30" t="s">
        <v>616</v>
      </c>
      <c r="L292" s="27" t="s">
        <v>1475</v>
      </c>
      <c r="M292" s="27"/>
      <c r="N292" s="27"/>
      <c r="O292" s="27"/>
    </row>
    <row r="293" spans="1:15">
      <c r="A293" s="27" t="s">
        <v>1309</v>
      </c>
      <c r="B293" s="27" t="s">
        <v>1310</v>
      </c>
      <c r="C293" s="27" t="s">
        <v>1312</v>
      </c>
      <c r="D293" s="28">
        <v>52</v>
      </c>
      <c r="E293" s="29" t="s">
        <v>513</v>
      </c>
      <c r="F293" s="27" t="s">
        <v>1476</v>
      </c>
      <c r="G293" s="32" t="s">
        <v>616</v>
      </c>
      <c r="H293" s="27" t="s">
        <v>1477</v>
      </c>
      <c r="I293" s="27">
        <v>1</v>
      </c>
      <c r="J293" s="30" t="s">
        <v>500</v>
      </c>
      <c r="K293" s="30" t="s">
        <v>616</v>
      </c>
      <c r="L293" s="27" t="s">
        <v>1478</v>
      </c>
      <c r="M293" s="27"/>
      <c r="N293" s="27"/>
      <c r="O293" s="27"/>
    </row>
    <row r="294" spans="1:15">
      <c r="A294" s="27" t="s">
        <v>1309</v>
      </c>
      <c r="B294" s="27" t="s">
        <v>1310</v>
      </c>
      <c r="C294" s="27" t="s">
        <v>1312</v>
      </c>
      <c r="D294" s="28">
        <v>53</v>
      </c>
      <c r="E294" s="29" t="s">
        <v>513</v>
      </c>
      <c r="F294" s="27" t="s">
        <v>1479</v>
      </c>
      <c r="G294" s="31" t="s">
        <v>602</v>
      </c>
      <c r="H294" s="27" t="s">
        <v>1480</v>
      </c>
      <c r="I294" s="27">
        <v>4</v>
      </c>
      <c r="J294" s="30" t="s">
        <v>500</v>
      </c>
      <c r="K294" s="30" t="s">
        <v>1481</v>
      </c>
      <c r="L294" s="27" t="s">
        <v>605</v>
      </c>
      <c r="M294" s="27"/>
      <c r="N294" s="27" t="s">
        <v>607</v>
      </c>
      <c r="O294" s="27"/>
    </row>
    <row r="295" spans="1:15">
      <c r="A295" s="27" t="s">
        <v>1309</v>
      </c>
      <c r="B295" s="27" t="s">
        <v>1310</v>
      </c>
      <c r="C295" s="27" t="s">
        <v>1312</v>
      </c>
      <c r="D295" s="28">
        <v>54</v>
      </c>
      <c r="E295" s="29" t="s">
        <v>513</v>
      </c>
      <c r="F295" s="27" t="s">
        <v>608</v>
      </c>
      <c r="G295" s="31" t="s">
        <v>609</v>
      </c>
      <c r="H295" s="27" t="s">
        <v>1482</v>
      </c>
      <c r="I295" s="27">
        <v>1</v>
      </c>
      <c r="J295" s="30" t="s">
        <v>500</v>
      </c>
      <c r="K295" s="30" t="s">
        <v>611</v>
      </c>
      <c r="L295" s="27" t="s">
        <v>612</v>
      </c>
      <c r="M295" s="27"/>
      <c r="N295" s="27" t="s">
        <v>614</v>
      </c>
      <c r="O295" s="27"/>
    </row>
    <row r="296" spans="1:15">
      <c r="A296" s="30" t="s">
        <v>1309</v>
      </c>
      <c r="B296" s="30" t="s">
        <v>1310</v>
      </c>
      <c r="C296" s="30" t="s">
        <v>1312</v>
      </c>
      <c r="D296" s="28">
        <v>55</v>
      </c>
      <c r="E296" s="28" t="s">
        <v>513</v>
      </c>
      <c r="F296" s="30" t="s">
        <v>1483</v>
      </c>
      <c r="G296" s="31" t="s">
        <v>616</v>
      </c>
      <c r="H296" s="30" t="s">
        <v>1484</v>
      </c>
      <c r="I296" s="30">
        <v>4</v>
      </c>
      <c r="J296" s="30" t="s">
        <v>500</v>
      </c>
      <c r="K296" s="30" t="s">
        <v>616</v>
      </c>
      <c r="L296" s="30" t="s">
        <v>621</v>
      </c>
      <c r="M296" s="30"/>
      <c r="N296" s="27"/>
      <c r="O296" s="27"/>
    </row>
    <row r="297" spans="1:15">
      <c r="A297" s="30" t="s">
        <v>1309</v>
      </c>
      <c r="B297" s="30" t="s">
        <v>1310</v>
      </c>
      <c r="C297" s="30" t="s">
        <v>1312</v>
      </c>
      <c r="D297" s="28">
        <v>56</v>
      </c>
      <c r="E297" s="28" t="s">
        <v>513</v>
      </c>
      <c r="F297" s="30" t="s">
        <v>1485</v>
      </c>
      <c r="G297" s="31" t="s">
        <v>1486</v>
      </c>
      <c r="H297" s="30" t="s">
        <v>1015</v>
      </c>
      <c r="I297" s="30">
        <v>2</v>
      </c>
      <c r="J297" s="30" t="s">
        <v>500</v>
      </c>
      <c r="K297" s="30" t="s">
        <v>1016</v>
      </c>
      <c r="L297" s="30" t="s">
        <v>1487</v>
      </c>
      <c r="M297" s="30"/>
      <c r="N297" s="27" t="s">
        <v>1018</v>
      </c>
      <c r="O297" s="27"/>
    </row>
    <row r="298" spans="1:15">
      <c r="A298" s="30" t="s">
        <v>1309</v>
      </c>
      <c r="B298" s="30" t="s">
        <v>1310</v>
      </c>
      <c r="C298" s="30" t="s">
        <v>1312</v>
      </c>
      <c r="D298" s="28">
        <v>57</v>
      </c>
      <c r="E298" s="28" t="s">
        <v>513</v>
      </c>
      <c r="F298" s="30" t="s">
        <v>1488</v>
      </c>
      <c r="G298" s="31" t="s">
        <v>616</v>
      </c>
      <c r="H298" s="30" t="s">
        <v>1489</v>
      </c>
      <c r="I298" s="30">
        <v>1</v>
      </c>
      <c r="J298" s="30" t="s">
        <v>500</v>
      </c>
      <c r="K298" s="30" t="s">
        <v>616</v>
      </c>
      <c r="L298" s="30" t="s">
        <v>1490</v>
      </c>
      <c r="M298" s="30"/>
      <c r="N298" s="27"/>
      <c r="O298" s="27"/>
    </row>
    <row r="299" spans="1:15">
      <c r="A299" s="30" t="s">
        <v>1309</v>
      </c>
      <c r="B299" s="30" t="s">
        <v>1310</v>
      </c>
      <c r="C299" s="30" t="s">
        <v>1312</v>
      </c>
      <c r="D299" s="28">
        <v>58</v>
      </c>
      <c r="E299" s="28" t="s">
        <v>513</v>
      </c>
      <c r="F299" s="30" t="s">
        <v>976</v>
      </c>
      <c r="G299" s="31" t="s">
        <v>977</v>
      </c>
      <c r="H299" s="30" t="s">
        <v>1491</v>
      </c>
      <c r="I299" s="30">
        <v>11</v>
      </c>
      <c r="J299" s="30" t="s">
        <v>1205</v>
      </c>
      <c r="K299" s="30" t="s">
        <v>979</v>
      </c>
      <c r="L299" s="30" t="s">
        <v>980</v>
      </c>
      <c r="M299" s="30"/>
      <c r="N299" s="27" t="s">
        <v>981</v>
      </c>
      <c r="O299" s="27"/>
    </row>
    <row r="300" spans="1:15">
      <c r="A300" s="30" t="s">
        <v>1309</v>
      </c>
      <c r="B300" s="30" t="s">
        <v>1310</v>
      </c>
      <c r="C300" s="30" t="s">
        <v>1312</v>
      </c>
      <c r="D300" s="28">
        <v>59</v>
      </c>
      <c r="E300" s="28" t="s">
        <v>513</v>
      </c>
      <c r="F300" s="30" t="s">
        <v>982</v>
      </c>
      <c r="G300" s="31" t="s">
        <v>983</v>
      </c>
      <c r="H300" s="30" t="s">
        <v>1492</v>
      </c>
      <c r="I300" s="30">
        <v>2</v>
      </c>
      <c r="J300" s="30" t="s">
        <v>500</v>
      </c>
      <c r="K300" s="30" t="s">
        <v>985</v>
      </c>
      <c r="L300" s="30" t="s">
        <v>986</v>
      </c>
      <c r="M300" s="30"/>
      <c r="N300" s="27" t="s">
        <v>988</v>
      </c>
      <c r="O300" s="27"/>
    </row>
    <row r="301" spans="1:15">
      <c r="A301" s="30" t="s">
        <v>1309</v>
      </c>
      <c r="B301" s="30" t="s">
        <v>1310</v>
      </c>
      <c r="C301" s="30" t="s">
        <v>1312</v>
      </c>
      <c r="D301" s="28">
        <v>60</v>
      </c>
      <c r="E301" s="28" t="s">
        <v>513</v>
      </c>
      <c r="F301" s="30" t="s">
        <v>989</v>
      </c>
      <c r="G301" s="31" t="s">
        <v>616</v>
      </c>
      <c r="H301" s="30" t="s">
        <v>1493</v>
      </c>
      <c r="I301" s="30">
        <v>2</v>
      </c>
      <c r="J301" s="30" t="s">
        <v>500</v>
      </c>
      <c r="K301" s="30" t="s">
        <v>616</v>
      </c>
      <c r="L301" s="30" t="s">
        <v>991</v>
      </c>
      <c r="M301" s="30"/>
      <c r="N301" s="27"/>
      <c r="O301" s="27"/>
    </row>
    <row r="302" spans="1:15">
      <c r="A302" s="27" t="s">
        <v>1309</v>
      </c>
      <c r="B302" s="27" t="s">
        <v>1310</v>
      </c>
      <c r="C302" s="27" t="s">
        <v>1312</v>
      </c>
      <c r="D302" s="28">
        <v>61</v>
      </c>
      <c r="E302" s="29" t="s">
        <v>513</v>
      </c>
      <c r="F302" s="27" t="s">
        <v>532</v>
      </c>
      <c r="G302" s="31" t="s">
        <v>1080</v>
      </c>
      <c r="H302" s="27" t="s">
        <v>1494</v>
      </c>
      <c r="I302" s="27">
        <v>10</v>
      </c>
      <c r="J302" s="30" t="s">
        <v>500</v>
      </c>
      <c r="K302" s="30" t="s">
        <v>535</v>
      </c>
      <c r="L302" s="27" t="s">
        <v>536</v>
      </c>
      <c r="M302" s="27"/>
      <c r="N302" s="27" t="s">
        <v>537</v>
      </c>
      <c r="O302" s="27"/>
    </row>
    <row r="303" spans="1:15" ht="27">
      <c r="A303" s="27" t="s">
        <v>1309</v>
      </c>
      <c r="B303" s="27" t="s">
        <v>1310</v>
      </c>
      <c r="C303" s="27" t="s">
        <v>1312</v>
      </c>
      <c r="D303" s="28">
        <v>62</v>
      </c>
      <c r="E303" s="29" t="s">
        <v>513</v>
      </c>
      <c r="F303" s="27" t="s">
        <v>538</v>
      </c>
      <c r="G303" s="31" t="s">
        <v>1082</v>
      </c>
      <c r="H303" s="27" t="s">
        <v>1083</v>
      </c>
      <c r="I303" s="27">
        <v>8</v>
      </c>
      <c r="J303" s="30" t="s">
        <v>1205</v>
      </c>
      <c r="K303" s="30" t="s">
        <v>541</v>
      </c>
      <c r="L303" s="27" t="s">
        <v>542</v>
      </c>
      <c r="M303" s="27"/>
      <c r="N303" s="27" t="s">
        <v>543</v>
      </c>
      <c r="O303" s="27"/>
    </row>
    <row r="304" spans="1:15" ht="27">
      <c r="A304" s="27" t="s">
        <v>1309</v>
      </c>
      <c r="B304" s="27" t="s">
        <v>1310</v>
      </c>
      <c r="C304" s="27" t="s">
        <v>1312</v>
      </c>
      <c r="D304" s="28">
        <v>63</v>
      </c>
      <c r="E304" s="29" t="s">
        <v>513</v>
      </c>
      <c r="F304" s="27" t="s">
        <v>1495</v>
      </c>
      <c r="G304" s="31" t="s">
        <v>1496</v>
      </c>
      <c r="H304" s="27" t="s">
        <v>546</v>
      </c>
      <c r="I304" s="27">
        <v>8</v>
      </c>
      <c r="J304" s="30" t="s">
        <v>1205</v>
      </c>
      <c r="K304" s="30" t="s">
        <v>547</v>
      </c>
      <c r="L304" s="27" t="s">
        <v>548</v>
      </c>
      <c r="M304" s="27"/>
      <c r="N304" s="27" t="s">
        <v>549</v>
      </c>
      <c r="O304" s="27"/>
    </row>
    <row r="305" spans="1:15">
      <c r="A305" s="27" t="s">
        <v>1309</v>
      </c>
      <c r="B305" s="27" t="s">
        <v>1310</v>
      </c>
      <c r="C305" s="27" t="s">
        <v>1312</v>
      </c>
      <c r="D305" s="28">
        <v>64</v>
      </c>
      <c r="E305" s="29" t="s">
        <v>513</v>
      </c>
      <c r="F305" s="27" t="s">
        <v>550</v>
      </c>
      <c r="G305" s="31" t="s">
        <v>1497</v>
      </c>
      <c r="H305" s="27" t="s">
        <v>551</v>
      </c>
      <c r="I305" s="27">
        <v>20</v>
      </c>
      <c r="J305" s="30" t="s">
        <v>500</v>
      </c>
      <c r="K305" s="30" t="s">
        <v>552</v>
      </c>
      <c r="L305" s="27" t="s">
        <v>553</v>
      </c>
      <c r="M305" s="27"/>
      <c r="N305" s="27" t="s">
        <v>554</v>
      </c>
      <c r="O305" s="27"/>
    </row>
    <row r="306" spans="1:15">
      <c r="A306" s="27" t="s">
        <v>1309</v>
      </c>
      <c r="B306" s="27" t="s">
        <v>1310</v>
      </c>
      <c r="C306" s="27" t="s">
        <v>1312</v>
      </c>
      <c r="D306" s="28">
        <v>65</v>
      </c>
      <c r="E306" s="29" t="s">
        <v>513</v>
      </c>
      <c r="F306" s="27" t="s">
        <v>1498</v>
      </c>
      <c r="G306" s="31" t="s">
        <v>885</v>
      </c>
      <c r="H306" s="27" t="s">
        <v>1499</v>
      </c>
      <c r="I306" s="27">
        <v>6</v>
      </c>
      <c r="J306" s="30" t="s">
        <v>500</v>
      </c>
      <c r="K306" s="30" t="s">
        <v>655</v>
      </c>
      <c r="L306" s="27" t="s">
        <v>656</v>
      </c>
      <c r="M306" s="27"/>
      <c r="N306" s="27" t="s">
        <v>657</v>
      </c>
      <c r="O306" s="27"/>
    </row>
    <row r="307" spans="1:15" ht="27">
      <c r="A307" s="27" t="s">
        <v>1309</v>
      </c>
      <c r="B307" s="27" t="s">
        <v>1310</v>
      </c>
      <c r="C307" s="27" t="s">
        <v>1312</v>
      </c>
      <c r="D307" s="28">
        <v>66</v>
      </c>
      <c r="E307" s="29" t="s">
        <v>513</v>
      </c>
      <c r="F307" s="27" t="s">
        <v>1001</v>
      </c>
      <c r="G307" s="31" t="s">
        <v>1002</v>
      </c>
      <c r="H307" s="27" t="s">
        <v>1500</v>
      </c>
      <c r="I307" s="27">
        <v>2</v>
      </c>
      <c r="J307" s="30" t="s">
        <v>500</v>
      </c>
      <c r="K307" s="30" t="s">
        <v>1501</v>
      </c>
      <c r="L307" s="27" t="s">
        <v>1005</v>
      </c>
      <c r="M307" s="27"/>
      <c r="N307" s="27" t="s">
        <v>1006</v>
      </c>
      <c r="O307" s="27"/>
    </row>
    <row r="308" spans="1:15" ht="27">
      <c r="A308" s="27" t="s">
        <v>1309</v>
      </c>
      <c r="B308" s="27" t="s">
        <v>1310</v>
      </c>
      <c r="C308" s="27" t="s">
        <v>1312</v>
      </c>
      <c r="D308" s="28">
        <v>67</v>
      </c>
      <c r="E308" s="29" t="s">
        <v>513</v>
      </c>
      <c r="F308" s="27" t="s">
        <v>645</v>
      </c>
      <c r="G308" s="31" t="s">
        <v>1502</v>
      </c>
      <c r="H308" s="27" t="s">
        <v>1503</v>
      </c>
      <c r="I308" s="27">
        <v>1</v>
      </c>
      <c r="J308" s="30" t="s">
        <v>500</v>
      </c>
      <c r="K308" s="30" t="s">
        <v>648</v>
      </c>
      <c r="L308" s="27" t="s">
        <v>649</v>
      </c>
      <c r="M308" s="27"/>
      <c r="N308" s="27" t="s">
        <v>651</v>
      </c>
      <c r="O308" s="27"/>
    </row>
    <row r="309" spans="1:15">
      <c r="A309" s="27" t="s">
        <v>1309</v>
      </c>
      <c r="B309" s="27" t="s">
        <v>1310</v>
      </c>
      <c r="C309" s="27" t="s">
        <v>1312</v>
      </c>
      <c r="D309" s="28">
        <v>68</v>
      </c>
      <c r="E309" s="29" t="s">
        <v>513</v>
      </c>
      <c r="F309" s="27" t="s">
        <v>888</v>
      </c>
      <c r="G309" s="31" t="s">
        <v>1256</v>
      </c>
      <c r="H309" s="27" t="s">
        <v>1504</v>
      </c>
      <c r="I309" s="27">
        <v>2</v>
      </c>
      <c r="J309" s="30" t="s">
        <v>500</v>
      </c>
      <c r="K309" s="30" t="s">
        <v>1505</v>
      </c>
      <c r="L309" s="27" t="s">
        <v>892</v>
      </c>
      <c r="M309" s="27"/>
      <c r="N309" s="27" t="s">
        <v>893</v>
      </c>
      <c r="O309" s="27"/>
    </row>
    <row r="310" spans="1:15">
      <c r="A310" s="27" t="s">
        <v>1309</v>
      </c>
      <c r="B310" s="27" t="s">
        <v>1310</v>
      </c>
      <c r="C310" s="27" t="s">
        <v>1312</v>
      </c>
      <c r="D310" s="28">
        <v>69</v>
      </c>
      <c r="E310" s="29" t="s">
        <v>513</v>
      </c>
      <c r="F310" s="27" t="s">
        <v>894</v>
      </c>
      <c r="G310" s="31" t="s">
        <v>1506</v>
      </c>
      <c r="H310" s="27" t="s">
        <v>1507</v>
      </c>
      <c r="I310" s="27">
        <v>1</v>
      </c>
      <c r="J310" s="30" t="s">
        <v>500</v>
      </c>
      <c r="K310" s="30" t="s">
        <v>897</v>
      </c>
      <c r="L310" s="27" t="s">
        <v>898</v>
      </c>
      <c r="M310" s="27"/>
      <c r="N310" s="27" t="s">
        <v>899</v>
      </c>
      <c r="O310" s="27"/>
    </row>
    <row r="311" spans="1:15">
      <c r="A311" s="27" t="s">
        <v>1309</v>
      </c>
      <c r="B311" s="27" t="s">
        <v>1310</v>
      </c>
      <c r="C311" s="27" t="s">
        <v>1312</v>
      </c>
      <c r="D311" s="28">
        <v>70</v>
      </c>
      <c r="E311" s="29" t="s">
        <v>513</v>
      </c>
      <c r="F311" s="27" t="s">
        <v>676</v>
      </c>
      <c r="G311" s="31" t="s">
        <v>677</v>
      </c>
      <c r="H311" s="27" t="s">
        <v>1508</v>
      </c>
      <c r="I311" s="27">
        <v>1</v>
      </c>
      <c r="J311" s="30" t="s">
        <v>500</v>
      </c>
      <c r="K311" s="30" t="s">
        <v>679</v>
      </c>
      <c r="L311" s="27" t="s">
        <v>680</v>
      </c>
      <c r="M311" s="27"/>
      <c r="N311" s="27" t="s">
        <v>682</v>
      </c>
      <c r="O311" s="27"/>
    </row>
    <row r="312" spans="1:15">
      <c r="A312" s="27" t="s">
        <v>1309</v>
      </c>
      <c r="B312" s="27" t="s">
        <v>1310</v>
      </c>
      <c r="C312" s="27" t="s">
        <v>1312</v>
      </c>
      <c r="D312" s="28">
        <v>71</v>
      </c>
      <c r="E312" s="29" t="s">
        <v>513</v>
      </c>
      <c r="F312" s="27" t="s">
        <v>639</v>
      </c>
      <c r="G312" s="31" t="s">
        <v>640</v>
      </c>
      <c r="H312" s="27" t="s">
        <v>1509</v>
      </c>
      <c r="I312" s="27">
        <v>2</v>
      </c>
      <c r="J312" s="30" t="s">
        <v>500</v>
      </c>
      <c r="K312" s="30" t="s">
        <v>642</v>
      </c>
      <c r="L312" s="27" t="s">
        <v>643</v>
      </c>
      <c r="M312" s="27"/>
      <c r="N312" s="27" t="s">
        <v>644</v>
      </c>
      <c r="O312" s="27"/>
    </row>
    <row r="313" spans="1:15">
      <c r="A313" s="27" t="s">
        <v>1309</v>
      </c>
      <c r="B313" s="27" t="s">
        <v>1310</v>
      </c>
      <c r="C313" s="27" t="s">
        <v>1312</v>
      </c>
      <c r="D313" s="28">
        <v>72</v>
      </c>
      <c r="E313" s="29" t="s">
        <v>513</v>
      </c>
      <c r="F313" s="27" t="s">
        <v>1030</v>
      </c>
      <c r="G313" s="31" t="s">
        <v>1031</v>
      </c>
      <c r="H313" s="27" t="s">
        <v>1510</v>
      </c>
      <c r="I313" s="27">
        <v>10</v>
      </c>
      <c r="J313" s="30" t="s">
        <v>500</v>
      </c>
      <c r="K313" s="30" t="s">
        <v>1033</v>
      </c>
      <c r="L313" s="27" t="s">
        <v>1034</v>
      </c>
      <c r="M313" s="27"/>
      <c r="N313" s="27" t="s">
        <v>1035</v>
      </c>
      <c r="O313" s="27"/>
    </row>
    <row r="314" spans="1:15">
      <c r="A314" s="27" t="s">
        <v>1309</v>
      </c>
      <c r="B314" s="27" t="s">
        <v>1310</v>
      </c>
      <c r="C314" s="27" t="s">
        <v>1312</v>
      </c>
      <c r="D314" s="28">
        <v>73</v>
      </c>
      <c r="E314" s="29" t="s">
        <v>513</v>
      </c>
      <c r="F314" s="27" t="s">
        <v>1511</v>
      </c>
      <c r="G314" s="31" t="s">
        <v>1037</v>
      </c>
      <c r="H314" s="27" t="s">
        <v>1512</v>
      </c>
      <c r="I314" s="27">
        <v>10</v>
      </c>
      <c r="J314" s="30" t="s">
        <v>500</v>
      </c>
      <c r="K314" s="30" t="s">
        <v>1513</v>
      </c>
      <c r="L314" s="27" t="s">
        <v>1040</v>
      </c>
      <c r="M314" s="27"/>
      <c r="N314" s="27" t="s">
        <v>1041</v>
      </c>
      <c r="O314" s="27"/>
    </row>
    <row r="315" spans="1:15">
      <c r="A315" s="27" t="s">
        <v>1309</v>
      </c>
      <c r="B315" s="27" t="s">
        <v>1310</v>
      </c>
      <c r="C315" s="27" t="s">
        <v>1312</v>
      </c>
      <c r="D315" s="28">
        <v>74</v>
      </c>
      <c r="E315" s="29" t="s">
        <v>513</v>
      </c>
      <c r="F315" s="27" t="s">
        <v>1514</v>
      </c>
      <c r="G315" s="45" t="s">
        <v>1515</v>
      </c>
      <c r="H315" s="27" t="s">
        <v>1516</v>
      </c>
      <c r="I315" s="27">
        <v>2</v>
      </c>
      <c r="J315" s="30" t="s">
        <v>500</v>
      </c>
      <c r="K315" s="30" t="s">
        <v>1517</v>
      </c>
      <c r="L315" s="27" t="s">
        <v>529</v>
      </c>
      <c r="M315" s="27"/>
      <c r="N315" s="27" t="s">
        <v>531</v>
      </c>
      <c r="O315" s="27"/>
    </row>
    <row r="316" spans="1:15">
      <c r="A316" s="27" t="s">
        <v>1309</v>
      </c>
      <c r="B316" s="27" t="s">
        <v>1310</v>
      </c>
      <c r="C316" s="27" t="s">
        <v>1312</v>
      </c>
      <c r="D316" s="28">
        <v>75</v>
      </c>
      <c r="E316" s="29" t="s">
        <v>513</v>
      </c>
      <c r="F316" s="27" t="s">
        <v>659</v>
      </c>
      <c r="G316" s="31" t="s">
        <v>658</v>
      </c>
      <c r="H316" s="27" t="s">
        <v>1518</v>
      </c>
      <c r="I316" s="27">
        <v>9</v>
      </c>
      <c r="J316" s="30" t="s">
        <v>500</v>
      </c>
      <c r="K316" s="30" t="s">
        <v>661</v>
      </c>
      <c r="L316" s="27" t="s">
        <v>1519</v>
      </c>
      <c r="M316" s="27"/>
      <c r="N316" s="27" t="s">
        <v>663</v>
      </c>
      <c r="O316" s="27"/>
    </row>
    <row r="317" spans="1:15" ht="27">
      <c r="A317" s="27" t="s">
        <v>1309</v>
      </c>
      <c r="B317" s="27" t="s">
        <v>1310</v>
      </c>
      <c r="C317" s="27" t="s">
        <v>1312</v>
      </c>
      <c r="D317" s="28">
        <v>76</v>
      </c>
      <c r="E317" s="29" t="s">
        <v>513</v>
      </c>
      <c r="F317" s="27" t="s">
        <v>1520</v>
      </c>
      <c r="G317" s="31" t="s">
        <v>1521</v>
      </c>
      <c r="H317" s="27" t="s">
        <v>1522</v>
      </c>
      <c r="I317" s="27">
        <v>1</v>
      </c>
      <c r="J317" s="30" t="s">
        <v>500</v>
      </c>
      <c r="K317" s="30" t="s">
        <v>1523</v>
      </c>
      <c r="L317" s="27" t="s">
        <v>1524</v>
      </c>
      <c r="M317" s="32" t="s">
        <v>1324</v>
      </c>
      <c r="N317" s="27" t="s">
        <v>1525</v>
      </c>
      <c r="O317" s="27"/>
    </row>
    <row r="318" spans="1:15" ht="27">
      <c r="A318" s="27" t="s">
        <v>1309</v>
      </c>
      <c r="B318" s="27" t="s">
        <v>1310</v>
      </c>
      <c r="C318" s="27" t="s">
        <v>1312</v>
      </c>
      <c r="D318" s="28">
        <v>77</v>
      </c>
      <c r="E318" s="29" t="s">
        <v>513</v>
      </c>
      <c r="F318" s="27" t="s">
        <v>1526</v>
      </c>
      <c r="G318" s="31" t="s">
        <v>1527</v>
      </c>
      <c r="H318" s="27" t="s">
        <v>1528</v>
      </c>
      <c r="I318" s="27">
        <v>11</v>
      </c>
      <c r="J318" s="30" t="s">
        <v>500</v>
      </c>
      <c r="K318" s="30" t="s">
        <v>1529</v>
      </c>
      <c r="M318" s="27"/>
      <c r="N318" s="27" t="s">
        <v>1070</v>
      </c>
      <c r="O318" s="27"/>
    </row>
    <row r="319" spans="1:15" ht="40.5">
      <c r="A319" s="30" t="s">
        <v>1309</v>
      </c>
      <c r="B319" s="30" t="s">
        <v>1310</v>
      </c>
      <c r="C319" s="30" t="s">
        <v>1312</v>
      </c>
      <c r="D319" s="28">
        <v>78</v>
      </c>
      <c r="E319" s="28" t="s">
        <v>513</v>
      </c>
      <c r="F319" s="30" t="s">
        <v>1530</v>
      </c>
      <c r="G319" s="31" t="s">
        <v>616</v>
      </c>
      <c r="H319" s="30" t="s">
        <v>1531</v>
      </c>
      <c r="I319" s="30">
        <v>1</v>
      </c>
      <c r="J319" s="30" t="s">
        <v>500</v>
      </c>
      <c r="K319" s="30" t="s">
        <v>1532</v>
      </c>
      <c r="L319" s="31" t="s">
        <v>1533</v>
      </c>
      <c r="M319" s="31" t="s">
        <v>1324</v>
      </c>
      <c r="N319" s="27"/>
      <c r="O319" s="27"/>
    </row>
    <row r="320" spans="1:15" ht="27">
      <c r="A320" s="27" t="s">
        <v>1309</v>
      </c>
      <c r="B320" s="27" t="s">
        <v>1310</v>
      </c>
      <c r="C320" s="27" t="s">
        <v>1312</v>
      </c>
      <c r="D320" s="28">
        <v>79</v>
      </c>
      <c r="E320" s="29" t="s">
        <v>513</v>
      </c>
      <c r="F320" s="27" t="s">
        <v>1065</v>
      </c>
      <c r="G320" s="31" t="s">
        <v>1527</v>
      </c>
      <c r="H320" s="27" t="s">
        <v>1534</v>
      </c>
      <c r="I320" s="27">
        <v>11</v>
      </c>
      <c r="J320" s="30" t="s">
        <v>500</v>
      </c>
      <c r="K320" s="30" t="s">
        <v>1068</v>
      </c>
      <c r="M320" s="27"/>
      <c r="N320" s="27" t="s">
        <v>1070</v>
      </c>
      <c r="O320" s="27"/>
    </row>
    <row r="321" spans="1:15" ht="27">
      <c r="A321" s="27" t="s">
        <v>1309</v>
      </c>
      <c r="B321" s="27" t="s">
        <v>1310</v>
      </c>
      <c r="C321" s="27" t="s">
        <v>1312</v>
      </c>
      <c r="D321" s="28">
        <v>80</v>
      </c>
      <c r="E321" s="29" t="s">
        <v>513</v>
      </c>
      <c r="F321" s="27" t="s">
        <v>1535</v>
      </c>
      <c r="G321" s="31" t="s">
        <v>855</v>
      </c>
      <c r="H321" s="27" t="s">
        <v>1536</v>
      </c>
      <c r="I321" s="27">
        <v>5</v>
      </c>
      <c r="J321" s="30" t="s">
        <v>500</v>
      </c>
      <c r="K321" s="30" t="s">
        <v>857</v>
      </c>
      <c r="L321" s="27" t="s">
        <v>1537</v>
      </c>
      <c r="M321" s="27"/>
      <c r="N321" s="37" t="s">
        <v>860</v>
      </c>
      <c r="O321" s="27"/>
    </row>
    <row r="322" spans="1:15">
      <c r="A322" s="27" t="s">
        <v>1538</v>
      </c>
      <c r="B322" s="27" t="s">
        <v>197</v>
      </c>
      <c r="C322" s="27" t="s">
        <v>1539</v>
      </c>
      <c r="D322" s="28">
        <v>1</v>
      </c>
      <c r="E322" s="29" t="s">
        <v>496</v>
      </c>
      <c r="F322" s="27" t="s">
        <v>746</v>
      </c>
      <c r="G322" s="31" t="s">
        <v>667</v>
      </c>
      <c r="H322" s="27" t="s">
        <v>806</v>
      </c>
      <c r="I322" s="27">
        <v>10</v>
      </c>
      <c r="J322" s="30" t="s">
        <v>500</v>
      </c>
      <c r="K322" s="30" t="s">
        <v>501</v>
      </c>
      <c r="L322" s="27" t="s">
        <v>824</v>
      </c>
      <c r="M322" s="27"/>
      <c r="N322" s="27" t="s">
        <v>502</v>
      </c>
      <c r="O322" s="27"/>
    </row>
    <row r="323" spans="1:15">
      <c r="A323" s="27" t="s">
        <v>1538</v>
      </c>
      <c r="B323" s="27" t="s">
        <v>197</v>
      </c>
      <c r="C323" s="27" t="s">
        <v>1539</v>
      </c>
      <c r="D323" s="28">
        <v>2</v>
      </c>
      <c r="E323" s="29" t="s">
        <v>496</v>
      </c>
      <c r="F323" s="27" t="s">
        <v>504</v>
      </c>
      <c r="G323" s="43" t="s">
        <v>629</v>
      </c>
      <c r="H323" s="27" t="s">
        <v>1540</v>
      </c>
      <c r="I323" s="27">
        <v>8</v>
      </c>
      <c r="J323" s="30" t="s">
        <v>1205</v>
      </c>
      <c r="K323" s="30" t="s">
        <v>631</v>
      </c>
      <c r="L323" s="27" t="s">
        <v>826</v>
      </c>
      <c r="M323" s="27"/>
      <c r="N323" s="27" t="s">
        <v>508</v>
      </c>
      <c r="O323" s="27"/>
    </row>
    <row r="324" spans="1:15">
      <c r="A324" s="27" t="s">
        <v>1538</v>
      </c>
      <c r="B324" s="27" t="s">
        <v>197</v>
      </c>
      <c r="C324" s="27" t="s">
        <v>1539</v>
      </c>
      <c r="D324" s="28">
        <v>3</v>
      </c>
      <c r="E324" s="29" t="s">
        <v>496</v>
      </c>
      <c r="F324" s="27" t="s">
        <v>1541</v>
      </c>
      <c r="G324" s="31" t="s">
        <v>509</v>
      </c>
      <c r="H324" s="27" t="s">
        <v>743</v>
      </c>
      <c r="I324" s="27">
        <v>13</v>
      </c>
      <c r="J324" s="30" t="s">
        <v>500</v>
      </c>
      <c r="K324" s="30" t="s">
        <v>511</v>
      </c>
      <c r="L324" s="27" t="s">
        <v>1542</v>
      </c>
      <c r="M324" s="27"/>
      <c r="N324" s="27"/>
      <c r="O324" s="27"/>
    </row>
    <row r="325" spans="1:15">
      <c r="A325" s="27" t="s">
        <v>1538</v>
      </c>
      <c r="B325" s="27" t="s">
        <v>197</v>
      </c>
      <c r="C325" s="27" t="s">
        <v>1543</v>
      </c>
      <c r="D325" s="28">
        <v>1</v>
      </c>
      <c r="E325" s="29" t="s">
        <v>513</v>
      </c>
      <c r="F325" s="27" t="s">
        <v>746</v>
      </c>
      <c r="G325" s="31" t="s">
        <v>667</v>
      </c>
      <c r="H325" s="27" t="s">
        <v>1544</v>
      </c>
      <c r="I325" s="27">
        <v>10</v>
      </c>
      <c r="J325" s="30" t="s">
        <v>500</v>
      </c>
      <c r="K325" s="30" t="s">
        <v>501</v>
      </c>
      <c r="L325" s="27" t="s">
        <v>824</v>
      </c>
      <c r="M325" s="27"/>
      <c r="N325" s="27" t="s">
        <v>502</v>
      </c>
      <c r="O325" s="27"/>
    </row>
    <row r="326" spans="1:15">
      <c r="A326" s="27" t="s">
        <v>1538</v>
      </c>
      <c r="B326" s="27" t="s">
        <v>197</v>
      </c>
      <c r="C326" s="27" t="s">
        <v>1543</v>
      </c>
      <c r="D326" s="28">
        <v>2</v>
      </c>
      <c r="E326" s="29" t="s">
        <v>513</v>
      </c>
      <c r="F326" s="27" t="s">
        <v>504</v>
      </c>
      <c r="G326" s="43" t="s">
        <v>629</v>
      </c>
      <c r="H326" s="27" t="s">
        <v>1545</v>
      </c>
      <c r="I326" s="27">
        <v>8</v>
      </c>
      <c r="J326" s="30" t="s">
        <v>1205</v>
      </c>
      <c r="K326" s="30" t="s">
        <v>631</v>
      </c>
      <c r="L326" s="27" t="s">
        <v>826</v>
      </c>
      <c r="M326" s="27"/>
      <c r="N326" s="27" t="s">
        <v>508</v>
      </c>
      <c r="O326" s="27"/>
    </row>
    <row r="327" spans="1:15">
      <c r="A327" s="27" t="s">
        <v>1538</v>
      </c>
      <c r="B327" s="27" t="s">
        <v>197</v>
      </c>
      <c r="C327" s="27" t="s">
        <v>1543</v>
      </c>
      <c r="D327" s="28">
        <v>3</v>
      </c>
      <c r="E327" s="29" t="s">
        <v>513</v>
      </c>
      <c r="F327" s="27" t="s">
        <v>634</v>
      </c>
      <c r="G327" s="27" t="s">
        <v>634</v>
      </c>
      <c r="H327" s="27" t="s">
        <v>1546</v>
      </c>
      <c r="I327" s="27">
        <v>80</v>
      </c>
      <c r="J327" s="30" t="s">
        <v>500</v>
      </c>
      <c r="K327" s="30" t="s">
        <v>636</v>
      </c>
      <c r="L327" s="27" t="s">
        <v>829</v>
      </c>
      <c r="M327" s="27"/>
      <c r="N327" s="27" t="s">
        <v>638</v>
      </c>
      <c r="O327" s="27"/>
    </row>
    <row r="328" spans="1:15" ht="108">
      <c r="A328" s="27" t="s">
        <v>1538</v>
      </c>
      <c r="B328" s="27" t="s">
        <v>197</v>
      </c>
      <c r="C328" s="27" t="s">
        <v>1543</v>
      </c>
      <c r="D328" s="28">
        <v>4</v>
      </c>
      <c r="E328" s="29" t="s">
        <v>513</v>
      </c>
      <c r="F328" s="27" t="s">
        <v>1547</v>
      </c>
      <c r="G328" s="31" t="s">
        <v>1437</v>
      </c>
      <c r="H328" s="27" t="s">
        <v>1548</v>
      </c>
      <c r="I328" s="27">
        <v>1</v>
      </c>
      <c r="J328" s="30" t="s">
        <v>500</v>
      </c>
      <c r="K328" s="30" t="s">
        <v>1439</v>
      </c>
      <c r="L328" s="27" t="s">
        <v>1440</v>
      </c>
      <c r="M328" s="32" t="s">
        <v>1549</v>
      </c>
      <c r="N328" s="27" t="s">
        <v>1441</v>
      </c>
      <c r="O328" s="27"/>
    </row>
    <row r="329" spans="1:15" ht="27">
      <c r="A329" s="27" t="s">
        <v>1538</v>
      </c>
      <c r="B329" s="27" t="s">
        <v>197</v>
      </c>
      <c r="C329" s="27" t="s">
        <v>1543</v>
      </c>
      <c r="D329" s="28">
        <v>5</v>
      </c>
      <c r="E329" s="29" t="s">
        <v>513</v>
      </c>
      <c r="F329" s="27" t="s">
        <v>1550</v>
      </c>
      <c r="G329" s="27" t="s">
        <v>1550</v>
      </c>
      <c r="H329" s="27" t="s">
        <v>1551</v>
      </c>
      <c r="I329" s="27">
        <v>1</v>
      </c>
      <c r="J329" s="30" t="s">
        <v>500</v>
      </c>
      <c r="K329" s="30" t="s">
        <v>1552</v>
      </c>
      <c r="L329" s="27" t="s">
        <v>1440</v>
      </c>
      <c r="M329" s="32" t="s">
        <v>1324</v>
      </c>
      <c r="N329" s="27"/>
      <c r="O329" s="27"/>
    </row>
    <row r="330" spans="1:15" ht="40.5">
      <c r="A330" s="27" t="s">
        <v>1538</v>
      </c>
      <c r="B330" s="27" t="s">
        <v>197</v>
      </c>
      <c r="C330" s="27" t="s">
        <v>1543</v>
      </c>
      <c r="D330" s="28">
        <v>6</v>
      </c>
      <c r="E330" s="29" t="s">
        <v>513</v>
      </c>
      <c r="F330" s="27" t="s">
        <v>1553</v>
      </c>
      <c r="G330" s="27" t="s">
        <v>1553</v>
      </c>
      <c r="H330" s="27" t="s">
        <v>1555</v>
      </c>
      <c r="I330" s="27">
        <v>1</v>
      </c>
      <c r="J330" s="30" t="s">
        <v>500</v>
      </c>
      <c r="K330" s="30" t="s">
        <v>1556</v>
      </c>
      <c r="L330" s="27" t="s">
        <v>1440</v>
      </c>
      <c r="M330" s="32" t="s">
        <v>1557</v>
      </c>
      <c r="N330" s="27"/>
      <c r="O330" s="27"/>
    </row>
    <row r="331" spans="1:15" ht="40.5">
      <c r="A331" s="27" t="s">
        <v>1538</v>
      </c>
      <c r="B331" s="27" t="s">
        <v>1558</v>
      </c>
      <c r="C331" s="27" t="s">
        <v>1543</v>
      </c>
      <c r="D331" s="28">
        <v>7</v>
      </c>
      <c r="E331" s="29" t="s">
        <v>513</v>
      </c>
      <c r="F331" s="27" t="s">
        <v>1559</v>
      </c>
      <c r="G331" s="27" t="s">
        <v>1560</v>
      </c>
      <c r="H331" s="27" t="s">
        <v>1561</v>
      </c>
      <c r="I331" s="27">
        <v>1</v>
      </c>
      <c r="J331" s="30" t="s">
        <v>500</v>
      </c>
      <c r="K331" s="47" t="s">
        <v>1562</v>
      </c>
      <c r="L331" s="27" t="s">
        <v>1440</v>
      </c>
      <c r="M331" s="32" t="s">
        <v>1563</v>
      </c>
      <c r="N331" s="27"/>
      <c r="O331" s="27"/>
    </row>
    <row r="332" spans="1:15">
      <c r="A332" s="27" t="s">
        <v>1564</v>
      </c>
      <c r="B332" s="27" t="s">
        <v>1565</v>
      </c>
      <c r="C332" s="27" t="s">
        <v>1566</v>
      </c>
      <c r="D332" s="28">
        <v>1</v>
      </c>
      <c r="E332" s="29" t="s">
        <v>496</v>
      </c>
      <c r="F332" s="27" t="s">
        <v>746</v>
      </c>
      <c r="G332" s="31" t="s">
        <v>667</v>
      </c>
      <c r="H332" s="27" t="s">
        <v>806</v>
      </c>
      <c r="I332" s="27">
        <v>10</v>
      </c>
      <c r="J332" s="30" t="s">
        <v>500</v>
      </c>
      <c r="K332" s="30" t="s">
        <v>501</v>
      </c>
      <c r="L332" s="27" t="s">
        <v>824</v>
      </c>
      <c r="M332" s="27"/>
      <c r="N332" s="27" t="s">
        <v>502</v>
      </c>
      <c r="O332" s="27"/>
    </row>
    <row r="333" spans="1:15">
      <c r="A333" s="27" t="s">
        <v>1564</v>
      </c>
      <c r="B333" s="27" t="s">
        <v>1565</v>
      </c>
      <c r="C333" s="27" t="s">
        <v>1566</v>
      </c>
      <c r="D333" s="28">
        <v>2</v>
      </c>
      <c r="E333" s="29" t="s">
        <v>496</v>
      </c>
      <c r="F333" s="27" t="s">
        <v>825</v>
      </c>
      <c r="G333" s="31" t="s">
        <v>629</v>
      </c>
      <c r="H333" s="27" t="s">
        <v>1540</v>
      </c>
      <c r="I333" s="27">
        <v>8</v>
      </c>
      <c r="J333" s="30" t="s">
        <v>1205</v>
      </c>
      <c r="K333" s="27" t="s">
        <v>507</v>
      </c>
      <c r="L333" s="27" t="s">
        <v>826</v>
      </c>
      <c r="M333" s="27"/>
      <c r="N333" s="27" t="s">
        <v>508</v>
      </c>
      <c r="O333" s="27"/>
    </row>
    <row r="334" spans="1:15">
      <c r="A334" s="27" t="s">
        <v>1564</v>
      </c>
      <c r="B334" s="27" t="s">
        <v>1565</v>
      </c>
      <c r="C334" s="27" t="s">
        <v>1566</v>
      </c>
      <c r="D334" s="28">
        <v>3</v>
      </c>
      <c r="E334" s="29" t="s">
        <v>496</v>
      </c>
      <c r="F334" s="27" t="s">
        <v>1541</v>
      </c>
      <c r="G334" s="27" t="s">
        <v>1541</v>
      </c>
      <c r="H334" s="27" t="s">
        <v>743</v>
      </c>
      <c r="I334" s="27">
        <v>13</v>
      </c>
      <c r="J334" s="30" t="s">
        <v>500</v>
      </c>
      <c r="K334" s="30" t="s">
        <v>511</v>
      </c>
      <c r="L334" s="27" t="s">
        <v>1542</v>
      </c>
      <c r="M334" s="27"/>
      <c r="N334" s="27"/>
      <c r="O334" s="27"/>
    </row>
    <row r="335" spans="1:15">
      <c r="A335" s="27" t="s">
        <v>1564</v>
      </c>
      <c r="B335" s="27" t="s">
        <v>1565</v>
      </c>
      <c r="C335" s="27" t="s">
        <v>1567</v>
      </c>
      <c r="D335" s="28">
        <v>1</v>
      </c>
      <c r="E335" s="29" t="s">
        <v>513</v>
      </c>
      <c r="F335" s="27" t="s">
        <v>1568</v>
      </c>
      <c r="G335" s="27" t="s">
        <v>616</v>
      </c>
      <c r="H335" s="27" t="s">
        <v>1569</v>
      </c>
      <c r="I335" s="27">
        <v>2</v>
      </c>
      <c r="J335" s="30" t="s">
        <v>500</v>
      </c>
      <c r="K335" s="30" t="s">
        <v>616</v>
      </c>
      <c r="M335" s="27" t="s">
        <v>1570</v>
      </c>
      <c r="N335" s="27"/>
      <c r="O335" s="27"/>
    </row>
    <row r="336" spans="1:15">
      <c r="A336" s="27" t="s">
        <v>1564</v>
      </c>
      <c r="B336" s="27" t="s">
        <v>1565</v>
      </c>
      <c r="C336" s="27" t="s">
        <v>1567</v>
      </c>
      <c r="D336" s="28">
        <v>2</v>
      </c>
      <c r="E336" s="29" t="s">
        <v>513</v>
      </c>
      <c r="F336" s="27" t="s">
        <v>746</v>
      </c>
      <c r="G336" s="31" t="s">
        <v>667</v>
      </c>
      <c r="H336" s="27" t="s">
        <v>747</v>
      </c>
      <c r="I336" s="27">
        <v>10</v>
      </c>
      <c r="J336" s="30" t="s">
        <v>500</v>
      </c>
      <c r="K336" s="30" t="s">
        <v>501</v>
      </c>
      <c r="L336" s="27" t="s">
        <v>824</v>
      </c>
      <c r="M336" s="27"/>
      <c r="N336" s="27" t="s">
        <v>502</v>
      </c>
      <c r="O336" s="27"/>
    </row>
    <row r="337" spans="1:15">
      <c r="A337" s="27" t="s">
        <v>1564</v>
      </c>
      <c r="B337" s="27" t="s">
        <v>1565</v>
      </c>
      <c r="C337" s="27" t="s">
        <v>1567</v>
      </c>
      <c r="D337" s="28">
        <v>3</v>
      </c>
      <c r="E337" s="29" t="s">
        <v>513</v>
      </c>
      <c r="F337" s="27" t="s">
        <v>828</v>
      </c>
      <c r="G337" s="31" t="s">
        <v>749</v>
      </c>
      <c r="H337" s="27" t="s">
        <v>635</v>
      </c>
      <c r="I337" s="27">
        <v>40</v>
      </c>
      <c r="J337" s="30" t="s">
        <v>500</v>
      </c>
      <c r="K337" s="30" t="s">
        <v>636</v>
      </c>
      <c r="L337" s="27" t="s">
        <v>829</v>
      </c>
      <c r="M337" s="27"/>
      <c r="N337" s="27" t="s">
        <v>638</v>
      </c>
      <c r="O337" s="27"/>
    </row>
    <row r="338" spans="1:15" ht="27">
      <c r="A338" s="27" t="s">
        <v>1564</v>
      </c>
      <c r="B338" s="27" t="s">
        <v>1565</v>
      </c>
      <c r="C338" s="27" t="s">
        <v>1567</v>
      </c>
      <c r="D338" s="28">
        <v>4</v>
      </c>
      <c r="E338" s="29" t="s">
        <v>513</v>
      </c>
      <c r="F338" s="27" t="s">
        <v>1571</v>
      </c>
      <c r="G338" s="30" t="s">
        <v>1242</v>
      </c>
      <c r="H338" s="27" t="s">
        <v>1572</v>
      </c>
      <c r="I338" s="27">
        <v>1</v>
      </c>
      <c r="J338" s="30" t="s">
        <v>500</v>
      </c>
      <c r="K338" s="30" t="s">
        <v>1244</v>
      </c>
      <c r="L338" s="27" t="s">
        <v>1245</v>
      </c>
      <c r="M338" s="32" t="s">
        <v>1573</v>
      </c>
      <c r="N338" s="27" t="s">
        <v>1246</v>
      </c>
      <c r="O338" s="27"/>
    </row>
    <row r="339" spans="1:15">
      <c r="A339" s="27" t="s">
        <v>1564</v>
      </c>
      <c r="B339" s="27" t="s">
        <v>1565</v>
      </c>
      <c r="C339" s="27" t="s">
        <v>1567</v>
      </c>
      <c r="D339" s="28">
        <v>5</v>
      </c>
      <c r="E339" s="29" t="s">
        <v>513</v>
      </c>
      <c r="F339" s="27" t="s">
        <v>1574</v>
      </c>
      <c r="G339" s="27" t="s">
        <v>616</v>
      </c>
      <c r="H339" s="27" t="s">
        <v>1575</v>
      </c>
      <c r="I339" s="27">
        <v>2</v>
      </c>
      <c r="J339" s="30" t="s">
        <v>500</v>
      </c>
      <c r="K339" s="30" t="s">
        <v>616</v>
      </c>
      <c r="M339" s="27" t="s">
        <v>1570</v>
      </c>
      <c r="N339" s="27"/>
      <c r="O339" s="27"/>
    </row>
    <row r="340" spans="1:15">
      <c r="A340" s="27" t="s">
        <v>1576</v>
      </c>
      <c r="B340" s="27" t="s">
        <v>1577</v>
      </c>
      <c r="C340" s="27" t="s">
        <v>1578</v>
      </c>
      <c r="D340" s="28">
        <v>1</v>
      </c>
      <c r="E340" s="29" t="s">
        <v>496</v>
      </c>
      <c r="F340" s="27" t="s">
        <v>746</v>
      </c>
      <c r="G340" s="31" t="s">
        <v>667</v>
      </c>
      <c r="H340" s="27" t="s">
        <v>806</v>
      </c>
      <c r="I340" s="27">
        <v>10</v>
      </c>
      <c r="J340" s="30" t="s">
        <v>500</v>
      </c>
      <c r="K340" s="30" t="s">
        <v>501</v>
      </c>
      <c r="L340" s="27" t="s">
        <v>824</v>
      </c>
      <c r="M340" s="27"/>
      <c r="N340" s="27" t="s">
        <v>502</v>
      </c>
      <c r="O340" s="27"/>
    </row>
    <row r="341" spans="1:15">
      <c r="A341" s="27" t="s">
        <v>1576</v>
      </c>
      <c r="B341" s="27" t="s">
        <v>1577</v>
      </c>
      <c r="C341" s="27" t="s">
        <v>1578</v>
      </c>
      <c r="D341" s="28">
        <v>2</v>
      </c>
      <c r="E341" s="29" t="s">
        <v>496</v>
      </c>
      <c r="F341" s="27" t="s">
        <v>825</v>
      </c>
      <c r="G341" s="31" t="s">
        <v>629</v>
      </c>
      <c r="H341" s="27" t="s">
        <v>1540</v>
      </c>
      <c r="I341" s="27">
        <v>8</v>
      </c>
      <c r="J341" s="30" t="s">
        <v>1205</v>
      </c>
      <c r="K341" s="27" t="s">
        <v>507</v>
      </c>
      <c r="L341" s="27" t="s">
        <v>826</v>
      </c>
      <c r="M341" s="27"/>
      <c r="N341" s="27" t="s">
        <v>508</v>
      </c>
      <c r="O341" s="27"/>
    </row>
    <row r="342" spans="1:15">
      <c r="A342" s="27" t="s">
        <v>1576</v>
      </c>
      <c r="B342" s="27" t="s">
        <v>1577</v>
      </c>
      <c r="C342" s="27" t="s">
        <v>1578</v>
      </c>
      <c r="D342" s="28">
        <v>3</v>
      </c>
      <c r="E342" s="29" t="s">
        <v>496</v>
      </c>
      <c r="F342" s="27" t="s">
        <v>1541</v>
      </c>
      <c r="G342" s="27" t="s">
        <v>1541</v>
      </c>
      <c r="H342" s="27" t="s">
        <v>743</v>
      </c>
      <c r="I342" s="27">
        <v>13</v>
      </c>
      <c r="J342" s="30" t="s">
        <v>500</v>
      </c>
      <c r="K342" s="30" t="s">
        <v>511</v>
      </c>
      <c r="L342" s="27" t="s">
        <v>1542</v>
      </c>
      <c r="M342" s="27"/>
      <c r="N342" s="27"/>
      <c r="O342" s="27"/>
    </row>
    <row r="343" spans="1:15">
      <c r="A343" s="27" t="s">
        <v>1576</v>
      </c>
      <c r="B343" s="27" t="s">
        <v>1577</v>
      </c>
      <c r="C343" s="27" t="s">
        <v>1579</v>
      </c>
      <c r="D343" s="28">
        <v>1</v>
      </c>
      <c r="E343" s="29" t="s">
        <v>513</v>
      </c>
      <c r="F343" s="27" t="s">
        <v>1568</v>
      </c>
      <c r="G343" s="27" t="s">
        <v>616</v>
      </c>
      <c r="H343" s="27" t="s">
        <v>1569</v>
      </c>
      <c r="I343" s="27">
        <v>2</v>
      </c>
      <c r="J343" s="30" t="s">
        <v>500</v>
      </c>
      <c r="K343" s="30" t="s">
        <v>616</v>
      </c>
      <c r="M343" s="27" t="s">
        <v>1570</v>
      </c>
      <c r="N343" s="27"/>
      <c r="O343" s="27"/>
    </row>
    <row r="344" spans="1:15">
      <c r="A344" s="27" t="s">
        <v>1576</v>
      </c>
      <c r="B344" s="27" t="s">
        <v>1577</v>
      </c>
      <c r="C344" s="27" t="s">
        <v>1579</v>
      </c>
      <c r="D344" s="28">
        <v>2</v>
      </c>
      <c r="E344" s="29" t="s">
        <v>513</v>
      </c>
      <c r="F344" s="27" t="s">
        <v>746</v>
      </c>
      <c r="G344" s="31" t="s">
        <v>667</v>
      </c>
      <c r="H344" s="27" t="s">
        <v>747</v>
      </c>
      <c r="I344" s="27">
        <v>10</v>
      </c>
      <c r="J344" s="30" t="s">
        <v>500</v>
      </c>
      <c r="K344" s="30" t="s">
        <v>501</v>
      </c>
      <c r="L344" s="27" t="s">
        <v>824</v>
      </c>
      <c r="M344" s="27"/>
      <c r="N344" s="27" t="s">
        <v>502</v>
      </c>
      <c r="O344" s="27"/>
    </row>
    <row r="345" spans="1:15">
      <c r="A345" s="27" t="s">
        <v>1576</v>
      </c>
      <c r="B345" s="27" t="s">
        <v>1577</v>
      </c>
      <c r="C345" s="27" t="s">
        <v>1579</v>
      </c>
      <c r="D345" s="28">
        <v>3</v>
      </c>
      <c r="E345" s="29" t="s">
        <v>513</v>
      </c>
      <c r="F345" s="27" t="s">
        <v>828</v>
      </c>
      <c r="G345" s="31" t="s">
        <v>749</v>
      </c>
      <c r="H345" s="27" t="s">
        <v>635</v>
      </c>
      <c r="I345" s="27">
        <v>40</v>
      </c>
      <c r="J345" s="30" t="s">
        <v>500</v>
      </c>
      <c r="K345" s="30" t="s">
        <v>636</v>
      </c>
      <c r="L345" s="27" t="s">
        <v>829</v>
      </c>
      <c r="M345" s="27"/>
      <c r="N345" s="27" t="s">
        <v>638</v>
      </c>
      <c r="O345" s="27"/>
    </row>
    <row r="346" spans="1:15" ht="81">
      <c r="A346" s="27" t="s">
        <v>1576</v>
      </c>
      <c r="B346" s="27" t="s">
        <v>1577</v>
      </c>
      <c r="C346" s="27" t="s">
        <v>1579</v>
      </c>
      <c r="D346" s="28">
        <v>4</v>
      </c>
      <c r="E346" s="29" t="s">
        <v>513</v>
      </c>
      <c r="F346" s="31" t="s">
        <v>1580</v>
      </c>
      <c r="G346" s="31" t="s">
        <v>1580</v>
      </c>
      <c r="H346" s="27" t="s">
        <v>1581</v>
      </c>
      <c r="I346" s="27">
        <v>1</v>
      </c>
      <c r="J346" s="30" t="s">
        <v>500</v>
      </c>
      <c r="K346" s="30" t="s">
        <v>1582</v>
      </c>
      <c r="L346" s="27" t="s">
        <v>1583</v>
      </c>
      <c r="M346" s="32" t="s">
        <v>1584</v>
      </c>
      <c r="N346" s="37" t="s">
        <v>1358</v>
      </c>
      <c r="O346" s="27"/>
    </row>
    <row r="347" spans="1:15">
      <c r="A347" s="47" t="s">
        <v>3920</v>
      </c>
      <c r="B347" s="30" t="s">
        <v>271</v>
      </c>
      <c r="C347" s="27" t="s">
        <v>1586</v>
      </c>
      <c r="D347" s="28">
        <v>1</v>
      </c>
      <c r="E347" s="29" t="s">
        <v>496</v>
      </c>
      <c r="F347" s="27" t="s">
        <v>1587</v>
      </c>
      <c r="G347" s="27" t="s">
        <v>1587</v>
      </c>
      <c r="H347" s="27" t="s">
        <v>1588</v>
      </c>
      <c r="I347" s="27">
        <v>8</v>
      </c>
      <c r="J347" s="27" t="s">
        <v>516</v>
      </c>
      <c r="K347" s="30" t="s">
        <v>1589</v>
      </c>
      <c r="M347" s="27"/>
      <c r="N347" s="27"/>
      <c r="O347" s="27"/>
    </row>
    <row r="348" spans="1:15">
      <c r="A348" s="47" t="s">
        <v>3920</v>
      </c>
      <c r="B348" s="30" t="s">
        <v>271</v>
      </c>
      <c r="C348" s="27" t="s">
        <v>1586</v>
      </c>
      <c r="D348" s="28">
        <v>2</v>
      </c>
      <c r="E348" s="29" t="s">
        <v>496</v>
      </c>
      <c r="F348" s="27" t="s">
        <v>1590</v>
      </c>
      <c r="G348" s="27" t="s">
        <v>1590</v>
      </c>
      <c r="H348" s="27" t="s">
        <v>1591</v>
      </c>
      <c r="I348" s="27">
        <v>2</v>
      </c>
      <c r="J348" s="27" t="s">
        <v>516</v>
      </c>
      <c r="K348" s="30" t="s">
        <v>1592</v>
      </c>
      <c r="M348" s="27"/>
      <c r="N348" s="27" t="s">
        <v>644</v>
      </c>
      <c r="O348" s="27"/>
    </row>
    <row r="349" spans="1:15">
      <c r="A349" s="47" t="s">
        <v>3920</v>
      </c>
      <c r="B349" s="30" t="s">
        <v>271</v>
      </c>
      <c r="C349" s="27" t="s">
        <v>1586</v>
      </c>
      <c r="D349" s="28">
        <v>3</v>
      </c>
      <c r="E349" s="29" t="s">
        <v>496</v>
      </c>
      <c r="F349" s="27" t="s">
        <v>1593</v>
      </c>
      <c r="G349" s="27" t="s">
        <v>1593</v>
      </c>
      <c r="H349" s="27" t="s">
        <v>1594</v>
      </c>
      <c r="I349" s="27">
        <v>3</v>
      </c>
      <c r="J349" s="27" t="s">
        <v>516</v>
      </c>
      <c r="K349" s="30" t="s">
        <v>1595</v>
      </c>
      <c r="M349" s="27"/>
      <c r="N349" s="27"/>
      <c r="O349" s="27"/>
    </row>
    <row r="350" spans="1:15">
      <c r="A350" s="47" t="s">
        <v>3920</v>
      </c>
      <c r="B350" s="30" t="s">
        <v>271</v>
      </c>
      <c r="C350" s="27" t="s">
        <v>1586</v>
      </c>
      <c r="D350" s="28">
        <v>4</v>
      </c>
      <c r="E350" s="29" t="s">
        <v>496</v>
      </c>
      <c r="F350" s="27" t="s">
        <v>1170</v>
      </c>
      <c r="G350" s="27" t="s">
        <v>1170</v>
      </c>
      <c r="H350" s="27" t="s">
        <v>1596</v>
      </c>
      <c r="I350" s="27">
        <v>20</v>
      </c>
      <c r="J350" s="27" t="s">
        <v>516</v>
      </c>
      <c r="K350" s="30" t="s">
        <v>501</v>
      </c>
      <c r="M350" s="27"/>
      <c r="N350" s="27" t="s">
        <v>502</v>
      </c>
      <c r="O350" s="27"/>
    </row>
    <row r="351" spans="1:15">
      <c r="A351" s="47" t="s">
        <v>3920</v>
      </c>
      <c r="B351" s="30" t="s">
        <v>271</v>
      </c>
      <c r="C351" s="27" t="s">
        <v>1586</v>
      </c>
      <c r="D351" s="28">
        <v>5</v>
      </c>
      <c r="E351" s="29" t="s">
        <v>496</v>
      </c>
      <c r="F351" s="27" t="s">
        <v>628</v>
      </c>
      <c r="G351" s="27" t="s">
        <v>628</v>
      </c>
      <c r="H351" s="27" t="s">
        <v>1597</v>
      </c>
      <c r="I351" s="27">
        <v>8</v>
      </c>
      <c r="J351" s="27" t="s">
        <v>516</v>
      </c>
      <c r="K351" s="27" t="s">
        <v>507</v>
      </c>
      <c r="M351" s="27"/>
      <c r="N351" s="27" t="s">
        <v>508</v>
      </c>
      <c r="O351" s="27"/>
    </row>
    <row r="352" spans="1:15">
      <c r="A352" s="47" t="s">
        <v>3920</v>
      </c>
      <c r="B352" s="30" t="s">
        <v>271</v>
      </c>
      <c r="C352" s="27" t="s">
        <v>1598</v>
      </c>
      <c r="D352" s="28">
        <v>1</v>
      </c>
      <c r="E352" s="29" t="s">
        <v>513</v>
      </c>
      <c r="F352" s="27" t="s">
        <v>1587</v>
      </c>
      <c r="G352" s="27" t="s">
        <v>1587</v>
      </c>
      <c r="H352" s="27" t="s">
        <v>1599</v>
      </c>
      <c r="I352" s="27">
        <v>8</v>
      </c>
      <c r="J352" s="27" t="s">
        <v>516</v>
      </c>
      <c r="K352" s="30" t="s">
        <v>1589</v>
      </c>
      <c r="L352" s="27" t="s">
        <v>1588</v>
      </c>
      <c r="M352" s="27"/>
      <c r="N352" s="27"/>
      <c r="O352" s="27"/>
    </row>
    <row r="353" spans="1:15">
      <c r="A353" s="47" t="s">
        <v>3920</v>
      </c>
      <c r="B353" s="30" t="s">
        <v>271</v>
      </c>
      <c r="C353" s="27" t="s">
        <v>1598</v>
      </c>
      <c r="D353" s="28">
        <v>2</v>
      </c>
      <c r="E353" s="29" t="s">
        <v>513</v>
      </c>
      <c r="F353" s="27" t="s">
        <v>1590</v>
      </c>
      <c r="G353" s="27" t="s">
        <v>1590</v>
      </c>
      <c r="H353" s="27" t="s">
        <v>1600</v>
      </c>
      <c r="I353" s="27">
        <v>2</v>
      </c>
      <c r="J353" s="27" t="s">
        <v>516</v>
      </c>
      <c r="K353" s="30" t="s">
        <v>1592</v>
      </c>
      <c r="L353" s="27" t="s">
        <v>1591</v>
      </c>
      <c r="M353" s="27"/>
      <c r="N353" s="27" t="s">
        <v>644</v>
      </c>
      <c r="O353" s="27"/>
    </row>
    <row r="354" spans="1:15">
      <c r="A354" s="47" t="s">
        <v>3920</v>
      </c>
      <c r="B354" s="30" t="s">
        <v>271</v>
      </c>
      <c r="C354" s="27" t="s">
        <v>1598</v>
      </c>
      <c r="D354" s="28">
        <v>3</v>
      </c>
      <c r="E354" s="29" t="s">
        <v>513</v>
      </c>
      <c r="F354" s="27" t="s">
        <v>1593</v>
      </c>
      <c r="G354" s="27" t="s">
        <v>1593</v>
      </c>
      <c r="H354" s="27" t="s">
        <v>1601</v>
      </c>
      <c r="I354" s="27">
        <v>3</v>
      </c>
      <c r="J354" s="27" t="s">
        <v>516</v>
      </c>
      <c r="K354" s="30" t="s">
        <v>1595</v>
      </c>
      <c r="L354" s="27" t="s">
        <v>1594</v>
      </c>
      <c r="M354" s="27"/>
      <c r="N354" s="27"/>
      <c r="O354" s="27"/>
    </row>
    <row r="355" spans="1:15">
      <c r="A355" s="47" t="s">
        <v>3920</v>
      </c>
      <c r="B355" s="30" t="s">
        <v>271</v>
      </c>
      <c r="C355" s="27" t="s">
        <v>1598</v>
      </c>
      <c r="D355" s="28">
        <v>4</v>
      </c>
      <c r="E355" s="29" t="s">
        <v>513</v>
      </c>
      <c r="F355" s="27" t="s">
        <v>1170</v>
      </c>
      <c r="G355" s="27" t="s">
        <v>1170</v>
      </c>
      <c r="H355" s="27" t="s">
        <v>1602</v>
      </c>
      <c r="I355" s="27">
        <v>20</v>
      </c>
      <c r="J355" s="27" t="s">
        <v>516</v>
      </c>
      <c r="K355" s="30" t="s">
        <v>501</v>
      </c>
      <c r="L355" s="27" t="s">
        <v>1596</v>
      </c>
      <c r="M355" s="27"/>
      <c r="N355" s="27" t="s">
        <v>502</v>
      </c>
      <c r="O355" s="27"/>
    </row>
    <row r="356" spans="1:15">
      <c r="A356" s="47" t="s">
        <v>3920</v>
      </c>
      <c r="B356" s="30" t="s">
        <v>271</v>
      </c>
      <c r="C356" s="27" t="s">
        <v>1598</v>
      </c>
      <c r="D356" s="28">
        <v>5</v>
      </c>
      <c r="E356" s="29" t="s">
        <v>513</v>
      </c>
      <c r="F356" s="27" t="s">
        <v>628</v>
      </c>
      <c r="G356" s="27" t="s">
        <v>628</v>
      </c>
      <c r="H356" s="27" t="s">
        <v>1603</v>
      </c>
      <c r="I356" s="27">
        <v>8</v>
      </c>
      <c r="J356" s="27" t="s">
        <v>516</v>
      </c>
      <c r="K356" s="27" t="s">
        <v>507</v>
      </c>
      <c r="L356" s="27" t="s">
        <v>1597</v>
      </c>
      <c r="M356" s="27"/>
      <c r="N356" s="27" t="s">
        <v>508</v>
      </c>
      <c r="O356" s="27"/>
    </row>
    <row r="357" spans="1:15">
      <c r="A357" s="47" t="s">
        <v>3920</v>
      </c>
      <c r="B357" s="30" t="s">
        <v>271</v>
      </c>
      <c r="C357" s="27" t="s">
        <v>1598</v>
      </c>
      <c r="D357" s="28">
        <v>6</v>
      </c>
      <c r="E357" s="29" t="s">
        <v>513</v>
      </c>
      <c r="F357" s="27" t="s">
        <v>1314</v>
      </c>
      <c r="G357" s="27" t="s">
        <v>1314</v>
      </c>
      <c r="H357" s="27" t="s">
        <v>1604</v>
      </c>
      <c r="I357" s="27">
        <v>4</v>
      </c>
      <c r="J357" s="27" t="s">
        <v>516</v>
      </c>
      <c r="K357" s="27" t="s">
        <v>1316</v>
      </c>
      <c r="M357" s="27"/>
      <c r="N357" s="27"/>
      <c r="O357" s="27"/>
    </row>
    <row r="358" spans="1:15">
      <c r="A358" s="47" t="s">
        <v>3920</v>
      </c>
      <c r="B358" s="30" t="s">
        <v>271</v>
      </c>
      <c r="C358" s="27" t="s">
        <v>1598</v>
      </c>
      <c r="D358" s="28">
        <v>7</v>
      </c>
      <c r="E358" s="29" t="s">
        <v>513</v>
      </c>
      <c r="F358" s="27" t="s">
        <v>1605</v>
      </c>
      <c r="G358" s="30" t="s">
        <v>634</v>
      </c>
      <c r="H358" s="27" t="s">
        <v>1606</v>
      </c>
      <c r="I358" s="27">
        <v>80</v>
      </c>
      <c r="J358" s="27" t="s">
        <v>516</v>
      </c>
      <c r="K358" s="27" t="s">
        <v>636</v>
      </c>
      <c r="L358" s="27" t="s">
        <v>829</v>
      </c>
      <c r="M358" s="27"/>
      <c r="N358" s="27" t="s">
        <v>638</v>
      </c>
      <c r="O358" s="27"/>
    </row>
    <row r="359" spans="1:15">
      <c r="A359" s="47" t="s">
        <v>3920</v>
      </c>
      <c r="B359" s="30" t="s">
        <v>271</v>
      </c>
      <c r="C359" s="27" t="s">
        <v>1598</v>
      </c>
      <c r="D359" s="28">
        <v>8</v>
      </c>
      <c r="E359" s="29" t="s">
        <v>513</v>
      </c>
      <c r="F359" s="27" t="s">
        <v>518</v>
      </c>
      <c r="G359" s="30" t="s">
        <v>1433</v>
      </c>
      <c r="H359" s="27" t="s">
        <v>1607</v>
      </c>
      <c r="I359" s="27">
        <v>80</v>
      </c>
      <c r="J359" s="27" t="s">
        <v>516</v>
      </c>
      <c r="K359" s="27" t="s">
        <v>521</v>
      </c>
      <c r="L359" s="27" t="s">
        <v>522</v>
      </c>
      <c r="M359" s="27"/>
      <c r="N359" s="27" t="s">
        <v>523</v>
      </c>
      <c r="O359" s="27"/>
    </row>
    <row r="360" spans="1:15">
      <c r="A360" s="47" t="s">
        <v>3920</v>
      </c>
      <c r="B360" s="30" t="s">
        <v>271</v>
      </c>
      <c r="C360" s="27" t="s">
        <v>1598</v>
      </c>
      <c r="D360" s="28">
        <v>9</v>
      </c>
      <c r="E360" s="29" t="s">
        <v>513</v>
      </c>
      <c r="F360" s="27" t="s">
        <v>1142</v>
      </c>
      <c r="G360" s="30" t="s">
        <v>1608</v>
      </c>
      <c r="H360" s="27" t="s">
        <v>1609</v>
      </c>
      <c r="I360" s="27">
        <v>1</v>
      </c>
      <c r="J360" s="27" t="s">
        <v>516</v>
      </c>
      <c r="K360" s="27" t="s">
        <v>1145</v>
      </c>
      <c r="L360" s="27" t="s">
        <v>1146</v>
      </c>
      <c r="M360" s="27"/>
      <c r="N360" s="27" t="s">
        <v>1147</v>
      </c>
      <c r="O360" s="27"/>
    </row>
    <row r="361" spans="1:15">
      <c r="A361" s="47" t="s">
        <v>3920</v>
      </c>
      <c r="B361" s="30" t="s">
        <v>271</v>
      </c>
      <c r="C361" s="27" t="s">
        <v>1598</v>
      </c>
      <c r="D361" s="28">
        <v>10</v>
      </c>
      <c r="E361" s="29" t="s">
        <v>513</v>
      </c>
      <c r="F361" s="27" t="s">
        <v>1048</v>
      </c>
      <c r="G361" s="30" t="s">
        <v>1610</v>
      </c>
      <c r="H361" s="27" t="s">
        <v>1611</v>
      </c>
      <c r="I361" s="27">
        <v>8</v>
      </c>
      <c r="J361" s="27" t="s">
        <v>516</v>
      </c>
      <c r="K361" s="27" t="s">
        <v>1051</v>
      </c>
      <c r="L361" s="27" t="s">
        <v>1052</v>
      </c>
      <c r="M361" s="27"/>
      <c r="N361" s="37" t="s">
        <v>1053</v>
      </c>
      <c r="O361" s="27"/>
    </row>
    <row r="362" spans="1:15">
      <c r="A362" s="47" t="s">
        <v>3920</v>
      </c>
      <c r="B362" s="30" t="s">
        <v>271</v>
      </c>
      <c r="C362" s="27" t="s">
        <v>1598</v>
      </c>
      <c r="D362" s="28">
        <v>11</v>
      </c>
      <c r="E362" s="29" t="s">
        <v>513</v>
      </c>
      <c r="F362" s="27" t="s">
        <v>779</v>
      </c>
      <c r="G362" s="30" t="s">
        <v>1319</v>
      </c>
      <c r="H362" s="27" t="s">
        <v>1612</v>
      </c>
      <c r="I362" s="27">
        <v>4</v>
      </c>
      <c r="J362" s="27" t="s">
        <v>516</v>
      </c>
      <c r="K362" s="27" t="s">
        <v>1027</v>
      </c>
      <c r="L362" s="27" t="s">
        <v>1028</v>
      </c>
      <c r="M362" s="30"/>
      <c r="N362" s="27" t="s">
        <v>1029</v>
      </c>
      <c r="O362" s="27"/>
    </row>
    <row r="363" spans="1:15">
      <c r="A363" s="47" t="s">
        <v>3920</v>
      </c>
      <c r="B363" s="30" t="s">
        <v>271</v>
      </c>
      <c r="C363" s="27" t="s">
        <v>1598</v>
      </c>
      <c r="D363" s="28">
        <v>12</v>
      </c>
      <c r="E363" s="29" t="s">
        <v>513</v>
      </c>
      <c r="F363" s="27" t="s">
        <v>1060</v>
      </c>
      <c r="G363" s="30" t="s">
        <v>1060</v>
      </c>
      <c r="H363" s="27" t="s">
        <v>1613</v>
      </c>
      <c r="I363" s="27">
        <v>4</v>
      </c>
      <c r="J363" s="27" t="s">
        <v>516</v>
      </c>
      <c r="K363" s="27" t="s">
        <v>1062</v>
      </c>
      <c r="L363" s="27" t="s">
        <v>1063</v>
      </c>
      <c r="M363" s="27"/>
      <c r="N363" s="27" t="s">
        <v>1064</v>
      </c>
      <c r="O363" s="27"/>
    </row>
    <row r="364" spans="1:15">
      <c r="A364" s="47" t="s">
        <v>3920</v>
      </c>
      <c r="B364" s="30" t="s">
        <v>271</v>
      </c>
      <c r="C364" s="27" t="s">
        <v>1598</v>
      </c>
      <c r="D364" s="28">
        <v>13</v>
      </c>
      <c r="E364" s="29" t="s">
        <v>513</v>
      </c>
      <c r="F364" s="27" t="s">
        <v>1614</v>
      </c>
      <c r="G364" s="30" t="s">
        <v>1511</v>
      </c>
      <c r="H364" s="27" t="s">
        <v>1615</v>
      </c>
      <c r="I364" s="27">
        <v>20</v>
      </c>
      <c r="J364" s="27" t="s">
        <v>516</v>
      </c>
      <c r="K364" s="27" t="s">
        <v>1039</v>
      </c>
      <c r="L364" s="27" t="s">
        <v>1040</v>
      </c>
      <c r="M364" s="27"/>
      <c r="N364" s="27" t="s">
        <v>1041</v>
      </c>
      <c r="O364" s="27"/>
    </row>
    <row r="365" spans="1:15">
      <c r="A365" s="47" t="s">
        <v>3920</v>
      </c>
      <c r="B365" s="30" t="s">
        <v>271</v>
      </c>
      <c r="C365" s="27" t="s">
        <v>1598</v>
      </c>
      <c r="D365" s="28">
        <v>14</v>
      </c>
      <c r="E365" s="29" t="s">
        <v>513</v>
      </c>
      <c r="F365" s="27" t="s">
        <v>1616</v>
      </c>
      <c r="G365" s="30" t="s">
        <v>671</v>
      </c>
      <c r="H365" s="27" t="s">
        <v>1617</v>
      </c>
      <c r="I365" s="27">
        <v>20</v>
      </c>
      <c r="J365" s="27" t="s">
        <v>516</v>
      </c>
      <c r="K365" s="27" t="s">
        <v>673</v>
      </c>
      <c r="L365" s="27" t="s">
        <v>674</v>
      </c>
      <c r="M365" s="27"/>
      <c r="N365" s="27" t="s">
        <v>675</v>
      </c>
      <c r="O365" s="27"/>
    </row>
    <row r="366" spans="1:15">
      <c r="A366" s="47" t="s">
        <v>3920</v>
      </c>
      <c r="B366" s="30" t="s">
        <v>271</v>
      </c>
      <c r="C366" s="27" t="s">
        <v>1598</v>
      </c>
      <c r="D366" s="28">
        <v>15</v>
      </c>
      <c r="E366" s="29" t="s">
        <v>513</v>
      </c>
      <c r="F366" s="27" t="s">
        <v>871</v>
      </c>
      <c r="G366" s="30" t="s">
        <v>1618</v>
      </c>
      <c r="H366" s="27" t="s">
        <v>1619</v>
      </c>
      <c r="I366" s="27">
        <v>22</v>
      </c>
      <c r="J366" s="27" t="s">
        <v>516</v>
      </c>
      <c r="K366" s="27" t="s">
        <v>874</v>
      </c>
      <c r="L366" s="27" t="s">
        <v>875</v>
      </c>
      <c r="M366" s="27"/>
      <c r="N366" s="27" t="s">
        <v>876</v>
      </c>
      <c r="O366" s="27"/>
    </row>
    <row r="367" spans="1:15">
      <c r="A367" s="47" t="s">
        <v>3920</v>
      </c>
      <c r="B367" s="30" t="s">
        <v>271</v>
      </c>
      <c r="C367" s="27" t="s">
        <v>1598</v>
      </c>
      <c r="D367" s="28">
        <v>16</v>
      </c>
      <c r="E367" s="29" t="s">
        <v>513</v>
      </c>
      <c r="F367" s="27" t="s">
        <v>1620</v>
      </c>
      <c r="G367" s="30" t="s">
        <v>1621</v>
      </c>
      <c r="H367" s="27" t="s">
        <v>1622</v>
      </c>
      <c r="I367" s="27">
        <v>80</v>
      </c>
      <c r="J367" s="27" t="s">
        <v>516</v>
      </c>
      <c r="K367" s="27" t="s">
        <v>1623</v>
      </c>
      <c r="L367" s="27" t="s">
        <v>1624</v>
      </c>
      <c r="M367" s="27"/>
      <c r="N367" s="27" t="s">
        <v>1625</v>
      </c>
      <c r="O367" s="27"/>
    </row>
    <row r="368" spans="1:15">
      <c r="A368" s="47" t="s">
        <v>3920</v>
      </c>
      <c r="B368" s="30" t="s">
        <v>271</v>
      </c>
      <c r="C368" s="27" t="s">
        <v>1598</v>
      </c>
      <c r="D368" s="28">
        <v>17</v>
      </c>
      <c r="E368" s="29" t="s">
        <v>513</v>
      </c>
      <c r="F368" s="27" t="s">
        <v>1626</v>
      </c>
      <c r="G368" s="30" t="s">
        <v>1627</v>
      </c>
      <c r="H368" s="27" t="s">
        <v>1628</v>
      </c>
      <c r="I368" s="27">
        <v>80</v>
      </c>
      <c r="J368" s="27" t="s">
        <v>516</v>
      </c>
      <c r="K368" s="27" t="s">
        <v>1629</v>
      </c>
      <c r="L368" s="27" t="s">
        <v>1630</v>
      </c>
      <c r="M368" s="27"/>
      <c r="N368" s="27" t="s">
        <v>1631</v>
      </c>
      <c r="O368" s="27"/>
    </row>
    <row r="369" spans="1:15">
      <c r="A369" s="47" t="s">
        <v>3920</v>
      </c>
      <c r="B369" s="30" t="s">
        <v>271</v>
      </c>
      <c r="C369" s="27" t="s">
        <v>1598</v>
      </c>
      <c r="D369" s="28">
        <v>18</v>
      </c>
      <c r="E369" s="29" t="s">
        <v>513</v>
      </c>
      <c r="F369" s="27" t="s">
        <v>943</v>
      </c>
      <c r="G369" s="30" t="s">
        <v>1632</v>
      </c>
      <c r="H369" s="27" t="s">
        <v>1633</v>
      </c>
      <c r="I369" s="27">
        <v>5</v>
      </c>
      <c r="J369" s="27" t="s">
        <v>516</v>
      </c>
      <c r="K369" s="27" t="s">
        <v>946</v>
      </c>
      <c r="L369" s="27" t="s">
        <v>947</v>
      </c>
      <c r="M369" s="27"/>
      <c r="N369" s="27" t="s">
        <v>948</v>
      </c>
      <c r="O369" s="27"/>
    </row>
    <row r="370" spans="1:15">
      <c r="A370" s="47" t="s">
        <v>3920</v>
      </c>
      <c r="B370" s="30" t="s">
        <v>271</v>
      </c>
      <c r="C370" s="27" t="s">
        <v>1598</v>
      </c>
      <c r="D370" s="28">
        <v>19</v>
      </c>
      <c r="E370" s="29" t="s">
        <v>513</v>
      </c>
      <c r="F370" s="27" t="s">
        <v>1634</v>
      </c>
      <c r="G370" s="30" t="s">
        <v>907</v>
      </c>
      <c r="H370" s="27" t="s">
        <v>1635</v>
      </c>
      <c r="I370" s="27">
        <v>20</v>
      </c>
      <c r="J370" s="27" t="s">
        <v>516</v>
      </c>
      <c r="K370" s="27" t="s">
        <v>909</v>
      </c>
      <c r="L370" s="27" t="s">
        <v>910</v>
      </c>
      <c r="M370" s="27"/>
      <c r="N370" s="27" t="s">
        <v>911</v>
      </c>
      <c r="O370" s="27"/>
    </row>
    <row r="371" spans="1:15">
      <c r="A371" s="47" t="s">
        <v>3920</v>
      </c>
      <c r="B371" s="30" t="s">
        <v>271</v>
      </c>
      <c r="C371" s="27" t="s">
        <v>1598</v>
      </c>
      <c r="D371" s="28">
        <v>20</v>
      </c>
      <c r="E371" s="29" t="s">
        <v>513</v>
      </c>
      <c r="F371" s="48" t="s">
        <v>1636</v>
      </c>
      <c r="G371" s="30" t="s">
        <v>912</v>
      </c>
      <c r="H371" s="27" t="s">
        <v>1637</v>
      </c>
      <c r="I371" s="27">
        <v>11</v>
      </c>
      <c r="J371" s="27" t="s">
        <v>516</v>
      </c>
      <c r="K371" s="27" t="s">
        <v>914</v>
      </c>
      <c r="L371" s="27" t="s">
        <v>1153</v>
      </c>
      <c r="M371" s="27"/>
      <c r="N371" s="27" t="s">
        <v>916</v>
      </c>
      <c r="O371" s="27"/>
    </row>
    <row r="372" spans="1:15">
      <c r="A372" s="47" t="s">
        <v>3920</v>
      </c>
      <c r="B372" s="30" t="s">
        <v>271</v>
      </c>
      <c r="C372" s="27" t="s">
        <v>1598</v>
      </c>
      <c r="D372" s="28">
        <v>21</v>
      </c>
      <c r="E372" s="29" t="s">
        <v>513</v>
      </c>
      <c r="F372" s="48" t="s">
        <v>1636</v>
      </c>
      <c r="G372" s="30" t="s">
        <v>918</v>
      </c>
      <c r="H372" s="27" t="s">
        <v>1638</v>
      </c>
      <c r="I372" s="27">
        <v>9</v>
      </c>
      <c r="J372" s="27" t="s">
        <v>516</v>
      </c>
      <c r="K372" s="27" t="s">
        <v>920</v>
      </c>
      <c r="L372" s="27" t="s">
        <v>1153</v>
      </c>
      <c r="M372" s="27"/>
      <c r="N372" s="27" t="s">
        <v>922</v>
      </c>
      <c r="O372" s="27"/>
    </row>
    <row r="373" spans="1:15">
      <c r="A373" s="47" t="s">
        <v>3920</v>
      </c>
      <c r="B373" s="30" t="s">
        <v>271</v>
      </c>
      <c r="C373" s="27" t="s">
        <v>1598</v>
      </c>
      <c r="D373" s="28">
        <v>22</v>
      </c>
      <c r="E373" s="29" t="s">
        <v>513</v>
      </c>
      <c r="F373" s="48" t="s">
        <v>1164</v>
      </c>
      <c r="G373" s="48" t="s">
        <v>1184</v>
      </c>
      <c r="H373" s="27" t="s">
        <v>1639</v>
      </c>
      <c r="I373" s="27">
        <v>11</v>
      </c>
      <c r="J373" s="27" t="s">
        <v>516</v>
      </c>
      <c r="K373" s="27" t="s">
        <v>925</v>
      </c>
      <c r="L373" s="27" t="s">
        <v>1186</v>
      </c>
      <c r="M373" s="27"/>
      <c r="N373" s="27" t="s">
        <v>927</v>
      </c>
      <c r="O373" s="27"/>
    </row>
    <row r="374" spans="1:15">
      <c r="A374" s="47" t="s">
        <v>3920</v>
      </c>
      <c r="B374" s="30" t="s">
        <v>271</v>
      </c>
      <c r="C374" s="27" t="s">
        <v>1598</v>
      </c>
      <c r="D374" s="28">
        <v>23</v>
      </c>
      <c r="E374" s="29" t="s">
        <v>513</v>
      </c>
      <c r="F374" s="48" t="s">
        <v>1164</v>
      </c>
      <c r="G374" s="48" t="s">
        <v>1640</v>
      </c>
      <c r="H374" s="27" t="s">
        <v>1641</v>
      </c>
      <c r="I374" s="27">
        <v>9</v>
      </c>
      <c r="J374" s="27" t="s">
        <v>500</v>
      </c>
      <c r="K374" s="27" t="s">
        <v>930</v>
      </c>
      <c r="L374" s="27" t="s">
        <v>1186</v>
      </c>
      <c r="M374" s="27"/>
      <c r="N374" s="27" t="s">
        <v>932</v>
      </c>
      <c r="O374" s="27"/>
    </row>
    <row r="375" spans="1:15">
      <c r="A375" s="47" t="s">
        <v>3920</v>
      </c>
      <c r="B375" s="30" t="s">
        <v>271</v>
      </c>
      <c r="C375" s="27" t="s">
        <v>1598</v>
      </c>
      <c r="D375" s="28">
        <v>24</v>
      </c>
      <c r="E375" s="29" t="s">
        <v>513</v>
      </c>
      <c r="F375" s="27" t="s">
        <v>1642</v>
      </c>
      <c r="G375" s="27" t="s">
        <v>1643</v>
      </c>
      <c r="H375" s="27" t="s">
        <v>1644</v>
      </c>
      <c r="I375" s="27">
        <v>20</v>
      </c>
      <c r="J375" s="27" t="s">
        <v>516</v>
      </c>
      <c r="K375" s="27" t="s">
        <v>936</v>
      </c>
      <c r="L375" s="27" t="s">
        <v>1159</v>
      </c>
      <c r="M375" s="27"/>
      <c r="N375" s="27" t="s">
        <v>938</v>
      </c>
      <c r="O375" s="27"/>
    </row>
    <row r="376" spans="1:15">
      <c r="A376" s="47" t="s">
        <v>3920</v>
      </c>
      <c r="B376" s="30" t="s">
        <v>271</v>
      </c>
      <c r="C376" s="27" t="s">
        <v>1598</v>
      </c>
      <c r="D376" s="28">
        <v>25</v>
      </c>
      <c r="E376" s="29" t="s">
        <v>513</v>
      </c>
      <c r="F376" s="27" t="s">
        <v>939</v>
      </c>
      <c r="G376" s="27" t="s">
        <v>939</v>
      </c>
      <c r="H376" s="27" t="s">
        <v>1645</v>
      </c>
      <c r="I376" s="27">
        <v>20</v>
      </c>
      <c r="J376" s="27" t="s">
        <v>516</v>
      </c>
      <c r="K376" s="27" t="s">
        <v>940</v>
      </c>
      <c r="L376" s="27" t="s">
        <v>1162</v>
      </c>
      <c r="M376" s="27"/>
      <c r="N376" s="27" t="s">
        <v>942</v>
      </c>
      <c r="O376" s="27"/>
    </row>
    <row r="377" spans="1:15">
      <c r="A377" s="47" t="s">
        <v>3920</v>
      </c>
      <c r="B377" s="30" t="s">
        <v>271</v>
      </c>
      <c r="C377" s="27" t="s">
        <v>1598</v>
      </c>
      <c r="D377" s="28">
        <v>26</v>
      </c>
      <c r="E377" s="29" t="s">
        <v>513</v>
      </c>
      <c r="F377" s="27" t="s">
        <v>717</v>
      </c>
      <c r="G377" s="27" t="s">
        <v>1646</v>
      </c>
      <c r="H377" s="27" t="s">
        <v>1647</v>
      </c>
      <c r="I377" s="27">
        <v>50</v>
      </c>
      <c r="J377" s="27" t="s">
        <v>516</v>
      </c>
      <c r="K377" s="27" t="s">
        <v>845</v>
      </c>
      <c r="L377" s="27" t="s">
        <v>1157</v>
      </c>
      <c r="M377" s="27"/>
      <c r="N377" s="27" t="s">
        <v>847</v>
      </c>
      <c r="O377" s="27"/>
    </row>
    <row r="378" spans="1:15">
      <c r="A378" s="47" t="s">
        <v>3920</v>
      </c>
      <c r="B378" s="30" t="s">
        <v>271</v>
      </c>
      <c r="C378" s="27" t="s">
        <v>1598</v>
      </c>
      <c r="D378" s="28">
        <v>25</v>
      </c>
      <c r="E378" s="29" t="s">
        <v>513</v>
      </c>
      <c r="F378" s="27" t="s">
        <v>676</v>
      </c>
      <c r="G378" s="27" t="s">
        <v>677</v>
      </c>
      <c r="H378" s="27" t="s">
        <v>1648</v>
      </c>
      <c r="I378" s="27">
        <v>1</v>
      </c>
      <c r="J378" s="27" t="s">
        <v>516</v>
      </c>
      <c r="K378" s="27" t="s">
        <v>679</v>
      </c>
      <c r="L378" s="27" t="s">
        <v>680</v>
      </c>
      <c r="M378" s="27"/>
      <c r="N378" s="27" t="s">
        <v>682</v>
      </c>
      <c r="O378" s="27"/>
    </row>
    <row r="379" spans="1:15">
      <c r="A379" s="47" t="s">
        <v>3920</v>
      </c>
      <c r="B379" s="30" t="s">
        <v>271</v>
      </c>
      <c r="C379" s="27" t="s">
        <v>1598</v>
      </c>
      <c r="D379" s="28">
        <v>26</v>
      </c>
      <c r="E379" s="29" t="s">
        <v>513</v>
      </c>
      <c r="F379" s="27" t="s">
        <v>639</v>
      </c>
      <c r="G379" s="27" t="s">
        <v>640</v>
      </c>
      <c r="H379" s="27" t="s">
        <v>1649</v>
      </c>
      <c r="I379" s="27">
        <v>2</v>
      </c>
      <c r="J379" s="27" t="s">
        <v>516</v>
      </c>
      <c r="K379" s="27" t="s">
        <v>642</v>
      </c>
      <c r="L379" s="27" t="s">
        <v>643</v>
      </c>
      <c r="M379" s="27"/>
      <c r="N379" s="27" t="s">
        <v>644</v>
      </c>
      <c r="O379" s="27"/>
    </row>
    <row r="380" spans="1:15">
      <c r="A380" s="47" t="s">
        <v>3920</v>
      </c>
      <c r="B380" s="30" t="s">
        <v>271</v>
      </c>
      <c r="C380" s="27" t="s">
        <v>1598</v>
      </c>
      <c r="D380" s="28">
        <v>27</v>
      </c>
      <c r="E380" s="29" t="s">
        <v>513</v>
      </c>
      <c r="F380" s="27" t="s">
        <v>532</v>
      </c>
      <c r="G380" s="27" t="s">
        <v>533</v>
      </c>
      <c r="H380" s="27" t="s">
        <v>1650</v>
      </c>
      <c r="I380" s="27">
        <v>10</v>
      </c>
      <c r="J380" s="27" t="s">
        <v>516</v>
      </c>
      <c r="K380" s="27" t="s">
        <v>535</v>
      </c>
      <c r="L380" s="27" t="s">
        <v>536</v>
      </c>
      <c r="M380" s="27"/>
      <c r="N380" s="27" t="s">
        <v>537</v>
      </c>
      <c r="O380" s="27"/>
    </row>
    <row r="381" spans="1:15">
      <c r="A381" s="47" t="s">
        <v>3920</v>
      </c>
      <c r="B381" s="30" t="s">
        <v>271</v>
      </c>
      <c r="C381" s="27" t="s">
        <v>1598</v>
      </c>
      <c r="D381" s="28">
        <v>28</v>
      </c>
      <c r="E381" s="29" t="s">
        <v>513</v>
      </c>
      <c r="F381" s="27" t="s">
        <v>1651</v>
      </c>
      <c r="G381" s="27" t="s">
        <v>616</v>
      </c>
      <c r="H381" s="27" t="s">
        <v>1652</v>
      </c>
      <c r="I381" s="27">
        <v>8</v>
      </c>
      <c r="J381" s="27" t="s">
        <v>516</v>
      </c>
      <c r="K381" s="27" t="s">
        <v>616</v>
      </c>
      <c r="L381" s="27" t="s">
        <v>1653</v>
      </c>
      <c r="M381" s="27" t="s">
        <v>1570</v>
      </c>
      <c r="N381" s="27"/>
      <c r="O381" s="27"/>
    </row>
    <row r="382" spans="1:15">
      <c r="A382" s="47" t="s">
        <v>3920</v>
      </c>
      <c r="B382" s="30" t="s">
        <v>271</v>
      </c>
      <c r="C382" s="27" t="s">
        <v>1598</v>
      </c>
      <c r="D382" s="28">
        <v>29</v>
      </c>
      <c r="E382" s="29" t="s">
        <v>513</v>
      </c>
      <c r="F382" s="27" t="s">
        <v>544</v>
      </c>
      <c r="G382" s="30" t="s">
        <v>545</v>
      </c>
      <c r="H382" s="27" t="s">
        <v>1654</v>
      </c>
      <c r="I382" s="27">
        <v>8</v>
      </c>
      <c r="J382" s="27" t="s">
        <v>516</v>
      </c>
      <c r="K382" s="27" t="s">
        <v>547</v>
      </c>
      <c r="L382" s="27" t="s">
        <v>548</v>
      </c>
      <c r="M382" s="27"/>
      <c r="N382" s="27" t="s">
        <v>549</v>
      </c>
      <c r="O382" s="27"/>
    </row>
    <row r="383" spans="1:15">
      <c r="A383" s="47" t="s">
        <v>3920</v>
      </c>
      <c r="B383" s="30" t="s">
        <v>271</v>
      </c>
      <c r="C383" s="27" t="s">
        <v>1598</v>
      </c>
      <c r="D383" s="28">
        <v>30</v>
      </c>
      <c r="E383" s="29" t="s">
        <v>513</v>
      </c>
      <c r="F383" s="27" t="s">
        <v>1655</v>
      </c>
      <c r="G383" s="30" t="s">
        <v>1502</v>
      </c>
      <c r="H383" s="27" t="s">
        <v>1656</v>
      </c>
      <c r="I383" s="27">
        <v>1</v>
      </c>
      <c r="J383" s="27" t="s">
        <v>516</v>
      </c>
      <c r="K383" s="27" t="s">
        <v>648</v>
      </c>
      <c r="L383" s="27" t="s">
        <v>649</v>
      </c>
      <c r="M383" s="27"/>
      <c r="N383" s="27" t="s">
        <v>651</v>
      </c>
      <c r="O383" s="27"/>
    </row>
    <row r="384" spans="1:15">
      <c r="A384" s="47" t="s">
        <v>3920</v>
      </c>
      <c r="B384" s="30" t="s">
        <v>271</v>
      </c>
      <c r="C384" s="27" t="s">
        <v>1598</v>
      </c>
      <c r="D384" s="28">
        <v>31</v>
      </c>
      <c r="E384" s="29" t="s">
        <v>513</v>
      </c>
      <c r="F384" s="27" t="s">
        <v>1657</v>
      </c>
      <c r="G384" s="30" t="s">
        <v>1256</v>
      </c>
      <c r="H384" s="27" t="s">
        <v>1658</v>
      </c>
      <c r="I384" s="27">
        <v>2</v>
      </c>
      <c r="J384" s="27" t="s">
        <v>516</v>
      </c>
      <c r="K384" s="27" t="s">
        <v>891</v>
      </c>
      <c r="L384" s="27" t="s">
        <v>892</v>
      </c>
      <c r="M384" s="27"/>
      <c r="N384" s="27" t="s">
        <v>893</v>
      </c>
      <c r="O384" s="27"/>
    </row>
    <row r="385" spans="1:15">
      <c r="A385" s="47" t="s">
        <v>3920</v>
      </c>
      <c r="B385" s="30" t="s">
        <v>271</v>
      </c>
      <c r="C385" s="27" t="s">
        <v>1598</v>
      </c>
      <c r="D385" s="28">
        <v>32</v>
      </c>
      <c r="E385" s="29" t="s">
        <v>513</v>
      </c>
      <c r="F385" s="27" t="s">
        <v>1659</v>
      </c>
      <c r="G385" s="30" t="s">
        <v>1247</v>
      </c>
      <c r="H385" s="27" t="s">
        <v>1660</v>
      </c>
      <c r="I385" s="27">
        <v>2</v>
      </c>
      <c r="J385" s="27" t="s">
        <v>516</v>
      </c>
      <c r="K385" s="27" t="s">
        <v>1077</v>
      </c>
      <c r="L385" s="27" t="s">
        <v>765</v>
      </c>
      <c r="M385" s="27"/>
      <c r="N385" s="27" t="s">
        <v>766</v>
      </c>
      <c r="O385" s="27"/>
    </row>
    <row r="386" spans="1:15">
      <c r="A386" s="47" t="s">
        <v>3920</v>
      </c>
      <c r="B386" s="30" t="s">
        <v>271</v>
      </c>
      <c r="C386" s="27" t="s">
        <v>1598</v>
      </c>
      <c r="D386" s="28">
        <v>33</v>
      </c>
      <c r="E386" s="29" t="s">
        <v>513</v>
      </c>
      <c r="F386" s="27" t="s">
        <v>1661</v>
      </c>
      <c r="G386" s="30" t="s">
        <v>1661</v>
      </c>
      <c r="H386" s="27" t="s">
        <v>1662</v>
      </c>
      <c r="I386" s="27">
        <v>1</v>
      </c>
      <c r="J386" s="27" t="s">
        <v>516</v>
      </c>
      <c r="K386" s="27" t="s">
        <v>1663</v>
      </c>
      <c r="L386" s="27" t="s">
        <v>1664</v>
      </c>
      <c r="M386" s="27"/>
      <c r="N386" s="46" t="s">
        <v>1665</v>
      </c>
      <c r="O386" s="27"/>
    </row>
    <row r="387" spans="1:15">
      <c r="A387" s="47" t="s">
        <v>3920</v>
      </c>
      <c r="B387" s="30" t="s">
        <v>271</v>
      </c>
      <c r="C387" s="27" t="s">
        <v>1598</v>
      </c>
      <c r="D387" s="28">
        <v>34</v>
      </c>
      <c r="E387" s="29" t="s">
        <v>513</v>
      </c>
      <c r="F387" s="27" t="s">
        <v>1666</v>
      </c>
      <c r="G387" s="30" t="s">
        <v>1667</v>
      </c>
      <c r="H387" s="27" t="s">
        <v>1668</v>
      </c>
      <c r="I387" s="27">
        <v>1</v>
      </c>
      <c r="J387" s="27" t="s">
        <v>516</v>
      </c>
      <c r="K387" s="27" t="s">
        <v>1669</v>
      </c>
      <c r="L387" s="27" t="s">
        <v>1670</v>
      </c>
      <c r="M387" s="27"/>
      <c r="N387" s="46" t="s">
        <v>1671</v>
      </c>
      <c r="O387" s="27"/>
    </row>
    <row r="388" spans="1:15">
      <c r="A388" s="47" t="s">
        <v>3920</v>
      </c>
      <c r="B388" s="30" t="s">
        <v>271</v>
      </c>
      <c r="C388" s="27" t="s">
        <v>1598</v>
      </c>
      <c r="D388" s="28">
        <v>35</v>
      </c>
      <c r="E388" s="29" t="s">
        <v>513</v>
      </c>
      <c r="F388" s="27" t="s">
        <v>1672</v>
      </c>
      <c r="G388" s="27" t="s">
        <v>616</v>
      </c>
      <c r="H388" s="27" t="s">
        <v>1673</v>
      </c>
      <c r="I388" s="27">
        <v>4</v>
      </c>
      <c r="J388" s="27" t="s">
        <v>516</v>
      </c>
      <c r="K388" s="27" t="s">
        <v>616</v>
      </c>
      <c r="L388" s="27" t="s">
        <v>1674</v>
      </c>
      <c r="M388" s="27" t="s">
        <v>1570</v>
      </c>
      <c r="N388" s="27"/>
      <c r="O388" s="27"/>
    </row>
    <row r="389" spans="1:15">
      <c r="A389" s="47" t="s">
        <v>3920</v>
      </c>
      <c r="B389" s="30" t="s">
        <v>271</v>
      </c>
      <c r="C389" s="27" t="s">
        <v>1598</v>
      </c>
      <c r="D389" s="28">
        <v>36</v>
      </c>
      <c r="E389" s="29" t="s">
        <v>513</v>
      </c>
      <c r="F389" s="27" t="s">
        <v>1675</v>
      </c>
      <c r="G389" s="27" t="s">
        <v>616</v>
      </c>
      <c r="H389" s="27" t="s">
        <v>1676</v>
      </c>
      <c r="I389" s="27">
        <v>20</v>
      </c>
      <c r="J389" s="27" t="s">
        <v>516</v>
      </c>
      <c r="K389" s="27" t="s">
        <v>616</v>
      </c>
      <c r="L389" s="27" t="s">
        <v>1677</v>
      </c>
      <c r="M389" s="27" t="s">
        <v>1570</v>
      </c>
      <c r="N389" s="27"/>
      <c r="O389" s="27"/>
    </row>
    <row r="390" spans="1:15">
      <c r="A390" s="47" t="s">
        <v>3920</v>
      </c>
      <c r="B390" s="30" t="s">
        <v>271</v>
      </c>
      <c r="C390" s="27" t="s">
        <v>1598</v>
      </c>
      <c r="D390" s="28">
        <v>37</v>
      </c>
      <c r="E390" s="29" t="s">
        <v>513</v>
      </c>
      <c r="F390" s="27" t="s">
        <v>1678</v>
      </c>
      <c r="G390" s="27" t="s">
        <v>616</v>
      </c>
      <c r="H390" s="27" t="s">
        <v>1679</v>
      </c>
      <c r="I390" s="27">
        <v>4</v>
      </c>
      <c r="J390" s="27" t="s">
        <v>516</v>
      </c>
      <c r="K390" s="27" t="s">
        <v>616</v>
      </c>
      <c r="L390" s="27" t="s">
        <v>1680</v>
      </c>
      <c r="M390" s="27" t="s">
        <v>1570</v>
      </c>
      <c r="N390" s="27"/>
      <c r="O390" s="27"/>
    </row>
    <row r="391" spans="1:15">
      <c r="A391" s="47" t="s">
        <v>3920</v>
      </c>
      <c r="B391" s="30" t="s">
        <v>271</v>
      </c>
      <c r="C391" s="27" t="s">
        <v>1598</v>
      </c>
      <c r="D391" s="28">
        <v>38</v>
      </c>
      <c r="E391" s="29" t="s">
        <v>513</v>
      </c>
      <c r="F391" s="27" t="s">
        <v>1681</v>
      </c>
      <c r="G391" s="27" t="s">
        <v>616</v>
      </c>
      <c r="H391" s="27" t="s">
        <v>1682</v>
      </c>
      <c r="I391" s="27">
        <v>20</v>
      </c>
      <c r="J391" s="27" t="s">
        <v>516</v>
      </c>
      <c r="K391" s="27" t="s">
        <v>616</v>
      </c>
      <c r="L391" s="27" t="s">
        <v>1683</v>
      </c>
      <c r="M391" s="27" t="s">
        <v>1570</v>
      </c>
      <c r="N391" s="27"/>
      <c r="O391" s="27"/>
    </row>
    <row r="392" spans="1:15">
      <c r="A392" s="47" t="s">
        <v>3920</v>
      </c>
      <c r="B392" s="30" t="s">
        <v>271</v>
      </c>
      <c r="C392" s="27" t="s">
        <v>1598</v>
      </c>
      <c r="D392" s="28">
        <v>39</v>
      </c>
      <c r="E392" s="29" t="s">
        <v>513</v>
      </c>
      <c r="F392" s="27" t="s">
        <v>1684</v>
      </c>
      <c r="G392" s="27" t="s">
        <v>616</v>
      </c>
      <c r="H392" s="27" t="s">
        <v>1685</v>
      </c>
      <c r="I392" s="27">
        <v>4</v>
      </c>
      <c r="J392" s="27" t="s">
        <v>516</v>
      </c>
      <c r="K392" s="27" t="s">
        <v>616</v>
      </c>
      <c r="L392" s="27" t="s">
        <v>1686</v>
      </c>
      <c r="M392" s="27" t="s">
        <v>1570</v>
      </c>
      <c r="N392" s="27"/>
      <c r="O392" s="27"/>
    </row>
    <row r="393" spans="1:15">
      <c r="A393" s="47" t="s">
        <v>3920</v>
      </c>
      <c r="B393" s="30" t="s">
        <v>271</v>
      </c>
      <c r="C393" s="27" t="s">
        <v>1598</v>
      </c>
      <c r="D393" s="28">
        <v>40</v>
      </c>
      <c r="E393" s="29" t="s">
        <v>513</v>
      </c>
      <c r="F393" s="27" t="s">
        <v>1687</v>
      </c>
      <c r="G393" s="30" t="s">
        <v>1251</v>
      </c>
      <c r="H393" s="27" t="s">
        <v>1688</v>
      </c>
      <c r="I393" s="27">
        <v>1</v>
      </c>
      <c r="J393" s="27" t="s">
        <v>516</v>
      </c>
      <c r="K393" s="27" t="s">
        <v>1253</v>
      </c>
      <c r="L393" s="27" t="s">
        <v>1689</v>
      </c>
      <c r="M393" s="27"/>
      <c r="N393" s="37" t="s">
        <v>1255</v>
      </c>
      <c r="O393" s="27"/>
    </row>
    <row r="394" spans="1:15">
      <c r="A394" s="47" t="s">
        <v>3920</v>
      </c>
      <c r="B394" s="30" t="s">
        <v>271</v>
      </c>
      <c r="C394" s="27" t="s">
        <v>1598</v>
      </c>
      <c r="D394" s="28">
        <v>41</v>
      </c>
      <c r="E394" s="29" t="s">
        <v>513</v>
      </c>
      <c r="F394" s="27" t="s">
        <v>1690</v>
      </c>
      <c r="G394" s="27" t="s">
        <v>1691</v>
      </c>
      <c r="H394" s="27" t="s">
        <v>1692</v>
      </c>
      <c r="I394" s="27">
        <v>1</v>
      </c>
      <c r="J394" s="27" t="s">
        <v>516</v>
      </c>
      <c r="K394" s="49" t="s">
        <v>1693</v>
      </c>
      <c r="L394" s="27" t="s">
        <v>1694</v>
      </c>
      <c r="M394" s="27"/>
      <c r="N394" s="27"/>
      <c r="O394" s="27"/>
    </row>
    <row r="395" spans="1:15">
      <c r="A395" s="47" t="s">
        <v>3920</v>
      </c>
      <c r="B395" s="30" t="s">
        <v>271</v>
      </c>
      <c r="C395" s="27" t="s">
        <v>1598</v>
      </c>
      <c r="D395" s="28">
        <v>42</v>
      </c>
      <c r="E395" s="29" t="s">
        <v>513</v>
      </c>
      <c r="F395" s="27" t="s">
        <v>1695</v>
      </c>
      <c r="G395" s="27" t="s">
        <v>1696</v>
      </c>
      <c r="H395" s="27" t="s">
        <v>1697</v>
      </c>
      <c r="I395" s="27">
        <v>1</v>
      </c>
      <c r="J395" s="27" t="s">
        <v>516</v>
      </c>
      <c r="K395" s="30" t="s">
        <v>1698</v>
      </c>
      <c r="L395" s="27" t="s">
        <v>1699</v>
      </c>
      <c r="M395" s="27"/>
      <c r="N395" s="27"/>
      <c r="O395" s="27"/>
    </row>
    <row r="396" spans="1:15">
      <c r="A396" s="47" t="s">
        <v>3920</v>
      </c>
      <c r="B396" s="30" t="s">
        <v>271</v>
      </c>
      <c r="C396" s="27" t="s">
        <v>1598</v>
      </c>
      <c r="D396" s="28">
        <v>43</v>
      </c>
      <c r="E396" s="29" t="s">
        <v>513</v>
      </c>
      <c r="F396" s="27" t="s">
        <v>879</v>
      </c>
      <c r="G396" s="30" t="s">
        <v>1700</v>
      </c>
      <c r="H396" s="27" t="s">
        <v>1701</v>
      </c>
      <c r="I396" s="27">
        <v>2</v>
      </c>
      <c r="J396" s="27" t="s">
        <v>516</v>
      </c>
      <c r="K396" s="27" t="s">
        <v>1004</v>
      </c>
      <c r="L396" s="27" t="s">
        <v>1005</v>
      </c>
      <c r="M396" s="27"/>
      <c r="N396" s="27" t="s">
        <v>1006</v>
      </c>
      <c r="O396" s="27"/>
    </row>
    <row r="397" spans="1:15">
      <c r="A397" s="47" t="s">
        <v>3920</v>
      </c>
      <c r="B397" s="30" t="s">
        <v>271</v>
      </c>
      <c r="C397" s="27" t="s">
        <v>1598</v>
      </c>
      <c r="D397" s="28">
        <v>44</v>
      </c>
      <c r="E397" s="29" t="s">
        <v>513</v>
      </c>
      <c r="F397" s="27" t="s">
        <v>1702</v>
      </c>
      <c r="G397" s="30" t="s">
        <v>1703</v>
      </c>
      <c r="H397" s="27" t="s">
        <v>1704</v>
      </c>
      <c r="I397" s="27">
        <v>6</v>
      </c>
      <c r="J397" s="27" t="s">
        <v>516</v>
      </c>
      <c r="K397" s="27" t="s">
        <v>1705</v>
      </c>
      <c r="L397" s="27" t="s">
        <v>1706</v>
      </c>
      <c r="M397" s="27"/>
      <c r="N397" s="37" t="s">
        <v>1707</v>
      </c>
      <c r="O397" s="27"/>
    </row>
    <row r="398" spans="1:15">
      <c r="A398" s="47" t="s">
        <v>3920</v>
      </c>
      <c r="B398" s="30" t="s">
        <v>271</v>
      </c>
      <c r="C398" s="27" t="s">
        <v>1598</v>
      </c>
      <c r="D398" s="28">
        <v>45</v>
      </c>
      <c r="E398" s="29" t="s">
        <v>513</v>
      </c>
      <c r="F398" s="27" t="s">
        <v>1708</v>
      </c>
      <c r="G398" s="30" t="s">
        <v>653</v>
      </c>
      <c r="H398" s="27" t="s">
        <v>1709</v>
      </c>
      <c r="I398" s="27">
        <v>6</v>
      </c>
      <c r="J398" s="27" t="s">
        <v>516</v>
      </c>
      <c r="K398" s="27" t="s">
        <v>655</v>
      </c>
      <c r="L398" s="27" t="s">
        <v>656</v>
      </c>
      <c r="M398" s="27"/>
      <c r="N398" s="27" t="s">
        <v>657</v>
      </c>
      <c r="O398" s="27"/>
    </row>
    <row r="399" spans="1:15">
      <c r="A399" s="47" t="s">
        <v>3920</v>
      </c>
      <c r="B399" s="30" t="s">
        <v>271</v>
      </c>
      <c r="C399" s="27" t="s">
        <v>1598</v>
      </c>
      <c r="D399" s="28">
        <v>46</v>
      </c>
      <c r="E399" s="29" t="s">
        <v>513</v>
      </c>
      <c r="F399" s="27" t="s">
        <v>894</v>
      </c>
      <c r="G399" s="30" t="s">
        <v>1506</v>
      </c>
      <c r="H399" s="27" t="s">
        <v>1710</v>
      </c>
      <c r="I399" s="27">
        <v>1</v>
      </c>
      <c r="J399" s="27" t="s">
        <v>516</v>
      </c>
      <c r="K399" s="27" t="s">
        <v>897</v>
      </c>
      <c r="L399" s="27" t="s">
        <v>898</v>
      </c>
      <c r="M399" s="27"/>
      <c r="N399" s="27" t="s">
        <v>899</v>
      </c>
      <c r="O399" s="27"/>
    </row>
    <row r="400" spans="1:15">
      <c r="A400" s="47" t="s">
        <v>3920</v>
      </c>
      <c r="B400" s="30" t="s">
        <v>271</v>
      </c>
      <c r="C400" s="27" t="s">
        <v>1598</v>
      </c>
      <c r="D400" s="28">
        <v>47</v>
      </c>
      <c r="E400" s="29" t="s">
        <v>513</v>
      </c>
      <c r="F400" s="27" t="s">
        <v>1711</v>
      </c>
      <c r="G400" s="30" t="s">
        <v>1711</v>
      </c>
      <c r="H400" s="27" t="s">
        <v>1712</v>
      </c>
      <c r="I400" s="27">
        <v>1</v>
      </c>
      <c r="J400" s="27" t="s">
        <v>516</v>
      </c>
      <c r="K400" s="27" t="s">
        <v>1439</v>
      </c>
      <c r="L400" s="27" t="s">
        <v>1713</v>
      </c>
      <c r="M400" s="27"/>
      <c r="N400" s="27" t="s">
        <v>1441</v>
      </c>
      <c r="O400" s="27"/>
    </row>
    <row r="401" spans="1:15">
      <c r="A401" s="47" t="s">
        <v>3920</v>
      </c>
      <c r="B401" s="30" t="s">
        <v>271</v>
      </c>
      <c r="C401" s="27" t="s">
        <v>1598</v>
      </c>
      <c r="D401" s="28">
        <v>48</v>
      </c>
      <c r="E401" s="29" t="s">
        <v>513</v>
      </c>
      <c r="F401" s="27" t="s">
        <v>755</v>
      </c>
      <c r="G401" s="30" t="s">
        <v>1259</v>
      </c>
      <c r="H401" s="27" t="s">
        <v>1714</v>
      </c>
      <c r="I401" s="27">
        <v>1</v>
      </c>
      <c r="J401" s="27" t="s">
        <v>516</v>
      </c>
      <c r="K401" s="27" t="s">
        <v>758</v>
      </c>
      <c r="L401" s="27" t="s">
        <v>759</v>
      </c>
      <c r="M401" s="27"/>
      <c r="N401" s="27" t="s">
        <v>760</v>
      </c>
      <c r="O401" s="27"/>
    </row>
    <row r="402" spans="1:15">
      <c r="A402" s="47" t="s">
        <v>3920</v>
      </c>
      <c r="B402" s="30" t="s">
        <v>271</v>
      </c>
      <c r="C402" s="27" t="s">
        <v>1598</v>
      </c>
      <c r="D402" s="28">
        <v>49</v>
      </c>
      <c r="E402" s="29" t="s">
        <v>513</v>
      </c>
      <c r="F402" s="35" t="s">
        <v>751</v>
      </c>
      <c r="G402" s="35" t="s">
        <v>751</v>
      </c>
      <c r="H402" s="27" t="s">
        <v>1715</v>
      </c>
      <c r="I402" s="27">
        <v>1</v>
      </c>
      <c r="J402" s="27" t="s">
        <v>516</v>
      </c>
      <c r="K402" s="27" t="s">
        <v>753</v>
      </c>
      <c r="L402" s="27" t="s">
        <v>626</v>
      </c>
      <c r="M402" s="27"/>
      <c r="N402" s="27" t="s">
        <v>754</v>
      </c>
      <c r="O402" s="27"/>
    </row>
    <row r="403" spans="1:15">
      <c r="A403" s="47" t="s">
        <v>3920</v>
      </c>
      <c r="B403" s="30" t="s">
        <v>271</v>
      </c>
      <c r="C403" s="27" t="s">
        <v>1598</v>
      </c>
      <c r="D403" s="28">
        <v>50</v>
      </c>
      <c r="E403" s="29" t="s">
        <v>513</v>
      </c>
      <c r="F403" s="31" t="s">
        <v>830</v>
      </c>
      <c r="G403" s="30" t="s">
        <v>831</v>
      </c>
      <c r="H403" s="27" t="s">
        <v>1716</v>
      </c>
      <c r="I403" s="27">
        <v>1</v>
      </c>
      <c r="J403" s="27" t="s">
        <v>516</v>
      </c>
      <c r="K403" s="27" t="s">
        <v>833</v>
      </c>
      <c r="L403" s="27" t="s">
        <v>1078</v>
      </c>
      <c r="M403" s="27"/>
      <c r="N403" s="27" t="s">
        <v>836</v>
      </c>
      <c r="O403" s="27"/>
    </row>
    <row r="404" spans="1:15">
      <c r="A404" s="47" t="s">
        <v>3920</v>
      </c>
      <c r="B404" s="30" t="s">
        <v>271</v>
      </c>
      <c r="C404" s="27" t="s">
        <v>1598</v>
      </c>
      <c r="D404" s="28">
        <v>51</v>
      </c>
      <c r="E404" s="29" t="s">
        <v>513</v>
      </c>
      <c r="F404" s="27" t="s">
        <v>1717</v>
      </c>
      <c r="G404" s="27" t="s">
        <v>616</v>
      </c>
      <c r="H404" s="27" t="s">
        <v>1718</v>
      </c>
      <c r="I404" s="27">
        <v>1</v>
      </c>
      <c r="J404" s="27" t="s">
        <v>516</v>
      </c>
      <c r="K404" s="27" t="s">
        <v>616</v>
      </c>
      <c r="L404" s="27" t="s">
        <v>1719</v>
      </c>
      <c r="M404" s="27" t="s">
        <v>1570</v>
      </c>
      <c r="N404" s="27"/>
      <c r="O404" s="27"/>
    </row>
    <row r="405" spans="1:15">
      <c r="A405" s="47" t="s">
        <v>3920</v>
      </c>
      <c r="B405" s="30" t="s">
        <v>271</v>
      </c>
      <c r="C405" s="27" t="s">
        <v>1598</v>
      </c>
      <c r="D405" s="28">
        <v>52</v>
      </c>
      <c r="E405" s="29" t="s">
        <v>513</v>
      </c>
      <c r="F405" s="27" t="s">
        <v>1720</v>
      </c>
      <c r="G405" s="27" t="s">
        <v>616</v>
      </c>
      <c r="H405" s="27" t="s">
        <v>1721</v>
      </c>
      <c r="I405" s="27">
        <v>1</v>
      </c>
      <c r="J405" s="27" t="s">
        <v>516</v>
      </c>
      <c r="K405" s="27" t="s">
        <v>616</v>
      </c>
      <c r="L405" s="27" t="s">
        <v>1722</v>
      </c>
      <c r="M405" s="27" t="s">
        <v>1570</v>
      </c>
      <c r="N405" s="27"/>
      <c r="O405" s="27"/>
    </row>
    <row r="406" spans="1:15">
      <c r="A406" s="47" t="s">
        <v>3920</v>
      </c>
      <c r="B406" s="30" t="s">
        <v>271</v>
      </c>
      <c r="C406" s="27" t="s">
        <v>1598</v>
      </c>
      <c r="D406" s="28">
        <v>53</v>
      </c>
      <c r="E406" s="29" t="s">
        <v>513</v>
      </c>
      <c r="F406" s="27" t="s">
        <v>1723</v>
      </c>
      <c r="G406" s="30" t="s">
        <v>1724</v>
      </c>
      <c r="H406" s="27" t="s">
        <v>1725</v>
      </c>
      <c r="I406" s="27">
        <v>1</v>
      </c>
      <c r="J406" s="27" t="s">
        <v>516</v>
      </c>
      <c r="K406" s="27" t="s">
        <v>1726</v>
      </c>
      <c r="L406" s="27" t="s">
        <v>1727</v>
      </c>
      <c r="M406" s="27"/>
      <c r="N406" s="46" t="s">
        <v>1728</v>
      </c>
      <c r="O406" s="27"/>
    </row>
    <row r="407" spans="1:15" s="44" customFormat="1">
      <c r="A407" s="47" t="s">
        <v>3920</v>
      </c>
      <c r="B407" s="30" t="s">
        <v>271</v>
      </c>
      <c r="C407" s="30" t="s">
        <v>1598</v>
      </c>
      <c r="D407" s="28">
        <v>54</v>
      </c>
      <c r="E407" s="28" t="s">
        <v>513</v>
      </c>
      <c r="F407" s="30" t="s">
        <v>1729</v>
      </c>
      <c r="G407" s="30" t="s">
        <v>616</v>
      </c>
      <c r="H407" s="30" t="s">
        <v>1730</v>
      </c>
      <c r="I407" s="30">
        <v>1</v>
      </c>
      <c r="J407" s="30" t="s">
        <v>516</v>
      </c>
      <c r="K407" s="30" t="s">
        <v>616</v>
      </c>
      <c r="L407" s="30" t="s">
        <v>1731</v>
      </c>
      <c r="M407" s="30"/>
      <c r="N407" s="27"/>
      <c r="O407" s="30"/>
    </row>
    <row r="408" spans="1:15">
      <c r="A408" s="47" t="s">
        <v>3920</v>
      </c>
      <c r="B408" s="30" t="s">
        <v>271</v>
      </c>
      <c r="C408" s="27" t="s">
        <v>1598</v>
      </c>
      <c r="D408" s="28">
        <v>55</v>
      </c>
      <c r="E408" s="29" t="s">
        <v>513</v>
      </c>
      <c r="F408" s="27" t="s">
        <v>1732</v>
      </c>
      <c r="G408" s="27" t="s">
        <v>1732</v>
      </c>
      <c r="H408" s="27" t="s">
        <v>1733</v>
      </c>
      <c r="I408" s="27">
        <v>1</v>
      </c>
      <c r="J408" s="27" t="s">
        <v>516</v>
      </c>
      <c r="K408" s="27" t="s">
        <v>1734</v>
      </c>
      <c r="L408" s="27" t="s">
        <v>1735</v>
      </c>
      <c r="M408" s="27"/>
      <c r="N408" s="27" t="s">
        <v>1736</v>
      </c>
      <c r="O408" s="27"/>
    </row>
    <row r="409" spans="1:15">
      <c r="A409" s="47" t="s">
        <v>3920</v>
      </c>
      <c r="B409" s="30" t="s">
        <v>271</v>
      </c>
      <c r="C409" s="27" t="s">
        <v>1598</v>
      </c>
      <c r="D409" s="28">
        <v>56</v>
      </c>
      <c r="E409" s="29" t="s">
        <v>513</v>
      </c>
      <c r="F409" s="27" t="s">
        <v>949</v>
      </c>
      <c r="G409" s="27" t="s">
        <v>949</v>
      </c>
      <c r="H409" s="27" t="s">
        <v>1737</v>
      </c>
      <c r="I409" s="27">
        <v>40</v>
      </c>
      <c r="J409" s="27" t="s">
        <v>516</v>
      </c>
      <c r="K409" s="27" t="s">
        <v>952</v>
      </c>
      <c r="L409" s="27" t="s">
        <v>953</v>
      </c>
      <c r="M409" s="27"/>
      <c r="N409" s="27" t="s">
        <v>954</v>
      </c>
      <c r="O409" s="27"/>
    </row>
    <row r="410" spans="1:15">
      <c r="A410" s="47" t="s">
        <v>3920</v>
      </c>
      <c r="B410" s="30" t="s">
        <v>271</v>
      </c>
      <c r="C410" s="27" t="s">
        <v>1598</v>
      </c>
      <c r="D410" s="28">
        <v>57</v>
      </c>
      <c r="E410" s="29" t="s">
        <v>513</v>
      </c>
      <c r="F410" s="27" t="s">
        <v>1738</v>
      </c>
      <c r="G410" s="27" t="s">
        <v>1738</v>
      </c>
      <c r="H410" s="27" t="s">
        <v>1739</v>
      </c>
      <c r="I410" s="27">
        <v>10</v>
      </c>
      <c r="J410" s="27" t="s">
        <v>516</v>
      </c>
      <c r="K410" s="27" t="s">
        <v>970</v>
      </c>
      <c r="L410" s="27" t="s">
        <v>971</v>
      </c>
      <c r="M410" s="27"/>
      <c r="N410" s="27" t="s">
        <v>972</v>
      </c>
      <c r="O410" s="27"/>
    </row>
    <row r="411" spans="1:15">
      <c r="A411" s="47" t="s">
        <v>3920</v>
      </c>
      <c r="B411" s="30" t="s">
        <v>271</v>
      </c>
      <c r="C411" s="27" t="s">
        <v>1598</v>
      </c>
      <c r="D411" s="28">
        <v>58</v>
      </c>
      <c r="E411" s="29" t="s">
        <v>513</v>
      </c>
      <c r="F411" s="27" t="s">
        <v>1740</v>
      </c>
      <c r="G411" s="30" t="s">
        <v>1184</v>
      </c>
      <c r="H411" s="27" t="s">
        <v>1741</v>
      </c>
      <c r="I411" s="27">
        <v>11</v>
      </c>
      <c r="J411" s="27" t="s">
        <v>516</v>
      </c>
      <c r="K411" s="27" t="s">
        <v>925</v>
      </c>
      <c r="L411" s="27" t="s">
        <v>1166</v>
      </c>
      <c r="M411" s="27"/>
      <c r="N411" s="27" t="s">
        <v>927</v>
      </c>
      <c r="O411" s="27"/>
    </row>
    <row r="412" spans="1:15">
      <c r="A412" s="47" t="s">
        <v>3920</v>
      </c>
      <c r="B412" s="30" t="s">
        <v>271</v>
      </c>
      <c r="C412" s="27" t="s">
        <v>1598</v>
      </c>
      <c r="D412" s="28">
        <v>58</v>
      </c>
      <c r="E412" s="29" t="s">
        <v>513</v>
      </c>
      <c r="F412" s="27" t="s">
        <v>1740</v>
      </c>
      <c r="G412" s="30" t="s">
        <v>1640</v>
      </c>
      <c r="H412" s="27" t="s">
        <v>1742</v>
      </c>
      <c r="I412" s="27">
        <v>6</v>
      </c>
      <c r="J412" s="27" t="s">
        <v>516</v>
      </c>
      <c r="K412" s="27" t="s">
        <v>930</v>
      </c>
      <c r="L412" s="27" t="s">
        <v>1166</v>
      </c>
      <c r="M412" s="27"/>
      <c r="N412" s="27" t="s">
        <v>932</v>
      </c>
      <c r="O412" s="27"/>
    </row>
    <row r="413" spans="1:15">
      <c r="A413" s="47" t="s">
        <v>3920</v>
      </c>
      <c r="B413" s="30" t="s">
        <v>271</v>
      </c>
      <c r="C413" s="27" t="s">
        <v>1598</v>
      </c>
      <c r="D413" s="28">
        <v>59</v>
      </c>
      <c r="E413" s="29" t="s">
        <v>513</v>
      </c>
      <c r="F413" s="27" t="s">
        <v>1385</v>
      </c>
      <c r="G413" s="27" t="s">
        <v>1385</v>
      </c>
      <c r="H413" s="27" t="s">
        <v>1743</v>
      </c>
      <c r="I413" s="27">
        <v>2</v>
      </c>
      <c r="J413" s="27" t="s">
        <v>516</v>
      </c>
      <c r="K413" s="27" t="s">
        <v>1744</v>
      </c>
      <c r="L413" s="27" t="s">
        <v>1745</v>
      </c>
      <c r="M413" s="27"/>
      <c r="N413" s="27" t="s">
        <v>1390</v>
      </c>
      <c r="O413" s="27"/>
    </row>
    <row r="414" spans="1:15">
      <c r="A414" s="47" t="s">
        <v>3920</v>
      </c>
      <c r="B414" s="30" t="s">
        <v>271</v>
      </c>
      <c r="C414" s="27" t="s">
        <v>1598</v>
      </c>
      <c r="D414" s="28">
        <v>60</v>
      </c>
      <c r="E414" s="29" t="s">
        <v>513</v>
      </c>
      <c r="F414" s="27" t="s">
        <v>879</v>
      </c>
      <c r="G414" s="27" t="s">
        <v>1391</v>
      </c>
      <c r="H414" s="27" t="s">
        <v>1746</v>
      </c>
      <c r="I414" s="27">
        <v>3</v>
      </c>
      <c r="J414" s="27" t="s">
        <v>516</v>
      </c>
      <c r="K414" s="27" t="s">
        <v>882</v>
      </c>
      <c r="L414" s="27" t="s">
        <v>883</v>
      </c>
      <c r="M414" s="27"/>
      <c r="N414" s="27" t="s">
        <v>884</v>
      </c>
      <c r="O414" s="27"/>
    </row>
    <row r="415" spans="1:15">
      <c r="A415" s="47" t="s">
        <v>3920</v>
      </c>
      <c r="B415" s="30" t="s">
        <v>271</v>
      </c>
      <c r="C415" s="27" t="s">
        <v>1598</v>
      </c>
      <c r="D415" s="28">
        <v>61</v>
      </c>
      <c r="E415" s="29" t="s">
        <v>513</v>
      </c>
      <c r="F415" s="27" t="s">
        <v>1394</v>
      </c>
      <c r="G415" s="27" t="s">
        <v>1394</v>
      </c>
      <c r="H415" s="27" t="s">
        <v>1747</v>
      </c>
      <c r="I415" s="27">
        <v>1</v>
      </c>
      <c r="J415" s="27" t="s">
        <v>516</v>
      </c>
      <c r="K415" s="27" t="s">
        <v>1396</v>
      </c>
      <c r="L415" s="27" t="s">
        <v>1748</v>
      </c>
      <c r="M415" s="27"/>
      <c r="N415" s="27" t="s">
        <v>1398</v>
      </c>
      <c r="O415" s="27"/>
    </row>
    <row r="416" spans="1:15">
      <c r="A416" s="47" t="s">
        <v>3920</v>
      </c>
      <c r="B416" s="30" t="s">
        <v>271</v>
      </c>
      <c r="C416" s="27" t="s">
        <v>1598</v>
      </c>
      <c r="D416" s="28">
        <v>62</v>
      </c>
      <c r="E416" s="29" t="s">
        <v>513</v>
      </c>
      <c r="F416" s="27" t="s">
        <v>1749</v>
      </c>
      <c r="G416" s="27" t="s">
        <v>1750</v>
      </c>
      <c r="H416" s="27" t="s">
        <v>1751</v>
      </c>
      <c r="I416" s="27">
        <v>2</v>
      </c>
      <c r="J416" s="27" t="s">
        <v>1205</v>
      </c>
      <c r="K416" s="27" t="s">
        <v>1752</v>
      </c>
      <c r="L416" s="27" t="s">
        <v>1753</v>
      </c>
      <c r="M416" s="27"/>
      <c r="N416" s="27" t="s">
        <v>1754</v>
      </c>
      <c r="O416" s="27"/>
    </row>
    <row r="417" spans="1:15">
      <c r="A417" s="47" t="s">
        <v>3920</v>
      </c>
      <c r="B417" s="30" t="s">
        <v>271</v>
      </c>
      <c r="C417" s="27" t="s">
        <v>1598</v>
      </c>
      <c r="D417" s="28">
        <v>63</v>
      </c>
      <c r="E417" s="29" t="s">
        <v>513</v>
      </c>
      <c r="F417" s="27" t="s">
        <v>1399</v>
      </c>
      <c r="G417" s="27" t="s">
        <v>616</v>
      </c>
      <c r="H417" s="27" t="s">
        <v>1755</v>
      </c>
      <c r="I417" s="27">
        <v>2</v>
      </c>
      <c r="J417" s="27" t="s">
        <v>516</v>
      </c>
      <c r="K417" s="27" t="s">
        <v>616</v>
      </c>
      <c r="L417" s="27" t="s">
        <v>1756</v>
      </c>
      <c r="M417" s="27"/>
      <c r="N417" s="27"/>
      <c r="O417" s="27"/>
    </row>
    <row r="418" spans="1:15">
      <c r="A418" s="47" t="s">
        <v>3920</v>
      </c>
      <c r="B418" s="30" t="s">
        <v>271</v>
      </c>
      <c r="C418" s="27" t="s">
        <v>1598</v>
      </c>
      <c r="D418" s="28">
        <v>64</v>
      </c>
      <c r="E418" s="29" t="s">
        <v>513</v>
      </c>
      <c r="F418" s="27" t="s">
        <v>1757</v>
      </c>
      <c r="G418" s="30" t="s">
        <v>1758</v>
      </c>
      <c r="H418" s="27" t="s">
        <v>1759</v>
      </c>
      <c r="I418" s="27">
        <v>2</v>
      </c>
      <c r="J418" s="27" t="s">
        <v>516</v>
      </c>
      <c r="K418" s="27" t="s">
        <v>1405</v>
      </c>
      <c r="L418" s="27" t="s">
        <v>1760</v>
      </c>
      <c r="M418" s="27"/>
      <c r="N418" s="27" t="s">
        <v>1407</v>
      </c>
      <c r="O418" s="27"/>
    </row>
    <row r="419" spans="1:15">
      <c r="A419" s="47" t="s">
        <v>3920</v>
      </c>
      <c r="B419" s="30" t="s">
        <v>271</v>
      </c>
      <c r="C419" s="27" t="s">
        <v>1598</v>
      </c>
      <c r="D419" s="28">
        <v>65</v>
      </c>
      <c r="E419" s="29" t="s">
        <v>513</v>
      </c>
      <c r="F419" s="27" t="s">
        <v>1409</v>
      </c>
      <c r="G419" s="30" t="s">
        <v>1409</v>
      </c>
      <c r="H419" s="27" t="s">
        <v>1761</v>
      </c>
      <c r="I419" s="27">
        <v>2</v>
      </c>
      <c r="J419" s="27" t="s">
        <v>516</v>
      </c>
      <c r="K419" s="27" t="s">
        <v>1411</v>
      </c>
      <c r="L419" s="27" t="s">
        <v>1762</v>
      </c>
      <c r="M419" s="27"/>
      <c r="N419" s="27" t="s">
        <v>1413</v>
      </c>
      <c r="O419" s="27"/>
    </row>
    <row r="420" spans="1:15">
      <c r="A420" s="47" t="s">
        <v>3920</v>
      </c>
      <c r="B420" s="30" t="s">
        <v>271</v>
      </c>
      <c r="C420" s="27" t="s">
        <v>1598</v>
      </c>
      <c r="D420" s="28">
        <v>66</v>
      </c>
      <c r="E420" s="29" t="s">
        <v>513</v>
      </c>
      <c r="F420" s="27" t="s">
        <v>1763</v>
      </c>
      <c r="G420" s="27" t="s">
        <v>616</v>
      </c>
      <c r="H420" s="27" t="s">
        <v>1764</v>
      </c>
      <c r="I420" s="27">
        <v>2</v>
      </c>
      <c r="J420" s="27" t="s">
        <v>516</v>
      </c>
      <c r="K420" s="27" t="s">
        <v>616</v>
      </c>
      <c r="L420" s="27" t="s">
        <v>1765</v>
      </c>
      <c r="M420" s="27"/>
      <c r="N420" s="27"/>
      <c r="O420" s="27"/>
    </row>
    <row r="421" spans="1:15" s="44" customFormat="1">
      <c r="A421" s="47" t="s">
        <v>3920</v>
      </c>
      <c r="B421" s="30" t="s">
        <v>271</v>
      </c>
      <c r="C421" s="30" t="s">
        <v>1598</v>
      </c>
      <c r="D421" s="28">
        <v>67</v>
      </c>
      <c r="E421" s="28" t="s">
        <v>513</v>
      </c>
      <c r="F421" s="30" t="s">
        <v>1766</v>
      </c>
      <c r="G421" s="30" t="s">
        <v>1767</v>
      </c>
      <c r="H421" s="30" t="s">
        <v>1768</v>
      </c>
      <c r="I421" s="30">
        <v>1</v>
      </c>
      <c r="J421" s="30" t="s">
        <v>516</v>
      </c>
      <c r="K421" s="30" t="s">
        <v>1769</v>
      </c>
      <c r="L421" s="30"/>
      <c r="M421" s="30" t="s">
        <v>1770</v>
      </c>
      <c r="N421" s="27"/>
      <c r="O421" s="30"/>
    </row>
    <row r="422" spans="1:15">
      <c r="A422" s="27" t="s">
        <v>1771</v>
      </c>
      <c r="B422" s="27" t="s">
        <v>1772</v>
      </c>
      <c r="C422" s="27" t="s">
        <v>1773</v>
      </c>
      <c r="D422" s="28">
        <v>1</v>
      </c>
      <c r="E422" s="29" t="s">
        <v>496</v>
      </c>
      <c r="F422" s="27" t="s">
        <v>746</v>
      </c>
      <c r="G422" s="31" t="s">
        <v>667</v>
      </c>
      <c r="H422" s="27" t="s">
        <v>806</v>
      </c>
      <c r="I422" s="27">
        <v>10</v>
      </c>
      <c r="J422" s="30" t="s">
        <v>516</v>
      </c>
      <c r="K422" s="30" t="s">
        <v>501</v>
      </c>
      <c r="L422" s="27" t="s">
        <v>824</v>
      </c>
      <c r="M422" s="27"/>
      <c r="N422" s="27" t="s">
        <v>502</v>
      </c>
      <c r="O422" s="27"/>
    </row>
    <row r="423" spans="1:15">
      <c r="A423" s="27" t="s">
        <v>1771</v>
      </c>
      <c r="B423" s="27" t="s">
        <v>1772</v>
      </c>
      <c r="C423" s="27" t="s">
        <v>1773</v>
      </c>
      <c r="D423" s="28">
        <v>2</v>
      </c>
      <c r="E423" s="29" t="s">
        <v>496</v>
      </c>
      <c r="F423" s="27" t="s">
        <v>504</v>
      </c>
      <c r="G423" s="31" t="s">
        <v>629</v>
      </c>
      <c r="H423" s="27" t="s">
        <v>807</v>
      </c>
      <c r="I423" s="27">
        <v>8</v>
      </c>
      <c r="J423" s="30" t="s">
        <v>1774</v>
      </c>
      <c r="K423" s="27" t="s">
        <v>507</v>
      </c>
      <c r="L423" s="27" t="s">
        <v>826</v>
      </c>
      <c r="M423" s="27"/>
      <c r="N423" s="27" t="s">
        <v>508</v>
      </c>
      <c r="O423" s="27"/>
    </row>
    <row r="424" spans="1:15">
      <c r="A424" s="27" t="s">
        <v>1771</v>
      </c>
      <c r="B424" s="27" t="s">
        <v>1772</v>
      </c>
      <c r="C424" s="27" t="s">
        <v>1773</v>
      </c>
      <c r="D424" s="28">
        <v>3</v>
      </c>
      <c r="E424" s="29" t="s">
        <v>496</v>
      </c>
      <c r="F424" s="27" t="s">
        <v>1541</v>
      </c>
      <c r="G424" s="27" t="s">
        <v>1541</v>
      </c>
      <c r="H424" s="27" t="s">
        <v>743</v>
      </c>
      <c r="I424" s="27">
        <v>13</v>
      </c>
      <c r="J424" s="30" t="s">
        <v>1774</v>
      </c>
      <c r="K424" s="30" t="s">
        <v>511</v>
      </c>
      <c r="L424" s="27" t="s">
        <v>1542</v>
      </c>
      <c r="M424" s="27"/>
      <c r="N424" s="27"/>
      <c r="O424" s="27"/>
    </row>
    <row r="425" spans="1:15">
      <c r="A425" s="27" t="s">
        <v>1771</v>
      </c>
      <c r="B425" s="27" t="s">
        <v>1772</v>
      </c>
      <c r="C425" s="27" t="s">
        <v>1775</v>
      </c>
      <c r="D425" s="28">
        <v>1</v>
      </c>
      <c r="E425" s="29" t="s">
        <v>513</v>
      </c>
      <c r="F425" s="27" t="s">
        <v>746</v>
      </c>
      <c r="G425" s="31" t="s">
        <v>667</v>
      </c>
      <c r="H425" s="27" t="s">
        <v>747</v>
      </c>
      <c r="I425" s="27">
        <v>10</v>
      </c>
      <c r="J425" s="30" t="s">
        <v>516</v>
      </c>
      <c r="K425" s="30" t="s">
        <v>501</v>
      </c>
      <c r="L425" s="27" t="s">
        <v>824</v>
      </c>
      <c r="M425" s="27"/>
      <c r="N425" s="27" t="s">
        <v>502</v>
      </c>
      <c r="O425" s="27"/>
    </row>
    <row r="426" spans="1:15">
      <c r="A426" s="27" t="s">
        <v>1771</v>
      </c>
      <c r="B426" s="27" t="s">
        <v>1772</v>
      </c>
      <c r="C426" s="27" t="s">
        <v>1775</v>
      </c>
      <c r="D426" s="28">
        <v>2</v>
      </c>
      <c r="E426" s="29" t="s">
        <v>513</v>
      </c>
      <c r="F426" s="27" t="s">
        <v>628</v>
      </c>
      <c r="G426" s="31" t="s">
        <v>629</v>
      </c>
      <c r="H426" s="27" t="s">
        <v>748</v>
      </c>
      <c r="I426" s="27">
        <v>8</v>
      </c>
      <c r="J426" s="30" t="s">
        <v>1774</v>
      </c>
      <c r="K426" s="30" t="s">
        <v>631</v>
      </c>
      <c r="L426" s="27" t="s">
        <v>826</v>
      </c>
      <c r="M426" s="27"/>
      <c r="N426" s="27" t="s">
        <v>508</v>
      </c>
      <c r="O426" s="27"/>
    </row>
    <row r="427" spans="1:15">
      <c r="A427" s="27" t="s">
        <v>1771</v>
      </c>
      <c r="B427" s="27" t="s">
        <v>1772</v>
      </c>
      <c r="C427" s="27" t="s">
        <v>1775</v>
      </c>
      <c r="D427" s="28">
        <v>3</v>
      </c>
      <c r="E427" s="29" t="s">
        <v>513</v>
      </c>
      <c r="F427" s="27" t="s">
        <v>1776</v>
      </c>
      <c r="G427" s="31" t="s">
        <v>1777</v>
      </c>
      <c r="H427" s="27" t="s">
        <v>1778</v>
      </c>
      <c r="I427" s="27">
        <v>2</v>
      </c>
      <c r="J427" s="30" t="s">
        <v>516</v>
      </c>
      <c r="K427" s="30" t="s">
        <v>1779</v>
      </c>
      <c r="L427" s="27" t="s">
        <v>1780</v>
      </c>
      <c r="M427" s="27"/>
      <c r="N427" s="27"/>
      <c r="O427" s="27" t="s">
        <v>1781</v>
      </c>
    </row>
    <row r="428" spans="1:15">
      <c r="A428" s="27" t="s">
        <v>1771</v>
      </c>
      <c r="B428" s="27" t="s">
        <v>1772</v>
      </c>
      <c r="C428" s="27" t="s">
        <v>1775</v>
      </c>
      <c r="D428" s="28">
        <v>4</v>
      </c>
      <c r="E428" s="29" t="s">
        <v>513</v>
      </c>
      <c r="F428" s="27" t="s">
        <v>1782</v>
      </c>
      <c r="G428" s="27" t="s">
        <v>1782</v>
      </c>
      <c r="H428" s="27" t="s">
        <v>1784</v>
      </c>
      <c r="I428" s="27">
        <v>1</v>
      </c>
      <c r="J428" s="30" t="s">
        <v>516</v>
      </c>
      <c r="K428" s="30" t="s">
        <v>1785</v>
      </c>
      <c r="L428" s="27" t="s">
        <v>1786</v>
      </c>
      <c r="M428" s="27"/>
      <c r="N428" s="27"/>
      <c r="O428" s="27" t="s">
        <v>1781</v>
      </c>
    </row>
    <row r="429" spans="1:15">
      <c r="A429" s="27" t="s">
        <v>334</v>
      </c>
      <c r="B429" s="27" t="s">
        <v>1787</v>
      </c>
      <c r="C429" s="27" t="s">
        <v>1788</v>
      </c>
      <c r="D429" s="28">
        <v>1</v>
      </c>
      <c r="E429" s="29" t="s">
        <v>496</v>
      </c>
      <c r="F429" s="27" t="s">
        <v>1789</v>
      </c>
      <c r="G429" s="27" t="s">
        <v>616</v>
      </c>
      <c r="H429" s="27" t="s">
        <v>1790</v>
      </c>
      <c r="I429" s="27">
        <v>1</v>
      </c>
      <c r="J429" s="30" t="s">
        <v>516</v>
      </c>
      <c r="K429" s="30" t="s">
        <v>1791</v>
      </c>
      <c r="M429" s="27"/>
      <c r="N429" s="27"/>
      <c r="O429" s="27"/>
    </row>
    <row r="430" spans="1:15">
      <c r="A430" s="27" t="s">
        <v>334</v>
      </c>
      <c r="B430" s="27" t="s">
        <v>1787</v>
      </c>
      <c r="C430" s="27" t="s">
        <v>1788</v>
      </c>
      <c r="D430" s="28">
        <v>2</v>
      </c>
      <c r="E430" s="29" t="s">
        <v>496</v>
      </c>
      <c r="F430" s="27" t="s">
        <v>1792</v>
      </c>
      <c r="G430" s="31" t="s">
        <v>667</v>
      </c>
      <c r="H430" s="27" t="s">
        <v>1793</v>
      </c>
      <c r="I430" s="27">
        <v>10</v>
      </c>
      <c r="J430" s="30" t="s">
        <v>516</v>
      </c>
      <c r="K430" s="30" t="s">
        <v>501</v>
      </c>
      <c r="M430" s="27"/>
      <c r="N430" s="27" t="s">
        <v>502</v>
      </c>
      <c r="O430" s="27"/>
    </row>
    <row r="431" spans="1:15">
      <c r="A431" s="27" t="s">
        <v>334</v>
      </c>
      <c r="B431" s="27" t="s">
        <v>1787</v>
      </c>
      <c r="C431" s="27" t="s">
        <v>1794</v>
      </c>
      <c r="D431" s="28">
        <v>1</v>
      </c>
      <c r="E431" s="29" t="s">
        <v>513</v>
      </c>
      <c r="F431" s="27" t="s">
        <v>666</v>
      </c>
      <c r="G431" s="31" t="s">
        <v>667</v>
      </c>
      <c r="H431" s="27" t="s">
        <v>1795</v>
      </c>
      <c r="I431" s="27">
        <v>10</v>
      </c>
      <c r="J431" s="30" t="s">
        <v>516</v>
      </c>
      <c r="K431" s="30" t="s">
        <v>501</v>
      </c>
      <c r="M431" s="27"/>
      <c r="N431" s="27" t="s">
        <v>502</v>
      </c>
      <c r="O431" s="27"/>
    </row>
    <row r="432" spans="1:15">
      <c r="A432" s="27" t="s">
        <v>334</v>
      </c>
      <c r="B432" s="27" t="s">
        <v>1787</v>
      </c>
      <c r="C432" s="27" t="s">
        <v>1794</v>
      </c>
      <c r="D432" s="28">
        <v>2</v>
      </c>
      <c r="E432" s="29" t="s">
        <v>513</v>
      </c>
      <c r="F432" s="27" t="s">
        <v>2030</v>
      </c>
      <c r="G432" s="34" t="s">
        <v>1797</v>
      </c>
      <c r="H432" s="27" t="s">
        <v>1798</v>
      </c>
      <c r="I432" s="27">
        <v>2</v>
      </c>
      <c r="J432" s="30" t="s">
        <v>516</v>
      </c>
      <c r="K432" s="50" t="s">
        <v>1799</v>
      </c>
      <c r="L432" s="27" t="s">
        <v>1800</v>
      </c>
      <c r="M432" s="27" t="s">
        <v>1801</v>
      </c>
      <c r="N432" s="27"/>
      <c r="O432" s="27"/>
    </row>
    <row r="433" spans="1:15">
      <c r="A433" s="27" t="s">
        <v>334</v>
      </c>
      <c r="B433" s="27" t="s">
        <v>1787</v>
      </c>
      <c r="C433" s="27" t="s">
        <v>1794</v>
      </c>
      <c r="D433" s="28">
        <v>3</v>
      </c>
      <c r="E433" s="29" t="s">
        <v>513</v>
      </c>
      <c r="F433" s="27" t="s">
        <v>1802</v>
      </c>
      <c r="G433" s="27" t="s">
        <v>616</v>
      </c>
      <c r="H433" s="27" t="s">
        <v>1803</v>
      </c>
      <c r="I433" s="27">
        <v>1</v>
      </c>
      <c r="J433" s="30" t="s">
        <v>516</v>
      </c>
      <c r="K433" s="30" t="s">
        <v>616</v>
      </c>
      <c r="L433" s="27" t="s">
        <v>1804</v>
      </c>
      <c r="M433" s="27"/>
      <c r="N433" s="27"/>
      <c r="O433" s="27"/>
    </row>
    <row r="434" spans="1:15">
      <c r="A434" s="27" t="s">
        <v>334</v>
      </c>
      <c r="B434" s="27" t="s">
        <v>1787</v>
      </c>
      <c r="C434" s="27" t="s">
        <v>1794</v>
      </c>
      <c r="D434" s="28">
        <v>4</v>
      </c>
      <c r="E434" s="29" t="s">
        <v>513</v>
      </c>
      <c r="F434" s="27" t="s">
        <v>1805</v>
      </c>
      <c r="G434" s="31" t="s">
        <v>658</v>
      </c>
      <c r="H434" s="27" t="s">
        <v>1806</v>
      </c>
      <c r="I434" s="27">
        <v>9</v>
      </c>
      <c r="J434" s="30" t="s">
        <v>516</v>
      </c>
      <c r="K434" s="30" t="s">
        <v>661</v>
      </c>
      <c r="L434" s="27" t="s">
        <v>1519</v>
      </c>
      <c r="M434" s="27"/>
      <c r="N434" s="27" t="s">
        <v>663</v>
      </c>
      <c r="O434" s="27"/>
    </row>
    <row r="435" spans="1:15" ht="27">
      <c r="A435" s="27" t="s">
        <v>334</v>
      </c>
      <c r="B435" s="27" t="s">
        <v>1787</v>
      </c>
      <c r="C435" s="27" t="s">
        <v>1794</v>
      </c>
      <c r="D435" s="28">
        <v>5</v>
      </c>
      <c r="E435" s="29" t="s">
        <v>513</v>
      </c>
      <c r="F435" s="27" t="s">
        <v>1807</v>
      </c>
      <c r="G435" s="31" t="s">
        <v>1082</v>
      </c>
      <c r="H435" s="27" t="s">
        <v>1808</v>
      </c>
      <c r="I435" s="27">
        <v>8</v>
      </c>
      <c r="J435" s="30" t="s">
        <v>516</v>
      </c>
      <c r="K435" s="30" t="s">
        <v>541</v>
      </c>
      <c r="L435" s="27" t="s">
        <v>1786</v>
      </c>
      <c r="M435" s="27"/>
      <c r="N435" s="27" t="s">
        <v>543</v>
      </c>
      <c r="O435" s="27"/>
    </row>
    <row r="436" spans="1:15" ht="27">
      <c r="A436" s="27" t="s">
        <v>334</v>
      </c>
      <c r="B436" s="27" t="s">
        <v>1787</v>
      </c>
      <c r="C436" s="27" t="s">
        <v>1794</v>
      </c>
      <c r="D436" s="28">
        <v>6</v>
      </c>
      <c r="E436" s="29" t="s">
        <v>513</v>
      </c>
      <c r="F436" s="27" t="s">
        <v>1809</v>
      </c>
      <c r="G436" s="32" t="s">
        <v>545</v>
      </c>
      <c r="H436" s="27" t="s">
        <v>1810</v>
      </c>
      <c r="I436" s="27">
        <v>8</v>
      </c>
      <c r="J436" s="30" t="s">
        <v>516</v>
      </c>
      <c r="K436" s="30" t="s">
        <v>547</v>
      </c>
      <c r="L436" s="27" t="s">
        <v>1811</v>
      </c>
      <c r="M436" s="27"/>
      <c r="N436" s="27" t="s">
        <v>549</v>
      </c>
      <c r="O436" s="27"/>
    </row>
    <row r="437" spans="1:15">
      <c r="A437" s="27" t="s">
        <v>334</v>
      </c>
      <c r="B437" s="27" t="s">
        <v>1787</v>
      </c>
      <c r="C437" s="27" t="s">
        <v>1794</v>
      </c>
      <c r="D437" s="28">
        <v>7</v>
      </c>
      <c r="E437" s="29" t="s">
        <v>513</v>
      </c>
      <c r="F437" s="27" t="s">
        <v>1812</v>
      </c>
      <c r="G437" s="31" t="s">
        <v>1080</v>
      </c>
      <c r="H437" s="27" t="s">
        <v>1813</v>
      </c>
      <c r="I437" s="27">
        <v>10</v>
      </c>
      <c r="J437" s="30" t="s">
        <v>516</v>
      </c>
      <c r="K437" s="30" t="s">
        <v>535</v>
      </c>
      <c r="L437" s="27" t="s">
        <v>1814</v>
      </c>
      <c r="M437" s="27"/>
      <c r="N437" s="27" t="s">
        <v>537</v>
      </c>
      <c r="O437" s="27"/>
    </row>
    <row r="438" spans="1:15">
      <c r="A438" s="27" t="s">
        <v>334</v>
      </c>
      <c r="B438" s="27" t="s">
        <v>1787</v>
      </c>
      <c r="C438" s="27" t="s">
        <v>1794</v>
      </c>
      <c r="D438" s="28">
        <v>8</v>
      </c>
      <c r="E438" s="29" t="s">
        <v>513</v>
      </c>
      <c r="F438" s="27" t="s">
        <v>1815</v>
      </c>
      <c r="G438" s="31" t="s">
        <v>1816</v>
      </c>
      <c r="H438" s="27" t="s">
        <v>1817</v>
      </c>
      <c r="I438" s="27">
        <v>2</v>
      </c>
      <c r="J438" s="30" t="s">
        <v>516</v>
      </c>
      <c r="K438" s="30" t="s">
        <v>588</v>
      </c>
      <c r="L438" s="27" t="s">
        <v>1818</v>
      </c>
      <c r="M438" s="27"/>
      <c r="N438" s="27" t="s">
        <v>589</v>
      </c>
      <c r="O438" s="27"/>
    </row>
    <row r="439" spans="1:15">
      <c r="A439" s="27" t="s">
        <v>334</v>
      </c>
      <c r="B439" s="27" t="s">
        <v>1787</v>
      </c>
      <c r="C439" s="27" t="s">
        <v>1794</v>
      </c>
      <c r="D439" s="28">
        <v>9</v>
      </c>
      <c r="E439" s="29" t="s">
        <v>513</v>
      </c>
      <c r="F439" s="27" t="s">
        <v>574</v>
      </c>
      <c r="G439" s="31" t="s">
        <v>1819</v>
      </c>
      <c r="H439" s="27" t="s">
        <v>1820</v>
      </c>
      <c r="I439" s="27">
        <v>66</v>
      </c>
      <c r="J439" s="30" t="s">
        <v>516</v>
      </c>
      <c r="K439" s="30" t="s">
        <v>577</v>
      </c>
      <c r="L439" s="27" t="s">
        <v>1821</v>
      </c>
      <c r="M439" s="27"/>
      <c r="N439" s="27" t="s">
        <v>579</v>
      </c>
      <c r="O439" s="27"/>
    </row>
    <row r="440" spans="1:15">
      <c r="A440" s="27" t="s">
        <v>334</v>
      </c>
      <c r="B440" s="27" t="s">
        <v>1787</v>
      </c>
      <c r="C440" s="27" t="s">
        <v>1794</v>
      </c>
      <c r="D440" s="28">
        <v>10</v>
      </c>
      <c r="E440" s="29" t="s">
        <v>513</v>
      </c>
      <c r="F440" s="27" t="s">
        <v>1822</v>
      </c>
      <c r="G440" s="31" t="s">
        <v>1466</v>
      </c>
      <c r="H440" s="27" t="s">
        <v>1823</v>
      </c>
      <c r="I440" s="27">
        <v>30</v>
      </c>
      <c r="J440" s="30" t="s">
        <v>516</v>
      </c>
      <c r="K440" s="30" t="s">
        <v>583</v>
      </c>
      <c r="L440" s="27" t="s">
        <v>1824</v>
      </c>
      <c r="M440" s="27"/>
      <c r="N440" s="27" t="s">
        <v>584</v>
      </c>
      <c r="O440" s="27"/>
    </row>
    <row r="441" spans="1:15">
      <c r="A441" s="27" t="s">
        <v>334</v>
      </c>
      <c r="B441" s="27" t="s">
        <v>1787</v>
      </c>
      <c r="C441" s="27" t="s">
        <v>1794</v>
      </c>
      <c r="D441" s="28">
        <v>11</v>
      </c>
      <c r="E441" s="29" t="s">
        <v>513</v>
      </c>
      <c r="F441" s="27" t="s">
        <v>1825</v>
      </c>
      <c r="G441" s="32" t="s">
        <v>653</v>
      </c>
      <c r="H441" s="27" t="s">
        <v>1826</v>
      </c>
      <c r="I441" s="27">
        <v>6</v>
      </c>
      <c r="J441" s="30" t="s">
        <v>516</v>
      </c>
      <c r="K441" s="30" t="s">
        <v>655</v>
      </c>
      <c r="L441" s="27" t="s">
        <v>1827</v>
      </c>
      <c r="M441" s="27"/>
      <c r="N441" s="27" t="s">
        <v>657</v>
      </c>
      <c r="O441" s="27"/>
    </row>
    <row r="442" spans="1:15">
      <c r="A442" s="27" t="s">
        <v>229</v>
      </c>
      <c r="B442" s="30" t="s">
        <v>231</v>
      </c>
      <c r="C442" s="27" t="s">
        <v>1828</v>
      </c>
      <c r="D442" s="28">
        <v>1</v>
      </c>
      <c r="E442" s="29" t="s">
        <v>496</v>
      </c>
      <c r="F442" s="27" t="s">
        <v>746</v>
      </c>
      <c r="G442" s="31" t="s">
        <v>667</v>
      </c>
      <c r="H442" s="27" t="s">
        <v>806</v>
      </c>
      <c r="I442" s="27">
        <v>10</v>
      </c>
      <c r="J442" s="30" t="s">
        <v>516</v>
      </c>
      <c r="K442" s="30" t="s">
        <v>501</v>
      </c>
      <c r="M442" s="27"/>
      <c r="N442" s="27" t="s">
        <v>502</v>
      </c>
      <c r="O442" s="27"/>
    </row>
    <row r="443" spans="1:15">
      <c r="A443" s="27" t="s">
        <v>229</v>
      </c>
      <c r="B443" s="30" t="s">
        <v>231</v>
      </c>
      <c r="C443" s="27" t="s">
        <v>1828</v>
      </c>
      <c r="D443" s="28">
        <v>2</v>
      </c>
      <c r="E443" s="29" t="s">
        <v>496</v>
      </c>
      <c r="F443" s="27" t="s">
        <v>1541</v>
      </c>
      <c r="G443" s="27" t="s">
        <v>1541</v>
      </c>
      <c r="H443" s="27" t="s">
        <v>743</v>
      </c>
      <c r="I443" s="27">
        <v>13</v>
      </c>
      <c r="J443" s="30" t="s">
        <v>516</v>
      </c>
      <c r="K443" s="30" t="s">
        <v>744</v>
      </c>
      <c r="M443" s="27"/>
      <c r="N443" s="27"/>
      <c r="O443" s="27"/>
    </row>
    <row r="444" spans="1:15">
      <c r="A444" s="27" t="s">
        <v>229</v>
      </c>
      <c r="B444" s="30" t="s">
        <v>231</v>
      </c>
      <c r="C444" s="27" t="s">
        <v>1828</v>
      </c>
      <c r="D444" s="28">
        <v>3</v>
      </c>
      <c r="E444" s="29" t="s">
        <v>496</v>
      </c>
      <c r="F444" s="27" t="s">
        <v>1829</v>
      </c>
      <c r="G444" s="27" t="s">
        <v>1829</v>
      </c>
      <c r="H444" s="27" t="s">
        <v>1830</v>
      </c>
      <c r="I444" s="27">
        <v>4</v>
      </c>
      <c r="J444" s="30" t="s">
        <v>516</v>
      </c>
      <c r="K444" s="30" t="s">
        <v>1831</v>
      </c>
      <c r="M444" s="27"/>
      <c r="N444" s="27"/>
      <c r="O444" s="27"/>
    </row>
    <row r="445" spans="1:15" ht="27">
      <c r="A445" s="27" t="s">
        <v>229</v>
      </c>
      <c r="B445" s="30" t="s">
        <v>231</v>
      </c>
      <c r="C445" s="27" t="s">
        <v>1828</v>
      </c>
      <c r="D445" s="28">
        <v>4</v>
      </c>
      <c r="E445" s="29" t="s">
        <v>496</v>
      </c>
      <c r="F445" s="27" t="s">
        <v>1832</v>
      </c>
      <c r="G445" s="27" t="s">
        <v>1832</v>
      </c>
      <c r="H445" s="27" t="s">
        <v>1833</v>
      </c>
      <c r="I445" s="27">
        <v>1</v>
      </c>
      <c r="J445" s="30" t="s">
        <v>516</v>
      </c>
      <c r="K445" s="30" t="s">
        <v>1834</v>
      </c>
      <c r="M445" s="32" t="s">
        <v>1835</v>
      </c>
      <c r="N445" s="27"/>
      <c r="O445" s="27"/>
    </row>
    <row r="446" spans="1:15" ht="40.5">
      <c r="A446" s="27" t="s">
        <v>229</v>
      </c>
      <c r="B446" s="30" t="s">
        <v>231</v>
      </c>
      <c r="C446" s="27" t="s">
        <v>1828</v>
      </c>
      <c r="D446" s="28">
        <v>5</v>
      </c>
      <c r="E446" s="29" t="s">
        <v>496</v>
      </c>
      <c r="F446" s="27" t="s">
        <v>1836</v>
      </c>
      <c r="G446" s="27" t="s">
        <v>1837</v>
      </c>
      <c r="H446" s="27" t="s">
        <v>1838</v>
      </c>
      <c r="I446" s="27">
        <v>1</v>
      </c>
      <c r="J446" s="30" t="s">
        <v>516</v>
      </c>
      <c r="K446" s="30" t="s">
        <v>1839</v>
      </c>
      <c r="M446" s="32" t="s">
        <v>1840</v>
      </c>
      <c r="N446" s="27"/>
      <c r="O446" s="27"/>
    </row>
    <row r="447" spans="1:15">
      <c r="A447" s="27" t="s">
        <v>229</v>
      </c>
      <c r="B447" s="30" t="s">
        <v>231</v>
      </c>
      <c r="C447" s="27" t="s">
        <v>1841</v>
      </c>
      <c r="D447" s="28">
        <v>1</v>
      </c>
      <c r="E447" s="29" t="s">
        <v>513</v>
      </c>
      <c r="F447" s="27" t="s">
        <v>746</v>
      </c>
      <c r="G447" s="31" t="s">
        <v>667</v>
      </c>
      <c r="H447" s="27" t="s">
        <v>1842</v>
      </c>
      <c r="I447" s="27">
        <v>10</v>
      </c>
      <c r="J447" s="30" t="s">
        <v>516</v>
      </c>
      <c r="K447" s="30" t="s">
        <v>501</v>
      </c>
      <c r="M447" s="27"/>
      <c r="N447" s="27" t="s">
        <v>502</v>
      </c>
      <c r="O447" s="27"/>
    </row>
    <row r="448" spans="1:15">
      <c r="A448" s="27" t="s">
        <v>229</v>
      </c>
      <c r="B448" s="30" t="s">
        <v>231</v>
      </c>
      <c r="C448" s="27" t="s">
        <v>1841</v>
      </c>
      <c r="D448" s="28">
        <v>2</v>
      </c>
      <c r="E448" s="29" t="s">
        <v>513</v>
      </c>
      <c r="F448" s="27" t="s">
        <v>1541</v>
      </c>
      <c r="G448" s="27" t="s">
        <v>1541</v>
      </c>
      <c r="H448" s="27" t="s">
        <v>1844</v>
      </c>
      <c r="I448" s="27">
        <v>13</v>
      </c>
      <c r="J448" s="30" t="s">
        <v>516</v>
      </c>
      <c r="K448" s="30" t="s">
        <v>744</v>
      </c>
      <c r="M448" s="27"/>
      <c r="N448" s="27"/>
      <c r="O448" s="27"/>
    </row>
    <row r="449" spans="1:15">
      <c r="A449" s="27" t="s">
        <v>229</v>
      </c>
      <c r="B449" s="30" t="s">
        <v>231</v>
      </c>
      <c r="C449" s="27" t="s">
        <v>1841</v>
      </c>
      <c r="D449" s="28">
        <v>3</v>
      </c>
      <c r="E449" s="29" t="s">
        <v>513</v>
      </c>
      <c r="F449" s="27" t="s">
        <v>828</v>
      </c>
      <c r="G449" s="31" t="s">
        <v>749</v>
      </c>
      <c r="H449" s="27" t="s">
        <v>1845</v>
      </c>
      <c r="I449" s="27">
        <v>80</v>
      </c>
      <c r="J449" s="30" t="s">
        <v>516</v>
      </c>
      <c r="K449" s="30" t="s">
        <v>636</v>
      </c>
      <c r="M449" s="27"/>
      <c r="N449" s="27" t="s">
        <v>638</v>
      </c>
      <c r="O449" s="27"/>
    </row>
    <row r="450" spans="1:15">
      <c r="A450" s="27" t="s">
        <v>229</v>
      </c>
      <c r="B450" s="30" t="s">
        <v>231</v>
      </c>
      <c r="C450" s="27" t="s">
        <v>1841</v>
      </c>
      <c r="D450" s="28">
        <v>4</v>
      </c>
      <c r="E450" s="29" t="s">
        <v>513</v>
      </c>
      <c r="F450" s="27" t="s">
        <v>1846</v>
      </c>
      <c r="G450" s="27" t="s">
        <v>616</v>
      </c>
      <c r="H450" s="27" t="s">
        <v>1847</v>
      </c>
      <c r="I450" s="27">
        <v>15</v>
      </c>
      <c r="J450" s="30" t="s">
        <v>516</v>
      </c>
      <c r="K450" s="30" t="s">
        <v>616</v>
      </c>
      <c r="M450" s="27"/>
      <c r="N450" s="27"/>
      <c r="O450" s="27"/>
    </row>
    <row r="451" spans="1:15">
      <c r="A451" s="27" t="s">
        <v>229</v>
      </c>
      <c r="B451" s="30" t="s">
        <v>231</v>
      </c>
      <c r="C451" s="27" t="s">
        <v>1841</v>
      </c>
      <c r="D451" s="28">
        <v>5</v>
      </c>
      <c r="E451" s="29" t="s">
        <v>513</v>
      </c>
      <c r="F451" s="27" t="s">
        <v>1848</v>
      </c>
      <c r="G451" s="27" t="s">
        <v>1848</v>
      </c>
      <c r="H451" s="27" t="s">
        <v>1849</v>
      </c>
      <c r="I451" s="27">
        <v>80</v>
      </c>
      <c r="J451" s="30" t="s">
        <v>516</v>
      </c>
      <c r="K451" s="30" t="s">
        <v>1850</v>
      </c>
      <c r="M451" s="27"/>
      <c r="N451" s="27"/>
      <c r="O451" s="27"/>
    </row>
    <row r="452" spans="1:15">
      <c r="A452" s="27" t="s">
        <v>229</v>
      </c>
      <c r="B452" s="30" t="s">
        <v>231</v>
      </c>
      <c r="C452" s="27" t="s">
        <v>1841</v>
      </c>
      <c r="D452" s="28">
        <v>6</v>
      </c>
      <c r="E452" s="29" t="s">
        <v>513</v>
      </c>
      <c r="F452" s="27" t="s">
        <v>943</v>
      </c>
      <c r="G452" s="27" t="s">
        <v>943</v>
      </c>
      <c r="H452" s="27" t="s">
        <v>945</v>
      </c>
      <c r="I452" s="27">
        <v>3</v>
      </c>
      <c r="J452" s="30" t="s">
        <v>516</v>
      </c>
      <c r="K452" s="30" t="s">
        <v>1851</v>
      </c>
      <c r="M452" s="27"/>
      <c r="N452" s="27"/>
      <c r="O452" s="27"/>
    </row>
    <row r="453" spans="1:15">
      <c r="A453" s="27" t="s">
        <v>229</v>
      </c>
      <c r="B453" s="30" t="s">
        <v>231</v>
      </c>
      <c r="C453" s="27" t="s">
        <v>1841</v>
      </c>
      <c r="D453" s="28">
        <v>7</v>
      </c>
      <c r="E453" s="29" t="s">
        <v>513</v>
      </c>
      <c r="F453" s="27" t="s">
        <v>1829</v>
      </c>
      <c r="G453" s="27" t="s">
        <v>1829</v>
      </c>
      <c r="H453" s="27" t="s">
        <v>1852</v>
      </c>
      <c r="I453" s="27">
        <v>4</v>
      </c>
      <c r="J453" s="30" t="s">
        <v>516</v>
      </c>
      <c r="K453" s="30" t="s">
        <v>1853</v>
      </c>
      <c r="M453" s="27"/>
      <c r="N453" s="27"/>
      <c r="O453" s="27"/>
    </row>
    <row r="454" spans="1:15">
      <c r="A454" s="27" t="s">
        <v>8968</v>
      </c>
      <c r="B454" s="27" t="s">
        <v>361</v>
      </c>
      <c r="C454" s="27" t="s">
        <v>1854</v>
      </c>
      <c r="D454" s="28">
        <v>1</v>
      </c>
      <c r="E454" s="29" t="s">
        <v>496</v>
      </c>
      <c r="F454" s="27" t="s">
        <v>509</v>
      </c>
      <c r="G454" s="27" t="s">
        <v>509</v>
      </c>
      <c r="H454" s="27" t="s">
        <v>1855</v>
      </c>
      <c r="I454" s="27">
        <v>13</v>
      </c>
      <c r="J454" s="30" t="s">
        <v>500</v>
      </c>
      <c r="K454" s="30" t="s">
        <v>511</v>
      </c>
      <c r="M454" s="27"/>
      <c r="N454" s="27"/>
      <c r="O454" s="27"/>
    </row>
    <row r="455" spans="1:15">
      <c r="A455" s="27" t="s">
        <v>8968</v>
      </c>
      <c r="B455" s="27" t="s">
        <v>361</v>
      </c>
      <c r="C455" s="27" t="s">
        <v>1854</v>
      </c>
      <c r="D455" s="28">
        <v>2</v>
      </c>
      <c r="E455" s="29" t="s">
        <v>496</v>
      </c>
      <c r="F455" s="32" t="s">
        <v>514</v>
      </c>
      <c r="G455" s="31" t="s">
        <v>667</v>
      </c>
      <c r="H455" s="27" t="s">
        <v>1856</v>
      </c>
      <c r="I455" s="27">
        <v>10</v>
      </c>
      <c r="J455" s="30" t="s">
        <v>500</v>
      </c>
      <c r="K455" s="27" t="s">
        <v>501</v>
      </c>
      <c r="M455" s="27"/>
      <c r="N455" s="27" t="s">
        <v>502</v>
      </c>
      <c r="O455" s="27"/>
    </row>
    <row r="456" spans="1:15">
      <c r="A456" s="27" t="s">
        <v>8968</v>
      </c>
      <c r="B456" s="27" t="s">
        <v>361</v>
      </c>
      <c r="C456" s="27" t="s">
        <v>1854</v>
      </c>
      <c r="D456" s="28">
        <v>3</v>
      </c>
      <c r="E456" s="29" t="s">
        <v>496</v>
      </c>
      <c r="F456" s="27" t="s">
        <v>1857</v>
      </c>
      <c r="G456" s="27" t="s">
        <v>616</v>
      </c>
      <c r="H456" s="27" t="s">
        <v>1858</v>
      </c>
      <c r="I456" s="27">
        <v>4</v>
      </c>
      <c r="J456" s="30" t="s">
        <v>500</v>
      </c>
      <c r="K456" s="30" t="s">
        <v>616</v>
      </c>
      <c r="M456" s="27" t="s">
        <v>1570</v>
      </c>
      <c r="N456" s="27"/>
      <c r="O456" s="27"/>
    </row>
    <row r="457" spans="1:15">
      <c r="A457" s="27" t="s">
        <v>8968</v>
      </c>
      <c r="B457" s="27" t="s">
        <v>361</v>
      </c>
      <c r="C457" s="27" t="s">
        <v>1859</v>
      </c>
      <c r="D457" s="28">
        <v>1</v>
      </c>
      <c r="E457" s="29" t="s">
        <v>513</v>
      </c>
      <c r="F457" s="27" t="s">
        <v>509</v>
      </c>
      <c r="G457" s="27" t="s">
        <v>509</v>
      </c>
      <c r="H457" s="27" t="s">
        <v>1860</v>
      </c>
      <c r="I457" s="27">
        <v>13</v>
      </c>
      <c r="J457" s="30" t="s">
        <v>500</v>
      </c>
      <c r="K457" s="30" t="s">
        <v>511</v>
      </c>
      <c r="M457" s="27"/>
      <c r="N457" s="27"/>
      <c r="O457" s="27"/>
    </row>
    <row r="458" spans="1:15">
      <c r="A458" s="27" t="s">
        <v>8968</v>
      </c>
      <c r="B458" s="27" t="s">
        <v>361</v>
      </c>
      <c r="C458" s="27" t="s">
        <v>1859</v>
      </c>
      <c r="D458" s="28">
        <v>2</v>
      </c>
      <c r="E458" s="29" t="s">
        <v>513</v>
      </c>
      <c r="F458" s="32" t="s">
        <v>514</v>
      </c>
      <c r="G458" s="31" t="s">
        <v>667</v>
      </c>
      <c r="H458" s="27" t="s">
        <v>1861</v>
      </c>
      <c r="I458" s="27">
        <v>10</v>
      </c>
      <c r="J458" s="30" t="s">
        <v>500</v>
      </c>
      <c r="K458" s="27" t="s">
        <v>501</v>
      </c>
      <c r="M458" s="27"/>
      <c r="N458" s="27" t="s">
        <v>502</v>
      </c>
      <c r="O458" s="27"/>
    </row>
    <row r="459" spans="1:15">
      <c r="A459" s="27" t="s">
        <v>8968</v>
      </c>
      <c r="B459" s="27" t="s">
        <v>361</v>
      </c>
      <c r="C459" s="27" t="s">
        <v>1859</v>
      </c>
      <c r="D459" s="28">
        <v>3</v>
      </c>
      <c r="E459" s="29" t="s">
        <v>513</v>
      </c>
      <c r="F459" s="32" t="s">
        <v>1862</v>
      </c>
      <c r="G459" s="51" t="s">
        <v>1863</v>
      </c>
      <c r="H459" s="27" t="s">
        <v>1864</v>
      </c>
      <c r="I459" s="27">
        <v>1</v>
      </c>
      <c r="J459" s="30" t="s">
        <v>500</v>
      </c>
      <c r="K459" s="30" t="s">
        <v>1865</v>
      </c>
      <c r="M459" s="27"/>
      <c r="N459" s="27"/>
      <c r="O459" s="27"/>
    </row>
    <row r="460" spans="1:15">
      <c r="A460" s="27" t="s">
        <v>8968</v>
      </c>
      <c r="B460" s="27" t="s">
        <v>361</v>
      </c>
      <c r="C460" s="27" t="s">
        <v>1859</v>
      </c>
      <c r="D460" s="28">
        <v>4</v>
      </c>
      <c r="E460" s="29" t="s">
        <v>513</v>
      </c>
      <c r="F460" s="32" t="s">
        <v>504</v>
      </c>
      <c r="G460" s="41" t="s">
        <v>629</v>
      </c>
      <c r="H460" s="27" t="s">
        <v>1866</v>
      </c>
      <c r="I460" s="27">
        <v>8</v>
      </c>
      <c r="J460" s="30" t="s">
        <v>500</v>
      </c>
      <c r="K460" s="30" t="s">
        <v>631</v>
      </c>
      <c r="M460" s="27"/>
      <c r="N460" s="27" t="s">
        <v>508</v>
      </c>
      <c r="O460" s="27"/>
    </row>
    <row r="461" spans="1:15">
      <c r="A461" s="27" t="s">
        <v>8968</v>
      </c>
      <c r="B461" s="27" t="s">
        <v>361</v>
      </c>
      <c r="C461" s="27" t="s">
        <v>1859</v>
      </c>
      <c r="D461" s="28">
        <v>5</v>
      </c>
      <c r="E461" s="29" t="s">
        <v>513</v>
      </c>
      <c r="F461" s="32" t="s">
        <v>669</v>
      </c>
      <c r="G461" s="30" t="s">
        <v>749</v>
      </c>
      <c r="H461" s="27" t="s">
        <v>1867</v>
      </c>
      <c r="I461" s="27">
        <v>80</v>
      </c>
      <c r="J461" s="30" t="s">
        <v>500</v>
      </c>
      <c r="K461" s="30" t="s">
        <v>636</v>
      </c>
      <c r="M461" s="27"/>
      <c r="N461" s="27" t="s">
        <v>638</v>
      </c>
      <c r="O461" s="27"/>
    </row>
    <row r="462" spans="1:15">
      <c r="A462" s="27" t="s">
        <v>8968</v>
      </c>
      <c r="B462" s="27" t="s">
        <v>361</v>
      </c>
      <c r="C462" s="27" t="s">
        <v>1859</v>
      </c>
      <c r="D462" s="28">
        <v>6</v>
      </c>
      <c r="E462" s="29" t="s">
        <v>513</v>
      </c>
      <c r="F462" s="32" t="s">
        <v>1142</v>
      </c>
      <c r="G462" s="30" t="s">
        <v>1143</v>
      </c>
      <c r="H462" s="27" t="s">
        <v>1868</v>
      </c>
      <c r="I462" s="27">
        <v>1</v>
      </c>
      <c r="J462" s="30" t="s">
        <v>500</v>
      </c>
      <c r="K462" s="30" t="s">
        <v>1145</v>
      </c>
      <c r="M462" s="27"/>
      <c r="N462" s="27" t="s">
        <v>1147</v>
      </c>
      <c r="O462" s="27"/>
    </row>
    <row r="463" spans="1:15">
      <c r="A463" s="27" t="s">
        <v>8968</v>
      </c>
      <c r="B463" s="27" t="s">
        <v>361</v>
      </c>
      <c r="C463" s="27" t="s">
        <v>1859</v>
      </c>
      <c r="D463" s="28">
        <v>7</v>
      </c>
      <c r="E463" s="29" t="s">
        <v>513</v>
      </c>
      <c r="F463" s="32" t="s">
        <v>1869</v>
      </c>
      <c r="G463" s="30" t="s">
        <v>1870</v>
      </c>
      <c r="H463" s="27" t="s">
        <v>1871</v>
      </c>
      <c r="I463" s="27">
        <v>1</v>
      </c>
      <c r="J463" s="30" t="s">
        <v>500</v>
      </c>
      <c r="K463" s="30" t="s">
        <v>833</v>
      </c>
      <c r="M463" s="27"/>
      <c r="N463" s="27" t="s">
        <v>836</v>
      </c>
      <c r="O463" s="27"/>
    </row>
    <row r="464" spans="1:15">
      <c r="A464" s="30" t="s">
        <v>8968</v>
      </c>
      <c r="B464" s="30" t="s">
        <v>361</v>
      </c>
      <c r="C464" s="30" t="s">
        <v>1859</v>
      </c>
      <c r="D464" s="28">
        <v>8</v>
      </c>
      <c r="E464" s="28" t="s">
        <v>513</v>
      </c>
      <c r="F464" s="31" t="s">
        <v>1872</v>
      </c>
      <c r="G464" s="52" t="s">
        <v>1873</v>
      </c>
      <c r="H464" s="30" t="s">
        <v>1874</v>
      </c>
      <c r="I464" s="30">
        <v>1</v>
      </c>
      <c r="J464" s="30" t="s">
        <v>500</v>
      </c>
      <c r="K464" s="36" t="s">
        <v>1875</v>
      </c>
      <c r="L464" s="27" t="s">
        <v>1537</v>
      </c>
      <c r="M464" s="30"/>
      <c r="N464" s="37" t="s">
        <v>860</v>
      </c>
      <c r="O464" s="27"/>
    </row>
    <row r="465" spans="1:15">
      <c r="A465" s="27" t="s">
        <v>8968</v>
      </c>
      <c r="B465" s="27" t="s">
        <v>361</v>
      </c>
      <c r="C465" s="27" t="s">
        <v>1859</v>
      </c>
      <c r="D465" s="28">
        <v>9</v>
      </c>
      <c r="E465" s="29" t="s">
        <v>513</v>
      </c>
      <c r="F465" s="32" t="s">
        <v>871</v>
      </c>
      <c r="G465" s="32" t="s">
        <v>1618</v>
      </c>
      <c r="H465" s="27" t="s">
        <v>1876</v>
      </c>
      <c r="I465" s="27">
        <v>22</v>
      </c>
      <c r="J465" s="27" t="s">
        <v>500</v>
      </c>
      <c r="K465" s="27" t="s">
        <v>874</v>
      </c>
      <c r="M465" s="27"/>
      <c r="N465" s="27" t="s">
        <v>876</v>
      </c>
      <c r="O465" s="27"/>
    </row>
    <row r="466" spans="1:15">
      <c r="A466" s="27" t="s">
        <v>8968</v>
      </c>
      <c r="B466" s="27" t="s">
        <v>361</v>
      </c>
      <c r="C466" s="27" t="s">
        <v>1859</v>
      </c>
      <c r="D466" s="28">
        <v>10</v>
      </c>
      <c r="E466" s="29" t="s">
        <v>513</v>
      </c>
      <c r="F466" s="32" t="s">
        <v>1620</v>
      </c>
      <c r="G466" s="32" t="s">
        <v>1877</v>
      </c>
      <c r="H466" s="27" t="s">
        <v>1878</v>
      </c>
      <c r="I466" s="27">
        <v>80</v>
      </c>
      <c r="J466" s="27" t="s">
        <v>516</v>
      </c>
      <c r="K466" s="27" t="s">
        <v>1623</v>
      </c>
      <c r="M466" s="27"/>
      <c r="N466" s="27" t="s">
        <v>1625</v>
      </c>
      <c r="O466" s="27"/>
    </row>
    <row r="467" spans="1:15">
      <c r="A467" s="27" t="s">
        <v>8968</v>
      </c>
      <c r="B467" s="27" t="s">
        <v>361</v>
      </c>
      <c r="C467" s="27" t="s">
        <v>1859</v>
      </c>
      <c r="D467" s="28">
        <v>11</v>
      </c>
      <c r="E467" s="29" t="s">
        <v>513</v>
      </c>
      <c r="F467" s="32" t="s">
        <v>907</v>
      </c>
      <c r="G467" s="32" t="s">
        <v>907</v>
      </c>
      <c r="H467" s="27" t="s">
        <v>1879</v>
      </c>
      <c r="I467" s="27">
        <v>11</v>
      </c>
      <c r="J467" s="27" t="s">
        <v>516</v>
      </c>
      <c r="K467" s="27" t="s">
        <v>909</v>
      </c>
      <c r="M467" s="27"/>
      <c r="N467" s="27" t="s">
        <v>911</v>
      </c>
      <c r="O467" s="27"/>
    </row>
    <row r="468" spans="1:15">
      <c r="A468" s="27" t="s">
        <v>8968</v>
      </c>
      <c r="B468" s="27" t="s">
        <v>361</v>
      </c>
      <c r="C468" s="27" t="s">
        <v>1859</v>
      </c>
      <c r="D468" s="28">
        <v>12</v>
      </c>
      <c r="E468" s="29" t="s">
        <v>513</v>
      </c>
      <c r="F468" s="32" t="s">
        <v>1626</v>
      </c>
      <c r="G468" s="32" t="s">
        <v>1880</v>
      </c>
      <c r="H468" s="27" t="s">
        <v>1881</v>
      </c>
      <c r="I468" s="27">
        <v>80</v>
      </c>
      <c r="J468" s="30" t="s">
        <v>500</v>
      </c>
      <c r="K468" s="30" t="s">
        <v>1629</v>
      </c>
      <c r="M468" s="27"/>
      <c r="N468" s="27" t="s">
        <v>1631</v>
      </c>
      <c r="O468" s="27"/>
    </row>
    <row r="469" spans="1:15">
      <c r="A469" s="27" t="s">
        <v>8968</v>
      </c>
      <c r="B469" s="27" t="s">
        <v>361</v>
      </c>
      <c r="C469" s="27" t="s">
        <v>1859</v>
      </c>
      <c r="D469" s="28">
        <v>13</v>
      </c>
      <c r="E469" s="29" t="s">
        <v>513</v>
      </c>
      <c r="F469" s="32" t="s">
        <v>912</v>
      </c>
      <c r="G469" s="32" t="s">
        <v>912</v>
      </c>
      <c r="H469" s="27" t="s">
        <v>1882</v>
      </c>
      <c r="I469" s="27">
        <v>11</v>
      </c>
      <c r="J469" s="30" t="s">
        <v>500</v>
      </c>
      <c r="K469" s="30" t="s">
        <v>914</v>
      </c>
      <c r="M469" s="27"/>
      <c r="N469" s="27" t="s">
        <v>916</v>
      </c>
      <c r="O469" s="27"/>
    </row>
    <row r="470" spans="1:15">
      <c r="A470" s="27" t="s">
        <v>8968</v>
      </c>
      <c r="B470" s="27" t="s">
        <v>361</v>
      </c>
      <c r="C470" s="27" t="s">
        <v>1859</v>
      </c>
      <c r="D470" s="28">
        <v>14</v>
      </c>
      <c r="E470" s="29" t="s">
        <v>513</v>
      </c>
      <c r="F470" s="32" t="s">
        <v>1883</v>
      </c>
      <c r="G470" s="32" t="s">
        <v>1883</v>
      </c>
      <c r="H470" s="27" t="s">
        <v>1884</v>
      </c>
      <c r="I470" s="27">
        <v>6</v>
      </c>
      <c r="J470" s="30" t="s">
        <v>500</v>
      </c>
      <c r="K470" s="30" t="s">
        <v>920</v>
      </c>
      <c r="M470" s="27"/>
      <c r="N470" s="27" t="s">
        <v>922</v>
      </c>
      <c r="O470" s="27"/>
    </row>
    <row r="471" spans="1:15">
      <c r="A471" s="27" t="s">
        <v>8968</v>
      </c>
      <c r="B471" s="27" t="s">
        <v>361</v>
      </c>
      <c r="C471" s="27" t="s">
        <v>1859</v>
      </c>
      <c r="D471" s="28">
        <v>15</v>
      </c>
      <c r="E471" s="29" t="s">
        <v>513</v>
      </c>
      <c r="F471" s="32" t="s">
        <v>1885</v>
      </c>
      <c r="G471" s="34" t="s">
        <v>1886</v>
      </c>
      <c r="H471" s="27" t="s">
        <v>1887</v>
      </c>
      <c r="I471" s="27">
        <v>2</v>
      </c>
      <c r="J471" s="27" t="s">
        <v>1205</v>
      </c>
      <c r="K471" s="27" t="s">
        <v>1888</v>
      </c>
      <c r="M471" s="27"/>
      <c r="N471" s="27"/>
      <c r="O471" s="27"/>
    </row>
    <row r="472" spans="1:15">
      <c r="A472" s="27" t="s">
        <v>8968</v>
      </c>
      <c r="B472" s="27" t="s">
        <v>361</v>
      </c>
      <c r="C472" s="27" t="s">
        <v>1859</v>
      </c>
      <c r="D472" s="28">
        <v>16</v>
      </c>
      <c r="E472" s="29" t="s">
        <v>513</v>
      </c>
      <c r="F472" s="27" t="s">
        <v>509</v>
      </c>
      <c r="G472" s="27" t="s">
        <v>509</v>
      </c>
      <c r="H472" s="27" t="s">
        <v>1889</v>
      </c>
      <c r="I472" s="27">
        <v>13</v>
      </c>
      <c r="J472" s="30" t="s">
        <v>500</v>
      </c>
      <c r="K472" s="30" t="s">
        <v>511</v>
      </c>
      <c r="M472" s="27"/>
      <c r="N472" s="27"/>
      <c r="O472" s="27"/>
    </row>
    <row r="473" spans="1:15">
      <c r="A473" s="27" t="s">
        <v>8968</v>
      </c>
      <c r="B473" s="27" t="s">
        <v>361</v>
      </c>
      <c r="C473" s="27" t="s">
        <v>1859</v>
      </c>
      <c r="D473" s="28">
        <v>17</v>
      </c>
      <c r="E473" s="29" t="s">
        <v>513</v>
      </c>
      <c r="F473" s="27" t="s">
        <v>1890</v>
      </c>
      <c r="G473" s="27" t="s">
        <v>616</v>
      </c>
      <c r="H473" s="27" t="s">
        <v>1891</v>
      </c>
      <c r="I473" s="27">
        <v>1</v>
      </c>
      <c r="J473" s="30" t="s">
        <v>500</v>
      </c>
      <c r="K473" s="30" t="s">
        <v>616</v>
      </c>
      <c r="M473" s="27"/>
      <c r="N473" s="27"/>
      <c r="O473" s="27"/>
    </row>
    <row r="474" spans="1:15">
      <c r="A474" s="27" t="s">
        <v>8968</v>
      </c>
      <c r="B474" s="27" t="s">
        <v>361</v>
      </c>
      <c r="C474" s="27" t="s">
        <v>1859</v>
      </c>
      <c r="D474" s="28">
        <v>18</v>
      </c>
      <c r="E474" s="29" t="s">
        <v>513</v>
      </c>
      <c r="F474" s="27" t="s">
        <v>1892</v>
      </c>
      <c r="G474" s="27" t="s">
        <v>616</v>
      </c>
      <c r="H474" s="27" t="s">
        <v>1893</v>
      </c>
      <c r="I474" s="27">
        <v>1</v>
      </c>
      <c r="J474" s="30" t="s">
        <v>500</v>
      </c>
      <c r="K474" s="30" t="s">
        <v>616</v>
      </c>
      <c r="M474" s="27"/>
      <c r="N474" s="27"/>
      <c r="O474" s="27"/>
    </row>
    <row r="475" spans="1:15">
      <c r="A475" s="27" t="s">
        <v>8968</v>
      </c>
      <c r="B475" s="27" t="s">
        <v>361</v>
      </c>
      <c r="C475" s="27" t="s">
        <v>1859</v>
      </c>
      <c r="D475" s="28">
        <v>19</v>
      </c>
      <c r="E475" s="29" t="s">
        <v>513</v>
      </c>
      <c r="F475" s="27" t="s">
        <v>1894</v>
      </c>
      <c r="G475" s="27" t="s">
        <v>616</v>
      </c>
      <c r="H475" s="27" t="s">
        <v>1895</v>
      </c>
      <c r="I475" s="27">
        <v>1</v>
      </c>
      <c r="J475" s="30" t="s">
        <v>500</v>
      </c>
      <c r="K475" s="30" t="s">
        <v>616</v>
      </c>
      <c r="M475" s="27"/>
      <c r="N475" s="27"/>
      <c r="O475" s="27"/>
    </row>
    <row r="476" spans="1:15">
      <c r="A476" s="27" t="s">
        <v>8968</v>
      </c>
      <c r="B476" s="27" t="s">
        <v>361</v>
      </c>
      <c r="C476" s="27" t="s">
        <v>1859</v>
      </c>
      <c r="D476" s="28">
        <v>20</v>
      </c>
      <c r="E476" s="29" t="s">
        <v>513</v>
      </c>
      <c r="F476" s="27" t="s">
        <v>1896</v>
      </c>
      <c r="G476" s="27" t="s">
        <v>616</v>
      </c>
      <c r="H476" s="27" t="s">
        <v>1897</v>
      </c>
      <c r="I476" s="27">
        <v>1</v>
      </c>
      <c r="J476" s="30" t="s">
        <v>500</v>
      </c>
      <c r="K476" s="30" t="s">
        <v>616</v>
      </c>
      <c r="M476" s="27"/>
      <c r="N476" s="27"/>
      <c r="O476" s="27"/>
    </row>
    <row r="477" spans="1:15">
      <c r="A477" s="27" t="s">
        <v>8968</v>
      </c>
      <c r="B477" s="27" t="s">
        <v>361</v>
      </c>
      <c r="C477" s="27" t="s">
        <v>1859</v>
      </c>
      <c r="D477" s="28">
        <v>21</v>
      </c>
      <c r="E477" s="29" t="s">
        <v>513</v>
      </c>
      <c r="F477" s="32" t="s">
        <v>1898</v>
      </c>
      <c r="G477" s="32" t="s">
        <v>616</v>
      </c>
      <c r="H477" s="27" t="s">
        <v>1899</v>
      </c>
      <c r="I477" s="27">
        <v>3</v>
      </c>
      <c r="J477" s="30" t="s">
        <v>500</v>
      </c>
      <c r="K477" s="30" t="s">
        <v>616</v>
      </c>
      <c r="M477" s="27"/>
      <c r="N477" s="27"/>
      <c r="O477" s="27"/>
    </row>
    <row r="478" spans="1:15">
      <c r="A478" s="27" t="s">
        <v>8968</v>
      </c>
      <c r="B478" s="27" t="s">
        <v>361</v>
      </c>
      <c r="C478" s="27" t="s">
        <v>1859</v>
      </c>
      <c r="D478" s="28">
        <v>22</v>
      </c>
      <c r="E478" s="29" t="s">
        <v>513</v>
      </c>
      <c r="F478" s="32" t="s">
        <v>1900</v>
      </c>
      <c r="G478" s="31" t="s">
        <v>1900</v>
      </c>
      <c r="H478" s="27" t="s">
        <v>1901</v>
      </c>
      <c r="I478" s="27">
        <v>1</v>
      </c>
      <c r="J478" s="30" t="s">
        <v>500</v>
      </c>
      <c r="K478" s="30" t="s">
        <v>1902</v>
      </c>
      <c r="L478" s="27" t="s">
        <v>1903</v>
      </c>
      <c r="M478" s="27"/>
      <c r="N478" s="37" t="s">
        <v>1904</v>
      </c>
      <c r="O478" s="27"/>
    </row>
    <row r="479" spans="1:15">
      <c r="A479" s="27" t="s">
        <v>8968</v>
      </c>
      <c r="B479" s="27" t="s">
        <v>361</v>
      </c>
      <c r="C479" s="27" t="s">
        <v>1859</v>
      </c>
      <c r="D479" s="28">
        <v>23</v>
      </c>
      <c r="E479" s="29" t="s">
        <v>513</v>
      </c>
      <c r="F479" s="32" t="s">
        <v>1905</v>
      </c>
      <c r="G479" s="30" t="s">
        <v>1661</v>
      </c>
      <c r="H479" s="27" t="s">
        <v>1906</v>
      </c>
      <c r="I479" s="27">
        <v>1</v>
      </c>
      <c r="J479" s="30" t="s">
        <v>500</v>
      </c>
      <c r="K479" s="30" t="s">
        <v>1663</v>
      </c>
      <c r="M479" s="27"/>
      <c r="N479" s="46" t="s">
        <v>1665</v>
      </c>
      <c r="O479" s="27"/>
    </row>
    <row r="480" spans="1:15">
      <c r="A480" s="27" t="s">
        <v>8968</v>
      </c>
      <c r="B480" s="27" t="s">
        <v>361</v>
      </c>
      <c r="C480" s="27" t="s">
        <v>1859</v>
      </c>
      <c r="D480" s="28">
        <v>24</v>
      </c>
      <c r="E480" s="29" t="s">
        <v>513</v>
      </c>
      <c r="F480" s="27" t="s">
        <v>1907</v>
      </c>
      <c r="G480" s="27" t="s">
        <v>616</v>
      </c>
      <c r="H480" s="27" t="s">
        <v>1908</v>
      </c>
      <c r="I480" s="27">
        <v>2</v>
      </c>
      <c r="J480" s="27" t="s">
        <v>1205</v>
      </c>
      <c r="K480" s="27" t="s">
        <v>616</v>
      </c>
      <c r="M480" s="27"/>
      <c r="N480" s="27"/>
      <c r="O480" s="27"/>
    </row>
    <row r="481" spans="1:15">
      <c r="A481" s="27" t="s">
        <v>8969</v>
      </c>
      <c r="B481" s="27" t="s">
        <v>861</v>
      </c>
      <c r="C481" s="27" t="s">
        <v>862</v>
      </c>
      <c r="D481" s="28">
        <v>1</v>
      </c>
      <c r="E481" s="29" t="s">
        <v>496</v>
      </c>
      <c r="F481" s="27" t="s">
        <v>666</v>
      </c>
      <c r="G481" s="31" t="s">
        <v>667</v>
      </c>
      <c r="H481" s="27" t="s">
        <v>499</v>
      </c>
      <c r="I481" s="27">
        <v>10</v>
      </c>
      <c r="J481" s="27" t="s">
        <v>500</v>
      </c>
      <c r="K481" s="27" t="s">
        <v>501</v>
      </c>
      <c r="M481" s="27"/>
      <c r="N481" s="27" t="s">
        <v>502</v>
      </c>
      <c r="O481" s="27"/>
    </row>
    <row r="482" spans="1:15">
      <c r="A482" s="27" t="s">
        <v>8969</v>
      </c>
      <c r="B482" s="27" t="s">
        <v>861</v>
      </c>
      <c r="C482" s="27" t="s">
        <v>862</v>
      </c>
      <c r="D482" s="28">
        <v>2</v>
      </c>
      <c r="E482" s="29" t="s">
        <v>496</v>
      </c>
      <c r="F482" s="27" t="s">
        <v>504</v>
      </c>
      <c r="G482" s="41" t="s">
        <v>629</v>
      </c>
      <c r="H482" s="27" t="s">
        <v>506</v>
      </c>
      <c r="I482" s="27">
        <v>80</v>
      </c>
      <c r="J482" s="27" t="s">
        <v>500</v>
      </c>
      <c r="K482" s="30" t="s">
        <v>631</v>
      </c>
      <c r="M482" s="27"/>
      <c r="N482" s="27" t="s">
        <v>508</v>
      </c>
      <c r="O482" s="27"/>
    </row>
    <row r="483" spans="1:15">
      <c r="A483" s="27" t="s">
        <v>8969</v>
      </c>
      <c r="B483" s="27" t="s">
        <v>861</v>
      </c>
      <c r="C483" s="27" t="s">
        <v>862</v>
      </c>
      <c r="D483" s="28">
        <v>3</v>
      </c>
      <c r="E483" s="29" t="s">
        <v>496</v>
      </c>
      <c r="F483" s="27" t="s">
        <v>509</v>
      </c>
      <c r="G483" s="27" t="s">
        <v>509</v>
      </c>
      <c r="H483" s="27" t="s">
        <v>510</v>
      </c>
      <c r="I483" s="27">
        <v>13</v>
      </c>
      <c r="J483" s="27" t="s">
        <v>500</v>
      </c>
      <c r="K483" s="30" t="s">
        <v>511</v>
      </c>
      <c r="M483" s="27"/>
      <c r="N483" s="27"/>
      <c r="O483" s="27"/>
    </row>
    <row r="484" spans="1:15">
      <c r="A484" s="27" t="s">
        <v>8969</v>
      </c>
      <c r="B484" s="27" t="s">
        <v>861</v>
      </c>
      <c r="C484" s="27" t="s">
        <v>863</v>
      </c>
      <c r="D484" s="28">
        <v>1</v>
      </c>
      <c r="E484" s="29" t="s">
        <v>513</v>
      </c>
      <c r="F484" s="27" t="s">
        <v>746</v>
      </c>
      <c r="G484" s="32" t="s">
        <v>864</v>
      </c>
      <c r="H484" s="27" t="s">
        <v>747</v>
      </c>
      <c r="I484" s="27">
        <v>10</v>
      </c>
      <c r="J484" s="27" t="s">
        <v>500</v>
      </c>
      <c r="K484" s="27" t="s">
        <v>865</v>
      </c>
      <c r="L484" s="27" t="s">
        <v>866</v>
      </c>
      <c r="M484" s="27"/>
      <c r="N484" s="27" t="s">
        <v>867</v>
      </c>
      <c r="O484" s="27"/>
    </row>
    <row r="485" spans="1:15">
      <c r="A485" s="27" t="s">
        <v>8969</v>
      </c>
      <c r="B485" s="27" t="s">
        <v>861</v>
      </c>
      <c r="C485" s="27" t="s">
        <v>863</v>
      </c>
      <c r="D485" s="28">
        <v>2</v>
      </c>
      <c r="E485" s="29" t="s">
        <v>513</v>
      </c>
      <c r="F485" s="27" t="s">
        <v>633</v>
      </c>
      <c r="G485" s="32" t="s">
        <v>749</v>
      </c>
      <c r="H485" s="27" t="s">
        <v>868</v>
      </c>
      <c r="I485" s="27">
        <v>80</v>
      </c>
      <c r="J485" s="27" t="s">
        <v>500</v>
      </c>
      <c r="K485" s="27" t="s">
        <v>636</v>
      </c>
      <c r="L485" s="27" t="s">
        <v>829</v>
      </c>
      <c r="M485" s="27"/>
      <c r="N485" s="27" t="s">
        <v>638</v>
      </c>
      <c r="O485" s="27"/>
    </row>
    <row r="486" spans="1:15">
      <c r="A486" s="27" t="s">
        <v>8969</v>
      </c>
      <c r="B486" s="27" t="s">
        <v>861</v>
      </c>
      <c r="C486" s="27" t="s">
        <v>863</v>
      </c>
      <c r="D486" s="28">
        <v>3</v>
      </c>
      <c r="E486" s="29" t="s">
        <v>513</v>
      </c>
      <c r="F486" s="27" t="s">
        <v>504</v>
      </c>
      <c r="G486" s="32" t="s">
        <v>505</v>
      </c>
      <c r="H486" s="27" t="s">
        <v>630</v>
      </c>
      <c r="I486" s="27">
        <v>8</v>
      </c>
      <c r="J486" s="27" t="s">
        <v>500</v>
      </c>
      <c r="K486" s="27" t="s">
        <v>631</v>
      </c>
      <c r="L486" s="27" t="s">
        <v>632</v>
      </c>
      <c r="M486" s="27"/>
      <c r="N486" s="27" t="s">
        <v>508</v>
      </c>
      <c r="O486" s="27"/>
    </row>
    <row r="487" spans="1:15">
      <c r="A487" s="27" t="s">
        <v>8969</v>
      </c>
      <c r="B487" s="27" t="s">
        <v>861</v>
      </c>
      <c r="C487" s="27" t="s">
        <v>863</v>
      </c>
      <c r="D487" s="28">
        <v>4</v>
      </c>
      <c r="E487" s="29" t="s">
        <v>513</v>
      </c>
      <c r="F487" s="27" t="s">
        <v>869</v>
      </c>
      <c r="G487" s="32" t="s">
        <v>870</v>
      </c>
      <c r="H487" s="27" t="s">
        <v>672</v>
      </c>
      <c r="I487" s="27">
        <v>10</v>
      </c>
      <c r="J487" s="27" t="s">
        <v>500</v>
      </c>
      <c r="K487" s="27" t="s">
        <v>673</v>
      </c>
      <c r="L487" s="27" t="s">
        <v>674</v>
      </c>
      <c r="M487" s="27"/>
      <c r="N487" s="27" t="s">
        <v>675</v>
      </c>
      <c r="O487" s="27"/>
    </row>
    <row r="488" spans="1:15">
      <c r="A488" s="27" t="s">
        <v>8969</v>
      </c>
      <c r="B488" s="27" t="s">
        <v>861</v>
      </c>
      <c r="C488" s="27" t="s">
        <v>863</v>
      </c>
      <c r="D488" s="28">
        <v>5</v>
      </c>
      <c r="E488" s="29" t="s">
        <v>513</v>
      </c>
      <c r="F488" s="27" t="s">
        <v>871</v>
      </c>
      <c r="G488" s="32" t="s">
        <v>872</v>
      </c>
      <c r="H488" s="27" t="s">
        <v>873</v>
      </c>
      <c r="I488" s="27">
        <v>22</v>
      </c>
      <c r="J488" s="27" t="s">
        <v>500</v>
      </c>
      <c r="K488" s="27" t="s">
        <v>874</v>
      </c>
      <c r="L488" s="27" t="s">
        <v>875</v>
      </c>
      <c r="M488" s="27"/>
      <c r="N488" s="27" t="s">
        <v>876</v>
      </c>
      <c r="O488" s="27"/>
    </row>
    <row r="489" spans="1:15">
      <c r="A489" s="27" t="s">
        <v>8969</v>
      </c>
      <c r="B489" s="27" t="s">
        <v>861</v>
      </c>
      <c r="C489" s="27" t="s">
        <v>863</v>
      </c>
      <c r="D489" s="28">
        <v>6</v>
      </c>
      <c r="E489" s="29" t="s">
        <v>513</v>
      </c>
      <c r="F489" s="27" t="s">
        <v>676</v>
      </c>
      <c r="G489" s="32" t="s">
        <v>877</v>
      </c>
      <c r="H489" s="27" t="s">
        <v>678</v>
      </c>
      <c r="I489" s="27">
        <v>1</v>
      </c>
      <c r="J489" s="27" t="s">
        <v>500</v>
      </c>
      <c r="K489" s="27" t="s">
        <v>679</v>
      </c>
      <c r="L489" s="27" t="s">
        <v>680</v>
      </c>
      <c r="M489" s="27"/>
      <c r="N489" s="27" t="s">
        <v>682</v>
      </c>
      <c r="O489" s="27"/>
    </row>
    <row r="490" spans="1:15">
      <c r="A490" s="27" t="s">
        <v>8969</v>
      </c>
      <c r="B490" s="27" t="s">
        <v>861</v>
      </c>
      <c r="C490" s="27" t="s">
        <v>863</v>
      </c>
      <c r="D490" s="28">
        <v>7</v>
      </c>
      <c r="E490" s="29" t="s">
        <v>513</v>
      </c>
      <c r="F490" s="27" t="s">
        <v>639</v>
      </c>
      <c r="G490" s="32" t="s">
        <v>878</v>
      </c>
      <c r="H490" s="27" t="s">
        <v>641</v>
      </c>
      <c r="I490" s="27">
        <v>2</v>
      </c>
      <c r="J490" s="27" t="s">
        <v>500</v>
      </c>
      <c r="K490" s="27" t="s">
        <v>642</v>
      </c>
      <c r="L490" s="27" t="s">
        <v>643</v>
      </c>
      <c r="M490" s="27"/>
      <c r="N490" s="27" t="s">
        <v>644</v>
      </c>
      <c r="O490" s="27"/>
    </row>
    <row r="491" spans="1:15">
      <c r="A491" s="27" t="s">
        <v>8969</v>
      </c>
      <c r="B491" s="27" t="s">
        <v>861</v>
      </c>
      <c r="C491" s="27" t="s">
        <v>863</v>
      </c>
      <c r="D491" s="28">
        <v>8</v>
      </c>
      <c r="E491" s="29" t="s">
        <v>513</v>
      </c>
      <c r="F491" s="27" t="s">
        <v>879</v>
      </c>
      <c r="G491" s="32" t="s">
        <v>880</v>
      </c>
      <c r="H491" s="27" t="s">
        <v>881</v>
      </c>
      <c r="I491" s="27">
        <v>3</v>
      </c>
      <c r="J491" s="27" t="s">
        <v>500</v>
      </c>
      <c r="K491" s="27" t="s">
        <v>882</v>
      </c>
      <c r="L491" s="27" t="s">
        <v>883</v>
      </c>
      <c r="M491" s="27"/>
      <c r="N491" s="27" t="s">
        <v>884</v>
      </c>
      <c r="O491" s="27"/>
    </row>
    <row r="492" spans="1:15">
      <c r="A492" s="27" t="s">
        <v>8969</v>
      </c>
      <c r="B492" s="27" t="s">
        <v>861</v>
      </c>
      <c r="C492" s="27" t="s">
        <v>863</v>
      </c>
      <c r="D492" s="28">
        <v>9</v>
      </c>
      <c r="E492" s="29" t="s">
        <v>513</v>
      </c>
      <c r="F492" s="27" t="s">
        <v>652</v>
      </c>
      <c r="G492" s="32" t="s">
        <v>885</v>
      </c>
      <c r="H492" s="27" t="s">
        <v>886</v>
      </c>
      <c r="I492" s="27">
        <v>6</v>
      </c>
      <c r="J492" s="27" t="s">
        <v>500</v>
      </c>
      <c r="K492" s="27" t="s">
        <v>655</v>
      </c>
      <c r="L492" s="27" t="s">
        <v>656</v>
      </c>
      <c r="M492" s="27"/>
      <c r="N492" s="27" t="s">
        <v>657</v>
      </c>
      <c r="O492" s="27"/>
    </row>
    <row r="493" spans="1:15" ht="27">
      <c r="A493" s="27" t="s">
        <v>8969</v>
      </c>
      <c r="B493" s="27" t="s">
        <v>861</v>
      </c>
      <c r="C493" s="27" t="s">
        <v>863</v>
      </c>
      <c r="D493" s="28">
        <v>10</v>
      </c>
      <c r="E493" s="29" t="s">
        <v>513</v>
      </c>
      <c r="F493" s="27" t="s">
        <v>645</v>
      </c>
      <c r="G493" s="32" t="s">
        <v>887</v>
      </c>
      <c r="H493" s="27" t="s">
        <v>647</v>
      </c>
      <c r="I493" s="27">
        <v>1</v>
      </c>
      <c r="J493" s="27" t="s">
        <v>500</v>
      </c>
      <c r="K493" s="27" t="s">
        <v>648</v>
      </c>
      <c r="L493" s="27" t="s">
        <v>649</v>
      </c>
      <c r="M493" s="27"/>
      <c r="N493" s="27" t="s">
        <v>651</v>
      </c>
      <c r="O493" s="27"/>
    </row>
    <row r="494" spans="1:15">
      <c r="A494" s="27" t="s">
        <v>8969</v>
      </c>
      <c r="B494" s="27" t="s">
        <v>861</v>
      </c>
      <c r="C494" s="27" t="s">
        <v>863</v>
      </c>
      <c r="D494" s="28">
        <v>11</v>
      </c>
      <c r="E494" s="29" t="s">
        <v>513</v>
      </c>
      <c r="F494" s="27" t="s">
        <v>888</v>
      </c>
      <c r="G494" s="32" t="s">
        <v>889</v>
      </c>
      <c r="H494" s="27" t="s">
        <v>890</v>
      </c>
      <c r="I494" s="27">
        <v>2</v>
      </c>
      <c r="J494" s="27" t="s">
        <v>500</v>
      </c>
      <c r="K494" s="27" t="s">
        <v>891</v>
      </c>
      <c r="L494" s="27" t="s">
        <v>892</v>
      </c>
      <c r="M494" s="27"/>
      <c r="N494" s="27" t="s">
        <v>893</v>
      </c>
      <c r="O494" s="27"/>
    </row>
    <row r="495" spans="1:15">
      <c r="A495" s="27" t="s">
        <v>8969</v>
      </c>
      <c r="B495" s="27" t="s">
        <v>861</v>
      </c>
      <c r="C495" s="27" t="s">
        <v>863</v>
      </c>
      <c r="D495" s="28">
        <v>12</v>
      </c>
      <c r="E495" s="29" t="s">
        <v>513</v>
      </c>
      <c r="F495" s="27" t="s">
        <v>894</v>
      </c>
      <c r="G495" s="32" t="s">
        <v>895</v>
      </c>
      <c r="H495" s="27" t="s">
        <v>896</v>
      </c>
      <c r="I495" s="27">
        <v>1</v>
      </c>
      <c r="J495" s="27" t="s">
        <v>500</v>
      </c>
      <c r="K495" s="27" t="s">
        <v>897</v>
      </c>
      <c r="L495" s="27" t="s">
        <v>898</v>
      </c>
      <c r="M495" s="27"/>
      <c r="N495" s="27" t="s">
        <v>899</v>
      </c>
      <c r="O495" s="27"/>
    </row>
    <row r="496" spans="1:15" ht="27">
      <c r="A496" s="27" t="s">
        <v>8969</v>
      </c>
      <c r="B496" s="27" t="s">
        <v>861</v>
      </c>
      <c r="C496" s="27" t="s">
        <v>863</v>
      </c>
      <c r="D496" s="28">
        <v>13</v>
      </c>
      <c r="E496" s="29" t="s">
        <v>513</v>
      </c>
      <c r="F496" s="27" t="s">
        <v>1909</v>
      </c>
      <c r="G496" s="32" t="s">
        <v>901</v>
      </c>
      <c r="H496" s="27" t="s">
        <v>902</v>
      </c>
      <c r="I496" s="27">
        <v>1</v>
      </c>
      <c r="J496" s="27" t="s">
        <v>500</v>
      </c>
      <c r="K496" s="27" t="s">
        <v>903</v>
      </c>
      <c r="L496" s="27" t="s">
        <v>1910</v>
      </c>
      <c r="M496" s="27"/>
      <c r="N496" s="27" t="s">
        <v>906</v>
      </c>
      <c r="O496" s="27"/>
    </row>
    <row r="497" spans="1:15">
      <c r="A497" s="27" t="s">
        <v>8969</v>
      </c>
      <c r="B497" s="27" t="s">
        <v>861</v>
      </c>
      <c r="C497" s="27" t="s">
        <v>863</v>
      </c>
      <c r="D497" s="28">
        <v>14</v>
      </c>
      <c r="E497" s="29" t="s">
        <v>513</v>
      </c>
      <c r="F497" s="27" t="s">
        <v>907</v>
      </c>
      <c r="G497" s="32" t="s">
        <v>907</v>
      </c>
      <c r="H497" s="27" t="s">
        <v>908</v>
      </c>
      <c r="I497" s="27">
        <v>11</v>
      </c>
      <c r="J497" s="27" t="s">
        <v>500</v>
      </c>
      <c r="K497" s="27" t="s">
        <v>909</v>
      </c>
      <c r="L497" s="27" t="s">
        <v>910</v>
      </c>
      <c r="M497" s="27"/>
      <c r="N497" s="27" t="s">
        <v>911</v>
      </c>
      <c r="O497" s="27"/>
    </row>
    <row r="498" spans="1:15">
      <c r="A498" s="27" t="s">
        <v>8969</v>
      </c>
      <c r="B498" s="27" t="s">
        <v>861</v>
      </c>
      <c r="C498" s="27" t="s">
        <v>863</v>
      </c>
      <c r="D498" s="28">
        <v>15</v>
      </c>
      <c r="E498" s="29" t="s">
        <v>513</v>
      </c>
      <c r="F498" s="27" t="s">
        <v>912</v>
      </c>
      <c r="G498" s="32" t="s">
        <v>912</v>
      </c>
      <c r="H498" s="27" t="s">
        <v>913</v>
      </c>
      <c r="I498" s="27">
        <v>11</v>
      </c>
      <c r="J498" s="27" t="s">
        <v>500</v>
      </c>
      <c r="K498" s="27" t="s">
        <v>914</v>
      </c>
      <c r="L498" s="27" t="s">
        <v>915</v>
      </c>
      <c r="M498" s="27"/>
      <c r="N498" s="27" t="s">
        <v>916</v>
      </c>
      <c r="O498" s="27"/>
    </row>
    <row r="499" spans="1:15">
      <c r="A499" s="27" t="s">
        <v>8969</v>
      </c>
      <c r="B499" s="27" t="s">
        <v>861</v>
      </c>
      <c r="C499" s="27" t="s">
        <v>863</v>
      </c>
      <c r="D499" s="28">
        <v>16</v>
      </c>
      <c r="E499" s="29" t="s">
        <v>513</v>
      </c>
      <c r="F499" s="27" t="s">
        <v>917</v>
      </c>
      <c r="G499" s="32" t="s">
        <v>918</v>
      </c>
      <c r="H499" s="27" t="s">
        <v>919</v>
      </c>
      <c r="I499" s="27">
        <v>4</v>
      </c>
      <c r="J499" s="27" t="s">
        <v>500</v>
      </c>
      <c r="K499" s="27" t="s">
        <v>920</v>
      </c>
      <c r="L499" s="27" t="s">
        <v>921</v>
      </c>
      <c r="M499" s="27"/>
      <c r="N499" s="27" t="s">
        <v>922</v>
      </c>
      <c r="O499" s="27"/>
    </row>
    <row r="500" spans="1:15">
      <c r="A500" s="27" t="s">
        <v>8969</v>
      </c>
      <c r="B500" s="27" t="s">
        <v>861</v>
      </c>
      <c r="C500" s="27" t="s">
        <v>863</v>
      </c>
      <c r="D500" s="28">
        <v>17</v>
      </c>
      <c r="E500" s="29" t="s">
        <v>513</v>
      </c>
      <c r="F500" s="27" t="s">
        <v>923</v>
      </c>
      <c r="G500" s="32" t="s">
        <v>923</v>
      </c>
      <c r="H500" s="27" t="s">
        <v>924</v>
      </c>
      <c r="I500" s="27">
        <v>11</v>
      </c>
      <c r="J500" s="27" t="s">
        <v>500</v>
      </c>
      <c r="K500" s="27" t="s">
        <v>925</v>
      </c>
      <c r="L500" s="30" t="s">
        <v>926</v>
      </c>
      <c r="M500" s="27"/>
      <c r="N500" s="27" t="s">
        <v>927</v>
      </c>
      <c r="O500" s="27"/>
    </row>
    <row r="501" spans="1:15">
      <c r="A501" s="27" t="s">
        <v>8969</v>
      </c>
      <c r="B501" s="27" t="s">
        <v>861</v>
      </c>
      <c r="C501" s="27" t="s">
        <v>863</v>
      </c>
      <c r="D501" s="28">
        <v>18</v>
      </c>
      <c r="E501" s="29" t="s">
        <v>513</v>
      </c>
      <c r="F501" s="27" t="s">
        <v>917</v>
      </c>
      <c r="G501" s="32" t="s">
        <v>928</v>
      </c>
      <c r="H501" s="27" t="s">
        <v>929</v>
      </c>
      <c r="I501" s="27">
        <v>6</v>
      </c>
      <c r="J501" s="27" t="s">
        <v>500</v>
      </c>
      <c r="K501" s="27" t="s">
        <v>930</v>
      </c>
      <c r="L501" s="30" t="s">
        <v>931</v>
      </c>
      <c r="M501" s="27"/>
      <c r="N501" s="27" t="s">
        <v>932</v>
      </c>
      <c r="O501" s="27"/>
    </row>
    <row r="502" spans="1:15">
      <c r="A502" s="27" t="s">
        <v>8969</v>
      </c>
      <c r="B502" s="27" t="s">
        <v>861</v>
      </c>
      <c r="C502" s="27" t="s">
        <v>863</v>
      </c>
      <c r="D502" s="28">
        <v>19</v>
      </c>
      <c r="E502" s="29" t="s">
        <v>513</v>
      </c>
      <c r="F502" s="27" t="s">
        <v>933</v>
      </c>
      <c r="G502" s="32" t="s">
        <v>934</v>
      </c>
      <c r="H502" s="27" t="s">
        <v>935</v>
      </c>
      <c r="I502" s="27">
        <v>11</v>
      </c>
      <c r="J502" s="27" t="s">
        <v>500</v>
      </c>
      <c r="K502" s="27" t="s">
        <v>936</v>
      </c>
      <c r="L502" s="30" t="s">
        <v>937</v>
      </c>
      <c r="M502" s="27"/>
      <c r="N502" s="27" t="s">
        <v>938</v>
      </c>
      <c r="O502" s="27"/>
    </row>
    <row r="503" spans="1:15">
      <c r="A503" s="27" t="s">
        <v>8969</v>
      </c>
      <c r="B503" s="27" t="s">
        <v>861</v>
      </c>
      <c r="C503" s="27" t="s">
        <v>863</v>
      </c>
      <c r="D503" s="28">
        <v>20</v>
      </c>
      <c r="E503" s="29" t="s">
        <v>513</v>
      </c>
      <c r="F503" s="27" t="s">
        <v>939</v>
      </c>
      <c r="G503" s="32" t="s">
        <v>939</v>
      </c>
      <c r="H503" s="27" t="s">
        <v>735</v>
      </c>
      <c r="I503" s="27">
        <v>11</v>
      </c>
      <c r="J503" s="27" t="s">
        <v>500</v>
      </c>
      <c r="K503" s="27" t="s">
        <v>940</v>
      </c>
      <c r="L503" s="30" t="s">
        <v>941</v>
      </c>
      <c r="M503" s="27"/>
      <c r="N503" s="27" t="s">
        <v>942</v>
      </c>
      <c r="O503" s="27"/>
    </row>
    <row r="504" spans="1:15">
      <c r="A504" s="27" t="s">
        <v>8969</v>
      </c>
      <c r="B504" s="27" t="s">
        <v>861</v>
      </c>
      <c r="C504" s="27" t="s">
        <v>863</v>
      </c>
      <c r="D504" s="28">
        <v>21</v>
      </c>
      <c r="E504" s="29" t="s">
        <v>513</v>
      </c>
      <c r="F504" s="27" t="s">
        <v>1620</v>
      </c>
      <c r="G504" s="32" t="s">
        <v>1621</v>
      </c>
      <c r="H504" s="27" t="s">
        <v>1911</v>
      </c>
      <c r="I504" s="27">
        <v>80</v>
      </c>
      <c r="J504" s="27" t="s">
        <v>500</v>
      </c>
      <c r="K504" s="27" t="s">
        <v>1623</v>
      </c>
      <c r="L504" s="30" t="s">
        <v>1624</v>
      </c>
      <c r="M504" s="27"/>
      <c r="N504" s="27" t="s">
        <v>1625</v>
      </c>
      <c r="O504" s="27"/>
    </row>
    <row r="505" spans="1:15">
      <c r="A505" s="27" t="s">
        <v>8969</v>
      </c>
      <c r="B505" s="27" t="s">
        <v>861</v>
      </c>
      <c r="C505" s="27" t="s">
        <v>863</v>
      </c>
      <c r="D505" s="28">
        <v>22</v>
      </c>
      <c r="E505" s="29" t="s">
        <v>513</v>
      </c>
      <c r="F505" s="27" t="s">
        <v>943</v>
      </c>
      <c r="G505" s="32" t="s">
        <v>944</v>
      </c>
      <c r="H505" s="27" t="s">
        <v>945</v>
      </c>
      <c r="I505" s="27">
        <v>3</v>
      </c>
      <c r="J505" s="27" t="s">
        <v>500</v>
      </c>
      <c r="K505" s="27" t="s">
        <v>946</v>
      </c>
      <c r="L505" s="30" t="s">
        <v>947</v>
      </c>
      <c r="M505" s="27"/>
      <c r="N505" s="27" t="s">
        <v>948</v>
      </c>
      <c r="O505" s="27"/>
    </row>
    <row r="506" spans="1:15">
      <c r="A506" s="27" t="s">
        <v>8969</v>
      </c>
      <c r="B506" s="27" t="s">
        <v>861</v>
      </c>
      <c r="C506" s="27" t="s">
        <v>863</v>
      </c>
      <c r="D506" s="28">
        <v>23</v>
      </c>
      <c r="E506" s="29" t="s">
        <v>513</v>
      </c>
      <c r="F506" s="27" t="s">
        <v>1626</v>
      </c>
      <c r="G506" s="32" t="s">
        <v>1627</v>
      </c>
      <c r="H506" s="27" t="s">
        <v>1912</v>
      </c>
      <c r="I506" s="27">
        <v>80</v>
      </c>
      <c r="J506" s="27" t="s">
        <v>500</v>
      </c>
      <c r="K506" s="27" t="s">
        <v>1629</v>
      </c>
      <c r="L506" s="30" t="s">
        <v>1630</v>
      </c>
      <c r="M506" s="27"/>
      <c r="N506" s="27" t="s">
        <v>1631</v>
      </c>
      <c r="O506" s="27"/>
    </row>
    <row r="507" spans="1:15">
      <c r="A507" s="27" t="s">
        <v>8969</v>
      </c>
      <c r="B507" s="27" t="s">
        <v>861</v>
      </c>
      <c r="C507" s="27" t="s">
        <v>863</v>
      </c>
      <c r="D507" s="28">
        <v>24</v>
      </c>
      <c r="E507" s="29" t="s">
        <v>513</v>
      </c>
      <c r="F507" s="27" t="s">
        <v>717</v>
      </c>
      <c r="G507" s="32" t="s">
        <v>843</v>
      </c>
      <c r="H507" s="27" t="s">
        <v>844</v>
      </c>
      <c r="I507" s="27">
        <v>50</v>
      </c>
      <c r="J507" s="27" t="s">
        <v>500</v>
      </c>
      <c r="K507" s="27" t="s">
        <v>845</v>
      </c>
      <c r="L507" s="30" t="s">
        <v>846</v>
      </c>
      <c r="M507" s="27"/>
      <c r="N507" s="27" t="s">
        <v>847</v>
      </c>
      <c r="O507" s="27"/>
    </row>
    <row r="508" spans="1:15">
      <c r="A508" s="27" t="s">
        <v>8969</v>
      </c>
      <c r="B508" s="27" t="s">
        <v>861</v>
      </c>
      <c r="C508" s="27" t="s">
        <v>863</v>
      </c>
      <c r="D508" s="28">
        <v>25</v>
      </c>
      <c r="E508" s="29" t="s">
        <v>513</v>
      </c>
      <c r="F508" s="27" t="s">
        <v>949</v>
      </c>
      <c r="G508" s="32" t="s">
        <v>950</v>
      </c>
      <c r="H508" s="27" t="s">
        <v>951</v>
      </c>
      <c r="I508" s="27">
        <v>40</v>
      </c>
      <c r="J508" s="27" t="s">
        <v>500</v>
      </c>
      <c r="K508" s="27" t="s">
        <v>952</v>
      </c>
      <c r="L508" s="30" t="s">
        <v>953</v>
      </c>
      <c r="M508" s="27"/>
      <c r="N508" s="27" t="s">
        <v>954</v>
      </c>
      <c r="O508" s="27"/>
    </row>
    <row r="509" spans="1:15">
      <c r="A509" s="27" t="s">
        <v>8969</v>
      </c>
      <c r="B509" s="27" t="s">
        <v>861</v>
      </c>
      <c r="C509" s="27" t="s">
        <v>863</v>
      </c>
      <c r="D509" s="28">
        <v>26</v>
      </c>
      <c r="E509" s="29" t="s">
        <v>513</v>
      </c>
      <c r="F509" s="27" t="s">
        <v>955</v>
      </c>
      <c r="G509" s="32" t="s">
        <v>956</v>
      </c>
      <c r="H509" s="27" t="s">
        <v>957</v>
      </c>
      <c r="I509" s="27">
        <v>2</v>
      </c>
      <c r="J509" s="27" t="s">
        <v>500</v>
      </c>
      <c r="K509" s="27" t="s">
        <v>958</v>
      </c>
      <c r="L509" s="30" t="s">
        <v>959</v>
      </c>
      <c r="M509" s="27"/>
      <c r="N509" s="27" t="s">
        <v>960</v>
      </c>
      <c r="O509" s="27"/>
    </row>
    <row r="510" spans="1:15">
      <c r="A510" s="27" t="s">
        <v>8969</v>
      </c>
      <c r="B510" s="27" t="s">
        <v>861</v>
      </c>
      <c r="C510" s="27" t="s">
        <v>863</v>
      </c>
      <c r="D510" s="28">
        <v>27</v>
      </c>
      <c r="E510" s="29" t="s">
        <v>513</v>
      </c>
      <c r="F510" s="27" t="s">
        <v>961</v>
      </c>
      <c r="G510" s="32" t="s">
        <v>962</v>
      </c>
      <c r="H510" s="27" t="s">
        <v>963</v>
      </c>
      <c r="I510" s="27">
        <v>10</v>
      </c>
      <c r="J510" s="27" t="s">
        <v>500</v>
      </c>
      <c r="K510" s="27" t="s">
        <v>964</v>
      </c>
      <c r="L510" s="30" t="s">
        <v>965</v>
      </c>
      <c r="M510" s="27"/>
      <c r="N510" s="27" t="s">
        <v>966</v>
      </c>
      <c r="O510" s="27"/>
    </row>
    <row r="511" spans="1:15">
      <c r="A511" s="27" t="s">
        <v>8969</v>
      </c>
      <c r="B511" s="27" t="s">
        <v>861</v>
      </c>
      <c r="C511" s="27" t="s">
        <v>863</v>
      </c>
      <c r="D511" s="28">
        <v>28</v>
      </c>
      <c r="E511" s="29" t="s">
        <v>513</v>
      </c>
      <c r="F511" s="27" t="s">
        <v>967</v>
      </c>
      <c r="G511" s="32" t="s">
        <v>968</v>
      </c>
      <c r="H511" s="27" t="s">
        <v>969</v>
      </c>
      <c r="I511" s="27">
        <v>10</v>
      </c>
      <c r="J511" s="27" t="s">
        <v>500</v>
      </c>
      <c r="K511" s="27" t="s">
        <v>970</v>
      </c>
      <c r="L511" s="27" t="s">
        <v>971</v>
      </c>
      <c r="M511" s="27"/>
      <c r="N511" s="27" t="s">
        <v>972</v>
      </c>
      <c r="O511" s="27"/>
    </row>
    <row r="512" spans="1:15">
      <c r="A512" s="27" t="s">
        <v>8969</v>
      </c>
      <c r="B512" s="27" t="s">
        <v>861</v>
      </c>
      <c r="C512" s="27" t="s">
        <v>863</v>
      </c>
      <c r="D512" s="28">
        <v>29</v>
      </c>
      <c r="E512" s="29" t="s">
        <v>513</v>
      </c>
      <c r="F512" s="27" t="s">
        <v>973</v>
      </c>
      <c r="G512" s="33" t="s">
        <v>616</v>
      </c>
      <c r="H512" s="27" t="s">
        <v>974</v>
      </c>
      <c r="I512" s="27">
        <v>2</v>
      </c>
      <c r="J512" s="27" t="s">
        <v>500</v>
      </c>
      <c r="K512" s="27" t="s">
        <v>616</v>
      </c>
      <c r="L512" s="27" t="s">
        <v>975</v>
      </c>
      <c r="M512" s="27"/>
      <c r="N512" s="27"/>
      <c r="O512" s="27"/>
    </row>
    <row r="513" spans="1:15">
      <c r="A513" s="27" t="s">
        <v>8969</v>
      </c>
      <c r="B513" s="27" t="s">
        <v>861</v>
      </c>
      <c r="C513" s="27" t="s">
        <v>863</v>
      </c>
      <c r="D513" s="28">
        <v>30</v>
      </c>
      <c r="E513" s="29" t="s">
        <v>513</v>
      </c>
      <c r="F513" s="27" t="s">
        <v>976</v>
      </c>
      <c r="G513" s="32" t="s">
        <v>977</v>
      </c>
      <c r="H513" s="27" t="s">
        <v>978</v>
      </c>
      <c r="I513" s="27">
        <v>11</v>
      </c>
      <c r="J513" s="27" t="s">
        <v>500</v>
      </c>
      <c r="K513" s="27" t="s">
        <v>979</v>
      </c>
      <c r="L513" s="27" t="s">
        <v>980</v>
      </c>
      <c r="M513" s="27"/>
      <c r="N513" s="27" t="s">
        <v>981</v>
      </c>
      <c r="O513" s="27"/>
    </row>
    <row r="514" spans="1:15">
      <c r="A514" s="27" t="s">
        <v>8969</v>
      </c>
      <c r="B514" s="27" t="s">
        <v>861</v>
      </c>
      <c r="C514" s="27" t="s">
        <v>863</v>
      </c>
      <c r="D514" s="28">
        <v>31</v>
      </c>
      <c r="E514" s="29" t="s">
        <v>513</v>
      </c>
      <c r="F514" s="27" t="s">
        <v>982</v>
      </c>
      <c r="G514" s="32" t="s">
        <v>983</v>
      </c>
      <c r="H514" s="27" t="s">
        <v>984</v>
      </c>
      <c r="I514" s="27">
        <v>2</v>
      </c>
      <c r="J514" s="27" t="s">
        <v>500</v>
      </c>
      <c r="K514" s="27" t="s">
        <v>985</v>
      </c>
      <c r="L514" s="27" t="s">
        <v>986</v>
      </c>
      <c r="M514" s="27"/>
      <c r="N514" s="27" t="s">
        <v>988</v>
      </c>
      <c r="O514" s="27"/>
    </row>
    <row r="515" spans="1:15">
      <c r="A515" s="27" t="s">
        <v>8969</v>
      </c>
      <c r="B515" s="27" t="s">
        <v>861</v>
      </c>
      <c r="C515" s="27" t="s">
        <v>863</v>
      </c>
      <c r="D515" s="28">
        <v>32</v>
      </c>
      <c r="E515" s="29" t="s">
        <v>513</v>
      </c>
      <c r="F515" s="27" t="s">
        <v>989</v>
      </c>
      <c r="G515" s="33" t="s">
        <v>616</v>
      </c>
      <c r="H515" s="27" t="s">
        <v>990</v>
      </c>
      <c r="I515" s="27">
        <v>2</v>
      </c>
      <c r="J515" s="27" t="s">
        <v>500</v>
      </c>
      <c r="K515" s="27" t="s">
        <v>616</v>
      </c>
      <c r="L515" s="27" t="s">
        <v>991</v>
      </c>
      <c r="M515" s="27"/>
      <c r="N515" s="27"/>
      <c r="O515" s="27"/>
    </row>
    <row r="516" spans="1:15">
      <c r="A516" s="27" t="s">
        <v>8969</v>
      </c>
      <c r="B516" s="27" t="s">
        <v>861</v>
      </c>
      <c r="C516" s="27" t="s">
        <v>863</v>
      </c>
      <c r="D516" s="28">
        <v>33</v>
      </c>
      <c r="E516" s="29" t="s">
        <v>513</v>
      </c>
      <c r="F516" s="27" t="s">
        <v>992</v>
      </c>
      <c r="G516" s="32" t="s">
        <v>993</v>
      </c>
      <c r="H516" s="27" t="s">
        <v>994</v>
      </c>
      <c r="I516" s="27">
        <v>2</v>
      </c>
      <c r="J516" s="27" t="s">
        <v>500</v>
      </c>
      <c r="K516" s="27" t="s">
        <v>995</v>
      </c>
      <c r="L516" s="27" t="s">
        <v>996</v>
      </c>
      <c r="M516" s="27"/>
      <c r="N516" s="27" t="s">
        <v>960</v>
      </c>
      <c r="O516" s="27"/>
    </row>
    <row r="517" spans="1:15">
      <c r="A517" s="27" t="s">
        <v>8969</v>
      </c>
      <c r="B517" s="27" t="s">
        <v>861</v>
      </c>
      <c r="C517" s="27" t="s">
        <v>863</v>
      </c>
      <c r="D517" s="28">
        <v>34</v>
      </c>
      <c r="E517" s="29" t="s">
        <v>513</v>
      </c>
      <c r="F517" s="27" t="s">
        <v>997</v>
      </c>
      <c r="G517" s="32" t="s">
        <v>998</v>
      </c>
      <c r="H517" s="27" t="s">
        <v>999</v>
      </c>
      <c r="I517" s="27">
        <v>10</v>
      </c>
      <c r="J517" s="27" t="s">
        <v>500</v>
      </c>
      <c r="K517" s="27" t="s">
        <v>1000</v>
      </c>
      <c r="L517" s="27" t="s">
        <v>965</v>
      </c>
      <c r="M517" s="27"/>
      <c r="N517" s="27" t="s">
        <v>966</v>
      </c>
      <c r="O517" s="27"/>
    </row>
    <row r="518" spans="1:15" ht="27">
      <c r="A518" s="27" t="s">
        <v>8969</v>
      </c>
      <c r="B518" s="27" t="s">
        <v>861</v>
      </c>
      <c r="C518" s="27" t="s">
        <v>863</v>
      </c>
      <c r="D518" s="28">
        <v>35</v>
      </c>
      <c r="E518" s="29" t="s">
        <v>513</v>
      </c>
      <c r="F518" s="27" t="s">
        <v>1001</v>
      </c>
      <c r="G518" s="32" t="s">
        <v>1002</v>
      </c>
      <c r="H518" s="27" t="s">
        <v>1003</v>
      </c>
      <c r="I518" s="27">
        <v>2</v>
      </c>
      <c r="J518" s="27" t="s">
        <v>500</v>
      </c>
      <c r="K518" s="27" t="s">
        <v>1004</v>
      </c>
      <c r="L518" s="27" t="s">
        <v>1005</v>
      </c>
      <c r="M518" s="27"/>
      <c r="N518" s="27" t="s">
        <v>1006</v>
      </c>
      <c r="O518" s="27"/>
    </row>
    <row r="519" spans="1:15">
      <c r="A519" s="27" t="s">
        <v>8969</v>
      </c>
      <c r="B519" s="27" t="s">
        <v>861</v>
      </c>
      <c r="C519" s="27" t="s">
        <v>863</v>
      </c>
      <c r="D519" s="28">
        <v>36</v>
      </c>
      <c r="E519" s="29" t="s">
        <v>513</v>
      </c>
      <c r="F519" s="27" t="s">
        <v>1007</v>
      </c>
      <c r="G519" s="32" t="s">
        <v>1008</v>
      </c>
      <c r="H519" s="27" t="s">
        <v>1009</v>
      </c>
      <c r="I519" s="27">
        <v>10</v>
      </c>
      <c r="J519" s="27" t="s">
        <v>500</v>
      </c>
      <c r="K519" s="27" t="s">
        <v>1010</v>
      </c>
      <c r="L519" s="27" t="s">
        <v>1011</v>
      </c>
      <c r="M519" s="27"/>
      <c r="N519" s="27" t="s">
        <v>1012</v>
      </c>
      <c r="O519" s="27"/>
    </row>
    <row r="520" spans="1:15">
      <c r="A520" s="27" t="s">
        <v>8969</v>
      </c>
      <c r="B520" s="27" t="s">
        <v>861</v>
      </c>
      <c r="C520" s="27" t="s">
        <v>863</v>
      </c>
      <c r="D520" s="28">
        <v>37</v>
      </c>
      <c r="E520" s="29" t="s">
        <v>513</v>
      </c>
      <c r="F520" s="27" t="s">
        <v>1013</v>
      </c>
      <c r="G520" s="32" t="s">
        <v>1014</v>
      </c>
      <c r="H520" s="27" t="s">
        <v>1015</v>
      </c>
      <c r="I520" s="27">
        <v>2</v>
      </c>
      <c r="J520" s="27" t="s">
        <v>500</v>
      </c>
      <c r="K520" s="27" t="s">
        <v>1016</v>
      </c>
      <c r="L520" s="27" t="s">
        <v>1017</v>
      </c>
      <c r="M520" s="27"/>
      <c r="N520" s="27" t="s">
        <v>1018</v>
      </c>
      <c r="O520" s="27"/>
    </row>
    <row r="521" spans="1:15" ht="27">
      <c r="A521" s="27" t="s">
        <v>8969</v>
      </c>
      <c r="B521" s="27" t="s">
        <v>861</v>
      </c>
      <c r="C521" s="27" t="s">
        <v>863</v>
      </c>
      <c r="D521" s="28">
        <v>38</v>
      </c>
      <c r="E521" s="29" t="s">
        <v>513</v>
      </c>
      <c r="F521" s="27" t="s">
        <v>1019</v>
      </c>
      <c r="G521" s="32" t="s">
        <v>1020</v>
      </c>
      <c r="H521" s="27" t="s">
        <v>1021</v>
      </c>
      <c r="I521" s="27">
        <v>1</v>
      </c>
      <c r="J521" s="27" t="s">
        <v>500</v>
      </c>
      <c r="K521" s="27" t="s">
        <v>1022</v>
      </c>
      <c r="L521" s="27" t="s">
        <v>1023</v>
      </c>
      <c r="M521" s="27"/>
      <c r="N521" s="27" t="s">
        <v>1024</v>
      </c>
      <c r="O521" s="27"/>
    </row>
    <row r="522" spans="1:15">
      <c r="A522" s="27" t="s">
        <v>8969</v>
      </c>
      <c r="B522" s="27" t="s">
        <v>861</v>
      </c>
      <c r="C522" s="27" t="s">
        <v>863</v>
      </c>
      <c r="D522" s="28">
        <v>39</v>
      </c>
      <c r="E522" s="29" t="s">
        <v>513</v>
      </c>
      <c r="F522" s="27" t="s">
        <v>1025</v>
      </c>
      <c r="G522" s="32" t="s">
        <v>1026</v>
      </c>
      <c r="H522" s="27" t="s">
        <v>781</v>
      </c>
      <c r="I522" s="27">
        <v>4</v>
      </c>
      <c r="J522" s="27" t="s">
        <v>500</v>
      </c>
      <c r="K522" s="27" t="s">
        <v>1027</v>
      </c>
      <c r="L522" s="27" t="s">
        <v>1028</v>
      </c>
      <c r="M522" s="27"/>
      <c r="N522" s="27" t="s">
        <v>1029</v>
      </c>
      <c r="O522" s="27"/>
    </row>
    <row r="523" spans="1:15">
      <c r="A523" s="27" t="s">
        <v>8969</v>
      </c>
      <c r="B523" s="27" t="s">
        <v>861</v>
      </c>
      <c r="C523" s="27" t="s">
        <v>863</v>
      </c>
      <c r="D523" s="28">
        <v>40</v>
      </c>
      <c r="E523" s="29" t="s">
        <v>513</v>
      </c>
      <c r="F523" s="27" t="s">
        <v>1030</v>
      </c>
      <c r="G523" s="32" t="s">
        <v>1031</v>
      </c>
      <c r="H523" s="27" t="s">
        <v>1032</v>
      </c>
      <c r="I523" s="27">
        <v>10</v>
      </c>
      <c r="J523" s="27" t="s">
        <v>500</v>
      </c>
      <c r="K523" s="27" t="s">
        <v>1033</v>
      </c>
      <c r="L523" s="27" t="s">
        <v>1034</v>
      </c>
      <c r="M523" s="27"/>
      <c r="N523" s="27" t="s">
        <v>1035</v>
      </c>
      <c r="O523" s="27"/>
    </row>
    <row r="524" spans="1:15">
      <c r="A524" s="27" t="s">
        <v>8969</v>
      </c>
      <c r="B524" s="27" t="s">
        <v>861</v>
      </c>
      <c r="C524" s="27" t="s">
        <v>863</v>
      </c>
      <c r="D524" s="28">
        <v>41</v>
      </c>
      <c r="E524" s="29" t="s">
        <v>513</v>
      </c>
      <c r="F524" s="27" t="s">
        <v>1036</v>
      </c>
      <c r="G524" s="32" t="s">
        <v>1037</v>
      </c>
      <c r="H524" s="27" t="s">
        <v>1038</v>
      </c>
      <c r="I524" s="27">
        <v>10</v>
      </c>
      <c r="J524" s="27" t="s">
        <v>500</v>
      </c>
      <c r="K524" s="27" t="s">
        <v>1039</v>
      </c>
      <c r="L524" s="27" t="s">
        <v>1040</v>
      </c>
      <c r="M524" s="27"/>
      <c r="N524" s="27" t="s">
        <v>1041</v>
      </c>
      <c r="O524" s="27"/>
    </row>
    <row r="525" spans="1:15">
      <c r="A525" s="27" t="s">
        <v>8969</v>
      </c>
      <c r="B525" s="27" t="s">
        <v>861</v>
      </c>
      <c r="C525" s="27" t="s">
        <v>863</v>
      </c>
      <c r="D525" s="28">
        <v>42</v>
      </c>
      <c r="E525" s="29" t="s">
        <v>513</v>
      </c>
      <c r="F525" s="27" t="s">
        <v>1042</v>
      </c>
      <c r="G525" s="32" t="s">
        <v>1043</v>
      </c>
      <c r="H525" s="27" t="s">
        <v>1044</v>
      </c>
      <c r="I525" s="27">
        <v>10</v>
      </c>
      <c r="J525" s="27" t="s">
        <v>500</v>
      </c>
      <c r="K525" s="27" t="s">
        <v>1045</v>
      </c>
      <c r="L525" s="27" t="s">
        <v>1046</v>
      </c>
      <c r="M525" s="27"/>
      <c r="N525" s="27" t="s">
        <v>1047</v>
      </c>
      <c r="O525" s="27"/>
    </row>
    <row r="526" spans="1:15" ht="27">
      <c r="A526" s="27" t="s">
        <v>8969</v>
      </c>
      <c r="B526" s="27" t="s">
        <v>861</v>
      </c>
      <c r="C526" s="27" t="s">
        <v>863</v>
      </c>
      <c r="D526" s="28">
        <v>43</v>
      </c>
      <c r="E526" s="29" t="s">
        <v>513</v>
      </c>
      <c r="F526" s="27" t="s">
        <v>1048</v>
      </c>
      <c r="G526" s="32" t="s">
        <v>1049</v>
      </c>
      <c r="H526" s="27" t="s">
        <v>1050</v>
      </c>
      <c r="I526" s="27">
        <v>8</v>
      </c>
      <c r="J526" s="27" t="s">
        <v>500</v>
      </c>
      <c r="K526" s="27" t="s">
        <v>1051</v>
      </c>
      <c r="L526" s="27" t="s">
        <v>1052</v>
      </c>
      <c r="M526" s="27"/>
      <c r="N526" s="37" t="s">
        <v>1053</v>
      </c>
      <c r="O526" s="27"/>
    </row>
    <row r="527" spans="1:15">
      <c r="A527" s="27" t="s">
        <v>8969</v>
      </c>
      <c r="B527" s="27" t="s">
        <v>861</v>
      </c>
      <c r="C527" s="27" t="s">
        <v>863</v>
      </c>
      <c r="D527" s="28">
        <v>44</v>
      </c>
      <c r="E527" s="29" t="s">
        <v>513</v>
      </c>
      <c r="F527" s="27" t="s">
        <v>1054</v>
      </c>
      <c r="G527" s="32" t="s">
        <v>1055</v>
      </c>
      <c r="H527" s="27" t="s">
        <v>1056</v>
      </c>
      <c r="I527" s="27">
        <v>1</v>
      </c>
      <c r="J527" s="27" t="s">
        <v>500</v>
      </c>
      <c r="K527" s="27" t="s">
        <v>1057</v>
      </c>
      <c r="L527" s="27" t="s">
        <v>1058</v>
      </c>
      <c r="M527" s="27"/>
      <c r="N527" s="27" t="s">
        <v>1059</v>
      </c>
      <c r="O527" s="27"/>
    </row>
    <row r="528" spans="1:15">
      <c r="A528" s="27" t="s">
        <v>8969</v>
      </c>
      <c r="B528" s="27" t="s">
        <v>861</v>
      </c>
      <c r="C528" s="27" t="s">
        <v>863</v>
      </c>
      <c r="D528" s="28">
        <v>45</v>
      </c>
      <c r="E528" s="29" t="s">
        <v>513</v>
      </c>
      <c r="F528" s="27" t="s">
        <v>1060</v>
      </c>
      <c r="G528" s="32" t="s">
        <v>1060</v>
      </c>
      <c r="H528" s="27" t="s">
        <v>1061</v>
      </c>
      <c r="I528" s="27">
        <v>4</v>
      </c>
      <c r="J528" s="27" t="s">
        <v>500</v>
      </c>
      <c r="K528" s="27" t="s">
        <v>1062</v>
      </c>
      <c r="L528" s="27" t="s">
        <v>1063</v>
      </c>
      <c r="M528" s="27"/>
      <c r="N528" s="27" t="s">
        <v>1064</v>
      </c>
      <c r="O528" s="27"/>
    </row>
    <row r="529" spans="1:15">
      <c r="A529" s="27" t="s">
        <v>8969</v>
      </c>
      <c r="B529" s="27" t="s">
        <v>861</v>
      </c>
      <c r="C529" s="27" t="s">
        <v>863</v>
      </c>
      <c r="D529" s="28">
        <v>46</v>
      </c>
      <c r="E529" s="29" t="s">
        <v>513</v>
      </c>
      <c r="F529" s="27" t="s">
        <v>514</v>
      </c>
      <c r="G529" s="32" t="s">
        <v>498</v>
      </c>
      <c r="H529" s="27" t="s">
        <v>515</v>
      </c>
      <c r="I529" s="27">
        <v>10</v>
      </c>
      <c r="J529" s="27" t="s">
        <v>500</v>
      </c>
      <c r="K529" s="27" t="s">
        <v>501</v>
      </c>
      <c r="L529" s="27" t="s">
        <v>824</v>
      </c>
      <c r="M529" s="27"/>
      <c r="N529" s="27" t="s">
        <v>502</v>
      </c>
      <c r="O529" s="27"/>
    </row>
    <row r="530" spans="1:15" ht="27">
      <c r="A530" s="27" t="s">
        <v>8969</v>
      </c>
      <c r="B530" s="27" t="s">
        <v>861</v>
      </c>
      <c r="C530" s="27" t="s">
        <v>863</v>
      </c>
      <c r="D530" s="28">
        <v>47</v>
      </c>
      <c r="E530" s="29" t="s">
        <v>513</v>
      </c>
      <c r="F530" s="27" t="s">
        <v>1065</v>
      </c>
      <c r="G530" s="32" t="s">
        <v>1066</v>
      </c>
      <c r="H530" s="27" t="s">
        <v>1067</v>
      </c>
      <c r="I530" s="27">
        <v>11</v>
      </c>
      <c r="J530" s="27" t="s">
        <v>500</v>
      </c>
      <c r="K530" s="27" t="s">
        <v>1068</v>
      </c>
      <c r="L530" s="27" t="s">
        <v>1069</v>
      </c>
      <c r="M530" s="27"/>
      <c r="N530" s="27" t="s">
        <v>1070</v>
      </c>
      <c r="O530" s="27"/>
    </row>
    <row r="531" spans="1:15">
      <c r="A531" s="27" t="s">
        <v>8969</v>
      </c>
      <c r="B531" s="27" t="s">
        <v>861</v>
      </c>
      <c r="C531" s="27" t="s">
        <v>863</v>
      </c>
      <c r="D531" s="28">
        <v>48</v>
      </c>
      <c r="E531" s="29" t="s">
        <v>513</v>
      </c>
      <c r="F531" s="27" t="s">
        <v>1071</v>
      </c>
      <c r="G531" s="32" t="s">
        <v>1072</v>
      </c>
      <c r="H531" s="27" t="s">
        <v>1073</v>
      </c>
      <c r="I531" s="27">
        <v>1</v>
      </c>
      <c r="J531" s="27" t="s">
        <v>500</v>
      </c>
      <c r="K531" s="27" t="s">
        <v>1074</v>
      </c>
      <c r="L531" s="27" t="s">
        <v>1075</v>
      </c>
      <c r="M531" s="27"/>
      <c r="N531" s="27" t="s">
        <v>1076</v>
      </c>
      <c r="O531" s="27"/>
    </row>
    <row r="532" spans="1:15">
      <c r="A532" s="27" t="s">
        <v>8969</v>
      </c>
      <c r="B532" s="27" t="s">
        <v>861</v>
      </c>
      <c r="C532" s="27" t="s">
        <v>863</v>
      </c>
      <c r="D532" s="28">
        <v>49</v>
      </c>
      <c r="E532" s="29" t="s">
        <v>513</v>
      </c>
      <c r="F532" s="27" t="s">
        <v>761</v>
      </c>
      <c r="G532" s="32" t="s">
        <v>811</v>
      </c>
      <c r="H532" s="27" t="s">
        <v>763</v>
      </c>
      <c r="I532" s="27">
        <v>2</v>
      </c>
      <c r="J532" s="27" t="s">
        <v>500</v>
      </c>
      <c r="K532" s="27" t="s">
        <v>1077</v>
      </c>
      <c r="L532" s="27" t="s">
        <v>765</v>
      </c>
      <c r="M532" s="27"/>
      <c r="N532" s="27" t="s">
        <v>766</v>
      </c>
      <c r="O532" s="27"/>
    </row>
    <row r="533" spans="1:15">
      <c r="A533" s="27" t="s">
        <v>8969</v>
      </c>
      <c r="B533" s="27" t="s">
        <v>861</v>
      </c>
      <c r="C533" s="27" t="s">
        <v>863</v>
      </c>
      <c r="D533" s="28">
        <v>50</v>
      </c>
      <c r="E533" s="29" t="s">
        <v>513</v>
      </c>
      <c r="F533" s="31" t="s">
        <v>830</v>
      </c>
      <c r="G533" s="30" t="s">
        <v>831</v>
      </c>
      <c r="H533" s="27" t="s">
        <v>832</v>
      </c>
      <c r="I533" s="27">
        <v>1</v>
      </c>
      <c r="J533" s="27" t="s">
        <v>500</v>
      </c>
      <c r="K533" s="27" t="s">
        <v>833</v>
      </c>
      <c r="L533" s="27" t="s">
        <v>1078</v>
      </c>
      <c r="M533" s="27"/>
      <c r="N533" s="27" t="s">
        <v>836</v>
      </c>
      <c r="O533" s="27"/>
    </row>
    <row r="534" spans="1:15">
      <c r="A534" s="27" t="s">
        <v>8969</v>
      </c>
      <c r="B534" s="27" t="s">
        <v>861</v>
      </c>
      <c r="C534" s="27" t="s">
        <v>863</v>
      </c>
      <c r="D534" s="28">
        <v>51</v>
      </c>
      <c r="E534" s="29" t="s">
        <v>513</v>
      </c>
      <c r="F534" s="27" t="s">
        <v>1079</v>
      </c>
      <c r="G534" s="32" t="s">
        <v>1080</v>
      </c>
      <c r="H534" s="27" t="s">
        <v>534</v>
      </c>
      <c r="I534" s="27">
        <v>10</v>
      </c>
      <c r="J534" s="27" t="s">
        <v>500</v>
      </c>
      <c r="K534" s="27" t="s">
        <v>535</v>
      </c>
      <c r="L534" s="27" t="s">
        <v>536</v>
      </c>
      <c r="M534" s="27"/>
      <c r="N534" s="27" t="s">
        <v>537</v>
      </c>
      <c r="O534" s="27"/>
    </row>
    <row r="535" spans="1:15" ht="27">
      <c r="A535" s="27" t="s">
        <v>8969</v>
      </c>
      <c r="B535" s="27" t="s">
        <v>861</v>
      </c>
      <c r="C535" s="27" t="s">
        <v>863</v>
      </c>
      <c r="D535" s="28">
        <v>52</v>
      </c>
      <c r="E535" s="29" t="s">
        <v>513</v>
      </c>
      <c r="F535" s="27" t="s">
        <v>1081</v>
      </c>
      <c r="G535" s="32" t="s">
        <v>1082</v>
      </c>
      <c r="H535" s="27" t="s">
        <v>1083</v>
      </c>
      <c r="I535" s="27">
        <v>8</v>
      </c>
      <c r="J535" s="27" t="s">
        <v>500</v>
      </c>
      <c r="K535" s="27" t="s">
        <v>541</v>
      </c>
      <c r="L535" s="27" t="s">
        <v>542</v>
      </c>
      <c r="M535" s="27"/>
      <c r="N535" s="27" t="s">
        <v>543</v>
      </c>
      <c r="O535" s="27"/>
    </row>
    <row r="536" spans="1:15">
      <c r="A536" s="27" t="s">
        <v>8969</v>
      </c>
      <c r="B536" s="27" t="s">
        <v>861</v>
      </c>
      <c r="C536" s="27" t="s">
        <v>863</v>
      </c>
      <c r="D536" s="28">
        <v>53</v>
      </c>
      <c r="E536" s="29" t="s">
        <v>513</v>
      </c>
      <c r="F536" s="27" t="s">
        <v>697</v>
      </c>
      <c r="G536" s="32" t="s">
        <v>1084</v>
      </c>
      <c r="H536" s="27" t="s">
        <v>1085</v>
      </c>
      <c r="I536" s="27">
        <v>60</v>
      </c>
      <c r="J536" s="27" t="s">
        <v>500</v>
      </c>
      <c r="K536" s="27" t="s">
        <v>699</v>
      </c>
      <c r="L536" s="27" t="s">
        <v>700</v>
      </c>
      <c r="M536" s="27"/>
      <c r="N536" s="27" t="s">
        <v>627</v>
      </c>
      <c r="O536" s="27"/>
    </row>
    <row r="537" spans="1:15">
      <c r="A537" s="27" t="s">
        <v>8969</v>
      </c>
      <c r="B537" s="27" t="s">
        <v>861</v>
      </c>
      <c r="C537" s="27" t="s">
        <v>863</v>
      </c>
      <c r="D537" s="28">
        <v>54</v>
      </c>
      <c r="E537" s="29" t="s">
        <v>513</v>
      </c>
      <c r="F537" s="27" t="s">
        <v>1086</v>
      </c>
      <c r="G537" s="33" t="s">
        <v>1087</v>
      </c>
      <c r="H537" s="27" t="s">
        <v>1088</v>
      </c>
      <c r="I537" s="27">
        <v>80</v>
      </c>
      <c r="J537" s="27" t="s">
        <v>500</v>
      </c>
      <c r="K537" s="27" t="s">
        <v>1913</v>
      </c>
      <c r="L537" s="27" t="s">
        <v>1090</v>
      </c>
      <c r="M537" s="27"/>
      <c r="N537" s="37" t="s">
        <v>1091</v>
      </c>
      <c r="O537" s="27"/>
    </row>
    <row r="538" spans="1:15">
      <c r="A538" s="27" t="s">
        <v>8969</v>
      </c>
      <c r="B538" s="27" t="s">
        <v>861</v>
      </c>
      <c r="C538" s="27" t="s">
        <v>863</v>
      </c>
      <c r="D538" s="28">
        <v>55</v>
      </c>
      <c r="E538" s="29" t="s">
        <v>513</v>
      </c>
      <c r="F538" s="27" t="s">
        <v>1092</v>
      </c>
      <c r="G538" s="32" t="s">
        <v>1093</v>
      </c>
      <c r="H538" s="27" t="s">
        <v>1094</v>
      </c>
      <c r="I538" s="27">
        <v>2</v>
      </c>
      <c r="J538" s="27" t="s">
        <v>500</v>
      </c>
      <c r="K538" s="27" t="s">
        <v>1095</v>
      </c>
      <c r="L538" s="27" t="s">
        <v>1096</v>
      </c>
      <c r="M538" s="27"/>
      <c r="N538" s="27" t="s">
        <v>1097</v>
      </c>
      <c r="O538" s="27"/>
    </row>
    <row r="539" spans="1:15" s="54" customFormat="1">
      <c r="A539" s="35" t="s">
        <v>8969</v>
      </c>
      <c r="B539" s="35" t="s">
        <v>861</v>
      </c>
      <c r="C539" s="35" t="s">
        <v>863</v>
      </c>
      <c r="D539" s="53">
        <v>56</v>
      </c>
      <c r="E539" s="53" t="s">
        <v>513</v>
      </c>
      <c r="F539" s="38" t="s">
        <v>1098</v>
      </c>
      <c r="G539" s="38" t="s">
        <v>1098</v>
      </c>
      <c r="H539" s="35" t="s">
        <v>1099</v>
      </c>
      <c r="I539" s="35">
        <v>20</v>
      </c>
      <c r="J539" s="35" t="s">
        <v>500</v>
      </c>
      <c r="K539" s="35" t="s">
        <v>1100</v>
      </c>
      <c r="L539" s="35" t="s">
        <v>1101</v>
      </c>
      <c r="M539" s="35"/>
      <c r="N539" s="27" t="s">
        <v>1102</v>
      </c>
      <c r="O539" s="35"/>
    </row>
    <row r="540" spans="1:15">
      <c r="A540" s="27" t="s">
        <v>1914</v>
      </c>
      <c r="B540" s="30" t="s">
        <v>1915</v>
      </c>
      <c r="C540" s="27" t="s">
        <v>1916</v>
      </c>
      <c r="D540" s="55">
        <v>1</v>
      </c>
      <c r="E540" s="55" t="s">
        <v>496</v>
      </c>
      <c r="F540" s="32" t="s">
        <v>497</v>
      </c>
      <c r="G540" s="27" t="s">
        <v>498</v>
      </c>
      <c r="H540" s="27" t="s">
        <v>1917</v>
      </c>
      <c r="I540" s="27">
        <v>10</v>
      </c>
      <c r="J540" s="27" t="s">
        <v>500</v>
      </c>
      <c r="K540" s="27" t="s">
        <v>501</v>
      </c>
      <c r="L540" s="27" t="s">
        <v>824</v>
      </c>
      <c r="M540" s="27"/>
      <c r="N540" s="27" t="s">
        <v>502</v>
      </c>
      <c r="O540" s="27"/>
    </row>
    <row r="541" spans="1:15">
      <c r="A541" s="27" t="s">
        <v>1914</v>
      </c>
      <c r="B541" s="30" t="s">
        <v>1915</v>
      </c>
      <c r="C541" s="27" t="s">
        <v>1918</v>
      </c>
      <c r="D541" s="55">
        <v>1</v>
      </c>
      <c r="E541" s="55" t="s">
        <v>513</v>
      </c>
      <c r="F541" s="32" t="s">
        <v>497</v>
      </c>
      <c r="G541" s="27" t="s">
        <v>498</v>
      </c>
      <c r="H541" s="27" t="s">
        <v>1919</v>
      </c>
      <c r="I541" s="27">
        <v>10</v>
      </c>
      <c r="J541" s="27" t="s">
        <v>500</v>
      </c>
      <c r="K541" s="27" t="s">
        <v>501</v>
      </c>
      <c r="L541" s="27" t="s">
        <v>866</v>
      </c>
      <c r="M541" s="27"/>
      <c r="N541" s="27" t="s">
        <v>502</v>
      </c>
      <c r="O541" s="27"/>
    </row>
    <row r="542" spans="1:15">
      <c r="A542" s="27" t="s">
        <v>1914</v>
      </c>
      <c r="B542" s="30" t="s">
        <v>1915</v>
      </c>
      <c r="C542" s="27" t="s">
        <v>1918</v>
      </c>
      <c r="D542" s="28">
        <v>2</v>
      </c>
      <c r="E542" s="29" t="s">
        <v>513</v>
      </c>
      <c r="F542" s="32" t="s">
        <v>1920</v>
      </c>
      <c r="G542" s="27" t="s">
        <v>1506</v>
      </c>
      <c r="H542" s="27" t="s">
        <v>1921</v>
      </c>
      <c r="I542" s="27">
        <v>1</v>
      </c>
      <c r="J542" s="27" t="s">
        <v>500</v>
      </c>
      <c r="K542" s="30" t="s">
        <v>897</v>
      </c>
      <c r="M542" s="27"/>
      <c r="N542" s="27" t="s">
        <v>899</v>
      </c>
      <c r="O542" s="27"/>
    </row>
    <row r="543" spans="1:15">
      <c r="A543" s="27" t="s">
        <v>1914</v>
      </c>
      <c r="B543" s="30" t="s">
        <v>1915</v>
      </c>
      <c r="C543" s="27" t="s">
        <v>1918</v>
      </c>
      <c r="D543" s="28">
        <v>3</v>
      </c>
      <c r="E543" s="29" t="s">
        <v>513</v>
      </c>
      <c r="F543" s="32" t="s">
        <v>1922</v>
      </c>
      <c r="G543" s="27" t="s">
        <v>653</v>
      </c>
      <c r="H543" s="27" t="s">
        <v>1923</v>
      </c>
      <c r="I543" s="27">
        <v>6</v>
      </c>
      <c r="J543" s="27" t="s">
        <v>500</v>
      </c>
      <c r="K543" s="30" t="s">
        <v>655</v>
      </c>
      <c r="M543" s="27"/>
      <c r="N543" s="27" t="s">
        <v>657</v>
      </c>
      <c r="O543" s="27"/>
    </row>
    <row r="544" spans="1:15">
      <c r="A544" s="27" t="s">
        <v>1914</v>
      </c>
      <c r="B544" s="30" t="s">
        <v>1915</v>
      </c>
      <c r="C544" s="27" t="s">
        <v>1918</v>
      </c>
      <c r="D544" s="28">
        <v>4</v>
      </c>
      <c r="E544" s="29" t="s">
        <v>513</v>
      </c>
      <c r="F544" s="32" t="s">
        <v>1797</v>
      </c>
      <c r="G544" s="32" t="s">
        <v>1797</v>
      </c>
      <c r="H544" s="27" t="s">
        <v>1924</v>
      </c>
      <c r="I544" s="27">
        <v>1</v>
      </c>
      <c r="J544" s="27" t="s">
        <v>500</v>
      </c>
      <c r="K544" s="33" t="s">
        <v>1925</v>
      </c>
      <c r="M544" s="27"/>
      <c r="N544" s="27"/>
      <c r="O544" s="27"/>
    </row>
    <row r="545" spans="1:15">
      <c r="A545" s="27" t="s">
        <v>8970</v>
      </c>
      <c r="B545" s="27" t="s">
        <v>346</v>
      </c>
      <c r="C545" s="27" t="s">
        <v>1926</v>
      </c>
      <c r="D545" s="28">
        <v>1</v>
      </c>
      <c r="E545" s="29" t="s">
        <v>496</v>
      </c>
      <c r="F545" s="27" t="s">
        <v>509</v>
      </c>
      <c r="G545" s="27" t="s">
        <v>509</v>
      </c>
      <c r="H545" s="27" t="s">
        <v>1927</v>
      </c>
      <c r="I545" s="27">
        <v>13</v>
      </c>
      <c r="J545" s="27" t="s">
        <v>516</v>
      </c>
      <c r="K545" s="27" t="s">
        <v>511</v>
      </c>
      <c r="M545" s="27"/>
      <c r="N545" s="27"/>
      <c r="O545" s="27"/>
    </row>
    <row r="546" spans="1:15">
      <c r="A546" s="27" t="s">
        <v>8970</v>
      </c>
      <c r="B546" s="27" t="s">
        <v>346</v>
      </c>
      <c r="C546" s="27" t="s">
        <v>1926</v>
      </c>
      <c r="D546" s="28">
        <v>2</v>
      </c>
      <c r="E546" s="29" t="s">
        <v>496</v>
      </c>
      <c r="F546" s="27" t="s">
        <v>514</v>
      </c>
      <c r="G546" s="32" t="s">
        <v>498</v>
      </c>
      <c r="H546" s="27" t="s">
        <v>1928</v>
      </c>
      <c r="I546" s="27">
        <v>10</v>
      </c>
      <c r="J546" s="27" t="s">
        <v>516</v>
      </c>
      <c r="K546" s="27" t="s">
        <v>501</v>
      </c>
      <c r="L546" s="27" t="s">
        <v>824</v>
      </c>
      <c r="M546" s="27"/>
      <c r="N546" s="27" t="s">
        <v>502</v>
      </c>
      <c r="O546" s="27"/>
    </row>
    <row r="547" spans="1:15">
      <c r="A547" s="27" t="s">
        <v>8970</v>
      </c>
      <c r="B547" s="27" t="s">
        <v>346</v>
      </c>
      <c r="C547" s="27" t="s">
        <v>1929</v>
      </c>
      <c r="D547" s="28">
        <v>1</v>
      </c>
      <c r="E547" s="29" t="s">
        <v>513</v>
      </c>
      <c r="F547" s="27" t="s">
        <v>1930</v>
      </c>
      <c r="G547" s="27" t="s">
        <v>1931</v>
      </c>
      <c r="H547" s="27" t="s">
        <v>1932</v>
      </c>
      <c r="I547" s="27">
        <v>4</v>
      </c>
      <c r="J547" s="27" t="s">
        <v>516</v>
      </c>
      <c r="K547" s="27" t="s">
        <v>1316</v>
      </c>
      <c r="M547" s="27"/>
      <c r="N547" s="27"/>
      <c r="O547" s="27"/>
    </row>
    <row r="548" spans="1:15">
      <c r="A548" s="27" t="s">
        <v>8970</v>
      </c>
      <c r="B548" s="27" t="s">
        <v>346</v>
      </c>
      <c r="C548" s="27" t="s">
        <v>1929</v>
      </c>
      <c r="D548" s="28">
        <v>2</v>
      </c>
      <c r="E548" s="29" t="s">
        <v>513</v>
      </c>
      <c r="F548" s="27" t="s">
        <v>1873</v>
      </c>
      <c r="G548" s="27" t="s">
        <v>1933</v>
      </c>
      <c r="H548" s="27" t="s">
        <v>1874</v>
      </c>
      <c r="I548" s="27">
        <v>1</v>
      </c>
      <c r="J548" s="27" t="s">
        <v>516</v>
      </c>
      <c r="K548" s="27" t="s">
        <v>1934</v>
      </c>
      <c r="L548" s="27" t="s">
        <v>1537</v>
      </c>
      <c r="M548" s="27"/>
      <c r="N548" s="37" t="s">
        <v>860</v>
      </c>
      <c r="O548" s="27"/>
    </row>
    <row r="549" spans="1:15">
      <c r="A549" s="27" t="s">
        <v>8970</v>
      </c>
      <c r="B549" s="27" t="s">
        <v>346</v>
      </c>
      <c r="C549" s="27" t="s">
        <v>1929</v>
      </c>
      <c r="D549" s="28">
        <v>3</v>
      </c>
      <c r="E549" s="29" t="s">
        <v>513</v>
      </c>
      <c r="F549" s="27" t="s">
        <v>1900</v>
      </c>
      <c r="G549" s="27" t="s">
        <v>1900</v>
      </c>
      <c r="H549" s="27" t="s">
        <v>1901</v>
      </c>
      <c r="I549" s="27">
        <v>1</v>
      </c>
      <c r="J549" s="27" t="s">
        <v>516</v>
      </c>
      <c r="K549" s="27" t="s">
        <v>1902</v>
      </c>
      <c r="L549" s="27" t="s">
        <v>1903</v>
      </c>
      <c r="M549" s="27"/>
      <c r="N549" s="37" t="s">
        <v>1904</v>
      </c>
      <c r="O549" s="27"/>
    </row>
    <row r="550" spans="1:15">
      <c r="A550" s="27" t="s">
        <v>8970</v>
      </c>
      <c r="B550" s="27" t="s">
        <v>346</v>
      </c>
      <c r="C550" s="27" t="s">
        <v>1929</v>
      </c>
      <c r="D550" s="28">
        <v>4</v>
      </c>
      <c r="E550" s="29" t="s">
        <v>513</v>
      </c>
      <c r="F550" s="27" t="s">
        <v>514</v>
      </c>
      <c r="G550" s="27" t="s">
        <v>498</v>
      </c>
      <c r="H550" s="27" t="s">
        <v>1935</v>
      </c>
      <c r="I550" s="27">
        <v>10</v>
      </c>
      <c r="J550" s="27" t="s">
        <v>516</v>
      </c>
      <c r="K550" s="27" t="s">
        <v>501</v>
      </c>
      <c r="L550" s="27" t="s">
        <v>866</v>
      </c>
      <c r="M550" s="27"/>
      <c r="N550" s="27" t="s">
        <v>502</v>
      </c>
      <c r="O550" s="27"/>
    </row>
    <row r="551" spans="1:15">
      <c r="A551" s="27" t="s">
        <v>8970</v>
      </c>
      <c r="B551" s="27" t="s">
        <v>346</v>
      </c>
      <c r="C551" s="27" t="s">
        <v>1929</v>
      </c>
      <c r="D551" s="28">
        <v>5</v>
      </c>
      <c r="E551" s="29" t="s">
        <v>513</v>
      </c>
      <c r="F551" s="27" t="s">
        <v>628</v>
      </c>
      <c r="G551" s="27" t="s">
        <v>629</v>
      </c>
      <c r="H551" s="27" t="s">
        <v>1866</v>
      </c>
      <c r="I551" s="27">
        <v>8</v>
      </c>
      <c r="J551" s="27" t="s">
        <v>516</v>
      </c>
      <c r="K551" s="27" t="s">
        <v>631</v>
      </c>
      <c r="L551" s="27" t="s">
        <v>826</v>
      </c>
      <c r="M551" s="27"/>
      <c r="N551" s="27" t="s">
        <v>508</v>
      </c>
      <c r="O551" s="27"/>
    </row>
    <row r="552" spans="1:15">
      <c r="A552" s="27" t="s">
        <v>8970</v>
      </c>
      <c r="B552" s="27" t="s">
        <v>346</v>
      </c>
      <c r="C552" s="27" t="s">
        <v>1929</v>
      </c>
      <c r="D552" s="28">
        <v>6</v>
      </c>
      <c r="E552" s="29" t="s">
        <v>513</v>
      </c>
      <c r="F552" s="27" t="s">
        <v>669</v>
      </c>
      <c r="G552" s="27" t="s">
        <v>634</v>
      </c>
      <c r="H552" s="27" t="s">
        <v>1867</v>
      </c>
      <c r="I552" s="27">
        <v>80</v>
      </c>
      <c r="J552" s="27" t="s">
        <v>516</v>
      </c>
      <c r="K552" s="27" t="s">
        <v>636</v>
      </c>
      <c r="L552" s="27" t="s">
        <v>829</v>
      </c>
      <c r="M552" s="27"/>
      <c r="N552" s="27" t="s">
        <v>638</v>
      </c>
      <c r="O552" s="27"/>
    </row>
    <row r="553" spans="1:15">
      <c r="A553" s="56" t="s">
        <v>8971</v>
      </c>
      <c r="B553" s="56" t="s">
        <v>1936</v>
      </c>
      <c r="C553" s="56" t="s">
        <v>1937</v>
      </c>
      <c r="D553" s="57">
        <v>1</v>
      </c>
      <c r="E553" s="58" t="s">
        <v>513</v>
      </c>
      <c r="F553" s="56" t="s">
        <v>1170</v>
      </c>
      <c r="G553" s="56" t="s">
        <v>498</v>
      </c>
      <c r="H553" s="56" t="s">
        <v>1938</v>
      </c>
      <c r="I553" s="56">
        <v>10</v>
      </c>
      <c r="J553" s="56" t="s">
        <v>516</v>
      </c>
      <c r="K553" s="56" t="s">
        <v>501</v>
      </c>
      <c r="L553" s="56" t="s">
        <v>866</v>
      </c>
      <c r="M553" s="56"/>
      <c r="N553" s="56" t="s">
        <v>502</v>
      </c>
      <c r="O553" s="56" t="s">
        <v>1939</v>
      </c>
    </row>
    <row r="554" spans="1:15">
      <c r="A554" s="56" t="s">
        <v>8971</v>
      </c>
      <c r="B554" s="56" t="s">
        <v>1936</v>
      </c>
      <c r="C554" s="56" t="s">
        <v>1937</v>
      </c>
      <c r="D554" s="57">
        <v>2</v>
      </c>
      <c r="E554" s="58" t="s">
        <v>513</v>
      </c>
      <c r="F554" s="56" t="s">
        <v>628</v>
      </c>
      <c r="G554" s="59" t="s">
        <v>629</v>
      </c>
      <c r="H554" s="56" t="s">
        <v>1940</v>
      </c>
      <c r="I554" s="56">
        <v>8</v>
      </c>
      <c r="J554" s="56" t="s">
        <v>516</v>
      </c>
      <c r="K554" s="56" t="s">
        <v>631</v>
      </c>
      <c r="L554" s="56" t="s">
        <v>826</v>
      </c>
      <c r="M554" s="56"/>
      <c r="N554" s="56" t="s">
        <v>508</v>
      </c>
      <c r="O554" s="56" t="s">
        <v>1939</v>
      </c>
    </row>
    <row r="555" spans="1:15">
      <c r="A555" s="56" t="s">
        <v>8971</v>
      </c>
      <c r="B555" s="56" t="s">
        <v>1936</v>
      </c>
      <c r="C555" s="56" t="s">
        <v>1937</v>
      </c>
      <c r="D555" s="57">
        <v>3</v>
      </c>
      <c r="E555" s="58" t="s">
        <v>513</v>
      </c>
      <c r="F555" s="56" t="s">
        <v>761</v>
      </c>
      <c r="G555" s="59" t="s">
        <v>1247</v>
      </c>
      <c r="H555" s="56" t="s">
        <v>1941</v>
      </c>
      <c r="I555" s="56">
        <v>2</v>
      </c>
      <c r="J555" s="56" t="s">
        <v>516</v>
      </c>
      <c r="K555" s="56" t="s">
        <v>1077</v>
      </c>
      <c r="L555" s="56" t="s">
        <v>765</v>
      </c>
      <c r="M555" s="56"/>
      <c r="N555" s="56" t="s">
        <v>766</v>
      </c>
      <c r="O555" s="56" t="s">
        <v>1939</v>
      </c>
    </row>
    <row r="556" spans="1:15">
      <c r="A556" s="56" t="s">
        <v>8971</v>
      </c>
      <c r="B556" s="56" t="s">
        <v>1936</v>
      </c>
      <c r="C556" s="56" t="s">
        <v>1937</v>
      </c>
      <c r="D556" s="57">
        <v>4</v>
      </c>
      <c r="E556" s="58" t="s">
        <v>513</v>
      </c>
      <c r="F556" s="60" t="s">
        <v>751</v>
      </c>
      <c r="G556" s="60" t="s">
        <v>751</v>
      </c>
      <c r="H556" s="56" t="s">
        <v>1942</v>
      </c>
      <c r="I556" s="56">
        <v>1</v>
      </c>
      <c r="J556" s="56" t="s">
        <v>516</v>
      </c>
      <c r="K556" s="56" t="s">
        <v>753</v>
      </c>
      <c r="L556" s="56" t="s">
        <v>626</v>
      </c>
      <c r="M556" s="56"/>
      <c r="N556" s="56" t="s">
        <v>754</v>
      </c>
      <c r="O556" s="56" t="s">
        <v>1939</v>
      </c>
    </row>
    <row r="557" spans="1:15">
      <c r="A557" s="56" t="s">
        <v>8971</v>
      </c>
      <c r="B557" s="56" t="s">
        <v>1943</v>
      </c>
      <c r="C557" s="56" t="s">
        <v>1937</v>
      </c>
      <c r="D557" s="57">
        <v>5</v>
      </c>
      <c r="E557" s="58" t="s">
        <v>513</v>
      </c>
      <c r="F557" s="56" t="s">
        <v>1944</v>
      </c>
      <c r="G557" s="59" t="s">
        <v>1711</v>
      </c>
      <c r="H557" s="56" t="s">
        <v>1945</v>
      </c>
      <c r="I557" s="56">
        <v>1</v>
      </c>
      <c r="J557" s="56" t="s">
        <v>516</v>
      </c>
      <c r="K557" s="56" t="s">
        <v>1439</v>
      </c>
      <c r="L557" s="56" t="s">
        <v>1713</v>
      </c>
      <c r="M557" s="56"/>
      <c r="N557" s="56" t="s">
        <v>1441</v>
      </c>
      <c r="O557" s="56" t="s">
        <v>1939</v>
      </c>
    </row>
    <row r="558" spans="1:15">
      <c r="A558" s="27" t="s">
        <v>339</v>
      </c>
      <c r="B558" s="27" t="s">
        <v>292</v>
      </c>
      <c r="C558" s="27" t="s">
        <v>1946</v>
      </c>
      <c r="D558" s="28">
        <v>1</v>
      </c>
      <c r="E558" s="29" t="s">
        <v>496</v>
      </c>
      <c r="F558" s="27" t="s">
        <v>1792</v>
      </c>
      <c r="G558" s="31" t="s">
        <v>667</v>
      </c>
      <c r="H558" s="27" t="s">
        <v>1947</v>
      </c>
      <c r="I558" s="27">
        <v>10</v>
      </c>
      <c r="J558" s="27" t="s">
        <v>500</v>
      </c>
      <c r="K558" s="27" t="s">
        <v>501</v>
      </c>
      <c r="L558" s="27" t="s">
        <v>866</v>
      </c>
      <c r="M558" s="27"/>
      <c r="N558" s="27" t="s">
        <v>502</v>
      </c>
      <c r="O558" s="27"/>
    </row>
    <row r="559" spans="1:15">
      <c r="A559" s="27" t="s">
        <v>339</v>
      </c>
      <c r="B559" s="27" t="s">
        <v>292</v>
      </c>
      <c r="C559" s="27" t="s">
        <v>1946</v>
      </c>
      <c r="D559" s="28">
        <v>2</v>
      </c>
      <c r="E559" s="29" t="s">
        <v>496</v>
      </c>
      <c r="F559" s="27" t="s">
        <v>1948</v>
      </c>
      <c r="G559" s="27" t="s">
        <v>1949</v>
      </c>
      <c r="H559" s="27" t="s">
        <v>1950</v>
      </c>
      <c r="I559" s="27">
        <v>1</v>
      </c>
      <c r="J559" s="27" t="s">
        <v>500</v>
      </c>
      <c r="K559" s="27" t="s">
        <v>1951</v>
      </c>
      <c r="M559" s="27"/>
      <c r="N559" s="27"/>
      <c r="O559" s="27"/>
    </row>
    <row r="560" spans="1:15">
      <c r="A560" s="27" t="s">
        <v>339</v>
      </c>
      <c r="B560" s="27" t="s">
        <v>292</v>
      </c>
      <c r="C560" s="27" t="s">
        <v>1952</v>
      </c>
      <c r="D560" s="28">
        <v>1</v>
      </c>
      <c r="E560" s="29" t="s">
        <v>513</v>
      </c>
      <c r="F560" s="27" t="s">
        <v>1953</v>
      </c>
      <c r="G560" s="30" t="s">
        <v>667</v>
      </c>
      <c r="H560" s="27" t="s">
        <v>1795</v>
      </c>
      <c r="I560" s="27">
        <v>10</v>
      </c>
      <c r="J560" s="27" t="s">
        <v>500</v>
      </c>
      <c r="K560" s="27" t="s">
        <v>501</v>
      </c>
      <c r="L560" s="27" t="s">
        <v>866</v>
      </c>
      <c r="M560" s="27"/>
      <c r="N560" s="27" t="s">
        <v>502</v>
      </c>
      <c r="O560" s="27"/>
    </row>
    <row r="561" spans="1:15">
      <c r="A561" s="27" t="s">
        <v>339</v>
      </c>
      <c r="B561" s="27" t="s">
        <v>292</v>
      </c>
      <c r="C561" s="27" t="s">
        <v>1952</v>
      </c>
      <c r="D561" s="28">
        <v>2</v>
      </c>
      <c r="E561" s="29" t="s">
        <v>513</v>
      </c>
      <c r="F561" s="27" t="s">
        <v>912</v>
      </c>
      <c r="G561" s="30" t="s">
        <v>1151</v>
      </c>
      <c r="H561" s="27" t="s">
        <v>1954</v>
      </c>
      <c r="I561" s="27">
        <v>11</v>
      </c>
      <c r="J561" s="27" t="s">
        <v>500</v>
      </c>
      <c r="K561" s="27" t="s">
        <v>914</v>
      </c>
      <c r="L561" s="27" t="s">
        <v>915</v>
      </c>
      <c r="M561" s="27"/>
      <c r="N561" s="27" t="s">
        <v>916</v>
      </c>
      <c r="O561" s="27"/>
    </row>
    <row r="562" spans="1:15">
      <c r="A562" s="27" t="s">
        <v>339</v>
      </c>
      <c r="B562" s="27" t="s">
        <v>292</v>
      </c>
      <c r="C562" s="27" t="s">
        <v>1952</v>
      </c>
      <c r="D562" s="28">
        <v>3</v>
      </c>
      <c r="E562" s="29" t="s">
        <v>513</v>
      </c>
      <c r="F562" s="27" t="s">
        <v>1955</v>
      </c>
      <c r="G562" s="30" t="s">
        <v>918</v>
      </c>
      <c r="H562" s="27" t="s">
        <v>1956</v>
      </c>
      <c r="I562" s="27">
        <v>4</v>
      </c>
      <c r="J562" s="27" t="s">
        <v>500</v>
      </c>
      <c r="K562" s="27" t="s">
        <v>920</v>
      </c>
      <c r="L562" s="27" t="s">
        <v>1957</v>
      </c>
      <c r="M562" s="27"/>
      <c r="N562" s="27" t="s">
        <v>922</v>
      </c>
      <c r="O562" s="27"/>
    </row>
    <row r="563" spans="1:15">
      <c r="A563" s="27" t="s">
        <v>339</v>
      </c>
      <c r="B563" s="27" t="s">
        <v>292</v>
      </c>
      <c r="C563" s="27" t="s">
        <v>1952</v>
      </c>
      <c r="D563" s="28">
        <v>4</v>
      </c>
      <c r="E563" s="29" t="s">
        <v>513</v>
      </c>
      <c r="F563" s="27" t="s">
        <v>1642</v>
      </c>
      <c r="G563" s="30" t="s">
        <v>1180</v>
      </c>
      <c r="H563" s="27" t="s">
        <v>1958</v>
      </c>
      <c r="I563" s="27">
        <v>11</v>
      </c>
      <c r="J563" s="27" t="s">
        <v>500</v>
      </c>
      <c r="K563" s="27" t="s">
        <v>936</v>
      </c>
      <c r="L563" s="27" t="s">
        <v>1959</v>
      </c>
      <c r="M563" s="27"/>
      <c r="N563" s="27" t="s">
        <v>938</v>
      </c>
      <c r="O563" s="27"/>
    </row>
    <row r="564" spans="1:15">
      <c r="A564" s="27" t="s">
        <v>339</v>
      </c>
      <c r="B564" s="27" t="s">
        <v>292</v>
      </c>
      <c r="C564" s="27" t="s">
        <v>1952</v>
      </c>
      <c r="D564" s="28">
        <v>5</v>
      </c>
      <c r="E564" s="29" t="s">
        <v>513</v>
      </c>
      <c r="F564" s="27" t="s">
        <v>717</v>
      </c>
      <c r="G564" s="27" t="s">
        <v>843</v>
      </c>
      <c r="H564" s="27" t="s">
        <v>1960</v>
      </c>
      <c r="I564" s="27">
        <v>50</v>
      </c>
      <c r="J564" s="27" t="s">
        <v>500</v>
      </c>
      <c r="K564" s="27" t="s">
        <v>845</v>
      </c>
      <c r="L564" s="27" t="s">
        <v>1961</v>
      </c>
      <c r="M564" s="27"/>
      <c r="N564" s="27" t="s">
        <v>847</v>
      </c>
      <c r="O564" s="27"/>
    </row>
    <row r="565" spans="1:15">
      <c r="A565" s="27" t="s">
        <v>339</v>
      </c>
      <c r="B565" s="27" t="s">
        <v>292</v>
      </c>
      <c r="C565" s="27" t="s">
        <v>1952</v>
      </c>
      <c r="D565" s="28">
        <v>6</v>
      </c>
      <c r="E565" s="29" t="s">
        <v>513</v>
      </c>
      <c r="F565" s="27" t="s">
        <v>943</v>
      </c>
      <c r="G565" s="32" t="s">
        <v>944</v>
      </c>
      <c r="H565" s="27" t="s">
        <v>1962</v>
      </c>
      <c r="I565" s="27">
        <v>3</v>
      </c>
      <c r="J565" s="27" t="s">
        <v>500</v>
      </c>
      <c r="K565" s="27" t="s">
        <v>946</v>
      </c>
      <c r="L565" s="27" t="s">
        <v>1370</v>
      </c>
      <c r="M565" s="27"/>
      <c r="N565" s="27" t="s">
        <v>948</v>
      </c>
      <c r="O565" s="27"/>
    </row>
    <row r="566" spans="1:15">
      <c r="A566" s="27" t="s">
        <v>339</v>
      </c>
      <c r="B566" s="27" t="s">
        <v>292</v>
      </c>
      <c r="C566" s="27" t="s">
        <v>1952</v>
      </c>
      <c r="D566" s="28">
        <v>7</v>
      </c>
      <c r="E566" s="29" t="s">
        <v>513</v>
      </c>
      <c r="F566" s="27" t="s">
        <v>1963</v>
      </c>
      <c r="G566" s="31" t="s">
        <v>1627</v>
      </c>
      <c r="H566" s="27" t="s">
        <v>1964</v>
      </c>
      <c r="I566" s="27">
        <v>80</v>
      </c>
      <c r="J566" s="27" t="s">
        <v>500</v>
      </c>
      <c r="K566" s="27" t="s">
        <v>1629</v>
      </c>
      <c r="L566" s="27" t="s">
        <v>1965</v>
      </c>
      <c r="M566" s="27"/>
      <c r="N566" s="27" t="s">
        <v>1631</v>
      </c>
      <c r="O566" s="27"/>
    </row>
    <row r="567" spans="1:15">
      <c r="A567" s="27" t="s">
        <v>339</v>
      </c>
      <c r="B567" s="27" t="s">
        <v>292</v>
      </c>
      <c r="C567" s="27" t="s">
        <v>1952</v>
      </c>
      <c r="D567" s="28">
        <v>8</v>
      </c>
      <c r="E567" s="29" t="s">
        <v>513</v>
      </c>
      <c r="F567" s="27" t="s">
        <v>1966</v>
      </c>
      <c r="G567" s="27" t="s">
        <v>749</v>
      </c>
      <c r="H567" s="27" t="s">
        <v>1967</v>
      </c>
      <c r="I567" s="27">
        <v>80</v>
      </c>
      <c r="J567" s="27" t="s">
        <v>500</v>
      </c>
      <c r="K567" s="27" t="s">
        <v>636</v>
      </c>
      <c r="L567" s="27" t="s">
        <v>829</v>
      </c>
      <c r="M567" s="27"/>
      <c r="N567" s="27" t="s">
        <v>638</v>
      </c>
      <c r="O567" s="27"/>
    </row>
    <row r="568" spans="1:15">
      <c r="A568" s="27" t="s">
        <v>339</v>
      </c>
      <c r="B568" s="27" t="s">
        <v>292</v>
      </c>
      <c r="C568" s="27" t="s">
        <v>1952</v>
      </c>
      <c r="D568" s="28">
        <v>9</v>
      </c>
      <c r="E568" s="29" t="s">
        <v>513</v>
      </c>
      <c r="F568" s="27" t="s">
        <v>1968</v>
      </c>
      <c r="G568" s="30" t="s">
        <v>1433</v>
      </c>
      <c r="H568" s="27" t="s">
        <v>1969</v>
      </c>
      <c r="I568" s="27">
        <v>80</v>
      </c>
      <c r="J568" s="27" t="s">
        <v>500</v>
      </c>
      <c r="K568" s="27" t="s">
        <v>521</v>
      </c>
      <c r="L568" s="27" t="s">
        <v>1970</v>
      </c>
      <c r="M568" s="27"/>
      <c r="N568" s="27" t="s">
        <v>523</v>
      </c>
      <c r="O568" s="27"/>
    </row>
    <row r="569" spans="1:15">
      <c r="A569" s="27" t="s">
        <v>339</v>
      </c>
      <c r="B569" s="27" t="s">
        <v>292</v>
      </c>
      <c r="C569" s="27" t="s">
        <v>1952</v>
      </c>
      <c r="D569" s="28">
        <v>10</v>
      </c>
      <c r="E569" s="29" t="s">
        <v>513</v>
      </c>
      <c r="F569" s="27" t="s">
        <v>1971</v>
      </c>
      <c r="G569" s="30" t="s">
        <v>1972</v>
      </c>
      <c r="H569" s="27" t="s">
        <v>1973</v>
      </c>
      <c r="I569" s="27">
        <v>1</v>
      </c>
      <c r="J569" s="27" t="s">
        <v>500</v>
      </c>
      <c r="K569" s="27" t="s">
        <v>703</v>
      </c>
      <c r="L569" s="27" t="s">
        <v>1974</v>
      </c>
      <c r="M569" s="27"/>
      <c r="N569" s="27" t="s">
        <v>706</v>
      </c>
      <c r="O569" s="27"/>
    </row>
    <row r="570" spans="1:15">
      <c r="A570" s="27" t="s">
        <v>339</v>
      </c>
      <c r="B570" s="27" t="s">
        <v>292</v>
      </c>
      <c r="C570" s="27" t="s">
        <v>1952</v>
      </c>
      <c r="D570" s="28">
        <v>11</v>
      </c>
      <c r="E570" s="29" t="s">
        <v>513</v>
      </c>
      <c r="F570" s="27" t="s">
        <v>1975</v>
      </c>
      <c r="G570" s="30" t="s">
        <v>1976</v>
      </c>
      <c r="H570" s="27" t="s">
        <v>1977</v>
      </c>
      <c r="I570" s="27">
        <v>1</v>
      </c>
      <c r="J570" s="27" t="s">
        <v>500</v>
      </c>
      <c r="K570" s="27" t="s">
        <v>709</v>
      </c>
      <c r="L570" s="27" t="s">
        <v>1978</v>
      </c>
      <c r="M570" s="27"/>
      <c r="N570" s="27" t="s">
        <v>711</v>
      </c>
      <c r="O570" s="27"/>
    </row>
    <row r="571" spans="1:15">
      <c r="A571" s="27" t="s">
        <v>339</v>
      </c>
      <c r="B571" s="27" t="s">
        <v>292</v>
      </c>
      <c r="C571" s="27" t="s">
        <v>1952</v>
      </c>
      <c r="D571" s="28">
        <v>12</v>
      </c>
      <c r="E571" s="29" t="s">
        <v>513</v>
      </c>
      <c r="F571" s="27" t="s">
        <v>712</v>
      </c>
      <c r="G571" s="30" t="s">
        <v>1979</v>
      </c>
      <c r="H571" s="27" t="s">
        <v>1980</v>
      </c>
      <c r="I571" s="27">
        <v>1</v>
      </c>
      <c r="J571" s="27" t="s">
        <v>500</v>
      </c>
      <c r="K571" s="27" t="s">
        <v>714</v>
      </c>
      <c r="L571" s="27" t="s">
        <v>1981</v>
      </c>
      <c r="M571" s="27"/>
      <c r="N571" s="27" t="s">
        <v>716</v>
      </c>
      <c r="O571" s="27"/>
    </row>
    <row r="572" spans="1:15">
      <c r="A572" s="27" t="s">
        <v>339</v>
      </c>
      <c r="B572" s="27" t="s">
        <v>292</v>
      </c>
      <c r="C572" s="27" t="s">
        <v>1952</v>
      </c>
      <c r="D572" s="28">
        <v>13</v>
      </c>
      <c r="E572" s="29" t="s">
        <v>513</v>
      </c>
      <c r="F572" s="27" t="s">
        <v>1982</v>
      </c>
      <c r="G572" s="30" t="s">
        <v>1983</v>
      </c>
      <c r="H572" s="27" t="s">
        <v>1984</v>
      </c>
      <c r="I572" s="27">
        <v>1</v>
      </c>
      <c r="J572" s="27" t="s">
        <v>500</v>
      </c>
      <c r="K572" s="27" t="s">
        <v>719</v>
      </c>
      <c r="L572" s="27" t="s">
        <v>1985</v>
      </c>
      <c r="M572" s="27"/>
      <c r="N572" s="27" t="s">
        <v>721</v>
      </c>
      <c r="O572" s="27"/>
    </row>
    <row r="573" spans="1:15">
      <c r="A573" s="27" t="s">
        <v>339</v>
      </c>
      <c r="B573" s="27" t="s">
        <v>292</v>
      </c>
      <c r="C573" s="27" t="s">
        <v>1952</v>
      </c>
      <c r="D573" s="28">
        <v>14</v>
      </c>
      <c r="E573" s="29" t="s">
        <v>513</v>
      </c>
      <c r="F573" s="27" t="s">
        <v>849</v>
      </c>
      <c r="G573" s="27" t="s">
        <v>849</v>
      </c>
      <c r="H573" s="27" t="s">
        <v>1986</v>
      </c>
      <c r="I573" s="27">
        <v>1</v>
      </c>
      <c r="J573" s="27" t="s">
        <v>500</v>
      </c>
      <c r="K573" s="27" t="s">
        <v>851</v>
      </c>
      <c r="L573" s="27" t="s">
        <v>852</v>
      </c>
      <c r="M573" s="27"/>
      <c r="N573" s="27"/>
      <c r="O573" s="27"/>
    </row>
    <row r="574" spans="1:15">
      <c r="A574" s="27" t="s">
        <v>339</v>
      </c>
      <c r="B574" s="27" t="s">
        <v>292</v>
      </c>
      <c r="C574" s="27" t="s">
        <v>1952</v>
      </c>
      <c r="D574" s="28">
        <v>15</v>
      </c>
      <c r="E574" s="29" t="s">
        <v>513</v>
      </c>
      <c r="F574" s="27" t="s">
        <v>1987</v>
      </c>
      <c r="G574" s="31" t="s">
        <v>1521</v>
      </c>
      <c r="H574" s="27" t="s">
        <v>1988</v>
      </c>
      <c r="I574" s="27">
        <v>1</v>
      </c>
      <c r="J574" s="27" t="s">
        <v>500</v>
      </c>
      <c r="K574" s="27" t="s">
        <v>1523</v>
      </c>
      <c r="M574" s="27"/>
      <c r="N574" s="27" t="s">
        <v>1525</v>
      </c>
      <c r="O574" s="27"/>
    </row>
    <row r="575" spans="1:15">
      <c r="A575" s="27" t="s">
        <v>339</v>
      </c>
      <c r="B575" s="27" t="s">
        <v>292</v>
      </c>
      <c r="C575" s="27" t="s">
        <v>1952</v>
      </c>
      <c r="D575" s="28">
        <v>16</v>
      </c>
      <c r="E575" s="29" t="s">
        <v>513</v>
      </c>
      <c r="F575" s="27" t="s">
        <v>1526</v>
      </c>
      <c r="G575" s="30" t="s">
        <v>1527</v>
      </c>
      <c r="H575" s="27" t="s">
        <v>1989</v>
      </c>
      <c r="I575" s="27">
        <v>11</v>
      </c>
      <c r="J575" s="27" t="s">
        <v>500</v>
      </c>
      <c r="K575" s="27" t="s">
        <v>1068</v>
      </c>
      <c r="L575" s="27" t="s">
        <v>1069</v>
      </c>
      <c r="M575" s="27"/>
      <c r="N575" s="27" t="s">
        <v>1070</v>
      </c>
      <c r="O575" s="27"/>
    </row>
    <row r="576" spans="1:15">
      <c r="A576" s="27" t="s">
        <v>339</v>
      </c>
      <c r="B576" s="27" t="s">
        <v>292</v>
      </c>
      <c r="C576" s="27" t="s">
        <v>1952</v>
      </c>
      <c r="D576" s="28">
        <v>17</v>
      </c>
      <c r="E576" s="29" t="s">
        <v>513</v>
      </c>
      <c r="F576" s="27" t="s">
        <v>1990</v>
      </c>
      <c r="G576" s="27" t="s">
        <v>505</v>
      </c>
      <c r="H576" s="27" t="s">
        <v>1940</v>
      </c>
      <c r="I576" s="27">
        <v>8</v>
      </c>
      <c r="J576" s="27" t="s">
        <v>500</v>
      </c>
      <c r="K576" s="27" t="s">
        <v>631</v>
      </c>
      <c r="L576" s="27" t="s">
        <v>826</v>
      </c>
      <c r="M576" s="27"/>
      <c r="N576" s="27" t="s">
        <v>508</v>
      </c>
      <c r="O576" s="27"/>
    </row>
    <row r="577" spans="1:15">
      <c r="A577" s="27" t="s">
        <v>339</v>
      </c>
      <c r="B577" s="27" t="s">
        <v>292</v>
      </c>
      <c r="C577" s="27" t="s">
        <v>1952</v>
      </c>
      <c r="D577" s="28">
        <v>18</v>
      </c>
      <c r="E577" s="29" t="s">
        <v>513</v>
      </c>
      <c r="F577" s="27" t="s">
        <v>1991</v>
      </c>
      <c r="G577" s="27" t="s">
        <v>1992</v>
      </c>
      <c r="H577" s="27" t="s">
        <v>1993</v>
      </c>
      <c r="I577" s="27">
        <v>1</v>
      </c>
      <c r="J577" s="27" t="s">
        <v>500</v>
      </c>
      <c r="K577" s="61" t="s">
        <v>1994</v>
      </c>
      <c r="L577" s="27" t="s">
        <v>1258</v>
      </c>
      <c r="M577" s="27"/>
      <c r="N577" s="27"/>
      <c r="O577" s="27"/>
    </row>
    <row r="578" spans="1:15">
      <c r="A578" s="27" t="s">
        <v>339</v>
      </c>
      <c r="B578" s="27" t="s">
        <v>292</v>
      </c>
      <c r="C578" s="27" t="s">
        <v>1952</v>
      </c>
      <c r="D578" s="28">
        <v>19</v>
      </c>
      <c r="E578" s="29" t="s">
        <v>513</v>
      </c>
      <c r="F578" s="31" t="s">
        <v>907</v>
      </c>
      <c r="G578" s="31" t="s">
        <v>907</v>
      </c>
      <c r="H578" s="27" t="s">
        <v>1995</v>
      </c>
      <c r="I578" s="27">
        <v>11</v>
      </c>
      <c r="J578" s="27" t="s">
        <v>500</v>
      </c>
      <c r="K578" s="30" t="s">
        <v>909</v>
      </c>
      <c r="L578" s="27" t="s">
        <v>1363</v>
      </c>
      <c r="M578" s="27"/>
      <c r="N578" s="27" t="s">
        <v>911</v>
      </c>
      <c r="O578" s="27"/>
    </row>
    <row r="579" spans="1:15">
      <c r="A579" s="27" t="s">
        <v>1996</v>
      </c>
      <c r="B579" s="27" t="s">
        <v>1997</v>
      </c>
      <c r="C579" s="27" t="s">
        <v>1998</v>
      </c>
      <c r="D579" s="28">
        <v>1</v>
      </c>
      <c r="E579" s="29" t="s">
        <v>496</v>
      </c>
      <c r="F579" s="27" t="s">
        <v>509</v>
      </c>
      <c r="G579" s="27" t="s">
        <v>509</v>
      </c>
      <c r="H579" s="27" t="s">
        <v>510</v>
      </c>
      <c r="I579" s="27">
        <v>13</v>
      </c>
      <c r="J579" s="27" t="s">
        <v>516</v>
      </c>
      <c r="K579" s="27" t="s">
        <v>511</v>
      </c>
      <c r="M579" s="27"/>
      <c r="N579" s="27"/>
      <c r="O579" s="27"/>
    </row>
    <row r="580" spans="1:15">
      <c r="A580" s="27" t="s">
        <v>1996</v>
      </c>
      <c r="B580" s="27" t="s">
        <v>1997</v>
      </c>
      <c r="C580" s="27" t="s">
        <v>1998</v>
      </c>
      <c r="D580" s="28">
        <v>2</v>
      </c>
      <c r="E580" s="29" t="s">
        <v>496</v>
      </c>
      <c r="F580" s="27" t="s">
        <v>514</v>
      </c>
      <c r="G580" s="32" t="s">
        <v>498</v>
      </c>
      <c r="H580" s="27" t="s">
        <v>499</v>
      </c>
      <c r="I580" s="27">
        <v>10</v>
      </c>
      <c r="J580" s="27" t="s">
        <v>516</v>
      </c>
      <c r="K580" s="27" t="s">
        <v>501</v>
      </c>
      <c r="L580" s="27" t="s">
        <v>824</v>
      </c>
      <c r="M580" s="27"/>
      <c r="N580" s="27" t="s">
        <v>502</v>
      </c>
      <c r="O580" s="27"/>
    </row>
    <row r="581" spans="1:15">
      <c r="A581" s="27" t="s">
        <v>1996</v>
      </c>
      <c r="B581" s="27" t="s">
        <v>1997</v>
      </c>
      <c r="C581" s="27" t="s">
        <v>1999</v>
      </c>
      <c r="D581" s="28">
        <v>1</v>
      </c>
      <c r="E581" s="29" t="s">
        <v>513</v>
      </c>
      <c r="F581" s="27" t="s">
        <v>514</v>
      </c>
      <c r="G581" s="31" t="s">
        <v>498</v>
      </c>
      <c r="H581" s="27" t="s">
        <v>2000</v>
      </c>
      <c r="I581" s="27">
        <v>10</v>
      </c>
      <c r="J581" s="27" t="s">
        <v>516</v>
      </c>
      <c r="K581" s="27" t="s">
        <v>501</v>
      </c>
      <c r="L581" s="27" t="s">
        <v>866</v>
      </c>
      <c r="M581" s="27"/>
      <c r="N581" s="27" t="s">
        <v>502</v>
      </c>
      <c r="O581" s="27"/>
    </row>
    <row r="582" spans="1:15">
      <c r="A582" s="27" t="s">
        <v>1996</v>
      </c>
      <c r="B582" s="27" t="s">
        <v>1997</v>
      </c>
      <c r="C582" s="27" t="s">
        <v>1999</v>
      </c>
      <c r="D582" s="28">
        <v>2</v>
      </c>
      <c r="E582" s="29" t="s">
        <v>513</v>
      </c>
      <c r="F582" s="27" t="s">
        <v>669</v>
      </c>
      <c r="G582" s="31" t="s">
        <v>634</v>
      </c>
      <c r="H582" s="27" t="s">
        <v>868</v>
      </c>
      <c r="I582" s="27">
        <v>80</v>
      </c>
      <c r="J582" s="27" t="s">
        <v>516</v>
      </c>
      <c r="K582" s="27" t="s">
        <v>2001</v>
      </c>
      <c r="L582" s="27" t="s">
        <v>829</v>
      </c>
      <c r="M582" s="27"/>
      <c r="N582" s="27" t="s">
        <v>638</v>
      </c>
      <c r="O582" s="27"/>
    </row>
    <row r="583" spans="1:15">
      <c r="A583" s="27" t="s">
        <v>1996</v>
      </c>
      <c r="B583" s="27" t="s">
        <v>1997</v>
      </c>
      <c r="C583" s="27" t="s">
        <v>1999</v>
      </c>
      <c r="D583" s="28">
        <v>3</v>
      </c>
      <c r="E583" s="29" t="s">
        <v>513</v>
      </c>
      <c r="F583" s="27" t="s">
        <v>628</v>
      </c>
      <c r="G583" s="31" t="s">
        <v>629</v>
      </c>
      <c r="H583" s="27" t="s">
        <v>2002</v>
      </c>
      <c r="I583" s="27">
        <v>8</v>
      </c>
      <c r="J583" s="27" t="s">
        <v>516</v>
      </c>
      <c r="K583" s="27" t="s">
        <v>507</v>
      </c>
      <c r="L583" s="27" t="s">
        <v>826</v>
      </c>
      <c r="M583" s="27"/>
      <c r="N583" s="27" t="s">
        <v>508</v>
      </c>
      <c r="O583" s="27"/>
    </row>
    <row r="584" spans="1:15">
      <c r="A584" s="27" t="s">
        <v>1996</v>
      </c>
      <c r="B584" s="27" t="s">
        <v>1997</v>
      </c>
      <c r="C584" s="27" t="s">
        <v>1999</v>
      </c>
      <c r="D584" s="28">
        <v>4</v>
      </c>
      <c r="E584" s="29" t="s">
        <v>513</v>
      </c>
      <c r="F584" s="27" t="s">
        <v>2003</v>
      </c>
      <c r="G584" s="31" t="s">
        <v>1900</v>
      </c>
      <c r="H584" s="27" t="s">
        <v>2004</v>
      </c>
      <c r="I584" s="27">
        <v>1</v>
      </c>
      <c r="J584" s="27" t="s">
        <v>516</v>
      </c>
      <c r="K584" s="27" t="s">
        <v>2005</v>
      </c>
      <c r="L584" s="27" t="s">
        <v>1903</v>
      </c>
      <c r="M584" s="27"/>
      <c r="N584" s="37" t="s">
        <v>1904</v>
      </c>
      <c r="O584" s="27"/>
    </row>
    <row r="585" spans="1:15">
      <c r="A585" s="27" t="s">
        <v>1996</v>
      </c>
      <c r="B585" s="27" t="s">
        <v>1997</v>
      </c>
      <c r="C585" s="27" t="s">
        <v>1999</v>
      </c>
      <c r="D585" s="28">
        <v>5</v>
      </c>
      <c r="E585" s="29" t="s">
        <v>513</v>
      </c>
      <c r="F585" s="27" t="s">
        <v>2006</v>
      </c>
      <c r="G585" s="62" t="s">
        <v>1933</v>
      </c>
      <c r="H585" s="27" t="s">
        <v>1536</v>
      </c>
      <c r="I585" s="27">
        <v>1</v>
      </c>
      <c r="J585" s="27" t="s">
        <v>516</v>
      </c>
      <c r="K585" s="62" t="s">
        <v>1875</v>
      </c>
      <c r="L585" s="27" t="s">
        <v>1537</v>
      </c>
      <c r="M585" s="27"/>
      <c r="N585" s="37" t="s">
        <v>860</v>
      </c>
      <c r="O585" s="27"/>
    </row>
    <row r="586" spans="1:15">
      <c r="A586" s="27" t="s">
        <v>1996</v>
      </c>
      <c r="B586" s="27" t="s">
        <v>1997</v>
      </c>
      <c r="C586" s="27" t="s">
        <v>1999</v>
      </c>
      <c r="D586" s="28">
        <v>6</v>
      </c>
      <c r="E586" s="29" t="s">
        <v>513</v>
      </c>
      <c r="F586" s="27" t="s">
        <v>2007</v>
      </c>
      <c r="G586" s="31" t="s">
        <v>2008</v>
      </c>
      <c r="H586" s="27" t="s">
        <v>1522</v>
      </c>
      <c r="I586" s="27">
        <v>1</v>
      </c>
      <c r="J586" s="27" t="s">
        <v>516</v>
      </c>
      <c r="K586" s="27" t="s">
        <v>1523</v>
      </c>
      <c r="M586" s="27"/>
      <c r="N586" s="27" t="s">
        <v>1525</v>
      </c>
      <c r="O586" s="27"/>
    </row>
    <row r="587" spans="1:15" ht="27">
      <c r="A587" s="27" t="s">
        <v>1996</v>
      </c>
      <c r="B587" s="27" t="s">
        <v>1997</v>
      </c>
      <c r="C587" s="27" t="s">
        <v>1999</v>
      </c>
      <c r="D587" s="28">
        <v>7</v>
      </c>
      <c r="E587" s="29" t="s">
        <v>513</v>
      </c>
      <c r="F587" s="27" t="s">
        <v>2009</v>
      </c>
      <c r="G587" s="31" t="s">
        <v>2010</v>
      </c>
      <c r="H587" s="27" t="s">
        <v>1528</v>
      </c>
      <c r="I587" s="27">
        <v>1</v>
      </c>
      <c r="J587" s="27" t="s">
        <v>516</v>
      </c>
      <c r="K587" s="27" t="s">
        <v>1068</v>
      </c>
      <c r="L587" s="27" t="s">
        <v>1069</v>
      </c>
      <c r="M587" s="27"/>
      <c r="N587" s="27" t="s">
        <v>1070</v>
      </c>
      <c r="O587" s="27"/>
    </row>
    <row r="588" spans="1:15">
      <c r="A588" s="27" t="s">
        <v>1996</v>
      </c>
      <c r="B588" s="27" t="s">
        <v>1997</v>
      </c>
      <c r="C588" s="27" t="s">
        <v>1999</v>
      </c>
      <c r="D588" s="28">
        <v>8</v>
      </c>
      <c r="E588" s="29" t="s">
        <v>513</v>
      </c>
      <c r="F588" s="27" t="s">
        <v>2011</v>
      </c>
      <c r="G588" s="30" t="s">
        <v>2012</v>
      </c>
      <c r="H588" s="27" t="s">
        <v>2013</v>
      </c>
      <c r="I588" s="27">
        <v>1</v>
      </c>
      <c r="J588" s="27" t="s">
        <v>516</v>
      </c>
      <c r="K588" s="63" t="s">
        <v>2014</v>
      </c>
      <c r="L588" s="27" t="s">
        <v>2015</v>
      </c>
      <c r="M588" s="27"/>
      <c r="N588" s="46" t="s">
        <v>2016</v>
      </c>
      <c r="O588" s="27"/>
    </row>
    <row r="589" spans="1:15">
      <c r="A589" s="27" t="s">
        <v>1996</v>
      </c>
      <c r="B589" s="27" t="s">
        <v>1997</v>
      </c>
      <c r="C589" s="27" t="s">
        <v>1999</v>
      </c>
      <c r="D589" s="28">
        <v>9</v>
      </c>
      <c r="E589" s="29" t="s">
        <v>513</v>
      </c>
      <c r="F589" s="27" t="s">
        <v>2017</v>
      </c>
      <c r="G589" s="30" t="s">
        <v>2018</v>
      </c>
      <c r="H589" s="27" t="s">
        <v>2019</v>
      </c>
      <c r="I589" s="27">
        <v>1</v>
      </c>
      <c r="J589" s="27" t="s">
        <v>516</v>
      </c>
      <c r="K589" s="27" t="s">
        <v>2020</v>
      </c>
      <c r="L589" s="27" t="s">
        <v>2021</v>
      </c>
      <c r="M589" s="27"/>
      <c r="N589" s="37" t="s">
        <v>2022</v>
      </c>
      <c r="O589" s="27"/>
    </row>
    <row r="590" spans="1:15">
      <c r="A590" s="27" t="s">
        <v>2023</v>
      </c>
      <c r="B590" s="31" t="s">
        <v>2024</v>
      </c>
      <c r="C590" s="51" t="s">
        <v>616</v>
      </c>
      <c r="D590" s="28">
        <v>1</v>
      </c>
      <c r="E590" s="29" t="s">
        <v>496</v>
      </c>
      <c r="F590" s="32" t="s">
        <v>498</v>
      </c>
      <c r="G590" s="32" t="s">
        <v>498</v>
      </c>
      <c r="H590" s="27" t="s">
        <v>616</v>
      </c>
      <c r="I590" s="27">
        <v>10</v>
      </c>
      <c r="J590" s="27" t="s">
        <v>516</v>
      </c>
      <c r="K590" s="27" t="s">
        <v>501</v>
      </c>
      <c r="L590" s="27" t="s">
        <v>824</v>
      </c>
      <c r="M590" s="27"/>
      <c r="N590" s="27" t="s">
        <v>502</v>
      </c>
      <c r="O590" s="27"/>
    </row>
    <row r="591" spans="1:15" ht="27">
      <c r="A591" s="27" t="s">
        <v>2023</v>
      </c>
      <c r="B591" s="31" t="s">
        <v>2024</v>
      </c>
      <c r="C591" s="51" t="s">
        <v>616</v>
      </c>
      <c r="D591" s="28">
        <v>1</v>
      </c>
      <c r="E591" s="29" t="s">
        <v>513</v>
      </c>
      <c r="F591" s="31" t="s">
        <v>792</v>
      </c>
      <c r="G591" s="31" t="s">
        <v>792</v>
      </c>
      <c r="H591" s="27" t="s">
        <v>616</v>
      </c>
      <c r="I591" s="27">
        <v>1</v>
      </c>
      <c r="J591" s="27" t="s">
        <v>516</v>
      </c>
      <c r="K591" s="30" t="s">
        <v>794</v>
      </c>
      <c r="L591" s="30" t="s">
        <v>795</v>
      </c>
      <c r="M591" s="32" t="s">
        <v>796</v>
      </c>
      <c r="N591" s="27" t="s">
        <v>797</v>
      </c>
      <c r="O591" s="27"/>
    </row>
    <row r="592" spans="1:15" ht="81">
      <c r="A592" s="27" t="s">
        <v>2023</v>
      </c>
      <c r="B592" s="31" t="s">
        <v>2024</v>
      </c>
      <c r="C592" s="51" t="s">
        <v>616</v>
      </c>
      <c r="D592" s="28">
        <v>2</v>
      </c>
      <c r="E592" s="29" t="s">
        <v>513</v>
      </c>
      <c r="F592" s="31" t="s">
        <v>799</v>
      </c>
      <c r="G592" s="31" t="s">
        <v>799</v>
      </c>
      <c r="H592" s="27" t="s">
        <v>616</v>
      </c>
      <c r="I592" s="27">
        <v>1</v>
      </c>
      <c r="J592" s="27" t="s">
        <v>516</v>
      </c>
      <c r="K592" s="30" t="s">
        <v>801</v>
      </c>
      <c r="L592" s="30" t="s">
        <v>802</v>
      </c>
      <c r="M592" s="32" t="s">
        <v>803</v>
      </c>
      <c r="N592" s="27" t="s">
        <v>804</v>
      </c>
      <c r="O592" s="27"/>
    </row>
    <row r="593" spans="1:15">
      <c r="B593" s="31"/>
      <c r="C593" s="51"/>
      <c r="F593" s="31"/>
      <c r="G593" s="31"/>
      <c r="K593" s="30"/>
      <c r="L593" s="30"/>
      <c r="M593" s="32"/>
      <c r="N593" s="27"/>
      <c r="O593" s="27"/>
    </row>
    <row r="594" spans="1:15">
      <c r="A594" s="27" t="s">
        <v>2023</v>
      </c>
      <c r="B594" s="31" t="s">
        <v>2024</v>
      </c>
      <c r="C594" s="51" t="s">
        <v>616</v>
      </c>
      <c r="D594" s="28">
        <v>3</v>
      </c>
      <c r="E594" s="29" t="s">
        <v>513</v>
      </c>
      <c r="F594" s="31" t="s">
        <v>811</v>
      </c>
      <c r="G594" s="31" t="s">
        <v>811</v>
      </c>
      <c r="H594" s="27" t="s">
        <v>616</v>
      </c>
      <c r="I594" s="64">
        <v>2</v>
      </c>
      <c r="J594" s="27" t="s">
        <v>516</v>
      </c>
      <c r="K594" s="30" t="s">
        <v>1077</v>
      </c>
      <c r="L594" s="27" t="s">
        <v>1249</v>
      </c>
      <c r="M594" s="27"/>
      <c r="N594" s="27" t="s">
        <v>766</v>
      </c>
      <c r="O594" s="27"/>
    </row>
    <row r="595" spans="1:15">
      <c r="A595" s="27" t="s">
        <v>2023</v>
      </c>
      <c r="B595" s="31" t="s">
        <v>2024</v>
      </c>
      <c r="C595" s="51"/>
      <c r="D595" s="28">
        <v>4</v>
      </c>
      <c r="E595" s="29" t="s">
        <v>513</v>
      </c>
      <c r="F595" s="31" t="s">
        <v>830</v>
      </c>
      <c r="G595" s="30" t="s">
        <v>831</v>
      </c>
      <c r="I595" s="27">
        <v>1</v>
      </c>
      <c r="J595" s="27" t="s">
        <v>500</v>
      </c>
      <c r="K595" s="27" t="s">
        <v>833</v>
      </c>
      <c r="M595" s="27"/>
      <c r="N595" s="27" t="s">
        <v>836</v>
      </c>
      <c r="O595" s="65" t="s">
        <v>2025</v>
      </c>
    </row>
    <row r="596" spans="1:15">
      <c r="A596" s="66" t="s">
        <v>8972</v>
      </c>
      <c r="B596" s="67" t="s">
        <v>509</v>
      </c>
      <c r="C596" s="68"/>
      <c r="D596" s="69">
        <v>1</v>
      </c>
      <c r="E596" s="70" t="s">
        <v>496</v>
      </c>
      <c r="F596" s="67" t="s">
        <v>509</v>
      </c>
      <c r="G596" s="67"/>
      <c r="H596" s="66"/>
      <c r="I596" s="71"/>
      <c r="J596" s="66"/>
      <c r="K596" s="72" t="s">
        <v>744</v>
      </c>
      <c r="L596" s="66"/>
      <c r="M596" s="66"/>
      <c r="N596" s="66"/>
      <c r="O596" s="66"/>
    </row>
    <row r="597" spans="1:15">
      <c r="A597" s="66" t="s">
        <v>8972</v>
      </c>
      <c r="B597" s="67" t="s">
        <v>667</v>
      </c>
      <c r="C597" s="68"/>
      <c r="D597" s="69">
        <v>2</v>
      </c>
      <c r="E597" s="70" t="s">
        <v>496</v>
      </c>
      <c r="F597" s="67" t="s">
        <v>667</v>
      </c>
      <c r="G597" s="67"/>
      <c r="H597" s="66"/>
      <c r="I597" s="71"/>
      <c r="J597" s="66"/>
      <c r="K597" s="72" t="s">
        <v>501</v>
      </c>
      <c r="L597" s="66"/>
      <c r="M597" s="66"/>
      <c r="N597" s="66" t="s">
        <v>502</v>
      </c>
      <c r="O597" s="66"/>
    </row>
    <row r="598" spans="1:15">
      <c r="A598" s="66" t="s">
        <v>8972</v>
      </c>
      <c r="B598" s="67" t="s">
        <v>1933</v>
      </c>
      <c r="C598" s="68"/>
      <c r="D598" s="69">
        <v>1</v>
      </c>
      <c r="E598" s="70" t="s">
        <v>513</v>
      </c>
      <c r="F598" s="67" t="s">
        <v>1933</v>
      </c>
      <c r="G598" s="67"/>
      <c r="H598" s="66"/>
      <c r="I598" s="71"/>
      <c r="J598" s="66"/>
      <c r="K598" s="72" t="s">
        <v>2026</v>
      </c>
      <c r="L598" s="66"/>
      <c r="M598" s="66"/>
      <c r="N598" s="66"/>
      <c r="O598" s="66"/>
    </row>
    <row r="599" spans="1:15">
      <c r="A599" s="66" t="s">
        <v>8972</v>
      </c>
      <c r="B599" s="67" t="s">
        <v>2027</v>
      </c>
      <c r="C599" s="68"/>
      <c r="D599" s="69">
        <v>2</v>
      </c>
      <c r="E599" s="70" t="s">
        <v>513</v>
      </c>
      <c r="F599" s="67" t="s">
        <v>2027</v>
      </c>
      <c r="G599" s="67"/>
      <c r="H599" s="66"/>
      <c r="I599" s="71"/>
      <c r="J599" s="66"/>
      <c r="K599" s="72" t="s">
        <v>1902</v>
      </c>
      <c r="L599" s="66"/>
      <c r="M599" s="66"/>
      <c r="N599" s="73" t="s">
        <v>1904</v>
      </c>
      <c r="O599" s="66"/>
    </row>
    <row r="600" spans="1:15">
      <c r="A600" s="66" t="s">
        <v>8972</v>
      </c>
      <c r="B600" s="67" t="s">
        <v>667</v>
      </c>
      <c r="C600" s="68"/>
      <c r="D600" s="69">
        <v>3</v>
      </c>
      <c r="E600" s="70" t="s">
        <v>513</v>
      </c>
      <c r="F600" s="67" t="s">
        <v>667</v>
      </c>
      <c r="G600" s="67"/>
      <c r="H600" s="66"/>
      <c r="I600" s="71"/>
      <c r="J600" s="66"/>
      <c r="K600" s="72" t="s">
        <v>501</v>
      </c>
      <c r="L600" s="66"/>
      <c r="M600" s="66"/>
      <c r="N600" s="66" t="s">
        <v>502</v>
      </c>
      <c r="O600" s="66"/>
    </row>
    <row r="601" spans="1:15">
      <c r="A601" s="27" t="s">
        <v>353</v>
      </c>
      <c r="B601" s="27" t="s">
        <v>1936</v>
      </c>
      <c r="C601" s="27" t="s">
        <v>1937</v>
      </c>
      <c r="D601" s="28">
        <v>1</v>
      </c>
      <c r="E601" s="29" t="s">
        <v>513</v>
      </c>
      <c r="F601" s="27" t="s">
        <v>1170</v>
      </c>
      <c r="G601" s="27" t="s">
        <v>498</v>
      </c>
      <c r="H601" s="27" t="s">
        <v>1938</v>
      </c>
      <c r="I601" s="27">
        <v>10</v>
      </c>
      <c r="J601" s="27" t="s">
        <v>516</v>
      </c>
      <c r="K601" s="27" t="s">
        <v>501</v>
      </c>
      <c r="L601" s="27" t="s">
        <v>866</v>
      </c>
      <c r="M601" s="27"/>
      <c r="N601" s="27" t="s">
        <v>502</v>
      </c>
      <c r="O601" s="27"/>
    </row>
    <row r="602" spans="1:15">
      <c r="A602" s="27" t="s">
        <v>353</v>
      </c>
      <c r="B602" s="27" t="s">
        <v>1936</v>
      </c>
      <c r="C602" s="27" t="s">
        <v>1937</v>
      </c>
      <c r="D602" s="28">
        <v>2</v>
      </c>
      <c r="E602" s="29" t="s">
        <v>513</v>
      </c>
      <c r="F602" s="27" t="s">
        <v>628</v>
      </c>
      <c r="G602" s="32" t="s">
        <v>629</v>
      </c>
      <c r="H602" s="27" t="s">
        <v>1940</v>
      </c>
      <c r="I602" s="27">
        <v>8</v>
      </c>
      <c r="J602" s="27" t="s">
        <v>516</v>
      </c>
      <c r="K602" s="27" t="s">
        <v>631</v>
      </c>
      <c r="L602" s="27" t="s">
        <v>826</v>
      </c>
      <c r="M602" s="27"/>
      <c r="N602" s="27" t="s">
        <v>508</v>
      </c>
      <c r="O602" s="27"/>
    </row>
    <row r="603" spans="1:15">
      <c r="A603" s="27" t="s">
        <v>353</v>
      </c>
      <c r="B603" s="27" t="s">
        <v>1936</v>
      </c>
      <c r="C603" s="27" t="s">
        <v>1937</v>
      </c>
      <c r="D603" s="28">
        <v>3</v>
      </c>
      <c r="E603" s="29" t="s">
        <v>513</v>
      </c>
      <c r="F603" s="27" t="s">
        <v>761</v>
      </c>
      <c r="G603" s="32" t="s">
        <v>1247</v>
      </c>
      <c r="H603" s="27" t="s">
        <v>1941</v>
      </c>
      <c r="I603" s="27">
        <v>2</v>
      </c>
      <c r="J603" s="27" t="s">
        <v>516</v>
      </c>
      <c r="K603" s="27" t="s">
        <v>1077</v>
      </c>
      <c r="L603" s="27" t="s">
        <v>765</v>
      </c>
      <c r="M603" s="27"/>
      <c r="N603" s="27" t="s">
        <v>766</v>
      </c>
      <c r="O603" s="27"/>
    </row>
    <row r="604" spans="1:15">
      <c r="A604" s="27" t="s">
        <v>353</v>
      </c>
      <c r="B604" s="27" t="s">
        <v>1936</v>
      </c>
      <c r="C604" s="27" t="s">
        <v>1937</v>
      </c>
      <c r="D604" s="28">
        <v>4</v>
      </c>
      <c r="E604" s="29" t="s">
        <v>513</v>
      </c>
      <c r="F604" s="35" t="s">
        <v>751</v>
      </c>
      <c r="G604" s="35" t="s">
        <v>751</v>
      </c>
      <c r="H604" s="27" t="s">
        <v>1942</v>
      </c>
      <c r="I604" s="27">
        <v>1</v>
      </c>
      <c r="J604" s="27" t="s">
        <v>516</v>
      </c>
      <c r="K604" s="27" t="s">
        <v>753</v>
      </c>
      <c r="L604" s="27" t="s">
        <v>626</v>
      </c>
      <c r="M604" s="27"/>
      <c r="N604" s="27" t="s">
        <v>2028</v>
      </c>
      <c r="O604" s="27"/>
    </row>
    <row r="605" spans="1:15">
      <c r="A605" s="27" t="s">
        <v>353</v>
      </c>
      <c r="B605" s="27" t="s">
        <v>1943</v>
      </c>
      <c r="C605" s="27" t="s">
        <v>1937</v>
      </c>
      <c r="D605" s="28">
        <v>5</v>
      </c>
      <c r="E605" s="29" t="s">
        <v>513</v>
      </c>
      <c r="F605" s="27" t="s">
        <v>1944</v>
      </c>
      <c r="G605" s="32" t="s">
        <v>1711</v>
      </c>
      <c r="H605" s="27" t="s">
        <v>1945</v>
      </c>
      <c r="I605" s="27">
        <v>1</v>
      </c>
      <c r="J605" s="27" t="s">
        <v>516</v>
      </c>
      <c r="K605" s="27" t="s">
        <v>1439</v>
      </c>
      <c r="L605" s="27" t="s">
        <v>1713</v>
      </c>
      <c r="M605" s="27"/>
      <c r="N605" s="27" t="s">
        <v>1441</v>
      </c>
      <c r="O605" s="27"/>
    </row>
    <row r="606" spans="1:15">
      <c r="A606" s="27" t="s">
        <v>336</v>
      </c>
      <c r="B606" s="27" t="s">
        <v>292</v>
      </c>
      <c r="C606" s="27" t="s">
        <v>1946</v>
      </c>
      <c r="D606" s="28">
        <v>1</v>
      </c>
      <c r="E606" s="29" t="s">
        <v>496</v>
      </c>
      <c r="F606" s="27" t="s">
        <v>1792</v>
      </c>
      <c r="G606" s="31" t="s">
        <v>667</v>
      </c>
      <c r="H606" s="27" t="s">
        <v>1947</v>
      </c>
      <c r="I606" s="27">
        <v>10</v>
      </c>
      <c r="J606" s="27" t="s">
        <v>500</v>
      </c>
      <c r="K606" s="27" t="s">
        <v>501</v>
      </c>
      <c r="L606" s="27" t="s">
        <v>866</v>
      </c>
      <c r="M606" s="27"/>
      <c r="N606" s="27" t="s">
        <v>502</v>
      </c>
      <c r="O606" s="27"/>
    </row>
    <row r="607" spans="1:15">
      <c r="A607" s="27" t="s">
        <v>336</v>
      </c>
      <c r="B607" s="27" t="s">
        <v>292</v>
      </c>
      <c r="C607" s="27" t="s">
        <v>1946</v>
      </c>
      <c r="D607" s="28">
        <v>2</v>
      </c>
      <c r="E607" s="29" t="s">
        <v>496</v>
      </c>
      <c r="F607" s="27" t="s">
        <v>1948</v>
      </c>
      <c r="G607" s="27" t="s">
        <v>1948</v>
      </c>
      <c r="H607" s="27" t="s">
        <v>1950</v>
      </c>
      <c r="I607" s="27">
        <v>1</v>
      </c>
      <c r="J607" s="27" t="s">
        <v>500</v>
      </c>
      <c r="K607" s="27" t="s">
        <v>1951</v>
      </c>
      <c r="M607" s="27"/>
      <c r="N607" s="27"/>
      <c r="O607" s="27"/>
    </row>
    <row r="608" spans="1:15">
      <c r="A608" s="27" t="s">
        <v>336</v>
      </c>
      <c r="B608" s="27" t="s">
        <v>292</v>
      </c>
      <c r="C608" s="27" t="s">
        <v>1952</v>
      </c>
      <c r="D608" s="28">
        <v>1</v>
      </c>
      <c r="E608" s="29" t="s">
        <v>513</v>
      </c>
      <c r="F608" s="27" t="s">
        <v>1953</v>
      </c>
      <c r="G608" s="30" t="s">
        <v>667</v>
      </c>
      <c r="H608" s="27" t="s">
        <v>1795</v>
      </c>
      <c r="I608" s="27">
        <v>10</v>
      </c>
      <c r="J608" s="27" t="s">
        <v>500</v>
      </c>
      <c r="K608" s="27" t="s">
        <v>501</v>
      </c>
      <c r="L608" s="27" t="s">
        <v>866</v>
      </c>
      <c r="M608" s="27"/>
      <c r="N608" s="27" t="s">
        <v>502</v>
      </c>
      <c r="O608" s="27"/>
    </row>
    <row r="609" spans="1:15">
      <c r="A609" s="27" t="s">
        <v>336</v>
      </c>
      <c r="B609" s="27" t="s">
        <v>292</v>
      </c>
      <c r="C609" s="27" t="s">
        <v>1952</v>
      </c>
      <c r="D609" s="28">
        <v>2</v>
      </c>
      <c r="E609" s="29" t="s">
        <v>513</v>
      </c>
      <c r="F609" s="27" t="s">
        <v>912</v>
      </c>
      <c r="G609" s="30" t="s">
        <v>1151</v>
      </c>
      <c r="H609" s="27" t="s">
        <v>1954</v>
      </c>
      <c r="I609" s="27">
        <v>11</v>
      </c>
      <c r="J609" s="27" t="s">
        <v>500</v>
      </c>
      <c r="K609" s="27" t="s">
        <v>914</v>
      </c>
      <c r="L609" s="27" t="s">
        <v>915</v>
      </c>
      <c r="M609" s="27"/>
      <c r="N609" s="27" t="s">
        <v>916</v>
      </c>
      <c r="O609" s="27"/>
    </row>
    <row r="610" spans="1:15">
      <c r="A610" s="27" t="s">
        <v>336</v>
      </c>
      <c r="B610" s="27" t="s">
        <v>292</v>
      </c>
      <c r="C610" s="27" t="s">
        <v>1952</v>
      </c>
      <c r="D610" s="28">
        <v>3</v>
      </c>
      <c r="E610" s="29" t="s">
        <v>513</v>
      </c>
      <c r="F610" s="27" t="s">
        <v>1955</v>
      </c>
      <c r="G610" s="30" t="s">
        <v>918</v>
      </c>
      <c r="H610" s="27" t="s">
        <v>1956</v>
      </c>
      <c r="I610" s="27">
        <v>4</v>
      </c>
      <c r="J610" s="27" t="s">
        <v>500</v>
      </c>
      <c r="K610" s="27" t="s">
        <v>920</v>
      </c>
      <c r="L610" s="27" t="s">
        <v>1957</v>
      </c>
      <c r="M610" s="27"/>
      <c r="N610" s="27" t="s">
        <v>922</v>
      </c>
      <c r="O610" s="27"/>
    </row>
    <row r="611" spans="1:15">
      <c r="A611" s="27" t="s">
        <v>336</v>
      </c>
      <c r="B611" s="27" t="s">
        <v>292</v>
      </c>
      <c r="C611" s="27" t="s">
        <v>1952</v>
      </c>
      <c r="D611" s="28">
        <v>4</v>
      </c>
      <c r="E611" s="29" t="s">
        <v>513</v>
      </c>
      <c r="F611" s="27" t="s">
        <v>1642</v>
      </c>
      <c r="G611" s="30" t="s">
        <v>1180</v>
      </c>
      <c r="H611" s="27" t="s">
        <v>1958</v>
      </c>
      <c r="I611" s="27">
        <v>11</v>
      </c>
      <c r="J611" s="27" t="s">
        <v>500</v>
      </c>
      <c r="K611" s="27" t="s">
        <v>936</v>
      </c>
      <c r="L611" s="27" t="s">
        <v>1959</v>
      </c>
      <c r="M611" s="27"/>
      <c r="N611" s="27" t="s">
        <v>938</v>
      </c>
      <c r="O611" s="27"/>
    </row>
    <row r="612" spans="1:15">
      <c r="A612" s="27" t="s">
        <v>336</v>
      </c>
      <c r="B612" s="27" t="s">
        <v>292</v>
      </c>
      <c r="C612" s="27" t="s">
        <v>1952</v>
      </c>
      <c r="D612" s="28">
        <v>5</v>
      </c>
      <c r="E612" s="29" t="s">
        <v>513</v>
      </c>
      <c r="F612" s="27" t="s">
        <v>717</v>
      </c>
      <c r="G612" s="27" t="s">
        <v>843</v>
      </c>
      <c r="H612" s="27" t="s">
        <v>1960</v>
      </c>
      <c r="I612" s="27">
        <v>50</v>
      </c>
      <c r="J612" s="27" t="s">
        <v>500</v>
      </c>
      <c r="K612" s="27" t="s">
        <v>845</v>
      </c>
      <c r="L612" s="27" t="s">
        <v>1961</v>
      </c>
      <c r="M612" s="27"/>
      <c r="N612" s="27" t="s">
        <v>847</v>
      </c>
      <c r="O612" s="27"/>
    </row>
    <row r="613" spans="1:15">
      <c r="A613" s="27" t="s">
        <v>336</v>
      </c>
      <c r="B613" s="27" t="s">
        <v>292</v>
      </c>
      <c r="C613" s="27" t="s">
        <v>1952</v>
      </c>
      <c r="D613" s="28">
        <v>6</v>
      </c>
      <c r="E613" s="29" t="s">
        <v>513</v>
      </c>
      <c r="F613" s="27" t="s">
        <v>943</v>
      </c>
      <c r="G613" s="32" t="s">
        <v>944</v>
      </c>
      <c r="H613" s="27" t="s">
        <v>1962</v>
      </c>
      <c r="I613" s="27">
        <v>3</v>
      </c>
      <c r="J613" s="27" t="s">
        <v>500</v>
      </c>
      <c r="K613" s="27" t="s">
        <v>946</v>
      </c>
      <c r="L613" s="27" t="s">
        <v>1370</v>
      </c>
      <c r="M613" s="27"/>
      <c r="N613" s="27" t="s">
        <v>948</v>
      </c>
      <c r="O613" s="27"/>
    </row>
    <row r="614" spans="1:15">
      <c r="A614" s="27" t="s">
        <v>336</v>
      </c>
      <c r="B614" s="27" t="s">
        <v>292</v>
      </c>
      <c r="C614" s="27" t="s">
        <v>1952</v>
      </c>
      <c r="D614" s="28">
        <v>7</v>
      </c>
      <c r="E614" s="29" t="s">
        <v>513</v>
      </c>
      <c r="F614" s="27" t="s">
        <v>1963</v>
      </c>
      <c r="G614" s="31" t="s">
        <v>1627</v>
      </c>
      <c r="H614" s="27" t="s">
        <v>1964</v>
      </c>
      <c r="I614" s="27">
        <v>80</v>
      </c>
      <c r="J614" s="27" t="s">
        <v>500</v>
      </c>
      <c r="K614" s="27" t="s">
        <v>1629</v>
      </c>
      <c r="L614" s="27" t="s">
        <v>1965</v>
      </c>
      <c r="M614" s="27"/>
      <c r="N614" s="27" t="s">
        <v>1631</v>
      </c>
      <c r="O614" s="27"/>
    </row>
    <row r="615" spans="1:15">
      <c r="A615" s="27" t="s">
        <v>336</v>
      </c>
      <c r="B615" s="27" t="s">
        <v>292</v>
      </c>
      <c r="C615" s="27" t="s">
        <v>1952</v>
      </c>
      <c r="D615" s="28">
        <v>8</v>
      </c>
      <c r="E615" s="29" t="s">
        <v>513</v>
      </c>
      <c r="F615" s="27" t="s">
        <v>1966</v>
      </c>
      <c r="G615" s="27" t="s">
        <v>749</v>
      </c>
      <c r="H615" s="27" t="s">
        <v>1967</v>
      </c>
      <c r="I615" s="27">
        <v>80</v>
      </c>
      <c r="J615" s="27" t="s">
        <v>500</v>
      </c>
      <c r="K615" s="27" t="s">
        <v>636</v>
      </c>
      <c r="L615" s="27" t="s">
        <v>829</v>
      </c>
      <c r="M615" s="27"/>
      <c r="N615" s="27" t="s">
        <v>638</v>
      </c>
      <c r="O615" s="27"/>
    </row>
    <row r="616" spans="1:15">
      <c r="A616" s="27" t="s">
        <v>336</v>
      </c>
      <c r="B616" s="27" t="s">
        <v>292</v>
      </c>
      <c r="C616" s="27" t="s">
        <v>1952</v>
      </c>
      <c r="D616" s="28">
        <v>9</v>
      </c>
      <c r="E616" s="29" t="s">
        <v>513</v>
      </c>
      <c r="F616" s="27" t="s">
        <v>1968</v>
      </c>
      <c r="G616" s="30" t="s">
        <v>1433</v>
      </c>
      <c r="H616" s="27" t="s">
        <v>1969</v>
      </c>
      <c r="I616" s="27">
        <v>80</v>
      </c>
      <c r="J616" s="27" t="s">
        <v>500</v>
      </c>
      <c r="K616" s="27" t="s">
        <v>521</v>
      </c>
      <c r="L616" s="27" t="s">
        <v>1970</v>
      </c>
      <c r="M616" s="27"/>
      <c r="N616" s="27" t="s">
        <v>523</v>
      </c>
      <c r="O616" s="27"/>
    </row>
    <row r="617" spans="1:15">
      <c r="A617" s="27" t="s">
        <v>336</v>
      </c>
      <c r="B617" s="27" t="s">
        <v>292</v>
      </c>
      <c r="C617" s="27" t="s">
        <v>1952</v>
      </c>
      <c r="D617" s="28">
        <v>10</v>
      </c>
      <c r="E617" s="29" t="s">
        <v>513</v>
      </c>
      <c r="F617" s="27" t="s">
        <v>1971</v>
      </c>
      <c r="G617" s="30" t="s">
        <v>1972</v>
      </c>
      <c r="H617" s="27" t="s">
        <v>1973</v>
      </c>
      <c r="I617" s="27">
        <v>1</v>
      </c>
      <c r="J617" s="27" t="s">
        <v>500</v>
      </c>
      <c r="K617" s="27" t="s">
        <v>703</v>
      </c>
      <c r="L617" s="27" t="s">
        <v>1974</v>
      </c>
      <c r="M617" s="27"/>
      <c r="N617" s="27" t="s">
        <v>706</v>
      </c>
      <c r="O617" s="27"/>
    </row>
    <row r="618" spans="1:15">
      <c r="A618" s="27" t="s">
        <v>336</v>
      </c>
      <c r="B618" s="27" t="s">
        <v>292</v>
      </c>
      <c r="C618" s="27" t="s">
        <v>1952</v>
      </c>
      <c r="D618" s="28">
        <v>11</v>
      </c>
      <c r="E618" s="29" t="s">
        <v>513</v>
      </c>
      <c r="F618" s="27" t="s">
        <v>1975</v>
      </c>
      <c r="G618" s="30" t="s">
        <v>1976</v>
      </c>
      <c r="H618" s="27" t="s">
        <v>1977</v>
      </c>
      <c r="I618" s="27">
        <v>1</v>
      </c>
      <c r="J618" s="27" t="s">
        <v>500</v>
      </c>
      <c r="K618" s="27" t="s">
        <v>709</v>
      </c>
      <c r="L618" s="27" t="s">
        <v>1978</v>
      </c>
      <c r="M618" s="27"/>
      <c r="N618" s="27" t="s">
        <v>711</v>
      </c>
      <c r="O618" s="27"/>
    </row>
    <row r="619" spans="1:15">
      <c r="A619" s="27" t="s">
        <v>336</v>
      </c>
      <c r="B619" s="27" t="s">
        <v>292</v>
      </c>
      <c r="C619" s="27" t="s">
        <v>1952</v>
      </c>
      <c r="D619" s="28">
        <v>12</v>
      </c>
      <c r="E619" s="29" t="s">
        <v>513</v>
      </c>
      <c r="F619" s="27" t="s">
        <v>712</v>
      </c>
      <c r="G619" s="30" t="s">
        <v>1979</v>
      </c>
      <c r="H619" s="27" t="s">
        <v>1980</v>
      </c>
      <c r="I619" s="27">
        <v>1</v>
      </c>
      <c r="J619" s="27" t="s">
        <v>500</v>
      </c>
      <c r="K619" s="27" t="s">
        <v>714</v>
      </c>
      <c r="L619" s="27" t="s">
        <v>1981</v>
      </c>
      <c r="M619" s="27"/>
      <c r="N619" s="27" t="s">
        <v>716</v>
      </c>
      <c r="O619" s="27"/>
    </row>
    <row r="620" spans="1:15">
      <c r="A620" s="27" t="s">
        <v>336</v>
      </c>
      <c r="B620" s="27" t="s">
        <v>292</v>
      </c>
      <c r="C620" s="27" t="s">
        <v>1952</v>
      </c>
      <c r="D620" s="28">
        <v>13</v>
      </c>
      <c r="E620" s="29" t="s">
        <v>513</v>
      </c>
      <c r="F620" s="27" t="s">
        <v>1982</v>
      </c>
      <c r="G620" s="30" t="s">
        <v>1983</v>
      </c>
      <c r="H620" s="27" t="s">
        <v>1984</v>
      </c>
      <c r="I620" s="27">
        <v>1</v>
      </c>
      <c r="J620" s="27" t="s">
        <v>500</v>
      </c>
      <c r="K620" s="27" t="s">
        <v>719</v>
      </c>
      <c r="L620" s="27" t="s">
        <v>1985</v>
      </c>
      <c r="M620" s="27"/>
      <c r="N620" s="27" t="s">
        <v>721</v>
      </c>
      <c r="O620" s="27"/>
    </row>
    <row r="621" spans="1:15">
      <c r="A621" s="27" t="s">
        <v>336</v>
      </c>
      <c r="B621" s="27" t="s">
        <v>292</v>
      </c>
      <c r="C621" s="27" t="s">
        <v>1952</v>
      </c>
      <c r="D621" s="28">
        <v>14</v>
      </c>
      <c r="E621" s="29" t="s">
        <v>513</v>
      </c>
      <c r="F621" s="27" t="s">
        <v>849</v>
      </c>
      <c r="G621" s="27" t="s">
        <v>849</v>
      </c>
      <c r="H621" s="27" t="s">
        <v>1986</v>
      </c>
      <c r="I621" s="27">
        <v>1</v>
      </c>
      <c r="J621" s="27" t="s">
        <v>500</v>
      </c>
      <c r="K621" s="27" t="s">
        <v>851</v>
      </c>
      <c r="L621" s="27" t="s">
        <v>852</v>
      </c>
      <c r="M621" s="27"/>
      <c r="N621" s="27"/>
      <c r="O621" s="27"/>
    </row>
    <row r="622" spans="1:15">
      <c r="A622" s="27" t="s">
        <v>336</v>
      </c>
      <c r="B622" s="27" t="s">
        <v>292</v>
      </c>
      <c r="C622" s="27" t="s">
        <v>1952</v>
      </c>
      <c r="D622" s="28">
        <v>15</v>
      </c>
      <c r="E622" s="29" t="s">
        <v>513</v>
      </c>
      <c r="F622" s="27" t="s">
        <v>1987</v>
      </c>
      <c r="G622" s="31" t="s">
        <v>1521</v>
      </c>
      <c r="H622" s="27" t="s">
        <v>1988</v>
      </c>
      <c r="I622" s="27">
        <v>1</v>
      </c>
      <c r="J622" s="27" t="s">
        <v>500</v>
      </c>
      <c r="K622" s="27" t="s">
        <v>1523</v>
      </c>
      <c r="M622" s="27"/>
      <c r="N622" s="27" t="s">
        <v>1525</v>
      </c>
      <c r="O622" s="27"/>
    </row>
    <row r="623" spans="1:15">
      <c r="A623" s="27" t="s">
        <v>336</v>
      </c>
      <c r="B623" s="27" t="s">
        <v>292</v>
      </c>
      <c r="C623" s="27" t="s">
        <v>1952</v>
      </c>
      <c r="D623" s="28">
        <v>16</v>
      </c>
      <c r="E623" s="29" t="s">
        <v>513</v>
      </c>
      <c r="F623" s="27" t="s">
        <v>1526</v>
      </c>
      <c r="G623" s="30" t="s">
        <v>1527</v>
      </c>
      <c r="H623" s="27" t="s">
        <v>1989</v>
      </c>
      <c r="I623" s="27">
        <v>11</v>
      </c>
      <c r="J623" s="27" t="s">
        <v>500</v>
      </c>
      <c r="K623" s="27" t="s">
        <v>1068</v>
      </c>
      <c r="L623" s="27" t="s">
        <v>1069</v>
      </c>
      <c r="M623" s="27"/>
      <c r="N623" s="27" t="s">
        <v>1070</v>
      </c>
      <c r="O623" s="27"/>
    </row>
    <row r="624" spans="1:15">
      <c r="A624" s="27" t="s">
        <v>336</v>
      </c>
      <c r="B624" s="27" t="s">
        <v>292</v>
      </c>
      <c r="C624" s="27" t="s">
        <v>1952</v>
      </c>
      <c r="D624" s="28">
        <v>17</v>
      </c>
      <c r="E624" s="29" t="s">
        <v>513</v>
      </c>
      <c r="F624" s="27" t="s">
        <v>1990</v>
      </c>
      <c r="G624" s="27" t="s">
        <v>505</v>
      </c>
      <c r="H624" s="27" t="s">
        <v>1940</v>
      </c>
      <c r="I624" s="27">
        <v>8</v>
      </c>
      <c r="J624" s="27" t="s">
        <v>500</v>
      </c>
      <c r="K624" s="27" t="s">
        <v>631</v>
      </c>
      <c r="L624" s="27" t="s">
        <v>826</v>
      </c>
      <c r="M624" s="27"/>
      <c r="N624" s="27" t="s">
        <v>508</v>
      </c>
      <c r="O624" s="27"/>
    </row>
    <row r="625" spans="1:15">
      <c r="A625" s="27" t="s">
        <v>336</v>
      </c>
      <c r="B625" s="27" t="s">
        <v>292</v>
      </c>
      <c r="C625" s="27" t="s">
        <v>1952</v>
      </c>
      <c r="D625" s="28">
        <v>18</v>
      </c>
      <c r="E625" s="29" t="s">
        <v>513</v>
      </c>
      <c r="F625" s="27" t="s">
        <v>2029</v>
      </c>
      <c r="G625" s="27" t="s">
        <v>1992</v>
      </c>
      <c r="H625" s="27" t="s">
        <v>1993</v>
      </c>
      <c r="I625" s="27">
        <v>1</v>
      </c>
      <c r="J625" s="27" t="s">
        <v>500</v>
      </c>
      <c r="K625" s="61" t="s">
        <v>1994</v>
      </c>
      <c r="L625" s="27" t="s">
        <v>1258</v>
      </c>
      <c r="M625" s="27"/>
      <c r="N625" s="27"/>
      <c r="O625" s="27"/>
    </row>
    <row r="626" spans="1:15">
      <c r="A626" s="27" t="s">
        <v>336</v>
      </c>
      <c r="B626" s="27" t="s">
        <v>292</v>
      </c>
      <c r="C626" s="27" t="s">
        <v>1952</v>
      </c>
      <c r="D626" s="28">
        <v>19</v>
      </c>
      <c r="E626" s="29" t="s">
        <v>513</v>
      </c>
      <c r="F626" s="31" t="s">
        <v>907</v>
      </c>
      <c r="G626" s="31" t="s">
        <v>907</v>
      </c>
      <c r="H626" s="27" t="s">
        <v>1995</v>
      </c>
      <c r="I626" s="27">
        <v>11</v>
      </c>
      <c r="J626" s="27" t="s">
        <v>500</v>
      </c>
      <c r="K626" s="30" t="s">
        <v>909</v>
      </c>
      <c r="L626" s="27" t="s">
        <v>1363</v>
      </c>
      <c r="M626" s="27"/>
      <c r="N626" s="27" t="s">
        <v>911</v>
      </c>
      <c r="O626" s="27"/>
    </row>
    <row r="627" spans="1:15">
      <c r="A627" s="27" t="s">
        <v>331</v>
      </c>
      <c r="B627" s="27" t="s">
        <v>1787</v>
      </c>
      <c r="C627" s="27" t="s">
        <v>1788</v>
      </c>
      <c r="D627" s="28">
        <v>1</v>
      </c>
      <c r="E627" s="29" t="s">
        <v>496</v>
      </c>
      <c r="F627" s="27" t="s">
        <v>1789</v>
      </c>
      <c r="G627" s="27" t="s">
        <v>616</v>
      </c>
      <c r="H627" s="27" t="s">
        <v>1790</v>
      </c>
      <c r="I627" s="27">
        <v>1</v>
      </c>
      <c r="J627" s="30" t="s">
        <v>516</v>
      </c>
      <c r="K627" s="30" t="s">
        <v>1791</v>
      </c>
      <c r="M627" s="27"/>
      <c r="N627" s="27"/>
      <c r="O627" s="27"/>
    </row>
    <row r="628" spans="1:15">
      <c r="A628" s="27" t="s">
        <v>331</v>
      </c>
      <c r="B628" s="27" t="s">
        <v>1787</v>
      </c>
      <c r="C628" s="27" t="s">
        <v>1788</v>
      </c>
      <c r="D628" s="28">
        <v>2</v>
      </c>
      <c r="E628" s="29" t="s">
        <v>496</v>
      </c>
      <c r="F628" s="27" t="s">
        <v>1792</v>
      </c>
      <c r="G628" s="31" t="s">
        <v>667</v>
      </c>
      <c r="H628" s="27" t="s">
        <v>1793</v>
      </c>
      <c r="I628" s="27">
        <v>10</v>
      </c>
      <c r="J628" s="30" t="s">
        <v>516</v>
      </c>
      <c r="K628" s="30" t="s">
        <v>501</v>
      </c>
      <c r="M628" s="27"/>
      <c r="N628" s="27" t="s">
        <v>502</v>
      </c>
      <c r="O628" s="27"/>
    </row>
    <row r="629" spans="1:15">
      <c r="A629" s="27" t="s">
        <v>331</v>
      </c>
      <c r="B629" s="27" t="s">
        <v>1787</v>
      </c>
      <c r="C629" s="27" t="s">
        <v>1794</v>
      </c>
      <c r="D629" s="28">
        <v>1</v>
      </c>
      <c r="E629" s="29" t="s">
        <v>513</v>
      </c>
      <c r="F629" s="27" t="s">
        <v>666</v>
      </c>
      <c r="G629" s="31" t="s">
        <v>667</v>
      </c>
      <c r="H629" s="27" t="s">
        <v>1795</v>
      </c>
      <c r="I629" s="27">
        <v>10</v>
      </c>
      <c r="J629" s="30" t="s">
        <v>516</v>
      </c>
      <c r="K629" s="30" t="s">
        <v>501</v>
      </c>
      <c r="M629" s="27"/>
      <c r="N629" s="27" t="s">
        <v>502</v>
      </c>
      <c r="O629" s="27"/>
    </row>
    <row r="630" spans="1:15">
      <c r="A630" s="27" t="s">
        <v>331</v>
      </c>
      <c r="B630" s="27" t="s">
        <v>1787</v>
      </c>
      <c r="C630" s="27" t="s">
        <v>1794</v>
      </c>
      <c r="D630" s="28">
        <v>2</v>
      </c>
      <c r="E630" s="29" t="s">
        <v>513</v>
      </c>
      <c r="F630" s="27" t="s">
        <v>2030</v>
      </c>
      <c r="G630" s="34" t="s">
        <v>1797</v>
      </c>
      <c r="H630" s="27" t="s">
        <v>1798</v>
      </c>
      <c r="I630" s="27">
        <v>2</v>
      </c>
      <c r="J630" s="30" t="s">
        <v>516</v>
      </c>
      <c r="K630" s="50" t="s">
        <v>1799</v>
      </c>
      <c r="L630" s="27" t="s">
        <v>1800</v>
      </c>
      <c r="M630" s="27" t="s">
        <v>1801</v>
      </c>
      <c r="N630" s="27"/>
      <c r="O630" s="27"/>
    </row>
    <row r="631" spans="1:15">
      <c r="A631" s="27" t="s">
        <v>331</v>
      </c>
      <c r="B631" s="27" t="s">
        <v>1787</v>
      </c>
      <c r="C631" s="27" t="s">
        <v>1794</v>
      </c>
      <c r="D631" s="28">
        <v>3</v>
      </c>
      <c r="E631" s="29" t="s">
        <v>513</v>
      </c>
      <c r="F631" s="27" t="s">
        <v>1802</v>
      </c>
      <c r="G631" s="27" t="s">
        <v>616</v>
      </c>
      <c r="H631" s="27" t="s">
        <v>1803</v>
      </c>
      <c r="I631" s="27">
        <v>1</v>
      </c>
      <c r="J631" s="30" t="s">
        <v>516</v>
      </c>
      <c r="K631" s="30" t="s">
        <v>616</v>
      </c>
      <c r="L631" s="27" t="s">
        <v>1804</v>
      </c>
      <c r="M631" s="27"/>
      <c r="N631" s="27"/>
      <c r="O631" s="27"/>
    </row>
    <row r="632" spans="1:15">
      <c r="A632" s="27" t="s">
        <v>331</v>
      </c>
      <c r="B632" s="27" t="s">
        <v>1787</v>
      </c>
      <c r="C632" s="27" t="s">
        <v>1794</v>
      </c>
      <c r="D632" s="28">
        <v>4</v>
      </c>
      <c r="E632" s="29" t="s">
        <v>513</v>
      </c>
      <c r="F632" s="27" t="s">
        <v>1805</v>
      </c>
      <c r="G632" s="31" t="s">
        <v>658</v>
      </c>
      <c r="H632" s="27" t="s">
        <v>1806</v>
      </c>
      <c r="I632" s="27">
        <v>9</v>
      </c>
      <c r="J632" s="30" t="s">
        <v>516</v>
      </c>
      <c r="K632" s="30" t="s">
        <v>661</v>
      </c>
      <c r="L632" s="27" t="s">
        <v>1519</v>
      </c>
      <c r="M632" s="27"/>
      <c r="N632" s="27" t="s">
        <v>663</v>
      </c>
      <c r="O632" s="27"/>
    </row>
    <row r="633" spans="1:15" ht="27">
      <c r="A633" s="27" t="s">
        <v>331</v>
      </c>
      <c r="B633" s="27" t="s">
        <v>1787</v>
      </c>
      <c r="C633" s="27" t="s">
        <v>1794</v>
      </c>
      <c r="D633" s="28">
        <v>5</v>
      </c>
      <c r="E633" s="29" t="s">
        <v>513</v>
      </c>
      <c r="F633" s="27" t="s">
        <v>1807</v>
      </c>
      <c r="G633" s="31" t="s">
        <v>1082</v>
      </c>
      <c r="H633" s="27" t="s">
        <v>1808</v>
      </c>
      <c r="I633" s="27">
        <v>8</v>
      </c>
      <c r="J633" s="30" t="s">
        <v>516</v>
      </c>
      <c r="K633" s="30" t="s">
        <v>541</v>
      </c>
      <c r="L633" s="27" t="s">
        <v>1786</v>
      </c>
      <c r="M633" s="27"/>
      <c r="N633" s="27" t="s">
        <v>543</v>
      </c>
      <c r="O633" s="27"/>
    </row>
    <row r="634" spans="1:15" ht="27">
      <c r="A634" s="27" t="s">
        <v>331</v>
      </c>
      <c r="B634" s="27" t="s">
        <v>1787</v>
      </c>
      <c r="C634" s="27" t="s">
        <v>1794</v>
      </c>
      <c r="D634" s="28">
        <v>6</v>
      </c>
      <c r="E634" s="29" t="s">
        <v>513</v>
      </c>
      <c r="F634" s="27" t="s">
        <v>1809</v>
      </c>
      <c r="G634" s="32" t="s">
        <v>545</v>
      </c>
      <c r="H634" s="27" t="s">
        <v>1810</v>
      </c>
      <c r="I634" s="27">
        <v>8</v>
      </c>
      <c r="J634" s="30" t="s">
        <v>516</v>
      </c>
      <c r="K634" s="30" t="s">
        <v>547</v>
      </c>
      <c r="L634" s="27" t="s">
        <v>1811</v>
      </c>
      <c r="M634" s="27"/>
      <c r="N634" s="27" t="s">
        <v>549</v>
      </c>
      <c r="O634" s="27"/>
    </row>
    <row r="635" spans="1:15">
      <c r="A635" s="27" t="s">
        <v>331</v>
      </c>
      <c r="B635" s="27" t="s">
        <v>1787</v>
      </c>
      <c r="C635" s="27" t="s">
        <v>1794</v>
      </c>
      <c r="D635" s="28">
        <v>7</v>
      </c>
      <c r="E635" s="29" t="s">
        <v>513</v>
      </c>
      <c r="F635" s="27" t="s">
        <v>1812</v>
      </c>
      <c r="G635" s="31" t="s">
        <v>1080</v>
      </c>
      <c r="H635" s="27" t="s">
        <v>1813</v>
      </c>
      <c r="I635" s="27">
        <v>10</v>
      </c>
      <c r="J635" s="30" t="s">
        <v>516</v>
      </c>
      <c r="K635" s="30" t="s">
        <v>535</v>
      </c>
      <c r="L635" s="27" t="s">
        <v>1814</v>
      </c>
      <c r="M635" s="27"/>
      <c r="N635" s="27" t="s">
        <v>537</v>
      </c>
      <c r="O635" s="27"/>
    </row>
    <row r="636" spans="1:15">
      <c r="A636" s="27" t="s">
        <v>331</v>
      </c>
      <c r="B636" s="27" t="s">
        <v>1787</v>
      </c>
      <c r="C636" s="27" t="s">
        <v>1794</v>
      </c>
      <c r="D636" s="28">
        <v>8</v>
      </c>
      <c r="E636" s="29" t="s">
        <v>513</v>
      </c>
      <c r="F636" s="27" t="s">
        <v>1815</v>
      </c>
      <c r="G636" s="31" t="s">
        <v>1816</v>
      </c>
      <c r="H636" s="27" t="s">
        <v>1817</v>
      </c>
      <c r="I636" s="27">
        <v>2</v>
      </c>
      <c r="J636" s="30" t="s">
        <v>516</v>
      </c>
      <c r="K636" s="30" t="s">
        <v>588</v>
      </c>
      <c r="L636" s="27" t="s">
        <v>1818</v>
      </c>
      <c r="M636" s="27"/>
      <c r="N636" s="27" t="s">
        <v>589</v>
      </c>
      <c r="O636" s="27"/>
    </row>
    <row r="637" spans="1:15">
      <c r="A637" s="27" t="s">
        <v>331</v>
      </c>
      <c r="B637" s="27" t="s">
        <v>1787</v>
      </c>
      <c r="C637" s="27" t="s">
        <v>1794</v>
      </c>
      <c r="D637" s="28">
        <v>9</v>
      </c>
      <c r="E637" s="29" t="s">
        <v>513</v>
      </c>
      <c r="F637" s="27" t="s">
        <v>574</v>
      </c>
      <c r="G637" s="31" t="s">
        <v>1819</v>
      </c>
      <c r="H637" s="27" t="s">
        <v>1820</v>
      </c>
      <c r="I637" s="27">
        <v>66</v>
      </c>
      <c r="J637" s="30" t="s">
        <v>516</v>
      </c>
      <c r="K637" s="30" t="s">
        <v>577</v>
      </c>
      <c r="L637" s="27" t="s">
        <v>1821</v>
      </c>
      <c r="M637" s="27"/>
      <c r="N637" s="27" t="s">
        <v>579</v>
      </c>
      <c r="O637" s="27"/>
    </row>
    <row r="638" spans="1:15">
      <c r="A638" s="27" t="s">
        <v>331</v>
      </c>
      <c r="B638" s="27" t="s">
        <v>1787</v>
      </c>
      <c r="C638" s="27" t="s">
        <v>1794</v>
      </c>
      <c r="D638" s="28">
        <v>10</v>
      </c>
      <c r="E638" s="29" t="s">
        <v>513</v>
      </c>
      <c r="F638" s="27" t="s">
        <v>1822</v>
      </c>
      <c r="G638" s="31" t="s">
        <v>1466</v>
      </c>
      <c r="H638" s="27" t="s">
        <v>1823</v>
      </c>
      <c r="I638" s="27">
        <v>30</v>
      </c>
      <c r="J638" s="30" t="s">
        <v>516</v>
      </c>
      <c r="K638" s="30" t="s">
        <v>583</v>
      </c>
      <c r="L638" s="27" t="s">
        <v>1824</v>
      </c>
      <c r="M638" s="27"/>
      <c r="N638" s="27" t="s">
        <v>584</v>
      </c>
      <c r="O638" s="27"/>
    </row>
    <row r="639" spans="1:15">
      <c r="A639" s="27" t="s">
        <v>331</v>
      </c>
      <c r="B639" s="27" t="s">
        <v>1787</v>
      </c>
      <c r="C639" s="27" t="s">
        <v>1794</v>
      </c>
      <c r="D639" s="28">
        <v>11</v>
      </c>
      <c r="E639" s="29" t="s">
        <v>513</v>
      </c>
      <c r="F639" s="27" t="s">
        <v>1825</v>
      </c>
      <c r="G639" s="32" t="s">
        <v>653</v>
      </c>
      <c r="H639" s="27" t="s">
        <v>1826</v>
      </c>
      <c r="I639" s="27">
        <v>6</v>
      </c>
      <c r="J639" s="30" t="s">
        <v>516</v>
      </c>
      <c r="K639" s="30" t="s">
        <v>655</v>
      </c>
      <c r="L639" s="27" t="s">
        <v>1827</v>
      </c>
      <c r="M639" s="27"/>
      <c r="N639" s="27" t="s">
        <v>657</v>
      </c>
      <c r="O639" s="27"/>
    </row>
    <row r="640" spans="1:15">
      <c r="A640" s="66" t="s">
        <v>240</v>
      </c>
      <c r="B640" s="67" t="s">
        <v>509</v>
      </c>
      <c r="C640" s="68"/>
      <c r="D640" s="69">
        <v>1</v>
      </c>
      <c r="E640" s="70" t="s">
        <v>496</v>
      </c>
      <c r="F640" s="67" t="s">
        <v>509</v>
      </c>
      <c r="G640" s="67"/>
      <c r="H640" s="66"/>
      <c r="I640" s="71"/>
      <c r="J640" s="66"/>
      <c r="K640" s="72" t="s">
        <v>744</v>
      </c>
      <c r="L640" s="66"/>
      <c r="M640" s="66"/>
      <c r="N640" s="66"/>
      <c r="O640" s="66"/>
    </row>
    <row r="641" spans="1:15">
      <c r="A641" s="66" t="s">
        <v>240</v>
      </c>
      <c r="B641" s="67" t="s">
        <v>667</v>
      </c>
      <c r="C641" s="68"/>
      <c r="D641" s="69">
        <v>2</v>
      </c>
      <c r="E641" s="70" t="s">
        <v>496</v>
      </c>
      <c r="F641" s="67" t="s">
        <v>667</v>
      </c>
      <c r="G641" s="67"/>
      <c r="H641" s="66"/>
      <c r="I641" s="71"/>
      <c r="J641" s="66"/>
      <c r="K641" s="72" t="s">
        <v>501</v>
      </c>
      <c r="L641" s="66"/>
      <c r="M641" s="66"/>
      <c r="N641" s="66" t="s">
        <v>502</v>
      </c>
      <c r="O641" s="66"/>
    </row>
    <row r="642" spans="1:15">
      <c r="A642" s="66" t="s">
        <v>240</v>
      </c>
      <c r="B642" s="67" t="s">
        <v>1933</v>
      </c>
      <c r="C642" s="68"/>
      <c r="D642" s="69">
        <v>1</v>
      </c>
      <c r="E642" s="70" t="s">
        <v>513</v>
      </c>
      <c r="F642" s="67" t="s">
        <v>1933</v>
      </c>
      <c r="G642" s="67"/>
      <c r="H642" s="66"/>
      <c r="I642" s="71"/>
      <c r="J642" s="66"/>
      <c r="K642" s="72" t="s">
        <v>2026</v>
      </c>
      <c r="L642" s="66"/>
      <c r="M642" s="66"/>
      <c r="N642" s="66"/>
      <c r="O642" s="66"/>
    </row>
    <row r="643" spans="1:15">
      <c r="A643" s="66" t="s">
        <v>240</v>
      </c>
      <c r="B643" s="67" t="s">
        <v>2027</v>
      </c>
      <c r="C643" s="68"/>
      <c r="D643" s="69">
        <v>2</v>
      </c>
      <c r="E643" s="70" t="s">
        <v>513</v>
      </c>
      <c r="F643" s="67" t="s">
        <v>2027</v>
      </c>
      <c r="G643" s="67"/>
      <c r="H643" s="66"/>
      <c r="I643" s="71"/>
      <c r="J643" s="66"/>
      <c r="K643" s="72" t="s">
        <v>1902</v>
      </c>
      <c r="L643" s="66"/>
      <c r="M643" s="66"/>
      <c r="N643" s="73" t="s">
        <v>1904</v>
      </c>
      <c r="O643" s="66"/>
    </row>
    <row r="644" spans="1:15">
      <c r="A644" s="66" t="s">
        <v>240</v>
      </c>
      <c r="B644" s="67" t="s">
        <v>667</v>
      </c>
      <c r="C644" s="68"/>
      <c r="D644" s="69">
        <v>3</v>
      </c>
      <c r="E644" s="70" t="s">
        <v>513</v>
      </c>
      <c r="F644" s="67" t="s">
        <v>667</v>
      </c>
      <c r="G644" s="67"/>
      <c r="H644" s="66"/>
      <c r="I644" s="71"/>
      <c r="J644" s="66"/>
      <c r="K644" s="72" t="s">
        <v>501</v>
      </c>
      <c r="L644" s="66"/>
      <c r="M644" s="66"/>
      <c r="N644" s="66" t="s">
        <v>502</v>
      </c>
      <c r="O644" s="66"/>
    </row>
    <row r="645" spans="1:15">
      <c r="A645" s="27" t="s">
        <v>318</v>
      </c>
      <c r="B645" s="30" t="s">
        <v>1168</v>
      </c>
      <c r="C645" s="30" t="s">
        <v>1169</v>
      </c>
      <c r="D645" s="28">
        <v>1</v>
      </c>
      <c r="E645" s="28" t="s">
        <v>496</v>
      </c>
      <c r="F645" s="30" t="s">
        <v>1170</v>
      </c>
      <c r="G645" s="30" t="s">
        <v>1170</v>
      </c>
      <c r="H645" s="30" t="s">
        <v>1171</v>
      </c>
      <c r="I645" s="30">
        <v>10</v>
      </c>
      <c r="J645" s="30" t="s">
        <v>500</v>
      </c>
      <c r="K645" s="30" t="s">
        <v>501</v>
      </c>
      <c r="L645" s="30" t="s">
        <v>824</v>
      </c>
      <c r="M645" s="30"/>
      <c r="N645" s="27" t="s">
        <v>502</v>
      </c>
      <c r="O645" s="27"/>
    </row>
    <row r="646" spans="1:15">
      <c r="A646" s="27" t="s">
        <v>318</v>
      </c>
      <c r="B646" s="30" t="s">
        <v>1168</v>
      </c>
      <c r="C646" s="30" t="s">
        <v>1169</v>
      </c>
      <c r="D646" s="28">
        <v>2</v>
      </c>
      <c r="E646" s="28" t="s">
        <v>496</v>
      </c>
      <c r="F646" s="30" t="s">
        <v>1172</v>
      </c>
      <c r="G646" s="30" t="s">
        <v>509</v>
      </c>
      <c r="H646" s="30" t="s">
        <v>1173</v>
      </c>
      <c r="I646" s="30">
        <v>13</v>
      </c>
      <c r="J646" s="30" t="s">
        <v>500</v>
      </c>
      <c r="K646" s="30" t="s">
        <v>511</v>
      </c>
      <c r="L646" s="30"/>
      <c r="M646" s="30"/>
      <c r="N646" s="27"/>
      <c r="O646" s="27"/>
    </row>
    <row r="647" spans="1:15">
      <c r="A647" s="27" t="s">
        <v>318</v>
      </c>
      <c r="B647" s="30" t="s">
        <v>1168</v>
      </c>
      <c r="C647" s="30" t="s">
        <v>1174</v>
      </c>
      <c r="D647" s="28">
        <v>1</v>
      </c>
      <c r="E647" s="28" t="s">
        <v>513</v>
      </c>
      <c r="F647" s="30" t="s">
        <v>666</v>
      </c>
      <c r="G647" s="30" t="s">
        <v>667</v>
      </c>
      <c r="H647" s="30" t="s">
        <v>1175</v>
      </c>
      <c r="I647" s="30">
        <v>10</v>
      </c>
      <c r="J647" s="30" t="s">
        <v>500</v>
      </c>
      <c r="K647" s="30" t="s">
        <v>501</v>
      </c>
      <c r="L647" s="30" t="s">
        <v>824</v>
      </c>
      <c r="M647" s="30"/>
      <c r="N647" s="27" t="s">
        <v>502</v>
      </c>
      <c r="O647" s="27"/>
    </row>
    <row r="648" spans="1:15">
      <c r="A648" s="27" t="s">
        <v>318</v>
      </c>
      <c r="B648" s="30" t="s">
        <v>1168</v>
      </c>
      <c r="C648" s="30" t="s">
        <v>1174</v>
      </c>
      <c r="D648" s="28">
        <v>2</v>
      </c>
      <c r="E648" s="28" t="s">
        <v>513</v>
      </c>
      <c r="F648" s="30" t="s">
        <v>669</v>
      </c>
      <c r="G648" s="30" t="s">
        <v>749</v>
      </c>
      <c r="H648" s="30" t="s">
        <v>1176</v>
      </c>
      <c r="I648" s="30">
        <v>80</v>
      </c>
      <c r="J648" s="30" t="s">
        <v>500</v>
      </c>
      <c r="K648" s="30" t="s">
        <v>636</v>
      </c>
      <c r="L648" s="30" t="s">
        <v>637</v>
      </c>
      <c r="M648" s="30"/>
      <c r="N648" s="27" t="s">
        <v>638</v>
      </c>
      <c r="O648" s="27"/>
    </row>
    <row r="649" spans="1:15">
      <c r="A649" s="27" t="s">
        <v>318</v>
      </c>
      <c r="B649" s="30" t="s">
        <v>1168</v>
      </c>
      <c r="C649" s="30" t="s">
        <v>1174</v>
      </c>
      <c r="D649" s="28">
        <v>3</v>
      </c>
      <c r="E649" s="28" t="s">
        <v>513</v>
      </c>
      <c r="F649" s="30" t="s">
        <v>907</v>
      </c>
      <c r="G649" s="30" t="s">
        <v>907</v>
      </c>
      <c r="H649" s="30" t="s">
        <v>1177</v>
      </c>
      <c r="I649" s="30">
        <v>11</v>
      </c>
      <c r="J649" s="30" t="s">
        <v>500</v>
      </c>
      <c r="K649" s="30" t="s">
        <v>909</v>
      </c>
      <c r="L649" s="30" t="s">
        <v>910</v>
      </c>
      <c r="M649" s="30"/>
      <c r="N649" s="27" t="s">
        <v>911</v>
      </c>
      <c r="O649" s="27"/>
    </row>
    <row r="650" spans="1:15">
      <c r="A650" s="27" t="s">
        <v>318</v>
      </c>
      <c r="B650" s="30" t="s">
        <v>1168</v>
      </c>
      <c r="C650" s="30" t="s">
        <v>1174</v>
      </c>
      <c r="D650" s="28">
        <v>4</v>
      </c>
      <c r="E650" s="28" t="s">
        <v>513</v>
      </c>
      <c r="F650" s="30" t="s">
        <v>912</v>
      </c>
      <c r="G650" s="30" t="s">
        <v>1151</v>
      </c>
      <c r="H650" s="30" t="s">
        <v>1178</v>
      </c>
      <c r="I650" s="30">
        <v>11</v>
      </c>
      <c r="J650" s="30" t="s">
        <v>500</v>
      </c>
      <c r="K650" s="30" t="s">
        <v>914</v>
      </c>
      <c r="L650" s="30" t="s">
        <v>1153</v>
      </c>
      <c r="M650" s="30" t="s">
        <v>1154</v>
      </c>
      <c r="N650" s="27" t="s">
        <v>916</v>
      </c>
      <c r="O650" s="27"/>
    </row>
    <row r="651" spans="1:15">
      <c r="A651" s="27" t="s">
        <v>318</v>
      </c>
      <c r="B651" s="30" t="s">
        <v>1168</v>
      </c>
      <c r="C651" s="30" t="s">
        <v>1174</v>
      </c>
      <c r="D651" s="28">
        <v>5</v>
      </c>
      <c r="E651" s="28" t="s">
        <v>513</v>
      </c>
      <c r="F651" s="30" t="s">
        <v>912</v>
      </c>
      <c r="G651" s="30" t="s">
        <v>918</v>
      </c>
      <c r="H651" s="30" t="s">
        <v>1178</v>
      </c>
      <c r="I651" s="30">
        <v>4</v>
      </c>
      <c r="J651" s="30" t="s">
        <v>500</v>
      </c>
      <c r="K651" s="30" t="s">
        <v>920</v>
      </c>
      <c r="L651" s="30" t="s">
        <v>1153</v>
      </c>
      <c r="M651" s="30" t="s">
        <v>1154</v>
      </c>
      <c r="N651" s="27" t="s">
        <v>922</v>
      </c>
      <c r="O651" s="27"/>
    </row>
    <row r="652" spans="1:15">
      <c r="A652" s="27" t="s">
        <v>318</v>
      </c>
      <c r="B652" s="30" t="s">
        <v>1168</v>
      </c>
      <c r="C652" s="30" t="s">
        <v>1174</v>
      </c>
      <c r="D652" s="28">
        <v>6</v>
      </c>
      <c r="E652" s="28" t="s">
        <v>513</v>
      </c>
      <c r="F652" s="30" t="s">
        <v>1179</v>
      </c>
      <c r="G652" s="30" t="s">
        <v>1180</v>
      </c>
      <c r="H652" s="30" t="s">
        <v>1181</v>
      </c>
      <c r="I652" s="30">
        <v>11</v>
      </c>
      <c r="J652" s="30" t="s">
        <v>500</v>
      </c>
      <c r="K652" s="30" t="s">
        <v>936</v>
      </c>
      <c r="L652" s="30" t="s">
        <v>1159</v>
      </c>
      <c r="M652" s="30"/>
      <c r="N652" s="27" t="s">
        <v>938</v>
      </c>
      <c r="O652" s="27"/>
    </row>
    <row r="653" spans="1:15">
      <c r="A653" s="27" t="s">
        <v>318</v>
      </c>
      <c r="B653" s="30" t="s">
        <v>1168</v>
      </c>
      <c r="C653" s="30" t="s">
        <v>1174</v>
      </c>
      <c r="D653" s="28">
        <v>7</v>
      </c>
      <c r="E653" s="28" t="s">
        <v>513</v>
      </c>
      <c r="F653" s="30" t="s">
        <v>1065</v>
      </c>
      <c r="G653" s="30" t="s">
        <v>1066</v>
      </c>
      <c r="H653" s="30" t="s">
        <v>1182</v>
      </c>
      <c r="I653" s="30">
        <v>11</v>
      </c>
      <c r="J653" s="30" t="s">
        <v>500</v>
      </c>
      <c r="K653" s="30" t="s">
        <v>1068</v>
      </c>
      <c r="L653" s="30" t="s">
        <v>1183</v>
      </c>
      <c r="M653" s="30"/>
      <c r="N653" s="27" t="s">
        <v>1070</v>
      </c>
      <c r="O653" s="27"/>
    </row>
    <row r="654" spans="1:15">
      <c r="A654" s="27" t="s">
        <v>318</v>
      </c>
      <c r="B654" s="30" t="s">
        <v>1168</v>
      </c>
      <c r="C654" s="30" t="s">
        <v>1174</v>
      </c>
      <c r="D654" s="28">
        <v>8</v>
      </c>
      <c r="E654" s="28" t="s">
        <v>513</v>
      </c>
      <c r="F654" s="30" t="s">
        <v>1184</v>
      </c>
      <c r="G654" s="30" t="s">
        <v>1184</v>
      </c>
      <c r="H654" s="30" t="s">
        <v>1185</v>
      </c>
      <c r="I654" s="30">
        <v>11</v>
      </c>
      <c r="J654" s="30" t="s">
        <v>500</v>
      </c>
      <c r="K654" s="30" t="s">
        <v>925</v>
      </c>
      <c r="L654" s="30" t="s">
        <v>1186</v>
      </c>
      <c r="M654" s="30"/>
      <c r="N654" s="27" t="s">
        <v>927</v>
      </c>
      <c r="O654" s="27"/>
    </row>
    <row r="655" spans="1:15">
      <c r="A655" s="27" t="s">
        <v>318</v>
      </c>
      <c r="B655" s="30" t="s">
        <v>1168</v>
      </c>
      <c r="C655" s="30" t="s">
        <v>1174</v>
      </c>
      <c r="D655" s="28">
        <v>9</v>
      </c>
      <c r="E655" s="28" t="s">
        <v>513</v>
      </c>
      <c r="F655" s="30" t="s">
        <v>928</v>
      </c>
      <c r="G655" s="30" t="s">
        <v>928</v>
      </c>
      <c r="H655" s="30" t="s">
        <v>1185</v>
      </c>
      <c r="I655" s="30">
        <v>6</v>
      </c>
      <c r="J655" s="30" t="s">
        <v>500</v>
      </c>
      <c r="K655" s="30" t="s">
        <v>930</v>
      </c>
      <c r="L655" s="30" t="s">
        <v>1186</v>
      </c>
      <c r="M655" s="30"/>
      <c r="N655" s="27" t="s">
        <v>932</v>
      </c>
      <c r="O655" s="27"/>
    </row>
    <row r="656" spans="1:15">
      <c r="A656" s="27" t="s">
        <v>318</v>
      </c>
      <c r="B656" s="30" t="s">
        <v>1168</v>
      </c>
      <c r="C656" s="30" t="s">
        <v>1174</v>
      </c>
      <c r="D656" s="28">
        <v>10</v>
      </c>
      <c r="E656" s="28" t="s">
        <v>513</v>
      </c>
      <c r="F656" s="30" t="s">
        <v>1187</v>
      </c>
      <c r="G656" s="30" t="s">
        <v>1151</v>
      </c>
      <c r="H656" s="30" t="s">
        <v>1188</v>
      </c>
      <c r="I656" s="30">
        <v>11</v>
      </c>
      <c r="J656" s="30" t="s">
        <v>500</v>
      </c>
      <c r="K656" s="30" t="s">
        <v>914</v>
      </c>
      <c r="L656" s="30" t="s">
        <v>1189</v>
      </c>
      <c r="M656" s="30" t="s">
        <v>1190</v>
      </c>
      <c r="N656" s="27" t="s">
        <v>916</v>
      </c>
      <c r="O656" s="27"/>
    </row>
    <row r="657" spans="1:15">
      <c r="A657" s="27" t="s">
        <v>318</v>
      </c>
      <c r="B657" s="30" t="s">
        <v>1168</v>
      </c>
      <c r="C657" s="30" t="s">
        <v>1174</v>
      </c>
      <c r="D657" s="28">
        <v>11</v>
      </c>
      <c r="E657" s="28" t="s">
        <v>513</v>
      </c>
      <c r="F657" s="30" t="s">
        <v>1187</v>
      </c>
      <c r="G657" s="30" t="s">
        <v>918</v>
      </c>
      <c r="H657" s="30" t="s">
        <v>1188</v>
      </c>
      <c r="I657" s="30">
        <v>6</v>
      </c>
      <c r="J657" s="30" t="s">
        <v>500</v>
      </c>
      <c r="K657" s="30" t="s">
        <v>920</v>
      </c>
      <c r="L657" s="30" t="s">
        <v>1189</v>
      </c>
      <c r="M657" s="30" t="s">
        <v>1190</v>
      </c>
      <c r="N657" s="27" t="s">
        <v>922</v>
      </c>
      <c r="O657" s="27"/>
    </row>
    <row r="658" spans="1:15">
      <c r="A658" s="27" t="s">
        <v>318</v>
      </c>
      <c r="B658" s="30" t="s">
        <v>1168</v>
      </c>
      <c r="C658" s="30" t="s">
        <v>1174</v>
      </c>
      <c r="D658" s="28">
        <v>12</v>
      </c>
      <c r="E658" s="28" t="s">
        <v>513</v>
      </c>
      <c r="F658" s="30" t="s">
        <v>1191</v>
      </c>
      <c r="G658" s="30" t="s">
        <v>1180</v>
      </c>
      <c r="H658" s="30" t="s">
        <v>1192</v>
      </c>
      <c r="I658" s="30">
        <v>11</v>
      </c>
      <c r="J658" s="30" t="s">
        <v>500</v>
      </c>
      <c r="K658" s="30" t="s">
        <v>936</v>
      </c>
      <c r="L658" s="30" t="s">
        <v>1069</v>
      </c>
      <c r="M658" s="30"/>
      <c r="N658" s="27" t="s">
        <v>938</v>
      </c>
      <c r="O658" s="27"/>
    </row>
    <row r="659" spans="1:15">
      <c r="A659" s="27" t="s">
        <v>318</v>
      </c>
      <c r="B659" s="30" t="s">
        <v>1168</v>
      </c>
      <c r="C659" s="30" t="s">
        <v>1174</v>
      </c>
      <c r="D659" s="28">
        <v>13</v>
      </c>
      <c r="E659" s="28" t="s">
        <v>513</v>
      </c>
      <c r="F659" s="30" t="s">
        <v>1193</v>
      </c>
      <c r="G659" s="30" t="s">
        <v>1066</v>
      </c>
      <c r="H659" s="30" t="s">
        <v>1194</v>
      </c>
      <c r="I659" s="30">
        <v>11</v>
      </c>
      <c r="J659" s="30" t="s">
        <v>500</v>
      </c>
      <c r="K659" s="30" t="s">
        <v>1068</v>
      </c>
      <c r="L659" s="30" t="s">
        <v>937</v>
      </c>
      <c r="M659" s="30"/>
      <c r="N659" s="27" t="s">
        <v>1070</v>
      </c>
      <c r="O659" s="27"/>
    </row>
    <row r="660" spans="1:15">
      <c r="A660" s="27" t="s">
        <v>318</v>
      </c>
      <c r="B660" s="30" t="s">
        <v>1168</v>
      </c>
      <c r="C660" s="30" t="s">
        <v>1174</v>
      </c>
      <c r="D660" s="28">
        <v>14</v>
      </c>
      <c r="E660" s="28" t="s">
        <v>513</v>
      </c>
      <c r="F660" s="30" t="s">
        <v>697</v>
      </c>
      <c r="G660" s="30" t="s">
        <v>1084</v>
      </c>
      <c r="H660" s="30" t="s">
        <v>1195</v>
      </c>
      <c r="I660" s="30">
        <v>60</v>
      </c>
      <c r="J660" s="30" t="s">
        <v>500</v>
      </c>
      <c r="K660" s="30" t="s">
        <v>699</v>
      </c>
      <c r="L660" s="30" t="s">
        <v>700</v>
      </c>
      <c r="M660" s="30"/>
      <c r="N660" s="27" t="s">
        <v>627</v>
      </c>
      <c r="O660" s="27"/>
    </row>
    <row r="661" spans="1:15">
      <c r="A661" s="27" t="s">
        <v>342</v>
      </c>
      <c r="B661" s="27" t="s">
        <v>346</v>
      </c>
      <c r="C661" s="27" t="s">
        <v>1926</v>
      </c>
      <c r="D661" s="28">
        <v>1</v>
      </c>
      <c r="E661" s="29" t="s">
        <v>496</v>
      </c>
      <c r="F661" s="27" t="s">
        <v>509</v>
      </c>
      <c r="G661" s="27" t="s">
        <v>509</v>
      </c>
      <c r="H661" s="27" t="s">
        <v>1927</v>
      </c>
      <c r="I661" s="27">
        <v>13</v>
      </c>
      <c r="J661" s="27" t="s">
        <v>516</v>
      </c>
      <c r="K661" s="27" t="s">
        <v>511</v>
      </c>
      <c r="M661" s="27"/>
      <c r="N661" s="27"/>
      <c r="O661" s="27"/>
    </row>
    <row r="662" spans="1:15">
      <c r="A662" s="27" t="s">
        <v>342</v>
      </c>
      <c r="B662" s="27" t="s">
        <v>346</v>
      </c>
      <c r="C662" s="27" t="s">
        <v>1926</v>
      </c>
      <c r="D662" s="28">
        <v>2</v>
      </c>
      <c r="E662" s="29" t="s">
        <v>496</v>
      </c>
      <c r="F662" s="27" t="s">
        <v>514</v>
      </c>
      <c r="G662" s="32" t="s">
        <v>498</v>
      </c>
      <c r="H662" s="27" t="s">
        <v>1928</v>
      </c>
      <c r="I662" s="27">
        <v>10</v>
      </c>
      <c r="J662" s="27" t="s">
        <v>516</v>
      </c>
      <c r="K662" s="27" t="s">
        <v>501</v>
      </c>
      <c r="L662" s="27" t="s">
        <v>824</v>
      </c>
      <c r="M662" s="27"/>
      <c r="N662" s="27" t="s">
        <v>502</v>
      </c>
      <c r="O662" s="27"/>
    </row>
    <row r="663" spans="1:15">
      <c r="A663" s="27" t="s">
        <v>342</v>
      </c>
      <c r="B663" s="27" t="s">
        <v>346</v>
      </c>
      <c r="C663" s="27" t="s">
        <v>1929</v>
      </c>
      <c r="D663" s="28">
        <v>1</v>
      </c>
      <c r="E663" s="29" t="s">
        <v>513</v>
      </c>
      <c r="F663" s="27" t="s">
        <v>1930</v>
      </c>
      <c r="G663" s="27" t="s">
        <v>1930</v>
      </c>
      <c r="H663" s="27" t="s">
        <v>1932</v>
      </c>
      <c r="I663" s="27">
        <v>4</v>
      </c>
      <c r="J663" s="27" t="s">
        <v>516</v>
      </c>
      <c r="K663" s="27" t="s">
        <v>1316</v>
      </c>
      <c r="M663" s="27"/>
      <c r="N663" s="27"/>
      <c r="O663" s="27"/>
    </row>
    <row r="664" spans="1:15">
      <c r="A664" s="27" t="s">
        <v>342</v>
      </c>
      <c r="B664" s="27" t="s">
        <v>346</v>
      </c>
      <c r="C664" s="27" t="s">
        <v>1929</v>
      </c>
      <c r="D664" s="28">
        <v>2</v>
      </c>
      <c r="E664" s="29" t="s">
        <v>513</v>
      </c>
      <c r="F664" s="27" t="s">
        <v>1873</v>
      </c>
      <c r="G664" s="27" t="s">
        <v>1873</v>
      </c>
      <c r="H664" s="27" t="s">
        <v>1874</v>
      </c>
      <c r="I664" s="27">
        <v>1</v>
      </c>
      <c r="J664" s="27" t="s">
        <v>516</v>
      </c>
      <c r="K664" s="27" t="s">
        <v>1934</v>
      </c>
      <c r="L664" s="27" t="s">
        <v>1537</v>
      </c>
      <c r="M664" s="27"/>
      <c r="N664" s="37" t="s">
        <v>860</v>
      </c>
      <c r="O664" s="27"/>
    </row>
    <row r="665" spans="1:15">
      <c r="A665" s="27" t="s">
        <v>342</v>
      </c>
      <c r="B665" s="27" t="s">
        <v>346</v>
      </c>
      <c r="C665" s="27" t="s">
        <v>1929</v>
      </c>
      <c r="D665" s="28">
        <v>3</v>
      </c>
      <c r="E665" s="29" t="s">
        <v>513</v>
      </c>
      <c r="F665" s="27" t="s">
        <v>1900</v>
      </c>
      <c r="G665" s="27" t="s">
        <v>1900</v>
      </c>
      <c r="H665" s="27" t="s">
        <v>1901</v>
      </c>
      <c r="I665" s="27">
        <v>1</v>
      </c>
      <c r="J665" s="27" t="s">
        <v>516</v>
      </c>
      <c r="K665" s="27" t="s">
        <v>1902</v>
      </c>
      <c r="L665" s="27" t="s">
        <v>1903</v>
      </c>
      <c r="M665" s="27"/>
      <c r="N665" s="37" t="s">
        <v>1904</v>
      </c>
      <c r="O665" s="27"/>
    </row>
    <row r="666" spans="1:15">
      <c r="A666" s="27" t="s">
        <v>342</v>
      </c>
      <c r="B666" s="27" t="s">
        <v>346</v>
      </c>
      <c r="C666" s="27" t="s">
        <v>1929</v>
      </c>
      <c r="D666" s="28">
        <v>4</v>
      </c>
      <c r="E666" s="29" t="s">
        <v>513</v>
      </c>
      <c r="F666" s="27" t="s">
        <v>514</v>
      </c>
      <c r="G666" s="27" t="s">
        <v>498</v>
      </c>
      <c r="H666" s="27" t="s">
        <v>1935</v>
      </c>
      <c r="I666" s="27">
        <v>10</v>
      </c>
      <c r="J666" s="27" t="s">
        <v>516</v>
      </c>
      <c r="K666" s="27" t="s">
        <v>501</v>
      </c>
      <c r="L666" s="27" t="s">
        <v>866</v>
      </c>
      <c r="M666" s="27"/>
      <c r="N666" s="27" t="s">
        <v>502</v>
      </c>
      <c r="O666" s="27"/>
    </row>
    <row r="667" spans="1:15">
      <c r="A667" s="27" t="s">
        <v>342</v>
      </c>
      <c r="B667" s="27" t="s">
        <v>346</v>
      </c>
      <c r="C667" s="27" t="s">
        <v>1929</v>
      </c>
      <c r="D667" s="28">
        <v>5</v>
      </c>
      <c r="E667" s="29" t="s">
        <v>513</v>
      </c>
      <c r="F667" s="27" t="s">
        <v>628</v>
      </c>
      <c r="G667" s="27" t="s">
        <v>629</v>
      </c>
      <c r="H667" s="27" t="s">
        <v>1866</v>
      </c>
      <c r="I667" s="27">
        <v>8</v>
      </c>
      <c r="J667" s="27" t="s">
        <v>516</v>
      </c>
      <c r="K667" s="27" t="s">
        <v>631</v>
      </c>
      <c r="L667" s="27" t="s">
        <v>826</v>
      </c>
      <c r="M667" s="27"/>
      <c r="N667" s="27" t="s">
        <v>508</v>
      </c>
      <c r="O667" s="27"/>
    </row>
    <row r="668" spans="1:15">
      <c r="A668" s="27" t="s">
        <v>342</v>
      </c>
      <c r="B668" s="27" t="s">
        <v>346</v>
      </c>
      <c r="C668" s="27" t="s">
        <v>1929</v>
      </c>
      <c r="D668" s="28">
        <v>6</v>
      </c>
      <c r="E668" s="29" t="s">
        <v>513</v>
      </c>
      <c r="F668" s="27" t="s">
        <v>669</v>
      </c>
      <c r="G668" s="27" t="s">
        <v>634</v>
      </c>
      <c r="H668" s="27" t="s">
        <v>1867</v>
      </c>
      <c r="I668" s="27">
        <v>80</v>
      </c>
      <c r="J668" s="27" t="s">
        <v>516</v>
      </c>
      <c r="K668" s="27" t="s">
        <v>636</v>
      </c>
      <c r="L668" s="27" t="s">
        <v>829</v>
      </c>
      <c r="M668" s="27"/>
      <c r="N668" s="27" t="s">
        <v>638</v>
      </c>
      <c r="O668" s="27"/>
    </row>
    <row r="669" spans="1:15">
      <c r="A669" s="27" t="s">
        <v>2031</v>
      </c>
      <c r="B669" s="27" t="s">
        <v>134</v>
      </c>
      <c r="C669" s="27" t="s">
        <v>740</v>
      </c>
      <c r="D669" s="28">
        <v>1</v>
      </c>
      <c r="E669" s="29" t="s">
        <v>496</v>
      </c>
      <c r="F669" s="27" t="s">
        <v>666</v>
      </c>
      <c r="G669" s="30" t="s">
        <v>667</v>
      </c>
      <c r="H669" s="27" t="s">
        <v>499</v>
      </c>
      <c r="I669" s="27">
        <v>10</v>
      </c>
      <c r="J669" s="27" t="s">
        <v>500</v>
      </c>
      <c r="K669" s="27" t="s">
        <v>741</v>
      </c>
      <c r="L669" s="30"/>
      <c r="M669" s="31"/>
      <c r="N669" s="27" t="s">
        <v>502</v>
      </c>
      <c r="O669" s="27"/>
    </row>
    <row r="670" spans="1:15">
      <c r="A670" s="27" t="s">
        <v>2031</v>
      </c>
      <c r="B670" s="27" t="s">
        <v>134</v>
      </c>
      <c r="C670" s="27" t="s">
        <v>740</v>
      </c>
      <c r="D670" s="28">
        <v>2</v>
      </c>
      <c r="E670" s="29" t="s">
        <v>496</v>
      </c>
      <c r="F670" s="27" t="s">
        <v>504</v>
      </c>
      <c r="G670" s="31" t="s">
        <v>505</v>
      </c>
      <c r="H670" s="27" t="s">
        <v>742</v>
      </c>
      <c r="I670" s="27">
        <v>8</v>
      </c>
      <c r="J670" s="27" t="s">
        <v>500</v>
      </c>
      <c r="K670" s="27" t="s">
        <v>631</v>
      </c>
      <c r="L670" s="30"/>
      <c r="M670" s="31"/>
      <c r="N670" s="27" t="s">
        <v>508</v>
      </c>
      <c r="O670" s="27"/>
    </row>
    <row r="671" spans="1:15">
      <c r="A671" s="27" t="s">
        <v>2031</v>
      </c>
      <c r="B671" s="27" t="s">
        <v>134</v>
      </c>
      <c r="C671" s="27" t="s">
        <v>740</v>
      </c>
      <c r="D671" s="28">
        <v>3</v>
      </c>
      <c r="E671" s="29" t="s">
        <v>496</v>
      </c>
      <c r="F671" s="27" t="s">
        <v>509</v>
      </c>
      <c r="G671" s="31" t="s">
        <v>509</v>
      </c>
      <c r="H671" s="27" t="s">
        <v>743</v>
      </c>
      <c r="I671" s="27">
        <v>13</v>
      </c>
      <c r="J671" s="27" t="s">
        <v>516</v>
      </c>
      <c r="K671" s="27" t="s">
        <v>744</v>
      </c>
      <c r="L671" s="30"/>
      <c r="M671" s="31"/>
      <c r="N671" s="27"/>
      <c r="O671" s="27"/>
    </row>
    <row r="672" spans="1:15">
      <c r="A672" s="27" t="s">
        <v>2031</v>
      </c>
      <c r="B672" s="27" t="s">
        <v>134</v>
      </c>
      <c r="C672" s="27" t="s">
        <v>745</v>
      </c>
      <c r="D672" s="28">
        <v>1</v>
      </c>
      <c r="E672" s="29" t="s">
        <v>513</v>
      </c>
      <c r="F672" s="27" t="s">
        <v>746</v>
      </c>
      <c r="G672" s="35" t="s">
        <v>667</v>
      </c>
      <c r="H672" s="27" t="s">
        <v>747</v>
      </c>
      <c r="I672" s="27">
        <v>10</v>
      </c>
      <c r="J672" s="27" t="s">
        <v>500</v>
      </c>
      <c r="K672" s="35" t="s">
        <v>741</v>
      </c>
      <c r="L672" s="27" t="s">
        <v>517</v>
      </c>
      <c r="M672" s="27"/>
      <c r="N672" s="27" t="s">
        <v>502</v>
      </c>
      <c r="O672" s="27"/>
    </row>
    <row r="673" spans="1:15">
      <c r="A673" s="27" t="s">
        <v>2031</v>
      </c>
      <c r="B673" s="27" t="s">
        <v>134</v>
      </c>
      <c r="C673" s="27" t="s">
        <v>745</v>
      </c>
      <c r="D673" s="28">
        <v>2</v>
      </c>
      <c r="E673" s="29" t="s">
        <v>513</v>
      </c>
      <c r="F673" s="27" t="s">
        <v>504</v>
      </c>
      <c r="G673" s="31" t="s">
        <v>505</v>
      </c>
      <c r="H673" s="27" t="s">
        <v>748</v>
      </c>
      <c r="I673" s="27">
        <v>8</v>
      </c>
      <c r="J673" s="27" t="s">
        <v>500</v>
      </c>
      <c r="K673" s="27" t="s">
        <v>631</v>
      </c>
      <c r="L673" s="30" t="s">
        <v>632</v>
      </c>
      <c r="M673" s="27"/>
      <c r="N673" s="27" t="s">
        <v>508</v>
      </c>
      <c r="O673" s="27"/>
    </row>
    <row r="674" spans="1:15">
      <c r="A674" s="27" t="s">
        <v>2031</v>
      </c>
      <c r="B674" s="27" t="s">
        <v>134</v>
      </c>
      <c r="C674" s="27" t="s">
        <v>745</v>
      </c>
      <c r="D674" s="28">
        <v>3</v>
      </c>
      <c r="E674" s="29" t="s">
        <v>513</v>
      </c>
      <c r="F674" s="27" t="s">
        <v>669</v>
      </c>
      <c r="G674" s="31" t="s">
        <v>749</v>
      </c>
      <c r="H674" s="27" t="s">
        <v>635</v>
      </c>
      <c r="I674" s="27">
        <v>80</v>
      </c>
      <c r="J674" s="27" t="s">
        <v>500</v>
      </c>
      <c r="K674" s="27" t="s">
        <v>636</v>
      </c>
      <c r="L674" s="30" t="s">
        <v>637</v>
      </c>
      <c r="M674" s="27"/>
      <c r="N674" s="27" t="s">
        <v>638</v>
      </c>
      <c r="O674" s="27"/>
    </row>
    <row r="675" spans="1:15">
      <c r="A675" s="27" t="s">
        <v>2031</v>
      </c>
      <c r="B675" s="27" t="s">
        <v>134</v>
      </c>
      <c r="C675" s="27" t="s">
        <v>745</v>
      </c>
      <c r="D675" s="28">
        <v>4</v>
      </c>
      <c r="E675" s="29" t="s">
        <v>513</v>
      </c>
      <c r="F675" s="35" t="s">
        <v>750</v>
      </c>
      <c r="G675" s="35" t="s">
        <v>751</v>
      </c>
      <c r="H675" s="27" t="s">
        <v>752</v>
      </c>
      <c r="I675" s="27">
        <v>1</v>
      </c>
      <c r="J675" s="27" t="s">
        <v>500</v>
      </c>
      <c r="K675" s="27" t="s">
        <v>753</v>
      </c>
      <c r="L675" s="30" t="s">
        <v>626</v>
      </c>
      <c r="M675" s="27"/>
      <c r="N675" s="27" t="s">
        <v>754</v>
      </c>
      <c r="O675" s="27"/>
    </row>
    <row r="676" spans="1:15">
      <c r="A676" s="27" t="s">
        <v>2031</v>
      </c>
      <c r="B676" s="27" t="s">
        <v>134</v>
      </c>
      <c r="C676" s="27" t="s">
        <v>745</v>
      </c>
      <c r="D676" s="28">
        <v>5</v>
      </c>
      <c r="E676" s="29" t="s">
        <v>513</v>
      </c>
      <c r="F676" s="27" t="s">
        <v>755</v>
      </c>
      <c r="G676" s="31" t="s">
        <v>756</v>
      </c>
      <c r="H676" s="27" t="s">
        <v>757</v>
      </c>
      <c r="I676" s="27">
        <v>1</v>
      </c>
      <c r="J676" s="27" t="s">
        <v>500</v>
      </c>
      <c r="K676" s="27" t="s">
        <v>758</v>
      </c>
      <c r="L676" s="30" t="s">
        <v>759</v>
      </c>
      <c r="M676" s="27"/>
      <c r="N676" s="27" t="s">
        <v>760</v>
      </c>
      <c r="O676" s="27"/>
    </row>
    <row r="677" spans="1:15">
      <c r="A677" s="27" t="s">
        <v>2031</v>
      </c>
      <c r="B677" s="27" t="s">
        <v>134</v>
      </c>
      <c r="C677" s="27" t="s">
        <v>745</v>
      </c>
      <c r="D677" s="28">
        <v>6</v>
      </c>
      <c r="E677" s="29" t="s">
        <v>513</v>
      </c>
      <c r="F677" s="27" t="s">
        <v>761</v>
      </c>
      <c r="G677" s="34" t="s">
        <v>762</v>
      </c>
      <c r="H677" s="27" t="s">
        <v>763</v>
      </c>
      <c r="I677" s="27">
        <v>2</v>
      </c>
      <c r="J677" s="27" t="s">
        <v>500</v>
      </c>
      <c r="K677" s="36" t="s">
        <v>764</v>
      </c>
      <c r="L677" s="30" t="s">
        <v>765</v>
      </c>
      <c r="M677" s="27"/>
      <c r="N677" s="37" t="s">
        <v>766</v>
      </c>
      <c r="O677" s="27"/>
    </row>
    <row r="678" spans="1:15" ht="40.5">
      <c r="A678" s="27" t="s">
        <v>2031</v>
      </c>
      <c r="B678" s="27" t="s">
        <v>134</v>
      </c>
      <c r="C678" s="27" t="s">
        <v>745</v>
      </c>
      <c r="D678" s="28">
        <v>7</v>
      </c>
      <c r="E678" s="29" t="s">
        <v>513</v>
      </c>
      <c r="F678" s="27" t="s">
        <v>810</v>
      </c>
      <c r="G678" s="34" t="s">
        <v>768</v>
      </c>
      <c r="H678" s="27" t="s">
        <v>769</v>
      </c>
      <c r="I678" s="27">
        <v>8</v>
      </c>
      <c r="J678" s="27" t="s">
        <v>500</v>
      </c>
      <c r="K678" s="36" t="s">
        <v>770</v>
      </c>
      <c r="L678" s="30" t="s">
        <v>771</v>
      </c>
      <c r="M678" s="27"/>
      <c r="N678" s="37" t="s">
        <v>772</v>
      </c>
      <c r="O678" s="27"/>
    </row>
    <row r="679" spans="1:15">
      <c r="A679" s="27" t="s">
        <v>2031</v>
      </c>
      <c r="B679" s="27" t="s">
        <v>134</v>
      </c>
      <c r="C679" s="27" t="s">
        <v>745</v>
      </c>
      <c r="D679" s="28">
        <v>8</v>
      </c>
      <c r="E679" s="29" t="s">
        <v>513</v>
      </c>
      <c r="F679" s="27" t="s">
        <v>773</v>
      </c>
      <c r="G679" s="34" t="s">
        <v>774</v>
      </c>
      <c r="H679" s="27" t="s">
        <v>775</v>
      </c>
      <c r="I679" s="27">
        <v>22</v>
      </c>
      <c r="J679" s="27" t="s">
        <v>500</v>
      </c>
      <c r="K679" s="36" t="s">
        <v>776</v>
      </c>
      <c r="L679" s="30" t="s">
        <v>777</v>
      </c>
      <c r="M679" s="27"/>
      <c r="N679" s="37" t="s">
        <v>778</v>
      </c>
      <c r="O679" s="27"/>
    </row>
    <row r="680" spans="1:15">
      <c r="A680" s="27" t="s">
        <v>2031</v>
      </c>
      <c r="B680" s="27" t="s">
        <v>134</v>
      </c>
      <c r="C680" s="27" t="s">
        <v>745</v>
      </c>
      <c r="D680" s="28">
        <v>9</v>
      </c>
      <c r="E680" s="29" t="s">
        <v>513</v>
      </c>
      <c r="F680" s="27" t="s">
        <v>779</v>
      </c>
      <c r="G680" s="31" t="s">
        <v>780</v>
      </c>
      <c r="H680" s="27" t="s">
        <v>781</v>
      </c>
      <c r="I680" s="27">
        <v>4</v>
      </c>
      <c r="J680" s="27" t="s">
        <v>500</v>
      </c>
      <c r="K680" s="30" t="s">
        <v>782</v>
      </c>
      <c r="L680" s="30" t="s">
        <v>783</v>
      </c>
      <c r="M680" s="27"/>
      <c r="N680" s="37" t="s">
        <v>784</v>
      </c>
      <c r="O680" s="27"/>
    </row>
    <row r="681" spans="1:15">
      <c r="A681" s="27" t="s">
        <v>2031</v>
      </c>
      <c r="B681" s="27" t="s">
        <v>134</v>
      </c>
      <c r="C681" s="27" t="s">
        <v>745</v>
      </c>
      <c r="D681" s="28">
        <v>10</v>
      </c>
      <c r="E681" s="29" t="s">
        <v>513</v>
      </c>
      <c r="F681" s="27" t="s">
        <v>785</v>
      </c>
      <c r="G681" s="34" t="s">
        <v>786</v>
      </c>
      <c r="H681" s="27" t="s">
        <v>787</v>
      </c>
      <c r="I681" s="27">
        <v>160</v>
      </c>
      <c r="J681" s="27" t="s">
        <v>500</v>
      </c>
      <c r="K681" s="36" t="s">
        <v>788</v>
      </c>
      <c r="L681" s="30" t="s">
        <v>789</v>
      </c>
      <c r="M681" s="27"/>
      <c r="N681" s="37" t="s">
        <v>790</v>
      </c>
      <c r="O681" s="27"/>
    </row>
    <row r="682" spans="1:15" ht="27">
      <c r="A682" s="27" t="s">
        <v>2031</v>
      </c>
      <c r="B682" s="27" t="s">
        <v>134</v>
      </c>
      <c r="C682" s="27" t="s">
        <v>745</v>
      </c>
      <c r="D682" s="28">
        <v>11</v>
      </c>
      <c r="E682" s="29" t="s">
        <v>513</v>
      </c>
      <c r="F682" s="27" t="s">
        <v>791</v>
      </c>
      <c r="G682" s="31" t="s">
        <v>792</v>
      </c>
      <c r="H682" s="27" t="s">
        <v>793</v>
      </c>
      <c r="I682" s="27">
        <v>1</v>
      </c>
      <c r="J682" s="27" t="s">
        <v>500</v>
      </c>
      <c r="K682" s="27" t="s">
        <v>794</v>
      </c>
      <c r="L682" s="30" t="s">
        <v>795</v>
      </c>
      <c r="M682" s="32" t="s">
        <v>796</v>
      </c>
      <c r="N682" s="27" t="s">
        <v>797</v>
      </c>
      <c r="O682" s="27"/>
    </row>
    <row r="683" spans="1:15" ht="81">
      <c r="A683" s="27" t="s">
        <v>2031</v>
      </c>
      <c r="B683" s="27" t="s">
        <v>134</v>
      </c>
      <c r="C683" s="27" t="s">
        <v>745</v>
      </c>
      <c r="D683" s="28">
        <v>12</v>
      </c>
      <c r="E683" s="29" t="s">
        <v>513</v>
      </c>
      <c r="F683" s="27" t="s">
        <v>798</v>
      </c>
      <c r="G683" s="31" t="s">
        <v>799</v>
      </c>
      <c r="H683" s="27" t="s">
        <v>800</v>
      </c>
      <c r="I683" s="27">
        <v>1</v>
      </c>
      <c r="J683" s="27" t="s">
        <v>500</v>
      </c>
      <c r="K683" s="27" t="s">
        <v>801</v>
      </c>
      <c r="L683" s="30" t="s">
        <v>802</v>
      </c>
      <c r="M683" s="32" t="s">
        <v>803</v>
      </c>
      <c r="N683" s="27" t="s">
        <v>804</v>
      </c>
      <c r="O683" s="27"/>
    </row>
    <row r="684" spans="1:15">
      <c r="A684" s="27" t="s">
        <v>325</v>
      </c>
      <c r="B684" s="27" t="s">
        <v>861</v>
      </c>
      <c r="C684" s="27" t="s">
        <v>862</v>
      </c>
      <c r="D684" s="28">
        <v>1</v>
      </c>
      <c r="E684" s="29" t="s">
        <v>496</v>
      </c>
      <c r="F684" s="27" t="s">
        <v>666</v>
      </c>
      <c r="G684" s="31" t="s">
        <v>667</v>
      </c>
      <c r="H684" s="27" t="s">
        <v>499</v>
      </c>
      <c r="I684" s="27">
        <v>10</v>
      </c>
      <c r="J684" s="27" t="s">
        <v>500</v>
      </c>
      <c r="K684" s="27" t="s">
        <v>501</v>
      </c>
      <c r="M684" s="27"/>
      <c r="N684" s="27" t="s">
        <v>502</v>
      </c>
      <c r="O684" s="27"/>
    </row>
    <row r="685" spans="1:15">
      <c r="A685" s="27" t="s">
        <v>325</v>
      </c>
      <c r="B685" s="27" t="s">
        <v>861</v>
      </c>
      <c r="C685" s="27" t="s">
        <v>862</v>
      </c>
      <c r="D685" s="28">
        <v>2</v>
      </c>
      <c r="E685" s="29" t="s">
        <v>496</v>
      </c>
      <c r="F685" s="27" t="s">
        <v>504</v>
      </c>
      <c r="G685" s="41" t="s">
        <v>629</v>
      </c>
      <c r="H685" s="27" t="s">
        <v>506</v>
      </c>
      <c r="I685" s="27">
        <v>80</v>
      </c>
      <c r="J685" s="27" t="s">
        <v>500</v>
      </c>
      <c r="K685" s="30" t="s">
        <v>631</v>
      </c>
      <c r="M685" s="27"/>
      <c r="N685" s="27" t="s">
        <v>508</v>
      </c>
      <c r="O685" s="27"/>
    </row>
    <row r="686" spans="1:15">
      <c r="A686" s="27" t="s">
        <v>325</v>
      </c>
      <c r="B686" s="27" t="s">
        <v>861</v>
      </c>
      <c r="C686" s="27" t="s">
        <v>862</v>
      </c>
      <c r="D686" s="28">
        <v>3</v>
      </c>
      <c r="E686" s="29" t="s">
        <v>496</v>
      </c>
      <c r="F686" s="27" t="s">
        <v>509</v>
      </c>
      <c r="G686" s="27" t="s">
        <v>509</v>
      </c>
      <c r="H686" s="27" t="s">
        <v>510</v>
      </c>
      <c r="I686" s="27">
        <v>13</v>
      </c>
      <c r="J686" s="27" t="s">
        <v>500</v>
      </c>
      <c r="K686" s="30" t="s">
        <v>511</v>
      </c>
      <c r="M686" s="27"/>
      <c r="N686" s="27"/>
      <c r="O686" s="27"/>
    </row>
    <row r="687" spans="1:15">
      <c r="A687" s="27" t="s">
        <v>325</v>
      </c>
      <c r="B687" s="27" t="s">
        <v>861</v>
      </c>
      <c r="C687" s="27" t="s">
        <v>863</v>
      </c>
      <c r="D687" s="28">
        <v>1</v>
      </c>
      <c r="E687" s="29" t="s">
        <v>513</v>
      </c>
      <c r="F687" s="27" t="s">
        <v>746</v>
      </c>
      <c r="G687" s="32" t="s">
        <v>864</v>
      </c>
      <c r="H687" s="27" t="s">
        <v>747</v>
      </c>
      <c r="I687" s="27">
        <v>10</v>
      </c>
      <c r="J687" s="27" t="s">
        <v>500</v>
      </c>
      <c r="K687" s="27" t="s">
        <v>865</v>
      </c>
      <c r="L687" s="27" t="s">
        <v>866</v>
      </c>
      <c r="M687" s="27"/>
      <c r="N687" s="27" t="s">
        <v>867</v>
      </c>
      <c r="O687" s="27"/>
    </row>
    <row r="688" spans="1:15">
      <c r="A688" s="27" t="s">
        <v>325</v>
      </c>
      <c r="B688" s="27" t="s">
        <v>861</v>
      </c>
      <c r="C688" s="27" t="s">
        <v>863</v>
      </c>
      <c r="D688" s="28">
        <v>2</v>
      </c>
      <c r="E688" s="29" t="s">
        <v>513</v>
      </c>
      <c r="F688" s="27" t="s">
        <v>633</v>
      </c>
      <c r="G688" s="32" t="s">
        <v>749</v>
      </c>
      <c r="H688" s="27" t="s">
        <v>868</v>
      </c>
      <c r="I688" s="27">
        <v>80</v>
      </c>
      <c r="J688" s="27" t="s">
        <v>500</v>
      </c>
      <c r="K688" s="27" t="s">
        <v>636</v>
      </c>
      <c r="L688" s="27" t="s">
        <v>829</v>
      </c>
      <c r="M688" s="27"/>
      <c r="N688" s="27" t="s">
        <v>638</v>
      </c>
      <c r="O688" s="27"/>
    </row>
    <row r="689" spans="1:15">
      <c r="A689" s="27" t="s">
        <v>325</v>
      </c>
      <c r="B689" s="27" t="s">
        <v>861</v>
      </c>
      <c r="C689" s="27" t="s">
        <v>863</v>
      </c>
      <c r="D689" s="28">
        <v>3</v>
      </c>
      <c r="E689" s="29" t="s">
        <v>513</v>
      </c>
      <c r="F689" s="27" t="s">
        <v>504</v>
      </c>
      <c r="G689" s="32" t="s">
        <v>505</v>
      </c>
      <c r="H689" s="27" t="s">
        <v>630</v>
      </c>
      <c r="I689" s="27">
        <v>8</v>
      </c>
      <c r="J689" s="27" t="s">
        <v>500</v>
      </c>
      <c r="K689" s="27" t="s">
        <v>631</v>
      </c>
      <c r="L689" s="27" t="s">
        <v>632</v>
      </c>
      <c r="M689" s="27"/>
      <c r="N689" s="27" t="s">
        <v>508</v>
      </c>
      <c r="O689" s="27"/>
    </row>
    <row r="690" spans="1:15">
      <c r="A690" s="27" t="s">
        <v>325</v>
      </c>
      <c r="B690" s="27" t="s">
        <v>861</v>
      </c>
      <c r="C690" s="27" t="s">
        <v>863</v>
      </c>
      <c r="D690" s="28">
        <v>4</v>
      </c>
      <c r="E690" s="29" t="s">
        <v>513</v>
      </c>
      <c r="F690" s="27" t="s">
        <v>869</v>
      </c>
      <c r="G690" s="32" t="s">
        <v>870</v>
      </c>
      <c r="H690" s="27" t="s">
        <v>672</v>
      </c>
      <c r="I690" s="27">
        <v>10</v>
      </c>
      <c r="J690" s="27" t="s">
        <v>500</v>
      </c>
      <c r="K690" s="27" t="s">
        <v>673</v>
      </c>
      <c r="L690" s="27" t="s">
        <v>674</v>
      </c>
      <c r="M690" s="27"/>
      <c r="N690" s="27" t="s">
        <v>675</v>
      </c>
      <c r="O690" s="27"/>
    </row>
    <row r="691" spans="1:15">
      <c r="A691" s="27" t="s">
        <v>325</v>
      </c>
      <c r="B691" s="27" t="s">
        <v>861</v>
      </c>
      <c r="C691" s="27" t="s">
        <v>863</v>
      </c>
      <c r="D691" s="28">
        <v>5</v>
      </c>
      <c r="E691" s="29" t="s">
        <v>513</v>
      </c>
      <c r="F691" s="27" t="s">
        <v>871</v>
      </c>
      <c r="G691" s="32" t="s">
        <v>872</v>
      </c>
      <c r="H691" s="27" t="s">
        <v>873</v>
      </c>
      <c r="I691" s="27">
        <v>22</v>
      </c>
      <c r="J691" s="27" t="s">
        <v>500</v>
      </c>
      <c r="K691" s="27" t="s">
        <v>874</v>
      </c>
      <c r="L691" s="27" t="s">
        <v>875</v>
      </c>
      <c r="M691" s="27"/>
      <c r="N691" s="27" t="s">
        <v>876</v>
      </c>
      <c r="O691" s="27"/>
    </row>
    <row r="692" spans="1:15">
      <c r="A692" s="27" t="s">
        <v>325</v>
      </c>
      <c r="B692" s="27" t="s">
        <v>861</v>
      </c>
      <c r="C692" s="27" t="s">
        <v>863</v>
      </c>
      <c r="D692" s="28">
        <v>6</v>
      </c>
      <c r="E692" s="29" t="s">
        <v>513</v>
      </c>
      <c r="F692" s="27" t="s">
        <v>676</v>
      </c>
      <c r="G692" s="32" t="s">
        <v>877</v>
      </c>
      <c r="H692" s="27" t="s">
        <v>678</v>
      </c>
      <c r="I692" s="27">
        <v>1</v>
      </c>
      <c r="J692" s="27" t="s">
        <v>500</v>
      </c>
      <c r="K692" s="27" t="s">
        <v>679</v>
      </c>
      <c r="L692" s="27" t="s">
        <v>680</v>
      </c>
      <c r="M692" s="27"/>
      <c r="N692" s="27" t="s">
        <v>682</v>
      </c>
      <c r="O692" s="27"/>
    </row>
    <row r="693" spans="1:15">
      <c r="A693" s="27" t="s">
        <v>325</v>
      </c>
      <c r="B693" s="27" t="s">
        <v>861</v>
      </c>
      <c r="C693" s="27" t="s">
        <v>863</v>
      </c>
      <c r="D693" s="28">
        <v>7</v>
      </c>
      <c r="E693" s="29" t="s">
        <v>513</v>
      </c>
      <c r="F693" s="27" t="s">
        <v>639</v>
      </c>
      <c r="G693" s="32" t="s">
        <v>878</v>
      </c>
      <c r="H693" s="27" t="s">
        <v>641</v>
      </c>
      <c r="I693" s="27">
        <v>2</v>
      </c>
      <c r="J693" s="27" t="s">
        <v>500</v>
      </c>
      <c r="K693" s="27" t="s">
        <v>642</v>
      </c>
      <c r="L693" s="27" t="s">
        <v>643</v>
      </c>
      <c r="M693" s="27"/>
      <c r="N693" s="27" t="s">
        <v>644</v>
      </c>
      <c r="O693" s="27"/>
    </row>
    <row r="694" spans="1:15">
      <c r="A694" s="27" t="s">
        <v>325</v>
      </c>
      <c r="B694" s="27" t="s">
        <v>861</v>
      </c>
      <c r="C694" s="27" t="s">
        <v>863</v>
      </c>
      <c r="D694" s="28">
        <v>8</v>
      </c>
      <c r="E694" s="29" t="s">
        <v>513</v>
      </c>
      <c r="F694" s="27" t="s">
        <v>879</v>
      </c>
      <c r="G694" s="32" t="s">
        <v>880</v>
      </c>
      <c r="H694" s="27" t="s">
        <v>881</v>
      </c>
      <c r="I694" s="27">
        <v>3</v>
      </c>
      <c r="J694" s="27" t="s">
        <v>500</v>
      </c>
      <c r="K694" s="27" t="s">
        <v>882</v>
      </c>
      <c r="L694" s="27" t="s">
        <v>883</v>
      </c>
      <c r="M694" s="27"/>
      <c r="N694" s="27" t="s">
        <v>884</v>
      </c>
      <c r="O694" s="27"/>
    </row>
    <row r="695" spans="1:15">
      <c r="A695" s="27" t="s">
        <v>325</v>
      </c>
      <c r="B695" s="27" t="s">
        <v>861</v>
      </c>
      <c r="C695" s="27" t="s">
        <v>863</v>
      </c>
      <c r="D695" s="28">
        <v>9</v>
      </c>
      <c r="E695" s="29" t="s">
        <v>513</v>
      </c>
      <c r="F695" s="27" t="s">
        <v>652</v>
      </c>
      <c r="G695" s="32" t="s">
        <v>885</v>
      </c>
      <c r="H695" s="27" t="s">
        <v>886</v>
      </c>
      <c r="I695" s="27">
        <v>6</v>
      </c>
      <c r="J695" s="27" t="s">
        <v>500</v>
      </c>
      <c r="K695" s="27" t="s">
        <v>655</v>
      </c>
      <c r="L695" s="27" t="s">
        <v>656</v>
      </c>
      <c r="M695" s="27"/>
      <c r="N695" s="27" t="s">
        <v>657</v>
      </c>
      <c r="O695" s="27"/>
    </row>
    <row r="696" spans="1:15" ht="27">
      <c r="A696" s="27" t="s">
        <v>325</v>
      </c>
      <c r="B696" s="27" t="s">
        <v>861</v>
      </c>
      <c r="C696" s="27" t="s">
        <v>863</v>
      </c>
      <c r="D696" s="28">
        <v>10</v>
      </c>
      <c r="E696" s="29" t="s">
        <v>513</v>
      </c>
      <c r="F696" s="27" t="s">
        <v>645</v>
      </c>
      <c r="G696" s="32" t="s">
        <v>887</v>
      </c>
      <c r="H696" s="27" t="s">
        <v>647</v>
      </c>
      <c r="I696" s="27">
        <v>1</v>
      </c>
      <c r="J696" s="27" t="s">
        <v>500</v>
      </c>
      <c r="K696" s="27" t="s">
        <v>648</v>
      </c>
      <c r="L696" s="27" t="s">
        <v>649</v>
      </c>
      <c r="M696" s="27"/>
      <c r="N696" s="27" t="s">
        <v>651</v>
      </c>
      <c r="O696" s="27"/>
    </row>
    <row r="697" spans="1:15">
      <c r="A697" s="27" t="s">
        <v>325</v>
      </c>
      <c r="B697" s="27" t="s">
        <v>861</v>
      </c>
      <c r="C697" s="27" t="s">
        <v>863</v>
      </c>
      <c r="D697" s="28">
        <v>11</v>
      </c>
      <c r="E697" s="29" t="s">
        <v>513</v>
      </c>
      <c r="F697" s="27" t="s">
        <v>888</v>
      </c>
      <c r="G697" s="32" t="s">
        <v>889</v>
      </c>
      <c r="H697" s="27" t="s">
        <v>890</v>
      </c>
      <c r="I697" s="27">
        <v>2</v>
      </c>
      <c r="J697" s="27" t="s">
        <v>500</v>
      </c>
      <c r="K697" s="27" t="s">
        <v>891</v>
      </c>
      <c r="L697" s="27" t="s">
        <v>892</v>
      </c>
      <c r="M697" s="27"/>
      <c r="N697" s="27" t="s">
        <v>893</v>
      </c>
      <c r="O697" s="27"/>
    </row>
    <row r="698" spans="1:15">
      <c r="A698" s="27" t="s">
        <v>325</v>
      </c>
      <c r="B698" s="27" t="s">
        <v>861</v>
      </c>
      <c r="C698" s="27" t="s">
        <v>863</v>
      </c>
      <c r="D698" s="28">
        <v>12</v>
      </c>
      <c r="E698" s="29" t="s">
        <v>513</v>
      </c>
      <c r="F698" s="27" t="s">
        <v>894</v>
      </c>
      <c r="G698" s="32" t="s">
        <v>895</v>
      </c>
      <c r="H698" s="27" t="s">
        <v>896</v>
      </c>
      <c r="I698" s="27">
        <v>1</v>
      </c>
      <c r="J698" s="27" t="s">
        <v>500</v>
      </c>
      <c r="K698" s="27" t="s">
        <v>897</v>
      </c>
      <c r="L698" s="27" t="s">
        <v>898</v>
      </c>
      <c r="M698" s="27"/>
      <c r="N698" s="27" t="s">
        <v>899</v>
      </c>
      <c r="O698" s="27"/>
    </row>
    <row r="699" spans="1:15" ht="27">
      <c r="A699" s="27" t="s">
        <v>325</v>
      </c>
      <c r="B699" s="27" t="s">
        <v>861</v>
      </c>
      <c r="C699" s="27" t="s">
        <v>863</v>
      </c>
      <c r="D699" s="28">
        <v>13</v>
      </c>
      <c r="E699" s="29" t="s">
        <v>513</v>
      </c>
      <c r="F699" s="27" t="s">
        <v>1909</v>
      </c>
      <c r="G699" s="32" t="s">
        <v>901</v>
      </c>
      <c r="H699" s="27" t="s">
        <v>902</v>
      </c>
      <c r="I699" s="27">
        <v>1</v>
      </c>
      <c r="J699" s="27" t="s">
        <v>500</v>
      </c>
      <c r="K699" s="27" t="s">
        <v>903</v>
      </c>
      <c r="L699" s="27" t="s">
        <v>1910</v>
      </c>
      <c r="M699" s="27"/>
      <c r="N699" s="27" t="s">
        <v>906</v>
      </c>
      <c r="O699" s="27"/>
    </row>
    <row r="700" spans="1:15">
      <c r="A700" s="27" t="s">
        <v>325</v>
      </c>
      <c r="B700" s="27" t="s">
        <v>861</v>
      </c>
      <c r="C700" s="27" t="s">
        <v>863</v>
      </c>
      <c r="D700" s="28">
        <v>14</v>
      </c>
      <c r="E700" s="29" t="s">
        <v>513</v>
      </c>
      <c r="F700" s="27" t="s">
        <v>907</v>
      </c>
      <c r="G700" s="32" t="s">
        <v>907</v>
      </c>
      <c r="H700" s="27" t="s">
        <v>908</v>
      </c>
      <c r="I700" s="27">
        <v>11</v>
      </c>
      <c r="J700" s="27" t="s">
        <v>500</v>
      </c>
      <c r="K700" s="27" t="s">
        <v>909</v>
      </c>
      <c r="L700" s="27" t="s">
        <v>910</v>
      </c>
      <c r="M700" s="27"/>
      <c r="N700" s="27" t="s">
        <v>911</v>
      </c>
      <c r="O700" s="27"/>
    </row>
    <row r="701" spans="1:15">
      <c r="A701" s="27" t="s">
        <v>325</v>
      </c>
      <c r="B701" s="27" t="s">
        <v>861</v>
      </c>
      <c r="C701" s="27" t="s">
        <v>863</v>
      </c>
      <c r="D701" s="28">
        <v>15</v>
      </c>
      <c r="E701" s="29" t="s">
        <v>513</v>
      </c>
      <c r="F701" s="27" t="s">
        <v>912</v>
      </c>
      <c r="G701" s="32" t="s">
        <v>912</v>
      </c>
      <c r="H701" s="27" t="s">
        <v>913</v>
      </c>
      <c r="I701" s="27">
        <v>11</v>
      </c>
      <c r="J701" s="27" t="s">
        <v>500</v>
      </c>
      <c r="K701" s="27" t="s">
        <v>914</v>
      </c>
      <c r="L701" s="27" t="s">
        <v>915</v>
      </c>
      <c r="M701" s="27"/>
      <c r="N701" s="27" t="s">
        <v>916</v>
      </c>
      <c r="O701" s="27"/>
    </row>
    <row r="702" spans="1:15">
      <c r="A702" s="27" t="s">
        <v>325</v>
      </c>
      <c r="B702" s="27" t="s">
        <v>861</v>
      </c>
      <c r="C702" s="27" t="s">
        <v>863</v>
      </c>
      <c r="D702" s="28">
        <v>16</v>
      </c>
      <c r="E702" s="29" t="s">
        <v>513</v>
      </c>
      <c r="F702" s="27" t="s">
        <v>917</v>
      </c>
      <c r="G702" s="32" t="s">
        <v>918</v>
      </c>
      <c r="H702" s="27" t="s">
        <v>919</v>
      </c>
      <c r="I702" s="27">
        <v>4</v>
      </c>
      <c r="J702" s="27" t="s">
        <v>500</v>
      </c>
      <c r="K702" s="27" t="s">
        <v>920</v>
      </c>
      <c r="L702" s="27" t="s">
        <v>921</v>
      </c>
      <c r="M702" s="27"/>
      <c r="N702" s="27" t="s">
        <v>922</v>
      </c>
      <c r="O702" s="27"/>
    </row>
    <row r="703" spans="1:15">
      <c r="A703" s="27" t="s">
        <v>325</v>
      </c>
      <c r="B703" s="27" t="s">
        <v>861</v>
      </c>
      <c r="C703" s="27" t="s">
        <v>863</v>
      </c>
      <c r="D703" s="28">
        <v>17</v>
      </c>
      <c r="E703" s="29" t="s">
        <v>513</v>
      </c>
      <c r="F703" s="27" t="s">
        <v>923</v>
      </c>
      <c r="G703" s="32" t="s">
        <v>923</v>
      </c>
      <c r="H703" s="27" t="s">
        <v>924</v>
      </c>
      <c r="I703" s="27">
        <v>11</v>
      </c>
      <c r="J703" s="27" t="s">
        <v>500</v>
      </c>
      <c r="K703" s="27" t="s">
        <v>925</v>
      </c>
      <c r="L703" s="30" t="s">
        <v>926</v>
      </c>
      <c r="M703" s="27"/>
      <c r="N703" s="27" t="s">
        <v>927</v>
      </c>
      <c r="O703" s="27"/>
    </row>
    <row r="704" spans="1:15">
      <c r="A704" s="27" t="s">
        <v>325</v>
      </c>
      <c r="B704" s="27" t="s">
        <v>861</v>
      </c>
      <c r="C704" s="27" t="s">
        <v>863</v>
      </c>
      <c r="D704" s="28">
        <v>18</v>
      </c>
      <c r="E704" s="29" t="s">
        <v>513</v>
      </c>
      <c r="F704" s="27" t="s">
        <v>917</v>
      </c>
      <c r="G704" s="32" t="s">
        <v>928</v>
      </c>
      <c r="H704" s="27" t="s">
        <v>929</v>
      </c>
      <c r="I704" s="27">
        <v>6</v>
      </c>
      <c r="J704" s="27" t="s">
        <v>500</v>
      </c>
      <c r="K704" s="27" t="s">
        <v>930</v>
      </c>
      <c r="L704" s="30" t="s">
        <v>931</v>
      </c>
      <c r="M704" s="27"/>
      <c r="N704" s="27" t="s">
        <v>932</v>
      </c>
      <c r="O704" s="27"/>
    </row>
    <row r="705" spans="1:15">
      <c r="A705" s="27" t="s">
        <v>325</v>
      </c>
      <c r="B705" s="27" t="s">
        <v>861</v>
      </c>
      <c r="C705" s="27" t="s">
        <v>863</v>
      </c>
      <c r="D705" s="28">
        <v>19</v>
      </c>
      <c r="E705" s="29" t="s">
        <v>513</v>
      </c>
      <c r="F705" s="27" t="s">
        <v>933</v>
      </c>
      <c r="G705" s="32" t="s">
        <v>934</v>
      </c>
      <c r="H705" s="27" t="s">
        <v>935</v>
      </c>
      <c r="I705" s="27">
        <v>11</v>
      </c>
      <c r="J705" s="27" t="s">
        <v>500</v>
      </c>
      <c r="K705" s="27" t="s">
        <v>936</v>
      </c>
      <c r="L705" s="30" t="s">
        <v>937</v>
      </c>
      <c r="M705" s="27"/>
      <c r="N705" s="27" t="s">
        <v>938</v>
      </c>
      <c r="O705" s="27"/>
    </row>
    <row r="706" spans="1:15">
      <c r="A706" s="27" t="s">
        <v>325</v>
      </c>
      <c r="B706" s="27" t="s">
        <v>861</v>
      </c>
      <c r="C706" s="27" t="s">
        <v>863</v>
      </c>
      <c r="D706" s="28">
        <v>20</v>
      </c>
      <c r="E706" s="29" t="s">
        <v>513</v>
      </c>
      <c r="F706" s="27" t="s">
        <v>939</v>
      </c>
      <c r="G706" s="32" t="s">
        <v>939</v>
      </c>
      <c r="H706" s="27" t="s">
        <v>735</v>
      </c>
      <c r="I706" s="27">
        <v>11</v>
      </c>
      <c r="J706" s="27" t="s">
        <v>500</v>
      </c>
      <c r="K706" s="27" t="s">
        <v>940</v>
      </c>
      <c r="L706" s="30" t="s">
        <v>941</v>
      </c>
      <c r="M706" s="27"/>
      <c r="N706" s="27" t="s">
        <v>942</v>
      </c>
      <c r="O706" s="27"/>
    </row>
    <row r="707" spans="1:15">
      <c r="A707" s="27" t="s">
        <v>325</v>
      </c>
      <c r="B707" s="27" t="s">
        <v>861</v>
      </c>
      <c r="C707" s="27" t="s">
        <v>863</v>
      </c>
      <c r="D707" s="28">
        <v>21</v>
      </c>
      <c r="E707" s="29" t="s">
        <v>513</v>
      </c>
      <c r="F707" s="27" t="s">
        <v>1620</v>
      </c>
      <c r="G707" s="32" t="s">
        <v>1621</v>
      </c>
      <c r="H707" s="27" t="s">
        <v>1911</v>
      </c>
      <c r="I707" s="27">
        <v>80</v>
      </c>
      <c r="J707" s="27" t="s">
        <v>500</v>
      </c>
      <c r="K707" s="27" t="s">
        <v>1623</v>
      </c>
      <c r="L707" s="30" t="s">
        <v>1624</v>
      </c>
      <c r="M707" s="27"/>
      <c r="N707" s="27" t="s">
        <v>1625</v>
      </c>
      <c r="O707" s="27"/>
    </row>
    <row r="708" spans="1:15">
      <c r="A708" s="27" t="s">
        <v>325</v>
      </c>
      <c r="B708" s="27" t="s">
        <v>861</v>
      </c>
      <c r="C708" s="27" t="s">
        <v>863</v>
      </c>
      <c r="D708" s="28">
        <v>22</v>
      </c>
      <c r="E708" s="29" t="s">
        <v>513</v>
      </c>
      <c r="F708" s="27" t="s">
        <v>943</v>
      </c>
      <c r="G708" s="32" t="s">
        <v>944</v>
      </c>
      <c r="H708" s="27" t="s">
        <v>945</v>
      </c>
      <c r="I708" s="27">
        <v>3</v>
      </c>
      <c r="J708" s="27" t="s">
        <v>500</v>
      </c>
      <c r="K708" s="27" t="s">
        <v>946</v>
      </c>
      <c r="L708" s="30" t="s">
        <v>947</v>
      </c>
      <c r="M708" s="27"/>
      <c r="N708" s="27" t="s">
        <v>948</v>
      </c>
      <c r="O708" s="27"/>
    </row>
    <row r="709" spans="1:15">
      <c r="A709" s="27" t="s">
        <v>325</v>
      </c>
      <c r="B709" s="27" t="s">
        <v>861</v>
      </c>
      <c r="C709" s="27" t="s">
        <v>863</v>
      </c>
      <c r="D709" s="28">
        <v>23</v>
      </c>
      <c r="E709" s="29" t="s">
        <v>513</v>
      </c>
      <c r="F709" s="27" t="s">
        <v>1626</v>
      </c>
      <c r="G709" s="32" t="s">
        <v>1627</v>
      </c>
      <c r="H709" s="27" t="s">
        <v>1912</v>
      </c>
      <c r="I709" s="27">
        <v>80</v>
      </c>
      <c r="J709" s="27" t="s">
        <v>500</v>
      </c>
      <c r="K709" s="27" t="s">
        <v>1629</v>
      </c>
      <c r="L709" s="30" t="s">
        <v>1630</v>
      </c>
      <c r="M709" s="27"/>
      <c r="N709" s="27" t="s">
        <v>1631</v>
      </c>
      <c r="O709" s="27"/>
    </row>
    <row r="710" spans="1:15">
      <c r="A710" s="27" t="s">
        <v>325</v>
      </c>
      <c r="B710" s="27" t="s">
        <v>861</v>
      </c>
      <c r="C710" s="27" t="s">
        <v>863</v>
      </c>
      <c r="D710" s="28">
        <v>24</v>
      </c>
      <c r="E710" s="29" t="s">
        <v>513</v>
      </c>
      <c r="F710" s="27" t="s">
        <v>717</v>
      </c>
      <c r="G710" s="32" t="s">
        <v>843</v>
      </c>
      <c r="H710" s="27" t="s">
        <v>844</v>
      </c>
      <c r="I710" s="27">
        <v>50</v>
      </c>
      <c r="J710" s="27" t="s">
        <v>500</v>
      </c>
      <c r="K710" s="27" t="s">
        <v>845</v>
      </c>
      <c r="L710" s="30" t="s">
        <v>846</v>
      </c>
      <c r="M710" s="27"/>
      <c r="N710" s="27" t="s">
        <v>847</v>
      </c>
      <c r="O710" s="27"/>
    </row>
    <row r="711" spans="1:15">
      <c r="A711" s="27" t="s">
        <v>325</v>
      </c>
      <c r="B711" s="27" t="s">
        <v>861</v>
      </c>
      <c r="C711" s="27" t="s">
        <v>863</v>
      </c>
      <c r="D711" s="28">
        <v>25</v>
      </c>
      <c r="E711" s="29" t="s">
        <v>513</v>
      </c>
      <c r="F711" s="27" t="s">
        <v>949</v>
      </c>
      <c r="G711" s="32" t="s">
        <v>950</v>
      </c>
      <c r="H711" s="27" t="s">
        <v>951</v>
      </c>
      <c r="I711" s="27">
        <v>40</v>
      </c>
      <c r="J711" s="27" t="s">
        <v>500</v>
      </c>
      <c r="K711" s="27" t="s">
        <v>952</v>
      </c>
      <c r="L711" s="30" t="s">
        <v>953</v>
      </c>
      <c r="M711" s="27"/>
      <c r="N711" s="27" t="s">
        <v>954</v>
      </c>
      <c r="O711" s="27"/>
    </row>
    <row r="712" spans="1:15">
      <c r="A712" s="27" t="s">
        <v>325</v>
      </c>
      <c r="B712" s="27" t="s">
        <v>861</v>
      </c>
      <c r="C712" s="27" t="s">
        <v>863</v>
      </c>
      <c r="D712" s="28">
        <v>26</v>
      </c>
      <c r="E712" s="29" t="s">
        <v>513</v>
      </c>
      <c r="F712" s="27" t="s">
        <v>955</v>
      </c>
      <c r="G712" s="32" t="s">
        <v>956</v>
      </c>
      <c r="H712" s="27" t="s">
        <v>957</v>
      </c>
      <c r="I712" s="27">
        <v>2</v>
      </c>
      <c r="J712" s="27" t="s">
        <v>500</v>
      </c>
      <c r="K712" s="27" t="s">
        <v>958</v>
      </c>
      <c r="L712" s="30" t="s">
        <v>959</v>
      </c>
      <c r="M712" s="27"/>
      <c r="N712" s="27" t="s">
        <v>960</v>
      </c>
      <c r="O712" s="27"/>
    </row>
    <row r="713" spans="1:15">
      <c r="A713" s="27" t="s">
        <v>325</v>
      </c>
      <c r="B713" s="27" t="s">
        <v>861</v>
      </c>
      <c r="C713" s="27" t="s">
        <v>863</v>
      </c>
      <c r="D713" s="28">
        <v>27</v>
      </c>
      <c r="E713" s="29" t="s">
        <v>513</v>
      </c>
      <c r="F713" s="27" t="s">
        <v>961</v>
      </c>
      <c r="G713" s="32" t="s">
        <v>962</v>
      </c>
      <c r="H713" s="27" t="s">
        <v>963</v>
      </c>
      <c r="I713" s="27">
        <v>10</v>
      </c>
      <c r="J713" s="27" t="s">
        <v>500</v>
      </c>
      <c r="K713" s="27" t="s">
        <v>964</v>
      </c>
      <c r="L713" s="30" t="s">
        <v>965</v>
      </c>
      <c r="M713" s="27"/>
      <c r="N713" s="27" t="s">
        <v>966</v>
      </c>
      <c r="O713" s="27"/>
    </row>
    <row r="714" spans="1:15">
      <c r="A714" s="27" t="s">
        <v>325</v>
      </c>
      <c r="B714" s="27" t="s">
        <v>861</v>
      </c>
      <c r="C714" s="27" t="s">
        <v>863</v>
      </c>
      <c r="D714" s="28">
        <v>28</v>
      </c>
      <c r="E714" s="29" t="s">
        <v>513</v>
      </c>
      <c r="F714" s="27" t="s">
        <v>967</v>
      </c>
      <c r="G714" s="32" t="s">
        <v>968</v>
      </c>
      <c r="H714" s="27" t="s">
        <v>969</v>
      </c>
      <c r="I714" s="27">
        <v>10</v>
      </c>
      <c r="J714" s="27" t="s">
        <v>500</v>
      </c>
      <c r="K714" s="27" t="s">
        <v>970</v>
      </c>
      <c r="L714" s="27" t="s">
        <v>971</v>
      </c>
      <c r="M714" s="27"/>
      <c r="N714" s="27" t="s">
        <v>972</v>
      </c>
      <c r="O714" s="27"/>
    </row>
    <row r="715" spans="1:15">
      <c r="A715" s="27" t="s">
        <v>325</v>
      </c>
      <c r="B715" s="27" t="s">
        <v>861</v>
      </c>
      <c r="C715" s="27" t="s">
        <v>863</v>
      </c>
      <c r="D715" s="28">
        <v>29</v>
      </c>
      <c r="E715" s="29" t="s">
        <v>513</v>
      </c>
      <c r="F715" s="27" t="s">
        <v>973</v>
      </c>
      <c r="G715" s="33" t="s">
        <v>616</v>
      </c>
      <c r="H715" s="27" t="s">
        <v>974</v>
      </c>
      <c r="I715" s="27">
        <v>2</v>
      </c>
      <c r="J715" s="27" t="s">
        <v>500</v>
      </c>
      <c r="K715" s="27" t="s">
        <v>616</v>
      </c>
      <c r="L715" s="27" t="s">
        <v>975</v>
      </c>
      <c r="M715" s="27"/>
      <c r="N715" s="27"/>
      <c r="O715" s="27"/>
    </row>
    <row r="716" spans="1:15">
      <c r="A716" s="27" t="s">
        <v>325</v>
      </c>
      <c r="B716" s="27" t="s">
        <v>861</v>
      </c>
      <c r="C716" s="27" t="s">
        <v>863</v>
      </c>
      <c r="D716" s="28">
        <v>30</v>
      </c>
      <c r="E716" s="29" t="s">
        <v>513</v>
      </c>
      <c r="F716" s="27" t="s">
        <v>976</v>
      </c>
      <c r="G716" s="32" t="s">
        <v>977</v>
      </c>
      <c r="H716" s="27" t="s">
        <v>978</v>
      </c>
      <c r="I716" s="27">
        <v>11</v>
      </c>
      <c r="J716" s="27" t="s">
        <v>500</v>
      </c>
      <c r="K716" s="27" t="s">
        <v>979</v>
      </c>
      <c r="L716" s="27" t="s">
        <v>980</v>
      </c>
      <c r="M716" s="27"/>
      <c r="N716" s="27" t="s">
        <v>981</v>
      </c>
      <c r="O716" s="27"/>
    </row>
    <row r="717" spans="1:15">
      <c r="A717" s="27" t="s">
        <v>325</v>
      </c>
      <c r="B717" s="27" t="s">
        <v>861</v>
      </c>
      <c r="C717" s="27" t="s">
        <v>863</v>
      </c>
      <c r="D717" s="28">
        <v>31</v>
      </c>
      <c r="E717" s="29" t="s">
        <v>513</v>
      </c>
      <c r="F717" s="27" t="s">
        <v>982</v>
      </c>
      <c r="G717" s="32" t="s">
        <v>983</v>
      </c>
      <c r="H717" s="27" t="s">
        <v>984</v>
      </c>
      <c r="I717" s="27">
        <v>2</v>
      </c>
      <c r="J717" s="27" t="s">
        <v>500</v>
      </c>
      <c r="K717" s="27" t="s">
        <v>985</v>
      </c>
      <c r="L717" s="27" t="s">
        <v>986</v>
      </c>
      <c r="M717" s="27"/>
      <c r="N717" s="27" t="s">
        <v>988</v>
      </c>
      <c r="O717" s="27"/>
    </row>
    <row r="718" spans="1:15">
      <c r="A718" s="27" t="s">
        <v>325</v>
      </c>
      <c r="B718" s="27" t="s">
        <v>861</v>
      </c>
      <c r="C718" s="27" t="s">
        <v>863</v>
      </c>
      <c r="D718" s="28">
        <v>32</v>
      </c>
      <c r="E718" s="29" t="s">
        <v>513</v>
      </c>
      <c r="F718" s="27" t="s">
        <v>989</v>
      </c>
      <c r="G718" s="33" t="s">
        <v>616</v>
      </c>
      <c r="H718" s="27" t="s">
        <v>990</v>
      </c>
      <c r="I718" s="27">
        <v>2</v>
      </c>
      <c r="J718" s="27" t="s">
        <v>500</v>
      </c>
      <c r="K718" s="27" t="s">
        <v>616</v>
      </c>
      <c r="L718" s="27" t="s">
        <v>991</v>
      </c>
      <c r="M718" s="27"/>
      <c r="N718" s="27"/>
      <c r="O718" s="27"/>
    </row>
    <row r="719" spans="1:15">
      <c r="A719" s="27" t="s">
        <v>325</v>
      </c>
      <c r="B719" s="27" t="s">
        <v>861</v>
      </c>
      <c r="C719" s="27" t="s">
        <v>863</v>
      </c>
      <c r="D719" s="28">
        <v>33</v>
      </c>
      <c r="E719" s="29" t="s">
        <v>513</v>
      </c>
      <c r="F719" s="27" t="s">
        <v>992</v>
      </c>
      <c r="G719" s="32" t="s">
        <v>993</v>
      </c>
      <c r="H719" s="27" t="s">
        <v>994</v>
      </c>
      <c r="I719" s="27">
        <v>2</v>
      </c>
      <c r="J719" s="27" t="s">
        <v>500</v>
      </c>
      <c r="K719" s="27" t="s">
        <v>995</v>
      </c>
      <c r="L719" s="27" t="s">
        <v>996</v>
      </c>
      <c r="M719" s="27"/>
      <c r="N719" s="27" t="s">
        <v>960</v>
      </c>
      <c r="O719" s="27"/>
    </row>
    <row r="720" spans="1:15">
      <c r="A720" s="27" t="s">
        <v>325</v>
      </c>
      <c r="B720" s="27" t="s">
        <v>861</v>
      </c>
      <c r="C720" s="27" t="s">
        <v>863</v>
      </c>
      <c r="D720" s="28">
        <v>34</v>
      </c>
      <c r="E720" s="29" t="s">
        <v>513</v>
      </c>
      <c r="F720" s="27" t="s">
        <v>997</v>
      </c>
      <c r="G720" s="32" t="s">
        <v>998</v>
      </c>
      <c r="H720" s="27" t="s">
        <v>999</v>
      </c>
      <c r="I720" s="27">
        <v>10</v>
      </c>
      <c r="J720" s="27" t="s">
        <v>500</v>
      </c>
      <c r="K720" s="27" t="s">
        <v>1000</v>
      </c>
      <c r="L720" s="27" t="s">
        <v>965</v>
      </c>
      <c r="M720" s="27"/>
      <c r="N720" s="27" t="s">
        <v>966</v>
      </c>
      <c r="O720" s="27"/>
    </row>
    <row r="721" spans="1:15" ht="27">
      <c r="A721" s="27" t="s">
        <v>325</v>
      </c>
      <c r="B721" s="27" t="s">
        <v>861</v>
      </c>
      <c r="C721" s="27" t="s">
        <v>863</v>
      </c>
      <c r="D721" s="28">
        <v>35</v>
      </c>
      <c r="E721" s="29" t="s">
        <v>513</v>
      </c>
      <c r="F721" s="27" t="s">
        <v>1001</v>
      </c>
      <c r="G721" s="32" t="s">
        <v>1002</v>
      </c>
      <c r="H721" s="27" t="s">
        <v>1003</v>
      </c>
      <c r="I721" s="27">
        <v>2</v>
      </c>
      <c r="J721" s="27" t="s">
        <v>500</v>
      </c>
      <c r="K721" s="27" t="s">
        <v>1004</v>
      </c>
      <c r="L721" s="27" t="s">
        <v>1005</v>
      </c>
      <c r="M721" s="27"/>
      <c r="N721" s="27" t="s">
        <v>1006</v>
      </c>
      <c r="O721" s="27"/>
    </row>
    <row r="722" spans="1:15">
      <c r="A722" s="27" t="s">
        <v>325</v>
      </c>
      <c r="B722" s="27" t="s">
        <v>861</v>
      </c>
      <c r="C722" s="27" t="s">
        <v>863</v>
      </c>
      <c r="D722" s="28">
        <v>36</v>
      </c>
      <c r="E722" s="29" t="s">
        <v>513</v>
      </c>
      <c r="F722" s="27" t="s">
        <v>1007</v>
      </c>
      <c r="G722" s="32" t="s">
        <v>1008</v>
      </c>
      <c r="H722" s="27" t="s">
        <v>1009</v>
      </c>
      <c r="I722" s="27">
        <v>10</v>
      </c>
      <c r="J722" s="27" t="s">
        <v>500</v>
      </c>
      <c r="K722" s="27" t="s">
        <v>1010</v>
      </c>
      <c r="L722" s="27" t="s">
        <v>1011</v>
      </c>
      <c r="M722" s="27"/>
      <c r="N722" s="27" t="s">
        <v>1012</v>
      </c>
      <c r="O722" s="27"/>
    </row>
    <row r="723" spans="1:15">
      <c r="A723" s="27" t="s">
        <v>325</v>
      </c>
      <c r="B723" s="27" t="s">
        <v>861</v>
      </c>
      <c r="C723" s="27" t="s">
        <v>863</v>
      </c>
      <c r="D723" s="28">
        <v>37</v>
      </c>
      <c r="E723" s="29" t="s">
        <v>513</v>
      </c>
      <c r="F723" s="27" t="s">
        <v>1013</v>
      </c>
      <c r="G723" s="32" t="s">
        <v>1014</v>
      </c>
      <c r="H723" s="27" t="s">
        <v>1015</v>
      </c>
      <c r="I723" s="27">
        <v>2</v>
      </c>
      <c r="J723" s="27" t="s">
        <v>500</v>
      </c>
      <c r="K723" s="27" t="s">
        <v>1016</v>
      </c>
      <c r="L723" s="27" t="s">
        <v>1017</v>
      </c>
      <c r="M723" s="27"/>
      <c r="N723" s="27" t="s">
        <v>1018</v>
      </c>
      <c r="O723" s="27"/>
    </row>
    <row r="724" spans="1:15" ht="27">
      <c r="A724" s="27" t="s">
        <v>325</v>
      </c>
      <c r="B724" s="27" t="s">
        <v>861</v>
      </c>
      <c r="C724" s="27" t="s">
        <v>863</v>
      </c>
      <c r="D724" s="28">
        <v>38</v>
      </c>
      <c r="E724" s="29" t="s">
        <v>513</v>
      </c>
      <c r="F724" s="27" t="s">
        <v>1019</v>
      </c>
      <c r="G724" s="32" t="s">
        <v>1020</v>
      </c>
      <c r="H724" s="27" t="s">
        <v>1021</v>
      </c>
      <c r="I724" s="27">
        <v>1</v>
      </c>
      <c r="J724" s="27" t="s">
        <v>500</v>
      </c>
      <c r="K724" s="27" t="s">
        <v>1022</v>
      </c>
      <c r="L724" s="27" t="s">
        <v>1023</v>
      </c>
      <c r="M724" s="27"/>
      <c r="N724" s="27" t="s">
        <v>1024</v>
      </c>
      <c r="O724" s="27"/>
    </row>
    <row r="725" spans="1:15">
      <c r="A725" s="27" t="s">
        <v>325</v>
      </c>
      <c r="B725" s="27" t="s">
        <v>861</v>
      </c>
      <c r="C725" s="27" t="s">
        <v>863</v>
      </c>
      <c r="D725" s="28">
        <v>39</v>
      </c>
      <c r="E725" s="29" t="s">
        <v>513</v>
      </c>
      <c r="F725" s="27" t="s">
        <v>1025</v>
      </c>
      <c r="G725" s="32" t="s">
        <v>1026</v>
      </c>
      <c r="H725" s="27" t="s">
        <v>781</v>
      </c>
      <c r="I725" s="27">
        <v>4</v>
      </c>
      <c r="J725" s="27" t="s">
        <v>500</v>
      </c>
      <c r="K725" s="27" t="s">
        <v>1027</v>
      </c>
      <c r="L725" s="27" t="s">
        <v>1028</v>
      </c>
      <c r="M725" s="27"/>
      <c r="N725" s="27" t="s">
        <v>1029</v>
      </c>
      <c r="O725" s="27"/>
    </row>
    <row r="726" spans="1:15">
      <c r="A726" s="27" t="s">
        <v>325</v>
      </c>
      <c r="B726" s="27" t="s">
        <v>861</v>
      </c>
      <c r="C726" s="27" t="s">
        <v>863</v>
      </c>
      <c r="D726" s="28">
        <v>40</v>
      </c>
      <c r="E726" s="29" t="s">
        <v>513</v>
      </c>
      <c r="F726" s="27" t="s">
        <v>1030</v>
      </c>
      <c r="G726" s="32" t="s">
        <v>1031</v>
      </c>
      <c r="H726" s="27" t="s">
        <v>1032</v>
      </c>
      <c r="I726" s="27">
        <v>10</v>
      </c>
      <c r="J726" s="27" t="s">
        <v>500</v>
      </c>
      <c r="K726" s="27" t="s">
        <v>1033</v>
      </c>
      <c r="L726" s="27" t="s">
        <v>1034</v>
      </c>
      <c r="M726" s="27"/>
      <c r="N726" s="27" t="s">
        <v>1035</v>
      </c>
      <c r="O726" s="27"/>
    </row>
    <row r="727" spans="1:15">
      <c r="A727" s="27" t="s">
        <v>325</v>
      </c>
      <c r="B727" s="27" t="s">
        <v>861</v>
      </c>
      <c r="C727" s="27" t="s">
        <v>863</v>
      </c>
      <c r="D727" s="28">
        <v>41</v>
      </c>
      <c r="E727" s="29" t="s">
        <v>513</v>
      </c>
      <c r="F727" s="27" t="s">
        <v>1036</v>
      </c>
      <c r="G727" s="32" t="s">
        <v>1037</v>
      </c>
      <c r="H727" s="27" t="s">
        <v>1038</v>
      </c>
      <c r="I727" s="27">
        <v>10</v>
      </c>
      <c r="J727" s="27" t="s">
        <v>500</v>
      </c>
      <c r="K727" s="27" t="s">
        <v>1039</v>
      </c>
      <c r="L727" s="27" t="s">
        <v>1040</v>
      </c>
      <c r="M727" s="27"/>
      <c r="N727" s="27" t="s">
        <v>1041</v>
      </c>
      <c r="O727" s="27"/>
    </row>
    <row r="728" spans="1:15">
      <c r="A728" s="27" t="s">
        <v>325</v>
      </c>
      <c r="B728" s="27" t="s">
        <v>861</v>
      </c>
      <c r="C728" s="27" t="s">
        <v>863</v>
      </c>
      <c r="D728" s="28">
        <v>42</v>
      </c>
      <c r="E728" s="29" t="s">
        <v>513</v>
      </c>
      <c r="F728" s="27" t="s">
        <v>1042</v>
      </c>
      <c r="G728" s="32" t="s">
        <v>1043</v>
      </c>
      <c r="H728" s="27" t="s">
        <v>1044</v>
      </c>
      <c r="I728" s="27">
        <v>10</v>
      </c>
      <c r="J728" s="27" t="s">
        <v>500</v>
      </c>
      <c r="K728" s="27" t="s">
        <v>1045</v>
      </c>
      <c r="L728" s="27" t="s">
        <v>1046</v>
      </c>
      <c r="M728" s="27"/>
      <c r="N728" s="27" t="s">
        <v>1047</v>
      </c>
      <c r="O728" s="27"/>
    </row>
    <row r="729" spans="1:15" ht="27">
      <c r="A729" s="27" t="s">
        <v>325</v>
      </c>
      <c r="B729" s="27" t="s">
        <v>861</v>
      </c>
      <c r="C729" s="27" t="s">
        <v>863</v>
      </c>
      <c r="D729" s="28">
        <v>43</v>
      </c>
      <c r="E729" s="29" t="s">
        <v>513</v>
      </c>
      <c r="F729" s="27" t="s">
        <v>1048</v>
      </c>
      <c r="G729" s="32" t="s">
        <v>1049</v>
      </c>
      <c r="H729" s="27" t="s">
        <v>1050</v>
      </c>
      <c r="I729" s="27">
        <v>8</v>
      </c>
      <c r="J729" s="27" t="s">
        <v>500</v>
      </c>
      <c r="K729" s="27" t="s">
        <v>1051</v>
      </c>
      <c r="L729" s="27" t="s">
        <v>1052</v>
      </c>
      <c r="M729" s="27"/>
      <c r="N729" s="37" t="s">
        <v>1053</v>
      </c>
      <c r="O729" s="27"/>
    </row>
    <row r="730" spans="1:15">
      <c r="A730" s="27" t="s">
        <v>325</v>
      </c>
      <c r="B730" s="27" t="s">
        <v>861</v>
      </c>
      <c r="C730" s="27" t="s">
        <v>863</v>
      </c>
      <c r="D730" s="28">
        <v>44</v>
      </c>
      <c r="E730" s="29" t="s">
        <v>513</v>
      </c>
      <c r="F730" s="27" t="s">
        <v>1054</v>
      </c>
      <c r="G730" s="32" t="s">
        <v>1055</v>
      </c>
      <c r="H730" s="27" t="s">
        <v>1056</v>
      </c>
      <c r="I730" s="27">
        <v>1</v>
      </c>
      <c r="J730" s="27" t="s">
        <v>500</v>
      </c>
      <c r="K730" s="27" t="s">
        <v>1057</v>
      </c>
      <c r="L730" s="27" t="s">
        <v>1058</v>
      </c>
      <c r="M730" s="27"/>
      <c r="N730" s="27" t="s">
        <v>1059</v>
      </c>
      <c r="O730" s="27"/>
    </row>
    <row r="731" spans="1:15">
      <c r="A731" s="27" t="s">
        <v>325</v>
      </c>
      <c r="B731" s="27" t="s">
        <v>861</v>
      </c>
      <c r="C731" s="27" t="s">
        <v>863</v>
      </c>
      <c r="D731" s="28">
        <v>45</v>
      </c>
      <c r="E731" s="29" t="s">
        <v>513</v>
      </c>
      <c r="F731" s="27" t="s">
        <v>1060</v>
      </c>
      <c r="G731" s="32" t="s">
        <v>1060</v>
      </c>
      <c r="H731" s="27" t="s">
        <v>1061</v>
      </c>
      <c r="I731" s="27">
        <v>4</v>
      </c>
      <c r="J731" s="27" t="s">
        <v>500</v>
      </c>
      <c r="K731" s="27" t="s">
        <v>1062</v>
      </c>
      <c r="L731" s="27" t="s">
        <v>1063</v>
      </c>
      <c r="M731" s="27"/>
      <c r="N731" s="27" t="s">
        <v>1064</v>
      </c>
      <c r="O731" s="27"/>
    </row>
    <row r="732" spans="1:15">
      <c r="A732" s="27" t="s">
        <v>325</v>
      </c>
      <c r="B732" s="27" t="s">
        <v>861</v>
      </c>
      <c r="C732" s="27" t="s">
        <v>863</v>
      </c>
      <c r="D732" s="28">
        <v>46</v>
      </c>
      <c r="E732" s="29" t="s">
        <v>513</v>
      </c>
      <c r="F732" s="27" t="s">
        <v>514</v>
      </c>
      <c r="G732" s="32" t="s">
        <v>498</v>
      </c>
      <c r="H732" s="27" t="s">
        <v>515</v>
      </c>
      <c r="I732" s="27">
        <v>10</v>
      </c>
      <c r="J732" s="27" t="s">
        <v>500</v>
      </c>
      <c r="K732" s="27" t="s">
        <v>501</v>
      </c>
      <c r="L732" s="27" t="s">
        <v>824</v>
      </c>
      <c r="M732" s="27"/>
      <c r="N732" s="27" t="s">
        <v>502</v>
      </c>
      <c r="O732" s="27"/>
    </row>
    <row r="733" spans="1:15" ht="27">
      <c r="A733" s="27" t="s">
        <v>325</v>
      </c>
      <c r="B733" s="27" t="s">
        <v>861</v>
      </c>
      <c r="C733" s="27" t="s">
        <v>863</v>
      </c>
      <c r="D733" s="28">
        <v>47</v>
      </c>
      <c r="E733" s="29" t="s">
        <v>513</v>
      </c>
      <c r="F733" s="27" t="s">
        <v>1065</v>
      </c>
      <c r="G733" s="32" t="s">
        <v>1066</v>
      </c>
      <c r="H733" s="27" t="s">
        <v>1067</v>
      </c>
      <c r="I733" s="27">
        <v>11</v>
      </c>
      <c r="J733" s="27" t="s">
        <v>500</v>
      </c>
      <c r="K733" s="27" t="s">
        <v>1068</v>
      </c>
      <c r="L733" s="27" t="s">
        <v>1069</v>
      </c>
      <c r="M733" s="27"/>
      <c r="N733" s="27" t="s">
        <v>1070</v>
      </c>
      <c r="O733" s="27"/>
    </row>
    <row r="734" spans="1:15">
      <c r="A734" s="27" t="s">
        <v>325</v>
      </c>
      <c r="B734" s="27" t="s">
        <v>861</v>
      </c>
      <c r="C734" s="27" t="s">
        <v>863</v>
      </c>
      <c r="D734" s="28">
        <v>48</v>
      </c>
      <c r="E734" s="29" t="s">
        <v>513</v>
      </c>
      <c r="F734" s="27" t="s">
        <v>1071</v>
      </c>
      <c r="G734" s="32" t="s">
        <v>1072</v>
      </c>
      <c r="H734" s="27" t="s">
        <v>1073</v>
      </c>
      <c r="I734" s="27">
        <v>1</v>
      </c>
      <c r="J734" s="27" t="s">
        <v>500</v>
      </c>
      <c r="K734" s="27" t="s">
        <v>1074</v>
      </c>
      <c r="L734" s="27" t="s">
        <v>1075</v>
      </c>
      <c r="M734" s="27"/>
      <c r="N734" s="27" t="s">
        <v>1076</v>
      </c>
      <c r="O734" s="27"/>
    </row>
    <row r="735" spans="1:15">
      <c r="A735" s="27" t="s">
        <v>325</v>
      </c>
      <c r="B735" s="27" t="s">
        <v>861</v>
      </c>
      <c r="C735" s="27" t="s">
        <v>863</v>
      </c>
      <c r="D735" s="28">
        <v>49</v>
      </c>
      <c r="E735" s="29" t="s">
        <v>513</v>
      </c>
      <c r="F735" s="27" t="s">
        <v>761</v>
      </c>
      <c r="G735" s="32" t="s">
        <v>811</v>
      </c>
      <c r="H735" s="27" t="s">
        <v>763</v>
      </c>
      <c r="I735" s="27">
        <v>2</v>
      </c>
      <c r="J735" s="27" t="s">
        <v>500</v>
      </c>
      <c r="K735" s="27" t="s">
        <v>1077</v>
      </c>
      <c r="L735" s="27" t="s">
        <v>765</v>
      </c>
      <c r="M735" s="27"/>
      <c r="N735" s="27" t="s">
        <v>766</v>
      </c>
      <c r="O735" s="27"/>
    </row>
    <row r="736" spans="1:15">
      <c r="A736" s="27" t="s">
        <v>325</v>
      </c>
      <c r="B736" s="27" t="s">
        <v>861</v>
      </c>
      <c r="C736" s="27" t="s">
        <v>863</v>
      </c>
      <c r="D736" s="28">
        <v>50</v>
      </c>
      <c r="E736" s="29" t="s">
        <v>513</v>
      </c>
      <c r="F736" s="31" t="s">
        <v>830</v>
      </c>
      <c r="G736" s="30" t="s">
        <v>831</v>
      </c>
      <c r="I736" s="27">
        <v>1</v>
      </c>
      <c r="J736" s="27" t="s">
        <v>500</v>
      </c>
      <c r="K736" s="27" t="s">
        <v>833</v>
      </c>
      <c r="L736" s="27" t="s">
        <v>1078</v>
      </c>
      <c r="M736" s="27"/>
      <c r="N736" s="27" t="s">
        <v>836</v>
      </c>
      <c r="O736" s="27"/>
    </row>
    <row r="737" spans="1:15">
      <c r="A737" s="27" t="s">
        <v>325</v>
      </c>
      <c r="B737" s="27" t="s">
        <v>861</v>
      </c>
      <c r="C737" s="27" t="s">
        <v>863</v>
      </c>
      <c r="D737" s="28">
        <v>51</v>
      </c>
      <c r="E737" s="29" t="s">
        <v>513</v>
      </c>
      <c r="F737" s="27" t="s">
        <v>1079</v>
      </c>
      <c r="G737" s="32" t="s">
        <v>1080</v>
      </c>
      <c r="H737" s="27" t="s">
        <v>534</v>
      </c>
      <c r="I737" s="27">
        <v>10</v>
      </c>
      <c r="J737" s="27" t="s">
        <v>500</v>
      </c>
      <c r="K737" s="27" t="s">
        <v>535</v>
      </c>
      <c r="L737" s="27" t="s">
        <v>536</v>
      </c>
      <c r="M737" s="27"/>
      <c r="N737" s="27" t="s">
        <v>537</v>
      </c>
      <c r="O737" s="27"/>
    </row>
    <row r="738" spans="1:15" ht="27">
      <c r="A738" s="27" t="s">
        <v>325</v>
      </c>
      <c r="B738" s="27" t="s">
        <v>861</v>
      </c>
      <c r="C738" s="27" t="s">
        <v>863</v>
      </c>
      <c r="D738" s="28">
        <v>52</v>
      </c>
      <c r="E738" s="29" t="s">
        <v>513</v>
      </c>
      <c r="F738" s="27" t="s">
        <v>1081</v>
      </c>
      <c r="G738" s="32" t="s">
        <v>1082</v>
      </c>
      <c r="H738" s="27" t="s">
        <v>1083</v>
      </c>
      <c r="I738" s="27">
        <v>8</v>
      </c>
      <c r="J738" s="27" t="s">
        <v>500</v>
      </c>
      <c r="K738" s="27" t="s">
        <v>541</v>
      </c>
      <c r="L738" s="27" t="s">
        <v>542</v>
      </c>
      <c r="M738" s="27"/>
      <c r="N738" s="27" t="s">
        <v>543</v>
      </c>
      <c r="O738" s="27"/>
    </row>
    <row r="739" spans="1:15">
      <c r="A739" s="27" t="s">
        <v>325</v>
      </c>
      <c r="B739" s="27" t="s">
        <v>861</v>
      </c>
      <c r="C739" s="27" t="s">
        <v>863</v>
      </c>
      <c r="D739" s="28">
        <v>53</v>
      </c>
      <c r="E739" s="29" t="s">
        <v>513</v>
      </c>
      <c r="F739" s="27" t="s">
        <v>697</v>
      </c>
      <c r="G739" s="32" t="s">
        <v>1084</v>
      </c>
      <c r="H739" s="27" t="s">
        <v>1085</v>
      </c>
      <c r="I739" s="27">
        <v>60</v>
      </c>
      <c r="J739" s="27" t="s">
        <v>500</v>
      </c>
      <c r="K739" s="27" t="s">
        <v>699</v>
      </c>
      <c r="L739" s="27" t="s">
        <v>700</v>
      </c>
      <c r="M739" s="27"/>
      <c r="N739" s="27" t="s">
        <v>627</v>
      </c>
      <c r="O739" s="27"/>
    </row>
    <row r="740" spans="1:15">
      <c r="A740" s="27" t="s">
        <v>325</v>
      </c>
      <c r="B740" s="27" t="s">
        <v>861</v>
      </c>
      <c r="C740" s="27" t="s">
        <v>863</v>
      </c>
      <c r="D740" s="28">
        <v>54</v>
      </c>
      <c r="E740" s="29" t="s">
        <v>513</v>
      </c>
      <c r="F740" s="27" t="s">
        <v>1086</v>
      </c>
      <c r="G740" s="33" t="s">
        <v>1086</v>
      </c>
      <c r="H740" s="27" t="s">
        <v>1088</v>
      </c>
      <c r="I740" s="27">
        <v>80</v>
      </c>
      <c r="J740" s="27" t="s">
        <v>500</v>
      </c>
      <c r="K740" s="27" t="s">
        <v>1913</v>
      </c>
      <c r="L740" s="27" t="s">
        <v>1090</v>
      </c>
      <c r="M740" s="27"/>
      <c r="N740" s="37" t="s">
        <v>1091</v>
      </c>
      <c r="O740" s="27"/>
    </row>
    <row r="741" spans="1:15">
      <c r="A741" s="27" t="s">
        <v>325</v>
      </c>
      <c r="B741" s="27" t="s">
        <v>861</v>
      </c>
      <c r="C741" s="27" t="s">
        <v>863</v>
      </c>
      <c r="D741" s="28">
        <v>55</v>
      </c>
      <c r="E741" s="29" t="s">
        <v>513</v>
      </c>
      <c r="F741" s="27" t="s">
        <v>1092</v>
      </c>
      <c r="G741" s="32" t="s">
        <v>1093</v>
      </c>
      <c r="H741" s="27" t="s">
        <v>1094</v>
      </c>
      <c r="I741" s="27">
        <v>2</v>
      </c>
      <c r="J741" s="27" t="s">
        <v>500</v>
      </c>
      <c r="K741" s="27" t="s">
        <v>1095</v>
      </c>
      <c r="L741" s="27" t="s">
        <v>1096</v>
      </c>
      <c r="M741" s="27"/>
      <c r="N741" s="27" t="s">
        <v>1097</v>
      </c>
      <c r="O741" s="27"/>
    </row>
    <row r="742" spans="1:15">
      <c r="A742" s="27" t="s">
        <v>325</v>
      </c>
      <c r="B742" s="35" t="s">
        <v>861</v>
      </c>
      <c r="C742" s="35" t="s">
        <v>863</v>
      </c>
      <c r="D742" s="53">
        <v>56</v>
      </c>
      <c r="E742" s="53" t="s">
        <v>513</v>
      </c>
      <c r="F742" s="38" t="s">
        <v>1098</v>
      </c>
      <c r="G742" s="38" t="s">
        <v>1098</v>
      </c>
      <c r="H742" s="35" t="s">
        <v>1099</v>
      </c>
      <c r="I742" s="35">
        <v>20</v>
      </c>
      <c r="J742" s="35" t="s">
        <v>500</v>
      </c>
      <c r="K742" s="35" t="s">
        <v>1100</v>
      </c>
      <c r="L742" s="35" t="s">
        <v>1101</v>
      </c>
      <c r="M742" s="27"/>
      <c r="N742" s="27" t="s">
        <v>1102</v>
      </c>
      <c r="O742" s="35"/>
    </row>
    <row r="743" spans="1:15">
      <c r="A743" s="27" t="s">
        <v>357</v>
      </c>
      <c r="B743" s="27" t="s">
        <v>361</v>
      </c>
      <c r="C743" s="27" t="s">
        <v>1854</v>
      </c>
      <c r="D743" s="28">
        <v>1</v>
      </c>
      <c r="E743" s="29" t="s">
        <v>496</v>
      </c>
      <c r="F743" s="27" t="s">
        <v>509</v>
      </c>
      <c r="G743" s="27" t="s">
        <v>509</v>
      </c>
      <c r="H743" s="27" t="s">
        <v>1855</v>
      </c>
      <c r="I743" s="27">
        <v>13</v>
      </c>
      <c r="J743" s="30" t="s">
        <v>500</v>
      </c>
      <c r="K743" s="30" t="s">
        <v>511</v>
      </c>
      <c r="M743" s="27"/>
      <c r="N743" s="27"/>
      <c r="O743" s="27"/>
    </row>
    <row r="744" spans="1:15">
      <c r="A744" s="27" t="s">
        <v>357</v>
      </c>
      <c r="B744" s="27" t="s">
        <v>361</v>
      </c>
      <c r="C744" s="27" t="s">
        <v>1854</v>
      </c>
      <c r="D744" s="28">
        <v>2</v>
      </c>
      <c r="E744" s="29" t="s">
        <v>496</v>
      </c>
      <c r="F744" s="32" t="s">
        <v>514</v>
      </c>
      <c r="G744" s="31" t="s">
        <v>667</v>
      </c>
      <c r="H744" s="27" t="s">
        <v>1856</v>
      </c>
      <c r="I744" s="27">
        <v>10</v>
      </c>
      <c r="J744" s="30" t="s">
        <v>500</v>
      </c>
      <c r="K744" s="27" t="s">
        <v>501</v>
      </c>
      <c r="M744" s="27"/>
      <c r="N744" s="27" t="s">
        <v>502</v>
      </c>
      <c r="O744" s="27"/>
    </row>
    <row r="745" spans="1:15">
      <c r="A745" s="27" t="s">
        <v>357</v>
      </c>
      <c r="B745" s="27" t="s">
        <v>361</v>
      </c>
      <c r="C745" s="27" t="s">
        <v>1854</v>
      </c>
      <c r="D745" s="28">
        <v>3</v>
      </c>
      <c r="E745" s="29" t="s">
        <v>496</v>
      </c>
      <c r="F745" s="27" t="s">
        <v>1857</v>
      </c>
      <c r="G745" s="27" t="s">
        <v>616</v>
      </c>
      <c r="H745" s="27" t="s">
        <v>1858</v>
      </c>
      <c r="I745" s="27">
        <v>4</v>
      </c>
      <c r="J745" s="30" t="s">
        <v>500</v>
      </c>
      <c r="K745" s="30" t="s">
        <v>616</v>
      </c>
      <c r="M745" s="27" t="s">
        <v>1570</v>
      </c>
      <c r="N745" s="27"/>
      <c r="O745" s="27"/>
    </row>
    <row r="746" spans="1:15">
      <c r="A746" s="27" t="s">
        <v>357</v>
      </c>
      <c r="B746" s="27" t="s">
        <v>361</v>
      </c>
      <c r="C746" s="27" t="s">
        <v>1859</v>
      </c>
      <c r="D746" s="28">
        <v>1</v>
      </c>
      <c r="E746" s="29" t="s">
        <v>513</v>
      </c>
      <c r="F746" s="27" t="s">
        <v>509</v>
      </c>
      <c r="G746" s="27" t="s">
        <v>509</v>
      </c>
      <c r="H746" s="27" t="s">
        <v>1860</v>
      </c>
      <c r="I746" s="27">
        <v>13</v>
      </c>
      <c r="J746" s="30" t="s">
        <v>500</v>
      </c>
      <c r="K746" s="30" t="s">
        <v>511</v>
      </c>
      <c r="M746" s="27"/>
      <c r="N746" s="27"/>
      <c r="O746" s="27"/>
    </row>
    <row r="747" spans="1:15">
      <c r="A747" s="27" t="s">
        <v>357</v>
      </c>
      <c r="B747" s="27" t="s">
        <v>361</v>
      </c>
      <c r="C747" s="27" t="s">
        <v>1859</v>
      </c>
      <c r="D747" s="28">
        <v>2</v>
      </c>
      <c r="E747" s="29" t="s">
        <v>513</v>
      </c>
      <c r="F747" s="32" t="s">
        <v>514</v>
      </c>
      <c r="G747" s="31" t="s">
        <v>667</v>
      </c>
      <c r="H747" s="27" t="s">
        <v>1861</v>
      </c>
      <c r="I747" s="27">
        <v>10</v>
      </c>
      <c r="J747" s="30" t="s">
        <v>500</v>
      </c>
      <c r="K747" s="27" t="s">
        <v>501</v>
      </c>
      <c r="M747" s="27"/>
      <c r="N747" s="27" t="s">
        <v>502</v>
      </c>
      <c r="O747" s="27"/>
    </row>
    <row r="748" spans="1:15">
      <c r="A748" s="27" t="s">
        <v>357</v>
      </c>
      <c r="B748" s="27" t="s">
        <v>361</v>
      </c>
      <c r="C748" s="27" t="s">
        <v>1859</v>
      </c>
      <c r="D748" s="28">
        <v>3</v>
      </c>
      <c r="E748" s="29" t="s">
        <v>513</v>
      </c>
      <c r="F748" s="32" t="s">
        <v>1862</v>
      </c>
      <c r="G748" s="51" t="s">
        <v>1863</v>
      </c>
      <c r="H748" s="27" t="s">
        <v>1864</v>
      </c>
      <c r="I748" s="27">
        <v>1</v>
      </c>
      <c r="J748" s="30" t="s">
        <v>500</v>
      </c>
      <c r="K748" s="30" t="s">
        <v>1865</v>
      </c>
      <c r="M748" s="27"/>
      <c r="N748" s="27"/>
      <c r="O748" s="27"/>
    </row>
    <row r="749" spans="1:15">
      <c r="A749" s="27" t="s">
        <v>357</v>
      </c>
      <c r="B749" s="27" t="s">
        <v>361</v>
      </c>
      <c r="C749" s="27" t="s">
        <v>1859</v>
      </c>
      <c r="D749" s="28">
        <v>4</v>
      </c>
      <c r="E749" s="29" t="s">
        <v>513</v>
      </c>
      <c r="F749" s="32" t="s">
        <v>504</v>
      </c>
      <c r="G749" s="41" t="s">
        <v>629</v>
      </c>
      <c r="H749" s="27" t="s">
        <v>1866</v>
      </c>
      <c r="I749" s="27">
        <v>8</v>
      </c>
      <c r="J749" s="30" t="s">
        <v>500</v>
      </c>
      <c r="K749" s="30" t="s">
        <v>631</v>
      </c>
      <c r="M749" s="27"/>
      <c r="N749" s="27" t="s">
        <v>508</v>
      </c>
      <c r="O749" s="27"/>
    </row>
    <row r="750" spans="1:15">
      <c r="A750" s="27" t="s">
        <v>357</v>
      </c>
      <c r="B750" s="27" t="s">
        <v>361</v>
      </c>
      <c r="C750" s="27" t="s">
        <v>1859</v>
      </c>
      <c r="D750" s="28">
        <v>5</v>
      </c>
      <c r="E750" s="29" t="s">
        <v>513</v>
      </c>
      <c r="F750" s="32" t="s">
        <v>669</v>
      </c>
      <c r="G750" s="30" t="s">
        <v>749</v>
      </c>
      <c r="H750" s="27" t="s">
        <v>1867</v>
      </c>
      <c r="I750" s="27">
        <v>80</v>
      </c>
      <c r="J750" s="30" t="s">
        <v>500</v>
      </c>
      <c r="K750" s="30" t="s">
        <v>636</v>
      </c>
      <c r="M750" s="27"/>
      <c r="N750" s="27" t="s">
        <v>638</v>
      </c>
      <c r="O750" s="27"/>
    </row>
    <row r="751" spans="1:15">
      <c r="A751" s="27" t="s">
        <v>357</v>
      </c>
      <c r="B751" s="27" t="s">
        <v>361</v>
      </c>
      <c r="C751" s="27" t="s">
        <v>1859</v>
      </c>
      <c r="D751" s="28">
        <v>6</v>
      </c>
      <c r="E751" s="29" t="s">
        <v>513</v>
      </c>
      <c r="F751" s="32" t="s">
        <v>2032</v>
      </c>
      <c r="G751" s="30" t="s">
        <v>1143</v>
      </c>
      <c r="H751" s="27" t="s">
        <v>1868</v>
      </c>
      <c r="I751" s="27">
        <v>1</v>
      </c>
      <c r="J751" s="30" t="s">
        <v>500</v>
      </c>
      <c r="K751" s="30" t="s">
        <v>1145</v>
      </c>
      <c r="M751" s="27"/>
      <c r="N751" s="27" t="s">
        <v>1147</v>
      </c>
      <c r="O751" s="27"/>
    </row>
    <row r="752" spans="1:15">
      <c r="A752" s="27" t="s">
        <v>357</v>
      </c>
      <c r="B752" s="27" t="s">
        <v>361</v>
      </c>
      <c r="C752" s="27" t="s">
        <v>1859</v>
      </c>
      <c r="D752" s="28">
        <v>7</v>
      </c>
      <c r="E752" s="29" t="s">
        <v>513</v>
      </c>
      <c r="F752" s="32" t="s">
        <v>1869</v>
      </c>
      <c r="G752" s="30" t="s">
        <v>1870</v>
      </c>
      <c r="H752" s="27" t="s">
        <v>1871</v>
      </c>
      <c r="I752" s="27">
        <v>1</v>
      </c>
      <c r="J752" s="30" t="s">
        <v>500</v>
      </c>
      <c r="K752" s="30" t="s">
        <v>833</v>
      </c>
      <c r="M752" s="27"/>
      <c r="N752" s="27" t="s">
        <v>836</v>
      </c>
      <c r="O752" s="27"/>
    </row>
    <row r="753" spans="1:15">
      <c r="A753" s="27" t="s">
        <v>357</v>
      </c>
      <c r="B753" s="30" t="s">
        <v>361</v>
      </c>
      <c r="C753" s="30" t="s">
        <v>1859</v>
      </c>
      <c r="D753" s="28">
        <v>8</v>
      </c>
      <c r="E753" s="28" t="s">
        <v>513</v>
      </c>
      <c r="F753" s="31" t="s">
        <v>1872</v>
      </c>
      <c r="G753" s="52" t="s">
        <v>1873</v>
      </c>
      <c r="H753" s="30" t="s">
        <v>1874</v>
      </c>
      <c r="I753" s="30">
        <v>1</v>
      </c>
      <c r="J753" s="30" t="s">
        <v>500</v>
      </c>
      <c r="K753" s="36" t="s">
        <v>1875</v>
      </c>
      <c r="L753" s="27" t="s">
        <v>1537</v>
      </c>
      <c r="M753" s="30"/>
      <c r="N753" s="37" t="s">
        <v>860</v>
      </c>
      <c r="O753" s="27"/>
    </row>
    <row r="754" spans="1:15">
      <c r="A754" s="27" t="s">
        <v>357</v>
      </c>
      <c r="B754" s="27" t="s">
        <v>361</v>
      </c>
      <c r="C754" s="27" t="s">
        <v>1859</v>
      </c>
      <c r="D754" s="28">
        <v>9</v>
      </c>
      <c r="E754" s="29" t="s">
        <v>513</v>
      </c>
      <c r="F754" s="32" t="s">
        <v>871</v>
      </c>
      <c r="G754" s="32" t="s">
        <v>1618</v>
      </c>
      <c r="H754" s="27" t="s">
        <v>1876</v>
      </c>
      <c r="I754" s="27">
        <v>22</v>
      </c>
      <c r="J754" s="27" t="s">
        <v>500</v>
      </c>
      <c r="K754" s="27" t="s">
        <v>874</v>
      </c>
      <c r="M754" s="27"/>
      <c r="N754" s="27" t="s">
        <v>876</v>
      </c>
      <c r="O754" s="27"/>
    </row>
    <row r="755" spans="1:15">
      <c r="A755" s="27" t="s">
        <v>357</v>
      </c>
      <c r="B755" s="27" t="s">
        <v>361</v>
      </c>
      <c r="C755" s="27" t="s">
        <v>1859</v>
      </c>
      <c r="D755" s="28">
        <v>10</v>
      </c>
      <c r="E755" s="29" t="s">
        <v>513</v>
      </c>
      <c r="F755" s="32" t="s">
        <v>1620</v>
      </c>
      <c r="G755" s="32" t="s">
        <v>1877</v>
      </c>
      <c r="H755" s="27" t="s">
        <v>1878</v>
      </c>
      <c r="I755" s="27">
        <v>80</v>
      </c>
      <c r="J755" s="27" t="s">
        <v>516</v>
      </c>
      <c r="K755" s="27" t="s">
        <v>1623</v>
      </c>
      <c r="M755" s="27"/>
      <c r="N755" s="27" t="s">
        <v>1625</v>
      </c>
      <c r="O755" s="27"/>
    </row>
    <row r="756" spans="1:15">
      <c r="A756" s="27" t="s">
        <v>357</v>
      </c>
      <c r="B756" s="27" t="s">
        <v>361</v>
      </c>
      <c r="C756" s="27" t="s">
        <v>1859</v>
      </c>
      <c r="D756" s="28">
        <v>11</v>
      </c>
      <c r="E756" s="29" t="s">
        <v>513</v>
      </c>
      <c r="F756" s="32" t="s">
        <v>907</v>
      </c>
      <c r="G756" s="32" t="s">
        <v>907</v>
      </c>
      <c r="H756" s="27" t="s">
        <v>1879</v>
      </c>
      <c r="I756" s="27">
        <v>11</v>
      </c>
      <c r="J756" s="27" t="s">
        <v>516</v>
      </c>
      <c r="K756" s="27" t="s">
        <v>909</v>
      </c>
      <c r="M756" s="27"/>
      <c r="N756" s="27" t="s">
        <v>911</v>
      </c>
      <c r="O756" s="27"/>
    </row>
    <row r="757" spans="1:15">
      <c r="A757" s="27" t="s">
        <v>357</v>
      </c>
      <c r="B757" s="27" t="s">
        <v>361</v>
      </c>
      <c r="C757" s="27" t="s">
        <v>1859</v>
      </c>
      <c r="D757" s="28">
        <v>12</v>
      </c>
      <c r="E757" s="29" t="s">
        <v>513</v>
      </c>
      <c r="F757" s="32" t="s">
        <v>1626</v>
      </c>
      <c r="G757" s="32" t="s">
        <v>1880</v>
      </c>
      <c r="H757" s="27" t="s">
        <v>1881</v>
      </c>
      <c r="I757" s="27">
        <v>80</v>
      </c>
      <c r="J757" s="30" t="s">
        <v>500</v>
      </c>
      <c r="K757" s="30" t="s">
        <v>1629</v>
      </c>
      <c r="M757" s="27"/>
      <c r="N757" s="27" t="s">
        <v>1631</v>
      </c>
      <c r="O757" s="27"/>
    </row>
    <row r="758" spans="1:15">
      <c r="A758" s="27" t="s">
        <v>357</v>
      </c>
      <c r="B758" s="27" t="s">
        <v>361</v>
      </c>
      <c r="C758" s="27" t="s">
        <v>1859</v>
      </c>
      <c r="D758" s="28">
        <v>13</v>
      </c>
      <c r="E758" s="29" t="s">
        <v>513</v>
      </c>
      <c r="F758" s="32" t="s">
        <v>912</v>
      </c>
      <c r="G758" s="32" t="s">
        <v>912</v>
      </c>
      <c r="H758" s="27" t="s">
        <v>1882</v>
      </c>
      <c r="I758" s="27">
        <v>11</v>
      </c>
      <c r="J758" s="30" t="s">
        <v>500</v>
      </c>
      <c r="K758" s="30" t="s">
        <v>914</v>
      </c>
      <c r="M758" s="27"/>
      <c r="N758" s="27" t="s">
        <v>916</v>
      </c>
      <c r="O758" s="27"/>
    </row>
    <row r="759" spans="1:15">
      <c r="A759" s="27" t="s">
        <v>357</v>
      </c>
      <c r="B759" s="27" t="s">
        <v>361</v>
      </c>
      <c r="C759" s="27" t="s">
        <v>1859</v>
      </c>
      <c r="D759" s="28">
        <v>14</v>
      </c>
      <c r="E759" s="29" t="s">
        <v>513</v>
      </c>
      <c r="F759" s="32" t="s">
        <v>1883</v>
      </c>
      <c r="G759" s="32" t="s">
        <v>1883</v>
      </c>
      <c r="H759" s="27" t="s">
        <v>1884</v>
      </c>
      <c r="I759" s="27">
        <v>6</v>
      </c>
      <c r="J759" s="30" t="s">
        <v>500</v>
      </c>
      <c r="K759" s="30" t="s">
        <v>920</v>
      </c>
      <c r="M759" s="27"/>
      <c r="N759" s="27" t="s">
        <v>922</v>
      </c>
      <c r="O759" s="27"/>
    </row>
    <row r="760" spans="1:15">
      <c r="A760" s="27" t="s">
        <v>357</v>
      </c>
      <c r="B760" s="27" t="s">
        <v>361</v>
      </c>
      <c r="C760" s="27" t="s">
        <v>1859</v>
      </c>
      <c r="D760" s="28">
        <v>15</v>
      </c>
      <c r="E760" s="29" t="s">
        <v>513</v>
      </c>
      <c r="F760" s="32" t="s">
        <v>1885</v>
      </c>
      <c r="G760" s="34" t="s">
        <v>1886</v>
      </c>
      <c r="H760" s="27" t="s">
        <v>1887</v>
      </c>
      <c r="I760" s="27">
        <v>2</v>
      </c>
      <c r="J760" s="27" t="s">
        <v>1205</v>
      </c>
      <c r="K760" s="27" t="s">
        <v>1888</v>
      </c>
      <c r="M760" s="27"/>
      <c r="N760" s="27"/>
      <c r="O760" s="27"/>
    </row>
    <row r="761" spans="1:15">
      <c r="A761" s="27" t="s">
        <v>357</v>
      </c>
      <c r="B761" s="27" t="s">
        <v>361</v>
      </c>
      <c r="C761" s="27" t="s">
        <v>1859</v>
      </c>
      <c r="D761" s="28">
        <v>16</v>
      </c>
      <c r="E761" s="29" t="s">
        <v>513</v>
      </c>
      <c r="F761" s="27" t="s">
        <v>509</v>
      </c>
      <c r="G761" s="27" t="s">
        <v>509</v>
      </c>
      <c r="H761" s="27" t="s">
        <v>1889</v>
      </c>
      <c r="I761" s="27">
        <v>13</v>
      </c>
      <c r="J761" s="30" t="s">
        <v>500</v>
      </c>
      <c r="K761" s="30" t="s">
        <v>511</v>
      </c>
      <c r="M761" s="27"/>
      <c r="N761" s="27"/>
      <c r="O761" s="27"/>
    </row>
    <row r="762" spans="1:15">
      <c r="A762" s="27" t="s">
        <v>357</v>
      </c>
      <c r="B762" s="27" t="s">
        <v>361</v>
      </c>
      <c r="C762" s="27" t="s">
        <v>1859</v>
      </c>
      <c r="D762" s="28">
        <v>17</v>
      </c>
      <c r="E762" s="29" t="s">
        <v>513</v>
      </c>
      <c r="F762" s="27" t="s">
        <v>1890</v>
      </c>
      <c r="G762" s="27" t="s">
        <v>616</v>
      </c>
      <c r="H762" s="27" t="s">
        <v>1891</v>
      </c>
      <c r="I762" s="27">
        <v>1</v>
      </c>
      <c r="J762" s="30" t="s">
        <v>500</v>
      </c>
      <c r="K762" s="30" t="s">
        <v>616</v>
      </c>
      <c r="M762" s="27"/>
      <c r="N762" s="27"/>
      <c r="O762" s="27"/>
    </row>
    <row r="763" spans="1:15">
      <c r="A763" s="27" t="s">
        <v>357</v>
      </c>
      <c r="B763" s="27" t="s">
        <v>361</v>
      </c>
      <c r="C763" s="27" t="s">
        <v>1859</v>
      </c>
      <c r="D763" s="28">
        <v>18</v>
      </c>
      <c r="E763" s="29" t="s">
        <v>513</v>
      </c>
      <c r="F763" s="27" t="s">
        <v>1892</v>
      </c>
      <c r="G763" s="27" t="s">
        <v>616</v>
      </c>
      <c r="H763" s="27" t="s">
        <v>1893</v>
      </c>
      <c r="I763" s="27">
        <v>1</v>
      </c>
      <c r="J763" s="30" t="s">
        <v>500</v>
      </c>
      <c r="K763" s="30" t="s">
        <v>616</v>
      </c>
      <c r="M763" s="27"/>
      <c r="N763" s="27"/>
      <c r="O763" s="27"/>
    </row>
    <row r="764" spans="1:15">
      <c r="A764" s="27" t="s">
        <v>357</v>
      </c>
      <c r="B764" s="27" t="s">
        <v>361</v>
      </c>
      <c r="C764" s="27" t="s">
        <v>1859</v>
      </c>
      <c r="D764" s="28">
        <v>19</v>
      </c>
      <c r="E764" s="29" t="s">
        <v>513</v>
      </c>
      <c r="F764" s="27" t="s">
        <v>1894</v>
      </c>
      <c r="G764" s="27" t="s">
        <v>616</v>
      </c>
      <c r="H764" s="27" t="s">
        <v>1895</v>
      </c>
      <c r="I764" s="27">
        <v>1</v>
      </c>
      <c r="J764" s="30" t="s">
        <v>500</v>
      </c>
      <c r="K764" s="30" t="s">
        <v>616</v>
      </c>
      <c r="M764" s="27"/>
      <c r="N764" s="27"/>
      <c r="O764" s="27"/>
    </row>
    <row r="765" spans="1:15">
      <c r="A765" s="27" t="s">
        <v>357</v>
      </c>
      <c r="B765" s="27" t="s">
        <v>361</v>
      </c>
      <c r="C765" s="27" t="s">
        <v>1859</v>
      </c>
      <c r="D765" s="28">
        <v>20</v>
      </c>
      <c r="E765" s="29" t="s">
        <v>513</v>
      </c>
      <c r="F765" s="27" t="s">
        <v>1896</v>
      </c>
      <c r="G765" s="27" t="s">
        <v>616</v>
      </c>
      <c r="H765" s="27" t="s">
        <v>1897</v>
      </c>
      <c r="I765" s="27">
        <v>1</v>
      </c>
      <c r="J765" s="30" t="s">
        <v>500</v>
      </c>
      <c r="K765" s="30" t="s">
        <v>616</v>
      </c>
      <c r="M765" s="27"/>
      <c r="N765" s="27"/>
      <c r="O765" s="27"/>
    </row>
    <row r="766" spans="1:15">
      <c r="A766" s="27" t="s">
        <v>357</v>
      </c>
      <c r="B766" s="27" t="s">
        <v>361</v>
      </c>
      <c r="C766" s="27" t="s">
        <v>1859</v>
      </c>
      <c r="D766" s="28">
        <v>21</v>
      </c>
      <c r="E766" s="29" t="s">
        <v>513</v>
      </c>
      <c r="F766" s="32" t="s">
        <v>1898</v>
      </c>
      <c r="G766" s="32" t="s">
        <v>616</v>
      </c>
      <c r="H766" s="27" t="s">
        <v>1899</v>
      </c>
      <c r="I766" s="27">
        <v>3</v>
      </c>
      <c r="J766" s="30" t="s">
        <v>500</v>
      </c>
      <c r="K766" s="30" t="s">
        <v>616</v>
      </c>
      <c r="M766" s="27"/>
      <c r="N766" s="27"/>
      <c r="O766" s="27"/>
    </row>
    <row r="767" spans="1:15">
      <c r="A767" s="27" t="s">
        <v>357</v>
      </c>
      <c r="B767" s="27" t="s">
        <v>361</v>
      </c>
      <c r="C767" s="27" t="s">
        <v>1859</v>
      </c>
      <c r="D767" s="28">
        <v>22</v>
      </c>
      <c r="E767" s="29" t="s">
        <v>513</v>
      </c>
      <c r="F767" s="32" t="s">
        <v>1900</v>
      </c>
      <c r="G767" s="31" t="s">
        <v>1900</v>
      </c>
      <c r="H767" s="27" t="s">
        <v>1901</v>
      </c>
      <c r="I767" s="27">
        <v>1</v>
      </c>
      <c r="J767" s="30" t="s">
        <v>500</v>
      </c>
      <c r="K767" s="30" t="s">
        <v>1902</v>
      </c>
      <c r="L767" s="27" t="s">
        <v>1903</v>
      </c>
      <c r="M767" s="27"/>
      <c r="N767" s="37" t="s">
        <v>1904</v>
      </c>
      <c r="O767" s="27"/>
    </row>
    <row r="768" spans="1:15">
      <c r="A768" s="27" t="s">
        <v>357</v>
      </c>
      <c r="B768" s="27" t="s">
        <v>361</v>
      </c>
      <c r="C768" s="27" t="s">
        <v>1859</v>
      </c>
      <c r="D768" s="28">
        <v>23</v>
      </c>
      <c r="E768" s="29" t="s">
        <v>513</v>
      </c>
      <c r="F768" s="32" t="s">
        <v>1905</v>
      </c>
      <c r="G768" s="30" t="s">
        <v>1661</v>
      </c>
      <c r="H768" s="27" t="s">
        <v>1906</v>
      </c>
      <c r="I768" s="27">
        <v>1</v>
      </c>
      <c r="J768" s="30" t="s">
        <v>500</v>
      </c>
      <c r="K768" s="30" t="s">
        <v>1663</v>
      </c>
      <c r="M768" s="27"/>
      <c r="N768" s="46" t="s">
        <v>1665</v>
      </c>
      <c r="O768" s="27"/>
    </row>
    <row r="769" spans="1:15">
      <c r="A769" s="27" t="s">
        <v>357</v>
      </c>
      <c r="B769" s="27" t="s">
        <v>361</v>
      </c>
      <c r="C769" s="27" t="s">
        <v>1859</v>
      </c>
      <c r="D769" s="28">
        <v>24</v>
      </c>
      <c r="E769" s="29" t="s">
        <v>513</v>
      </c>
      <c r="F769" s="27" t="s">
        <v>1907</v>
      </c>
      <c r="G769" s="27" t="s">
        <v>616</v>
      </c>
      <c r="H769" s="27" t="s">
        <v>1908</v>
      </c>
      <c r="I769" s="27">
        <v>2</v>
      </c>
      <c r="J769" s="27" t="s">
        <v>1205</v>
      </c>
      <c r="K769" s="27" t="s">
        <v>616</v>
      </c>
      <c r="M769" s="27"/>
      <c r="N769" s="27"/>
      <c r="O769" s="27"/>
    </row>
  </sheetData>
  <phoneticPr fontId="18" type="noConversion"/>
  <pageMargins left="0.7" right="0.7" top="0.75" bottom="0.75" header="0.3" footer="0.3"/>
  <pageSetup paperSize="9" orientation="portrait" horizontalDpi="360" verticalDpi="18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tabColor rgb="FF92D050"/>
  </sheetPr>
  <dimension ref="A1:P642"/>
  <sheetViews>
    <sheetView zoomScale="85" zoomScaleNormal="85" workbookViewId="0">
      <pane ySplit="1" topLeftCell="A573" activePane="bottomLeft" state="frozen"/>
      <selection activeCell="C7" sqref="C7"/>
      <selection pane="bottomLeft" activeCell="O642" sqref="A589:O642"/>
    </sheetView>
  </sheetViews>
  <sheetFormatPr defaultColWidth="9.140625" defaultRowHeight="16.5"/>
  <cols>
    <col min="1" max="1" width="33.140625" style="6" customWidth="1"/>
    <col min="2" max="2" width="33.140625" style="6" hidden="1" customWidth="1"/>
    <col min="3" max="3" width="14.28515625" style="6" hidden="1" customWidth="1"/>
    <col min="4" max="4" width="5.5703125" style="6" hidden="1" customWidth="1"/>
    <col min="5" max="5" width="7.28515625" style="6" bestFit="1" customWidth="1"/>
    <col min="6" max="6" width="28.42578125" style="6" customWidth="1"/>
    <col min="7" max="7" width="28.42578125" style="6" hidden="1" customWidth="1"/>
    <col min="8" max="8" width="18.7109375" style="6" hidden="1" customWidth="1"/>
    <col min="9" max="9" width="5.85546875" style="6" bestFit="1" customWidth="1"/>
    <col min="10" max="10" width="6.7109375" style="6" bestFit="1" customWidth="1"/>
    <col min="11" max="11" width="33.42578125" style="6" customWidth="1"/>
    <col min="12" max="12" width="17.28515625" style="6" hidden="1" customWidth="1"/>
    <col min="13" max="13" width="22.140625" style="6" hidden="1" customWidth="1"/>
    <col min="14" max="14" width="46.7109375" style="6" bestFit="1" customWidth="1"/>
    <col min="15" max="15" width="26.5703125" style="6" customWidth="1"/>
    <col min="16" max="16384" width="9.140625" style="6"/>
  </cols>
  <sheetData>
    <row r="1" spans="1:16">
      <c r="A1" s="75" t="s">
        <v>8973</v>
      </c>
      <c r="B1" s="19" t="s">
        <v>480</v>
      </c>
      <c r="C1" s="76" t="s">
        <v>481</v>
      </c>
      <c r="D1" s="77" t="s">
        <v>482</v>
      </c>
      <c r="E1" s="78" t="s">
        <v>483</v>
      </c>
      <c r="F1" s="79" t="s">
        <v>8974</v>
      </c>
      <c r="G1" s="23" t="s">
        <v>485</v>
      </c>
      <c r="H1" s="79" t="s">
        <v>486</v>
      </c>
      <c r="I1" s="79" t="s">
        <v>487</v>
      </c>
      <c r="J1" s="79" t="s">
        <v>488</v>
      </c>
      <c r="K1" s="80" t="s">
        <v>8975</v>
      </c>
      <c r="L1" s="81" t="s">
        <v>490</v>
      </c>
      <c r="M1" s="81" t="s">
        <v>491</v>
      </c>
      <c r="N1" s="81" t="s">
        <v>492</v>
      </c>
      <c r="O1" s="82" t="s">
        <v>493</v>
      </c>
      <c r="P1" s="65"/>
    </row>
    <row r="2" spans="1:16">
      <c r="A2" s="65" t="s">
        <v>89</v>
      </c>
      <c r="B2" s="65"/>
      <c r="C2" s="65"/>
      <c r="D2" s="65"/>
      <c r="E2" s="65" t="s">
        <v>496</v>
      </c>
      <c r="F2" s="65" t="s">
        <v>667</v>
      </c>
      <c r="G2" s="65"/>
      <c r="H2" s="65" t="s">
        <v>2033</v>
      </c>
      <c r="I2" s="65">
        <v>10</v>
      </c>
      <c r="J2" s="65" t="s">
        <v>516</v>
      </c>
      <c r="K2" s="65" t="s">
        <v>501</v>
      </c>
      <c r="L2" s="65" t="s">
        <v>2034</v>
      </c>
      <c r="M2" s="65" t="s">
        <v>517</v>
      </c>
      <c r="N2" s="65" t="s">
        <v>2035</v>
      </c>
      <c r="O2" s="65"/>
      <c r="P2" s="65"/>
    </row>
    <row r="3" spans="1:16">
      <c r="A3" s="65" t="s">
        <v>89</v>
      </c>
      <c r="B3" s="65"/>
      <c r="C3" s="65"/>
      <c r="D3" s="65"/>
      <c r="E3" s="65" t="s">
        <v>496</v>
      </c>
      <c r="F3" s="65" t="s">
        <v>2036</v>
      </c>
      <c r="G3" s="65"/>
      <c r="H3" s="65" t="s">
        <v>2037</v>
      </c>
      <c r="I3" s="65">
        <v>80</v>
      </c>
      <c r="J3" s="65" t="s">
        <v>516</v>
      </c>
      <c r="K3" s="65" t="s">
        <v>521</v>
      </c>
      <c r="L3" s="65" t="s">
        <v>2038</v>
      </c>
      <c r="M3" s="65" t="s">
        <v>522</v>
      </c>
      <c r="N3" s="65" t="s">
        <v>523</v>
      </c>
      <c r="O3" s="65"/>
      <c r="P3" s="65"/>
    </row>
    <row r="4" spans="1:16">
      <c r="A4" s="65" t="s">
        <v>89</v>
      </c>
      <c r="B4" s="65"/>
      <c r="C4" s="65"/>
      <c r="D4" s="65"/>
      <c r="E4" s="65" t="s">
        <v>496</v>
      </c>
      <c r="F4" s="65" t="s">
        <v>526</v>
      </c>
      <c r="G4" s="65"/>
      <c r="H4" s="65" t="s">
        <v>2039</v>
      </c>
      <c r="I4" s="65">
        <v>2</v>
      </c>
      <c r="J4" s="65" t="s">
        <v>516</v>
      </c>
      <c r="K4" s="65" t="s">
        <v>1517</v>
      </c>
      <c r="L4" s="65" t="s">
        <v>2040</v>
      </c>
      <c r="M4" s="65" t="s">
        <v>529</v>
      </c>
      <c r="N4" s="65" t="s">
        <v>531</v>
      </c>
      <c r="O4" s="65"/>
      <c r="P4" s="65"/>
    </row>
    <row r="5" spans="1:16">
      <c r="A5" s="65" t="s">
        <v>89</v>
      </c>
      <c r="B5" s="65"/>
      <c r="C5" s="65"/>
      <c r="D5" s="65"/>
      <c r="E5" s="65" t="s">
        <v>496</v>
      </c>
      <c r="F5" s="65" t="s">
        <v>533</v>
      </c>
      <c r="G5" s="65"/>
      <c r="H5" s="65" t="s">
        <v>2041</v>
      </c>
      <c r="I5" s="65">
        <v>10</v>
      </c>
      <c r="J5" s="65" t="s">
        <v>516</v>
      </c>
      <c r="K5" s="65" t="s">
        <v>535</v>
      </c>
      <c r="L5" s="65" t="s">
        <v>2038</v>
      </c>
      <c r="M5" s="65" t="s">
        <v>536</v>
      </c>
      <c r="N5" s="65" t="s">
        <v>537</v>
      </c>
      <c r="O5" s="65"/>
      <c r="P5" s="65"/>
    </row>
    <row r="6" spans="1:16">
      <c r="A6" s="65" t="s">
        <v>89</v>
      </c>
      <c r="B6" s="65"/>
      <c r="C6" s="65"/>
      <c r="D6" s="65"/>
      <c r="E6" s="65" t="s">
        <v>496</v>
      </c>
      <c r="F6" s="65" t="s">
        <v>538</v>
      </c>
      <c r="G6" s="65"/>
      <c r="H6" s="65" t="s">
        <v>2042</v>
      </c>
      <c r="I6" s="65">
        <v>8</v>
      </c>
      <c r="J6" s="65" t="s">
        <v>516</v>
      </c>
      <c r="K6" s="65" t="s">
        <v>541</v>
      </c>
      <c r="L6" s="65" t="s">
        <v>2038</v>
      </c>
      <c r="M6" s="65" t="s">
        <v>542</v>
      </c>
      <c r="N6" s="65" t="s">
        <v>543</v>
      </c>
      <c r="O6" s="65"/>
      <c r="P6" s="65"/>
    </row>
    <row r="7" spans="1:16">
      <c r="A7" s="65" t="s">
        <v>89</v>
      </c>
      <c r="B7" s="65"/>
      <c r="C7" s="65"/>
      <c r="D7" s="65"/>
      <c r="E7" s="65" t="s">
        <v>496</v>
      </c>
      <c r="F7" s="65" t="s">
        <v>1495</v>
      </c>
      <c r="G7" s="65"/>
      <c r="H7" s="65" t="s">
        <v>2043</v>
      </c>
      <c r="I7" s="65">
        <v>8</v>
      </c>
      <c r="J7" s="65" t="s">
        <v>516</v>
      </c>
      <c r="K7" s="65" t="s">
        <v>547</v>
      </c>
      <c r="L7" s="65" t="s">
        <v>2038</v>
      </c>
      <c r="M7" s="65" t="s">
        <v>548</v>
      </c>
      <c r="N7" s="65" t="s">
        <v>549</v>
      </c>
      <c r="O7" s="65"/>
      <c r="P7" s="65"/>
    </row>
    <row r="8" spans="1:16">
      <c r="A8" s="65" t="s">
        <v>89</v>
      </c>
      <c r="B8" s="65"/>
      <c r="C8" s="65"/>
      <c r="D8" s="65"/>
      <c r="E8" s="65" t="s">
        <v>496</v>
      </c>
      <c r="F8" s="65" t="s">
        <v>550</v>
      </c>
      <c r="G8" s="65"/>
      <c r="H8" s="65" t="s">
        <v>2044</v>
      </c>
      <c r="I8" s="65">
        <v>20</v>
      </c>
      <c r="J8" s="65" t="s">
        <v>516</v>
      </c>
      <c r="K8" s="65" t="s">
        <v>552</v>
      </c>
      <c r="L8" s="65" t="s">
        <v>2038</v>
      </c>
      <c r="M8" s="65" t="s">
        <v>553</v>
      </c>
      <c r="N8" s="65" t="s">
        <v>554</v>
      </c>
      <c r="O8" s="65"/>
      <c r="P8" s="65"/>
    </row>
    <row r="9" spans="1:16">
      <c r="A9" s="65" t="s">
        <v>89</v>
      </c>
      <c r="B9" s="65"/>
      <c r="C9" s="65"/>
      <c r="D9" s="65"/>
      <c r="E9" s="65" t="s">
        <v>496</v>
      </c>
      <c r="F9" s="65" t="s">
        <v>2045</v>
      </c>
      <c r="G9" s="65"/>
      <c r="H9" s="65" t="s">
        <v>2046</v>
      </c>
      <c r="I9" s="65">
        <v>11</v>
      </c>
      <c r="J9" s="65" t="s">
        <v>516</v>
      </c>
      <c r="K9" s="65" t="s">
        <v>2047</v>
      </c>
      <c r="L9" s="65" t="s">
        <v>2040</v>
      </c>
      <c r="M9" s="65" t="s">
        <v>1457</v>
      </c>
      <c r="N9" s="65" t="s">
        <v>2048</v>
      </c>
      <c r="O9" s="65"/>
      <c r="P9" s="65"/>
    </row>
    <row r="10" spans="1:16">
      <c r="A10" s="65" t="s">
        <v>89</v>
      </c>
      <c r="B10" s="65"/>
      <c r="C10" s="65"/>
      <c r="D10" s="65"/>
      <c r="E10" s="65" t="s">
        <v>496</v>
      </c>
      <c r="F10" s="65" t="s">
        <v>2049</v>
      </c>
      <c r="G10" s="65"/>
      <c r="H10" s="65" t="s">
        <v>2050</v>
      </c>
      <c r="I10" s="65">
        <v>8</v>
      </c>
      <c r="J10" s="65" t="s">
        <v>516</v>
      </c>
      <c r="K10" s="65" t="s">
        <v>2051</v>
      </c>
      <c r="L10" s="65" t="s">
        <v>2040</v>
      </c>
      <c r="M10" s="65" t="s">
        <v>1460</v>
      </c>
      <c r="N10" s="65" t="s">
        <v>566</v>
      </c>
      <c r="O10" s="65"/>
      <c r="P10" s="65"/>
    </row>
    <row r="11" spans="1:16">
      <c r="A11" s="65" t="s">
        <v>89</v>
      </c>
      <c r="B11" s="65"/>
      <c r="C11" s="65"/>
      <c r="D11" s="65"/>
      <c r="E11" s="65" t="s">
        <v>496</v>
      </c>
      <c r="F11" s="65" t="s">
        <v>2052</v>
      </c>
      <c r="G11" s="65"/>
      <c r="H11" s="65" t="s">
        <v>2053</v>
      </c>
      <c r="I11" s="65">
        <v>8</v>
      </c>
      <c r="J11" s="65" t="s">
        <v>516</v>
      </c>
      <c r="K11" s="65" t="s">
        <v>2054</v>
      </c>
      <c r="L11" s="65" t="s">
        <v>2040</v>
      </c>
      <c r="M11" s="65" t="s">
        <v>571</v>
      </c>
      <c r="N11" s="65" t="s">
        <v>572</v>
      </c>
      <c r="O11" s="65"/>
      <c r="P11" s="65"/>
    </row>
    <row r="12" spans="1:16">
      <c r="A12" s="65" t="s">
        <v>89</v>
      </c>
      <c r="B12" s="65"/>
      <c r="C12" s="65"/>
      <c r="D12" s="65"/>
      <c r="E12" s="65" t="s">
        <v>496</v>
      </c>
      <c r="F12" s="65" t="s">
        <v>575</v>
      </c>
      <c r="G12" s="65"/>
      <c r="H12" s="65" t="s">
        <v>2055</v>
      </c>
      <c r="I12" s="65">
        <v>66</v>
      </c>
      <c r="J12" s="65" t="s">
        <v>516</v>
      </c>
      <c r="K12" s="65" t="s">
        <v>577</v>
      </c>
      <c r="L12" s="65" t="s">
        <v>2056</v>
      </c>
      <c r="M12" s="65" t="s">
        <v>1465</v>
      </c>
      <c r="N12" s="65" t="s">
        <v>579</v>
      </c>
      <c r="O12" s="65"/>
      <c r="P12" s="65"/>
    </row>
    <row r="13" spans="1:16">
      <c r="A13" s="65" t="s">
        <v>89</v>
      </c>
      <c r="B13" s="65"/>
      <c r="C13" s="65"/>
      <c r="D13" s="65"/>
      <c r="E13" s="65" t="s">
        <v>496</v>
      </c>
      <c r="F13" s="65" t="s">
        <v>581</v>
      </c>
      <c r="G13" s="65"/>
      <c r="H13" s="65" t="s">
        <v>2057</v>
      </c>
      <c r="I13" s="65">
        <v>30</v>
      </c>
      <c r="J13" s="65" t="s">
        <v>516</v>
      </c>
      <c r="K13" s="65" t="s">
        <v>583</v>
      </c>
      <c r="L13" s="65" t="s">
        <v>2056</v>
      </c>
      <c r="M13" s="65" t="s">
        <v>1468</v>
      </c>
      <c r="N13" s="65" t="s">
        <v>584</v>
      </c>
      <c r="O13" s="65"/>
      <c r="P13" s="65"/>
    </row>
    <row r="14" spans="1:16">
      <c r="A14" s="65" t="s">
        <v>89</v>
      </c>
      <c r="B14" s="65"/>
      <c r="C14" s="65"/>
      <c r="D14" s="65"/>
      <c r="E14" s="65" t="s">
        <v>496</v>
      </c>
      <c r="F14" s="65" t="s">
        <v>586</v>
      </c>
      <c r="G14" s="65"/>
      <c r="H14" s="65" t="s">
        <v>2058</v>
      </c>
      <c r="I14" s="65">
        <v>2</v>
      </c>
      <c r="J14" s="65" t="s">
        <v>516</v>
      </c>
      <c r="K14" s="65" t="s">
        <v>588</v>
      </c>
      <c r="L14" s="65" t="s">
        <v>2056</v>
      </c>
      <c r="M14" s="65" t="s">
        <v>1472</v>
      </c>
      <c r="N14" s="65" t="s">
        <v>589</v>
      </c>
      <c r="O14" s="65"/>
      <c r="P14" s="65"/>
    </row>
    <row r="15" spans="1:16">
      <c r="A15" s="65" t="s">
        <v>89</v>
      </c>
      <c r="B15" s="65"/>
      <c r="C15" s="65"/>
      <c r="D15" s="65"/>
      <c r="E15" s="65" t="s">
        <v>496</v>
      </c>
      <c r="F15" s="83" t="s">
        <v>2059</v>
      </c>
      <c r="G15" s="83"/>
      <c r="H15" s="65" t="s">
        <v>2060</v>
      </c>
      <c r="I15" s="65">
        <v>42</v>
      </c>
      <c r="J15" s="65" t="s">
        <v>516</v>
      </c>
      <c r="K15" s="65"/>
      <c r="L15" s="65"/>
      <c r="M15" s="65"/>
      <c r="N15" s="65"/>
      <c r="O15" s="65" t="s">
        <v>2061</v>
      </c>
      <c r="P15" s="65"/>
    </row>
    <row r="16" spans="1:16">
      <c r="A16" s="65" t="s">
        <v>89</v>
      </c>
      <c r="B16" s="65"/>
      <c r="C16" s="65"/>
      <c r="D16" s="65"/>
      <c r="E16" s="65" t="s">
        <v>496</v>
      </c>
      <c r="F16" s="83" t="s">
        <v>2059</v>
      </c>
      <c r="G16" s="83"/>
      <c r="H16" s="65" t="s">
        <v>2062</v>
      </c>
      <c r="I16" s="65">
        <v>80</v>
      </c>
      <c r="J16" s="65" t="s">
        <v>516</v>
      </c>
      <c r="K16" s="65"/>
      <c r="L16" s="65"/>
      <c r="M16" s="65"/>
      <c r="N16" s="65"/>
      <c r="O16" s="65" t="s">
        <v>2063</v>
      </c>
      <c r="P16" s="65"/>
    </row>
    <row r="17" spans="1:16">
      <c r="A17" s="65" t="s">
        <v>89</v>
      </c>
      <c r="B17" s="65"/>
      <c r="C17" s="65"/>
      <c r="D17" s="65"/>
      <c r="E17" s="65" t="s">
        <v>496</v>
      </c>
      <c r="F17" s="65" t="s">
        <v>591</v>
      </c>
      <c r="G17" s="65"/>
      <c r="H17" s="65" t="s">
        <v>2064</v>
      </c>
      <c r="I17" s="65">
        <v>60</v>
      </c>
      <c r="J17" s="65" t="s">
        <v>516</v>
      </c>
      <c r="K17" s="65" t="s">
        <v>593</v>
      </c>
      <c r="L17" s="65" t="s">
        <v>2038</v>
      </c>
      <c r="M17" s="65" t="s">
        <v>594</v>
      </c>
      <c r="N17" s="65" t="s">
        <v>595</v>
      </c>
      <c r="O17" s="65"/>
      <c r="P17" s="65"/>
    </row>
    <row r="18" spans="1:16">
      <c r="A18" s="65" t="s">
        <v>89</v>
      </c>
      <c r="B18" s="65"/>
      <c r="C18" s="65"/>
      <c r="D18" s="65"/>
      <c r="E18" s="65" t="s">
        <v>496</v>
      </c>
      <c r="F18" s="65" t="s">
        <v>597</v>
      </c>
      <c r="G18" s="65"/>
      <c r="H18" s="65" t="s">
        <v>2065</v>
      </c>
      <c r="I18" s="65">
        <v>30</v>
      </c>
      <c r="J18" s="65" t="s">
        <v>516</v>
      </c>
      <c r="K18" s="65" t="s">
        <v>599</v>
      </c>
      <c r="L18" s="65" t="s">
        <v>2038</v>
      </c>
      <c r="M18" s="65" t="s">
        <v>600</v>
      </c>
      <c r="N18" s="65" t="s">
        <v>601</v>
      </c>
      <c r="O18" s="65"/>
      <c r="P18" s="65"/>
    </row>
    <row r="19" spans="1:16">
      <c r="A19" s="65" t="s">
        <v>89</v>
      </c>
      <c r="B19" s="65"/>
      <c r="C19" s="65"/>
      <c r="D19" s="65"/>
      <c r="E19" s="65" t="s">
        <v>496</v>
      </c>
      <c r="F19" s="65" t="s">
        <v>602</v>
      </c>
      <c r="G19" s="65"/>
      <c r="H19" s="65" t="s">
        <v>2066</v>
      </c>
      <c r="I19" s="65">
        <v>4</v>
      </c>
      <c r="J19" s="65" t="s">
        <v>516</v>
      </c>
      <c r="K19" s="65" t="s">
        <v>604</v>
      </c>
      <c r="L19" s="65" t="s">
        <v>2038</v>
      </c>
      <c r="M19" s="65" t="s">
        <v>605</v>
      </c>
      <c r="N19" s="65" t="s">
        <v>607</v>
      </c>
      <c r="O19" s="65"/>
      <c r="P19" s="65"/>
    </row>
    <row r="20" spans="1:16">
      <c r="A20" s="65" t="s">
        <v>89</v>
      </c>
      <c r="B20" s="65"/>
      <c r="C20" s="65"/>
      <c r="D20" s="65"/>
      <c r="E20" s="65" t="s">
        <v>496</v>
      </c>
      <c r="F20" s="65" t="s">
        <v>608</v>
      </c>
      <c r="G20" s="65"/>
      <c r="H20" s="65" t="s">
        <v>2067</v>
      </c>
      <c r="I20" s="65">
        <v>1</v>
      </c>
      <c r="J20" s="65" t="s">
        <v>516</v>
      </c>
      <c r="K20" s="65" t="s">
        <v>611</v>
      </c>
      <c r="L20" s="65" t="s">
        <v>2040</v>
      </c>
      <c r="M20" s="65" t="s">
        <v>612</v>
      </c>
      <c r="N20" s="65" t="s">
        <v>614</v>
      </c>
      <c r="O20" s="65"/>
      <c r="P20" s="65"/>
    </row>
    <row r="21" spans="1:16">
      <c r="A21" s="65" t="s">
        <v>89</v>
      </c>
      <c r="B21" s="65"/>
      <c r="C21" s="65"/>
      <c r="D21" s="65"/>
      <c r="E21" s="65" t="s">
        <v>496</v>
      </c>
      <c r="F21" s="83" t="s">
        <v>2059</v>
      </c>
      <c r="G21" s="83"/>
      <c r="H21" s="65" t="s">
        <v>2068</v>
      </c>
      <c r="I21" s="65">
        <v>4</v>
      </c>
      <c r="J21" s="65" t="s">
        <v>516</v>
      </c>
      <c r="K21" s="65"/>
      <c r="L21" s="65"/>
      <c r="M21" s="65"/>
      <c r="N21" s="65"/>
      <c r="O21" s="65" t="s">
        <v>2069</v>
      </c>
      <c r="P21" s="65"/>
    </row>
    <row r="22" spans="1:16">
      <c r="A22" s="65" t="s">
        <v>89</v>
      </c>
      <c r="B22" s="65"/>
      <c r="C22" s="65"/>
      <c r="D22" s="65"/>
      <c r="E22" s="65" t="s">
        <v>496</v>
      </c>
      <c r="F22" s="65" t="s">
        <v>659</v>
      </c>
      <c r="G22" s="65"/>
      <c r="H22" s="65" t="s">
        <v>2070</v>
      </c>
      <c r="I22" s="65">
        <v>9</v>
      </c>
      <c r="J22" s="65" t="s">
        <v>516</v>
      </c>
      <c r="K22" s="65" t="s">
        <v>661</v>
      </c>
      <c r="L22" s="65" t="s">
        <v>2040</v>
      </c>
      <c r="M22" s="65" t="s">
        <v>662</v>
      </c>
      <c r="N22" s="65" t="s">
        <v>663</v>
      </c>
      <c r="O22" s="65"/>
      <c r="P22" s="65"/>
    </row>
    <row r="23" spans="1:16">
      <c r="A23" s="65" t="s">
        <v>89</v>
      </c>
      <c r="B23" s="65"/>
      <c r="C23" s="65"/>
      <c r="D23" s="65"/>
      <c r="E23" s="65" t="s">
        <v>513</v>
      </c>
      <c r="F23" s="83" t="s">
        <v>2059</v>
      </c>
      <c r="G23" s="83"/>
      <c r="H23" s="65" t="s">
        <v>624</v>
      </c>
      <c r="I23" s="65">
        <v>20</v>
      </c>
      <c r="J23" s="65" t="s">
        <v>516</v>
      </c>
      <c r="K23" s="65"/>
      <c r="L23" s="65"/>
      <c r="M23" s="65"/>
      <c r="N23" s="65"/>
      <c r="O23" s="65" t="s">
        <v>2071</v>
      </c>
      <c r="P23" s="65"/>
    </row>
    <row r="24" spans="1:16">
      <c r="A24" s="65" t="s">
        <v>96</v>
      </c>
      <c r="B24" s="65"/>
      <c r="C24" s="65"/>
      <c r="D24" s="65"/>
      <c r="E24" s="65" t="s">
        <v>496</v>
      </c>
      <c r="F24" s="65" t="s">
        <v>498</v>
      </c>
      <c r="G24" s="65"/>
      <c r="H24" s="65" t="s">
        <v>806</v>
      </c>
      <c r="I24" s="65">
        <v>10</v>
      </c>
      <c r="J24" s="65" t="s">
        <v>516</v>
      </c>
      <c r="K24" s="65" t="s">
        <v>501</v>
      </c>
      <c r="L24" s="65" t="s">
        <v>2034</v>
      </c>
      <c r="M24" s="65" t="s">
        <v>517</v>
      </c>
      <c r="N24" s="65" t="s">
        <v>2035</v>
      </c>
      <c r="O24" s="65"/>
      <c r="P24" s="65"/>
    </row>
    <row r="25" spans="1:16">
      <c r="A25" s="65" t="s">
        <v>96</v>
      </c>
      <c r="B25" s="65"/>
      <c r="C25" s="65"/>
      <c r="D25" s="65"/>
      <c r="E25" s="65" t="s">
        <v>496</v>
      </c>
      <c r="F25" s="65" t="s">
        <v>629</v>
      </c>
      <c r="G25" s="65"/>
      <c r="H25" s="65" t="s">
        <v>807</v>
      </c>
      <c r="I25" s="65">
        <v>8</v>
      </c>
      <c r="J25" s="65" t="s">
        <v>516</v>
      </c>
      <c r="K25" s="65" t="s">
        <v>631</v>
      </c>
      <c r="L25" s="65" t="s">
        <v>2034</v>
      </c>
      <c r="M25" s="65" t="s">
        <v>632</v>
      </c>
      <c r="N25" s="65" t="s">
        <v>508</v>
      </c>
      <c r="O25" s="65"/>
      <c r="P25" s="65"/>
    </row>
    <row r="26" spans="1:16">
      <c r="A26" s="65" t="s">
        <v>96</v>
      </c>
      <c r="B26" s="65"/>
      <c r="C26" s="65"/>
      <c r="D26" s="65"/>
      <c r="E26" s="65" t="s">
        <v>496</v>
      </c>
      <c r="F26" s="65" t="s">
        <v>2072</v>
      </c>
      <c r="G26" s="65"/>
      <c r="H26" s="65" t="s">
        <v>2073</v>
      </c>
      <c r="I26" s="65">
        <v>36</v>
      </c>
      <c r="J26" s="65" t="s">
        <v>516</v>
      </c>
      <c r="K26" s="65" t="s">
        <v>2074</v>
      </c>
      <c r="L26" s="65"/>
      <c r="M26" s="65"/>
      <c r="N26" s="65"/>
      <c r="O26" s="65"/>
      <c r="P26" s="65"/>
    </row>
    <row r="27" spans="1:16">
      <c r="A27" s="65" t="s">
        <v>96</v>
      </c>
      <c r="B27" s="65"/>
      <c r="C27" s="65"/>
      <c r="D27" s="65"/>
      <c r="E27" s="65" t="s">
        <v>496</v>
      </c>
      <c r="F27" s="65" t="s">
        <v>1777</v>
      </c>
      <c r="G27" s="65"/>
      <c r="H27" s="65" t="s">
        <v>2075</v>
      </c>
      <c r="I27" s="65">
        <v>100</v>
      </c>
      <c r="J27" s="65" t="s">
        <v>2076</v>
      </c>
      <c r="K27" s="65" t="s">
        <v>1779</v>
      </c>
      <c r="L27" s="65"/>
      <c r="M27" s="65"/>
      <c r="N27" s="65"/>
      <c r="O27" s="65" t="s">
        <v>2077</v>
      </c>
      <c r="P27" s="65"/>
    </row>
    <row r="28" spans="1:16">
      <c r="A28" s="65" t="s">
        <v>96</v>
      </c>
      <c r="B28" s="65"/>
      <c r="C28" s="65"/>
      <c r="D28" s="65"/>
      <c r="E28" s="65" t="s">
        <v>496</v>
      </c>
      <c r="F28" s="65" t="s">
        <v>1782</v>
      </c>
      <c r="G28" s="65"/>
      <c r="H28" s="65" t="s">
        <v>2078</v>
      </c>
      <c r="I28" s="65">
        <v>1</v>
      </c>
      <c r="J28" s="65" t="s">
        <v>2076</v>
      </c>
      <c r="K28" s="65" t="s">
        <v>2079</v>
      </c>
      <c r="L28" s="65"/>
      <c r="M28" s="65"/>
      <c r="N28" s="65"/>
      <c r="O28" s="65" t="s">
        <v>2077</v>
      </c>
      <c r="P28" s="65"/>
    </row>
    <row r="29" spans="1:16">
      <c r="A29" s="65" t="s">
        <v>118</v>
      </c>
      <c r="B29" s="65"/>
      <c r="C29" s="65"/>
      <c r="D29" s="65"/>
      <c r="E29" s="65" t="s">
        <v>496</v>
      </c>
      <c r="F29" s="65" t="s">
        <v>498</v>
      </c>
      <c r="G29" s="65"/>
      <c r="H29" s="65" t="s">
        <v>806</v>
      </c>
      <c r="I29" s="65">
        <v>10</v>
      </c>
      <c r="J29" s="65" t="s">
        <v>516</v>
      </c>
      <c r="K29" s="65" t="s">
        <v>501</v>
      </c>
      <c r="L29" s="65" t="s">
        <v>2034</v>
      </c>
      <c r="M29" s="65" t="s">
        <v>517</v>
      </c>
      <c r="N29" s="65" t="s">
        <v>2035</v>
      </c>
      <c r="O29" s="65"/>
      <c r="P29" s="65"/>
    </row>
    <row r="30" spans="1:16">
      <c r="A30" s="65" t="s">
        <v>2080</v>
      </c>
      <c r="B30" s="65"/>
      <c r="C30" s="65"/>
      <c r="D30" s="65"/>
      <c r="E30" s="65" t="s">
        <v>496</v>
      </c>
      <c r="F30" s="65" t="s">
        <v>2081</v>
      </c>
      <c r="G30" s="65"/>
      <c r="H30" s="65" t="s">
        <v>2082</v>
      </c>
      <c r="I30" s="65">
        <v>1</v>
      </c>
      <c r="J30" s="65" t="s">
        <v>516</v>
      </c>
      <c r="K30" s="65" t="s">
        <v>2083</v>
      </c>
      <c r="L30" s="65"/>
      <c r="M30" s="65"/>
      <c r="N30" s="65"/>
      <c r="O30" s="65" t="s">
        <v>2084</v>
      </c>
      <c r="P30" s="65"/>
    </row>
    <row r="31" spans="1:16">
      <c r="A31" s="65" t="s">
        <v>118</v>
      </c>
      <c r="B31" s="65"/>
      <c r="C31" s="65"/>
      <c r="D31" s="65"/>
      <c r="E31" s="65" t="s">
        <v>496</v>
      </c>
      <c r="F31" s="65" t="s">
        <v>2072</v>
      </c>
      <c r="G31" s="65"/>
      <c r="H31" s="65" t="s">
        <v>2073</v>
      </c>
      <c r="I31" s="65">
        <v>36</v>
      </c>
      <c r="J31" s="65" t="s">
        <v>516</v>
      </c>
      <c r="K31" s="65" t="s">
        <v>2074</v>
      </c>
      <c r="L31" s="65"/>
      <c r="M31" s="65"/>
      <c r="N31" s="65"/>
      <c r="O31" s="65" t="s">
        <v>2084</v>
      </c>
      <c r="P31" s="65"/>
    </row>
    <row r="32" spans="1:16">
      <c r="A32" s="65" t="s">
        <v>118</v>
      </c>
      <c r="B32" s="65"/>
      <c r="C32" s="65"/>
      <c r="D32" s="65"/>
      <c r="E32" s="65" t="s">
        <v>513</v>
      </c>
      <c r="F32" s="65" t="s">
        <v>749</v>
      </c>
      <c r="G32" s="65"/>
      <c r="H32" s="65" t="s">
        <v>635</v>
      </c>
      <c r="I32" s="65">
        <v>40</v>
      </c>
      <c r="J32" s="65" t="s">
        <v>516</v>
      </c>
      <c r="K32" s="65" t="s">
        <v>636</v>
      </c>
      <c r="L32" s="65" t="s">
        <v>2034</v>
      </c>
      <c r="M32" s="65" t="s">
        <v>637</v>
      </c>
      <c r="N32" s="65" t="s">
        <v>638</v>
      </c>
      <c r="O32" s="65"/>
      <c r="P32" s="65"/>
    </row>
    <row r="33" spans="1:16">
      <c r="A33" s="65" t="s">
        <v>125</v>
      </c>
      <c r="B33" s="65"/>
      <c r="C33" s="65"/>
      <c r="D33" s="65"/>
      <c r="E33" s="65" t="s">
        <v>496</v>
      </c>
      <c r="F33" s="65" t="s">
        <v>498</v>
      </c>
      <c r="G33" s="65"/>
      <c r="H33" s="65" t="s">
        <v>806</v>
      </c>
      <c r="I33" s="65">
        <v>10</v>
      </c>
      <c r="J33" s="65" t="s">
        <v>516</v>
      </c>
      <c r="K33" s="65" t="s">
        <v>501</v>
      </c>
      <c r="L33" s="65" t="s">
        <v>2034</v>
      </c>
      <c r="M33" s="65" t="s">
        <v>517</v>
      </c>
      <c r="N33" s="65" t="s">
        <v>2035</v>
      </c>
      <c r="O33" s="65"/>
      <c r="P33" s="65"/>
    </row>
    <row r="34" spans="1:16">
      <c r="A34" s="65" t="s">
        <v>125</v>
      </c>
      <c r="B34" s="65"/>
      <c r="C34" s="65"/>
      <c r="D34" s="65"/>
      <c r="E34" s="65" t="s">
        <v>496</v>
      </c>
      <c r="F34" s="65" t="s">
        <v>749</v>
      </c>
      <c r="G34" s="65"/>
      <c r="H34" s="65" t="s">
        <v>2085</v>
      </c>
      <c r="I34" s="65">
        <v>40</v>
      </c>
      <c r="J34" s="65" t="s">
        <v>516</v>
      </c>
      <c r="K34" s="65" t="s">
        <v>636</v>
      </c>
      <c r="L34" s="65" t="s">
        <v>2034</v>
      </c>
      <c r="M34" s="65" t="s">
        <v>637</v>
      </c>
      <c r="N34" s="65" t="s">
        <v>2086</v>
      </c>
      <c r="O34" s="65"/>
      <c r="P34" s="65"/>
    </row>
    <row r="35" spans="1:16">
      <c r="A35" s="65" t="s">
        <v>125</v>
      </c>
      <c r="B35" s="65"/>
      <c r="C35" s="65"/>
      <c r="D35" s="65"/>
      <c r="E35" s="65" t="s">
        <v>496</v>
      </c>
      <c r="F35" s="65" t="s">
        <v>1242</v>
      </c>
      <c r="G35" s="65"/>
      <c r="H35" s="65" t="s">
        <v>2087</v>
      </c>
      <c r="I35" s="65">
        <v>1</v>
      </c>
      <c r="J35" s="65" t="s">
        <v>516</v>
      </c>
      <c r="K35" s="65" t="s">
        <v>1244</v>
      </c>
      <c r="L35" s="65" t="s">
        <v>2034</v>
      </c>
      <c r="M35" s="65" t="s">
        <v>2088</v>
      </c>
      <c r="N35" s="65" t="s">
        <v>1246</v>
      </c>
      <c r="O35" s="65"/>
      <c r="P35" s="65"/>
    </row>
    <row r="36" spans="1:16">
      <c r="A36" s="65" t="s">
        <v>125</v>
      </c>
      <c r="B36" s="65"/>
      <c r="C36" s="65"/>
      <c r="D36" s="65"/>
      <c r="E36" s="65" t="s">
        <v>496</v>
      </c>
      <c r="F36" s="65" t="s">
        <v>2072</v>
      </c>
      <c r="G36" s="65"/>
      <c r="H36" s="65" t="s">
        <v>2073</v>
      </c>
      <c r="I36" s="65">
        <v>36</v>
      </c>
      <c r="J36" s="65" t="s">
        <v>516</v>
      </c>
      <c r="K36" s="65" t="s">
        <v>2074</v>
      </c>
      <c r="L36" s="65"/>
      <c r="M36" s="65"/>
      <c r="N36" s="65"/>
      <c r="O36" s="65"/>
      <c r="P36" s="65"/>
    </row>
    <row r="37" spans="1:16">
      <c r="A37" s="65" t="s">
        <v>125</v>
      </c>
      <c r="B37" s="65"/>
      <c r="C37" s="65"/>
      <c r="D37" s="65"/>
      <c r="E37" s="65" t="s">
        <v>513</v>
      </c>
      <c r="F37" s="65" t="s">
        <v>498</v>
      </c>
      <c r="G37" s="65"/>
      <c r="H37" s="65" t="s">
        <v>747</v>
      </c>
      <c r="I37" s="65">
        <v>10</v>
      </c>
      <c r="J37" s="65" t="s">
        <v>516</v>
      </c>
      <c r="K37" s="65" t="s">
        <v>501</v>
      </c>
      <c r="L37" s="65" t="s">
        <v>2034</v>
      </c>
      <c r="M37" s="65" t="s">
        <v>517</v>
      </c>
      <c r="N37" s="65" t="s">
        <v>2035</v>
      </c>
      <c r="O37" s="65"/>
      <c r="P37" s="65"/>
    </row>
    <row r="38" spans="1:16">
      <c r="A38" s="65" t="s">
        <v>125</v>
      </c>
      <c r="B38" s="65"/>
      <c r="C38" s="65"/>
      <c r="D38" s="65"/>
      <c r="E38" s="65" t="s">
        <v>513</v>
      </c>
      <c r="F38" s="65" t="s">
        <v>634</v>
      </c>
      <c r="G38" s="65"/>
      <c r="H38" s="65" t="s">
        <v>635</v>
      </c>
      <c r="I38" s="65">
        <v>40</v>
      </c>
      <c r="J38" s="65" t="s">
        <v>516</v>
      </c>
      <c r="K38" s="65" t="s">
        <v>636</v>
      </c>
      <c r="L38" s="65" t="s">
        <v>2034</v>
      </c>
      <c r="M38" s="65" t="s">
        <v>637</v>
      </c>
      <c r="N38" s="65" t="s">
        <v>2086</v>
      </c>
      <c r="O38" s="65"/>
      <c r="P38" s="65"/>
    </row>
    <row r="39" spans="1:16">
      <c r="A39" s="65" t="s">
        <v>125</v>
      </c>
      <c r="B39" s="65"/>
      <c r="C39" s="65"/>
      <c r="D39" s="65"/>
      <c r="E39" s="65" t="s">
        <v>513</v>
      </c>
      <c r="F39" s="65" t="s">
        <v>1242</v>
      </c>
      <c r="G39" s="65"/>
      <c r="H39" s="65" t="s">
        <v>1572</v>
      </c>
      <c r="I39" s="65">
        <v>1</v>
      </c>
      <c r="J39" s="65" t="s">
        <v>516</v>
      </c>
      <c r="K39" s="65" t="s">
        <v>1244</v>
      </c>
      <c r="L39" s="65" t="s">
        <v>2034</v>
      </c>
      <c r="M39" s="65" t="s">
        <v>2088</v>
      </c>
      <c r="N39" s="65" t="s">
        <v>1246</v>
      </c>
      <c r="O39" s="65"/>
      <c r="P39" s="65"/>
    </row>
    <row r="40" spans="1:16">
      <c r="A40" s="65" t="s">
        <v>125</v>
      </c>
      <c r="B40" s="65"/>
      <c r="C40" s="65"/>
      <c r="D40" s="65"/>
      <c r="E40" s="65" t="s">
        <v>513</v>
      </c>
      <c r="F40" s="65" t="s">
        <v>2089</v>
      </c>
      <c r="G40" s="65"/>
      <c r="H40" s="65" t="s">
        <v>1575</v>
      </c>
      <c r="I40" s="65">
        <v>2</v>
      </c>
      <c r="J40" s="65" t="s">
        <v>516</v>
      </c>
      <c r="K40" s="65" t="s">
        <v>2090</v>
      </c>
      <c r="L40" s="65"/>
      <c r="M40" s="65"/>
      <c r="N40" s="65"/>
      <c r="O40" s="65"/>
      <c r="P40" s="65"/>
    </row>
    <row r="41" spans="1:16">
      <c r="A41" s="65" t="s">
        <v>125</v>
      </c>
      <c r="B41" s="65"/>
      <c r="C41" s="65"/>
      <c r="D41" s="65"/>
      <c r="E41" s="65" t="s">
        <v>513</v>
      </c>
      <c r="F41" s="83" t="s">
        <v>2059</v>
      </c>
      <c r="G41" s="83"/>
      <c r="H41" s="65" t="s">
        <v>2091</v>
      </c>
      <c r="I41" s="65">
        <v>52</v>
      </c>
      <c r="J41" s="65" t="s">
        <v>516</v>
      </c>
      <c r="K41" s="65"/>
      <c r="L41" s="65"/>
      <c r="M41" s="65"/>
      <c r="N41" s="65"/>
      <c r="O41" s="65"/>
      <c r="P41" s="65"/>
    </row>
    <row r="42" spans="1:16">
      <c r="A42" s="65" t="s">
        <v>136</v>
      </c>
      <c r="B42" s="65"/>
      <c r="C42" s="65"/>
      <c r="D42" s="65"/>
      <c r="E42" s="65" t="s">
        <v>496</v>
      </c>
      <c r="F42" s="65" t="s">
        <v>498</v>
      </c>
      <c r="G42" s="65"/>
      <c r="H42" s="65" t="s">
        <v>806</v>
      </c>
      <c r="I42" s="65">
        <v>10</v>
      </c>
      <c r="J42" s="65" t="s">
        <v>516</v>
      </c>
      <c r="K42" s="65" t="s">
        <v>501</v>
      </c>
      <c r="L42" s="65" t="s">
        <v>2034</v>
      </c>
      <c r="M42" s="65" t="s">
        <v>517</v>
      </c>
      <c r="N42" s="65" t="s">
        <v>2035</v>
      </c>
      <c r="O42" s="65"/>
      <c r="P42" s="65"/>
    </row>
    <row r="43" spans="1:16">
      <c r="A43" s="65" t="s">
        <v>136</v>
      </c>
      <c r="B43" s="65"/>
      <c r="C43" s="65"/>
      <c r="D43" s="65"/>
      <c r="E43" s="65" t="s">
        <v>496</v>
      </c>
      <c r="F43" s="65" t="s">
        <v>634</v>
      </c>
      <c r="G43" s="65"/>
      <c r="H43" s="65" t="s">
        <v>2092</v>
      </c>
      <c r="I43" s="65">
        <v>80</v>
      </c>
      <c r="J43" s="65" t="s">
        <v>516</v>
      </c>
      <c r="K43" s="65" t="s">
        <v>636</v>
      </c>
      <c r="L43" s="65" t="s">
        <v>2034</v>
      </c>
      <c r="M43" s="65" t="s">
        <v>637</v>
      </c>
      <c r="N43" s="65" t="s">
        <v>2086</v>
      </c>
      <c r="O43" s="65"/>
      <c r="P43" s="65"/>
    </row>
    <row r="44" spans="1:16">
      <c r="A44" s="65" t="s">
        <v>136</v>
      </c>
      <c r="B44" s="65"/>
      <c r="C44" s="65"/>
      <c r="D44" s="65"/>
      <c r="E44" s="65" t="s">
        <v>496</v>
      </c>
      <c r="F44" s="65" t="s">
        <v>629</v>
      </c>
      <c r="G44" s="65"/>
      <c r="H44" s="65" t="s">
        <v>807</v>
      </c>
      <c r="I44" s="65">
        <v>8</v>
      </c>
      <c r="J44" s="65" t="s">
        <v>516</v>
      </c>
      <c r="K44" s="65" t="s">
        <v>631</v>
      </c>
      <c r="L44" s="65" t="s">
        <v>2034</v>
      </c>
      <c r="M44" s="65" t="s">
        <v>632</v>
      </c>
      <c r="N44" s="65" t="s">
        <v>508</v>
      </c>
      <c r="O44" s="65"/>
      <c r="P44" s="65"/>
    </row>
    <row r="45" spans="1:16">
      <c r="A45" s="65" t="s">
        <v>136</v>
      </c>
      <c r="B45" s="65"/>
      <c r="C45" s="65"/>
      <c r="D45" s="65"/>
      <c r="E45" s="65" t="s">
        <v>496</v>
      </c>
      <c r="F45" s="65" t="s">
        <v>750</v>
      </c>
      <c r="G45" s="65"/>
      <c r="H45" s="65" t="s">
        <v>2093</v>
      </c>
      <c r="I45" s="65">
        <v>1</v>
      </c>
      <c r="J45" s="65" t="s">
        <v>516</v>
      </c>
      <c r="K45" s="65" t="s">
        <v>753</v>
      </c>
      <c r="L45" s="65" t="s">
        <v>2034</v>
      </c>
      <c r="M45" s="65" t="s">
        <v>626</v>
      </c>
      <c r="N45" s="65" t="s">
        <v>754</v>
      </c>
      <c r="O45" s="65"/>
      <c r="P45" s="65"/>
    </row>
    <row r="46" spans="1:16">
      <c r="A46" s="65" t="s">
        <v>136</v>
      </c>
      <c r="B46" s="65"/>
      <c r="C46" s="65"/>
      <c r="D46" s="65"/>
      <c r="E46" s="65" t="s">
        <v>496</v>
      </c>
      <c r="F46" s="65" t="s">
        <v>755</v>
      </c>
      <c r="G46" s="65"/>
      <c r="H46" s="65" t="s">
        <v>2094</v>
      </c>
      <c r="I46" s="65">
        <v>1</v>
      </c>
      <c r="J46" s="65" t="s">
        <v>516</v>
      </c>
      <c r="K46" s="65" t="s">
        <v>758</v>
      </c>
      <c r="L46" s="65" t="s">
        <v>2034</v>
      </c>
      <c r="M46" s="65" t="s">
        <v>759</v>
      </c>
      <c r="N46" s="65" t="s">
        <v>760</v>
      </c>
      <c r="O46" s="65"/>
      <c r="P46" s="65"/>
    </row>
    <row r="47" spans="1:16">
      <c r="A47" s="65" t="s">
        <v>136</v>
      </c>
      <c r="B47" s="65"/>
      <c r="C47" s="65"/>
      <c r="D47" s="65"/>
      <c r="E47" s="65" t="s">
        <v>496</v>
      </c>
      <c r="F47" s="65" t="s">
        <v>1247</v>
      </c>
      <c r="G47" s="65"/>
      <c r="H47" s="65" t="s">
        <v>2095</v>
      </c>
      <c r="I47" s="65">
        <v>2</v>
      </c>
      <c r="J47" s="65" t="s">
        <v>516</v>
      </c>
      <c r="K47" s="65" t="s">
        <v>1077</v>
      </c>
      <c r="L47" s="65" t="s">
        <v>2034</v>
      </c>
      <c r="M47" s="65" t="s">
        <v>765</v>
      </c>
      <c r="N47" s="65" t="s">
        <v>766</v>
      </c>
      <c r="O47" s="65"/>
      <c r="P47" s="65"/>
    </row>
    <row r="48" spans="1:16">
      <c r="A48" s="65" t="s">
        <v>136</v>
      </c>
      <c r="B48" s="65"/>
      <c r="C48" s="65"/>
      <c r="D48" s="65"/>
      <c r="E48" s="65" t="s">
        <v>496</v>
      </c>
      <c r="F48" s="65" t="s">
        <v>767</v>
      </c>
      <c r="G48" s="65"/>
      <c r="H48" s="65" t="s">
        <v>2096</v>
      </c>
      <c r="I48" s="65">
        <v>8</v>
      </c>
      <c r="J48" s="65" t="s">
        <v>516</v>
      </c>
      <c r="K48" s="65" t="s">
        <v>2097</v>
      </c>
      <c r="L48" s="65" t="e">
        <v>#N/A</v>
      </c>
      <c r="M48" s="65" t="e">
        <v>#N/A</v>
      </c>
      <c r="N48" s="65" t="s">
        <v>772</v>
      </c>
      <c r="O48" s="65"/>
      <c r="P48" s="65"/>
    </row>
    <row r="49" spans="1:16">
      <c r="A49" s="65" t="s">
        <v>136</v>
      </c>
      <c r="B49" s="65"/>
      <c r="C49" s="65"/>
      <c r="D49" s="65"/>
      <c r="E49" s="65" t="s">
        <v>496</v>
      </c>
      <c r="F49" s="65" t="s">
        <v>773</v>
      </c>
      <c r="G49" s="65"/>
      <c r="H49" s="65" t="s">
        <v>2098</v>
      </c>
      <c r="I49" s="65">
        <v>22</v>
      </c>
      <c r="J49" s="65" t="s">
        <v>516</v>
      </c>
      <c r="K49" s="65" t="s">
        <v>2099</v>
      </c>
      <c r="L49" s="65" t="s">
        <v>2100</v>
      </c>
      <c r="M49" s="65" t="s">
        <v>777</v>
      </c>
      <c r="N49" s="65" t="s">
        <v>778</v>
      </c>
      <c r="O49" s="65"/>
      <c r="P49" s="65"/>
    </row>
    <row r="50" spans="1:16">
      <c r="A50" s="65" t="s">
        <v>136</v>
      </c>
      <c r="B50" s="65"/>
      <c r="C50" s="65"/>
      <c r="D50" s="65"/>
      <c r="E50" s="65" t="s">
        <v>496</v>
      </c>
      <c r="F50" s="65" t="s">
        <v>779</v>
      </c>
      <c r="G50" s="65"/>
      <c r="H50" s="65" t="s">
        <v>2101</v>
      </c>
      <c r="I50" s="65">
        <v>4</v>
      </c>
      <c r="J50" s="65" t="s">
        <v>516</v>
      </c>
      <c r="K50" s="65" t="s">
        <v>1027</v>
      </c>
      <c r="L50" s="65" t="s">
        <v>2034</v>
      </c>
      <c r="M50" s="65" t="s">
        <v>1028</v>
      </c>
      <c r="N50" s="65" t="s">
        <v>1029</v>
      </c>
      <c r="O50" s="65"/>
      <c r="P50" s="65"/>
    </row>
    <row r="51" spans="1:16">
      <c r="A51" s="65" t="s">
        <v>136</v>
      </c>
      <c r="B51" s="65"/>
      <c r="C51" s="65"/>
      <c r="D51" s="65"/>
      <c r="E51" s="65" t="s">
        <v>496</v>
      </c>
      <c r="F51" s="65" t="s">
        <v>785</v>
      </c>
      <c r="G51" s="65"/>
      <c r="H51" s="65" t="s">
        <v>2102</v>
      </c>
      <c r="I51" s="65">
        <v>160</v>
      </c>
      <c r="J51" s="65" t="s">
        <v>516</v>
      </c>
      <c r="K51" s="65" t="s">
        <v>2103</v>
      </c>
      <c r="L51" s="65" t="s">
        <v>2100</v>
      </c>
      <c r="M51" s="65" t="s">
        <v>789</v>
      </c>
      <c r="N51" s="65" t="s">
        <v>790</v>
      </c>
      <c r="O51" s="65"/>
      <c r="P51" s="65"/>
    </row>
    <row r="52" spans="1:16">
      <c r="A52" s="65" t="s">
        <v>136</v>
      </c>
      <c r="B52" s="65"/>
      <c r="C52" s="65"/>
      <c r="D52" s="65"/>
      <c r="E52" s="65" t="s">
        <v>496</v>
      </c>
      <c r="F52" s="65" t="s">
        <v>792</v>
      </c>
      <c r="G52" s="65"/>
      <c r="H52" s="65" t="s">
        <v>2104</v>
      </c>
      <c r="I52" s="65">
        <v>1</v>
      </c>
      <c r="J52" s="65" t="s">
        <v>516</v>
      </c>
      <c r="K52" s="65" t="s">
        <v>794</v>
      </c>
      <c r="L52" s="65" t="s">
        <v>2034</v>
      </c>
      <c r="M52" s="65" t="s">
        <v>2105</v>
      </c>
      <c r="N52" s="65" t="s">
        <v>797</v>
      </c>
      <c r="O52" s="65"/>
      <c r="P52" s="65"/>
    </row>
    <row r="53" spans="1:16">
      <c r="A53" s="65" t="s">
        <v>136</v>
      </c>
      <c r="B53" s="65"/>
      <c r="C53" s="65"/>
      <c r="D53" s="65"/>
      <c r="E53" s="65" t="s">
        <v>496</v>
      </c>
      <c r="F53" s="65" t="s">
        <v>1306</v>
      </c>
      <c r="G53" s="65"/>
      <c r="H53" s="65" t="s">
        <v>2106</v>
      </c>
      <c r="I53" s="65">
        <v>1</v>
      </c>
      <c r="J53" s="65" t="s">
        <v>516</v>
      </c>
      <c r="K53" s="65" t="s">
        <v>801</v>
      </c>
      <c r="L53" s="65" t="s">
        <v>2034</v>
      </c>
      <c r="M53" s="65" t="s">
        <v>1308</v>
      </c>
      <c r="N53" s="65" t="s">
        <v>804</v>
      </c>
      <c r="O53" s="65"/>
      <c r="P53" s="65"/>
    </row>
    <row r="54" spans="1:16">
      <c r="A54" s="65" t="s">
        <v>136</v>
      </c>
      <c r="B54" s="65"/>
      <c r="C54" s="65"/>
      <c r="D54" s="65"/>
      <c r="E54" s="65" t="s">
        <v>513</v>
      </c>
      <c r="F54" s="65" t="s">
        <v>498</v>
      </c>
      <c r="G54" s="65"/>
      <c r="H54" s="65" t="s">
        <v>747</v>
      </c>
      <c r="I54" s="65">
        <v>10</v>
      </c>
      <c r="J54" s="65" t="s">
        <v>516</v>
      </c>
      <c r="K54" s="65" t="s">
        <v>501</v>
      </c>
      <c r="L54" s="65" t="s">
        <v>2034</v>
      </c>
      <c r="M54" s="65" t="s">
        <v>517</v>
      </c>
      <c r="N54" s="65" t="s">
        <v>2035</v>
      </c>
      <c r="O54" s="65"/>
      <c r="P54" s="65"/>
    </row>
    <row r="55" spans="1:16">
      <c r="A55" s="65" t="s">
        <v>136</v>
      </c>
      <c r="B55" s="65"/>
      <c r="C55" s="65"/>
      <c r="D55" s="65"/>
      <c r="E55" s="65" t="s">
        <v>513</v>
      </c>
      <c r="F55" s="65" t="s">
        <v>634</v>
      </c>
      <c r="G55" s="65"/>
      <c r="H55" s="65" t="s">
        <v>635</v>
      </c>
      <c r="I55" s="65">
        <v>80</v>
      </c>
      <c r="J55" s="65" t="s">
        <v>516</v>
      </c>
      <c r="K55" s="65" t="s">
        <v>636</v>
      </c>
      <c r="L55" s="65" t="s">
        <v>2034</v>
      </c>
      <c r="M55" s="65" t="s">
        <v>637</v>
      </c>
      <c r="N55" s="65" t="s">
        <v>2086</v>
      </c>
      <c r="O55" s="65"/>
      <c r="P55" s="65"/>
    </row>
    <row r="56" spans="1:16">
      <c r="A56" s="65" t="s">
        <v>136</v>
      </c>
      <c r="B56" s="65"/>
      <c r="C56" s="65"/>
      <c r="D56" s="65"/>
      <c r="E56" s="65" t="s">
        <v>513</v>
      </c>
      <c r="F56" s="65" t="s">
        <v>629</v>
      </c>
      <c r="G56" s="65"/>
      <c r="H56" s="65" t="s">
        <v>748</v>
      </c>
      <c r="I56" s="65">
        <v>8</v>
      </c>
      <c r="J56" s="65" t="s">
        <v>516</v>
      </c>
      <c r="K56" s="65" t="s">
        <v>631</v>
      </c>
      <c r="L56" s="65" t="s">
        <v>2034</v>
      </c>
      <c r="M56" s="65" t="s">
        <v>632</v>
      </c>
      <c r="N56" s="65" t="s">
        <v>508</v>
      </c>
      <c r="O56" s="65"/>
      <c r="P56" s="65"/>
    </row>
    <row r="57" spans="1:16">
      <c r="A57" s="65" t="s">
        <v>136</v>
      </c>
      <c r="B57" s="65"/>
      <c r="C57" s="65"/>
      <c r="D57" s="65"/>
      <c r="E57" s="65" t="s">
        <v>513</v>
      </c>
      <c r="F57" s="65" t="s">
        <v>750</v>
      </c>
      <c r="G57" s="65"/>
      <c r="H57" s="65" t="s">
        <v>752</v>
      </c>
      <c r="I57" s="65">
        <v>1</v>
      </c>
      <c r="J57" s="65" t="s">
        <v>516</v>
      </c>
      <c r="K57" s="65" t="s">
        <v>753</v>
      </c>
      <c r="L57" s="65" t="s">
        <v>2034</v>
      </c>
      <c r="M57" s="65" t="s">
        <v>626</v>
      </c>
      <c r="N57" s="65" t="s">
        <v>754</v>
      </c>
      <c r="O57" s="65"/>
      <c r="P57" s="65"/>
    </row>
    <row r="58" spans="1:16">
      <c r="A58" s="65" t="s">
        <v>136</v>
      </c>
      <c r="B58" s="65"/>
      <c r="C58" s="65"/>
      <c r="D58" s="65"/>
      <c r="E58" s="65" t="s">
        <v>513</v>
      </c>
      <c r="F58" s="65" t="s">
        <v>755</v>
      </c>
      <c r="G58" s="65"/>
      <c r="H58" s="65" t="s">
        <v>757</v>
      </c>
      <c r="I58" s="65">
        <v>1</v>
      </c>
      <c r="J58" s="65" t="s">
        <v>516</v>
      </c>
      <c r="K58" s="65" t="s">
        <v>758</v>
      </c>
      <c r="L58" s="65" t="s">
        <v>2034</v>
      </c>
      <c r="M58" s="65" t="s">
        <v>759</v>
      </c>
      <c r="N58" s="65" t="s">
        <v>760</v>
      </c>
      <c r="O58" s="65"/>
      <c r="P58" s="65"/>
    </row>
    <row r="59" spans="1:16">
      <c r="A59" s="65" t="s">
        <v>136</v>
      </c>
      <c r="B59" s="65"/>
      <c r="C59" s="65"/>
      <c r="D59" s="65"/>
      <c r="E59" s="65" t="s">
        <v>513</v>
      </c>
      <c r="F59" s="65" t="s">
        <v>1247</v>
      </c>
      <c r="G59" s="65"/>
      <c r="H59" s="65" t="s">
        <v>763</v>
      </c>
      <c r="I59" s="65">
        <v>2</v>
      </c>
      <c r="J59" s="65" t="s">
        <v>516</v>
      </c>
      <c r="K59" s="65" t="s">
        <v>1077</v>
      </c>
      <c r="L59" s="65" t="s">
        <v>2034</v>
      </c>
      <c r="M59" s="65" t="s">
        <v>765</v>
      </c>
      <c r="N59" s="65" t="s">
        <v>766</v>
      </c>
      <c r="O59" s="65"/>
      <c r="P59" s="65"/>
    </row>
    <row r="60" spans="1:16">
      <c r="A60" s="65" t="s">
        <v>136</v>
      </c>
      <c r="B60" s="65"/>
      <c r="C60" s="65"/>
      <c r="D60" s="65"/>
      <c r="E60" s="65" t="s">
        <v>513</v>
      </c>
      <c r="F60" s="65" t="s">
        <v>810</v>
      </c>
      <c r="G60" s="65"/>
      <c r="H60" s="65" t="s">
        <v>2107</v>
      </c>
      <c r="I60" s="65">
        <v>8</v>
      </c>
      <c r="J60" s="65" t="s">
        <v>516</v>
      </c>
      <c r="K60" s="65" t="s">
        <v>2097</v>
      </c>
      <c r="L60" s="65" t="s">
        <v>2100</v>
      </c>
      <c r="M60" s="65" t="s">
        <v>771</v>
      </c>
      <c r="N60" s="65" t="s">
        <v>772</v>
      </c>
      <c r="O60" s="65"/>
      <c r="P60" s="65"/>
    </row>
    <row r="61" spans="1:16">
      <c r="A61" s="65" t="s">
        <v>136</v>
      </c>
      <c r="B61" s="65"/>
      <c r="C61" s="65"/>
      <c r="D61" s="65"/>
      <c r="E61" s="65" t="s">
        <v>513</v>
      </c>
      <c r="F61" s="65" t="s">
        <v>773</v>
      </c>
      <c r="G61" s="65"/>
      <c r="H61" s="65" t="s">
        <v>775</v>
      </c>
      <c r="I61" s="65">
        <v>22</v>
      </c>
      <c r="J61" s="65" t="s">
        <v>516</v>
      </c>
      <c r="K61" s="65" t="s">
        <v>2099</v>
      </c>
      <c r="L61" s="65" t="s">
        <v>2100</v>
      </c>
      <c r="M61" s="65" t="s">
        <v>777</v>
      </c>
      <c r="N61" s="65" t="s">
        <v>778</v>
      </c>
      <c r="O61" s="65"/>
      <c r="P61" s="65"/>
    </row>
    <row r="62" spans="1:16">
      <c r="A62" s="65" t="s">
        <v>136</v>
      </c>
      <c r="B62" s="65"/>
      <c r="C62" s="65"/>
      <c r="D62" s="65"/>
      <c r="E62" s="65" t="s">
        <v>513</v>
      </c>
      <c r="F62" s="65" t="s">
        <v>779</v>
      </c>
      <c r="G62" s="65"/>
      <c r="H62" s="65" t="s">
        <v>781</v>
      </c>
      <c r="I62" s="65">
        <v>4</v>
      </c>
      <c r="J62" s="65" t="s">
        <v>516</v>
      </c>
      <c r="K62" s="65" t="s">
        <v>1027</v>
      </c>
      <c r="L62" s="65" t="s">
        <v>2034</v>
      </c>
      <c r="M62" s="65" t="s">
        <v>1028</v>
      </c>
      <c r="N62" s="65" t="s">
        <v>1029</v>
      </c>
      <c r="O62" s="65"/>
      <c r="P62" s="65"/>
    </row>
    <row r="63" spans="1:16">
      <c r="A63" s="65" t="s">
        <v>136</v>
      </c>
      <c r="B63" s="65"/>
      <c r="C63" s="65"/>
      <c r="D63" s="65"/>
      <c r="E63" s="65" t="s">
        <v>513</v>
      </c>
      <c r="F63" s="65" t="s">
        <v>785</v>
      </c>
      <c r="G63" s="65"/>
      <c r="H63" s="65" t="s">
        <v>787</v>
      </c>
      <c r="I63" s="65">
        <v>160</v>
      </c>
      <c r="J63" s="65" t="s">
        <v>516</v>
      </c>
      <c r="K63" s="65" t="s">
        <v>2103</v>
      </c>
      <c r="L63" s="65" t="s">
        <v>2100</v>
      </c>
      <c r="M63" s="65" t="s">
        <v>789</v>
      </c>
      <c r="N63" s="65" t="s">
        <v>790</v>
      </c>
      <c r="O63" s="65"/>
      <c r="P63" s="65"/>
    </row>
    <row r="64" spans="1:16">
      <c r="A64" s="65" t="s">
        <v>136</v>
      </c>
      <c r="B64" s="65"/>
      <c r="C64" s="65"/>
      <c r="D64" s="65"/>
      <c r="E64" s="65" t="s">
        <v>513</v>
      </c>
      <c r="F64" s="65" t="s">
        <v>2108</v>
      </c>
      <c r="G64" s="65"/>
      <c r="H64" s="65" t="s">
        <v>793</v>
      </c>
      <c r="I64" s="65">
        <v>1</v>
      </c>
      <c r="J64" s="65" t="s">
        <v>516</v>
      </c>
      <c r="K64" s="65" t="s">
        <v>794</v>
      </c>
      <c r="L64" s="65" t="s">
        <v>2034</v>
      </c>
      <c r="M64" s="65" t="s">
        <v>2105</v>
      </c>
      <c r="N64" s="65" t="s">
        <v>797</v>
      </c>
      <c r="O64" s="65"/>
      <c r="P64" s="65"/>
    </row>
    <row r="65" spans="1:16">
      <c r="A65" s="65" t="s">
        <v>136</v>
      </c>
      <c r="B65" s="65"/>
      <c r="C65" s="65"/>
      <c r="D65" s="65"/>
      <c r="E65" s="65" t="s">
        <v>513</v>
      </c>
      <c r="F65" s="65" t="s">
        <v>1306</v>
      </c>
      <c r="G65" s="65"/>
      <c r="H65" s="65" t="s">
        <v>800</v>
      </c>
      <c r="I65" s="65">
        <v>1</v>
      </c>
      <c r="J65" s="65" t="s">
        <v>516</v>
      </c>
      <c r="K65" s="65" t="s">
        <v>801</v>
      </c>
      <c r="L65" s="65" t="s">
        <v>2034</v>
      </c>
      <c r="M65" s="65" t="s">
        <v>1308</v>
      </c>
      <c r="N65" s="65" t="s">
        <v>804</v>
      </c>
      <c r="O65" s="65"/>
      <c r="P65" s="65"/>
    </row>
    <row r="66" spans="1:16">
      <c r="A66" s="65" t="s">
        <v>146</v>
      </c>
      <c r="B66" s="65"/>
      <c r="C66" s="65"/>
      <c r="D66" s="65"/>
      <c r="E66" s="65" t="s">
        <v>496</v>
      </c>
      <c r="F66" s="65" t="s">
        <v>498</v>
      </c>
      <c r="G66" s="65"/>
      <c r="H66" s="65" t="s">
        <v>2033</v>
      </c>
      <c r="I66" s="65">
        <v>10</v>
      </c>
      <c r="J66" s="65" t="s">
        <v>516</v>
      </c>
      <c r="K66" s="65" t="s">
        <v>501</v>
      </c>
      <c r="L66" s="65" t="s">
        <v>2034</v>
      </c>
      <c r="M66" s="65" t="s">
        <v>517</v>
      </c>
      <c r="N66" s="65" t="s">
        <v>2035</v>
      </c>
      <c r="O66" s="65"/>
      <c r="P66" s="65"/>
    </row>
    <row r="67" spans="1:16">
      <c r="A67" s="65" t="s">
        <v>146</v>
      </c>
      <c r="B67" s="65"/>
      <c r="C67" s="65"/>
      <c r="D67" s="65"/>
      <c r="E67" s="65" t="s">
        <v>496</v>
      </c>
      <c r="F67" s="65" t="s">
        <v>683</v>
      </c>
      <c r="G67" s="65"/>
      <c r="H67" s="65" t="s">
        <v>2109</v>
      </c>
      <c r="I67" s="65">
        <v>10</v>
      </c>
      <c r="J67" s="65" t="s">
        <v>516</v>
      </c>
      <c r="K67" s="65" t="s">
        <v>685</v>
      </c>
      <c r="L67" s="65" t="s">
        <v>2034</v>
      </c>
      <c r="M67" s="65" t="s">
        <v>686</v>
      </c>
      <c r="N67" s="65" t="s">
        <v>687</v>
      </c>
      <c r="O67" s="65"/>
      <c r="P67" s="65"/>
    </row>
    <row r="68" spans="1:16">
      <c r="A68" s="65" t="s">
        <v>152</v>
      </c>
      <c r="B68" s="65"/>
      <c r="C68" s="65"/>
      <c r="D68" s="65"/>
      <c r="E68" s="65" t="s">
        <v>496</v>
      </c>
      <c r="F68" s="65" t="s">
        <v>498</v>
      </c>
      <c r="G68" s="65"/>
      <c r="H68" s="65" t="s">
        <v>806</v>
      </c>
      <c r="I68" s="65">
        <v>10</v>
      </c>
      <c r="J68" s="65" t="s">
        <v>516</v>
      </c>
      <c r="K68" s="65" t="s">
        <v>501</v>
      </c>
      <c r="L68" s="65" t="s">
        <v>2034</v>
      </c>
      <c r="M68" s="65" t="s">
        <v>517</v>
      </c>
      <c r="N68" s="65" t="s">
        <v>2035</v>
      </c>
      <c r="O68" s="65"/>
      <c r="P68" s="65"/>
    </row>
    <row r="69" spans="1:16">
      <c r="A69" s="65" t="s">
        <v>152</v>
      </c>
      <c r="B69" s="65"/>
      <c r="C69" s="65"/>
      <c r="D69" s="65"/>
      <c r="E69" s="65" t="s">
        <v>496</v>
      </c>
      <c r="F69" s="65" t="s">
        <v>634</v>
      </c>
      <c r="G69" s="65"/>
      <c r="H69" s="65" t="s">
        <v>2092</v>
      </c>
      <c r="I69" s="65">
        <v>40</v>
      </c>
      <c r="J69" s="65" t="s">
        <v>516</v>
      </c>
      <c r="K69" s="65" t="s">
        <v>636</v>
      </c>
      <c r="L69" s="65" t="s">
        <v>2034</v>
      </c>
      <c r="M69" s="65" t="s">
        <v>637</v>
      </c>
      <c r="N69" s="65" t="s">
        <v>2086</v>
      </c>
      <c r="O69" s="65"/>
      <c r="P69" s="65"/>
    </row>
    <row r="70" spans="1:16">
      <c r="A70" s="65" t="s">
        <v>152</v>
      </c>
      <c r="B70" s="65"/>
      <c r="C70" s="65"/>
      <c r="D70" s="65"/>
      <c r="E70" s="65" t="s">
        <v>496</v>
      </c>
      <c r="F70" s="65" t="s">
        <v>1870</v>
      </c>
      <c r="G70" s="65"/>
      <c r="H70" s="65" t="s">
        <v>2110</v>
      </c>
      <c r="I70" s="65">
        <v>1</v>
      </c>
      <c r="J70" s="65" t="s">
        <v>516</v>
      </c>
      <c r="K70" s="65" t="s">
        <v>833</v>
      </c>
      <c r="L70" s="65" t="s">
        <v>2034</v>
      </c>
      <c r="M70" s="65" t="s">
        <v>1078</v>
      </c>
      <c r="N70" s="65" t="s">
        <v>836</v>
      </c>
      <c r="O70" s="65"/>
      <c r="P70" s="65"/>
    </row>
    <row r="71" spans="1:16">
      <c r="A71" s="65" t="s">
        <v>152</v>
      </c>
      <c r="B71" s="65"/>
      <c r="C71" s="65"/>
      <c r="D71" s="65"/>
      <c r="E71" s="65" t="s">
        <v>496</v>
      </c>
      <c r="F71" s="65" t="s">
        <v>2111</v>
      </c>
      <c r="G71" s="65"/>
      <c r="H71" s="65" t="s">
        <v>2112</v>
      </c>
      <c r="I71" s="65">
        <v>1</v>
      </c>
      <c r="J71" s="65" t="s">
        <v>516</v>
      </c>
      <c r="K71" s="65" t="s">
        <v>840</v>
      </c>
      <c r="L71" s="65"/>
      <c r="M71" s="65"/>
      <c r="N71" s="65"/>
      <c r="O71" s="65"/>
      <c r="P71" s="65"/>
    </row>
    <row r="72" spans="1:16">
      <c r="A72" s="65" t="s">
        <v>152</v>
      </c>
      <c r="B72" s="65"/>
      <c r="C72" s="65"/>
      <c r="D72" s="65"/>
      <c r="E72" s="65" t="s">
        <v>496</v>
      </c>
      <c r="F72" s="65" t="s">
        <v>1646</v>
      </c>
      <c r="G72" s="65"/>
      <c r="H72" s="65" t="s">
        <v>2113</v>
      </c>
      <c r="I72" s="65">
        <v>50</v>
      </c>
      <c r="J72" s="65" t="s">
        <v>516</v>
      </c>
      <c r="K72" s="65" t="s">
        <v>845</v>
      </c>
      <c r="L72" s="65" t="s">
        <v>2114</v>
      </c>
      <c r="M72" s="65" t="s">
        <v>1157</v>
      </c>
      <c r="N72" s="65" t="s">
        <v>847</v>
      </c>
      <c r="O72" s="65"/>
      <c r="P72" s="65"/>
    </row>
    <row r="73" spans="1:16">
      <c r="A73" s="65" t="s">
        <v>152</v>
      </c>
      <c r="B73" s="65"/>
      <c r="C73" s="65"/>
      <c r="D73" s="65"/>
      <c r="E73" s="65" t="s">
        <v>496</v>
      </c>
      <c r="F73" s="65" t="s">
        <v>848</v>
      </c>
      <c r="G73" s="65"/>
      <c r="H73" s="65" t="s">
        <v>2115</v>
      </c>
      <c r="I73" s="65">
        <v>1</v>
      </c>
      <c r="J73" s="65" t="s">
        <v>516</v>
      </c>
      <c r="K73" s="65" t="s">
        <v>851</v>
      </c>
      <c r="L73" s="65"/>
      <c r="M73" s="65"/>
      <c r="N73" s="65"/>
      <c r="O73" s="65"/>
      <c r="P73" s="65"/>
    </row>
    <row r="74" spans="1:16">
      <c r="A74" s="65" t="s">
        <v>152</v>
      </c>
      <c r="B74" s="65"/>
      <c r="C74" s="65"/>
      <c r="D74" s="65"/>
      <c r="E74" s="65" t="s">
        <v>496</v>
      </c>
      <c r="F74" s="65" t="s">
        <v>2072</v>
      </c>
      <c r="G74" s="65"/>
      <c r="H74" s="65" t="s">
        <v>2073</v>
      </c>
      <c r="I74" s="65">
        <v>36</v>
      </c>
      <c r="J74" s="65" t="s">
        <v>516</v>
      </c>
      <c r="K74" s="65" t="s">
        <v>2074</v>
      </c>
      <c r="L74" s="65"/>
      <c r="M74" s="65"/>
      <c r="N74" s="65"/>
      <c r="O74" s="65"/>
      <c r="P74" s="65"/>
    </row>
    <row r="75" spans="1:16">
      <c r="A75" s="65" t="s">
        <v>396</v>
      </c>
      <c r="B75" s="65"/>
      <c r="C75" s="65"/>
      <c r="D75" s="65"/>
      <c r="E75" s="65" t="s">
        <v>496</v>
      </c>
      <c r="F75" s="65" t="s">
        <v>2116</v>
      </c>
      <c r="G75" s="65"/>
      <c r="H75" s="65" t="s">
        <v>2117</v>
      </c>
      <c r="I75" s="65">
        <v>4</v>
      </c>
      <c r="J75" s="65" t="s">
        <v>516</v>
      </c>
      <c r="K75" s="65" t="s">
        <v>2118</v>
      </c>
      <c r="L75" s="65"/>
      <c r="M75" s="65"/>
      <c r="N75" s="65"/>
      <c r="O75" s="65" t="s">
        <v>2119</v>
      </c>
      <c r="P75" s="65"/>
    </row>
    <row r="76" spans="1:16">
      <c r="A76" s="65" t="s">
        <v>396</v>
      </c>
      <c r="B76" s="65"/>
      <c r="C76" s="65"/>
      <c r="D76" s="65"/>
      <c r="E76" s="65" t="s">
        <v>496</v>
      </c>
      <c r="F76" s="83" t="s">
        <v>2059</v>
      </c>
      <c r="G76" s="83"/>
      <c r="H76" s="65" t="s">
        <v>2120</v>
      </c>
      <c r="I76" s="65">
        <v>1</v>
      </c>
      <c r="J76" s="65" t="s">
        <v>516</v>
      </c>
      <c r="K76" s="65"/>
      <c r="L76" s="65"/>
      <c r="M76" s="65"/>
      <c r="N76" s="65"/>
      <c r="O76" s="65" t="s">
        <v>2119</v>
      </c>
      <c r="P76" s="65"/>
    </row>
    <row r="77" spans="1:16">
      <c r="A77" s="65" t="s">
        <v>396</v>
      </c>
      <c r="B77" s="65"/>
      <c r="C77" s="65"/>
      <c r="D77" s="65"/>
      <c r="E77" s="65" t="s">
        <v>496</v>
      </c>
      <c r="F77" s="65" t="s">
        <v>2121</v>
      </c>
      <c r="G77" s="65"/>
      <c r="H77" s="65" t="s">
        <v>2122</v>
      </c>
      <c r="I77" s="65">
        <v>3</v>
      </c>
      <c r="J77" s="65" t="s">
        <v>516</v>
      </c>
      <c r="K77" s="65" t="s">
        <v>2123</v>
      </c>
      <c r="L77" s="65"/>
      <c r="M77" s="65"/>
      <c r="N77" s="65"/>
      <c r="O77" s="65" t="s">
        <v>2119</v>
      </c>
      <c r="P77" s="65"/>
    </row>
    <row r="78" spans="1:16">
      <c r="A78" s="65" t="s">
        <v>396</v>
      </c>
      <c r="B78" s="65"/>
      <c r="C78" s="65"/>
      <c r="D78" s="65"/>
      <c r="E78" s="65" t="s">
        <v>496</v>
      </c>
      <c r="F78" s="83" t="s">
        <v>2059</v>
      </c>
      <c r="G78" s="83"/>
      <c r="H78" s="65" t="s">
        <v>2124</v>
      </c>
      <c r="I78" s="65">
        <v>1</v>
      </c>
      <c r="J78" s="65" t="s">
        <v>516</v>
      </c>
      <c r="K78" s="65"/>
      <c r="L78" s="65"/>
      <c r="M78" s="65"/>
      <c r="N78" s="65"/>
      <c r="O78" s="65" t="s">
        <v>2119</v>
      </c>
      <c r="P78" s="65"/>
    </row>
    <row r="79" spans="1:16">
      <c r="A79" s="65" t="s">
        <v>396</v>
      </c>
      <c r="B79" s="65"/>
      <c r="C79" s="65"/>
      <c r="D79" s="65"/>
      <c r="E79" s="65" t="s">
        <v>496</v>
      </c>
      <c r="F79" s="65" t="s">
        <v>2125</v>
      </c>
      <c r="G79" s="65"/>
      <c r="H79" s="65" t="s">
        <v>2126</v>
      </c>
      <c r="I79" s="65">
        <v>6</v>
      </c>
      <c r="J79" s="65" t="s">
        <v>516</v>
      </c>
      <c r="K79" s="65" t="s">
        <v>2127</v>
      </c>
      <c r="L79" s="65"/>
      <c r="M79" s="65"/>
      <c r="N79" s="65"/>
      <c r="O79" s="65" t="s">
        <v>2119</v>
      </c>
      <c r="P79" s="65"/>
    </row>
    <row r="80" spans="1:16">
      <c r="A80" s="65" t="s">
        <v>396</v>
      </c>
      <c r="B80" s="65"/>
      <c r="C80" s="65"/>
      <c r="D80" s="65"/>
      <c r="E80" s="65" t="s">
        <v>496</v>
      </c>
      <c r="F80" s="83" t="s">
        <v>2059</v>
      </c>
      <c r="G80" s="83"/>
      <c r="H80" s="65" t="s">
        <v>2128</v>
      </c>
      <c r="I80" s="65">
        <v>1</v>
      </c>
      <c r="J80" s="65" t="s">
        <v>516</v>
      </c>
      <c r="K80" s="65"/>
      <c r="L80" s="65"/>
      <c r="M80" s="65"/>
      <c r="N80" s="65"/>
      <c r="O80" s="65" t="s">
        <v>2119</v>
      </c>
      <c r="P80" s="65"/>
    </row>
    <row r="81" spans="1:16">
      <c r="A81" s="65" t="s">
        <v>396</v>
      </c>
      <c r="B81" s="65"/>
      <c r="C81" s="65"/>
      <c r="D81" s="65"/>
      <c r="E81" s="65" t="s">
        <v>496</v>
      </c>
      <c r="F81" s="65" t="s">
        <v>498</v>
      </c>
      <c r="G81" s="65"/>
      <c r="H81" s="65" t="s">
        <v>2129</v>
      </c>
      <c r="I81" s="65">
        <v>10</v>
      </c>
      <c r="J81" s="65" t="s">
        <v>516</v>
      </c>
      <c r="K81" s="65" t="s">
        <v>501</v>
      </c>
      <c r="L81" s="65" t="s">
        <v>2034</v>
      </c>
      <c r="M81" s="65" t="s">
        <v>517</v>
      </c>
      <c r="N81" s="65" t="s">
        <v>2035</v>
      </c>
      <c r="O81" s="65" t="s">
        <v>2119</v>
      </c>
      <c r="P81" s="65"/>
    </row>
    <row r="82" spans="1:16">
      <c r="A82" s="65" t="s">
        <v>396</v>
      </c>
      <c r="B82" s="65"/>
      <c r="C82" s="65"/>
      <c r="D82" s="65"/>
      <c r="E82" s="65" t="s">
        <v>496</v>
      </c>
      <c r="F82" s="83" t="s">
        <v>2059</v>
      </c>
      <c r="G82" s="83"/>
      <c r="H82" s="65" t="s">
        <v>2130</v>
      </c>
      <c r="I82" s="65">
        <v>1</v>
      </c>
      <c r="J82" s="65" t="s">
        <v>516</v>
      </c>
      <c r="K82" s="65"/>
      <c r="L82" s="65"/>
      <c r="M82" s="65"/>
      <c r="N82" s="65"/>
      <c r="O82" s="65" t="s">
        <v>2119</v>
      </c>
      <c r="P82" s="65"/>
    </row>
    <row r="83" spans="1:16">
      <c r="A83" s="65" t="s">
        <v>396</v>
      </c>
      <c r="B83" s="65"/>
      <c r="C83" s="65"/>
      <c r="D83" s="65"/>
      <c r="E83" s="65" t="s">
        <v>496</v>
      </c>
      <c r="F83" s="65" t="s">
        <v>912</v>
      </c>
      <c r="G83" s="65"/>
      <c r="H83" s="65" t="s">
        <v>2131</v>
      </c>
      <c r="I83" s="65">
        <v>11</v>
      </c>
      <c r="J83" s="65" t="s">
        <v>516</v>
      </c>
      <c r="K83" s="65" t="s">
        <v>914</v>
      </c>
      <c r="L83" s="65" t="s">
        <v>2034</v>
      </c>
      <c r="M83" s="65" t="s">
        <v>2132</v>
      </c>
      <c r="N83" s="65" t="s">
        <v>916</v>
      </c>
      <c r="O83" s="65" t="s">
        <v>2119</v>
      </c>
      <c r="P83" s="65"/>
    </row>
    <row r="84" spans="1:16">
      <c r="A84" s="65" t="s">
        <v>396</v>
      </c>
      <c r="B84" s="65"/>
      <c r="C84" s="65"/>
      <c r="D84" s="65"/>
      <c r="E84" s="65" t="s">
        <v>496</v>
      </c>
      <c r="F84" s="83" t="s">
        <v>2059</v>
      </c>
      <c r="G84" s="83"/>
      <c r="H84" s="65" t="s">
        <v>2133</v>
      </c>
      <c r="I84" s="65">
        <v>1</v>
      </c>
      <c r="J84" s="65" t="s">
        <v>516</v>
      </c>
      <c r="K84" s="65"/>
      <c r="L84" s="65"/>
      <c r="M84" s="65"/>
      <c r="N84" s="65"/>
      <c r="O84" s="65" t="s">
        <v>2119</v>
      </c>
      <c r="P84" s="65"/>
    </row>
    <row r="85" spans="1:16">
      <c r="A85" s="65" t="s">
        <v>396</v>
      </c>
      <c r="B85" s="65"/>
      <c r="C85" s="65"/>
      <c r="D85" s="65"/>
      <c r="E85" s="65" t="s">
        <v>496</v>
      </c>
      <c r="F85" s="65" t="s">
        <v>918</v>
      </c>
      <c r="G85" s="65"/>
      <c r="H85" s="65" t="s">
        <v>2134</v>
      </c>
      <c r="I85" s="65">
        <v>4</v>
      </c>
      <c r="J85" s="65" t="s">
        <v>516</v>
      </c>
      <c r="K85" s="65" t="s">
        <v>2135</v>
      </c>
      <c r="L85" s="65" t="s">
        <v>2034</v>
      </c>
      <c r="M85" s="65" t="s">
        <v>2132</v>
      </c>
      <c r="N85" s="65" t="s">
        <v>2136</v>
      </c>
      <c r="O85" s="65" t="s">
        <v>2119</v>
      </c>
      <c r="P85" s="65"/>
    </row>
    <row r="86" spans="1:16">
      <c r="A86" s="65" t="s">
        <v>396</v>
      </c>
      <c r="B86" s="65"/>
      <c r="C86" s="65"/>
      <c r="D86" s="65"/>
      <c r="E86" s="65" t="s">
        <v>496</v>
      </c>
      <c r="F86" s="83" t="s">
        <v>2059</v>
      </c>
      <c r="G86" s="83"/>
      <c r="H86" s="65" t="s">
        <v>2137</v>
      </c>
      <c r="I86" s="65">
        <v>2</v>
      </c>
      <c r="J86" s="65" t="s">
        <v>516</v>
      </c>
      <c r="K86" s="65"/>
      <c r="L86" s="65"/>
      <c r="M86" s="65"/>
      <c r="N86" s="65"/>
      <c r="O86" s="65" t="s">
        <v>2119</v>
      </c>
      <c r="P86" s="65"/>
    </row>
    <row r="87" spans="1:16">
      <c r="A87" s="65" t="s">
        <v>396</v>
      </c>
      <c r="B87" s="65"/>
      <c r="C87" s="65"/>
      <c r="D87" s="65"/>
      <c r="E87" s="65" t="s">
        <v>496</v>
      </c>
      <c r="F87" s="83" t="s">
        <v>2059</v>
      </c>
      <c r="G87" s="83"/>
      <c r="H87" s="65" t="s">
        <v>2138</v>
      </c>
      <c r="I87" s="65">
        <v>1</v>
      </c>
      <c r="J87" s="65" t="s">
        <v>516</v>
      </c>
      <c r="K87" s="65"/>
      <c r="L87" s="65"/>
      <c r="M87" s="65"/>
      <c r="N87" s="65"/>
      <c r="O87" s="65" t="s">
        <v>2119</v>
      </c>
      <c r="P87" s="65"/>
    </row>
    <row r="88" spans="1:16">
      <c r="A88" s="65" t="s">
        <v>396</v>
      </c>
      <c r="B88" s="65"/>
      <c r="C88" s="65"/>
      <c r="D88" s="65"/>
      <c r="E88" s="65" t="s">
        <v>496</v>
      </c>
      <c r="F88" s="65" t="s">
        <v>923</v>
      </c>
      <c r="G88" s="65"/>
      <c r="H88" s="65" t="s">
        <v>2139</v>
      </c>
      <c r="I88" s="65">
        <v>11</v>
      </c>
      <c r="J88" s="65" t="s">
        <v>516</v>
      </c>
      <c r="K88" s="65" t="s">
        <v>925</v>
      </c>
      <c r="L88" s="65" t="s">
        <v>2114</v>
      </c>
      <c r="M88" s="65" t="s">
        <v>926</v>
      </c>
      <c r="N88" s="65" t="s">
        <v>927</v>
      </c>
      <c r="O88" s="65" t="s">
        <v>2119</v>
      </c>
      <c r="P88" s="65"/>
    </row>
    <row r="89" spans="1:16">
      <c r="A89" s="65" t="s">
        <v>396</v>
      </c>
      <c r="B89" s="65"/>
      <c r="C89" s="65"/>
      <c r="D89" s="65"/>
      <c r="E89" s="65" t="s">
        <v>496</v>
      </c>
      <c r="F89" s="83" t="s">
        <v>2059</v>
      </c>
      <c r="G89" s="83"/>
      <c r="H89" s="65" t="s">
        <v>2140</v>
      </c>
      <c r="I89" s="65">
        <v>1</v>
      </c>
      <c r="J89" s="65" t="s">
        <v>516</v>
      </c>
      <c r="K89" s="65"/>
      <c r="L89" s="65"/>
      <c r="M89" s="65"/>
      <c r="N89" s="65"/>
      <c r="O89" s="65" t="s">
        <v>2119</v>
      </c>
      <c r="P89" s="65"/>
    </row>
    <row r="90" spans="1:16">
      <c r="A90" s="65" t="s">
        <v>396</v>
      </c>
      <c r="B90" s="65"/>
      <c r="C90" s="65"/>
      <c r="D90" s="65"/>
      <c r="E90" s="65" t="s">
        <v>496</v>
      </c>
      <c r="F90" s="65" t="s">
        <v>1640</v>
      </c>
      <c r="G90" s="65"/>
      <c r="H90" s="65" t="s">
        <v>2141</v>
      </c>
      <c r="I90" s="65">
        <v>6</v>
      </c>
      <c r="J90" s="65" t="s">
        <v>516</v>
      </c>
      <c r="K90" s="65" t="s">
        <v>930</v>
      </c>
      <c r="L90" s="65" t="s">
        <v>2114</v>
      </c>
      <c r="M90" s="65" t="s">
        <v>931</v>
      </c>
      <c r="N90" s="65" t="s">
        <v>932</v>
      </c>
      <c r="O90" s="65" t="s">
        <v>2119</v>
      </c>
      <c r="P90" s="65"/>
    </row>
    <row r="91" spans="1:16">
      <c r="A91" s="65" t="s">
        <v>396</v>
      </c>
      <c r="B91" s="65"/>
      <c r="C91" s="65"/>
      <c r="D91" s="65"/>
      <c r="E91" s="65" t="s">
        <v>496</v>
      </c>
      <c r="F91" s="83" t="s">
        <v>2059</v>
      </c>
      <c r="G91" s="83"/>
      <c r="H91" s="65" t="s">
        <v>2142</v>
      </c>
      <c r="I91" s="65">
        <v>1</v>
      </c>
      <c r="J91" s="65" t="s">
        <v>516</v>
      </c>
      <c r="K91" s="65"/>
      <c r="L91" s="65"/>
      <c r="M91" s="65"/>
      <c r="N91" s="65"/>
      <c r="O91" s="65" t="s">
        <v>2119</v>
      </c>
      <c r="P91" s="65"/>
    </row>
    <row r="92" spans="1:16">
      <c r="A92" s="65" t="s">
        <v>396</v>
      </c>
      <c r="B92" s="65"/>
      <c r="C92" s="65"/>
      <c r="D92" s="65"/>
      <c r="E92" s="65" t="s">
        <v>496</v>
      </c>
      <c r="F92" s="83" t="s">
        <v>2059</v>
      </c>
      <c r="G92" s="83"/>
      <c r="H92" s="65" t="s">
        <v>2143</v>
      </c>
      <c r="I92" s="65">
        <v>11</v>
      </c>
      <c r="J92" s="65" t="s">
        <v>516</v>
      </c>
      <c r="K92" s="65"/>
      <c r="L92" s="65"/>
      <c r="M92" s="65"/>
      <c r="N92" s="65"/>
      <c r="O92" s="65" t="s">
        <v>2119</v>
      </c>
      <c r="P92" s="65"/>
    </row>
    <row r="93" spans="1:16">
      <c r="A93" s="65" t="s">
        <v>396</v>
      </c>
      <c r="B93" s="65"/>
      <c r="C93" s="65"/>
      <c r="D93" s="65"/>
      <c r="E93" s="65" t="s">
        <v>496</v>
      </c>
      <c r="F93" s="83" t="s">
        <v>2059</v>
      </c>
      <c r="G93" s="83"/>
      <c r="H93" s="65" t="s">
        <v>2144</v>
      </c>
      <c r="I93" s="65">
        <v>1</v>
      </c>
      <c r="J93" s="65" t="s">
        <v>516</v>
      </c>
      <c r="K93" s="65"/>
      <c r="L93" s="65"/>
      <c r="M93" s="65"/>
      <c r="N93" s="65"/>
      <c r="O93" s="65" t="s">
        <v>2119</v>
      </c>
      <c r="P93" s="65"/>
    </row>
    <row r="94" spans="1:16">
      <c r="A94" s="65" t="s">
        <v>396</v>
      </c>
      <c r="B94" s="65"/>
      <c r="C94" s="65"/>
      <c r="D94" s="65"/>
      <c r="E94" s="65" t="s">
        <v>496</v>
      </c>
      <c r="F94" s="83" t="s">
        <v>2059</v>
      </c>
      <c r="G94" s="83"/>
      <c r="H94" s="65" t="s">
        <v>2145</v>
      </c>
      <c r="I94" s="65">
        <v>6</v>
      </c>
      <c r="J94" s="65" t="s">
        <v>516</v>
      </c>
      <c r="K94" s="65"/>
      <c r="L94" s="65"/>
      <c r="M94" s="65"/>
      <c r="N94" s="65"/>
      <c r="O94" s="65" t="s">
        <v>2119</v>
      </c>
      <c r="P94" s="65"/>
    </row>
    <row r="95" spans="1:16">
      <c r="A95" s="65" t="s">
        <v>396</v>
      </c>
      <c r="B95" s="65"/>
      <c r="C95" s="65"/>
      <c r="D95" s="65"/>
      <c r="E95" s="65" t="s">
        <v>496</v>
      </c>
      <c r="F95" s="83" t="s">
        <v>2059</v>
      </c>
      <c r="G95" s="83"/>
      <c r="H95" s="65" t="s">
        <v>2146</v>
      </c>
      <c r="I95" s="65">
        <v>1</v>
      </c>
      <c r="J95" s="65" t="s">
        <v>516</v>
      </c>
      <c r="K95" s="65"/>
      <c r="L95" s="65"/>
      <c r="M95" s="65"/>
      <c r="N95" s="65"/>
      <c r="O95" s="65" t="s">
        <v>2119</v>
      </c>
      <c r="P95" s="65"/>
    </row>
    <row r="96" spans="1:16">
      <c r="A96" s="65" t="s">
        <v>396</v>
      </c>
      <c r="B96" s="65"/>
      <c r="C96" s="65"/>
      <c r="D96" s="65"/>
      <c r="E96" s="65" t="s">
        <v>496</v>
      </c>
      <c r="F96" s="65" t="s">
        <v>1643</v>
      </c>
      <c r="G96" s="65"/>
      <c r="H96" s="65" t="s">
        <v>2147</v>
      </c>
      <c r="I96" s="65">
        <v>11</v>
      </c>
      <c r="J96" s="65" t="s">
        <v>516</v>
      </c>
      <c r="K96" s="65" t="s">
        <v>936</v>
      </c>
      <c r="L96" s="65" t="s">
        <v>2114</v>
      </c>
      <c r="M96" s="65" t="s">
        <v>1159</v>
      </c>
      <c r="N96" s="65" t="s">
        <v>938</v>
      </c>
      <c r="O96" s="65" t="s">
        <v>2119</v>
      </c>
      <c r="P96" s="65"/>
    </row>
    <row r="97" spans="1:16">
      <c r="A97" s="65" t="s">
        <v>396</v>
      </c>
      <c r="B97" s="65"/>
      <c r="C97" s="65"/>
      <c r="D97" s="65"/>
      <c r="E97" s="65" t="s">
        <v>496</v>
      </c>
      <c r="F97" s="83" t="s">
        <v>2059</v>
      </c>
      <c r="G97" s="83"/>
      <c r="H97" s="65" t="s">
        <v>2148</v>
      </c>
      <c r="I97" s="65">
        <v>1</v>
      </c>
      <c r="J97" s="65" t="s">
        <v>516</v>
      </c>
      <c r="K97" s="65"/>
      <c r="L97" s="65"/>
      <c r="M97" s="65"/>
      <c r="N97" s="65"/>
      <c r="O97" s="65" t="s">
        <v>2119</v>
      </c>
      <c r="P97" s="65"/>
    </row>
    <row r="98" spans="1:16">
      <c r="A98" s="65" t="s">
        <v>396</v>
      </c>
      <c r="B98" s="65"/>
      <c r="C98" s="65"/>
      <c r="D98" s="65"/>
      <c r="E98" s="65" t="s">
        <v>496</v>
      </c>
      <c r="F98" s="83" t="s">
        <v>2059</v>
      </c>
      <c r="G98" s="83"/>
      <c r="H98" s="65" t="s">
        <v>2149</v>
      </c>
      <c r="I98" s="65">
        <v>11</v>
      </c>
      <c r="J98" s="65" t="s">
        <v>516</v>
      </c>
      <c r="K98" s="65"/>
      <c r="L98" s="65"/>
      <c r="M98" s="65"/>
      <c r="N98" s="65"/>
      <c r="O98" s="65" t="s">
        <v>2119</v>
      </c>
      <c r="P98" s="65"/>
    </row>
    <row r="99" spans="1:16">
      <c r="A99" s="65" t="s">
        <v>396</v>
      </c>
      <c r="B99" s="65"/>
      <c r="C99" s="65"/>
      <c r="D99" s="65"/>
      <c r="E99" s="65" t="s">
        <v>496</v>
      </c>
      <c r="F99" s="83" t="s">
        <v>2059</v>
      </c>
      <c r="G99" s="83"/>
      <c r="H99" s="65" t="s">
        <v>2150</v>
      </c>
      <c r="I99" s="65">
        <v>1</v>
      </c>
      <c r="J99" s="65" t="s">
        <v>516</v>
      </c>
      <c r="K99" s="65"/>
      <c r="L99" s="65"/>
      <c r="M99" s="65"/>
      <c r="N99" s="65"/>
      <c r="O99" s="65" t="s">
        <v>2119</v>
      </c>
      <c r="P99" s="65"/>
    </row>
    <row r="100" spans="1:16">
      <c r="A100" s="65" t="s">
        <v>396</v>
      </c>
      <c r="B100" s="65"/>
      <c r="C100" s="65"/>
      <c r="D100" s="65"/>
      <c r="E100" s="65" t="s">
        <v>496</v>
      </c>
      <c r="F100" s="83" t="s">
        <v>2059</v>
      </c>
      <c r="G100" s="83"/>
      <c r="H100" s="65" t="s">
        <v>2151</v>
      </c>
      <c r="I100" s="65">
        <v>4</v>
      </c>
      <c r="J100" s="65" t="s">
        <v>516</v>
      </c>
      <c r="K100" s="65"/>
      <c r="L100" s="65"/>
      <c r="M100" s="65"/>
      <c r="N100" s="65"/>
      <c r="O100" s="65" t="s">
        <v>2119</v>
      </c>
      <c r="P100" s="65"/>
    </row>
    <row r="101" spans="1:16">
      <c r="A101" s="65" t="s">
        <v>396</v>
      </c>
      <c r="B101" s="65"/>
      <c r="C101" s="65"/>
      <c r="D101" s="65"/>
      <c r="E101" s="65" t="s">
        <v>496</v>
      </c>
      <c r="F101" s="83" t="s">
        <v>2059</v>
      </c>
      <c r="G101" s="83"/>
      <c r="H101" s="65" t="s">
        <v>2152</v>
      </c>
      <c r="I101" s="65">
        <v>1</v>
      </c>
      <c r="J101" s="65" t="s">
        <v>516</v>
      </c>
      <c r="K101" s="65"/>
      <c r="L101" s="65"/>
      <c r="M101" s="65"/>
      <c r="N101" s="65"/>
      <c r="O101" s="65" t="s">
        <v>2119</v>
      </c>
      <c r="P101" s="65"/>
    </row>
    <row r="102" spans="1:16">
      <c r="A102" s="65" t="s">
        <v>396</v>
      </c>
      <c r="B102" s="65"/>
      <c r="C102" s="65"/>
      <c r="D102" s="65"/>
      <c r="E102" s="65" t="s">
        <v>496</v>
      </c>
      <c r="F102" s="83" t="s">
        <v>2059</v>
      </c>
      <c r="G102" s="83"/>
      <c r="H102" s="65" t="s">
        <v>2153</v>
      </c>
      <c r="I102" s="65">
        <v>2</v>
      </c>
      <c r="J102" s="65" t="s">
        <v>516</v>
      </c>
      <c r="K102" s="65"/>
      <c r="L102" s="65"/>
      <c r="M102" s="65"/>
      <c r="N102" s="65"/>
      <c r="O102" s="65" t="s">
        <v>2119</v>
      </c>
      <c r="P102" s="65"/>
    </row>
    <row r="103" spans="1:16">
      <c r="A103" s="65" t="s">
        <v>396</v>
      </c>
      <c r="B103" s="65"/>
      <c r="C103" s="65"/>
      <c r="D103" s="65"/>
      <c r="E103" s="65" t="s">
        <v>496</v>
      </c>
      <c r="F103" s="83" t="s">
        <v>2059</v>
      </c>
      <c r="G103" s="83"/>
      <c r="H103" s="65" t="s">
        <v>2154</v>
      </c>
      <c r="I103" s="65">
        <v>1</v>
      </c>
      <c r="J103" s="65" t="s">
        <v>516</v>
      </c>
      <c r="K103" s="65"/>
      <c r="L103" s="65"/>
      <c r="M103" s="65"/>
      <c r="N103" s="65"/>
      <c r="O103" s="65" t="s">
        <v>2119</v>
      </c>
      <c r="P103" s="65"/>
    </row>
    <row r="104" spans="1:16">
      <c r="A104" s="65" t="s">
        <v>396</v>
      </c>
      <c r="B104" s="65"/>
      <c r="C104" s="65"/>
      <c r="D104" s="65"/>
      <c r="E104" s="65" t="s">
        <v>496</v>
      </c>
      <c r="F104" s="65" t="s">
        <v>623</v>
      </c>
      <c r="G104" s="65"/>
      <c r="H104" s="65" t="s">
        <v>2155</v>
      </c>
      <c r="I104" s="65">
        <v>60</v>
      </c>
      <c r="J104" s="65" t="s">
        <v>516</v>
      </c>
      <c r="K104" s="65" t="s">
        <v>699</v>
      </c>
      <c r="L104" s="65" t="s">
        <v>2156</v>
      </c>
      <c r="M104" s="65" t="s">
        <v>700</v>
      </c>
      <c r="N104" s="65" t="s">
        <v>627</v>
      </c>
      <c r="O104" s="65" t="s">
        <v>2119</v>
      </c>
      <c r="P104" s="65"/>
    </row>
    <row r="105" spans="1:16">
      <c r="A105" s="65" t="s">
        <v>396</v>
      </c>
      <c r="B105" s="65"/>
      <c r="C105" s="65"/>
      <c r="D105" s="65"/>
      <c r="E105" s="65" t="s">
        <v>496</v>
      </c>
      <c r="F105" s="83" t="s">
        <v>2059</v>
      </c>
      <c r="G105" s="83"/>
      <c r="H105" s="65" t="s">
        <v>2157</v>
      </c>
      <c r="I105" s="65">
        <v>1</v>
      </c>
      <c r="J105" s="65" t="s">
        <v>516</v>
      </c>
      <c r="K105" s="65"/>
      <c r="L105" s="65"/>
      <c r="M105" s="65"/>
      <c r="N105" s="65"/>
      <c r="O105" s="65" t="s">
        <v>2119</v>
      </c>
      <c r="P105" s="65"/>
    </row>
    <row r="106" spans="1:16">
      <c r="A106" s="65" t="s">
        <v>396</v>
      </c>
      <c r="B106" s="65"/>
      <c r="C106" s="65"/>
      <c r="D106" s="65"/>
      <c r="E106" s="65" t="s">
        <v>496</v>
      </c>
      <c r="F106" s="65" t="s">
        <v>1626</v>
      </c>
      <c r="G106" s="65"/>
      <c r="H106" s="65" t="s">
        <v>2158</v>
      </c>
      <c r="I106" s="65">
        <v>80</v>
      </c>
      <c r="J106" s="65" t="s">
        <v>516</v>
      </c>
      <c r="K106" s="65" t="s">
        <v>1629</v>
      </c>
      <c r="L106" s="65" t="s">
        <v>2159</v>
      </c>
      <c r="M106" s="65" t="s">
        <v>1630</v>
      </c>
      <c r="N106" s="65" t="s">
        <v>1631</v>
      </c>
      <c r="O106" s="65" t="s">
        <v>2119</v>
      </c>
      <c r="P106" s="65"/>
    </row>
    <row r="107" spans="1:16">
      <c r="A107" s="65" t="s">
        <v>396</v>
      </c>
      <c r="B107" s="65"/>
      <c r="C107" s="65"/>
      <c r="D107" s="65"/>
      <c r="E107" s="65" t="s">
        <v>496</v>
      </c>
      <c r="F107" s="83" t="s">
        <v>2059</v>
      </c>
      <c r="G107" s="83"/>
      <c r="H107" s="65" t="s">
        <v>2160</v>
      </c>
      <c r="I107" s="65">
        <v>1</v>
      </c>
      <c r="J107" s="65" t="s">
        <v>516</v>
      </c>
      <c r="K107" s="65"/>
      <c r="L107" s="65"/>
      <c r="M107" s="65"/>
      <c r="N107" s="65"/>
      <c r="O107" s="65" t="s">
        <v>2119</v>
      </c>
      <c r="P107" s="65"/>
    </row>
    <row r="108" spans="1:16">
      <c r="A108" s="65" t="s">
        <v>396</v>
      </c>
      <c r="B108" s="65"/>
      <c r="C108" s="65"/>
      <c r="D108" s="65"/>
      <c r="E108" s="65" t="s">
        <v>496</v>
      </c>
      <c r="F108" s="65" t="s">
        <v>2161</v>
      </c>
      <c r="G108" s="65"/>
      <c r="H108" s="65" t="s">
        <v>2162</v>
      </c>
      <c r="I108" s="65">
        <v>3</v>
      </c>
      <c r="J108" s="65" t="s">
        <v>516</v>
      </c>
      <c r="K108" s="65" t="s">
        <v>946</v>
      </c>
      <c r="L108" s="65" t="s">
        <v>2034</v>
      </c>
      <c r="M108" s="65" t="s">
        <v>947</v>
      </c>
      <c r="N108" s="65" t="s">
        <v>948</v>
      </c>
      <c r="O108" s="65" t="s">
        <v>2119</v>
      </c>
      <c r="P108" s="65"/>
    </row>
    <row r="109" spans="1:16">
      <c r="A109" s="65" t="s">
        <v>396</v>
      </c>
      <c r="B109" s="65"/>
      <c r="C109" s="65"/>
      <c r="D109" s="65"/>
      <c r="E109" s="65" t="s">
        <v>496</v>
      </c>
      <c r="F109" s="83" t="s">
        <v>2059</v>
      </c>
      <c r="G109" s="83"/>
      <c r="H109" s="65" t="s">
        <v>2163</v>
      </c>
      <c r="I109" s="65">
        <v>1</v>
      </c>
      <c r="J109" s="65" t="s">
        <v>516</v>
      </c>
      <c r="K109" s="65"/>
      <c r="L109" s="65"/>
      <c r="M109" s="65"/>
      <c r="N109" s="65"/>
      <c r="O109" s="65" t="s">
        <v>2119</v>
      </c>
      <c r="P109" s="65"/>
    </row>
    <row r="110" spans="1:16">
      <c r="A110" s="65" t="s">
        <v>396</v>
      </c>
      <c r="B110" s="65"/>
      <c r="C110" s="65"/>
      <c r="D110" s="65"/>
      <c r="E110" s="65" t="s">
        <v>496</v>
      </c>
      <c r="F110" s="65" t="s">
        <v>691</v>
      </c>
      <c r="G110" s="65"/>
      <c r="H110" s="65" t="s">
        <v>2164</v>
      </c>
      <c r="I110" s="65">
        <v>1</v>
      </c>
      <c r="J110" s="65" t="s">
        <v>516</v>
      </c>
      <c r="K110" s="65" t="s">
        <v>693</v>
      </c>
      <c r="L110" s="65" t="s">
        <v>2156</v>
      </c>
      <c r="M110" s="65" t="s">
        <v>694</v>
      </c>
      <c r="N110" s="65" t="s">
        <v>696</v>
      </c>
      <c r="O110" s="65" t="s">
        <v>2119</v>
      </c>
      <c r="P110" s="65"/>
    </row>
    <row r="111" spans="1:16">
      <c r="A111" s="65" t="s">
        <v>396</v>
      </c>
      <c r="B111" s="65"/>
      <c r="C111" s="65"/>
      <c r="D111" s="65"/>
      <c r="E111" s="65" t="s">
        <v>496</v>
      </c>
      <c r="F111" s="83" t="s">
        <v>2059</v>
      </c>
      <c r="G111" s="83"/>
      <c r="H111" s="65" t="s">
        <v>2165</v>
      </c>
      <c r="I111" s="65">
        <v>1</v>
      </c>
      <c r="J111" s="65" t="s">
        <v>516</v>
      </c>
      <c r="K111" s="65"/>
      <c r="L111" s="65"/>
      <c r="M111" s="65"/>
      <c r="N111" s="65"/>
      <c r="O111" s="65" t="s">
        <v>2119</v>
      </c>
      <c r="P111" s="65"/>
    </row>
    <row r="112" spans="1:16">
      <c r="A112" s="65" t="s">
        <v>396</v>
      </c>
      <c r="B112" s="65"/>
      <c r="C112" s="65"/>
      <c r="D112" s="65"/>
      <c r="E112" s="65" t="s">
        <v>496</v>
      </c>
      <c r="F112" s="65" t="s">
        <v>939</v>
      </c>
      <c r="G112" s="65"/>
      <c r="H112" s="65" t="s">
        <v>2166</v>
      </c>
      <c r="I112" s="65">
        <v>11</v>
      </c>
      <c r="J112" s="65" t="s">
        <v>516</v>
      </c>
      <c r="K112" s="65" t="s">
        <v>940</v>
      </c>
      <c r="L112" s="65" t="s">
        <v>2114</v>
      </c>
      <c r="M112" s="65" t="s">
        <v>1162</v>
      </c>
      <c r="N112" s="65" t="s">
        <v>942</v>
      </c>
      <c r="O112" s="65" t="s">
        <v>2119</v>
      </c>
      <c r="P112" s="65"/>
    </row>
    <row r="113" spans="1:16">
      <c r="A113" s="65" t="s">
        <v>396</v>
      </c>
      <c r="B113" s="65"/>
      <c r="C113" s="65"/>
      <c r="D113" s="65"/>
      <c r="E113" s="65" t="s">
        <v>496</v>
      </c>
      <c r="F113" s="83" t="s">
        <v>2059</v>
      </c>
      <c r="G113" s="83"/>
      <c r="H113" s="65" t="s">
        <v>2167</v>
      </c>
      <c r="I113" s="65">
        <v>1</v>
      </c>
      <c r="J113" s="65" t="s">
        <v>516</v>
      </c>
      <c r="K113" s="65"/>
      <c r="L113" s="65"/>
      <c r="M113" s="65"/>
      <c r="N113" s="65"/>
      <c r="O113" s="65" t="s">
        <v>2119</v>
      </c>
      <c r="P113" s="65"/>
    </row>
    <row r="114" spans="1:16">
      <c r="A114" s="65" t="s">
        <v>396</v>
      </c>
      <c r="B114" s="65"/>
      <c r="C114" s="65"/>
      <c r="D114" s="65"/>
      <c r="E114" s="65" t="s">
        <v>496</v>
      </c>
      <c r="F114" s="65" t="s">
        <v>907</v>
      </c>
      <c r="G114" s="65"/>
      <c r="H114" s="65" t="s">
        <v>2168</v>
      </c>
      <c r="I114" s="65">
        <v>11</v>
      </c>
      <c r="J114" s="65" t="s">
        <v>516</v>
      </c>
      <c r="K114" s="65" t="s">
        <v>909</v>
      </c>
      <c r="L114" s="65" t="s">
        <v>2034</v>
      </c>
      <c r="M114" s="65" t="s">
        <v>910</v>
      </c>
      <c r="N114" s="65" t="s">
        <v>911</v>
      </c>
      <c r="O114" s="65" t="s">
        <v>2119</v>
      </c>
      <c r="P114" s="65"/>
    </row>
    <row r="115" spans="1:16">
      <c r="A115" s="65" t="s">
        <v>396</v>
      </c>
      <c r="B115" s="65"/>
      <c r="C115" s="65"/>
      <c r="D115" s="65"/>
      <c r="E115" s="65" t="s">
        <v>496</v>
      </c>
      <c r="F115" s="83" t="s">
        <v>2059</v>
      </c>
      <c r="G115" s="83"/>
      <c r="H115" s="65" t="s">
        <v>2169</v>
      </c>
      <c r="I115" s="65">
        <v>1</v>
      </c>
      <c r="J115" s="65" t="s">
        <v>516</v>
      </c>
      <c r="K115" s="65"/>
      <c r="L115" s="65"/>
      <c r="M115" s="65"/>
      <c r="N115" s="65"/>
      <c r="O115" s="65" t="s">
        <v>2119</v>
      </c>
      <c r="P115" s="65"/>
    </row>
    <row r="116" spans="1:16">
      <c r="A116" s="65" t="s">
        <v>396</v>
      </c>
      <c r="B116" s="65"/>
      <c r="C116" s="65"/>
      <c r="D116" s="65"/>
      <c r="E116" s="65" t="s">
        <v>496</v>
      </c>
      <c r="F116" s="65" t="s">
        <v>2170</v>
      </c>
      <c r="G116" s="65"/>
      <c r="H116" s="65" t="s">
        <v>2171</v>
      </c>
      <c r="I116" s="65">
        <v>1</v>
      </c>
      <c r="J116" s="65" t="s">
        <v>516</v>
      </c>
      <c r="K116" s="65" t="s">
        <v>703</v>
      </c>
      <c r="L116" s="65" t="s">
        <v>2172</v>
      </c>
      <c r="M116" s="65" t="s">
        <v>704</v>
      </c>
      <c r="N116" s="65" t="s">
        <v>706</v>
      </c>
      <c r="O116" s="65" t="s">
        <v>2119</v>
      </c>
      <c r="P116" s="65"/>
    </row>
    <row r="117" spans="1:16">
      <c r="A117" s="65" t="s">
        <v>396</v>
      </c>
      <c r="B117" s="65"/>
      <c r="C117" s="65"/>
      <c r="D117" s="65"/>
      <c r="E117" s="65" t="s">
        <v>496</v>
      </c>
      <c r="F117" s="83" t="s">
        <v>2059</v>
      </c>
      <c r="G117" s="83"/>
      <c r="H117" s="65" t="s">
        <v>2173</v>
      </c>
      <c r="I117" s="65">
        <v>1</v>
      </c>
      <c r="J117" s="65" t="s">
        <v>516</v>
      </c>
      <c r="K117" s="65"/>
      <c r="L117" s="65"/>
      <c r="M117" s="65"/>
      <c r="N117" s="65"/>
      <c r="O117" s="65" t="s">
        <v>2119</v>
      </c>
      <c r="P117" s="65"/>
    </row>
    <row r="118" spans="1:16">
      <c r="A118" s="65" t="s">
        <v>396</v>
      </c>
      <c r="B118" s="65"/>
      <c r="C118" s="65"/>
      <c r="D118" s="65"/>
      <c r="E118" s="65" t="s">
        <v>496</v>
      </c>
      <c r="F118" s="65" t="s">
        <v>2174</v>
      </c>
      <c r="G118" s="65"/>
      <c r="H118" s="65" t="s">
        <v>2175</v>
      </c>
      <c r="I118" s="65">
        <v>1</v>
      </c>
      <c r="J118" s="65" t="s">
        <v>516</v>
      </c>
      <c r="K118" s="65" t="s">
        <v>709</v>
      </c>
      <c r="L118" s="65" t="s">
        <v>2172</v>
      </c>
      <c r="M118" s="65" t="s">
        <v>710</v>
      </c>
      <c r="N118" s="65" t="s">
        <v>711</v>
      </c>
      <c r="O118" s="65" t="s">
        <v>2119</v>
      </c>
      <c r="P118" s="65"/>
    </row>
    <row r="119" spans="1:16">
      <c r="A119" s="65" t="s">
        <v>396</v>
      </c>
      <c r="B119" s="65"/>
      <c r="C119" s="65"/>
      <c r="D119" s="65"/>
      <c r="E119" s="65" t="s">
        <v>496</v>
      </c>
      <c r="F119" s="83" t="s">
        <v>2059</v>
      </c>
      <c r="G119" s="83"/>
      <c r="H119" s="65" t="s">
        <v>2176</v>
      </c>
      <c r="I119" s="65">
        <v>1</v>
      </c>
      <c r="J119" s="65" t="s">
        <v>516</v>
      </c>
      <c r="K119" s="65"/>
      <c r="L119" s="65"/>
      <c r="M119" s="65"/>
      <c r="N119" s="65"/>
      <c r="O119" s="65" t="s">
        <v>2119</v>
      </c>
      <c r="P119" s="65"/>
    </row>
    <row r="120" spans="1:16">
      <c r="A120" s="65" t="s">
        <v>396</v>
      </c>
      <c r="B120" s="65"/>
      <c r="C120" s="65"/>
      <c r="D120" s="65"/>
      <c r="E120" s="65" t="s">
        <v>496</v>
      </c>
      <c r="F120" s="65" t="s">
        <v>2177</v>
      </c>
      <c r="G120" s="65"/>
      <c r="H120" s="65" t="s">
        <v>2178</v>
      </c>
      <c r="I120" s="65">
        <v>1</v>
      </c>
      <c r="J120" s="65" t="s">
        <v>516</v>
      </c>
      <c r="K120" s="65" t="s">
        <v>714</v>
      </c>
      <c r="L120" s="65" t="s">
        <v>2172</v>
      </c>
      <c r="M120" s="65" t="s">
        <v>715</v>
      </c>
      <c r="N120" s="65" t="s">
        <v>716</v>
      </c>
      <c r="O120" s="65" t="s">
        <v>2119</v>
      </c>
      <c r="P120" s="65"/>
    </row>
    <row r="121" spans="1:16">
      <c r="A121" s="65" t="s">
        <v>396</v>
      </c>
      <c r="B121" s="65"/>
      <c r="C121" s="65"/>
      <c r="D121" s="65"/>
      <c r="E121" s="65" t="s">
        <v>496</v>
      </c>
      <c r="F121" s="83" t="s">
        <v>2059</v>
      </c>
      <c r="G121" s="83"/>
      <c r="H121" s="65" t="s">
        <v>2179</v>
      </c>
      <c r="I121" s="65">
        <v>1</v>
      </c>
      <c r="J121" s="65" t="s">
        <v>516</v>
      </c>
      <c r="K121" s="65"/>
      <c r="L121" s="65"/>
      <c r="M121" s="65"/>
      <c r="N121" s="65"/>
      <c r="O121" s="65" t="s">
        <v>2119</v>
      </c>
      <c r="P121" s="65"/>
    </row>
    <row r="122" spans="1:16">
      <c r="A122" s="65" t="s">
        <v>396</v>
      </c>
      <c r="B122" s="65"/>
      <c r="C122" s="65"/>
      <c r="D122" s="65"/>
      <c r="E122" s="65" t="s">
        <v>496</v>
      </c>
      <c r="F122" s="65" t="s">
        <v>2180</v>
      </c>
      <c r="G122" s="65"/>
      <c r="H122" s="65" t="s">
        <v>2181</v>
      </c>
      <c r="I122" s="65">
        <v>1</v>
      </c>
      <c r="J122" s="65" t="s">
        <v>516</v>
      </c>
      <c r="K122" s="65" t="s">
        <v>719</v>
      </c>
      <c r="L122" s="65" t="s">
        <v>2172</v>
      </c>
      <c r="M122" s="65" t="s">
        <v>720</v>
      </c>
      <c r="N122" s="65" t="s">
        <v>721</v>
      </c>
      <c r="O122" s="65" t="s">
        <v>2119</v>
      </c>
      <c r="P122" s="65"/>
    </row>
    <row r="123" spans="1:16">
      <c r="A123" s="65" t="s">
        <v>396</v>
      </c>
      <c r="B123" s="65"/>
      <c r="C123" s="65"/>
      <c r="D123" s="65"/>
      <c r="E123" s="65" t="s">
        <v>496</v>
      </c>
      <c r="F123" s="83" t="s">
        <v>2059</v>
      </c>
      <c r="G123" s="83"/>
      <c r="H123" s="65" t="s">
        <v>2182</v>
      </c>
      <c r="I123" s="65">
        <v>1</v>
      </c>
      <c r="J123" s="65" t="s">
        <v>516</v>
      </c>
      <c r="K123" s="65"/>
      <c r="L123" s="65"/>
      <c r="M123" s="65"/>
      <c r="N123" s="65"/>
      <c r="O123" s="65" t="s">
        <v>2119</v>
      </c>
      <c r="P123" s="65"/>
    </row>
    <row r="124" spans="1:16">
      <c r="A124" s="65" t="s">
        <v>396</v>
      </c>
      <c r="B124" s="65"/>
      <c r="C124" s="65"/>
      <c r="D124" s="65"/>
      <c r="E124" s="65" t="s">
        <v>496</v>
      </c>
      <c r="F124" s="65" t="s">
        <v>1620</v>
      </c>
      <c r="G124" s="65"/>
      <c r="H124" s="65" t="s">
        <v>2183</v>
      </c>
      <c r="I124" s="65">
        <v>80</v>
      </c>
      <c r="J124" s="65" t="s">
        <v>516</v>
      </c>
      <c r="K124" s="65" t="s">
        <v>1623</v>
      </c>
      <c r="L124" s="65" t="s">
        <v>2159</v>
      </c>
      <c r="M124" s="65" t="s">
        <v>1624</v>
      </c>
      <c r="N124" s="65" t="s">
        <v>1625</v>
      </c>
      <c r="O124" s="65" t="s">
        <v>2119</v>
      </c>
      <c r="P124" s="65"/>
    </row>
    <row r="125" spans="1:16">
      <c r="A125" s="65" t="s">
        <v>396</v>
      </c>
      <c r="B125" s="65"/>
      <c r="C125" s="65"/>
      <c r="D125" s="65"/>
      <c r="E125" s="65" t="s">
        <v>496</v>
      </c>
      <c r="F125" s="83" t="s">
        <v>2059</v>
      </c>
      <c r="G125" s="83"/>
      <c r="H125" s="65" t="s">
        <v>2184</v>
      </c>
      <c r="I125" s="65">
        <v>1</v>
      </c>
      <c r="J125" s="65" t="s">
        <v>516</v>
      </c>
      <c r="K125" s="65"/>
      <c r="L125" s="65"/>
      <c r="M125" s="65"/>
      <c r="N125" s="65"/>
      <c r="O125" s="65" t="s">
        <v>2119</v>
      </c>
      <c r="P125" s="65"/>
    </row>
    <row r="126" spans="1:16">
      <c r="A126" s="65" t="s">
        <v>396</v>
      </c>
      <c r="B126" s="65"/>
      <c r="C126" s="65"/>
      <c r="D126" s="65"/>
      <c r="E126" s="65" t="s">
        <v>496</v>
      </c>
      <c r="F126" s="65" t="s">
        <v>1646</v>
      </c>
      <c r="G126" s="65"/>
      <c r="H126" s="65" t="s">
        <v>2185</v>
      </c>
      <c r="I126" s="65">
        <v>50</v>
      </c>
      <c r="J126" s="65" t="s">
        <v>516</v>
      </c>
      <c r="K126" s="65" t="s">
        <v>845</v>
      </c>
      <c r="L126" s="65" t="s">
        <v>2114</v>
      </c>
      <c r="M126" s="65" t="s">
        <v>1157</v>
      </c>
      <c r="N126" s="65" t="s">
        <v>847</v>
      </c>
      <c r="O126" s="65" t="s">
        <v>2119</v>
      </c>
      <c r="P126" s="65"/>
    </row>
    <row r="127" spans="1:16">
      <c r="A127" s="65" t="s">
        <v>396</v>
      </c>
      <c r="B127" s="65"/>
      <c r="C127" s="65"/>
      <c r="D127" s="65"/>
      <c r="E127" s="65" t="s">
        <v>496</v>
      </c>
      <c r="F127" s="83" t="s">
        <v>2059</v>
      </c>
      <c r="G127" s="83"/>
      <c r="H127" s="65" t="s">
        <v>2186</v>
      </c>
      <c r="I127" s="65">
        <v>1</v>
      </c>
      <c r="J127" s="65" t="s">
        <v>516</v>
      </c>
      <c r="K127" s="65"/>
      <c r="L127" s="65"/>
      <c r="M127" s="65"/>
      <c r="N127" s="65"/>
      <c r="O127" s="65" t="s">
        <v>2119</v>
      </c>
      <c r="P127" s="65"/>
    </row>
    <row r="128" spans="1:16">
      <c r="A128" s="65" t="s">
        <v>396</v>
      </c>
      <c r="B128" s="65"/>
      <c r="C128" s="65"/>
      <c r="D128" s="65"/>
      <c r="E128" s="65" t="s">
        <v>496</v>
      </c>
      <c r="F128" s="65" t="s">
        <v>2187</v>
      </c>
      <c r="G128" s="65"/>
      <c r="H128" s="65" t="s">
        <v>2188</v>
      </c>
      <c r="I128" s="65">
        <v>1</v>
      </c>
      <c r="J128" s="65" t="s">
        <v>516</v>
      </c>
      <c r="K128" s="65" t="s">
        <v>2189</v>
      </c>
      <c r="L128" s="65"/>
      <c r="M128" s="65"/>
      <c r="N128" s="65"/>
      <c r="O128" s="65" t="s">
        <v>2119</v>
      </c>
      <c r="P128" s="65"/>
    </row>
    <row r="129" spans="1:16">
      <c r="A129" s="65" t="s">
        <v>396</v>
      </c>
      <c r="B129" s="65"/>
      <c r="C129" s="65"/>
      <c r="D129" s="65"/>
      <c r="E129" s="65" t="s">
        <v>513</v>
      </c>
      <c r="F129" s="65" t="s">
        <v>2190</v>
      </c>
      <c r="G129" s="65"/>
      <c r="H129" s="65" t="s">
        <v>2191</v>
      </c>
      <c r="I129" s="65">
        <v>1</v>
      </c>
      <c r="J129" s="65" t="s">
        <v>516</v>
      </c>
      <c r="K129" s="65" t="s">
        <v>2192</v>
      </c>
      <c r="L129" s="65"/>
      <c r="M129" s="65"/>
      <c r="N129" s="65"/>
      <c r="O129" s="65" t="s">
        <v>2119</v>
      </c>
      <c r="P129" s="65"/>
    </row>
    <row r="130" spans="1:16">
      <c r="A130" s="65" t="s">
        <v>416</v>
      </c>
      <c r="B130" s="65"/>
      <c r="C130" s="65"/>
      <c r="D130" s="65"/>
      <c r="E130" s="65" t="s">
        <v>496</v>
      </c>
      <c r="F130" s="65" t="s">
        <v>498</v>
      </c>
      <c r="G130" s="65"/>
      <c r="H130" s="65" t="s">
        <v>2193</v>
      </c>
      <c r="I130" s="65">
        <v>10</v>
      </c>
      <c r="J130" s="65" t="s">
        <v>516</v>
      </c>
      <c r="K130" s="65" t="s">
        <v>501</v>
      </c>
      <c r="L130" s="65" t="s">
        <v>2034</v>
      </c>
      <c r="M130" s="65" t="s">
        <v>517</v>
      </c>
      <c r="N130" s="65" t="s">
        <v>2035</v>
      </c>
      <c r="O130" s="65"/>
      <c r="P130" s="65"/>
    </row>
    <row r="131" spans="1:16">
      <c r="A131" s="65" t="s">
        <v>416</v>
      </c>
      <c r="B131" s="65"/>
      <c r="C131" s="65"/>
      <c r="D131" s="65"/>
      <c r="E131" s="65" t="s">
        <v>496</v>
      </c>
      <c r="F131" s="65" t="s">
        <v>2194</v>
      </c>
      <c r="G131" s="65"/>
      <c r="H131" s="65" t="s">
        <v>2195</v>
      </c>
      <c r="I131" s="65">
        <v>10</v>
      </c>
      <c r="J131" s="65" t="s">
        <v>516</v>
      </c>
      <c r="K131" s="65" t="s">
        <v>2196</v>
      </c>
      <c r="L131" s="65"/>
      <c r="M131" s="65"/>
      <c r="N131" s="65"/>
      <c r="O131" s="65"/>
      <c r="P131" s="65"/>
    </row>
    <row r="132" spans="1:16">
      <c r="A132" s="65" t="s">
        <v>416</v>
      </c>
      <c r="B132" s="65"/>
      <c r="C132" s="65"/>
      <c r="D132" s="65"/>
      <c r="E132" s="65" t="s">
        <v>496</v>
      </c>
      <c r="F132" s="65" t="s">
        <v>2197</v>
      </c>
      <c r="G132" s="65"/>
      <c r="H132" s="65" t="s">
        <v>2198</v>
      </c>
      <c r="I132" s="65">
        <v>5</v>
      </c>
      <c r="J132" s="65" t="s">
        <v>516</v>
      </c>
      <c r="K132" s="65" t="s">
        <v>2199</v>
      </c>
      <c r="L132" s="65"/>
      <c r="M132" s="65"/>
      <c r="N132" s="65"/>
      <c r="O132" s="65"/>
      <c r="P132" s="65"/>
    </row>
    <row r="133" spans="1:16">
      <c r="A133" s="65" t="s">
        <v>416</v>
      </c>
      <c r="B133" s="65"/>
      <c r="C133" s="65"/>
      <c r="D133" s="65"/>
      <c r="E133" s="65" t="s">
        <v>496</v>
      </c>
      <c r="F133" s="65" t="s">
        <v>2170</v>
      </c>
      <c r="G133" s="65"/>
      <c r="H133" s="65" t="s">
        <v>2171</v>
      </c>
      <c r="I133" s="65">
        <v>1</v>
      </c>
      <c r="J133" s="65" t="s">
        <v>516</v>
      </c>
      <c r="K133" s="65" t="s">
        <v>703</v>
      </c>
      <c r="L133" s="65" t="s">
        <v>2172</v>
      </c>
      <c r="M133" s="65" t="s">
        <v>704</v>
      </c>
      <c r="N133" s="65" t="s">
        <v>706</v>
      </c>
      <c r="O133" s="65"/>
      <c r="P133" s="65"/>
    </row>
    <row r="134" spans="1:16">
      <c r="A134" s="65" t="s">
        <v>416</v>
      </c>
      <c r="B134" s="65"/>
      <c r="C134" s="65"/>
      <c r="D134" s="65"/>
      <c r="E134" s="65" t="s">
        <v>496</v>
      </c>
      <c r="F134" s="65" t="s">
        <v>2174</v>
      </c>
      <c r="G134" s="65"/>
      <c r="H134" s="65" t="s">
        <v>2175</v>
      </c>
      <c r="I134" s="65">
        <v>1</v>
      </c>
      <c r="J134" s="65" t="s">
        <v>516</v>
      </c>
      <c r="K134" s="65" t="s">
        <v>709</v>
      </c>
      <c r="L134" s="65" t="s">
        <v>2172</v>
      </c>
      <c r="M134" s="65" t="s">
        <v>710</v>
      </c>
      <c r="N134" s="65" t="s">
        <v>711</v>
      </c>
      <c r="O134" s="65"/>
      <c r="P134" s="65"/>
    </row>
    <row r="135" spans="1:16">
      <c r="A135" s="65" t="s">
        <v>416</v>
      </c>
      <c r="B135" s="65"/>
      <c r="C135" s="65"/>
      <c r="D135" s="65"/>
      <c r="E135" s="65" t="s">
        <v>496</v>
      </c>
      <c r="F135" s="65" t="s">
        <v>2177</v>
      </c>
      <c r="G135" s="65"/>
      <c r="H135" s="65" t="s">
        <v>2178</v>
      </c>
      <c r="I135" s="65">
        <v>1</v>
      </c>
      <c r="J135" s="65" t="s">
        <v>516</v>
      </c>
      <c r="K135" s="65" t="s">
        <v>714</v>
      </c>
      <c r="L135" s="65" t="s">
        <v>2172</v>
      </c>
      <c r="M135" s="65" t="s">
        <v>715</v>
      </c>
      <c r="N135" s="65" t="s">
        <v>716</v>
      </c>
      <c r="O135" s="65"/>
      <c r="P135" s="65"/>
    </row>
    <row r="136" spans="1:16">
      <c r="A136" s="65" t="s">
        <v>416</v>
      </c>
      <c r="B136" s="65"/>
      <c r="C136" s="65"/>
      <c r="D136" s="65"/>
      <c r="E136" s="65" t="s">
        <v>496</v>
      </c>
      <c r="F136" s="65" t="s">
        <v>2180</v>
      </c>
      <c r="G136" s="65"/>
      <c r="H136" s="65" t="s">
        <v>2181</v>
      </c>
      <c r="I136" s="65">
        <v>1</v>
      </c>
      <c r="J136" s="65" t="s">
        <v>516</v>
      </c>
      <c r="K136" s="65" t="s">
        <v>719</v>
      </c>
      <c r="L136" s="65" t="s">
        <v>2172</v>
      </c>
      <c r="M136" s="65" t="s">
        <v>720</v>
      </c>
      <c r="N136" s="65" t="s">
        <v>721</v>
      </c>
      <c r="O136" s="65"/>
      <c r="P136" s="65"/>
    </row>
    <row r="137" spans="1:16">
      <c r="A137" s="65" t="s">
        <v>416</v>
      </c>
      <c r="B137" s="65"/>
      <c r="C137" s="65"/>
      <c r="D137" s="65"/>
      <c r="E137" s="65" t="s">
        <v>513</v>
      </c>
      <c r="F137" s="65" t="s">
        <v>498</v>
      </c>
      <c r="G137" s="65"/>
      <c r="H137" s="65" t="s">
        <v>2200</v>
      </c>
      <c r="I137" s="65">
        <v>10</v>
      </c>
      <c r="J137" s="65" t="s">
        <v>516</v>
      </c>
      <c r="K137" s="65" t="s">
        <v>501</v>
      </c>
      <c r="L137" s="65" t="s">
        <v>2034</v>
      </c>
      <c r="M137" s="65" t="s">
        <v>517</v>
      </c>
      <c r="N137" s="65" t="s">
        <v>2035</v>
      </c>
      <c r="O137" s="65"/>
      <c r="P137" s="65"/>
    </row>
    <row r="138" spans="1:16">
      <c r="A138" s="65" t="s">
        <v>416</v>
      </c>
      <c r="B138" s="65"/>
      <c r="C138" s="65"/>
      <c r="D138" s="65"/>
      <c r="E138" s="65" t="s">
        <v>513</v>
      </c>
      <c r="F138" s="65" t="s">
        <v>2201</v>
      </c>
      <c r="G138" s="65"/>
      <c r="H138" s="65" t="s">
        <v>2202</v>
      </c>
      <c r="I138" s="65">
        <v>10</v>
      </c>
      <c r="J138" s="65" t="s">
        <v>516</v>
      </c>
      <c r="K138" s="65" t="s">
        <v>2196</v>
      </c>
      <c r="L138" s="65"/>
      <c r="M138" s="65"/>
      <c r="N138" s="65"/>
      <c r="O138" s="65"/>
      <c r="P138" s="65"/>
    </row>
    <row r="139" spans="1:16">
      <c r="A139" s="65" t="s">
        <v>416</v>
      </c>
      <c r="B139" s="65"/>
      <c r="C139" s="65"/>
      <c r="D139" s="65"/>
      <c r="E139" s="65" t="s">
        <v>513</v>
      </c>
      <c r="F139" s="65" t="s">
        <v>2197</v>
      </c>
      <c r="G139" s="65"/>
      <c r="H139" s="65" t="s">
        <v>2203</v>
      </c>
      <c r="I139" s="65">
        <v>5</v>
      </c>
      <c r="J139" s="65" t="s">
        <v>516</v>
      </c>
      <c r="K139" s="65" t="s">
        <v>2199</v>
      </c>
      <c r="L139" s="65"/>
      <c r="M139" s="65"/>
      <c r="N139" s="65"/>
      <c r="O139" s="65"/>
      <c r="P139" s="65"/>
    </row>
    <row r="140" spans="1:16">
      <c r="A140" s="65" t="s">
        <v>416</v>
      </c>
      <c r="B140" s="65"/>
      <c r="C140" s="65"/>
      <c r="D140" s="65"/>
      <c r="E140" s="65" t="s">
        <v>513</v>
      </c>
      <c r="F140" s="65" t="s">
        <v>2170</v>
      </c>
      <c r="G140" s="65"/>
      <c r="H140" s="65" t="s">
        <v>2204</v>
      </c>
      <c r="I140" s="65">
        <v>1</v>
      </c>
      <c r="J140" s="65" t="s">
        <v>516</v>
      </c>
      <c r="K140" s="65" t="s">
        <v>703</v>
      </c>
      <c r="L140" s="65" t="s">
        <v>2172</v>
      </c>
      <c r="M140" s="65" t="s">
        <v>704</v>
      </c>
      <c r="N140" s="65" t="s">
        <v>706</v>
      </c>
      <c r="O140" s="65"/>
      <c r="P140" s="65"/>
    </row>
    <row r="141" spans="1:16">
      <c r="A141" s="65" t="s">
        <v>416</v>
      </c>
      <c r="B141" s="65"/>
      <c r="C141" s="65"/>
      <c r="D141" s="65"/>
      <c r="E141" s="65" t="s">
        <v>513</v>
      </c>
      <c r="F141" s="65" t="s">
        <v>2174</v>
      </c>
      <c r="G141" s="65"/>
      <c r="H141" s="65" t="s">
        <v>2205</v>
      </c>
      <c r="I141" s="65">
        <v>1</v>
      </c>
      <c r="J141" s="65" t="s">
        <v>516</v>
      </c>
      <c r="K141" s="65" t="s">
        <v>709</v>
      </c>
      <c r="L141" s="65" t="s">
        <v>2172</v>
      </c>
      <c r="M141" s="65" t="s">
        <v>710</v>
      </c>
      <c r="N141" s="65" t="s">
        <v>711</v>
      </c>
      <c r="O141" s="65"/>
      <c r="P141" s="65"/>
    </row>
    <row r="142" spans="1:16">
      <c r="A142" s="65" t="s">
        <v>416</v>
      </c>
      <c r="B142" s="65"/>
      <c r="C142" s="65"/>
      <c r="D142" s="65"/>
      <c r="E142" s="65" t="s">
        <v>513</v>
      </c>
      <c r="F142" s="65" t="s">
        <v>2177</v>
      </c>
      <c r="G142" s="65"/>
      <c r="H142" s="65" t="s">
        <v>2206</v>
      </c>
      <c r="I142" s="65">
        <v>1</v>
      </c>
      <c r="J142" s="65" t="s">
        <v>516</v>
      </c>
      <c r="K142" s="65" t="s">
        <v>714</v>
      </c>
      <c r="L142" s="65" t="s">
        <v>2172</v>
      </c>
      <c r="M142" s="65" t="s">
        <v>715</v>
      </c>
      <c r="N142" s="65" t="s">
        <v>716</v>
      </c>
      <c r="O142" s="65"/>
      <c r="P142" s="65"/>
    </row>
    <row r="143" spans="1:16">
      <c r="A143" s="65" t="s">
        <v>416</v>
      </c>
      <c r="B143" s="65"/>
      <c r="C143" s="65"/>
      <c r="D143" s="65"/>
      <c r="E143" s="65" t="s">
        <v>513</v>
      </c>
      <c r="F143" s="65" t="s">
        <v>2180</v>
      </c>
      <c r="G143" s="65"/>
      <c r="H143" s="65" t="s">
        <v>2207</v>
      </c>
      <c r="I143" s="65">
        <v>1</v>
      </c>
      <c r="J143" s="65" t="s">
        <v>516</v>
      </c>
      <c r="K143" s="65" t="s">
        <v>719</v>
      </c>
      <c r="L143" s="65" t="s">
        <v>2172</v>
      </c>
      <c r="M143" s="65" t="s">
        <v>720</v>
      </c>
      <c r="N143" s="65" t="s">
        <v>721</v>
      </c>
      <c r="O143" s="65"/>
      <c r="P143" s="65"/>
    </row>
    <row r="144" spans="1:16">
      <c r="A144" s="84" t="s">
        <v>389</v>
      </c>
      <c r="B144" s="84"/>
      <c r="C144" s="84"/>
      <c r="D144" s="84"/>
      <c r="E144" s="84" t="s">
        <v>496</v>
      </c>
      <c r="F144" s="84" t="s">
        <v>498</v>
      </c>
      <c r="G144" s="84"/>
      <c r="H144" s="84" t="s">
        <v>1928</v>
      </c>
      <c r="I144" s="84">
        <v>10</v>
      </c>
      <c r="J144" s="84" t="s">
        <v>516</v>
      </c>
      <c r="K144" s="84" t="s">
        <v>501</v>
      </c>
      <c r="L144" s="84" t="s">
        <v>2034</v>
      </c>
      <c r="M144" s="84" t="s">
        <v>517</v>
      </c>
      <c r="N144" s="84" t="s">
        <v>2035</v>
      </c>
      <c r="O144" s="84" t="s">
        <v>2208</v>
      </c>
      <c r="P144" s="65"/>
    </row>
    <row r="145" spans="1:16">
      <c r="A145" s="84" t="s">
        <v>457</v>
      </c>
      <c r="B145" s="84"/>
      <c r="C145" s="84"/>
      <c r="D145" s="84"/>
      <c r="E145" s="84" t="s">
        <v>513</v>
      </c>
      <c r="F145" s="84" t="s">
        <v>667</v>
      </c>
      <c r="G145" s="84"/>
      <c r="H145" s="84" t="s">
        <v>2209</v>
      </c>
      <c r="I145" s="84">
        <v>10</v>
      </c>
      <c r="J145" s="84" t="s">
        <v>516</v>
      </c>
      <c r="K145" s="84" t="s">
        <v>501</v>
      </c>
      <c r="L145" s="84" t="s">
        <v>2034</v>
      </c>
      <c r="M145" s="84" t="s">
        <v>517</v>
      </c>
      <c r="N145" s="84" t="s">
        <v>2035</v>
      </c>
      <c r="O145" s="84" t="s">
        <v>2208</v>
      </c>
      <c r="P145" s="65"/>
    </row>
    <row r="146" spans="1:16">
      <c r="A146" s="65" t="s">
        <v>2210</v>
      </c>
      <c r="B146" s="65"/>
      <c r="C146" s="65"/>
      <c r="D146" s="65"/>
      <c r="E146" s="65" t="s">
        <v>496</v>
      </c>
      <c r="F146" s="65" t="s">
        <v>2211</v>
      </c>
      <c r="G146" s="65"/>
      <c r="H146" s="65" t="s">
        <v>2212</v>
      </c>
      <c r="I146" s="65" t="s">
        <v>2213</v>
      </c>
      <c r="J146" s="65" t="s">
        <v>516</v>
      </c>
      <c r="K146" s="65" t="s">
        <v>2199</v>
      </c>
      <c r="L146" s="65"/>
      <c r="M146" s="65"/>
      <c r="N146" s="65"/>
      <c r="O146" s="65"/>
      <c r="P146" s="65"/>
    </row>
    <row r="147" spans="1:16">
      <c r="A147" s="65" t="s">
        <v>2210</v>
      </c>
      <c r="B147" s="65"/>
      <c r="C147" s="65"/>
      <c r="D147" s="65"/>
      <c r="E147" s="65" t="s">
        <v>496</v>
      </c>
      <c r="F147" s="65" t="s">
        <v>2214</v>
      </c>
      <c r="G147" s="65"/>
      <c r="H147" s="65" t="s">
        <v>806</v>
      </c>
      <c r="I147" s="65" t="s">
        <v>2215</v>
      </c>
      <c r="J147" s="65" t="s">
        <v>516</v>
      </c>
      <c r="K147" s="65" t="s">
        <v>501</v>
      </c>
      <c r="L147" s="65" t="s">
        <v>2034</v>
      </c>
      <c r="M147" s="65" t="s">
        <v>517</v>
      </c>
      <c r="N147" s="65" t="s">
        <v>502</v>
      </c>
      <c r="O147" s="65"/>
      <c r="P147" s="65"/>
    </row>
    <row r="148" spans="1:16">
      <c r="A148" s="65" t="s">
        <v>2210</v>
      </c>
      <c r="B148" s="65"/>
      <c r="C148" s="65"/>
      <c r="D148" s="65"/>
      <c r="E148" s="65" t="s">
        <v>496</v>
      </c>
      <c r="F148" s="65" t="s">
        <v>504</v>
      </c>
      <c r="G148" s="65"/>
      <c r="H148" s="65" t="s">
        <v>1540</v>
      </c>
      <c r="I148" s="65" t="s">
        <v>2216</v>
      </c>
      <c r="J148" s="65" t="s">
        <v>516</v>
      </c>
      <c r="K148" s="65" t="s">
        <v>631</v>
      </c>
      <c r="L148" s="65" t="s">
        <v>2034</v>
      </c>
      <c r="M148" s="65" t="s">
        <v>632</v>
      </c>
      <c r="N148" s="65" t="s">
        <v>508</v>
      </c>
      <c r="O148" s="65"/>
      <c r="P148" s="65"/>
    </row>
    <row r="149" spans="1:16">
      <c r="A149" s="65" t="s">
        <v>2210</v>
      </c>
      <c r="B149" s="65"/>
      <c r="C149" s="65"/>
      <c r="D149" s="65"/>
      <c r="E149" s="65" t="s">
        <v>496</v>
      </c>
      <c r="F149" s="65" t="s">
        <v>1541</v>
      </c>
      <c r="G149" s="65"/>
      <c r="H149" s="65" t="s">
        <v>743</v>
      </c>
      <c r="I149" s="65" t="s">
        <v>2217</v>
      </c>
      <c r="J149" s="65" t="s">
        <v>516</v>
      </c>
      <c r="K149" s="65" t="s">
        <v>744</v>
      </c>
      <c r="L149" s="65"/>
      <c r="M149" s="65"/>
      <c r="N149" s="65"/>
      <c r="O149" s="65"/>
      <c r="P149" s="65"/>
    </row>
    <row r="150" spans="1:16">
      <c r="A150" s="65" t="s">
        <v>2210</v>
      </c>
      <c r="B150" s="65"/>
      <c r="C150" s="65"/>
      <c r="D150" s="65"/>
      <c r="E150" s="65" t="s">
        <v>496</v>
      </c>
      <c r="F150" s="65" t="s">
        <v>2007</v>
      </c>
      <c r="G150" s="65"/>
      <c r="H150" s="65" t="s">
        <v>2218</v>
      </c>
      <c r="I150" s="65" t="s">
        <v>2219</v>
      </c>
      <c r="J150" s="65" t="s">
        <v>516</v>
      </c>
      <c r="K150" s="65" t="s">
        <v>1523</v>
      </c>
      <c r="L150" s="65" t="s">
        <v>2156</v>
      </c>
      <c r="M150" s="65" t="s">
        <v>2220</v>
      </c>
      <c r="N150" s="65" t="s">
        <v>1525</v>
      </c>
      <c r="O150" s="65"/>
      <c r="P150" s="65"/>
    </row>
    <row r="151" spans="1:16">
      <c r="A151" s="65" t="s">
        <v>2210</v>
      </c>
      <c r="B151" s="65"/>
      <c r="C151" s="65"/>
      <c r="D151" s="65"/>
      <c r="E151" s="65" t="s">
        <v>496</v>
      </c>
      <c r="F151" s="65" t="s">
        <v>2221</v>
      </c>
      <c r="G151" s="65"/>
      <c r="H151" s="65" t="s">
        <v>2222</v>
      </c>
      <c r="I151" s="65" t="s">
        <v>2223</v>
      </c>
      <c r="J151" s="65" t="s">
        <v>516</v>
      </c>
      <c r="K151" s="65" t="s">
        <v>1068</v>
      </c>
      <c r="L151" s="65" t="s">
        <v>2114</v>
      </c>
      <c r="M151" s="65" t="s">
        <v>1183</v>
      </c>
      <c r="N151" s="65" t="s">
        <v>1070</v>
      </c>
      <c r="O151" s="65"/>
      <c r="P151" s="65"/>
    </row>
    <row r="152" spans="1:16">
      <c r="A152" s="65" t="s">
        <v>2210</v>
      </c>
      <c r="B152" s="65"/>
      <c r="C152" s="65"/>
      <c r="D152" s="65"/>
      <c r="E152" s="65" t="s">
        <v>496</v>
      </c>
      <c r="F152" s="65" t="s">
        <v>2224</v>
      </c>
      <c r="G152" s="65"/>
      <c r="H152" s="65" t="s">
        <v>2073</v>
      </c>
      <c r="I152" s="65" t="s">
        <v>2225</v>
      </c>
      <c r="J152" s="65" t="s">
        <v>516</v>
      </c>
      <c r="K152" s="65" t="s">
        <v>2090</v>
      </c>
      <c r="L152" s="65"/>
      <c r="M152" s="65"/>
      <c r="N152" s="65"/>
      <c r="O152" s="65"/>
      <c r="P152" s="65"/>
    </row>
    <row r="153" spans="1:16">
      <c r="A153" s="65" t="s">
        <v>2210</v>
      </c>
      <c r="B153" s="65"/>
      <c r="C153" s="65"/>
      <c r="D153" s="65"/>
      <c r="E153" s="65" t="s">
        <v>513</v>
      </c>
      <c r="F153" s="65" t="s">
        <v>2214</v>
      </c>
      <c r="G153" s="65"/>
      <c r="H153" s="65" t="s">
        <v>1141</v>
      </c>
      <c r="I153" s="65" t="s">
        <v>2215</v>
      </c>
      <c r="J153" s="65" t="s">
        <v>516</v>
      </c>
      <c r="K153" s="65" t="s">
        <v>501</v>
      </c>
      <c r="L153" s="65" t="s">
        <v>2034</v>
      </c>
      <c r="M153" s="65" t="s">
        <v>517</v>
      </c>
      <c r="N153" s="65" t="s">
        <v>502</v>
      </c>
      <c r="O153" s="65"/>
      <c r="P153" s="65"/>
    </row>
    <row r="154" spans="1:16">
      <c r="A154" s="65" t="s">
        <v>8976</v>
      </c>
      <c r="B154" s="65"/>
      <c r="C154" s="65"/>
      <c r="D154" s="65"/>
      <c r="E154" s="65" t="s">
        <v>496</v>
      </c>
      <c r="F154" s="65" t="s">
        <v>2226</v>
      </c>
      <c r="G154" s="65"/>
      <c r="H154" s="65" t="s">
        <v>1950</v>
      </c>
      <c r="I154" s="65">
        <v>1</v>
      </c>
      <c r="J154" s="65" t="s">
        <v>516</v>
      </c>
      <c r="K154" s="65" t="s">
        <v>1139</v>
      </c>
      <c r="L154" s="65"/>
      <c r="M154" s="65"/>
      <c r="N154" s="65"/>
      <c r="O154" s="65" t="s">
        <v>2227</v>
      </c>
      <c r="P154" s="65"/>
    </row>
    <row r="155" spans="1:16">
      <c r="A155" s="65" t="s">
        <v>8976</v>
      </c>
      <c r="B155" s="65"/>
      <c r="C155" s="65"/>
      <c r="D155" s="65"/>
      <c r="E155" s="65" t="s">
        <v>496</v>
      </c>
      <c r="F155" s="65" t="s">
        <v>514</v>
      </c>
      <c r="G155" s="65"/>
      <c r="H155" s="65" t="s">
        <v>1947</v>
      </c>
      <c r="I155" s="65">
        <v>10</v>
      </c>
      <c r="J155" s="65" t="s">
        <v>516</v>
      </c>
      <c r="K155" s="65" t="s">
        <v>501</v>
      </c>
      <c r="L155" s="65" t="s">
        <v>2034</v>
      </c>
      <c r="M155" s="65" t="s">
        <v>517</v>
      </c>
      <c r="N155" s="65" t="s">
        <v>502</v>
      </c>
      <c r="O155" s="65" t="s">
        <v>2227</v>
      </c>
      <c r="P155" s="65"/>
    </row>
    <row r="156" spans="1:16">
      <c r="A156" s="65" t="s">
        <v>8976</v>
      </c>
      <c r="B156" s="65"/>
      <c r="C156" s="65"/>
      <c r="D156" s="65"/>
      <c r="E156" s="65" t="s">
        <v>496</v>
      </c>
      <c r="F156" s="65" t="s">
        <v>717</v>
      </c>
      <c r="G156" s="65"/>
      <c r="H156" s="65" t="s">
        <v>2228</v>
      </c>
      <c r="I156" s="65">
        <v>50</v>
      </c>
      <c r="J156" s="65" t="s">
        <v>516</v>
      </c>
      <c r="K156" s="65" t="s">
        <v>845</v>
      </c>
      <c r="L156" s="65" t="s">
        <v>2114</v>
      </c>
      <c r="M156" s="65" t="s">
        <v>1157</v>
      </c>
      <c r="N156" s="65" t="s">
        <v>847</v>
      </c>
      <c r="O156" s="65" t="s">
        <v>2227</v>
      </c>
      <c r="P156" s="65"/>
    </row>
    <row r="157" spans="1:16">
      <c r="A157" s="65" t="s">
        <v>8976</v>
      </c>
      <c r="B157" s="65"/>
      <c r="C157" s="65"/>
      <c r="D157" s="65"/>
      <c r="E157" s="65" t="s">
        <v>496</v>
      </c>
      <c r="F157" s="65" t="s">
        <v>2187</v>
      </c>
      <c r="G157" s="65"/>
      <c r="H157" s="65" t="s">
        <v>2229</v>
      </c>
      <c r="I157" s="65">
        <v>1</v>
      </c>
      <c r="J157" s="65" t="s">
        <v>516</v>
      </c>
      <c r="K157" s="65" t="s">
        <v>2189</v>
      </c>
      <c r="L157" s="65"/>
      <c r="M157" s="65"/>
      <c r="N157" s="65"/>
      <c r="O157" s="65" t="s">
        <v>2227</v>
      </c>
      <c r="P157" s="65"/>
    </row>
    <row r="158" spans="1:16">
      <c r="A158" s="65" t="s">
        <v>8976</v>
      </c>
      <c r="B158" s="65"/>
      <c r="C158" s="65"/>
      <c r="D158" s="65"/>
      <c r="E158" s="65" t="s">
        <v>513</v>
      </c>
      <c r="F158" s="65" t="s">
        <v>514</v>
      </c>
      <c r="G158" s="65"/>
      <c r="H158" s="65" t="s">
        <v>1795</v>
      </c>
      <c r="I158" s="65">
        <v>10</v>
      </c>
      <c r="J158" s="65" t="s">
        <v>516</v>
      </c>
      <c r="K158" s="65" t="s">
        <v>501</v>
      </c>
      <c r="L158" s="65" t="s">
        <v>2034</v>
      </c>
      <c r="M158" s="65" t="s">
        <v>517</v>
      </c>
      <c r="N158" s="65" t="s">
        <v>502</v>
      </c>
      <c r="O158" s="65" t="s">
        <v>2227</v>
      </c>
      <c r="P158" s="65"/>
    </row>
    <row r="159" spans="1:16">
      <c r="A159" s="65" t="s">
        <v>2230</v>
      </c>
      <c r="B159" s="65"/>
      <c r="C159" s="65"/>
      <c r="D159" s="65"/>
      <c r="E159" s="65" t="s">
        <v>496</v>
      </c>
      <c r="F159" s="65" t="s">
        <v>746</v>
      </c>
      <c r="G159" s="65"/>
      <c r="H159" s="65" t="s">
        <v>2231</v>
      </c>
      <c r="I159" s="65">
        <v>10</v>
      </c>
      <c r="J159" s="65" t="s">
        <v>516</v>
      </c>
      <c r="K159" s="65" t="s">
        <v>501</v>
      </c>
      <c r="L159" s="65" t="s">
        <v>2034</v>
      </c>
      <c r="M159" s="65" t="s">
        <v>517</v>
      </c>
      <c r="N159" s="65" t="s">
        <v>502</v>
      </c>
      <c r="O159" s="65"/>
      <c r="P159" s="65"/>
    </row>
    <row r="160" spans="1:16">
      <c r="A160" s="65" t="s">
        <v>2230</v>
      </c>
      <c r="B160" s="65"/>
      <c r="C160" s="65"/>
      <c r="D160" s="65"/>
      <c r="E160" s="65" t="s">
        <v>496</v>
      </c>
      <c r="F160" s="65" t="s">
        <v>933</v>
      </c>
      <c r="G160" s="65"/>
      <c r="H160" s="65" t="s">
        <v>2232</v>
      </c>
      <c r="I160" s="65">
        <v>10</v>
      </c>
      <c r="J160" s="65" t="s">
        <v>516</v>
      </c>
      <c r="K160" s="65" t="s">
        <v>1068</v>
      </c>
      <c r="L160" s="65" t="s">
        <v>2114</v>
      </c>
      <c r="M160" s="65" t="s">
        <v>1183</v>
      </c>
      <c r="N160" s="65" t="s">
        <v>1070</v>
      </c>
      <c r="O160" s="65"/>
      <c r="P160" s="65"/>
    </row>
    <row r="161" spans="1:16">
      <c r="A161" s="65" t="s">
        <v>2230</v>
      </c>
      <c r="B161" s="65"/>
      <c r="C161" s="65"/>
      <c r="D161" s="65"/>
      <c r="E161" s="65" t="s">
        <v>513</v>
      </c>
      <c r="F161" s="65" t="s">
        <v>2233</v>
      </c>
      <c r="G161" s="65"/>
      <c r="H161" s="65" t="s">
        <v>2234</v>
      </c>
      <c r="I161" s="65">
        <v>8</v>
      </c>
      <c r="J161" s="65" t="s">
        <v>516</v>
      </c>
      <c r="K161" s="65" t="s">
        <v>2235</v>
      </c>
      <c r="L161" s="65"/>
      <c r="M161" s="65"/>
      <c r="N161" s="65"/>
      <c r="O161" s="65"/>
      <c r="P161" s="65"/>
    </row>
    <row r="162" spans="1:16">
      <c r="A162" s="65" t="s">
        <v>2230</v>
      </c>
      <c r="B162" s="65"/>
      <c r="C162" s="65"/>
      <c r="D162" s="65"/>
      <c r="E162" s="65" t="s">
        <v>513</v>
      </c>
      <c r="F162" s="65" t="s">
        <v>2236</v>
      </c>
      <c r="G162" s="65"/>
      <c r="H162" s="65" t="s">
        <v>2237</v>
      </c>
      <c r="I162" s="65">
        <v>6</v>
      </c>
      <c r="J162" s="65" t="s">
        <v>516</v>
      </c>
      <c r="K162" s="65" t="s">
        <v>2238</v>
      </c>
      <c r="L162" s="65"/>
      <c r="M162" s="65"/>
      <c r="N162" s="65"/>
      <c r="O162" s="65"/>
      <c r="P162" s="65"/>
    </row>
    <row r="163" spans="1:16">
      <c r="A163" s="65" t="s">
        <v>2230</v>
      </c>
      <c r="B163" s="65"/>
      <c r="C163" s="65"/>
      <c r="D163" s="65"/>
      <c r="E163" s="65" t="s">
        <v>513</v>
      </c>
      <c r="F163" s="65" t="s">
        <v>746</v>
      </c>
      <c r="G163" s="65"/>
      <c r="H163" s="65" t="s">
        <v>2239</v>
      </c>
      <c r="I163" s="65">
        <v>10</v>
      </c>
      <c r="J163" s="65" t="s">
        <v>516</v>
      </c>
      <c r="K163" s="65" t="s">
        <v>501</v>
      </c>
      <c r="L163" s="65" t="s">
        <v>2034</v>
      </c>
      <c r="M163" s="65" t="s">
        <v>517</v>
      </c>
      <c r="N163" s="65" t="s">
        <v>502</v>
      </c>
      <c r="O163" s="65"/>
      <c r="P163" s="65"/>
    </row>
    <row r="164" spans="1:16">
      <c r="A164" s="65" t="s">
        <v>2230</v>
      </c>
      <c r="B164" s="65"/>
      <c r="C164" s="65"/>
      <c r="D164" s="65"/>
      <c r="E164" s="65" t="s">
        <v>513</v>
      </c>
      <c r="F164" s="65" t="s">
        <v>933</v>
      </c>
      <c r="G164" s="65"/>
      <c r="H164" s="65" t="s">
        <v>2240</v>
      </c>
      <c r="I164" s="65">
        <v>10</v>
      </c>
      <c r="J164" s="65" t="s">
        <v>516</v>
      </c>
      <c r="K164" s="65" t="s">
        <v>1068</v>
      </c>
      <c r="L164" s="65" t="s">
        <v>2114</v>
      </c>
      <c r="M164" s="65" t="s">
        <v>1183</v>
      </c>
      <c r="N164" s="65" t="s">
        <v>1070</v>
      </c>
      <c r="O164" s="65"/>
      <c r="P164" s="65"/>
    </row>
    <row r="165" spans="1:16">
      <c r="A165" s="65" t="s">
        <v>2230</v>
      </c>
      <c r="B165" s="65"/>
      <c r="C165" s="65"/>
      <c r="D165" s="65"/>
      <c r="E165" s="65" t="s">
        <v>513</v>
      </c>
      <c r="F165" s="65" t="s">
        <v>2241</v>
      </c>
      <c r="G165" s="65"/>
      <c r="H165" s="65" t="s">
        <v>2242</v>
      </c>
      <c r="I165" s="65">
        <v>4</v>
      </c>
      <c r="J165" s="65" t="s">
        <v>516</v>
      </c>
      <c r="K165" s="65" t="s">
        <v>2243</v>
      </c>
      <c r="L165" s="65"/>
      <c r="M165" s="65"/>
      <c r="N165" s="65"/>
      <c r="O165" s="65"/>
      <c r="P165" s="65"/>
    </row>
    <row r="166" spans="1:16">
      <c r="A166" s="65" t="s">
        <v>2244</v>
      </c>
      <c r="B166" s="65"/>
      <c r="C166" s="65"/>
      <c r="D166" s="65"/>
      <c r="E166" s="65" t="s">
        <v>496</v>
      </c>
      <c r="F166" s="83" t="s">
        <v>2059</v>
      </c>
      <c r="G166" s="83"/>
      <c r="H166" s="65" t="s">
        <v>2245</v>
      </c>
      <c r="I166" s="65">
        <v>109</v>
      </c>
      <c r="J166" s="65" t="s">
        <v>516</v>
      </c>
      <c r="K166" s="65"/>
      <c r="L166" s="65"/>
      <c r="M166" s="65"/>
      <c r="N166" s="65"/>
      <c r="O166" s="65"/>
      <c r="P166" s="65"/>
    </row>
    <row r="167" spans="1:16">
      <c r="A167" s="65" t="s">
        <v>2244</v>
      </c>
      <c r="B167" s="65"/>
      <c r="C167" s="65"/>
      <c r="D167" s="65"/>
      <c r="E167" s="65" t="s">
        <v>496</v>
      </c>
      <c r="F167" s="65" t="s">
        <v>2246</v>
      </c>
      <c r="G167" s="65"/>
      <c r="H167" s="65" t="s">
        <v>2247</v>
      </c>
      <c r="I167" s="65">
        <v>1</v>
      </c>
      <c r="J167" s="65" t="s">
        <v>516</v>
      </c>
      <c r="K167" s="85" t="s">
        <v>2248</v>
      </c>
      <c r="L167" s="65"/>
      <c r="M167" s="65"/>
      <c r="N167" s="65"/>
      <c r="O167" s="65"/>
      <c r="P167" s="65"/>
    </row>
    <row r="168" spans="1:16">
      <c r="A168" s="65" t="s">
        <v>2244</v>
      </c>
      <c r="B168" s="65"/>
      <c r="C168" s="65"/>
      <c r="D168" s="65"/>
      <c r="E168" s="65" t="s">
        <v>496</v>
      </c>
      <c r="F168" s="65" t="s">
        <v>2249</v>
      </c>
      <c r="G168" s="65"/>
      <c r="H168" s="65" t="s">
        <v>2250</v>
      </c>
      <c r="I168" s="65">
        <v>1</v>
      </c>
      <c r="J168" s="65" t="s">
        <v>516</v>
      </c>
      <c r="K168" s="65" t="s">
        <v>1139</v>
      </c>
      <c r="L168" s="65"/>
      <c r="M168" s="65"/>
      <c r="N168" s="65"/>
      <c r="O168" s="65"/>
      <c r="P168" s="65"/>
    </row>
    <row r="169" spans="1:16">
      <c r="A169" s="65" t="s">
        <v>2244</v>
      </c>
      <c r="B169" s="65"/>
      <c r="C169" s="65"/>
      <c r="D169" s="65"/>
      <c r="E169" s="65" t="s">
        <v>496</v>
      </c>
      <c r="F169" s="65" t="s">
        <v>1526</v>
      </c>
      <c r="G169" s="65"/>
      <c r="H169" s="65" t="s">
        <v>2251</v>
      </c>
      <c r="I169" s="65">
        <v>11</v>
      </c>
      <c r="J169" s="65" t="s">
        <v>516</v>
      </c>
      <c r="K169" s="65" t="s">
        <v>1068</v>
      </c>
      <c r="L169" s="65" t="s">
        <v>2114</v>
      </c>
      <c r="M169" s="65" t="s">
        <v>1183</v>
      </c>
      <c r="N169" s="65" t="s">
        <v>1070</v>
      </c>
      <c r="O169" s="65"/>
      <c r="P169" s="65"/>
    </row>
    <row r="170" spans="1:16">
      <c r="A170" s="65" t="s">
        <v>2244</v>
      </c>
      <c r="B170" s="65"/>
      <c r="C170" s="65"/>
      <c r="D170" s="65"/>
      <c r="E170" s="65" t="s">
        <v>496</v>
      </c>
      <c r="F170" s="65" t="s">
        <v>1792</v>
      </c>
      <c r="G170" s="65"/>
      <c r="H170" s="65" t="s">
        <v>1947</v>
      </c>
      <c r="I170" s="65">
        <v>10</v>
      </c>
      <c r="J170" s="65" t="s">
        <v>516</v>
      </c>
      <c r="K170" s="65" t="s">
        <v>501</v>
      </c>
      <c r="L170" s="65" t="s">
        <v>2034</v>
      </c>
      <c r="M170" s="65" t="s">
        <v>517</v>
      </c>
      <c r="N170" s="65" t="s">
        <v>502</v>
      </c>
      <c r="O170" s="65"/>
      <c r="P170" s="65"/>
    </row>
    <row r="171" spans="1:16">
      <c r="A171" s="65" t="s">
        <v>2244</v>
      </c>
      <c r="B171" s="65"/>
      <c r="C171" s="65"/>
      <c r="D171" s="65"/>
      <c r="E171" s="65" t="s">
        <v>496</v>
      </c>
      <c r="F171" s="65" t="s">
        <v>2252</v>
      </c>
      <c r="G171" s="65"/>
      <c r="H171" s="65" t="s">
        <v>2253</v>
      </c>
      <c r="I171" s="65">
        <v>1</v>
      </c>
      <c r="J171" s="65" t="s">
        <v>516</v>
      </c>
      <c r="K171" s="65" t="s">
        <v>2254</v>
      </c>
      <c r="L171" s="65"/>
      <c r="M171" s="65"/>
      <c r="N171" s="65"/>
      <c r="O171" s="65"/>
      <c r="P171" s="65"/>
    </row>
    <row r="172" spans="1:16">
      <c r="A172" s="65" t="s">
        <v>2244</v>
      </c>
      <c r="B172" s="65"/>
      <c r="C172" s="65"/>
      <c r="D172" s="65"/>
      <c r="E172" s="65" t="s">
        <v>496</v>
      </c>
      <c r="F172" s="65" t="s">
        <v>2255</v>
      </c>
      <c r="G172" s="65"/>
      <c r="H172" s="65" t="s">
        <v>2256</v>
      </c>
      <c r="I172" s="65">
        <v>256</v>
      </c>
      <c r="J172" s="65" t="s">
        <v>516</v>
      </c>
      <c r="K172" s="65" t="s">
        <v>2257</v>
      </c>
      <c r="L172" s="65"/>
      <c r="M172" s="65"/>
      <c r="N172" s="65"/>
      <c r="O172" s="65"/>
      <c r="P172" s="65"/>
    </row>
    <row r="173" spans="1:16">
      <c r="A173" s="65" t="s">
        <v>2244</v>
      </c>
      <c r="B173" s="65"/>
      <c r="C173" s="65"/>
      <c r="D173" s="65"/>
      <c r="E173" s="65" t="s">
        <v>496</v>
      </c>
      <c r="F173" s="65" t="s">
        <v>2258</v>
      </c>
      <c r="G173" s="65"/>
      <c r="H173" s="65" t="s">
        <v>2259</v>
      </c>
      <c r="I173" s="65">
        <v>10</v>
      </c>
      <c r="J173" s="65" t="s">
        <v>516</v>
      </c>
      <c r="K173" s="65" t="s">
        <v>2260</v>
      </c>
      <c r="L173" s="65"/>
      <c r="M173" s="65"/>
      <c r="N173" s="65"/>
      <c r="O173" s="65"/>
      <c r="P173" s="65"/>
    </row>
    <row r="174" spans="1:16">
      <c r="A174" s="65" t="s">
        <v>2244</v>
      </c>
      <c r="B174" s="65"/>
      <c r="C174" s="65"/>
      <c r="D174" s="65"/>
      <c r="E174" s="65" t="s">
        <v>513</v>
      </c>
      <c r="F174" s="83" t="s">
        <v>2059</v>
      </c>
      <c r="G174" s="83"/>
      <c r="H174" s="65" t="s">
        <v>2261</v>
      </c>
      <c r="I174" s="65">
        <v>3</v>
      </c>
      <c r="J174" s="65" t="s">
        <v>516</v>
      </c>
      <c r="K174" s="65"/>
      <c r="L174" s="65"/>
      <c r="M174" s="65"/>
      <c r="N174" s="65"/>
      <c r="O174" s="65" t="s">
        <v>2262</v>
      </c>
      <c r="P174" s="65"/>
    </row>
    <row r="175" spans="1:16">
      <c r="A175" s="65" t="s">
        <v>2244</v>
      </c>
      <c r="B175" s="65"/>
      <c r="C175" s="65"/>
      <c r="D175" s="65"/>
      <c r="E175" s="65" t="s">
        <v>513</v>
      </c>
      <c r="F175" s="83" t="s">
        <v>2059</v>
      </c>
      <c r="G175" s="83"/>
      <c r="H175" s="65" t="s">
        <v>2263</v>
      </c>
      <c r="I175" s="65">
        <v>1</v>
      </c>
      <c r="J175" s="65" t="s">
        <v>516</v>
      </c>
      <c r="K175" s="65"/>
      <c r="L175" s="65"/>
      <c r="M175" s="65"/>
      <c r="N175" s="65"/>
      <c r="O175" s="65" t="s">
        <v>2264</v>
      </c>
      <c r="P175" s="65"/>
    </row>
    <row r="176" spans="1:16">
      <c r="A176" s="65" t="s">
        <v>2244</v>
      </c>
      <c r="B176" s="65"/>
      <c r="C176" s="65"/>
      <c r="D176" s="65"/>
      <c r="E176" s="65" t="s">
        <v>513</v>
      </c>
      <c r="F176" s="83" t="s">
        <v>2059</v>
      </c>
      <c r="G176" s="83"/>
      <c r="H176" s="65" t="s">
        <v>2265</v>
      </c>
      <c r="I176" s="65">
        <v>2</v>
      </c>
      <c r="J176" s="65" t="s">
        <v>1774</v>
      </c>
      <c r="K176" s="65"/>
      <c r="L176" s="65"/>
      <c r="M176" s="65"/>
      <c r="N176" s="65"/>
      <c r="O176" s="65" t="s">
        <v>2266</v>
      </c>
      <c r="P176" s="65"/>
    </row>
    <row r="177" spans="1:16">
      <c r="A177" s="65" t="s">
        <v>2244</v>
      </c>
      <c r="B177" s="65"/>
      <c r="C177" s="65"/>
      <c r="D177" s="65"/>
      <c r="E177" s="65" t="s">
        <v>513</v>
      </c>
      <c r="F177" s="83" t="s">
        <v>2059</v>
      </c>
      <c r="G177" s="83"/>
      <c r="H177" s="65" t="s">
        <v>2267</v>
      </c>
      <c r="I177" s="65">
        <v>1</v>
      </c>
      <c r="J177" s="65" t="s">
        <v>1774</v>
      </c>
      <c r="K177" s="65"/>
      <c r="L177" s="65"/>
      <c r="M177" s="65"/>
      <c r="N177" s="65"/>
      <c r="O177" s="65" t="s">
        <v>2268</v>
      </c>
      <c r="P177" s="65"/>
    </row>
    <row r="178" spans="1:16">
      <c r="A178" s="65" t="s">
        <v>64</v>
      </c>
      <c r="B178" s="65"/>
      <c r="C178" s="65"/>
      <c r="D178" s="65"/>
      <c r="E178" s="65" t="s">
        <v>496</v>
      </c>
      <c r="F178" s="83" t="s">
        <v>2059</v>
      </c>
      <c r="G178" s="83"/>
      <c r="H178" s="65" t="s">
        <v>2269</v>
      </c>
      <c r="I178" s="65">
        <v>2</v>
      </c>
      <c r="J178" s="65" t="s">
        <v>516</v>
      </c>
      <c r="K178" s="65"/>
      <c r="L178" s="65"/>
      <c r="M178" s="65"/>
      <c r="N178" s="65"/>
      <c r="O178" s="65" t="s">
        <v>2270</v>
      </c>
      <c r="P178" s="65"/>
    </row>
    <row r="179" spans="1:16">
      <c r="A179" s="65" t="s">
        <v>64</v>
      </c>
      <c r="B179" s="65"/>
      <c r="C179" s="65"/>
      <c r="D179" s="65"/>
      <c r="E179" s="65" t="s">
        <v>496</v>
      </c>
      <c r="F179" s="65" t="s">
        <v>634</v>
      </c>
      <c r="G179" s="65"/>
      <c r="H179" s="65" t="s">
        <v>2092</v>
      </c>
      <c r="I179" s="65">
        <v>80</v>
      </c>
      <c r="J179" s="65" t="s">
        <v>516</v>
      </c>
      <c r="K179" s="65" t="s">
        <v>636</v>
      </c>
      <c r="L179" s="65" t="s">
        <v>2034</v>
      </c>
      <c r="M179" s="65" t="s">
        <v>637</v>
      </c>
      <c r="N179" s="65" t="s">
        <v>2086</v>
      </c>
      <c r="O179" s="65"/>
      <c r="P179" s="65"/>
    </row>
    <row r="180" spans="1:16">
      <c r="A180" s="65" t="s">
        <v>64</v>
      </c>
      <c r="B180" s="65"/>
      <c r="C180" s="65"/>
      <c r="D180" s="65"/>
      <c r="E180" s="65" t="s">
        <v>496</v>
      </c>
      <c r="F180" s="65" t="s">
        <v>2271</v>
      </c>
      <c r="G180" s="65"/>
      <c r="H180" s="65" t="s">
        <v>1540</v>
      </c>
      <c r="I180" s="65">
        <v>8</v>
      </c>
      <c r="J180" s="65" t="s">
        <v>516</v>
      </c>
      <c r="K180" s="65" t="s">
        <v>631</v>
      </c>
      <c r="L180" s="65" t="s">
        <v>2034</v>
      </c>
      <c r="M180" s="65" t="s">
        <v>632</v>
      </c>
      <c r="N180" s="65" t="s">
        <v>508</v>
      </c>
      <c r="O180" s="65"/>
      <c r="P180" s="65"/>
    </row>
    <row r="181" spans="1:16">
      <c r="A181" s="65" t="s">
        <v>64</v>
      </c>
      <c r="B181" s="65"/>
      <c r="C181" s="65"/>
      <c r="D181" s="65"/>
      <c r="E181" s="65" t="s">
        <v>496</v>
      </c>
      <c r="F181" s="65" t="s">
        <v>2272</v>
      </c>
      <c r="G181" s="65"/>
      <c r="H181" s="65" t="s">
        <v>806</v>
      </c>
      <c r="I181" s="65">
        <v>10</v>
      </c>
      <c r="J181" s="65" t="s">
        <v>516</v>
      </c>
      <c r="K181" s="65" t="s">
        <v>865</v>
      </c>
      <c r="L181" s="65"/>
      <c r="M181" s="65"/>
      <c r="N181" s="65" t="s">
        <v>867</v>
      </c>
      <c r="O181" s="65"/>
      <c r="P181" s="65"/>
    </row>
    <row r="182" spans="1:16">
      <c r="A182" s="65" t="s">
        <v>64</v>
      </c>
      <c r="B182" s="65"/>
      <c r="C182" s="65"/>
      <c r="D182" s="65"/>
      <c r="E182" s="65" t="s">
        <v>496</v>
      </c>
      <c r="F182" s="65" t="s">
        <v>1620</v>
      </c>
      <c r="G182" s="65"/>
      <c r="H182" s="65" t="s">
        <v>2273</v>
      </c>
      <c r="I182" s="65">
        <v>80</v>
      </c>
      <c r="J182" s="65" t="s">
        <v>516</v>
      </c>
      <c r="K182" s="65" t="s">
        <v>1623</v>
      </c>
      <c r="L182" s="65" t="s">
        <v>2159</v>
      </c>
      <c r="M182" s="65" t="s">
        <v>1624</v>
      </c>
      <c r="N182" s="65" t="s">
        <v>1625</v>
      </c>
      <c r="O182" s="65"/>
      <c r="P182" s="65"/>
    </row>
    <row r="183" spans="1:16">
      <c r="A183" s="65" t="s">
        <v>64</v>
      </c>
      <c r="B183" s="65"/>
      <c r="C183" s="65"/>
      <c r="D183" s="65"/>
      <c r="E183" s="65" t="s">
        <v>496</v>
      </c>
      <c r="F183" s="65" t="s">
        <v>907</v>
      </c>
      <c r="G183" s="65"/>
      <c r="H183" s="65" t="s">
        <v>2274</v>
      </c>
      <c r="I183" s="65">
        <v>11</v>
      </c>
      <c r="J183" s="65" t="s">
        <v>516</v>
      </c>
      <c r="K183" s="65" t="s">
        <v>909</v>
      </c>
      <c r="L183" s="65" t="s">
        <v>2034</v>
      </c>
      <c r="M183" s="65" t="s">
        <v>910</v>
      </c>
      <c r="N183" s="65" t="s">
        <v>911</v>
      </c>
      <c r="O183" s="65"/>
      <c r="P183" s="65"/>
    </row>
    <row r="184" spans="1:16">
      <c r="A184" s="65" t="s">
        <v>64</v>
      </c>
      <c r="B184" s="65"/>
      <c r="C184" s="65"/>
      <c r="D184" s="65"/>
      <c r="E184" s="65" t="s">
        <v>496</v>
      </c>
      <c r="F184" s="65" t="s">
        <v>1626</v>
      </c>
      <c r="G184" s="65"/>
      <c r="H184" s="65" t="s">
        <v>2275</v>
      </c>
      <c r="I184" s="65">
        <v>80</v>
      </c>
      <c r="J184" s="65" t="s">
        <v>516</v>
      </c>
      <c r="K184" s="65" t="s">
        <v>1629</v>
      </c>
      <c r="L184" s="65" t="s">
        <v>2159</v>
      </c>
      <c r="M184" s="65" t="s">
        <v>1630</v>
      </c>
      <c r="N184" s="65" t="s">
        <v>1631</v>
      </c>
      <c r="O184" s="65"/>
      <c r="P184" s="65"/>
    </row>
    <row r="185" spans="1:16">
      <c r="A185" s="65" t="s">
        <v>64</v>
      </c>
      <c r="B185" s="65"/>
      <c r="C185" s="65"/>
      <c r="D185" s="65"/>
      <c r="E185" s="65" t="s">
        <v>496</v>
      </c>
      <c r="F185" s="65" t="s">
        <v>912</v>
      </c>
      <c r="G185" s="65"/>
      <c r="H185" s="65" t="s">
        <v>2276</v>
      </c>
      <c r="I185" s="65">
        <v>11</v>
      </c>
      <c r="J185" s="65" t="s">
        <v>516</v>
      </c>
      <c r="K185" s="65" t="s">
        <v>914</v>
      </c>
      <c r="L185" s="65" t="s">
        <v>2034</v>
      </c>
      <c r="M185" s="65" t="s">
        <v>2132</v>
      </c>
      <c r="N185" s="65" t="s">
        <v>916</v>
      </c>
      <c r="O185" s="65"/>
      <c r="P185" s="65"/>
    </row>
    <row r="186" spans="1:16">
      <c r="A186" s="65" t="s">
        <v>64</v>
      </c>
      <c r="B186" s="65"/>
      <c r="C186" s="65"/>
      <c r="D186" s="65"/>
      <c r="E186" s="65" t="s">
        <v>496</v>
      </c>
      <c r="F186" s="65" t="s">
        <v>1883</v>
      </c>
      <c r="G186" s="65"/>
      <c r="H186" s="65" t="s">
        <v>2277</v>
      </c>
      <c r="I186" s="65">
        <v>4</v>
      </c>
      <c r="J186" s="65" t="s">
        <v>516</v>
      </c>
      <c r="K186" s="65" t="s">
        <v>920</v>
      </c>
      <c r="L186" s="65" t="s">
        <v>2034</v>
      </c>
      <c r="M186" s="65" t="s">
        <v>921</v>
      </c>
      <c r="N186" s="65" t="s">
        <v>922</v>
      </c>
      <c r="O186" s="65"/>
      <c r="P186" s="65"/>
    </row>
    <row r="187" spans="1:16">
      <c r="A187" s="65" t="s">
        <v>64</v>
      </c>
      <c r="B187" s="65"/>
      <c r="C187" s="65"/>
      <c r="D187" s="65"/>
      <c r="E187" s="65" t="s">
        <v>496</v>
      </c>
      <c r="F187" s="65" t="s">
        <v>2161</v>
      </c>
      <c r="G187" s="65"/>
      <c r="H187" s="65" t="s">
        <v>2278</v>
      </c>
      <c r="I187" s="65">
        <v>3</v>
      </c>
      <c r="J187" s="65" t="s">
        <v>516</v>
      </c>
      <c r="K187" s="65" t="s">
        <v>946</v>
      </c>
      <c r="L187" s="65" t="s">
        <v>2034</v>
      </c>
      <c r="M187" s="65" t="s">
        <v>947</v>
      </c>
      <c r="N187" s="65" t="s">
        <v>948</v>
      </c>
      <c r="O187" s="65"/>
      <c r="P187" s="65"/>
    </row>
    <row r="188" spans="1:16">
      <c r="A188" s="65" t="s">
        <v>64</v>
      </c>
      <c r="B188" s="65"/>
      <c r="C188" s="65"/>
      <c r="D188" s="65"/>
      <c r="E188" s="65" t="s">
        <v>496</v>
      </c>
      <c r="F188" s="65" t="s">
        <v>1643</v>
      </c>
      <c r="G188" s="65"/>
      <c r="H188" s="65" t="s">
        <v>2279</v>
      </c>
      <c r="I188" s="65">
        <v>11</v>
      </c>
      <c r="J188" s="65" t="s">
        <v>516</v>
      </c>
      <c r="K188" s="65" t="s">
        <v>936</v>
      </c>
      <c r="L188" s="65" t="s">
        <v>2114</v>
      </c>
      <c r="M188" s="65" t="s">
        <v>1159</v>
      </c>
      <c r="N188" s="65" t="s">
        <v>938</v>
      </c>
      <c r="O188" s="65"/>
      <c r="P188" s="65"/>
    </row>
    <row r="189" spans="1:16">
      <c r="A189" s="65" t="s">
        <v>64</v>
      </c>
      <c r="B189" s="65"/>
      <c r="C189" s="65"/>
      <c r="D189" s="65"/>
      <c r="E189" s="65" t="s">
        <v>496</v>
      </c>
      <c r="F189" s="65" t="s">
        <v>2010</v>
      </c>
      <c r="G189" s="65"/>
      <c r="H189" s="65" t="s">
        <v>2280</v>
      </c>
      <c r="I189" s="65">
        <v>11</v>
      </c>
      <c r="J189" s="65" t="s">
        <v>516</v>
      </c>
      <c r="K189" s="65" t="s">
        <v>1068</v>
      </c>
      <c r="L189" s="65" t="s">
        <v>2114</v>
      </c>
      <c r="M189" s="65" t="s">
        <v>1183</v>
      </c>
      <c r="N189" s="65" t="s">
        <v>1070</v>
      </c>
      <c r="O189" s="65"/>
      <c r="P189" s="65"/>
    </row>
    <row r="190" spans="1:16">
      <c r="A190" s="65" t="s">
        <v>64</v>
      </c>
      <c r="B190" s="65"/>
      <c r="C190" s="65"/>
      <c r="D190" s="65"/>
      <c r="E190" s="65" t="s">
        <v>496</v>
      </c>
      <c r="F190" s="65" t="s">
        <v>939</v>
      </c>
      <c r="G190" s="65"/>
      <c r="H190" s="65" t="s">
        <v>2281</v>
      </c>
      <c r="I190" s="65">
        <v>11</v>
      </c>
      <c r="J190" s="65" t="s">
        <v>516</v>
      </c>
      <c r="K190" s="65" t="s">
        <v>940</v>
      </c>
      <c r="L190" s="65" t="s">
        <v>2114</v>
      </c>
      <c r="M190" s="65" t="s">
        <v>1162</v>
      </c>
      <c r="N190" s="65" t="s">
        <v>942</v>
      </c>
      <c r="O190" s="65"/>
      <c r="P190" s="65"/>
    </row>
    <row r="191" spans="1:16">
      <c r="A191" s="65" t="s">
        <v>64</v>
      </c>
      <c r="B191" s="65"/>
      <c r="C191" s="65"/>
      <c r="D191" s="65"/>
      <c r="E191" s="65" t="s">
        <v>496</v>
      </c>
      <c r="F191" s="65" t="s">
        <v>1646</v>
      </c>
      <c r="G191" s="65"/>
      <c r="H191" s="65" t="s">
        <v>2113</v>
      </c>
      <c r="I191" s="65">
        <v>50</v>
      </c>
      <c r="J191" s="65" t="s">
        <v>516</v>
      </c>
      <c r="K191" s="65" t="s">
        <v>845</v>
      </c>
      <c r="L191" s="65" t="s">
        <v>2114</v>
      </c>
      <c r="M191" s="65" t="s">
        <v>1157</v>
      </c>
      <c r="N191" s="65" t="s">
        <v>847</v>
      </c>
      <c r="O191" s="65"/>
      <c r="P191" s="65"/>
    </row>
    <row r="192" spans="1:16">
      <c r="A192" s="65" t="s">
        <v>64</v>
      </c>
      <c r="B192" s="65"/>
      <c r="C192" s="65"/>
      <c r="D192" s="65"/>
      <c r="E192" s="65" t="s">
        <v>496</v>
      </c>
      <c r="F192" s="65" t="s">
        <v>993</v>
      </c>
      <c r="G192" s="65"/>
      <c r="H192" s="65" t="s">
        <v>2282</v>
      </c>
      <c r="I192" s="65">
        <v>2</v>
      </c>
      <c r="J192" s="65" t="s">
        <v>516</v>
      </c>
      <c r="K192" s="65" t="s">
        <v>2283</v>
      </c>
      <c r="L192" s="65" t="s">
        <v>2114</v>
      </c>
      <c r="M192" s="65" t="s">
        <v>959</v>
      </c>
      <c r="N192" s="65" t="s">
        <v>960</v>
      </c>
      <c r="O192" s="65"/>
      <c r="P192" s="65"/>
    </row>
    <row r="193" spans="1:16">
      <c r="A193" s="65" t="s">
        <v>64</v>
      </c>
      <c r="B193" s="65"/>
      <c r="C193" s="65"/>
      <c r="D193" s="65"/>
      <c r="E193" s="65" t="s">
        <v>496</v>
      </c>
      <c r="F193" s="65" t="s">
        <v>998</v>
      </c>
      <c r="G193" s="65"/>
      <c r="H193" s="65" t="s">
        <v>2284</v>
      </c>
      <c r="I193" s="65">
        <v>10</v>
      </c>
      <c r="J193" s="65" t="s">
        <v>516</v>
      </c>
      <c r="K193" s="65" t="s">
        <v>2285</v>
      </c>
      <c r="L193" s="65" t="s">
        <v>2114</v>
      </c>
      <c r="M193" s="65" t="s">
        <v>965</v>
      </c>
      <c r="N193" s="65" t="s">
        <v>966</v>
      </c>
      <c r="O193" s="65"/>
      <c r="P193" s="65"/>
    </row>
    <row r="194" spans="1:16">
      <c r="A194" s="65" t="s">
        <v>64</v>
      </c>
      <c r="B194" s="65"/>
      <c r="C194" s="65"/>
      <c r="D194" s="65"/>
      <c r="E194" s="65" t="s">
        <v>496</v>
      </c>
      <c r="F194" s="65" t="s">
        <v>2286</v>
      </c>
      <c r="G194" s="65"/>
      <c r="H194" s="65" t="s">
        <v>2287</v>
      </c>
      <c r="I194" s="65">
        <v>10</v>
      </c>
      <c r="J194" s="65" t="s">
        <v>516</v>
      </c>
      <c r="K194" s="65" t="s">
        <v>970</v>
      </c>
      <c r="L194" s="65" t="s">
        <v>2114</v>
      </c>
      <c r="M194" s="65" t="s">
        <v>971</v>
      </c>
      <c r="N194" s="65" t="s">
        <v>972</v>
      </c>
      <c r="O194" s="65"/>
      <c r="P194" s="65"/>
    </row>
    <row r="195" spans="1:16">
      <c r="A195" s="65" t="s">
        <v>64</v>
      </c>
      <c r="B195" s="65"/>
      <c r="C195" s="65"/>
      <c r="D195" s="65"/>
      <c r="E195" s="65" t="s">
        <v>496</v>
      </c>
      <c r="F195" s="65" t="s">
        <v>2288</v>
      </c>
      <c r="G195" s="65"/>
      <c r="H195" s="65" t="s">
        <v>2289</v>
      </c>
      <c r="I195" s="65">
        <v>40</v>
      </c>
      <c r="J195" s="65" t="s">
        <v>516</v>
      </c>
      <c r="K195" s="65" t="s">
        <v>952</v>
      </c>
      <c r="L195" s="65" t="s">
        <v>2114</v>
      </c>
      <c r="M195" s="65" t="s">
        <v>953</v>
      </c>
      <c r="N195" s="65" t="s">
        <v>954</v>
      </c>
      <c r="O195" s="65"/>
      <c r="P195" s="65"/>
    </row>
    <row r="196" spans="1:16">
      <c r="A196" s="65" t="s">
        <v>64</v>
      </c>
      <c r="B196" s="65"/>
      <c r="C196" s="65"/>
      <c r="D196" s="65"/>
      <c r="E196" s="65" t="s">
        <v>496</v>
      </c>
      <c r="F196" s="65" t="s">
        <v>923</v>
      </c>
      <c r="G196" s="65"/>
      <c r="H196" s="65" t="s">
        <v>2290</v>
      </c>
      <c r="I196" s="65">
        <v>11</v>
      </c>
      <c r="J196" s="65" t="s">
        <v>516</v>
      </c>
      <c r="K196" s="65" t="s">
        <v>925</v>
      </c>
      <c r="L196" s="65" t="s">
        <v>2114</v>
      </c>
      <c r="M196" s="65" t="s">
        <v>926</v>
      </c>
      <c r="N196" s="65" t="s">
        <v>927</v>
      </c>
      <c r="O196" s="65"/>
      <c r="P196" s="65"/>
    </row>
    <row r="197" spans="1:16">
      <c r="A197" s="65" t="s">
        <v>64</v>
      </c>
      <c r="B197" s="65"/>
      <c r="C197" s="65"/>
      <c r="D197" s="65"/>
      <c r="E197" s="65" t="s">
        <v>496</v>
      </c>
      <c r="F197" s="65" t="s">
        <v>1640</v>
      </c>
      <c r="G197" s="65"/>
      <c r="H197" s="65" t="s">
        <v>2291</v>
      </c>
      <c r="I197" s="65">
        <v>6</v>
      </c>
      <c r="J197" s="65" t="s">
        <v>516</v>
      </c>
      <c r="K197" s="65" t="s">
        <v>930</v>
      </c>
      <c r="L197" s="65" t="s">
        <v>2114</v>
      </c>
      <c r="M197" s="65" t="s">
        <v>931</v>
      </c>
      <c r="N197" s="65" t="s">
        <v>932</v>
      </c>
      <c r="O197" s="65"/>
      <c r="P197" s="65"/>
    </row>
    <row r="198" spans="1:16">
      <c r="A198" s="65" t="s">
        <v>64</v>
      </c>
      <c r="B198" s="65"/>
      <c r="C198" s="65"/>
      <c r="D198" s="65"/>
      <c r="E198" s="65" t="s">
        <v>496</v>
      </c>
      <c r="F198" s="65" t="s">
        <v>1385</v>
      </c>
      <c r="G198" s="65"/>
      <c r="H198" s="65" t="s">
        <v>2292</v>
      </c>
      <c r="I198" s="65">
        <v>2</v>
      </c>
      <c r="J198" s="65" t="s">
        <v>516</v>
      </c>
      <c r="K198" s="65" t="s">
        <v>1744</v>
      </c>
      <c r="L198" s="65" t="s">
        <v>2114</v>
      </c>
      <c r="M198" s="65" t="s">
        <v>1745</v>
      </c>
      <c r="N198" s="65" t="s">
        <v>1390</v>
      </c>
      <c r="O198" s="65"/>
      <c r="P198" s="65"/>
    </row>
    <row r="199" spans="1:16">
      <c r="A199" s="65" t="s">
        <v>64</v>
      </c>
      <c r="B199" s="65"/>
      <c r="C199" s="65"/>
      <c r="D199" s="65"/>
      <c r="E199" s="65" t="s">
        <v>496</v>
      </c>
      <c r="F199" s="65" t="s">
        <v>1394</v>
      </c>
      <c r="G199" s="65"/>
      <c r="H199" s="65" t="s">
        <v>2293</v>
      </c>
      <c r="I199" s="65">
        <v>1</v>
      </c>
      <c r="J199" s="65" t="s">
        <v>516</v>
      </c>
      <c r="K199" s="65" t="s">
        <v>1396</v>
      </c>
      <c r="L199" s="65" t="s">
        <v>2114</v>
      </c>
      <c r="M199" s="65" t="s">
        <v>1748</v>
      </c>
      <c r="N199" s="65" t="s">
        <v>1398</v>
      </c>
      <c r="O199" s="65"/>
      <c r="P199" s="65"/>
    </row>
    <row r="200" spans="1:16">
      <c r="A200" s="65" t="s">
        <v>64</v>
      </c>
      <c r="B200" s="65"/>
      <c r="C200" s="65"/>
      <c r="D200" s="65"/>
      <c r="E200" s="65" t="s">
        <v>496</v>
      </c>
      <c r="F200" s="65" t="s">
        <v>1750</v>
      </c>
      <c r="G200" s="65"/>
      <c r="H200" s="65" t="s">
        <v>2294</v>
      </c>
      <c r="I200" s="65">
        <v>2</v>
      </c>
      <c r="J200" s="65" t="s">
        <v>516</v>
      </c>
      <c r="K200" s="65" t="s">
        <v>1752</v>
      </c>
      <c r="L200" s="65" t="s">
        <v>2114</v>
      </c>
      <c r="M200" s="65" t="s">
        <v>1753</v>
      </c>
      <c r="N200" s="65" t="s">
        <v>1754</v>
      </c>
      <c r="O200" s="65"/>
      <c r="P200" s="65"/>
    </row>
    <row r="201" spans="1:16">
      <c r="A201" s="65" t="s">
        <v>64</v>
      </c>
      <c r="B201" s="65"/>
      <c r="C201" s="65"/>
      <c r="D201" s="65"/>
      <c r="E201" s="65" t="s">
        <v>496</v>
      </c>
      <c r="F201" s="83" t="s">
        <v>2059</v>
      </c>
      <c r="G201" s="83"/>
      <c r="H201" s="65" t="s">
        <v>2295</v>
      </c>
      <c r="I201" s="65">
        <v>2</v>
      </c>
      <c r="J201" s="65" t="s">
        <v>516</v>
      </c>
      <c r="K201" s="65"/>
      <c r="L201" s="65"/>
      <c r="M201" s="65"/>
      <c r="N201" s="65"/>
      <c r="O201" s="65" t="s">
        <v>2296</v>
      </c>
      <c r="P201" s="65"/>
    </row>
    <row r="202" spans="1:16">
      <c r="A202" s="65" t="s">
        <v>64</v>
      </c>
      <c r="B202" s="65"/>
      <c r="C202" s="65"/>
      <c r="D202" s="65"/>
      <c r="E202" s="65" t="s">
        <v>496</v>
      </c>
      <c r="F202" s="65" t="s">
        <v>2297</v>
      </c>
      <c r="G202" s="65"/>
      <c r="H202" s="65" t="s">
        <v>2298</v>
      </c>
      <c r="I202" s="65">
        <v>2</v>
      </c>
      <c r="J202" s="65" t="s">
        <v>516</v>
      </c>
      <c r="K202" s="65" t="s">
        <v>1405</v>
      </c>
      <c r="L202" s="65" t="s">
        <v>2156</v>
      </c>
      <c r="M202" s="65" t="s">
        <v>2299</v>
      </c>
      <c r="N202" s="65" t="s">
        <v>1407</v>
      </c>
      <c r="O202" s="65"/>
      <c r="P202" s="65"/>
    </row>
    <row r="203" spans="1:16">
      <c r="A203" s="65" t="s">
        <v>64</v>
      </c>
      <c r="B203" s="65"/>
      <c r="C203" s="65"/>
      <c r="D203" s="65"/>
      <c r="E203" s="65" t="s">
        <v>496</v>
      </c>
      <c r="F203" s="65" t="s">
        <v>1409</v>
      </c>
      <c r="G203" s="65"/>
      <c r="H203" s="65" t="s">
        <v>2300</v>
      </c>
      <c r="I203" s="65">
        <v>2</v>
      </c>
      <c r="J203" s="65" t="s">
        <v>516</v>
      </c>
      <c r="K203" s="65" t="s">
        <v>1411</v>
      </c>
      <c r="L203" s="65" t="s">
        <v>2114</v>
      </c>
      <c r="M203" s="65" t="s">
        <v>1762</v>
      </c>
      <c r="N203" s="65" t="s">
        <v>1413</v>
      </c>
      <c r="O203" s="65"/>
      <c r="P203" s="65"/>
    </row>
    <row r="204" spans="1:16">
      <c r="A204" s="65" t="s">
        <v>64</v>
      </c>
      <c r="B204" s="65"/>
      <c r="C204" s="65"/>
      <c r="D204" s="65"/>
      <c r="E204" s="65" t="s">
        <v>496</v>
      </c>
      <c r="F204" s="83" t="s">
        <v>2059</v>
      </c>
      <c r="G204" s="83"/>
      <c r="H204" s="65" t="s">
        <v>2301</v>
      </c>
      <c r="I204" s="65">
        <v>2</v>
      </c>
      <c r="J204" s="65" t="s">
        <v>516</v>
      </c>
      <c r="K204" s="65"/>
      <c r="L204" s="65"/>
      <c r="M204" s="65"/>
      <c r="N204" s="65"/>
      <c r="O204" s="65" t="s">
        <v>2302</v>
      </c>
      <c r="P204" s="65"/>
    </row>
    <row r="205" spans="1:16">
      <c r="A205" s="65" t="s">
        <v>64</v>
      </c>
      <c r="B205" s="65"/>
      <c r="C205" s="65"/>
      <c r="D205" s="65"/>
      <c r="E205" s="65" t="s">
        <v>496</v>
      </c>
      <c r="F205" s="83" t="s">
        <v>2059</v>
      </c>
      <c r="G205" s="83"/>
      <c r="H205" s="65" t="s">
        <v>2303</v>
      </c>
      <c r="I205" s="65">
        <v>20</v>
      </c>
      <c r="J205" s="65" t="s">
        <v>516</v>
      </c>
      <c r="K205" s="65"/>
      <c r="L205" s="65"/>
      <c r="M205" s="65"/>
      <c r="N205" s="65"/>
      <c r="O205" s="65" t="s">
        <v>2304</v>
      </c>
      <c r="P205" s="65"/>
    </row>
    <row r="206" spans="1:16">
      <c r="A206" s="65" t="s">
        <v>64</v>
      </c>
      <c r="B206" s="65"/>
      <c r="C206" s="65"/>
      <c r="D206" s="65"/>
      <c r="E206" s="65" t="s">
        <v>496</v>
      </c>
      <c r="F206" s="83" t="s">
        <v>2059</v>
      </c>
      <c r="G206" s="83"/>
      <c r="H206" s="65" t="s">
        <v>2305</v>
      </c>
      <c r="I206" s="65">
        <v>10</v>
      </c>
      <c r="J206" s="65" t="s">
        <v>516</v>
      </c>
      <c r="K206" s="65"/>
      <c r="L206" s="65"/>
      <c r="M206" s="65"/>
      <c r="N206" s="65"/>
      <c r="O206" s="65" t="s">
        <v>2306</v>
      </c>
      <c r="P206" s="65"/>
    </row>
    <row r="207" spans="1:16">
      <c r="A207" s="65" t="s">
        <v>64</v>
      </c>
      <c r="B207" s="65"/>
      <c r="C207" s="65"/>
      <c r="D207" s="65"/>
      <c r="E207" s="65" t="s">
        <v>496</v>
      </c>
      <c r="F207" s="83" t="s">
        <v>2059</v>
      </c>
      <c r="G207" s="83"/>
      <c r="H207" s="65" t="s">
        <v>2307</v>
      </c>
      <c r="I207" s="65">
        <v>20</v>
      </c>
      <c r="J207" s="65" t="s">
        <v>516</v>
      </c>
      <c r="K207" s="65"/>
      <c r="L207" s="65"/>
      <c r="M207" s="65"/>
      <c r="N207" s="65"/>
      <c r="O207" s="65" t="s">
        <v>2308</v>
      </c>
      <c r="P207" s="65"/>
    </row>
    <row r="208" spans="1:16">
      <c r="A208" s="65" t="s">
        <v>64</v>
      </c>
      <c r="B208" s="65"/>
      <c r="C208" s="65"/>
      <c r="D208" s="65"/>
      <c r="E208" s="65" t="s">
        <v>496</v>
      </c>
      <c r="F208" s="83" t="s">
        <v>2059</v>
      </c>
      <c r="G208" s="83"/>
      <c r="H208" s="65" t="s">
        <v>2112</v>
      </c>
      <c r="I208" s="65">
        <v>20</v>
      </c>
      <c r="J208" s="65" t="s">
        <v>516</v>
      </c>
      <c r="K208" s="65"/>
      <c r="L208" s="65"/>
      <c r="M208" s="65"/>
      <c r="N208" s="65"/>
      <c r="O208" s="65" t="s">
        <v>2309</v>
      </c>
      <c r="P208" s="65"/>
    </row>
    <row r="209" spans="1:16">
      <c r="A209" s="65" t="s">
        <v>64</v>
      </c>
      <c r="B209" s="65"/>
      <c r="C209" s="65"/>
      <c r="D209" s="65"/>
      <c r="E209" s="65" t="s">
        <v>496</v>
      </c>
      <c r="F209" s="83" t="s">
        <v>2059</v>
      </c>
      <c r="G209" s="83"/>
      <c r="H209" s="65" t="s">
        <v>2310</v>
      </c>
      <c r="I209" s="65">
        <v>2</v>
      </c>
      <c r="J209" s="65" t="s">
        <v>516</v>
      </c>
      <c r="K209" s="65"/>
      <c r="L209" s="65"/>
      <c r="M209" s="65"/>
      <c r="N209" s="65"/>
      <c r="O209" s="65" t="s">
        <v>2311</v>
      </c>
      <c r="P209" s="65"/>
    </row>
    <row r="210" spans="1:16">
      <c r="A210" s="65" t="s">
        <v>64</v>
      </c>
      <c r="B210" s="65"/>
      <c r="C210" s="65"/>
      <c r="D210" s="65"/>
      <c r="E210" s="65" t="s">
        <v>496</v>
      </c>
      <c r="F210" s="65" t="s">
        <v>519</v>
      </c>
      <c r="G210" s="65"/>
      <c r="H210" s="65" t="s">
        <v>2037</v>
      </c>
      <c r="I210" s="65">
        <v>80</v>
      </c>
      <c r="J210" s="65" t="s">
        <v>516</v>
      </c>
      <c r="K210" s="65" t="s">
        <v>521</v>
      </c>
      <c r="L210" s="65" t="s">
        <v>2038</v>
      </c>
      <c r="M210" s="65" t="s">
        <v>522</v>
      </c>
      <c r="N210" s="65" t="s">
        <v>523</v>
      </c>
      <c r="O210" s="65"/>
      <c r="P210" s="65"/>
    </row>
    <row r="211" spans="1:16">
      <c r="A211" s="65" t="s">
        <v>64</v>
      </c>
      <c r="B211" s="65"/>
      <c r="C211" s="65"/>
      <c r="D211" s="65"/>
      <c r="E211" s="65" t="s">
        <v>496</v>
      </c>
      <c r="F211" s="65" t="s">
        <v>2312</v>
      </c>
      <c r="G211" s="65"/>
      <c r="H211" s="65" t="s">
        <v>2313</v>
      </c>
      <c r="I211" s="65">
        <v>1</v>
      </c>
      <c r="J211" s="65" t="s">
        <v>516</v>
      </c>
      <c r="K211" s="65" t="s">
        <v>1439</v>
      </c>
      <c r="L211" s="65" t="s">
        <v>2034</v>
      </c>
      <c r="M211" s="65" t="s">
        <v>1713</v>
      </c>
      <c r="N211" s="65" t="s">
        <v>1441</v>
      </c>
      <c r="O211" s="65"/>
      <c r="P211" s="65"/>
    </row>
    <row r="212" spans="1:16">
      <c r="A212" s="65" t="s">
        <v>64</v>
      </c>
      <c r="B212" s="65"/>
      <c r="C212" s="65"/>
      <c r="D212" s="65"/>
      <c r="E212" s="65" t="s">
        <v>496</v>
      </c>
      <c r="F212" s="65" t="s">
        <v>871</v>
      </c>
      <c r="G212" s="65"/>
      <c r="H212" s="65" t="s">
        <v>2314</v>
      </c>
      <c r="I212" s="65">
        <v>22</v>
      </c>
      <c r="J212" s="65" t="s">
        <v>516</v>
      </c>
      <c r="K212" s="65" t="s">
        <v>874</v>
      </c>
      <c r="L212" s="65" t="s">
        <v>2034</v>
      </c>
      <c r="M212" s="65" t="s">
        <v>875</v>
      </c>
      <c r="N212" s="65" t="s">
        <v>876</v>
      </c>
      <c r="O212" s="65"/>
      <c r="P212" s="65"/>
    </row>
    <row r="213" spans="1:16">
      <c r="A213" s="65" t="s">
        <v>64</v>
      </c>
      <c r="B213" s="65"/>
      <c r="C213" s="65"/>
      <c r="D213" s="65"/>
      <c r="E213" s="65" t="s">
        <v>496</v>
      </c>
      <c r="F213" s="65" t="s">
        <v>670</v>
      </c>
      <c r="G213" s="65"/>
      <c r="H213" s="65" t="s">
        <v>2315</v>
      </c>
      <c r="I213" s="65">
        <v>10</v>
      </c>
      <c r="J213" s="65" t="s">
        <v>516</v>
      </c>
      <c r="K213" s="65" t="s">
        <v>673</v>
      </c>
      <c r="L213" s="65" t="s">
        <v>2034</v>
      </c>
      <c r="M213" s="65" t="s">
        <v>674</v>
      </c>
      <c r="N213" s="65" t="s">
        <v>675</v>
      </c>
      <c r="O213" s="65"/>
      <c r="P213" s="65"/>
    </row>
    <row r="214" spans="1:16">
      <c r="A214" s="65" t="s">
        <v>64</v>
      </c>
      <c r="B214" s="65"/>
      <c r="C214" s="65"/>
      <c r="D214" s="65"/>
      <c r="E214" s="65" t="s">
        <v>496</v>
      </c>
      <c r="F214" s="65" t="s">
        <v>591</v>
      </c>
      <c r="G214" s="65"/>
      <c r="H214" s="65" t="s">
        <v>2064</v>
      </c>
      <c r="I214" s="65">
        <v>60</v>
      </c>
      <c r="J214" s="65" t="s">
        <v>516</v>
      </c>
      <c r="K214" s="65" t="s">
        <v>593</v>
      </c>
      <c r="L214" s="65" t="s">
        <v>2038</v>
      </c>
      <c r="M214" s="65" t="s">
        <v>594</v>
      </c>
      <c r="N214" s="65" t="s">
        <v>595</v>
      </c>
      <c r="O214" s="65"/>
      <c r="P214" s="65"/>
    </row>
    <row r="215" spans="1:16">
      <c r="A215" s="65" t="s">
        <v>64</v>
      </c>
      <c r="B215" s="65"/>
      <c r="C215" s="65"/>
      <c r="D215" s="65"/>
      <c r="E215" s="65" t="s">
        <v>496</v>
      </c>
      <c r="F215" s="65" t="s">
        <v>597</v>
      </c>
      <c r="G215" s="65"/>
      <c r="H215" s="65" t="s">
        <v>2065</v>
      </c>
      <c r="I215" s="65">
        <v>30</v>
      </c>
      <c r="J215" s="65" t="s">
        <v>516</v>
      </c>
      <c r="K215" s="65" t="s">
        <v>599</v>
      </c>
      <c r="L215" s="65" t="s">
        <v>2038</v>
      </c>
      <c r="M215" s="65" t="s">
        <v>600</v>
      </c>
      <c r="N215" s="65" t="s">
        <v>601</v>
      </c>
      <c r="O215" s="65"/>
      <c r="P215" s="65"/>
    </row>
    <row r="216" spans="1:16">
      <c r="A216" s="65" t="s">
        <v>64</v>
      </c>
      <c r="B216" s="65"/>
      <c r="C216" s="65"/>
      <c r="D216" s="65"/>
      <c r="E216" s="65" t="s">
        <v>496</v>
      </c>
      <c r="F216" s="65" t="s">
        <v>533</v>
      </c>
      <c r="G216" s="65"/>
      <c r="H216" s="65" t="s">
        <v>2316</v>
      </c>
      <c r="I216" s="65">
        <v>10</v>
      </c>
      <c r="J216" s="65" t="s">
        <v>516</v>
      </c>
      <c r="K216" s="65" t="s">
        <v>535</v>
      </c>
      <c r="L216" s="65" t="s">
        <v>2038</v>
      </c>
      <c r="M216" s="65" t="s">
        <v>536</v>
      </c>
      <c r="N216" s="65" t="s">
        <v>537</v>
      </c>
      <c r="O216" s="65"/>
      <c r="P216" s="65"/>
    </row>
    <row r="217" spans="1:16">
      <c r="A217" s="65" t="s">
        <v>64</v>
      </c>
      <c r="B217" s="65"/>
      <c r="C217" s="65"/>
      <c r="D217" s="65"/>
      <c r="E217" s="65" t="s">
        <v>496</v>
      </c>
      <c r="F217" s="65" t="s">
        <v>1081</v>
      </c>
      <c r="G217" s="65"/>
      <c r="H217" s="65" t="s">
        <v>2317</v>
      </c>
      <c r="I217" s="65">
        <v>8</v>
      </c>
      <c r="J217" s="65" t="s">
        <v>516</v>
      </c>
      <c r="K217" s="65" t="s">
        <v>541</v>
      </c>
      <c r="L217" s="65" t="s">
        <v>2038</v>
      </c>
      <c r="M217" s="65" t="s">
        <v>542</v>
      </c>
      <c r="N217" s="65" t="s">
        <v>543</v>
      </c>
      <c r="O217" s="65"/>
      <c r="P217" s="65"/>
    </row>
    <row r="218" spans="1:16">
      <c r="A218" s="65" t="s">
        <v>64</v>
      </c>
      <c r="B218" s="65"/>
      <c r="C218" s="65"/>
      <c r="D218" s="65"/>
      <c r="E218" s="65" t="s">
        <v>496</v>
      </c>
      <c r="F218" s="65" t="s">
        <v>1495</v>
      </c>
      <c r="G218" s="65"/>
      <c r="H218" s="65" t="s">
        <v>2043</v>
      </c>
      <c r="I218" s="65">
        <v>8</v>
      </c>
      <c r="J218" s="65" t="s">
        <v>516</v>
      </c>
      <c r="K218" s="65" t="s">
        <v>547</v>
      </c>
      <c r="L218" s="65" t="s">
        <v>2038</v>
      </c>
      <c r="M218" s="65" t="s">
        <v>548</v>
      </c>
      <c r="N218" s="65" t="s">
        <v>549</v>
      </c>
      <c r="O218" s="65"/>
      <c r="P218" s="65"/>
    </row>
    <row r="219" spans="1:16">
      <c r="A219" s="65" t="s">
        <v>64</v>
      </c>
      <c r="B219" s="65"/>
      <c r="C219" s="65"/>
      <c r="D219" s="65"/>
      <c r="E219" s="65" t="s">
        <v>496</v>
      </c>
      <c r="F219" s="65" t="s">
        <v>550</v>
      </c>
      <c r="G219" s="65"/>
      <c r="H219" s="65" t="s">
        <v>2044</v>
      </c>
      <c r="I219" s="65">
        <v>20</v>
      </c>
      <c r="J219" s="65" t="s">
        <v>516</v>
      </c>
      <c r="K219" s="65" t="s">
        <v>552</v>
      </c>
      <c r="L219" s="65" t="s">
        <v>2038</v>
      </c>
      <c r="M219" s="65" t="s">
        <v>553</v>
      </c>
      <c r="N219" s="65" t="s">
        <v>554</v>
      </c>
      <c r="O219" s="65"/>
      <c r="P219" s="65"/>
    </row>
    <row r="220" spans="1:16">
      <c r="A220" s="65" t="s">
        <v>64</v>
      </c>
      <c r="B220" s="65"/>
      <c r="C220" s="65"/>
      <c r="D220" s="65"/>
      <c r="E220" s="65" t="s">
        <v>496</v>
      </c>
      <c r="F220" s="65" t="s">
        <v>1391</v>
      </c>
      <c r="G220" s="65"/>
      <c r="H220" s="65" t="s">
        <v>2318</v>
      </c>
      <c r="I220" s="65">
        <v>3</v>
      </c>
      <c r="J220" s="65" t="s">
        <v>516</v>
      </c>
      <c r="K220" s="65" t="s">
        <v>882</v>
      </c>
      <c r="L220" s="65" t="s">
        <v>2114</v>
      </c>
      <c r="M220" s="65" t="s">
        <v>883</v>
      </c>
      <c r="N220" s="65" t="s">
        <v>884</v>
      </c>
      <c r="O220" s="65"/>
      <c r="P220" s="65"/>
    </row>
    <row r="221" spans="1:16">
      <c r="A221" s="65" t="s">
        <v>64</v>
      </c>
      <c r="B221" s="65"/>
      <c r="C221" s="65"/>
      <c r="D221" s="65"/>
      <c r="E221" s="65" t="s">
        <v>496</v>
      </c>
      <c r="F221" s="65" t="s">
        <v>2319</v>
      </c>
      <c r="G221" s="65"/>
      <c r="H221" s="65" t="s">
        <v>2320</v>
      </c>
      <c r="I221" s="65">
        <v>6</v>
      </c>
      <c r="J221" s="65" t="s">
        <v>516</v>
      </c>
      <c r="K221" s="65" t="s">
        <v>655</v>
      </c>
      <c r="L221" s="65" t="s">
        <v>2034</v>
      </c>
      <c r="M221" s="65" t="s">
        <v>656</v>
      </c>
      <c r="N221" s="65" t="s">
        <v>657</v>
      </c>
      <c r="O221" s="65"/>
      <c r="P221" s="65"/>
    </row>
    <row r="222" spans="1:16">
      <c r="A222" s="65" t="s">
        <v>64</v>
      </c>
      <c r="B222" s="65"/>
      <c r="C222" s="65"/>
      <c r="D222" s="65"/>
      <c r="E222" s="65" t="s">
        <v>496</v>
      </c>
      <c r="F222" s="65" t="s">
        <v>1001</v>
      </c>
      <c r="G222" s="65"/>
      <c r="H222" s="65" t="s">
        <v>2321</v>
      </c>
      <c r="I222" s="65">
        <v>2</v>
      </c>
      <c r="J222" s="65" t="s">
        <v>516</v>
      </c>
      <c r="K222" s="65" t="s">
        <v>1004</v>
      </c>
      <c r="L222" s="65" t="s">
        <v>2034</v>
      </c>
      <c r="M222" s="65" t="s">
        <v>1005</v>
      </c>
      <c r="N222" s="65" t="s">
        <v>1006</v>
      </c>
      <c r="O222" s="65"/>
      <c r="P222" s="65"/>
    </row>
    <row r="223" spans="1:16">
      <c r="A223" s="65" t="s">
        <v>64</v>
      </c>
      <c r="B223" s="65"/>
      <c r="C223" s="65"/>
      <c r="D223" s="65"/>
      <c r="E223" s="65" t="s">
        <v>496</v>
      </c>
      <c r="F223" s="65" t="s">
        <v>2322</v>
      </c>
      <c r="G223" s="65"/>
      <c r="H223" s="65" t="s">
        <v>2323</v>
      </c>
      <c r="I223" s="65">
        <v>1</v>
      </c>
      <c r="J223" s="65" t="s">
        <v>516</v>
      </c>
      <c r="K223" s="65" t="s">
        <v>648</v>
      </c>
      <c r="L223" s="65" t="s">
        <v>2034</v>
      </c>
      <c r="M223" s="65" t="s">
        <v>649</v>
      </c>
      <c r="N223" s="65" t="s">
        <v>651</v>
      </c>
      <c r="O223" s="65"/>
      <c r="P223" s="65"/>
    </row>
    <row r="224" spans="1:16">
      <c r="A224" s="65" t="s">
        <v>64</v>
      </c>
      <c r="B224" s="65"/>
      <c r="C224" s="65"/>
      <c r="D224" s="65"/>
      <c r="E224" s="65" t="s">
        <v>496</v>
      </c>
      <c r="F224" s="65" t="s">
        <v>1256</v>
      </c>
      <c r="G224" s="65"/>
      <c r="H224" s="65" t="s">
        <v>2324</v>
      </c>
      <c r="I224" s="65">
        <v>2</v>
      </c>
      <c r="J224" s="65" t="s">
        <v>516</v>
      </c>
      <c r="K224" s="65" t="s">
        <v>891</v>
      </c>
      <c r="L224" s="65" t="s">
        <v>2034</v>
      </c>
      <c r="M224" s="65" t="s">
        <v>892</v>
      </c>
      <c r="N224" s="65" t="s">
        <v>893</v>
      </c>
      <c r="O224" s="65"/>
      <c r="P224" s="65"/>
    </row>
    <row r="225" spans="1:16">
      <c r="A225" s="65" t="s">
        <v>64</v>
      </c>
      <c r="B225" s="65"/>
      <c r="C225" s="65"/>
      <c r="D225" s="65"/>
      <c r="E225" s="65" t="s">
        <v>496</v>
      </c>
      <c r="F225" s="65" t="s">
        <v>1506</v>
      </c>
      <c r="G225" s="65"/>
      <c r="H225" s="65" t="s">
        <v>2325</v>
      </c>
      <c r="I225" s="65">
        <v>1</v>
      </c>
      <c r="J225" s="65" t="s">
        <v>516</v>
      </c>
      <c r="K225" s="65" t="s">
        <v>897</v>
      </c>
      <c r="L225" s="65" t="s">
        <v>2034</v>
      </c>
      <c r="M225" s="65" t="s">
        <v>898</v>
      </c>
      <c r="N225" s="65" t="s">
        <v>899</v>
      </c>
      <c r="O225" s="65"/>
      <c r="P225" s="65"/>
    </row>
    <row r="226" spans="1:16">
      <c r="A226" s="65" t="s">
        <v>64</v>
      </c>
      <c r="B226" s="65"/>
      <c r="C226" s="65"/>
      <c r="D226" s="65"/>
      <c r="E226" s="65" t="s">
        <v>496</v>
      </c>
      <c r="F226" s="65" t="s">
        <v>677</v>
      </c>
      <c r="G226" s="65"/>
      <c r="H226" s="65" t="s">
        <v>2326</v>
      </c>
      <c r="I226" s="65">
        <v>1</v>
      </c>
      <c r="J226" s="65" t="s">
        <v>516</v>
      </c>
      <c r="K226" s="65" t="s">
        <v>679</v>
      </c>
      <c r="L226" s="65" t="s">
        <v>2034</v>
      </c>
      <c r="M226" s="65" t="s">
        <v>680</v>
      </c>
      <c r="N226" s="65" t="s">
        <v>682</v>
      </c>
      <c r="O226" s="65"/>
      <c r="P226" s="65"/>
    </row>
    <row r="227" spans="1:16">
      <c r="A227" s="65" t="s">
        <v>64</v>
      </c>
      <c r="B227" s="65"/>
      <c r="C227" s="65"/>
      <c r="D227" s="65"/>
      <c r="E227" s="65" t="s">
        <v>496</v>
      </c>
      <c r="F227" s="65" t="s">
        <v>640</v>
      </c>
      <c r="G227" s="65"/>
      <c r="H227" s="65" t="s">
        <v>2327</v>
      </c>
      <c r="I227" s="65">
        <v>2</v>
      </c>
      <c r="J227" s="65" t="s">
        <v>516</v>
      </c>
      <c r="K227" s="65" t="s">
        <v>642</v>
      </c>
      <c r="L227" s="65" t="s">
        <v>2034</v>
      </c>
      <c r="M227" s="65" t="s">
        <v>643</v>
      </c>
      <c r="N227" s="65" t="s">
        <v>644</v>
      </c>
      <c r="O227" s="65"/>
      <c r="P227" s="65"/>
    </row>
    <row r="228" spans="1:16">
      <c r="A228" s="65" t="s">
        <v>64</v>
      </c>
      <c r="B228" s="65"/>
      <c r="C228" s="65"/>
      <c r="D228" s="65"/>
      <c r="E228" s="65" t="s">
        <v>496</v>
      </c>
      <c r="F228" s="83" t="s">
        <v>2059</v>
      </c>
      <c r="G228" s="83"/>
      <c r="H228" s="65" t="s">
        <v>2328</v>
      </c>
      <c r="I228" s="65">
        <v>10</v>
      </c>
      <c r="J228" s="65" t="s">
        <v>516</v>
      </c>
      <c r="K228" s="65"/>
      <c r="L228" s="65"/>
      <c r="M228" s="65"/>
      <c r="N228" s="65"/>
      <c r="O228" s="65" t="s">
        <v>2329</v>
      </c>
      <c r="P228" s="65"/>
    </row>
    <row r="229" spans="1:16">
      <c r="A229" s="65" t="s">
        <v>64</v>
      </c>
      <c r="B229" s="65"/>
      <c r="C229" s="65"/>
      <c r="D229" s="65"/>
      <c r="E229" s="65" t="s">
        <v>496</v>
      </c>
      <c r="F229" s="65" t="s">
        <v>1511</v>
      </c>
      <c r="G229" s="65"/>
      <c r="H229" s="65" t="s">
        <v>2330</v>
      </c>
      <c r="I229" s="65">
        <v>10</v>
      </c>
      <c r="J229" s="65" t="s">
        <v>516</v>
      </c>
      <c r="K229" s="65" t="s">
        <v>1039</v>
      </c>
      <c r="L229" s="65" t="s">
        <v>2034</v>
      </c>
      <c r="M229" s="65" t="s">
        <v>1040</v>
      </c>
      <c r="N229" s="65" t="s">
        <v>1041</v>
      </c>
      <c r="O229" s="65"/>
      <c r="P229" s="65"/>
    </row>
    <row r="230" spans="1:16">
      <c r="A230" s="65" t="s">
        <v>64</v>
      </c>
      <c r="B230" s="65"/>
      <c r="C230" s="65"/>
      <c r="D230" s="65"/>
      <c r="E230" s="65" t="s">
        <v>496</v>
      </c>
      <c r="F230" s="65" t="s">
        <v>526</v>
      </c>
      <c r="G230" s="65"/>
      <c r="H230" s="65" t="s">
        <v>2039</v>
      </c>
      <c r="I230" s="65">
        <v>2</v>
      </c>
      <c r="J230" s="65" t="s">
        <v>516</v>
      </c>
      <c r="K230" s="65" t="s">
        <v>1517</v>
      </c>
      <c r="L230" s="65" t="s">
        <v>2040</v>
      </c>
      <c r="M230" s="65" t="s">
        <v>529</v>
      </c>
      <c r="N230" s="65" t="s">
        <v>531</v>
      </c>
      <c r="O230" s="65"/>
      <c r="P230" s="65"/>
    </row>
    <row r="231" spans="1:16">
      <c r="A231" s="65" t="s">
        <v>64</v>
      </c>
      <c r="B231" s="65"/>
      <c r="C231" s="65"/>
      <c r="D231" s="65"/>
      <c r="E231" s="65" t="s">
        <v>496</v>
      </c>
      <c r="F231" s="65" t="s">
        <v>609</v>
      </c>
      <c r="G231" s="65"/>
      <c r="H231" s="65" t="s">
        <v>2067</v>
      </c>
      <c r="I231" s="65">
        <v>1</v>
      </c>
      <c r="J231" s="65" t="s">
        <v>516</v>
      </c>
      <c r="K231" s="65" t="s">
        <v>611</v>
      </c>
      <c r="L231" s="65" t="s">
        <v>2040</v>
      </c>
      <c r="M231" s="65" t="s">
        <v>612</v>
      </c>
      <c r="N231" s="65" t="s">
        <v>614</v>
      </c>
      <c r="O231" s="65"/>
      <c r="P231" s="65"/>
    </row>
    <row r="232" spans="1:16">
      <c r="A232" s="65" t="s">
        <v>64</v>
      </c>
      <c r="B232" s="65"/>
      <c r="C232" s="65"/>
      <c r="D232" s="65"/>
      <c r="E232" s="65" t="s">
        <v>496</v>
      </c>
      <c r="F232" s="65" t="s">
        <v>2331</v>
      </c>
      <c r="G232" s="65"/>
      <c r="H232" s="65" t="s">
        <v>2332</v>
      </c>
      <c r="I232" s="65">
        <v>11</v>
      </c>
      <c r="J232" s="65" t="s">
        <v>516</v>
      </c>
      <c r="K232" s="65" t="s">
        <v>2333</v>
      </c>
      <c r="L232" s="65" t="s">
        <v>2034</v>
      </c>
      <c r="M232" s="65" t="s">
        <v>2334</v>
      </c>
      <c r="N232" s="65" t="s">
        <v>2335</v>
      </c>
      <c r="O232" s="65"/>
      <c r="P232" s="65"/>
    </row>
    <row r="233" spans="1:16">
      <c r="A233" s="65" t="s">
        <v>64</v>
      </c>
      <c r="B233" s="65"/>
      <c r="C233" s="65"/>
      <c r="D233" s="65"/>
      <c r="E233" s="65" t="s">
        <v>496</v>
      </c>
      <c r="F233" s="83" t="s">
        <v>2059</v>
      </c>
      <c r="G233" s="83"/>
      <c r="H233" s="65" t="s">
        <v>2336</v>
      </c>
      <c r="I233" s="65">
        <v>11</v>
      </c>
      <c r="J233" s="65" t="s">
        <v>516</v>
      </c>
      <c r="K233" s="65"/>
      <c r="L233" s="65"/>
      <c r="M233" s="65"/>
      <c r="N233" s="65"/>
      <c r="O233" s="65" t="s">
        <v>2337</v>
      </c>
      <c r="P233" s="65"/>
    </row>
    <row r="234" spans="1:16">
      <c r="A234" s="65" t="s">
        <v>64</v>
      </c>
      <c r="B234" s="65"/>
      <c r="C234" s="65"/>
      <c r="D234" s="65"/>
      <c r="E234" s="65" t="s">
        <v>496</v>
      </c>
      <c r="F234" s="65" t="s">
        <v>659</v>
      </c>
      <c r="G234" s="65"/>
      <c r="H234" s="65" t="s">
        <v>2070</v>
      </c>
      <c r="I234" s="65">
        <v>9</v>
      </c>
      <c r="J234" s="65" t="s">
        <v>516</v>
      </c>
      <c r="K234" s="65" t="s">
        <v>661</v>
      </c>
      <c r="L234" s="65" t="s">
        <v>2040</v>
      </c>
      <c r="M234" s="65" t="s">
        <v>662</v>
      </c>
      <c r="N234" s="65" t="s">
        <v>663</v>
      </c>
      <c r="O234" s="65"/>
      <c r="P234" s="65"/>
    </row>
    <row r="235" spans="1:16">
      <c r="A235" s="65" t="s">
        <v>64</v>
      </c>
      <c r="B235" s="65"/>
      <c r="C235" s="65"/>
      <c r="D235" s="65"/>
      <c r="E235" s="65" t="s">
        <v>496</v>
      </c>
      <c r="F235" s="65" t="s">
        <v>556</v>
      </c>
      <c r="G235" s="65"/>
      <c r="H235" s="65" t="s">
        <v>2046</v>
      </c>
      <c r="I235" s="65">
        <v>11</v>
      </c>
      <c r="J235" s="65" t="s">
        <v>516</v>
      </c>
      <c r="K235" s="65" t="s">
        <v>558</v>
      </c>
      <c r="L235" s="65" t="s">
        <v>2040</v>
      </c>
      <c r="M235" s="65" t="s">
        <v>1457</v>
      </c>
      <c r="N235" s="65" t="s">
        <v>560</v>
      </c>
      <c r="O235" s="65"/>
      <c r="P235" s="65"/>
    </row>
    <row r="236" spans="1:16">
      <c r="A236" s="65" t="s">
        <v>64</v>
      </c>
      <c r="B236" s="65"/>
      <c r="C236" s="65"/>
      <c r="D236" s="65"/>
      <c r="E236" s="65" t="s">
        <v>496</v>
      </c>
      <c r="F236" s="65" t="s">
        <v>1458</v>
      </c>
      <c r="G236" s="65"/>
      <c r="H236" s="65" t="s">
        <v>2050</v>
      </c>
      <c r="I236" s="65">
        <v>8</v>
      </c>
      <c r="J236" s="65" t="s">
        <v>516</v>
      </c>
      <c r="K236" s="65" t="s">
        <v>564</v>
      </c>
      <c r="L236" s="65" t="s">
        <v>2040</v>
      </c>
      <c r="M236" s="65" t="s">
        <v>1460</v>
      </c>
      <c r="N236" s="65" t="s">
        <v>566</v>
      </c>
      <c r="O236" s="65"/>
      <c r="P236" s="65"/>
    </row>
    <row r="237" spans="1:16">
      <c r="A237" s="65" t="s">
        <v>64</v>
      </c>
      <c r="B237" s="65"/>
      <c r="C237" s="65"/>
      <c r="D237" s="65"/>
      <c r="E237" s="65" t="s">
        <v>496</v>
      </c>
      <c r="F237" s="65" t="s">
        <v>1461</v>
      </c>
      <c r="G237" s="65"/>
      <c r="H237" s="65" t="s">
        <v>2053</v>
      </c>
      <c r="I237" s="65">
        <v>8</v>
      </c>
      <c r="J237" s="65" t="s">
        <v>516</v>
      </c>
      <c r="K237" s="65" t="s">
        <v>570</v>
      </c>
      <c r="L237" s="65" t="s">
        <v>2040</v>
      </c>
      <c r="M237" s="65" t="s">
        <v>571</v>
      </c>
      <c r="N237" s="65" t="s">
        <v>572</v>
      </c>
      <c r="O237" s="65"/>
      <c r="P237" s="65"/>
    </row>
    <row r="238" spans="1:16">
      <c r="A238" s="65" t="s">
        <v>64</v>
      </c>
      <c r="B238" s="65"/>
      <c r="C238" s="65"/>
      <c r="D238" s="65"/>
      <c r="E238" s="65" t="s">
        <v>496</v>
      </c>
      <c r="F238" s="65" t="s">
        <v>2338</v>
      </c>
      <c r="G238" s="65"/>
      <c r="H238" s="65" t="s">
        <v>2339</v>
      </c>
      <c r="I238" s="65">
        <v>11</v>
      </c>
      <c r="J238" s="65" t="s">
        <v>516</v>
      </c>
      <c r="K238" s="65" t="s">
        <v>979</v>
      </c>
      <c r="L238" s="65" t="s">
        <v>2114</v>
      </c>
      <c r="M238" s="65" t="s">
        <v>980</v>
      </c>
      <c r="N238" s="65" t="s">
        <v>981</v>
      </c>
      <c r="O238" s="65"/>
      <c r="P238" s="65"/>
    </row>
    <row r="239" spans="1:16">
      <c r="A239" s="65" t="s">
        <v>64</v>
      </c>
      <c r="B239" s="65"/>
      <c r="C239" s="65"/>
      <c r="D239" s="65"/>
      <c r="E239" s="65" t="s">
        <v>496</v>
      </c>
      <c r="F239" s="65" t="s">
        <v>2340</v>
      </c>
      <c r="G239" s="65"/>
      <c r="H239" s="65" t="s">
        <v>2341</v>
      </c>
      <c r="I239" s="65">
        <v>2</v>
      </c>
      <c r="J239" s="65" t="s">
        <v>516</v>
      </c>
      <c r="K239" s="65" t="s">
        <v>985</v>
      </c>
      <c r="L239" s="65" t="s">
        <v>2114</v>
      </c>
      <c r="M239" s="65" t="s">
        <v>986</v>
      </c>
      <c r="N239" s="65" t="s">
        <v>988</v>
      </c>
      <c r="O239" s="65"/>
      <c r="P239" s="65"/>
    </row>
    <row r="240" spans="1:16">
      <c r="A240" s="65" t="s">
        <v>64</v>
      </c>
      <c r="B240" s="65"/>
      <c r="C240" s="65"/>
      <c r="D240" s="65"/>
      <c r="E240" s="65" t="s">
        <v>496</v>
      </c>
      <c r="F240" s="83" t="s">
        <v>2059</v>
      </c>
      <c r="G240" s="83"/>
      <c r="H240" s="65" t="s">
        <v>2342</v>
      </c>
      <c r="I240" s="65">
        <v>2</v>
      </c>
      <c r="J240" s="65" t="s">
        <v>516</v>
      </c>
      <c r="K240" s="65"/>
      <c r="L240" s="65"/>
      <c r="M240" s="65"/>
      <c r="N240" s="65"/>
      <c r="O240" s="65" t="s">
        <v>2343</v>
      </c>
      <c r="P240" s="65"/>
    </row>
    <row r="241" spans="1:16">
      <c r="A241" s="65" t="s">
        <v>64</v>
      </c>
      <c r="B241" s="65"/>
      <c r="C241" s="65"/>
      <c r="D241" s="65"/>
      <c r="E241" s="65" t="s">
        <v>496</v>
      </c>
      <c r="F241" s="65" t="s">
        <v>2344</v>
      </c>
      <c r="G241" s="65"/>
      <c r="H241" s="65" t="s">
        <v>2345</v>
      </c>
      <c r="I241" s="65">
        <v>1</v>
      </c>
      <c r="J241" s="65" t="s">
        <v>516</v>
      </c>
      <c r="K241" s="65" t="s">
        <v>2189</v>
      </c>
      <c r="L241" s="65"/>
      <c r="M241" s="65"/>
      <c r="N241" s="65"/>
      <c r="O241" s="65"/>
      <c r="P241" s="65"/>
    </row>
    <row r="242" spans="1:16">
      <c r="A242" s="65" t="s">
        <v>64</v>
      </c>
      <c r="B242" s="65"/>
      <c r="C242" s="65"/>
      <c r="D242" s="65"/>
      <c r="E242" s="65" t="s">
        <v>496</v>
      </c>
      <c r="F242" s="65" t="s">
        <v>1732</v>
      </c>
      <c r="G242" s="65"/>
      <c r="H242" s="65" t="s">
        <v>2346</v>
      </c>
      <c r="I242" s="65">
        <v>1</v>
      </c>
      <c r="J242" s="65" t="s">
        <v>516</v>
      </c>
      <c r="K242" s="65" t="s">
        <v>1734</v>
      </c>
      <c r="L242" s="65" t="s">
        <v>2034</v>
      </c>
      <c r="M242" s="65" t="s">
        <v>1735</v>
      </c>
      <c r="N242" s="65" t="s">
        <v>1736</v>
      </c>
      <c r="O242" s="65"/>
      <c r="P242" s="65"/>
    </row>
    <row r="243" spans="1:16">
      <c r="A243" s="65" t="s">
        <v>64</v>
      </c>
      <c r="B243" s="65"/>
      <c r="C243" s="65"/>
      <c r="D243" s="65"/>
      <c r="E243" s="65" t="s">
        <v>496</v>
      </c>
      <c r="F243" s="83" t="s">
        <v>2059</v>
      </c>
      <c r="G243" s="83"/>
      <c r="H243" s="65" t="s">
        <v>2347</v>
      </c>
      <c r="I243" s="65">
        <v>1</v>
      </c>
      <c r="J243" s="65" t="s">
        <v>516</v>
      </c>
      <c r="K243" s="65"/>
      <c r="L243" s="65"/>
      <c r="M243" s="65"/>
      <c r="N243" s="65"/>
      <c r="O243" s="65" t="s">
        <v>2348</v>
      </c>
      <c r="P243" s="65"/>
    </row>
    <row r="244" spans="1:16">
      <c r="A244" s="65" t="s">
        <v>64</v>
      </c>
      <c r="B244" s="65"/>
      <c r="C244" s="65"/>
      <c r="D244" s="65"/>
      <c r="E244" s="65" t="s">
        <v>496</v>
      </c>
      <c r="F244" s="65" t="s">
        <v>2349</v>
      </c>
      <c r="G244" s="65"/>
      <c r="H244" s="65" t="s">
        <v>2350</v>
      </c>
      <c r="I244" s="65">
        <v>20</v>
      </c>
      <c r="J244" s="65" t="s">
        <v>516</v>
      </c>
      <c r="K244" s="65" t="s">
        <v>1100</v>
      </c>
      <c r="L244" s="65" t="s">
        <v>2114</v>
      </c>
      <c r="M244" s="65" t="s">
        <v>2351</v>
      </c>
      <c r="N244" s="65" t="s">
        <v>1102</v>
      </c>
      <c r="O244" s="65"/>
      <c r="P244" s="65"/>
    </row>
    <row r="245" spans="1:16">
      <c r="A245" s="65" t="s">
        <v>64</v>
      </c>
      <c r="B245" s="65"/>
      <c r="C245" s="65"/>
      <c r="D245" s="65"/>
      <c r="E245" s="65" t="s">
        <v>513</v>
      </c>
      <c r="F245" s="65" t="s">
        <v>1944</v>
      </c>
      <c r="G245" s="65"/>
      <c r="H245" s="65" t="s">
        <v>2352</v>
      </c>
      <c r="I245" s="65">
        <v>1</v>
      </c>
      <c r="J245" s="65" t="s">
        <v>516</v>
      </c>
      <c r="K245" s="65" t="s">
        <v>1439</v>
      </c>
      <c r="L245" s="65" t="s">
        <v>2034</v>
      </c>
      <c r="M245" s="65" t="s">
        <v>1713</v>
      </c>
      <c r="N245" s="65" t="s">
        <v>1441</v>
      </c>
      <c r="O245" s="65"/>
      <c r="P245" s="65"/>
    </row>
    <row r="246" spans="1:16">
      <c r="A246" s="65" t="s">
        <v>64</v>
      </c>
      <c r="B246" s="65"/>
      <c r="C246" s="65"/>
      <c r="D246" s="65"/>
      <c r="E246" s="65" t="s">
        <v>513</v>
      </c>
      <c r="F246" s="65" t="s">
        <v>2353</v>
      </c>
      <c r="G246" s="65"/>
      <c r="H246" s="65" t="s">
        <v>2354</v>
      </c>
      <c r="I246" s="65">
        <v>52</v>
      </c>
      <c r="J246" s="65" t="s">
        <v>516</v>
      </c>
      <c r="K246" s="65" t="s">
        <v>2355</v>
      </c>
      <c r="L246" s="65"/>
      <c r="M246" s="65"/>
      <c r="N246" s="65"/>
      <c r="O246" s="65"/>
      <c r="P246" s="65"/>
    </row>
    <row r="247" spans="1:16">
      <c r="A247" s="65" t="s">
        <v>113</v>
      </c>
      <c r="B247" s="65"/>
      <c r="C247" s="65"/>
      <c r="D247" s="65"/>
      <c r="E247" s="65" t="s">
        <v>496</v>
      </c>
      <c r="F247" s="65" t="s">
        <v>498</v>
      </c>
      <c r="G247" s="65"/>
      <c r="H247" s="65" t="s">
        <v>2356</v>
      </c>
      <c r="I247" s="65">
        <v>10</v>
      </c>
      <c r="J247" s="65" t="s">
        <v>516</v>
      </c>
      <c r="K247" s="65" t="s">
        <v>501</v>
      </c>
      <c r="L247" s="65" t="s">
        <v>2034</v>
      </c>
      <c r="M247" s="65" t="s">
        <v>517</v>
      </c>
      <c r="N247" s="65" t="s">
        <v>2035</v>
      </c>
      <c r="O247" s="65"/>
      <c r="P247" s="65"/>
    </row>
    <row r="248" spans="1:16">
      <c r="A248" s="65" t="s">
        <v>113</v>
      </c>
      <c r="B248" s="65"/>
      <c r="C248" s="65"/>
      <c r="D248" s="65"/>
      <c r="E248" s="65" t="s">
        <v>496</v>
      </c>
      <c r="F248" s="65" t="s">
        <v>691</v>
      </c>
      <c r="G248" s="65"/>
      <c r="H248" s="65" t="s">
        <v>2357</v>
      </c>
      <c r="I248" s="65">
        <v>1</v>
      </c>
      <c r="J248" s="65" t="s">
        <v>516</v>
      </c>
      <c r="K248" s="65" t="s">
        <v>693</v>
      </c>
      <c r="L248" s="65" t="s">
        <v>2156</v>
      </c>
      <c r="M248" s="65" t="s">
        <v>694</v>
      </c>
      <c r="N248" s="65" t="s">
        <v>696</v>
      </c>
      <c r="O248" s="65"/>
      <c r="P248" s="65"/>
    </row>
    <row r="249" spans="1:16">
      <c r="A249" s="65" t="s">
        <v>113</v>
      </c>
      <c r="B249" s="65"/>
      <c r="C249" s="65"/>
      <c r="D249" s="65"/>
      <c r="E249" s="65" t="s">
        <v>496</v>
      </c>
      <c r="F249" s="65" t="s">
        <v>697</v>
      </c>
      <c r="G249" s="65"/>
      <c r="H249" s="65" t="s">
        <v>2358</v>
      </c>
      <c r="I249" s="65">
        <v>60</v>
      </c>
      <c r="J249" s="65" t="s">
        <v>516</v>
      </c>
      <c r="K249" s="65" t="s">
        <v>699</v>
      </c>
      <c r="L249" s="65" t="s">
        <v>2156</v>
      </c>
      <c r="M249" s="65" t="s">
        <v>700</v>
      </c>
      <c r="N249" s="65" t="s">
        <v>627</v>
      </c>
      <c r="O249" s="65"/>
      <c r="P249" s="65"/>
    </row>
    <row r="250" spans="1:16">
      <c r="A250" s="65" t="s">
        <v>113</v>
      </c>
      <c r="B250" s="65"/>
      <c r="C250" s="65"/>
      <c r="D250" s="65"/>
      <c r="E250" s="65" t="s">
        <v>496</v>
      </c>
      <c r="F250" s="65" t="s">
        <v>2170</v>
      </c>
      <c r="G250" s="65"/>
      <c r="H250" s="65" t="s">
        <v>2359</v>
      </c>
      <c r="I250" s="65">
        <v>1</v>
      </c>
      <c r="J250" s="65" t="s">
        <v>516</v>
      </c>
      <c r="K250" s="65" t="s">
        <v>703</v>
      </c>
      <c r="L250" s="65" t="s">
        <v>2172</v>
      </c>
      <c r="M250" s="65" t="s">
        <v>704</v>
      </c>
      <c r="N250" s="65" t="s">
        <v>706</v>
      </c>
      <c r="O250" s="65"/>
      <c r="P250" s="65"/>
    </row>
    <row r="251" spans="1:16">
      <c r="A251" s="65" t="s">
        <v>113</v>
      </c>
      <c r="B251" s="65"/>
      <c r="C251" s="65"/>
      <c r="D251" s="65"/>
      <c r="E251" s="65" t="s">
        <v>496</v>
      </c>
      <c r="F251" s="65" t="s">
        <v>2174</v>
      </c>
      <c r="G251" s="65"/>
      <c r="H251" s="65" t="s">
        <v>2360</v>
      </c>
      <c r="I251" s="65">
        <v>1</v>
      </c>
      <c r="J251" s="65" t="s">
        <v>516</v>
      </c>
      <c r="K251" s="65" t="s">
        <v>709</v>
      </c>
      <c r="L251" s="65" t="s">
        <v>2172</v>
      </c>
      <c r="M251" s="65" t="s">
        <v>710</v>
      </c>
      <c r="N251" s="65" t="s">
        <v>711</v>
      </c>
      <c r="O251" s="65"/>
      <c r="P251" s="65"/>
    </row>
    <row r="252" spans="1:16">
      <c r="A252" s="65" t="s">
        <v>113</v>
      </c>
      <c r="B252" s="65"/>
      <c r="C252" s="65"/>
      <c r="D252" s="65"/>
      <c r="E252" s="65" t="s">
        <v>496</v>
      </c>
      <c r="F252" s="65" t="s">
        <v>2177</v>
      </c>
      <c r="G252" s="65"/>
      <c r="H252" s="65" t="s">
        <v>2361</v>
      </c>
      <c r="I252" s="65">
        <v>1</v>
      </c>
      <c r="J252" s="65" t="s">
        <v>516</v>
      </c>
      <c r="K252" s="65" t="s">
        <v>714</v>
      </c>
      <c r="L252" s="65" t="s">
        <v>2172</v>
      </c>
      <c r="M252" s="65" t="s">
        <v>715</v>
      </c>
      <c r="N252" s="65" t="s">
        <v>716</v>
      </c>
      <c r="O252" s="65"/>
      <c r="P252" s="65"/>
    </row>
    <row r="253" spans="1:16">
      <c r="A253" s="65" t="s">
        <v>113</v>
      </c>
      <c r="B253" s="65"/>
      <c r="C253" s="65"/>
      <c r="D253" s="65"/>
      <c r="E253" s="65" t="s">
        <v>496</v>
      </c>
      <c r="F253" s="65" t="s">
        <v>2180</v>
      </c>
      <c r="G253" s="65"/>
      <c r="H253" s="65" t="s">
        <v>2362</v>
      </c>
      <c r="I253" s="65">
        <v>1</v>
      </c>
      <c r="J253" s="65" t="s">
        <v>516</v>
      </c>
      <c r="K253" s="65" t="s">
        <v>719</v>
      </c>
      <c r="L253" s="65" t="s">
        <v>2172</v>
      </c>
      <c r="M253" s="65" t="s">
        <v>720</v>
      </c>
      <c r="N253" s="65" t="s">
        <v>721</v>
      </c>
      <c r="O253" s="65"/>
      <c r="P253" s="65"/>
    </row>
    <row r="254" spans="1:16">
      <c r="A254" s="65" t="s">
        <v>113</v>
      </c>
      <c r="B254" s="65"/>
      <c r="C254" s="65"/>
      <c r="D254" s="65"/>
      <c r="E254" s="65" t="s">
        <v>496</v>
      </c>
      <c r="F254" s="65" t="s">
        <v>722</v>
      </c>
      <c r="G254" s="65"/>
      <c r="H254" s="65" t="s">
        <v>2363</v>
      </c>
      <c r="I254" s="65">
        <v>8</v>
      </c>
      <c r="J254" s="65" t="s">
        <v>516</v>
      </c>
      <c r="K254" s="65" t="s">
        <v>2364</v>
      </c>
      <c r="L254" s="65"/>
      <c r="M254" s="65"/>
      <c r="N254" s="65"/>
      <c r="O254" s="65"/>
      <c r="P254" s="65"/>
    </row>
    <row r="255" spans="1:16">
      <c r="A255" s="65" t="s">
        <v>113</v>
      </c>
      <c r="B255" s="65"/>
      <c r="C255" s="65"/>
      <c r="D255" s="65"/>
      <c r="E255" s="65" t="s">
        <v>496</v>
      </c>
      <c r="F255" s="65" t="s">
        <v>2365</v>
      </c>
      <c r="G255" s="65"/>
      <c r="H255" s="65" t="s">
        <v>2366</v>
      </c>
      <c r="I255" s="65">
        <v>1</v>
      </c>
      <c r="J255" s="65" t="s">
        <v>516</v>
      </c>
      <c r="K255" s="65" t="s">
        <v>729</v>
      </c>
      <c r="L255" s="65" t="s">
        <v>2034</v>
      </c>
      <c r="M255" s="65" t="s">
        <v>730</v>
      </c>
      <c r="N255" s="65" t="s">
        <v>732</v>
      </c>
      <c r="O255" s="65"/>
      <c r="P255" s="65"/>
    </row>
    <row r="256" spans="1:16">
      <c r="A256" s="65" t="s">
        <v>113</v>
      </c>
      <c r="B256" s="65"/>
      <c r="C256" s="65"/>
      <c r="D256" s="65"/>
      <c r="E256" s="65" t="s">
        <v>496</v>
      </c>
      <c r="F256" s="65" t="s">
        <v>2367</v>
      </c>
      <c r="G256" s="65"/>
      <c r="H256" s="65" t="s">
        <v>2368</v>
      </c>
      <c r="I256" s="65">
        <v>1</v>
      </c>
      <c r="J256" s="65" t="s">
        <v>516</v>
      </c>
      <c r="K256" s="65" t="s">
        <v>736</v>
      </c>
      <c r="L256" s="65" t="s">
        <v>2034</v>
      </c>
      <c r="M256" s="65" t="s">
        <v>737</v>
      </c>
      <c r="N256" s="65" t="s">
        <v>738</v>
      </c>
      <c r="O256" s="65"/>
      <c r="P256" s="65"/>
    </row>
    <row r="257" spans="1:16">
      <c r="A257" s="65" t="s">
        <v>233</v>
      </c>
      <c r="B257" s="65"/>
      <c r="C257" s="65"/>
      <c r="D257" s="65"/>
      <c r="E257" s="65" t="s">
        <v>496</v>
      </c>
      <c r="F257" s="65" t="s">
        <v>2272</v>
      </c>
      <c r="G257" s="65"/>
      <c r="H257" s="65" t="s">
        <v>2369</v>
      </c>
      <c r="I257" s="65">
        <v>10</v>
      </c>
      <c r="J257" s="65" t="s">
        <v>516</v>
      </c>
      <c r="K257" s="65" t="s">
        <v>501</v>
      </c>
      <c r="L257" s="65" t="s">
        <v>2034</v>
      </c>
      <c r="M257" s="65" t="s">
        <v>517</v>
      </c>
      <c r="N257" s="65" t="s">
        <v>502</v>
      </c>
      <c r="O257" s="65"/>
      <c r="P257" s="65"/>
    </row>
    <row r="258" spans="1:16">
      <c r="A258" s="65" t="s">
        <v>233</v>
      </c>
      <c r="B258" s="65"/>
      <c r="C258" s="65"/>
      <c r="D258" s="65"/>
      <c r="E258" s="65" t="s">
        <v>496</v>
      </c>
      <c r="F258" s="65" t="s">
        <v>1201</v>
      </c>
      <c r="G258" s="65"/>
      <c r="H258" s="65" t="s">
        <v>2370</v>
      </c>
      <c r="I258" s="65">
        <v>4</v>
      </c>
      <c r="J258" s="65" t="s">
        <v>516</v>
      </c>
      <c r="K258" s="65" t="s">
        <v>1027</v>
      </c>
      <c r="L258" s="65" t="s">
        <v>2034</v>
      </c>
      <c r="M258" s="65" t="s">
        <v>1028</v>
      </c>
      <c r="N258" s="65" t="s">
        <v>1029</v>
      </c>
      <c r="O258" s="65"/>
      <c r="P258" s="65"/>
    </row>
    <row r="259" spans="1:16">
      <c r="A259" s="65" t="s">
        <v>233</v>
      </c>
      <c r="B259" s="65"/>
      <c r="C259" s="65"/>
      <c r="D259" s="65"/>
      <c r="E259" s="65" t="s">
        <v>496</v>
      </c>
      <c r="F259" s="65" t="s">
        <v>634</v>
      </c>
      <c r="G259" s="65"/>
      <c r="H259" s="65" t="s">
        <v>2371</v>
      </c>
      <c r="I259" s="65">
        <v>80</v>
      </c>
      <c r="J259" s="65" t="s">
        <v>516</v>
      </c>
      <c r="K259" s="65" t="s">
        <v>636</v>
      </c>
      <c r="L259" s="65" t="s">
        <v>2034</v>
      </c>
      <c r="M259" s="65" t="s">
        <v>637</v>
      </c>
      <c r="N259" s="65" t="s">
        <v>2086</v>
      </c>
      <c r="O259" s="65"/>
      <c r="P259" s="65"/>
    </row>
    <row r="260" spans="1:16">
      <c r="A260" s="65" t="s">
        <v>233</v>
      </c>
      <c r="B260" s="65"/>
      <c r="C260" s="65"/>
      <c r="D260" s="65"/>
      <c r="E260" s="65" t="s">
        <v>496</v>
      </c>
      <c r="F260" s="65" t="s">
        <v>2271</v>
      </c>
      <c r="G260" s="65"/>
      <c r="H260" s="65" t="s">
        <v>2372</v>
      </c>
      <c r="I260" s="65">
        <v>8</v>
      </c>
      <c r="J260" s="65" t="s">
        <v>516</v>
      </c>
      <c r="K260" s="65" t="s">
        <v>631</v>
      </c>
      <c r="L260" s="65" t="s">
        <v>2034</v>
      </c>
      <c r="M260" s="65" t="s">
        <v>632</v>
      </c>
      <c r="N260" s="65" t="s">
        <v>508</v>
      </c>
      <c r="O260" s="65"/>
      <c r="P260" s="65"/>
    </row>
    <row r="261" spans="1:16">
      <c r="A261" s="65" t="s">
        <v>233</v>
      </c>
      <c r="B261" s="65"/>
      <c r="C261" s="65"/>
      <c r="D261" s="65"/>
      <c r="E261" s="65" t="s">
        <v>496</v>
      </c>
      <c r="F261" s="65" t="s">
        <v>1620</v>
      </c>
      <c r="G261" s="65"/>
      <c r="H261" s="65" t="s">
        <v>2373</v>
      </c>
      <c r="I261" s="65">
        <v>80</v>
      </c>
      <c r="J261" s="65" t="s">
        <v>516</v>
      </c>
      <c r="K261" s="65" t="s">
        <v>1623</v>
      </c>
      <c r="L261" s="65" t="s">
        <v>2159</v>
      </c>
      <c r="M261" s="65" t="s">
        <v>1624</v>
      </c>
      <c r="N261" s="65" t="s">
        <v>1625</v>
      </c>
      <c r="O261" s="65"/>
      <c r="P261" s="65"/>
    </row>
    <row r="262" spans="1:16">
      <c r="A262" s="65" t="s">
        <v>233</v>
      </c>
      <c r="B262" s="65"/>
      <c r="C262" s="65"/>
      <c r="D262" s="65"/>
      <c r="E262" s="65" t="s">
        <v>496</v>
      </c>
      <c r="F262" s="65" t="s">
        <v>2374</v>
      </c>
      <c r="G262" s="65"/>
      <c r="H262" s="65" t="s">
        <v>2375</v>
      </c>
      <c r="I262" s="65">
        <v>3</v>
      </c>
      <c r="J262" s="65" t="s">
        <v>516</v>
      </c>
      <c r="K262" s="65" t="s">
        <v>946</v>
      </c>
      <c r="L262" s="65" t="s">
        <v>2034</v>
      </c>
      <c r="M262" s="65" t="s">
        <v>947</v>
      </c>
      <c r="N262" s="65" t="s">
        <v>948</v>
      </c>
      <c r="O262" s="65"/>
      <c r="P262" s="65"/>
    </row>
    <row r="263" spans="1:16">
      <c r="A263" s="65" t="s">
        <v>233</v>
      </c>
      <c r="B263" s="65"/>
      <c r="C263" s="65"/>
      <c r="D263" s="65"/>
      <c r="E263" s="65" t="s">
        <v>496</v>
      </c>
      <c r="F263" s="65" t="s">
        <v>2376</v>
      </c>
      <c r="G263" s="65"/>
      <c r="H263" s="65" t="s">
        <v>2377</v>
      </c>
      <c r="I263" s="65">
        <v>1</v>
      </c>
      <c r="J263" s="65" t="s">
        <v>516</v>
      </c>
      <c r="K263" s="65" t="s">
        <v>1074</v>
      </c>
      <c r="L263" s="65" t="s">
        <v>2034</v>
      </c>
      <c r="M263" s="65" t="s">
        <v>1075</v>
      </c>
      <c r="N263" s="65" t="s">
        <v>1076</v>
      </c>
      <c r="O263" s="65"/>
      <c r="P263" s="65"/>
    </row>
    <row r="264" spans="1:16">
      <c r="A264" s="65" t="s">
        <v>233</v>
      </c>
      <c r="B264" s="65"/>
      <c r="C264" s="65"/>
      <c r="D264" s="65"/>
      <c r="E264" s="65" t="s">
        <v>496</v>
      </c>
      <c r="F264" s="65" t="s">
        <v>1626</v>
      </c>
      <c r="G264" s="65"/>
      <c r="H264" s="65" t="s">
        <v>2378</v>
      </c>
      <c r="I264" s="65">
        <v>80</v>
      </c>
      <c r="J264" s="65" t="s">
        <v>516</v>
      </c>
      <c r="K264" s="65" t="s">
        <v>1629</v>
      </c>
      <c r="L264" s="65" t="s">
        <v>2159</v>
      </c>
      <c r="M264" s="65" t="s">
        <v>1630</v>
      </c>
      <c r="N264" s="65" t="s">
        <v>1631</v>
      </c>
      <c r="O264" s="65"/>
      <c r="P264" s="65"/>
    </row>
    <row r="265" spans="1:16">
      <c r="A265" s="65" t="s">
        <v>233</v>
      </c>
      <c r="B265" s="65"/>
      <c r="C265" s="65"/>
      <c r="D265" s="65"/>
      <c r="E265" s="65" t="s">
        <v>496</v>
      </c>
      <c r="F265" s="65" t="s">
        <v>907</v>
      </c>
      <c r="G265" s="65"/>
      <c r="H265" s="65" t="s">
        <v>2379</v>
      </c>
      <c r="I265" s="65">
        <v>11</v>
      </c>
      <c r="J265" s="65" t="s">
        <v>516</v>
      </c>
      <c r="K265" s="65" t="s">
        <v>909</v>
      </c>
      <c r="L265" s="65" t="s">
        <v>2034</v>
      </c>
      <c r="M265" s="65" t="s">
        <v>910</v>
      </c>
      <c r="N265" s="65" t="s">
        <v>911</v>
      </c>
      <c r="O265" s="65"/>
      <c r="P265" s="65"/>
    </row>
    <row r="266" spans="1:16">
      <c r="A266" s="65" t="s">
        <v>233</v>
      </c>
      <c r="B266" s="65"/>
      <c r="C266" s="65"/>
      <c r="D266" s="65"/>
      <c r="E266" s="65" t="s">
        <v>496</v>
      </c>
      <c r="F266" s="65" t="s">
        <v>912</v>
      </c>
      <c r="G266" s="65"/>
      <c r="H266" s="65" t="s">
        <v>2380</v>
      </c>
      <c r="I266" s="65">
        <v>11</v>
      </c>
      <c r="J266" s="65" t="s">
        <v>516</v>
      </c>
      <c r="K266" s="65" t="s">
        <v>914</v>
      </c>
      <c r="L266" s="65" t="s">
        <v>2034</v>
      </c>
      <c r="M266" s="65" t="s">
        <v>2132</v>
      </c>
      <c r="N266" s="65" t="s">
        <v>916</v>
      </c>
      <c r="O266" s="65"/>
      <c r="P266" s="65"/>
    </row>
    <row r="267" spans="1:16">
      <c r="A267" s="65" t="s">
        <v>233</v>
      </c>
      <c r="B267" s="65"/>
      <c r="C267" s="65"/>
      <c r="D267" s="65"/>
      <c r="E267" s="65" t="s">
        <v>496</v>
      </c>
      <c r="F267" s="65" t="s">
        <v>1883</v>
      </c>
      <c r="G267" s="65"/>
      <c r="H267" s="65" t="s">
        <v>2381</v>
      </c>
      <c r="I267" s="65">
        <v>4</v>
      </c>
      <c r="J267" s="65" t="s">
        <v>516</v>
      </c>
      <c r="K267" s="65" t="s">
        <v>920</v>
      </c>
      <c r="L267" s="65" t="s">
        <v>2034</v>
      </c>
      <c r="M267" s="65" t="s">
        <v>921</v>
      </c>
      <c r="N267" s="65" t="s">
        <v>922</v>
      </c>
      <c r="O267" s="65"/>
      <c r="P267" s="65"/>
    </row>
    <row r="268" spans="1:16">
      <c r="A268" s="65" t="s">
        <v>233</v>
      </c>
      <c r="B268" s="65"/>
      <c r="C268" s="65"/>
      <c r="D268" s="65"/>
      <c r="E268" s="65" t="s">
        <v>496</v>
      </c>
      <c r="F268" s="65" t="s">
        <v>653</v>
      </c>
      <c r="G268" s="65"/>
      <c r="H268" s="65" t="s">
        <v>2382</v>
      </c>
      <c r="I268" s="65">
        <v>6</v>
      </c>
      <c r="J268" s="65" t="s">
        <v>516</v>
      </c>
      <c r="K268" s="65" t="s">
        <v>655</v>
      </c>
      <c r="L268" s="65" t="s">
        <v>2034</v>
      </c>
      <c r="M268" s="65" t="s">
        <v>656</v>
      </c>
      <c r="N268" s="65" t="s">
        <v>657</v>
      </c>
      <c r="O268" s="65"/>
      <c r="P268" s="65"/>
    </row>
    <row r="269" spans="1:16">
      <c r="A269" s="65" t="s">
        <v>233</v>
      </c>
      <c r="B269" s="65"/>
      <c r="C269" s="65"/>
      <c r="D269" s="65"/>
      <c r="E269" s="65" t="s">
        <v>496</v>
      </c>
      <c r="F269" s="65" t="s">
        <v>923</v>
      </c>
      <c r="G269" s="65"/>
      <c r="H269" s="65" t="s">
        <v>2383</v>
      </c>
      <c r="I269" s="65">
        <v>11</v>
      </c>
      <c r="J269" s="65" t="s">
        <v>516</v>
      </c>
      <c r="K269" s="65" t="s">
        <v>925</v>
      </c>
      <c r="L269" s="65" t="s">
        <v>2114</v>
      </c>
      <c r="M269" s="65" t="s">
        <v>926</v>
      </c>
      <c r="N269" s="65" t="s">
        <v>927</v>
      </c>
      <c r="O269" s="65"/>
      <c r="P269" s="65"/>
    </row>
    <row r="270" spans="1:16">
      <c r="A270" s="65" t="s">
        <v>233</v>
      </c>
      <c r="B270" s="65"/>
      <c r="C270" s="65"/>
      <c r="D270" s="65"/>
      <c r="E270" s="65" t="s">
        <v>496</v>
      </c>
      <c r="F270" s="65" t="s">
        <v>1640</v>
      </c>
      <c r="G270" s="65"/>
      <c r="H270" s="65" t="s">
        <v>2384</v>
      </c>
      <c r="I270" s="65">
        <v>6</v>
      </c>
      <c r="J270" s="65" t="s">
        <v>516</v>
      </c>
      <c r="K270" s="65" t="s">
        <v>930</v>
      </c>
      <c r="L270" s="65" t="s">
        <v>2114</v>
      </c>
      <c r="M270" s="65" t="s">
        <v>931</v>
      </c>
      <c r="N270" s="65" t="s">
        <v>932</v>
      </c>
      <c r="O270" s="65"/>
      <c r="P270" s="65"/>
    </row>
    <row r="271" spans="1:16">
      <c r="A271" s="65" t="s">
        <v>233</v>
      </c>
      <c r="B271" s="65"/>
      <c r="C271" s="65"/>
      <c r="D271" s="65"/>
      <c r="E271" s="65" t="s">
        <v>496</v>
      </c>
      <c r="F271" s="65" t="s">
        <v>1643</v>
      </c>
      <c r="G271" s="65"/>
      <c r="H271" s="65" t="s">
        <v>2385</v>
      </c>
      <c r="I271" s="65">
        <v>11</v>
      </c>
      <c r="J271" s="65" t="s">
        <v>516</v>
      </c>
      <c r="K271" s="65" t="s">
        <v>936</v>
      </c>
      <c r="L271" s="65" t="s">
        <v>2114</v>
      </c>
      <c r="M271" s="65" t="s">
        <v>1159</v>
      </c>
      <c r="N271" s="65" t="s">
        <v>938</v>
      </c>
      <c r="O271" s="65"/>
      <c r="P271" s="65"/>
    </row>
    <row r="272" spans="1:16">
      <c r="A272" s="65" t="s">
        <v>233</v>
      </c>
      <c r="B272" s="65"/>
      <c r="C272" s="65"/>
      <c r="D272" s="65"/>
      <c r="E272" s="65" t="s">
        <v>496</v>
      </c>
      <c r="F272" s="65" t="s">
        <v>2010</v>
      </c>
      <c r="G272" s="65"/>
      <c r="H272" s="65" t="s">
        <v>2386</v>
      </c>
      <c r="I272" s="65">
        <v>11</v>
      </c>
      <c r="J272" s="65" t="s">
        <v>516</v>
      </c>
      <c r="K272" s="65" t="s">
        <v>1068</v>
      </c>
      <c r="L272" s="65" t="s">
        <v>2114</v>
      </c>
      <c r="M272" s="65" t="s">
        <v>1183</v>
      </c>
      <c r="N272" s="65" t="s">
        <v>1070</v>
      </c>
      <c r="O272" s="65"/>
      <c r="P272" s="65"/>
    </row>
    <row r="273" spans="1:16">
      <c r="A273" s="65" t="s">
        <v>233</v>
      </c>
      <c r="B273" s="65"/>
      <c r="C273" s="65"/>
      <c r="D273" s="65"/>
      <c r="E273" s="65" t="s">
        <v>496</v>
      </c>
      <c r="F273" s="83" t="s">
        <v>2059</v>
      </c>
      <c r="G273" s="83"/>
      <c r="H273" s="65" t="s">
        <v>2387</v>
      </c>
      <c r="I273" s="65" t="s">
        <v>2388</v>
      </c>
      <c r="J273" s="65" t="s">
        <v>1774</v>
      </c>
      <c r="K273" s="65"/>
      <c r="L273" s="65"/>
      <c r="M273" s="65"/>
      <c r="N273" s="65"/>
      <c r="O273" s="65" t="s">
        <v>2389</v>
      </c>
      <c r="P273" s="65"/>
    </row>
    <row r="274" spans="1:16">
      <c r="A274" s="65" t="s">
        <v>233</v>
      </c>
      <c r="B274" s="65"/>
      <c r="C274" s="65"/>
      <c r="D274" s="65"/>
      <c r="E274" s="65" t="s">
        <v>496</v>
      </c>
      <c r="F274" s="83" t="s">
        <v>2059</v>
      </c>
      <c r="G274" s="83"/>
      <c r="H274" s="65" t="s">
        <v>2390</v>
      </c>
      <c r="I274" s="65">
        <v>2</v>
      </c>
      <c r="J274" s="65" t="s">
        <v>516</v>
      </c>
      <c r="K274" s="65"/>
      <c r="L274" s="65"/>
      <c r="M274" s="65"/>
      <c r="N274" s="65"/>
      <c r="O274" s="65" t="s">
        <v>2391</v>
      </c>
      <c r="P274" s="65"/>
    </row>
    <row r="275" spans="1:16">
      <c r="A275" s="65" t="s">
        <v>233</v>
      </c>
      <c r="B275" s="65"/>
      <c r="C275" s="65"/>
      <c r="D275" s="65"/>
      <c r="E275" s="65" t="s">
        <v>496</v>
      </c>
      <c r="F275" s="83" t="s">
        <v>2059</v>
      </c>
      <c r="G275" s="83"/>
      <c r="H275" s="65" t="s">
        <v>2392</v>
      </c>
      <c r="I275" s="65">
        <v>40</v>
      </c>
      <c r="J275" s="65" t="s">
        <v>516</v>
      </c>
      <c r="K275" s="65"/>
      <c r="L275" s="65"/>
      <c r="M275" s="65"/>
      <c r="N275" s="65"/>
      <c r="O275" s="65" t="s">
        <v>2393</v>
      </c>
      <c r="P275" s="65"/>
    </row>
    <row r="276" spans="1:16">
      <c r="A276" s="65" t="s">
        <v>233</v>
      </c>
      <c r="B276" s="65"/>
      <c r="C276" s="65"/>
      <c r="D276" s="65"/>
      <c r="E276" s="65" t="s">
        <v>496</v>
      </c>
      <c r="F276" s="65" t="s">
        <v>2394</v>
      </c>
      <c r="G276" s="65"/>
      <c r="H276" s="65" t="s">
        <v>2395</v>
      </c>
      <c r="I276" s="65">
        <v>2</v>
      </c>
      <c r="J276" s="65" t="s">
        <v>516</v>
      </c>
      <c r="K276" s="65" t="s">
        <v>2396</v>
      </c>
      <c r="L276" s="65" t="s">
        <v>2156</v>
      </c>
      <c r="M276" s="65" t="s">
        <v>2397</v>
      </c>
      <c r="N276" s="65" t="s">
        <v>2398</v>
      </c>
      <c r="O276" s="65"/>
      <c r="P276" s="65"/>
    </row>
    <row r="277" spans="1:16">
      <c r="A277" s="65" t="s">
        <v>233</v>
      </c>
      <c r="B277" s="65"/>
      <c r="C277" s="65"/>
      <c r="D277" s="65"/>
      <c r="E277" s="65" t="s">
        <v>496</v>
      </c>
      <c r="F277" s="65" t="s">
        <v>2297</v>
      </c>
      <c r="G277" s="65"/>
      <c r="H277" s="65" t="s">
        <v>2399</v>
      </c>
      <c r="I277" s="65">
        <v>2</v>
      </c>
      <c r="J277" s="65" t="s">
        <v>516</v>
      </c>
      <c r="K277" s="65" t="s">
        <v>1405</v>
      </c>
      <c r="L277" s="65" t="s">
        <v>2156</v>
      </c>
      <c r="M277" s="65" t="s">
        <v>2299</v>
      </c>
      <c r="N277" s="65" t="s">
        <v>1407</v>
      </c>
      <c r="O277" s="65"/>
      <c r="P277" s="65"/>
    </row>
    <row r="278" spans="1:16">
      <c r="A278" s="65" t="s">
        <v>233</v>
      </c>
      <c r="B278" s="65"/>
      <c r="C278" s="65"/>
      <c r="D278" s="65"/>
      <c r="E278" s="65" t="s">
        <v>496</v>
      </c>
      <c r="F278" s="65" t="s">
        <v>1394</v>
      </c>
      <c r="G278" s="65"/>
      <c r="H278" s="65" t="s">
        <v>2400</v>
      </c>
      <c r="I278" s="65">
        <v>1</v>
      </c>
      <c r="J278" s="65" t="s">
        <v>516</v>
      </c>
      <c r="K278" s="65" t="s">
        <v>1396</v>
      </c>
      <c r="L278" s="65" t="s">
        <v>2114</v>
      </c>
      <c r="M278" s="65" t="s">
        <v>1748</v>
      </c>
      <c r="N278" s="65" t="s">
        <v>1398</v>
      </c>
      <c r="O278" s="65"/>
      <c r="P278" s="65"/>
    </row>
    <row r="279" spans="1:16">
      <c r="A279" s="65" t="s">
        <v>233</v>
      </c>
      <c r="B279" s="65"/>
      <c r="C279" s="65"/>
      <c r="D279" s="65"/>
      <c r="E279" s="65" t="s">
        <v>496</v>
      </c>
      <c r="F279" s="65" t="s">
        <v>1750</v>
      </c>
      <c r="G279" s="65"/>
      <c r="H279" s="65" t="s">
        <v>2401</v>
      </c>
      <c r="I279" s="65">
        <v>2</v>
      </c>
      <c r="J279" s="65" t="s">
        <v>516</v>
      </c>
      <c r="K279" s="65" t="s">
        <v>1752</v>
      </c>
      <c r="L279" s="65" t="s">
        <v>2114</v>
      </c>
      <c r="M279" s="65" t="s">
        <v>1753</v>
      </c>
      <c r="N279" s="65" t="s">
        <v>1754</v>
      </c>
      <c r="O279" s="65"/>
      <c r="P279" s="65"/>
    </row>
    <row r="280" spans="1:16">
      <c r="A280" s="65" t="s">
        <v>233</v>
      </c>
      <c r="B280" s="65"/>
      <c r="C280" s="65"/>
      <c r="D280" s="65"/>
      <c r="E280" s="65" t="s">
        <v>496</v>
      </c>
      <c r="F280" s="65" t="s">
        <v>2402</v>
      </c>
      <c r="G280" s="65"/>
      <c r="H280" s="65" t="s">
        <v>2403</v>
      </c>
      <c r="I280" s="65">
        <v>10</v>
      </c>
      <c r="J280" s="65" t="s">
        <v>516</v>
      </c>
      <c r="K280" s="65" t="s">
        <v>1045</v>
      </c>
      <c r="L280" s="65" t="s">
        <v>2034</v>
      </c>
      <c r="M280" s="65" t="s">
        <v>1046</v>
      </c>
      <c r="N280" s="65" t="s">
        <v>1047</v>
      </c>
      <c r="O280" s="65"/>
      <c r="P280" s="65"/>
    </row>
    <row r="281" spans="1:16">
      <c r="A281" s="65" t="s">
        <v>233</v>
      </c>
      <c r="B281" s="65"/>
      <c r="C281" s="65"/>
      <c r="D281" s="65"/>
      <c r="E281" s="65" t="s">
        <v>496</v>
      </c>
      <c r="F281" s="65" t="s">
        <v>1646</v>
      </c>
      <c r="G281" s="65"/>
      <c r="H281" s="65" t="s">
        <v>2404</v>
      </c>
      <c r="I281" s="65">
        <v>50</v>
      </c>
      <c r="J281" s="65" t="s">
        <v>516</v>
      </c>
      <c r="K281" s="65" t="s">
        <v>845</v>
      </c>
      <c r="L281" s="65" t="s">
        <v>2114</v>
      </c>
      <c r="M281" s="65" t="s">
        <v>1157</v>
      </c>
      <c r="N281" s="65" t="s">
        <v>847</v>
      </c>
      <c r="O281" s="65"/>
      <c r="P281" s="65"/>
    </row>
    <row r="282" spans="1:16">
      <c r="A282" s="65" t="s">
        <v>233</v>
      </c>
      <c r="B282" s="65"/>
      <c r="C282" s="65"/>
      <c r="D282" s="65"/>
      <c r="E282" s="65" t="s">
        <v>496</v>
      </c>
      <c r="F282" s="83" t="s">
        <v>2059</v>
      </c>
      <c r="G282" s="83"/>
      <c r="H282" s="65" t="s">
        <v>2405</v>
      </c>
      <c r="I282" s="65">
        <v>22</v>
      </c>
      <c r="J282" s="65" t="s">
        <v>516</v>
      </c>
      <c r="K282" s="65"/>
      <c r="L282" s="65"/>
      <c r="M282" s="65"/>
      <c r="N282" s="65"/>
      <c r="O282" s="65" t="s">
        <v>2391</v>
      </c>
      <c r="P282" s="65"/>
    </row>
    <row r="283" spans="1:16">
      <c r="A283" s="65" t="s">
        <v>233</v>
      </c>
      <c r="B283" s="65"/>
      <c r="C283" s="65"/>
      <c r="D283" s="65"/>
      <c r="E283" s="65" t="s">
        <v>496</v>
      </c>
      <c r="F283" s="65" t="s">
        <v>670</v>
      </c>
      <c r="G283" s="65"/>
      <c r="H283" s="65" t="s">
        <v>2406</v>
      </c>
      <c r="I283" s="65">
        <v>10</v>
      </c>
      <c r="J283" s="65" t="s">
        <v>516</v>
      </c>
      <c r="K283" s="65" t="s">
        <v>673</v>
      </c>
      <c r="L283" s="65" t="s">
        <v>2034</v>
      </c>
      <c r="M283" s="65" t="s">
        <v>674</v>
      </c>
      <c r="N283" s="65" t="s">
        <v>675</v>
      </c>
      <c r="O283" s="65"/>
      <c r="P283" s="65"/>
    </row>
    <row r="284" spans="1:16">
      <c r="A284" s="65" t="s">
        <v>233</v>
      </c>
      <c r="B284" s="65"/>
      <c r="C284" s="65"/>
      <c r="D284" s="65"/>
      <c r="E284" s="65" t="s">
        <v>496</v>
      </c>
      <c r="F284" s="65" t="s">
        <v>871</v>
      </c>
      <c r="G284" s="65"/>
      <c r="H284" s="65" t="s">
        <v>2407</v>
      </c>
      <c r="I284" s="65">
        <v>22</v>
      </c>
      <c r="J284" s="65" t="s">
        <v>516</v>
      </c>
      <c r="K284" s="65" t="s">
        <v>874</v>
      </c>
      <c r="L284" s="65" t="s">
        <v>2034</v>
      </c>
      <c r="M284" s="65" t="s">
        <v>875</v>
      </c>
      <c r="N284" s="65" t="s">
        <v>876</v>
      </c>
      <c r="O284" s="65"/>
      <c r="P284" s="65"/>
    </row>
    <row r="285" spans="1:16">
      <c r="A285" s="65" t="s">
        <v>233</v>
      </c>
      <c r="B285" s="65"/>
      <c r="C285" s="65"/>
      <c r="D285" s="65"/>
      <c r="E285" s="65" t="s">
        <v>496</v>
      </c>
      <c r="F285" s="65" t="s">
        <v>2322</v>
      </c>
      <c r="G285" s="65"/>
      <c r="H285" s="65" t="s">
        <v>2408</v>
      </c>
      <c r="I285" s="65">
        <v>1</v>
      </c>
      <c r="J285" s="65" t="s">
        <v>516</v>
      </c>
      <c r="K285" s="65" t="s">
        <v>648</v>
      </c>
      <c r="L285" s="65" t="s">
        <v>2034</v>
      </c>
      <c r="M285" s="65" t="s">
        <v>649</v>
      </c>
      <c r="N285" s="65" t="s">
        <v>651</v>
      </c>
      <c r="O285" s="65"/>
      <c r="P285" s="65"/>
    </row>
    <row r="286" spans="1:16">
      <c r="A286" s="65" t="s">
        <v>233</v>
      </c>
      <c r="B286" s="65"/>
      <c r="C286" s="65"/>
      <c r="D286" s="65"/>
      <c r="E286" s="65" t="s">
        <v>496</v>
      </c>
      <c r="F286" s="65" t="s">
        <v>1256</v>
      </c>
      <c r="G286" s="65"/>
      <c r="H286" s="65" t="s">
        <v>2409</v>
      </c>
      <c r="I286" s="65">
        <v>2</v>
      </c>
      <c r="J286" s="65" t="s">
        <v>516</v>
      </c>
      <c r="K286" s="65" t="s">
        <v>891</v>
      </c>
      <c r="L286" s="65" t="s">
        <v>2034</v>
      </c>
      <c r="M286" s="65" t="s">
        <v>892</v>
      </c>
      <c r="N286" s="65" t="s">
        <v>893</v>
      </c>
      <c r="O286" s="65"/>
      <c r="P286" s="65"/>
    </row>
    <row r="287" spans="1:16">
      <c r="A287" s="65" t="s">
        <v>233</v>
      </c>
      <c r="B287" s="65"/>
      <c r="C287" s="65"/>
      <c r="D287" s="65"/>
      <c r="E287" s="65" t="s">
        <v>496</v>
      </c>
      <c r="F287" s="65" t="s">
        <v>1506</v>
      </c>
      <c r="G287" s="65"/>
      <c r="H287" s="65" t="s">
        <v>2410</v>
      </c>
      <c r="I287" s="65">
        <v>1</v>
      </c>
      <c r="J287" s="65" t="s">
        <v>516</v>
      </c>
      <c r="K287" s="65" t="s">
        <v>897</v>
      </c>
      <c r="L287" s="65" t="s">
        <v>2034</v>
      </c>
      <c r="M287" s="65" t="s">
        <v>898</v>
      </c>
      <c r="N287" s="65" t="s">
        <v>899</v>
      </c>
      <c r="O287" s="65"/>
      <c r="P287" s="65"/>
    </row>
    <row r="288" spans="1:16">
      <c r="A288" s="65" t="s">
        <v>233</v>
      </c>
      <c r="B288" s="65"/>
      <c r="C288" s="65"/>
      <c r="D288" s="65"/>
      <c r="E288" s="65" t="s">
        <v>496</v>
      </c>
      <c r="F288" s="65" t="s">
        <v>677</v>
      </c>
      <c r="G288" s="65"/>
      <c r="H288" s="65" t="s">
        <v>2411</v>
      </c>
      <c r="I288" s="65">
        <v>1</v>
      </c>
      <c r="J288" s="65" t="s">
        <v>516</v>
      </c>
      <c r="K288" s="65" t="s">
        <v>679</v>
      </c>
      <c r="L288" s="65" t="s">
        <v>2034</v>
      </c>
      <c r="M288" s="65" t="s">
        <v>680</v>
      </c>
      <c r="N288" s="65" t="s">
        <v>682</v>
      </c>
      <c r="O288" s="65"/>
      <c r="P288" s="65"/>
    </row>
    <row r="289" spans="1:16">
      <c r="A289" s="65" t="s">
        <v>233</v>
      </c>
      <c r="B289" s="65"/>
      <c r="C289" s="65"/>
      <c r="D289" s="65"/>
      <c r="E289" s="65" t="s">
        <v>496</v>
      </c>
      <c r="F289" s="65" t="s">
        <v>640</v>
      </c>
      <c r="G289" s="65"/>
      <c r="H289" s="65" t="s">
        <v>2412</v>
      </c>
      <c r="I289" s="65">
        <v>2</v>
      </c>
      <c r="J289" s="65" t="s">
        <v>516</v>
      </c>
      <c r="K289" s="65" t="s">
        <v>642</v>
      </c>
      <c r="L289" s="65" t="s">
        <v>2034</v>
      </c>
      <c r="M289" s="65" t="s">
        <v>643</v>
      </c>
      <c r="N289" s="65" t="s">
        <v>644</v>
      </c>
      <c r="O289" s="65"/>
      <c r="P289" s="65"/>
    </row>
    <row r="290" spans="1:16">
      <c r="A290" s="65" t="s">
        <v>233</v>
      </c>
      <c r="B290" s="65"/>
      <c r="C290" s="65"/>
      <c r="D290" s="65"/>
      <c r="E290" s="65" t="s">
        <v>496</v>
      </c>
      <c r="F290" s="65" t="s">
        <v>1870</v>
      </c>
      <c r="G290" s="65"/>
      <c r="H290" s="65" t="s">
        <v>2413</v>
      </c>
      <c r="I290" s="65">
        <v>1</v>
      </c>
      <c r="J290" s="65" t="s">
        <v>516</v>
      </c>
      <c r="K290" s="65" t="s">
        <v>833</v>
      </c>
      <c r="L290" s="65" t="s">
        <v>2034</v>
      </c>
      <c r="M290" s="65" t="s">
        <v>1078</v>
      </c>
      <c r="N290" s="65" t="s">
        <v>836</v>
      </c>
      <c r="O290" s="65"/>
      <c r="P290" s="65"/>
    </row>
    <row r="291" spans="1:16">
      <c r="A291" s="65" t="s">
        <v>233</v>
      </c>
      <c r="B291" s="65"/>
      <c r="C291" s="65"/>
      <c r="D291" s="65"/>
      <c r="E291" s="65" t="s">
        <v>496</v>
      </c>
      <c r="F291" s="65" t="s">
        <v>1001</v>
      </c>
      <c r="G291" s="65"/>
      <c r="H291" s="65" t="s">
        <v>2414</v>
      </c>
      <c r="I291" s="65">
        <v>2</v>
      </c>
      <c r="J291" s="65" t="s">
        <v>516</v>
      </c>
      <c r="K291" s="65" t="s">
        <v>1004</v>
      </c>
      <c r="L291" s="65" t="s">
        <v>2034</v>
      </c>
      <c r="M291" s="65" t="s">
        <v>1005</v>
      </c>
      <c r="N291" s="65" t="s">
        <v>1006</v>
      </c>
      <c r="O291" s="65"/>
      <c r="P291" s="65"/>
    </row>
    <row r="292" spans="1:16">
      <c r="A292" s="65" t="s">
        <v>233</v>
      </c>
      <c r="B292" s="65"/>
      <c r="C292" s="65"/>
      <c r="D292" s="65"/>
      <c r="E292" s="65" t="s">
        <v>496</v>
      </c>
      <c r="F292" s="83" t="s">
        <v>2059</v>
      </c>
      <c r="G292" s="83"/>
      <c r="H292" s="65" t="s">
        <v>2415</v>
      </c>
      <c r="I292" s="65">
        <v>1</v>
      </c>
      <c r="J292" s="65" t="s">
        <v>516</v>
      </c>
      <c r="K292" s="65"/>
      <c r="L292" s="65"/>
      <c r="M292" s="65"/>
      <c r="N292" s="65"/>
      <c r="O292" s="65" t="s">
        <v>2416</v>
      </c>
      <c r="P292" s="65"/>
    </row>
    <row r="293" spans="1:16">
      <c r="A293" s="65" t="s">
        <v>233</v>
      </c>
      <c r="B293" s="65"/>
      <c r="C293" s="65"/>
      <c r="D293" s="65"/>
      <c r="E293" s="65" t="s">
        <v>496</v>
      </c>
      <c r="F293" s="83" t="s">
        <v>2059</v>
      </c>
      <c r="G293" s="83"/>
      <c r="H293" s="65" t="s">
        <v>2417</v>
      </c>
      <c r="I293" s="65" t="s">
        <v>2388</v>
      </c>
      <c r="J293" s="65" t="s">
        <v>1774</v>
      </c>
      <c r="K293" s="65"/>
      <c r="L293" s="65"/>
      <c r="M293" s="65"/>
      <c r="N293" s="65"/>
      <c r="O293" s="65" t="s">
        <v>2418</v>
      </c>
      <c r="P293" s="65"/>
    </row>
    <row r="294" spans="1:16">
      <c r="A294" s="65" t="s">
        <v>233</v>
      </c>
      <c r="B294" s="65"/>
      <c r="C294" s="65"/>
      <c r="D294" s="65"/>
      <c r="E294" s="65" t="s">
        <v>496</v>
      </c>
      <c r="F294" s="83" t="s">
        <v>2059</v>
      </c>
      <c r="G294" s="83"/>
      <c r="H294" s="65" t="s">
        <v>2419</v>
      </c>
      <c r="I294" s="65">
        <v>42</v>
      </c>
      <c r="J294" s="65" t="s">
        <v>516</v>
      </c>
      <c r="K294" s="65"/>
      <c r="L294" s="65"/>
      <c r="M294" s="65"/>
      <c r="N294" s="65"/>
      <c r="O294" s="65" t="s">
        <v>2420</v>
      </c>
      <c r="P294" s="65"/>
    </row>
    <row r="295" spans="1:16">
      <c r="A295" s="65" t="s">
        <v>233</v>
      </c>
      <c r="B295" s="65"/>
      <c r="C295" s="65"/>
      <c r="D295" s="65"/>
      <c r="E295" s="65" t="s">
        <v>496</v>
      </c>
      <c r="F295" s="83" t="s">
        <v>2059</v>
      </c>
      <c r="G295" s="83"/>
      <c r="H295" s="65" t="s">
        <v>2421</v>
      </c>
      <c r="I295" s="65">
        <v>4</v>
      </c>
      <c r="J295" s="65" t="s">
        <v>516</v>
      </c>
      <c r="K295" s="65"/>
      <c r="L295" s="65"/>
      <c r="M295" s="65"/>
      <c r="N295" s="65"/>
      <c r="O295" s="65" t="s">
        <v>2422</v>
      </c>
      <c r="P295" s="65"/>
    </row>
    <row r="296" spans="1:16">
      <c r="A296" s="65" t="s">
        <v>233</v>
      </c>
      <c r="B296" s="65"/>
      <c r="C296" s="65"/>
      <c r="D296" s="65"/>
      <c r="E296" s="65" t="s">
        <v>496</v>
      </c>
      <c r="F296" s="83" t="s">
        <v>2059</v>
      </c>
      <c r="G296" s="83"/>
      <c r="H296" s="65" t="s">
        <v>2423</v>
      </c>
      <c r="I296" s="65">
        <v>6</v>
      </c>
      <c r="J296" s="65" t="s">
        <v>1774</v>
      </c>
      <c r="K296" s="65"/>
      <c r="L296" s="65"/>
      <c r="M296" s="65"/>
      <c r="N296" s="65"/>
      <c r="O296" s="65" t="s">
        <v>2424</v>
      </c>
      <c r="P296" s="65"/>
    </row>
    <row r="297" spans="1:16">
      <c r="A297" s="65" t="s">
        <v>233</v>
      </c>
      <c r="B297" s="65"/>
      <c r="C297" s="65"/>
      <c r="D297" s="65"/>
      <c r="E297" s="65" t="s">
        <v>496</v>
      </c>
      <c r="F297" s="65" t="s">
        <v>2425</v>
      </c>
      <c r="G297" s="65"/>
      <c r="H297" s="65" t="s">
        <v>2426</v>
      </c>
      <c r="I297" s="65">
        <v>1</v>
      </c>
      <c r="J297" s="65" t="s">
        <v>516</v>
      </c>
      <c r="K297" s="65" t="s">
        <v>1057</v>
      </c>
      <c r="L297" s="65" t="s">
        <v>2040</v>
      </c>
      <c r="M297" s="65" t="s">
        <v>1058</v>
      </c>
      <c r="N297" s="65" t="s">
        <v>1059</v>
      </c>
      <c r="O297" s="65"/>
      <c r="P297" s="65"/>
    </row>
    <row r="298" spans="1:16">
      <c r="A298" s="65" t="s">
        <v>233</v>
      </c>
      <c r="B298" s="65"/>
      <c r="C298" s="65"/>
      <c r="D298" s="65"/>
      <c r="E298" s="65" t="s">
        <v>496</v>
      </c>
      <c r="F298" s="83" t="s">
        <v>2059</v>
      </c>
      <c r="G298" s="83"/>
      <c r="H298" s="65" t="s">
        <v>2427</v>
      </c>
      <c r="I298" s="65">
        <v>1</v>
      </c>
      <c r="J298" s="65" t="s">
        <v>516</v>
      </c>
      <c r="K298" s="65"/>
      <c r="L298" s="65"/>
      <c r="M298" s="65"/>
      <c r="N298" s="65"/>
      <c r="O298" s="65" t="s">
        <v>2428</v>
      </c>
      <c r="P298" s="65"/>
    </row>
    <row r="299" spans="1:16">
      <c r="A299" s="65" t="s">
        <v>233</v>
      </c>
      <c r="B299" s="65"/>
      <c r="C299" s="65"/>
      <c r="D299" s="65"/>
      <c r="E299" s="65" t="s">
        <v>496</v>
      </c>
      <c r="F299" s="65" t="s">
        <v>2429</v>
      </c>
      <c r="G299" s="65"/>
      <c r="H299" s="65" t="s">
        <v>2430</v>
      </c>
      <c r="I299" s="65">
        <v>1</v>
      </c>
      <c r="J299" s="65" t="s">
        <v>516</v>
      </c>
      <c r="K299" s="65" t="s">
        <v>1022</v>
      </c>
      <c r="L299" s="65" t="s">
        <v>2114</v>
      </c>
      <c r="M299" s="65" t="s">
        <v>1023</v>
      </c>
      <c r="N299" s="65" t="s">
        <v>1024</v>
      </c>
      <c r="O299" s="65"/>
      <c r="P299" s="65"/>
    </row>
    <row r="300" spans="1:16">
      <c r="A300" s="65" t="s">
        <v>233</v>
      </c>
      <c r="B300" s="65"/>
      <c r="C300" s="65"/>
      <c r="D300" s="65"/>
      <c r="E300" s="65" t="s">
        <v>496</v>
      </c>
      <c r="F300" s="65" t="s">
        <v>1486</v>
      </c>
      <c r="G300" s="65"/>
      <c r="H300" s="65" t="s">
        <v>2431</v>
      </c>
      <c r="I300" s="65">
        <v>2</v>
      </c>
      <c r="J300" s="65" t="s">
        <v>516</v>
      </c>
      <c r="K300" s="65" t="s">
        <v>1016</v>
      </c>
      <c r="L300" s="65" t="s">
        <v>2114</v>
      </c>
      <c r="M300" s="65" t="s">
        <v>1017</v>
      </c>
      <c r="N300" s="65" t="s">
        <v>1018</v>
      </c>
      <c r="O300" s="65"/>
      <c r="P300" s="65"/>
    </row>
    <row r="301" spans="1:16">
      <c r="A301" s="65" t="s">
        <v>233</v>
      </c>
      <c r="B301" s="65"/>
      <c r="C301" s="65"/>
      <c r="D301" s="65"/>
      <c r="E301" s="65" t="s">
        <v>496</v>
      </c>
      <c r="F301" s="65" t="s">
        <v>2432</v>
      </c>
      <c r="G301" s="65"/>
      <c r="H301" s="65" t="s">
        <v>2433</v>
      </c>
      <c r="I301" s="65">
        <v>2</v>
      </c>
      <c r="J301" s="65" t="s">
        <v>516</v>
      </c>
      <c r="K301" s="65" t="s">
        <v>1095</v>
      </c>
      <c r="L301" s="65" t="s">
        <v>2040</v>
      </c>
      <c r="M301" s="65" t="s">
        <v>1096</v>
      </c>
      <c r="N301" s="65" t="s">
        <v>1097</v>
      </c>
      <c r="O301" s="65"/>
      <c r="P301" s="65"/>
    </row>
    <row r="302" spans="1:16">
      <c r="A302" s="65" t="s">
        <v>233</v>
      </c>
      <c r="B302" s="65"/>
      <c r="C302" s="65"/>
      <c r="D302" s="65"/>
      <c r="E302" s="65" t="s">
        <v>496</v>
      </c>
      <c r="F302" s="65" t="s">
        <v>2434</v>
      </c>
      <c r="G302" s="65"/>
      <c r="H302" s="65" t="s">
        <v>2435</v>
      </c>
      <c r="I302" s="65">
        <v>4</v>
      </c>
      <c r="J302" s="65" t="s">
        <v>516</v>
      </c>
      <c r="K302" s="65" t="s">
        <v>2436</v>
      </c>
      <c r="L302" s="65"/>
      <c r="M302" s="65"/>
      <c r="N302" s="65"/>
      <c r="O302" s="65"/>
      <c r="P302" s="65"/>
    </row>
    <row r="303" spans="1:16">
      <c r="A303" s="65" t="s">
        <v>233</v>
      </c>
      <c r="B303" s="65"/>
      <c r="C303" s="65"/>
      <c r="D303" s="65"/>
      <c r="E303" s="65" t="s">
        <v>496</v>
      </c>
      <c r="F303" s="65" t="s">
        <v>2437</v>
      </c>
      <c r="G303" s="65"/>
      <c r="H303" s="65" t="s">
        <v>2438</v>
      </c>
      <c r="I303" s="65">
        <v>10</v>
      </c>
      <c r="J303" s="65" t="s">
        <v>516</v>
      </c>
      <c r="K303" s="65" t="s">
        <v>2439</v>
      </c>
      <c r="L303" s="65"/>
      <c r="M303" s="65"/>
      <c r="N303" s="65"/>
      <c r="O303" s="65"/>
      <c r="P303" s="65"/>
    </row>
    <row r="304" spans="1:16">
      <c r="A304" s="65" t="s">
        <v>233</v>
      </c>
      <c r="B304" s="65"/>
      <c r="C304" s="65"/>
      <c r="D304" s="65"/>
      <c r="E304" s="65" t="s">
        <v>496</v>
      </c>
      <c r="F304" s="83" t="s">
        <v>2059</v>
      </c>
      <c r="G304" s="83"/>
      <c r="H304" s="65" t="s">
        <v>2440</v>
      </c>
      <c r="I304" s="65">
        <v>1</v>
      </c>
      <c r="J304" s="65" t="s">
        <v>516</v>
      </c>
      <c r="K304" s="65"/>
      <c r="L304" s="65"/>
      <c r="M304" s="65"/>
      <c r="N304" s="65"/>
      <c r="O304" s="65" t="s">
        <v>2441</v>
      </c>
      <c r="P304" s="65"/>
    </row>
    <row r="305" spans="1:16">
      <c r="A305" s="65" t="s">
        <v>233</v>
      </c>
      <c r="B305" s="65"/>
      <c r="C305" s="65"/>
      <c r="D305" s="65"/>
      <c r="E305" s="65" t="s">
        <v>513</v>
      </c>
      <c r="F305" s="65" t="s">
        <v>1930</v>
      </c>
      <c r="G305" s="65"/>
      <c r="H305" s="65" t="s">
        <v>2442</v>
      </c>
      <c r="I305" s="65">
        <v>4</v>
      </c>
      <c r="J305" s="65" t="s">
        <v>516</v>
      </c>
      <c r="K305" s="65" t="s">
        <v>2443</v>
      </c>
      <c r="L305" s="65"/>
      <c r="M305" s="65"/>
      <c r="N305" s="65"/>
      <c r="O305" s="65"/>
      <c r="P305" s="65"/>
    </row>
    <row r="306" spans="1:16">
      <c r="A306" s="65" t="s">
        <v>2444</v>
      </c>
      <c r="B306" s="65"/>
      <c r="C306" s="65"/>
      <c r="D306" s="65"/>
      <c r="E306" s="65" t="s">
        <v>496</v>
      </c>
      <c r="F306" s="65" t="s">
        <v>498</v>
      </c>
      <c r="G306" s="65"/>
      <c r="H306" s="65" t="s">
        <v>1947</v>
      </c>
      <c r="I306" s="65">
        <v>10</v>
      </c>
      <c r="J306" s="65" t="s">
        <v>516</v>
      </c>
      <c r="K306" s="65" t="s">
        <v>501</v>
      </c>
      <c r="L306" s="65" t="s">
        <v>2034</v>
      </c>
      <c r="M306" s="65" t="s">
        <v>517</v>
      </c>
      <c r="N306" s="65" t="s">
        <v>2035</v>
      </c>
      <c r="O306" s="65"/>
      <c r="P306" s="65"/>
    </row>
    <row r="307" spans="1:16">
      <c r="A307" s="65" t="s">
        <v>2444</v>
      </c>
      <c r="B307" s="65"/>
      <c r="C307" s="65"/>
      <c r="D307" s="65"/>
      <c r="E307" s="65" t="s">
        <v>496</v>
      </c>
      <c r="F307" s="65" t="s">
        <v>912</v>
      </c>
      <c r="G307" s="65"/>
      <c r="H307" s="65" t="s">
        <v>2445</v>
      </c>
      <c r="I307" s="65">
        <v>11</v>
      </c>
      <c r="J307" s="65" t="s">
        <v>516</v>
      </c>
      <c r="K307" s="65" t="s">
        <v>914</v>
      </c>
      <c r="L307" s="65" t="s">
        <v>2034</v>
      </c>
      <c r="M307" s="65" t="s">
        <v>2132</v>
      </c>
      <c r="N307" s="65" t="s">
        <v>916</v>
      </c>
      <c r="O307" s="65"/>
      <c r="P307" s="65"/>
    </row>
    <row r="308" spans="1:16">
      <c r="A308" s="65" t="s">
        <v>2444</v>
      </c>
      <c r="B308" s="65"/>
      <c r="C308" s="65"/>
      <c r="D308" s="65"/>
      <c r="E308" s="65" t="s">
        <v>496</v>
      </c>
      <c r="F308" s="65" t="s">
        <v>1883</v>
      </c>
      <c r="G308" s="65"/>
      <c r="H308" s="65" t="s">
        <v>2446</v>
      </c>
      <c r="I308" s="65">
        <v>4</v>
      </c>
      <c r="J308" s="65" t="s">
        <v>516</v>
      </c>
      <c r="K308" s="65" t="s">
        <v>920</v>
      </c>
      <c r="L308" s="65" t="s">
        <v>2034</v>
      </c>
      <c r="M308" s="65" t="s">
        <v>921</v>
      </c>
      <c r="N308" s="65" t="s">
        <v>922</v>
      </c>
      <c r="O308" s="65"/>
      <c r="P308" s="65"/>
    </row>
    <row r="309" spans="1:16">
      <c r="A309" s="65" t="s">
        <v>2444</v>
      </c>
      <c r="B309" s="65"/>
      <c r="C309" s="65"/>
      <c r="D309" s="65"/>
      <c r="E309" s="65" t="s">
        <v>496</v>
      </c>
      <c r="F309" s="65" t="s">
        <v>1643</v>
      </c>
      <c r="G309" s="65"/>
      <c r="H309" s="65" t="s">
        <v>2447</v>
      </c>
      <c r="I309" s="65">
        <v>11</v>
      </c>
      <c r="J309" s="65" t="s">
        <v>516</v>
      </c>
      <c r="K309" s="65" t="s">
        <v>936</v>
      </c>
      <c r="L309" s="65" t="s">
        <v>2114</v>
      </c>
      <c r="M309" s="65" t="s">
        <v>1159</v>
      </c>
      <c r="N309" s="65" t="s">
        <v>938</v>
      </c>
      <c r="O309" s="65"/>
      <c r="P309" s="65"/>
    </row>
    <row r="310" spans="1:16">
      <c r="A310" s="65" t="s">
        <v>2444</v>
      </c>
      <c r="B310" s="65"/>
      <c r="C310" s="65"/>
      <c r="D310" s="65"/>
      <c r="E310" s="65" t="s">
        <v>496</v>
      </c>
      <c r="F310" s="65" t="s">
        <v>2161</v>
      </c>
      <c r="G310" s="65"/>
      <c r="H310" s="65" t="s">
        <v>2448</v>
      </c>
      <c r="I310" s="65">
        <v>3</v>
      </c>
      <c r="J310" s="65" t="s">
        <v>516</v>
      </c>
      <c r="K310" s="65" t="s">
        <v>946</v>
      </c>
      <c r="L310" s="65" t="s">
        <v>2034</v>
      </c>
      <c r="M310" s="65" t="s">
        <v>947</v>
      </c>
      <c r="N310" s="65" t="s">
        <v>948</v>
      </c>
      <c r="O310" s="65"/>
      <c r="P310" s="65"/>
    </row>
    <row r="311" spans="1:16">
      <c r="A311" s="65" t="s">
        <v>2444</v>
      </c>
      <c r="B311" s="65"/>
      <c r="C311" s="65"/>
      <c r="D311" s="65"/>
      <c r="E311" s="65" t="s">
        <v>496</v>
      </c>
      <c r="F311" s="65" t="s">
        <v>1626</v>
      </c>
      <c r="G311" s="65"/>
      <c r="H311" s="65" t="s">
        <v>2449</v>
      </c>
      <c r="I311" s="65">
        <v>80</v>
      </c>
      <c r="J311" s="65" t="s">
        <v>516</v>
      </c>
      <c r="K311" s="65" t="s">
        <v>1629</v>
      </c>
      <c r="L311" s="65" t="s">
        <v>2159</v>
      </c>
      <c r="M311" s="65" t="s">
        <v>1630</v>
      </c>
      <c r="N311" s="65" t="s">
        <v>1631</v>
      </c>
      <c r="O311" s="65"/>
      <c r="P311" s="65"/>
    </row>
    <row r="312" spans="1:16">
      <c r="A312" s="65" t="s">
        <v>2444</v>
      </c>
      <c r="B312" s="65"/>
      <c r="C312" s="65"/>
      <c r="D312" s="65"/>
      <c r="E312" s="65" t="s">
        <v>496</v>
      </c>
      <c r="F312" s="65" t="s">
        <v>1982</v>
      </c>
      <c r="G312" s="65"/>
      <c r="H312" s="65" t="s">
        <v>2450</v>
      </c>
      <c r="I312" s="65">
        <v>1</v>
      </c>
      <c r="J312" s="65" t="s">
        <v>516</v>
      </c>
      <c r="K312" s="65" t="s">
        <v>719</v>
      </c>
      <c r="L312" s="65" t="s">
        <v>2172</v>
      </c>
      <c r="M312" s="65" t="s">
        <v>720</v>
      </c>
      <c r="N312" s="65" t="s">
        <v>721</v>
      </c>
      <c r="O312" s="65"/>
      <c r="P312" s="65"/>
    </row>
    <row r="313" spans="1:16">
      <c r="A313" s="65" t="s">
        <v>2444</v>
      </c>
      <c r="B313" s="65"/>
      <c r="C313" s="65"/>
      <c r="D313" s="65"/>
      <c r="E313" s="65" t="s">
        <v>496</v>
      </c>
      <c r="F313" s="65" t="s">
        <v>907</v>
      </c>
      <c r="G313" s="65"/>
      <c r="H313" s="65" t="s">
        <v>2451</v>
      </c>
      <c r="I313" s="65">
        <v>11</v>
      </c>
      <c r="J313" s="65" t="s">
        <v>516</v>
      </c>
      <c r="K313" s="65" t="s">
        <v>909</v>
      </c>
      <c r="L313" s="65" t="s">
        <v>2034</v>
      </c>
      <c r="M313" s="65" t="s">
        <v>910</v>
      </c>
      <c r="N313" s="65" t="s">
        <v>911</v>
      </c>
      <c r="O313" s="65"/>
      <c r="P313" s="65"/>
    </row>
    <row r="314" spans="1:16">
      <c r="A314" s="65" t="s">
        <v>2444</v>
      </c>
      <c r="B314" s="65"/>
      <c r="C314" s="65"/>
      <c r="D314" s="65"/>
      <c r="E314" s="65" t="s">
        <v>496</v>
      </c>
      <c r="F314" s="65" t="s">
        <v>2187</v>
      </c>
      <c r="G314" s="65"/>
      <c r="H314" s="65" t="s">
        <v>2229</v>
      </c>
      <c r="I314" s="65">
        <v>1</v>
      </c>
      <c r="J314" s="65" t="s">
        <v>516</v>
      </c>
      <c r="K314" s="65" t="s">
        <v>2189</v>
      </c>
      <c r="L314" s="65"/>
      <c r="M314" s="65"/>
      <c r="N314" s="65"/>
      <c r="O314" s="65"/>
      <c r="P314" s="65"/>
    </row>
    <row r="315" spans="1:16">
      <c r="A315" s="65" t="s">
        <v>2444</v>
      </c>
      <c r="B315" s="65"/>
      <c r="C315" s="65"/>
      <c r="D315" s="65"/>
      <c r="E315" s="65" t="s">
        <v>513</v>
      </c>
      <c r="F315" s="65" t="s">
        <v>498</v>
      </c>
      <c r="G315" s="65"/>
      <c r="H315" s="65" t="s">
        <v>515</v>
      </c>
      <c r="I315" s="65">
        <v>10</v>
      </c>
      <c r="J315" s="65" t="s">
        <v>516</v>
      </c>
      <c r="K315" s="65" t="s">
        <v>501</v>
      </c>
      <c r="L315" s="65" t="s">
        <v>2034</v>
      </c>
      <c r="M315" s="65" t="s">
        <v>517</v>
      </c>
      <c r="N315" s="65" t="s">
        <v>2035</v>
      </c>
      <c r="O315" s="65"/>
      <c r="P315" s="65"/>
    </row>
    <row r="316" spans="1:16">
      <c r="A316" s="65" t="s">
        <v>2452</v>
      </c>
      <c r="B316" s="65"/>
      <c r="C316" s="65"/>
      <c r="D316" s="65"/>
      <c r="E316" s="65" t="s">
        <v>496</v>
      </c>
      <c r="F316" s="65" t="s">
        <v>498</v>
      </c>
      <c r="G316" s="65"/>
      <c r="H316" s="65" t="s">
        <v>806</v>
      </c>
      <c r="I316" s="65">
        <v>10</v>
      </c>
      <c r="J316" s="65" t="s">
        <v>516</v>
      </c>
      <c r="K316" s="65" t="s">
        <v>501</v>
      </c>
      <c r="L316" s="65" t="s">
        <v>2034</v>
      </c>
      <c r="M316" s="65" t="s">
        <v>517</v>
      </c>
      <c r="N316" s="65" t="s">
        <v>2035</v>
      </c>
      <c r="O316" s="65"/>
      <c r="P316" s="65"/>
    </row>
    <row r="317" spans="1:16">
      <c r="A317" s="65" t="s">
        <v>2452</v>
      </c>
      <c r="B317" s="65"/>
      <c r="C317" s="65"/>
      <c r="D317" s="65"/>
      <c r="E317" s="65" t="s">
        <v>496</v>
      </c>
      <c r="F317" s="65" t="s">
        <v>629</v>
      </c>
      <c r="G317" s="65"/>
      <c r="H317" s="65" t="s">
        <v>1540</v>
      </c>
      <c r="I317" s="65">
        <v>8</v>
      </c>
      <c r="J317" s="65" t="s">
        <v>516</v>
      </c>
      <c r="K317" s="65" t="s">
        <v>631</v>
      </c>
      <c r="L317" s="65" t="s">
        <v>2034</v>
      </c>
      <c r="M317" s="65" t="s">
        <v>632</v>
      </c>
      <c r="N317" s="65" t="s">
        <v>508</v>
      </c>
      <c r="O317" s="65"/>
      <c r="P317" s="65"/>
    </row>
    <row r="318" spans="1:16">
      <c r="A318" s="65" t="s">
        <v>2452</v>
      </c>
      <c r="B318" s="65"/>
      <c r="C318" s="65"/>
      <c r="D318" s="65"/>
      <c r="E318" s="65" t="s">
        <v>496</v>
      </c>
      <c r="F318" s="65" t="s">
        <v>2072</v>
      </c>
      <c r="G318" s="65"/>
      <c r="H318" s="65" t="s">
        <v>2073</v>
      </c>
      <c r="I318" s="65">
        <v>36</v>
      </c>
      <c r="J318" s="65" t="s">
        <v>516</v>
      </c>
      <c r="K318" s="65" t="s">
        <v>2074</v>
      </c>
      <c r="L318" s="65"/>
      <c r="M318" s="65"/>
      <c r="N318" s="65"/>
      <c r="O318" s="65"/>
      <c r="P318" s="65"/>
    </row>
    <row r="319" spans="1:16">
      <c r="A319" s="65" t="s">
        <v>2452</v>
      </c>
      <c r="B319" s="65"/>
      <c r="C319" s="65"/>
      <c r="D319" s="65"/>
      <c r="E319" s="65" t="s">
        <v>496</v>
      </c>
      <c r="F319" s="65" t="s">
        <v>2453</v>
      </c>
      <c r="G319" s="65"/>
      <c r="H319" s="65" t="s">
        <v>2454</v>
      </c>
      <c r="I319" s="65">
        <v>1</v>
      </c>
      <c r="J319" s="65" t="s">
        <v>516</v>
      </c>
      <c r="K319" s="65" t="s">
        <v>2455</v>
      </c>
      <c r="L319" s="65"/>
      <c r="M319" s="65"/>
      <c r="N319" s="65"/>
      <c r="O319" s="65"/>
      <c r="P319" s="65"/>
    </row>
    <row r="320" spans="1:16">
      <c r="A320" s="65" t="s">
        <v>2452</v>
      </c>
      <c r="B320" s="65"/>
      <c r="C320" s="65"/>
      <c r="D320" s="65"/>
      <c r="E320" s="65" t="s">
        <v>513</v>
      </c>
      <c r="F320" s="65" t="s">
        <v>746</v>
      </c>
      <c r="G320" s="65"/>
      <c r="H320" s="65" t="s">
        <v>747</v>
      </c>
      <c r="I320" s="65">
        <v>10</v>
      </c>
      <c r="J320" s="65" t="s">
        <v>516</v>
      </c>
      <c r="K320" s="65" t="s">
        <v>501</v>
      </c>
      <c r="L320" s="65" t="s">
        <v>2034</v>
      </c>
      <c r="M320" s="65" t="s">
        <v>517</v>
      </c>
      <c r="N320" s="65" t="s">
        <v>502</v>
      </c>
      <c r="O320" s="65"/>
      <c r="P320" s="65"/>
    </row>
    <row r="321" spans="1:16">
      <c r="A321" s="65" t="s">
        <v>2452</v>
      </c>
      <c r="B321" s="65"/>
      <c r="C321" s="65"/>
      <c r="D321" s="65"/>
      <c r="E321" s="65" t="s">
        <v>513</v>
      </c>
      <c r="F321" s="65" t="s">
        <v>504</v>
      </c>
      <c r="G321" s="65"/>
      <c r="H321" s="65" t="s">
        <v>630</v>
      </c>
      <c r="I321" s="65">
        <v>8</v>
      </c>
      <c r="J321" s="65" t="s">
        <v>516</v>
      </c>
      <c r="K321" s="65" t="s">
        <v>631</v>
      </c>
      <c r="L321" s="65" t="s">
        <v>2034</v>
      </c>
      <c r="M321" s="65" t="s">
        <v>632</v>
      </c>
      <c r="N321" s="65" t="s">
        <v>508</v>
      </c>
      <c r="O321" s="65"/>
      <c r="P321" s="65"/>
    </row>
    <row r="322" spans="1:16">
      <c r="A322" s="65" t="s">
        <v>2452</v>
      </c>
      <c r="B322" s="65"/>
      <c r="C322" s="65"/>
      <c r="D322" s="65"/>
      <c r="E322" s="65" t="s">
        <v>513</v>
      </c>
      <c r="F322" s="65" t="s">
        <v>828</v>
      </c>
      <c r="G322" s="65"/>
      <c r="H322" s="65" t="s">
        <v>635</v>
      </c>
      <c r="I322" s="65">
        <v>80</v>
      </c>
      <c r="J322" s="65" t="s">
        <v>516</v>
      </c>
      <c r="K322" s="65" t="s">
        <v>636</v>
      </c>
      <c r="L322" s="65" t="s">
        <v>2034</v>
      </c>
      <c r="M322" s="65" t="s">
        <v>637</v>
      </c>
      <c r="N322" s="65" t="s">
        <v>638</v>
      </c>
      <c r="O322" s="65"/>
      <c r="P322" s="65"/>
    </row>
    <row r="323" spans="1:16">
      <c r="A323" s="65" t="s">
        <v>2456</v>
      </c>
      <c r="B323" s="65"/>
      <c r="C323" s="65"/>
      <c r="D323" s="65"/>
      <c r="E323" s="65" t="s">
        <v>496</v>
      </c>
      <c r="F323" s="65" t="s">
        <v>498</v>
      </c>
      <c r="G323" s="65"/>
      <c r="H323" s="65" t="s">
        <v>806</v>
      </c>
      <c r="I323" s="65">
        <v>10</v>
      </c>
      <c r="J323" s="65" t="s">
        <v>516</v>
      </c>
      <c r="K323" s="65" t="s">
        <v>501</v>
      </c>
      <c r="L323" s="65" t="s">
        <v>2034</v>
      </c>
      <c r="M323" s="65" t="s">
        <v>517</v>
      </c>
      <c r="N323" s="65" t="s">
        <v>2035</v>
      </c>
      <c r="O323" s="65"/>
      <c r="P323" s="65"/>
    </row>
    <row r="324" spans="1:16">
      <c r="A324" s="65" t="s">
        <v>2456</v>
      </c>
      <c r="B324" s="65"/>
      <c r="C324" s="65"/>
      <c r="D324" s="65"/>
      <c r="E324" s="65" t="s">
        <v>496</v>
      </c>
      <c r="F324" s="65" t="s">
        <v>629</v>
      </c>
      <c r="G324" s="65"/>
      <c r="H324" s="65" t="s">
        <v>1540</v>
      </c>
      <c r="I324" s="65">
        <v>8</v>
      </c>
      <c r="J324" s="65" t="s">
        <v>516</v>
      </c>
      <c r="K324" s="65" t="s">
        <v>631</v>
      </c>
      <c r="L324" s="65" t="s">
        <v>2034</v>
      </c>
      <c r="M324" s="65" t="s">
        <v>632</v>
      </c>
      <c r="N324" s="65" t="s">
        <v>508</v>
      </c>
      <c r="O324" s="65"/>
      <c r="P324" s="65"/>
    </row>
    <row r="325" spans="1:16">
      <c r="A325" s="65" t="s">
        <v>2456</v>
      </c>
      <c r="B325" s="65"/>
      <c r="C325" s="65"/>
      <c r="D325" s="65"/>
      <c r="E325" s="65" t="s">
        <v>496</v>
      </c>
      <c r="F325" s="65" t="s">
        <v>634</v>
      </c>
      <c r="G325" s="65"/>
      <c r="H325" s="65" t="s">
        <v>2092</v>
      </c>
      <c r="I325" s="65">
        <v>80</v>
      </c>
      <c r="J325" s="65" t="s">
        <v>516</v>
      </c>
      <c r="K325" s="65" t="s">
        <v>636</v>
      </c>
      <c r="L325" s="65" t="s">
        <v>2034</v>
      </c>
      <c r="M325" s="65" t="s">
        <v>637</v>
      </c>
      <c r="N325" s="65" t="s">
        <v>2086</v>
      </c>
      <c r="O325" s="65"/>
      <c r="P325" s="65"/>
    </row>
    <row r="326" spans="1:16">
      <c r="A326" s="65" t="s">
        <v>2456</v>
      </c>
      <c r="B326" s="65"/>
      <c r="C326" s="65"/>
      <c r="D326" s="65"/>
      <c r="E326" s="65" t="s">
        <v>496</v>
      </c>
      <c r="F326" s="65" t="s">
        <v>1547</v>
      </c>
      <c r="G326" s="65"/>
      <c r="H326" s="65" t="s">
        <v>2457</v>
      </c>
      <c r="I326" s="65">
        <v>1</v>
      </c>
      <c r="J326" s="65" t="s">
        <v>516</v>
      </c>
      <c r="K326" s="65" t="s">
        <v>2458</v>
      </c>
      <c r="L326" s="65"/>
      <c r="M326" s="65"/>
      <c r="N326" s="65"/>
      <c r="O326" s="65"/>
      <c r="P326" s="65"/>
    </row>
    <row r="327" spans="1:16">
      <c r="A327" s="65" t="s">
        <v>2456</v>
      </c>
      <c r="B327" s="65"/>
      <c r="C327" s="65"/>
      <c r="D327" s="65"/>
      <c r="E327" s="65" t="s">
        <v>496</v>
      </c>
      <c r="F327" s="65" t="s">
        <v>1550</v>
      </c>
      <c r="G327" s="65"/>
      <c r="H327" s="65" t="s">
        <v>2459</v>
      </c>
      <c r="I327" s="65">
        <v>1</v>
      </c>
      <c r="J327" s="65" t="s">
        <v>516</v>
      </c>
      <c r="K327" s="65" t="s">
        <v>2460</v>
      </c>
      <c r="L327" s="65"/>
      <c r="M327" s="65"/>
      <c r="N327" s="65"/>
      <c r="O327" s="65"/>
      <c r="P327" s="65"/>
    </row>
    <row r="328" spans="1:16">
      <c r="A328" s="65" t="s">
        <v>2456</v>
      </c>
      <c r="B328" s="65"/>
      <c r="C328" s="65"/>
      <c r="D328" s="65"/>
      <c r="E328" s="65" t="s">
        <v>496</v>
      </c>
      <c r="F328" s="65" t="s">
        <v>1554</v>
      </c>
      <c r="G328" s="65"/>
      <c r="H328" s="65" t="s">
        <v>2461</v>
      </c>
      <c r="I328" s="65">
        <v>1</v>
      </c>
      <c r="J328" s="65" t="s">
        <v>516</v>
      </c>
      <c r="K328" s="65" t="s">
        <v>2462</v>
      </c>
      <c r="L328" s="65"/>
      <c r="M328" s="65"/>
      <c r="N328" s="65"/>
      <c r="O328" s="65"/>
      <c r="P328" s="65"/>
    </row>
    <row r="329" spans="1:16">
      <c r="A329" s="65" t="s">
        <v>2456</v>
      </c>
      <c r="B329" s="65"/>
      <c r="C329" s="65"/>
      <c r="D329" s="65"/>
      <c r="E329" s="65" t="s">
        <v>496</v>
      </c>
      <c r="F329" s="65" t="s">
        <v>1559</v>
      </c>
      <c r="G329" s="65"/>
      <c r="H329" s="65" t="s">
        <v>2313</v>
      </c>
      <c r="I329" s="65">
        <v>1</v>
      </c>
      <c r="J329" s="65" t="s">
        <v>516</v>
      </c>
      <c r="K329" s="65" t="s">
        <v>2463</v>
      </c>
      <c r="L329" s="65"/>
      <c r="M329" s="65"/>
      <c r="N329" s="65"/>
      <c r="O329" s="65"/>
      <c r="P329" s="65"/>
    </row>
    <row r="330" spans="1:16">
      <c r="A330" s="65" t="s">
        <v>2456</v>
      </c>
      <c r="B330" s="65"/>
      <c r="C330" s="65"/>
      <c r="D330" s="65"/>
      <c r="E330" s="65" t="s">
        <v>496</v>
      </c>
      <c r="F330" s="65" t="s">
        <v>2464</v>
      </c>
      <c r="G330" s="65"/>
      <c r="H330" s="65" t="s">
        <v>2465</v>
      </c>
      <c r="I330" s="65">
        <v>1</v>
      </c>
      <c r="J330" s="65" t="s">
        <v>516</v>
      </c>
      <c r="K330" s="65" t="s">
        <v>2466</v>
      </c>
      <c r="L330" s="65" t="s">
        <v>2034</v>
      </c>
      <c r="M330" s="65" t="s">
        <v>1713</v>
      </c>
      <c r="N330" s="65" t="s">
        <v>1441</v>
      </c>
      <c r="O330" s="65"/>
      <c r="P330" s="65"/>
    </row>
    <row r="331" spans="1:16">
      <c r="A331" s="65" t="s">
        <v>2456</v>
      </c>
      <c r="B331" s="65"/>
      <c r="C331" s="65"/>
      <c r="D331" s="65"/>
      <c r="E331" s="65" t="s">
        <v>513</v>
      </c>
      <c r="F331" s="65" t="s">
        <v>498</v>
      </c>
      <c r="G331" s="65"/>
      <c r="H331" s="65" t="s">
        <v>747</v>
      </c>
      <c r="I331" s="65">
        <v>10</v>
      </c>
      <c r="J331" s="65" t="s">
        <v>516</v>
      </c>
      <c r="K331" s="65" t="s">
        <v>501</v>
      </c>
      <c r="L331" s="65" t="s">
        <v>2034</v>
      </c>
      <c r="M331" s="65" t="s">
        <v>517</v>
      </c>
      <c r="N331" s="65" t="s">
        <v>2035</v>
      </c>
      <c r="O331" s="65"/>
      <c r="P331" s="65"/>
    </row>
    <row r="332" spans="1:16">
      <c r="A332" s="65" t="s">
        <v>2456</v>
      </c>
      <c r="B332" s="65"/>
      <c r="C332" s="65"/>
      <c r="D332" s="65"/>
      <c r="E332" s="65" t="s">
        <v>513</v>
      </c>
      <c r="F332" s="65" t="s">
        <v>629</v>
      </c>
      <c r="G332" s="65"/>
      <c r="H332" s="65" t="s">
        <v>630</v>
      </c>
      <c r="I332" s="65">
        <v>8</v>
      </c>
      <c r="J332" s="65" t="s">
        <v>516</v>
      </c>
      <c r="K332" s="65" t="s">
        <v>631</v>
      </c>
      <c r="L332" s="65" t="s">
        <v>2034</v>
      </c>
      <c r="M332" s="65" t="s">
        <v>632</v>
      </c>
      <c r="N332" s="65" t="s">
        <v>508</v>
      </c>
      <c r="O332" s="65"/>
      <c r="P332" s="65"/>
    </row>
    <row r="333" spans="1:16">
      <c r="A333" s="65" t="s">
        <v>2456</v>
      </c>
      <c r="B333" s="65"/>
      <c r="C333" s="65"/>
      <c r="D333" s="65"/>
      <c r="E333" s="65" t="s">
        <v>513</v>
      </c>
      <c r="F333" s="65" t="s">
        <v>634</v>
      </c>
      <c r="G333" s="65"/>
      <c r="H333" s="65" t="s">
        <v>635</v>
      </c>
      <c r="I333" s="65">
        <v>80</v>
      </c>
      <c r="J333" s="65" t="s">
        <v>516</v>
      </c>
      <c r="K333" s="65" t="s">
        <v>636</v>
      </c>
      <c r="L333" s="65" t="s">
        <v>2034</v>
      </c>
      <c r="M333" s="65" t="s">
        <v>637</v>
      </c>
      <c r="N333" s="65" t="s">
        <v>2086</v>
      </c>
      <c r="O333" s="65"/>
      <c r="P333" s="65"/>
    </row>
    <row r="334" spans="1:16">
      <c r="A334" s="65" t="s">
        <v>2456</v>
      </c>
      <c r="B334" s="65"/>
      <c r="C334" s="65"/>
      <c r="D334" s="65"/>
      <c r="E334" s="65" t="s">
        <v>513</v>
      </c>
      <c r="F334" s="65" t="s">
        <v>1547</v>
      </c>
      <c r="G334" s="65"/>
      <c r="H334" s="65" t="s">
        <v>2467</v>
      </c>
      <c r="I334" s="65">
        <v>1</v>
      </c>
      <c r="J334" s="65" t="s">
        <v>516</v>
      </c>
      <c r="K334" s="65" t="s">
        <v>2458</v>
      </c>
      <c r="L334" s="65"/>
      <c r="M334" s="65"/>
      <c r="N334" s="65"/>
      <c r="O334" s="65"/>
      <c r="P334" s="65"/>
    </row>
    <row r="335" spans="1:16">
      <c r="A335" s="65" t="s">
        <v>2456</v>
      </c>
      <c r="B335" s="65"/>
      <c r="C335" s="65"/>
      <c r="D335" s="65"/>
      <c r="E335" s="65" t="s">
        <v>513</v>
      </c>
      <c r="F335" s="65" t="s">
        <v>1550</v>
      </c>
      <c r="G335" s="65"/>
      <c r="H335" s="65" t="s">
        <v>2468</v>
      </c>
      <c r="I335" s="65">
        <v>1</v>
      </c>
      <c r="J335" s="65" t="s">
        <v>516</v>
      </c>
      <c r="K335" s="65" t="s">
        <v>2460</v>
      </c>
      <c r="L335" s="65"/>
      <c r="M335" s="65"/>
      <c r="N335" s="65"/>
      <c r="O335" s="65"/>
      <c r="P335" s="65"/>
    </row>
    <row r="336" spans="1:16">
      <c r="A336" s="65" t="s">
        <v>2456</v>
      </c>
      <c r="B336" s="65"/>
      <c r="C336" s="65"/>
      <c r="D336" s="65"/>
      <c r="E336" s="65" t="s">
        <v>513</v>
      </c>
      <c r="F336" s="65" t="s">
        <v>1553</v>
      </c>
      <c r="G336" s="65"/>
      <c r="H336" s="65" t="s">
        <v>1555</v>
      </c>
      <c r="I336" s="65">
        <v>1</v>
      </c>
      <c r="J336" s="65" t="s">
        <v>516</v>
      </c>
      <c r="K336" s="65" t="s">
        <v>2462</v>
      </c>
      <c r="L336" s="65"/>
      <c r="M336" s="65"/>
      <c r="N336" s="65"/>
      <c r="O336" s="65"/>
      <c r="P336" s="65"/>
    </row>
    <row r="337" spans="1:16">
      <c r="A337" s="65" t="s">
        <v>2456</v>
      </c>
      <c r="B337" s="65"/>
      <c r="C337" s="65"/>
      <c r="D337" s="65"/>
      <c r="E337" s="65" t="s">
        <v>513</v>
      </c>
      <c r="F337" s="65" t="s">
        <v>1559</v>
      </c>
      <c r="G337" s="65"/>
      <c r="H337" s="65" t="s">
        <v>2352</v>
      </c>
      <c r="I337" s="65">
        <v>1</v>
      </c>
      <c r="J337" s="65" t="s">
        <v>516</v>
      </c>
      <c r="K337" s="65" t="s">
        <v>2463</v>
      </c>
      <c r="L337" s="65"/>
      <c r="M337" s="65"/>
      <c r="N337" s="65"/>
      <c r="O337" s="65"/>
      <c r="P337" s="65"/>
    </row>
    <row r="338" spans="1:16">
      <c r="A338" s="65" t="s">
        <v>2456</v>
      </c>
      <c r="B338" s="65"/>
      <c r="C338" s="65"/>
      <c r="D338" s="65"/>
      <c r="E338" s="65" t="s">
        <v>513</v>
      </c>
      <c r="F338" s="65" t="s">
        <v>2464</v>
      </c>
      <c r="G338" s="65"/>
      <c r="H338" s="65" t="s">
        <v>2469</v>
      </c>
      <c r="I338" s="65">
        <v>1</v>
      </c>
      <c r="J338" s="65" t="s">
        <v>516</v>
      </c>
      <c r="K338" s="65" t="s">
        <v>2466</v>
      </c>
      <c r="L338" s="65" t="s">
        <v>2034</v>
      </c>
      <c r="M338" s="65" t="s">
        <v>1713</v>
      </c>
      <c r="N338" s="65" t="s">
        <v>1441</v>
      </c>
      <c r="O338" s="65"/>
      <c r="P338" s="65"/>
    </row>
    <row r="339" spans="1:16">
      <c r="A339" s="65" t="s">
        <v>377</v>
      </c>
      <c r="B339" s="65"/>
      <c r="C339" s="65"/>
      <c r="D339" s="65"/>
      <c r="E339" s="65" t="s">
        <v>496</v>
      </c>
      <c r="F339" s="65" t="s">
        <v>498</v>
      </c>
      <c r="G339" s="65"/>
      <c r="H339" s="65" t="s">
        <v>806</v>
      </c>
      <c r="I339" s="65">
        <v>10</v>
      </c>
      <c r="J339" s="65" t="s">
        <v>516</v>
      </c>
      <c r="K339" s="65" t="s">
        <v>501</v>
      </c>
      <c r="L339" s="65" t="s">
        <v>2034</v>
      </c>
      <c r="M339" s="65" t="s">
        <v>517</v>
      </c>
      <c r="N339" s="65" t="s">
        <v>2035</v>
      </c>
      <c r="O339" s="65"/>
      <c r="P339" s="65"/>
    </row>
    <row r="340" spans="1:16">
      <c r="A340" s="65" t="s">
        <v>377</v>
      </c>
      <c r="B340" s="65"/>
      <c r="C340" s="65"/>
      <c r="D340" s="65"/>
      <c r="E340" s="65" t="s">
        <v>496</v>
      </c>
      <c r="F340" s="65" t="s">
        <v>629</v>
      </c>
      <c r="G340" s="65"/>
      <c r="H340" s="65" t="s">
        <v>807</v>
      </c>
      <c r="I340" s="65">
        <v>8</v>
      </c>
      <c r="J340" s="65" t="s">
        <v>516</v>
      </c>
      <c r="K340" s="65" t="s">
        <v>631</v>
      </c>
      <c r="L340" s="65" t="s">
        <v>2034</v>
      </c>
      <c r="M340" s="65" t="s">
        <v>632</v>
      </c>
      <c r="N340" s="65" t="s">
        <v>508</v>
      </c>
      <c r="O340" s="65"/>
      <c r="P340" s="65"/>
    </row>
    <row r="341" spans="1:16">
      <c r="A341" s="65" t="s">
        <v>377</v>
      </c>
      <c r="B341" s="65"/>
      <c r="C341" s="65"/>
      <c r="D341" s="65"/>
      <c r="E341" s="65" t="s">
        <v>496</v>
      </c>
      <c r="F341" s="65" t="s">
        <v>2072</v>
      </c>
      <c r="G341" s="65"/>
      <c r="H341" s="65" t="s">
        <v>2073</v>
      </c>
      <c r="I341" s="65">
        <v>36</v>
      </c>
      <c r="J341" s="65" t="s">
        <v>516</v>
      </c>
      <c r="K341" s="65" t="s">
        <v>2074</v>
      </c>
      <c r="L341" s="65"/>
      <c r="M341" s="65"/>
      <c r="N341" s="65"/>
      <c r="O341" s="65"/>
      <c r="P341" s="65"/>
    </row>
    <row r="342" spans="1:16">
      <c r="A342" s="65" t="s">
        <v>377</v>
      </c>
      <c r="B342" s="65"/>
      <c r="C342" s="65"/>
      <c r="D342" s="65"/>
      <c r="E342" s="65" t="s">
        <v>496</v>
      </c>
      <c r="F342" s="65" t="s">
        <v>2470</v>
      </c>
      <c r="G342" s="65"/>
      <c r="H342" s="65" t="s">
        <v>2075</v>
      </c>
      <c r="I342" s="65">
        <v>100</v>
      </c>
      <c r="J342" s="65" t="s">
        <v>2076</v>
      </c>
      <c r="K342" s="65" t="s">
        <v>2471</v>
      </c>
      <c r="L342" s="65"/>
      <c r="M342" s="65"/>
      <c r="N342" s="65"/>
      <c r="O342" s="65" t="s">
        <v>2077</v>
      </c>
      <c r="P342" s="65"/>
    </row>
    <row r="343" spans="1:16">
      <c r="A343" s="65" t="s">
        <v>377</v>
      </c>
      <c r="B343" s="65"/>
      <c r="C343" s="65"/>
      <c r="D343" s="65"/>
      <c r="E343" s="65" t="s">
        <v>496</v>
      </c>
      <c r="F343" s="65" t="s">
        <v>1782</v>
      </c>
      <c r="G343" s="65"/>
      <c r="H343" s="65" t="s">
        <v>2078</v>
      </c>
      <c r="I343" s="65">
        <v>1</v>
      </c>
      <c r="J343" s="65" t="s">
        <v>2076</v>
      </c>
      <c r="K343" s="65" t="s">
        <v>2079</v>
      </c>
      <c r="L343" s="65"/>
      <c r="M343" s="65"/>
      <c r="N343" s="65"/>
      <c r="O343" s="65" t="s">
        <v>2077</v>
      </c>
      <c r="P343" s="65"/>
    </row>
    <row r="344" spans="1:16">
      <c r="A344" s="65" t="s">
        <v>2472</v>
      </c>
      <c r="B344" s="65"/>
      <c r="C344" s="65"/>
      <c r="D344" s="65"/>
      <c r="E344" s="65" t="s">
        <v>496</v>
      </c>
      <c r="F344" s="65" t="s">
        <v>498</v>
      </c>
      <c r="G344" s="65"/>
      <c r="H344" s="65"/>
      <c r="I344" s="65">
        <v>10</v>
      </c>
      <c r="J344" s="65" t="s">
        <v>516</v>
      </c>
      <c r="K344" s="65" t="s">
        <v>501</v>
      </c>
      <c r="L344" s="65" t="s">
        <v>2034</v>
      </c>
      <c r="M344" s="65" t="s">
        <v>517</v>
      </c>
      <c r="N344" s="65" t="s">
        <v>2035</v>
      </c>
      <c r="O344" s="65"/>
      <c r="P344" s="65"/>
    </row>
    <row r="345" spans="1:16">
      <c r="A345" s="65" t="s">
        <v>2472</v>
      </c>
      <c r="B345" s="65"/>
      <c r="C345" s="65"/>
      <c r="D345" s="65"/>
      <c r="E345" s="65" t="s">
        <v>496</v>
      </c>
      <c r="F345" s="65" t="s">
        <v>912</v>
      </c>
      <c r="G345" s="65"/>
      <c r="H345" s="65"/>
      <c r="I345" s="65">
        <v>11</v>
      </c>
      <c r="J345" s="65" t="s">
        <v>516</v>
      </c>
      <c r="K345" s="65" t="s">
        <v>914</v>
      </c>
      <c r="L345" s="65" t="s">
        <v>2034</v>
      </c>
      <c r="M345" s="65" t="s">
        <v>2132</v>
      </c>
      <c r="N345" s="65" t="s">
        <v>916</v>
      </c>
      <c r="O345" s="65"/>
      <c r="P345" s="65"/>
    </row>
    <row r="346" spans="1:16">
      <c r="A346" s="65" t="s">
        <v>2472</v>
      </c>
      <c r="B346" s="65"/>
      <c r="C346" s="65"/>
      <c r="D346" s="65"/>
      <c r="E346" s="65" t="s">
        <v>496</v>
      </c>
      <c r="F346" s="65" t="s">
        <v>1883</v>
      </c>
      <c r="G346" s="65"/>
      <c r="H346" s="65"/>
      <c r="I346" s="65">
        <v>4</v>
      </c>
      <c r="J346" s="65" t="s">
        <v>516</v>
      </c>
      <c r="K346" s="65" t="s">
        <v>920</v>
      </c>
      <c r="L346" s="65" t="s">
        <v>2034</v>
      </c>
      <c r="M346" s="65" t="s">
        <v>921</v>
      </c>
      <c r="N346" s="65" t="s">
        <v>922</v>
      </c>
      <c r="O346" s="65"/>
      <c r="P346" s="65"/>
    </row>
    <row r="347" spans="1:16">
      <c r="A347" s="65" t="s">
        <v>2472</v>
      </c>
      <c r="B347" s="65"/>
      <c r="C347" s="65"/>
      <c r="D347" s="65"/>
      <c r="E347" s="65" t="s">
        <v>496</v>
      </c>
      <c r="F347" s="65" t="s">
        <v>1626</v>
      </c>
      <c r="G347" s="65"/>
      <c r="H347" s="65"/>
      <c r="I347" s="65">
        <v>80</v>
      </c>
      <c r="J347" s="65" t="s">
        <v>516</v>
      </c>
      <c r="K347" s="65" t="s">
        <v>1629</v>
      </c>
      <c r="L347" s="65" t="s">
        <v>2159</v>
      </c>
      <c r="M347" s="65" t="s">
        <v>1630</v>
      </c>
      <c r="N347" s="65" t="s">
        <v>1631</v>
      </c>
      <c r="O347" s="65"/>
      <c r="P347" s="65"/>
    </row>
    <row r="348" spans="1:16">
      <c r="A348" s="65" t="s">
        <v>2472</v>
      </c>
      <c r="B348" s="65"/>
      <c r="C348" s="65"/>
      <c r="D348" s="65"/>
      <c r="E348" s="65" t="s">
        <v>496</v>
      </c>
      <c r="F348" s="65" t="s">
        <v>2161</v>
      </c>
      <c r="G348" s="65"/>
      <c r="H348" s="65"/>
      <c r="I348" s="65">
        <v>3</v>
      </c>
      <c r="J348" s="65" t="s">
        <v>516</v>
      </c>
      <c r="K348" s="65" t="s">
        <v>946</v>
      </c>
      <c r="L348" s="65" t="s">
        <v>2034</v>
      </c>
      <c r="M348" s="65" t="s">
        <v>947</v>
      </c>
      <c r="N348" s="65" t="s">
        <v>948</v>
      </c>
      <c r="O348" s="65"/>
      <c r="P348" s="65"/>
    </row>
    <row r="349" spans="1:16">
      <c r="A349" s="65" t="s">
        <v>2472</v>
      </c>
      <c r="B349" s="65"/>
      <c r="C349" s="65"/>
      <c r="D349" s="65"/>
      <c r="E349" s="65" t="s">
        <v>496</v>
      </c>
      <c r="F349" s="65" t="s">
        <v>1620</v>
      </c>
      <c r="G349" s="65"/>
      <c r="H349" s="65"/>
      <c r="I349" s="65">
        <v>80</v>
      </c>
      <c r="J349" s="65" t="s">
        <v>516</v>
      </c>
      <c r="K349" s="65" t="s">
        <v>1623</v>
      </c>
      <c r="L349" s="65" t="s">
        <v>2159</v>
      </c>
      <c r="M349" s="65" t="s">
        <v>1624</v>
      </c>
      <c r="N349" s="65" t="s">
        <v>1625</v>
      </c>
      <c r="O349" s="65"/>
      <c r="P349" s="65"/>
    </row>
    <row r="350" spans="1:16">
      <c r="A350" s="65" t="s">
        <v>2472</v>
      </c>
      <c r="B350" s="65"/>
      <c r="C350" s="65"/>
      <c r="D350" s="65"/>
      <c r="E350" s="65" t="s">
        <v>496</v>
      </c>
      <c r="F350" s="65" t="s">
        <v>907</v>
      </c>
      <c r="G350" s="65"/>
      <c r="H350" s="65"/>
      <c r="I350" s="65">
        <v>11</v>
      </c>
      <c r="J350" s="65" t="s">
        <v>516</v>
      </c>
      <c r="K350" s="65" t="s">
        <v>909</v>
      </c>
      <c r="L350" s="65" t="s">
        <v>2034</v>
      </c>
      <c r="M350" s="65" t="s">
        <v>910</v>
      </c>
      <c r="N350" s="65" t="s">
        <v>911</v>
      </c>
      <c r="O350" s="65"/>
      <c r="P350" s="65"/>
    </row>
    <row r="351" spans="1:16">
      <c r="A351" s="65" t="s">
        <v>2472</v>
      </c>
      <c r="B351" s="65"/>
      <c r="C351" s="65"/>
      <c r="D351" s="65"/>
      <c r="E351" s="65" t="s">
        <v>496</v>
      </c>
      <c r="F351" s="65" t="s">
        <v>634</v>
      </c>
      <c r="G351" s="65"/>
      <c r="H351" s="65"/>
      <c r="I351" s="65">
        <v>80</v>
      </c>
      <c r="J351" s="65" t="s">
        <v>516</v>
      </c>
      <c r="K351" s="65" t="s">
        <v>636</v>
      </c>
      <c r="L351" s="65" t="s">
        <v>2034</v>
      </c>
      <c r="M351" s="65" t="s">
        <v>637</v>
      </c>
      <c r="N351" s="65" t="s">
        <v>2086</v>
      </c>
      <c r="O351" s="65"/>
      <c r="P351" s="65"/>
    </row>
    <row r="352" spans="1:16">
      <c r="A352" s="65" t="s">
        <v>2472</v>
      </c>
      <c r="B352" s="65"/>
      <c r="C352" s="65"/>
      <c r="D352" s="65"/>
      <c r="E352" s="65" t="s">
        <v>496</v>
      </c>
      <c r="F352" s="65" t="s">
        <v>1643</v>
      </c>
      <c r="G352" s="65"/>
      <c r="H352" s="65"/>
      <c r="I352" s="65">
        <v>11</v>
      </c>
      <c r="J352" s="65" t="s">
        <v>516</v>
      </c>
      <c r="K352" s="65" t="s">
        <v>936</v>
      </c>
      <c r="L352" s="65" t="s">
        <v>2114</v>
      </c>
      <c r="M352" s="65" t="s">
        <v>1159</v>
      </c>
      <c r="N352" s="65" t="s">
        <v>938</v>
      </c>
      <c r="O352" s="65"/>
      <c r="P352" s="65"/>
    </row>
    <row r="353" spans="1:16">
      <c r="A353" s="65" t="s">
        <v>2472</v>
      </c>
      <c r="B353" s="65"/>
      <c r="C353" s="65"/>
      <c r="D353" s="65"/>
      <c r="E353" s="65" t="s">
        <v>496</v>
      </c>
      <c r="F353" s="65" t="s">
        <v>2288</v>
      </c>
      <c r="G353" s="65"/>
      <c r="H353" s="65"/>
      <c r="I353" s="65">
        <v>40</v>
      </c>
      <c r="J353" s="65" t="s">
        <v>516</v>
      </c>
      <c r="K353" s="65" t="s">
        <v>952</v>
      </c>
      <c r="L353" s="65" t="s">
        <v>2114</v>
      </c>
      <c r="M353" s="65" t="s">
        <v>953</v>
      </c>
      <c r="N353" s="65" t="s">
        <v>954</v>
      </c>
      <c r="O353" s="65"/>
      <c r="P353" s="65"/>
    </row>
    <row r="354" spans="1:16">
      <c r="A354" s="65" t="s">
        <v>2472</v>
      </c>
      <c r="B354" s="65"/>
      <c r="C354" s="65"/>
      <c r="D354" s="65"/>
      <c r="E354" s="65" t="s">
        <v>496</v>
      </c>
      <c r="F354" s="65" t="s">
        <v>2473</v>
      </c>
      <c r="G354" s="65"/>
      <c r="H354" s="65"/>
      <c r="I354" s="65">
        <v>80</v>
      </c>
      <c r="J354" s="65" t="s">
        <v>516</v>
      </c>
      <c r="K354" s="65" t="s">
        <v>521</v>
      </c>
      <c r="L354" s="65" t="s">
        <v>2038</v>
      </c>
      <c r="M354" s="65" t="s">
        <v>522</v>
      </c>
      <c r="N354" s="65" t="s">
        <v>523</v>
      </c>
      <c r="O354" s="65"/>
      <c r="P354" s="65"/>
    </row>
    <row r="355" spans="1:16">
      <c r="A355" s="65" t="s">
        <v>2472</v>
      </c>
      <c r="B355" s="65"/>
      <c r="C355" s="65"/>
      <c r="D355" s="65"/>
      <c r="E355" s="65" t="s">
        <v>496</v>
      </c>
      <c r="F355" s="65" t="s">
        <v>2474</v>
      </c>
      <c r="G355" s="65"/>
      <c r="H355" s="65"/>
      <c r="I355" s="65">
        <v>11</v>
      </c>
      <c r="J355" s="65" t="s">
        <v>516</v>
      </c>
      <c r="K355" s="65" t="s">
        <v>925</v>
      </c>
      <c r="L355" s="65" t="s">
        <v>2114</v>
      </c>
      <c r="M355" s="65" t="s">
        <v>926</v>
      </c>
      <c r="N355" s="65" t="s">
        <v>927</v>
      </c>
      <c r="O355" s="65"/>
      <c r="P355" s="65"/>
    </row>
    <row r="356" spans="1:16">
      <c r="A356" s="65" t="s">
        <v>2472</v>
      </c>
      <c r="B356" s="65"/>
      <c r="C356" s="65"/>
      <c r="D356" s="65"/>
      <c r="E356" s="65" t="s">
        <v>496</v>
      </c>
      <c r="F356" s="65" t="s">
        <v>2475</v>
      </c>
      <c r="G356" s="65"/>
      <c r="H356" s="65"/>
      <c r="I356" s="65">
        <v>6</v>
      </c>
      <c r="J356" s="65" t="s">
        <v>516</v>
      </c>
      <c r="K356" s="65" t="s">
        <v>930</v>
      </c>
      <c r="L356" s="65" t="s">
        <v>2114</v>
      </c>
      <c r="M356" s="65" t="s">
        <v>931</v>
      </c>
      <c r="N356" s="65" t="s">
        <v>932</v>
      </c>
      <c r="O356" s="65"/>
      <c r="P356" s="65"/>
    </row>
    <row r="357" spans="1:16">
      <c r="A357" s="65" t="s">
        <v>2472</v>
      </c>
      <c r="B357" s="65"/>
      <c r="C357" s="65"/>
      <c r="D357" s="65"/>
      <c r="E357" s="65" t="s">
        <v>496</v>
      </c>
      <c r="F357" s="65" t="s">
        <v>2286</v>
      </c>
      <c r="G357" s="65"/>
      <c r="H357" s="65"/>
      <c r="I357" s="65">
        <v>10</v>
      </c>
      <c r="J357" s="65" t="s">
        <v>516</v>
      </c>
      <c r="K357" s="65" t="s">
        <v>970</v>
      </c>
      <c r="L357" s="65" t="s">
        <v>2114</v>
      </c>
      <c r="M357" s="65" t="s">
        <v>971</v>
      </c>
      <c r="N357" s="65" t="s">
        <v>972</v>
      </c>
      <c r="O357" s="65"/>
      <c r="P357" s="65"/>
    </row>
    <row r="358" spans="1:16">
      <c r="A358" s="65" t="s">
        <v>2472</v>
      </c>
      <c r="B358" s="65"/>
      <c r="C358" s="65"/>
      <c r="D358" s="65"/>
      <c r="E358" s="65" t="s">
        <v>496</v>
      </c>
      <c r="F358" s="65" t="s">
        <v>2349</v>
      </c>
      <c r="G358" s="65"/>
      <c r="H358" s="65"/>
      <c r="I358" s="65">
        <v>20</v>
      </c>
      <c r="J358" s="65" t="s">
        <v>516</v>
      </c>
      <c r="K358" s="65" t="s">
        <v>1100</v>
      </c>
      <c r="L358" s="65" t="s">
        <v>2114</v>
      </c>
      <c r="M358" s="65" t="s">
        <v>2351</v>
      </c>
      <c r="N358" s="65" t="s">
        <v>1102</v>
      </c>
      <c r="O358" s="65"/>
      <c r="P358" s="65"/>
    </row>
    <row r="359" spans="1:16">
      <c r="A359" s="65" t="s">
        <v>2472</v>
      </c>
      <c r="B359" s="65"/>
      <c r="C359" s="65"/>
      <c r="D359" s="65"/>
      <c r="E359" s="65" t="s">
        <v>496</v>
      </c>
      <c r="F359" s="65" t="s">
        <v>1391</v>
      </c>
      <c r="G359" s="65"/>
      <c r="H359" s="65"/>
      <c r="I359" s="65">
        <v>3</v>
      </c>
      <c r="J359" s="65" t="s">
        <v>516</v>
      </c>
      <c r="K359" s="65" t="s">
        <v>882</v>
      </c>
      <c r="L359" s="65" t="s">
        <v>2114</v>
      </c>
      <c r="M359" s="65" t="s">
        <v>883</v>
      </c>
      <c r="N359" s="65" t="s">
        <v>884</v>
      </c>
      <c r="O359" s="65"/>
      <c r="P359" s="65"/>
    </row>
    <row r="360" spans="1:16">
      <c r="A360" s="65" t="s">
        <v>2472</v>
      </c>
      <c r="B360" s="65"/>
      <c r="C360" s="65"/>
      <c r="D360" s="65"/>
      <c r="E360" s="65" t="s">
        <v>496</v>
      </c>
      <c r="F360" s="65" t="s">
        <v>2476</v>
      </c>
      <c r="G360" s="65"/>
      <c r="H360" s="65"/>
      <c r="I360" s="65">
        <v>3</v>
      </c>
      <c r="J360" s="65" t="s">
        <v>516</v>
      </c>
      <c r="K360" s="65" t="s">
        <v>2477</v>
      </c>
      <c r="L360" s="65"/>
      <c r="M360" s="65"/>
      <c r="N360" s="65"/>
      <c r="O360" s="65"/>
      <c r="P360" s="65"/>
    </row>
    <row r="361" spans="1:16">
      <c r="A361" s="65" t="s">
        <v>2472</v>
      </c>
      <c r="B361" s="65"/>
      <c r="C361" s="65"/>
      <c r="D361" s="65"/>
      <c r="E361" s="65" t="s">
        <v>496</v>
      </c>
      <c r="F361" s="65" t="s">
        <v>2187</v>
      </c>
      <c r="G361" s="65"/>
      <c r="H361" s="65"/>
      <c r="I361" s="65">
        <v>1</v>
      </c>
      <c r="J361" s="65" t="s">
        <v>516</v>
      </c>
      <c r="K361" s="65" t="s">
        <v>2189</v>
      </c>
      <c r="L361" s="65"/>
      <c r="M361" s="65"/>
      <c r="N361" s="65"/>
      <c r="O361" s="65"/>
      <c r="P361" s="65"/>
    </row>
    <row r="362" spans="1:16">
      <c r="A362" s="65" t="s">
        <v>2472</v>
      </c>
      <c r="B362" s="65"/>
      <c r="C362" s="65"/>
      <c r="D362" s="65"/>
      <c r="E362" s="65" t="s">
        <v>513</v>
      </c>
      <c r="F362" s="65" t="s">
        <v>1170</v>
      </c>
      <c r="G362" s="65"/>
      <c r="H362" s="65"/>
      <c r="I362" s="65">
        <v>10</v>
      </c>
      <c r="J362" s="65" t="s">
        <v>516</v>
      </c>
      <c r="K362" s="65" t="s">
        <v>501</v>
      </c>
      <c r="L362" s="65" t="s">
        <v>2034</v>
      </c>
      <c r="M362" s="65" t="s">
        <v>517</v>
      </c>
      <c r="N362" s="65" t="s">
        <v>2035</v>
      </c>
      <c r="O362" s="65"/>
      <c r="P362" s="65"/>
    </row>
    <row r="363" spans="1:16">
      <c r="A363" s="65" t="s">
        <v>2478</v>
      </c>
      <c r="B363" s="65"/>
      <c r="C363" s="65"/>
      <c r="D363" s="65"/>
      <c r="E363" s="65" t="s">
        <v>496</v>
      </c>
      <c r="F363" s="65" t="s">
        <v>2249</v>
      </c>
      <c r="G363" s="65"/>
      <c r="H363" s="65"/>
      <c r="I363" s="65">
        <v>1</v>
      </c>
      <c r="J363" s="65" t="s">
        <v>516</v>
      </c>
      <c r="K363" s="65" t="s">
        <v>1139</v>
      </c>
      <c r="L363" s="65" t="s">
        <v>516</v>
      </c>
      <c r="M363" s="65">
        <v>1</v>
      </c>
      <c r="N363" s="65"/>
      <c r="O363" s="65"/>
      <c r="P363" s="65"/>
    </row>
    <row r="364" spans="1:16">
      <c r="A364" s="65" t="s">
        <v>2478</v>
      </c>
      <c r="B364" s="65"/>
      <c r="C364" s="65"/>
      <c r="D364" s="65"/>
      <c r="E364" s="65" t="s">
        <v>496</v>
      </c>
      <c r="F364" s="65" t="s">
        <v>2479</v>
      </c>
      <c r="G364" s="65"/>
      <c r="H364" s="65"/>
      <c r="I364" s="65">
        <v>1</v>
      </c>
      <c r="J364" s="65" t="s">
        <v>516</v>
      </c>
      <c r="K364" s="65" t="s">
        <v>2480</v>
      </c>
      <c r="L364" s="65" t="s">
        <v>516</v>
      </c>
      <c r="M364" s="65">
        <v>1</v>
      </c>
      <c r="N364" s="65"/>
      <c r="O364" s="65"/>
      <c r="P364" s="65"/>
    </row>
    <row r="365" spans="1:16">
      <c r="A365" s="65" t="s">
        <v>2478</v>
      </c>
      <c r="B365" s="65"/>
      <c r="C365" s="65"/>
      <c r="D365" s="65"/>
      <c r="E365" s="65" t="s">
        <v>496</v>
      </c>
      <c r="F365" s="65" t="s">
        <v>1526</v>
      </c>
      <c r="G365" s="65"/>
      <c r="H365" s="65"/>
      <c r="I365" s="65">
        <v>13</v>
      </c>
      <c r="J365" s="65" t="s">
        <v>516</v>
      </c>
      <c r="K365" s="65" t="s">
        <v>1068</v>
      </c>
      <c r="L365" s="65" t="s">
        <v>2114</v>
      </c>
      <c r="M365" s="65" t="s">
        <v>1183</v>
      </c>
      <c r="N365" s="65" t="s">
        <v>1070</v>
      </c>
      <c r="O365" s="65"/>
      <c r="P365" s="65"/>
    </row>
    <row r="366" spans="1:16">
      <c r="A366" s="65" t="s">
        <v>2478</v>
      </c>
      <c r="B366" s="65"/>
      <c r="C366" s="65"/>
      <c r="D366" s="65"/>
      <c r="E366" s="65" t="s">
        <v>496</v>
      </c>
      <c r="F366" s="65" t="s">
        <v>1170</v>
      </c>
      <c r="G366" s="65"/>
      <c r="H366" s="65"/>
      <c r="I366" s="65">
        <v>10</v>
      </c>
      <c r="J366" s="65" t="s">
        <v>516</v>
      </c>
      <c r="K366" s="65" t="s">
        <v>501</v>
      </c>
      <c r="L366" s="65" t="s">
        <v>2034</v>
      </c>
      <c r="M366" s="65" t="s">
        <v>517</v>
      </c>
      <c r="N366" s="65" t="s">
        <v>2035</v>
      </c>
      <c r="O366" s="65"/>
      <c r="P366" s="65"/>
    </row>
    <row r="367" spans="1:16">
      <c r="A367" s="65" t="s">
        <v>429</v>
      </c>
      <c r="B367" s="65"/>
      <c r="C367" s="65"/>
      <c r="D367" s="65"/>
      <c r="E367" s="65" t="s">
        <v>496</v>
      </c>
      <c r="F367" s="65" t="s">
        <v>1170</v>
      </c>
      <c r="G367" s="65"/>
      <c r="H367" s="65"/>
      <c r="I367" s="65">
        <v>10</v>
      </c>
      <c r="J367" s="65" t="s">
        <v>516</v>
      </c>
      <c r="K367" s="65" t="s">
        <v>2481</v>
      </c>
      <c r="L367" s="65" t="s">
        <v>2034</v>
      </c>
      <c r="M367" s="65" t="s">
        <v>517</v>
      </c>
      <c r="N367" s="65" t="s">
        <v>2035</v>
      </c>
      <c r="O367" s="65" t="s">
        <v>2482</v>
      </c>
      <c r="P367" s="65"/>
    </row>
    <row r="368" spans="1:16">
      <c r="A368" s="65" t="s">
        <v>429</v>
      </c>
      <c r="B368" s="65"/>
      <c r="C368" s="65"/>
      <c r="D368" s="65"/>
      <c r="E368" s="65" t="s">
        <v>496</v>
      </c>
      <c r="F368" s="65" t="s">
        <v>717</v>
      </c>
      <c r="G368" s="65"/>
      <c r="H368" s="65"/>
      <c r="I368" s="65">
        <v>50</v>
      </c>
      <c r="J368" s="65" t="s">
        <v>516</v>
      </c>
      <c r="K368" s="65" t="s">
        <v>845</v>
      </c>
      <c r="L368" s="65" t="s">
        <v>2114</v>
      </c>
      <c r="M368" s="65" t="s">
        <v>1157</v>
      </c>
      <c r="N368" s="65" t="s">
        <v>847</v>
      </c>
      <c r="O368" s="65" t="s">
        <v>2482</v>
      </c>
      <c r="P368" s="65"/>
    </row>
    <row r="369" spans="1:16">
      <c r="A369" s="65" t="s">
        <v>429</v>
      </c>
      <c r="B369" s="65"/>
      <c r="C369" s="65"/>
      <c r="D369" s="65"/>
      <c r="E369" s="65" t="s">
        <v>496</v>
      </c>
      <c r="F369" s="65" t="s">
        <v>2483</v>
      </c>
      <c r="G369" s="65"/>
      <c r="H369" s="65"/>
      <c r="I369" s="65">
        <v>3</v>
      </c>
      <c r="J369" s="65" t="s">
        <v>516</v>
      </c>
      <c r="K369" s="65" t="s">
        <v>2484</v>
      </c>
      <c r="L369" s="65"/>
      <c r="M369" s="65"/>
      <c r="N369" s="65"/>
      <c r="O369" s="65" t="s">
        <v>2482</v>
      </c>
      <c r="P369" s="65"/>
    </row>
    <row r="370" spans="1:16">
      <c r="A370" s="65" t="s">
        <v>429</v>
      </c>
      <c r="B370" s="65"/>
      <c r="C370" s="65"/>
      <c r="D370" s="65"/>
      <c r="E370" s="65" t="s">
        <v>496</v>
      </c>
      <c r="F370" s="65" t="s">
        <v>2187</v>
      </c>
      <c r="G370" s="65"/>
      <c r="H370" s="65"/>
      <c r="I370" s="65">
        <v>1</v>
      </c>
      <c r="J370" s="65" t="s">
        <v>516</v>
      </c>
      <c r="K370" s="65" t="s">
        <v>2485</v>
      </c>
      <c r="L370" s="65"/>
      <c r="M370" s="65"/>
      <c r="N370" s="65"/>
      <c r="O370" s="65" t="s">
        <v>2482</v>
      </c>
      <c r="P370" s="65"/>
    </row>
    <row r="371" spans="1:16">
      <c r="A371" s="65" t="s">
        <v>429</v>
      </c>
      <c r="B371" s="65"/>
      <c r="C371" s="65"/>
      <c r="D371" s="65"/>
      <c r="E371" s="65" t="s">
        <v>513</v>
      </c>
      <c r="F371" s="65" t="s">
        <v>1170</v>
      </c>
      <c r="G371" s="65"/>
      <c r="H371" s="65"/>
      <c r="I371" s="65">
        <v>10</v>
      </c>
      <c r="J371" s="65" t="s">
        <v>516</v>
      </c>
      <c r="K371" s="65" t="s">
        <v>2481</v>
      </c>
      <c r="L371" s="65" t="s">
        <v>2034</v>
      </c>
      <c r="M371" s="65" t="s">
        <v>517</v>
      </c>
      <c r="N371" s="65" t="s">
        <v>2035</v>
      </c>
      <c r="O371" s="65" t="s">
        <v>2482</v>
      </c>
      <c r="P371" s="65"/>
    </row>
    <row r="372" spans="1:16">
      <c r="A372" s="65" t="s">
        <v>2486</v>
      </c>
      <c r="B372" s="65"/>
      <c r="C372" s="65"/>
      <c r="D372" s="65"/>
      <c r="E372" s="65" t="s">
        <v>496</v>
      </c>
      <c r="F372" s="65" t="s">
        <v>498</v>
      </c>
      <c r="G372" s="65"/>
      <c r="H372" s="65"/>
      <c r="I372" s="65">
        <v>10</v>
      </c>
      <c r="J372" s="65" t="s">
        <v>516</v>
      </c>
      <c r="K372" s="65" t="s">
        <v>501</v>
      </c>
      <c r="L372" s="65" t="s">
        <v>2034</v>
      </c>
      <c r="M372" s="65" t="s">
        <v>517</v>
      </c>
      <c r="N372" s="65" t="s">
        <v>2035</v>
      </c>
      <c r="O372" s="65"/>
      <c r="P372" s="65"/>
    </row>
    <row r="373" spans="1:16">
      <c r="A373" s="65" t="s">
        <v>2486</v>
      </c>
      <c r="B373" s="65"/>
      <c r="C373" s="65"/>
      <c r="D373" s="65"/>
      <c r="E373" s="65" t="s">
        <v>496</v>
      </c>
      <c r="F373" s="65" t="s">
        <v>912</v>
      </c>
      <c r="G373" s="65"/>
      <c r="H373" s="65"/>
      <c r="I373" s="65">
        <v>11</v>
      </c>
      <c r="J373" s="65" t="s">
        <v>516</v>
      </c>
      <c r="K373" s="65" t="s">
        <v>914</v>
      </c>
      <c r="L373" s="65" t="s">
        <v>2034</v>
      </c>
      <c r="M373" s="65" t="s">
        <v>2132</v>
      </c>
      <c r="N373" s="65" t="s">
        <v>916</v>
      </c>
      <c r="O373" s="65"/>
      <c r="P373" s="65"/>
    </row>
    <row r="374" spans="1:16">
      <c r="A374" s="65" t="s">
        <v>2486</v>
      </c>
      <c r="B374" s="65"/>
      <c r="C374" s="65"/>
      <c r="D374" s="65"/>
      <c r="E374" s="65" t="s">
        <v>496</v>
      </c>
      <c r="F374" s="65" t="s">
        <v>1883</v>
      </c>
      <c r="G374" s="65"/>
      <c r="H374" s="65"/>
      <c r="I374" s="65">
        <v>4</v>
      </c>
      <c r="J374" s="65" t="s">
        <v>516</v>
      </c>
      <c r="K374" s="65" t="s">
        <v>920</v>
      </c>
      <c r="L374" s="65" t="s">
        <v>2034</v>
      </c>
      <c r="M374" s="65" t="s">
        <v>921</v>
      </c>
      <c r="N374" s="65" t="s">
        <v>922</v>
      </c>
      <c r="O374" s="65"/>
      <c r="P374" s="65"/>
    </row>
    <row r="375" spans="1:16">
      <c r="A375" s="65" t="s">
        <v>2486</v>
      </c>
      <c r="B375" s="65"/>
      <c r="C375" s="65"/>
      <c r="D375" s="65"/>
      <c r="E375" s="65" t="s">
        <v>496</v>
      </c>
      <c r="F375" s="65" t="s">
        <v>1643</v>
      </c>
      <c r="G375" s="65"/>
      <c r="H375" s="65"/>
      <c r="I375" s="65">
        <v>11</v>
      </c>
      <c r="J375" s="65" t="s">
        <v>516</v>
      </c>
      <c r="K375" s="65" t="s">
        <v>936</v>
      </c>
      <c r="L375" s="65" t="s">
        <v>2114</v>
      </c>
      <c r="M375" s="65" t="s">
        <v>1159</v>
      </c>
      <c r="N375" s="65" t="s">
        <v>938</v>
      </c>
      <c r="O375" s="65"/>
      <c r="P375" s="65"/>
    </row>
    <row r="376" spans="1:16">
      <c r="A376" s="65" t="s">
        <v>2486</v>
      </c>
      <c r="B376" s="65"/>
      <c r="C376" s="65"/>
      <c r="D376" s="65"/>
      <c r="E376" s="65" t="s">
        <v>496</v>
      </c>
      <c r="F376" s="65" t="s">
        <v>2161</v>
      </c>
      <c r="G376" s="65"/>
      <c r="H376" s="65"/>
      <c r="I376" s="65">
        <v>3</v>
      </c>
      <c r="J376" s="65" t="s">
        <v>516</v>
      </c>
      <c r="K376" s="65" t="s">
        <v>946</v>
      </c>
      <c r="L376" s="65" t="s">
        <v>2034</v>
      </c>
      <c r="M376" s="65" t="s">
        <v>947</v>
      </c>
      <c r="N376" s="65" t="s">
        <v>948</v>
      </c>
      <c r="O376" s="65"/>
      <c r="P376" s="65"/>
    </row>
    <row r="377" spans="1:16">
      <c r="A377" s="65" t="s">
        <v>2486</v>
      </c>
      <c r="B377" s="65"/>
      <c r="C377" s="65"/>
      <c r="D377" s="65"/>
      <c r="E377" s="65" t="s">
        <v>496</v>
      </c>
      <c r="F377" s="65" t="s">
        <v>1626</v>
      </c>
      <c r="G377" s="65"/>
      <c r="H377" s="65"/>
      <c r="I377" s="65">
        <v>80</v>
      </c>
      <c r="J377" s="65" t="s">
        <v>516</v>
      </c>
      <c r="K377" s="65" t="s">
        <v>1629</v>
      </c>
      <c r="L377" s="65" t="s">
        <v>2159</v>
      </c>
      <c r="M377" s="65" t="s">
        <v>1630</v>
      </c>
      <c r="N377" s="65" t="s">
        <v>1631</v>
      </c>
      <c r="O377" s="65"/>
      <c r="P377" s="65"/>
    </row>
    <row r="378" spans="1:16">
      <c r="A378" s="65" t="s">
        <v>2486</v>
      </c>
      <c r="B378" s="65"/>
      <c r="C378" s="65"/>
      <c r="D378" s="65"/>
      <c r="E378" s="65" t="s">
        <v>496</v>
      </c>
      <c r="F378" s="65" t="s">
        <v>1982</v>
      </c>
      <c r="G378" s="65"/>
      <c r="H378" s="65"/>
      <c r="I378" s="65">
        <v>1</v>
      </c>
      <c r="J378" s="65" t="s">
        <v>516</v>
      </c>
      <c r="K378" s="65" t="s">
        <v>719</v>
      </c>
      <c r="L378" s="65" t="s">
        <v>2172</v>
      </c>
      <c r="M378" s="65" t="s">
        <v>720</v>
      </c>
      <c r="N378" s="65" t="s">
        <v>721</v>
      </c>
      <c r="O378" s="65"/>
      <c r="P378" s="65"/>
    </row>
    <row r="379" spans="1:16">
      <c r="A379" s="65" t="s">
        <v>2486</v>
      </c>
      <c r="B379" s="65"/>
      <c r="C379" s="65"/>
      <c r="D379" s="65"/>
      <c r="E379" s="65" t="s">
        <v>496</v>
      </c>
      <c r="F379" s="65" t="s">
        <v>907</v>
      </c>
      <c r="G379" s="65"/>
      <c r="H379" s="65"/>
      <c r="I379" s="65">
        <v>11</v>
      </c>
      <c r="J379" s="65" t="s">
        <v>516</v>
      </c>
      <c r="K379" s="65" t="s">
        <v>909</v>
      </c>
      <c r="L379" s="65" t="s">
        <v>2034</v>
      </c>
      <c r="M379" s="65" t="s">
        <v>910</v>
      </c>
      <c r="N379" s="65" t="s">
        <v>911</v>
      </c>
      <c r="O379" s="65"/>
      <c r="P379" s="65"/>
    </row>
    <row r="380" spans="1:16">
      <c r="A380" s="65" t="s">
        <v>2486</v>
      </c>
      <c r="B380" s="65"/>
      <c r="C380" s="65"/>
      <c r="D380" s="65"/>
      <c r="E380" s="65" t="s">
        <v>496</v>
      </c>
      <c r="F380" s="65" t="s">
        <v>2187</v>
      </c>
      <c r="G380" s="65"/>
      <c r="H380" s="65"/>
      <c r="I380" s="65">
        <v>1</v>
      </c>
      <c r="J380" s="65" t="s">
        <v>516</v>
      </c>
      <c r="K380" s="65" t="s">
        <v>2189</v>
      </c>
      <c r="L380" s="65"/>
      <c r="M380" s="65"/>
      <c r="N380" s="65"/>
      <c r="O380" s="65"/>
      <c r="P380" s="65"/>
    </row>
    <row r="381" spans="1:16">
      <c r="A381" s="65" t="s">
        <v>2486</v>
      </c>
      <c r="B381" s="65"/>
      <c r="C381" s="65"/>
      <c r="D381" s="65"/>
      <c r="E381" s="65" t="s">
        <v>496</v>
      </c>
      <c r="F381" s="65" t="s">
        <v>2483</v>
      </c>
      <c r="G381" s="65"/>
      <c r="H381" s="65"/>
      <c r="I381" s="65">
        <v>3</v>
      </c>
      <c r="J381" s="65" t="s">
        <v>516</v>
      </c>
      <c r="K381" s="65" t="s">
        <v>2477</v>
      </c>
      <c r="L381" s="65"/>
      <c r="M381" s="65"/>
      <c r="N381" s="65"/>
      <c r="O381" s="65"/>
      <c r="P381" s="65"/>
    </row>
    <row r="382" spans="1:16">
      <c r="A382" s="65" t="s">
        <v>2486</v>
      </c>
      <c r="B382" s="65"/>
      <c r="C382" s="65"/>
      <c r="D382" s="65"/>
      <c r="E382" s="65" t="s">
        <v>513</v>
      </c>
      <c r="F382" s="65" t="s">
        <v>1170</v>
      </c>
      <c r="G382" s="65"/>
      <c r="H382" s="65"/>
      <c r="I382" s="65">
        <v>10</v>
      </c>
      <c r="J382" s="65" t="s">
        <v>516</v>
      </c>
      <c r="K382" s="86" t="s">
        <v>501</v>
      </c>
      <c r="L382" s="65" t="s">
        <v>2034</v>
      </c>
      <c r="M382" s="65" t="s">
        <v>517</v>
      </c>
      <c r="N382" s="65" t="s">
        <v>2035</v>
      </c>
      <c r="O382" s="65"/>
      <c r="P382" s="65"/>
    </row>
    <row r="383" spans="1:16">
      <c r="A383" s="65" t="s">
        <v>391</v>
      </c>
      <c r="B383" s="65"/>
      <c r="C383" s="65"/>
      <c r="D383" s="65"/>
      <c r="E383" s="65" t="s">
        <v>496</v>
      </c>
      <c r="F383" s="65" t="s">
        <v>498</v>
      </c>
      <c r="G383" s="65"/>
      <c r="H383" s="65"/>
      <c r="I383" s="65">
        <v>10</v>
      </c>
      <c r="J383" s="65" t="s">
        <v>516</v>
      </c>
      <c r="K383" s="65" t="s">
        <v>501</v>
      </c>
      <c r="L383" s="65" t="s">
        <v>2034</v>
      </c>
      <c r="M383" s="65" t="s">
        <v>517</v>
      </c>
      <c r="N383" s="65" t="s">
        <v>2035</v>
      </c>
      <c r="O383" s="65"/>
      <c r="P383" s="65"/>
    </row>
    <row r="384" spans="1:16">
      <c r="A384" s="65" t="s">
        <v>391</v>
      </c>
      <c r="B384" s="65"/>
      <c r="C384" s="65"/>
      <c r="D384" s="65"/>
      <c r="E384" s="65" t="s">
        <v>496</v>
      </c>
      <c r="F384" s="65" t="s">
        <v>1541</v>
      </c>
      <c r="G384" s="65"/>
      <c r="H384" s="65"/>
      <c r="I384" s="65">
        <v>13</v>
      </c>
      <c r="J384" s="65" t="s">
        <v>516</v>
      </c>
      <c r="K384" s="65" t="s">
        <v>744</v>
      </c>
      <c r="L384" s="65"/>
      <c r="M384" s="65"/>
      <c r="N384" s="65"/>
      <c r="O384" s="65"/>
      <c r="P384" s="65"/>
    </row>
    <row r="385" spans="1:16">
      <c r="A385" s="65" t="s">
        <v>391</v>
      </c>
      <c r="B385" s="65"/>
      <c r="C385" s="65"/>
      <c r="D385" s="65"/>
      <c r="E385" s="65" t="s">
        <v>496</v>
      </c>
      <c r="F385" s="65" t="s">
        <v>2476</v>
      </c>
      <c r="G385" s="65"/>
      <c r="H385" s="65"/>
      <c r="I385" s="65">
        <v>3</v>
      </c>
      <c r="J385" s="65" t="s">
        <v>516</v>
      </c>
      <c r="K385" s="65" t="s">
        <v>2477</v>
      </c>
      <c r="L385" s="65"/>
      <c r="M385" s="65"/>
      <c r="N385" s="65"/>
      <c r="O385" s="65"/>
      <c r="P385" s="65"/>
    </row>
    <row r="386" spans="1:16">
      <c r="A386" s="65" t="s">
        <v>391</v>
      </c>
      <c r="B386" s="65"/>
      <c r="C386" s="65"/>
      <c r="D386" s="65"/>
      <c r="E386" s="65" t="s">
        <v>496</v>
      </c>
      <c r="F386" s="65" t="s">
        <v>2116</v>
      </c>
      <c r="G386" s="65"/>
      <c r="H386" s="65"/>
      <c r="I386" s="65">
        <v>4</v>
      </c>
      <c r="J386" s="65" t="s">
        <v>516</v>
      </c>
      <c r="K386" s="65" t="s">
        <v>2118</v>
      </c>
      <c r="L386" s="65"/>
      <c r="M386" s="65"/>
      <c r="N386" s="65"/>
      <c r="O386" s="65"/>
      <c r="P386" s="65"/>
    </row>
    <row r="387" spans="1:16">
      <c r="A387" s="65" t="s">
        <v>391</v>
      </c>
      <c r="B387" s="65"/>
      <c r="C387" s="65"/>
      <c r="D387" s="65"/>
      <c r="E387" s="65" t="s">
        <v>496</v>
      </c>
      <c r="F387" s="65" t="s">
        <v>2121</v>
      </c>
      <c r="G387" s="65"/>
      <c r="H387" s="65"/>
      <c r="I387" s="65">
        <v>3</v>
      </c>
      <c r="J387" s="65" t="s">
        <v>516</v>
      </c>
      <c r="K387" s="65" t="s">
        <v>2123</v>
      </c>
      <c r="L387" s="65"/>
      <c r="M387" s="65"/>
      <c r="N387" s="65"/>
      <c r="O387" s="65"/>
    </row>
    <row r="388" spans="1:16">
      <c r="A388" s="65" t="s">
        <v>391</v>
      </c>
      <c r="B388" s="65"/>
      <c r="C388" s="65"/>
      <c r="D388" s="65"/>
      <c r="E388" s="65" t="s">
        <v>496</v>
      </c>
      <c r="F388" s="65" t="s">
        <v>2125</v>
      </c>
      <c r="G388" s="65"/>
      <c r="H388" s="65"/>
      <c r="I388" s="65">
        <v>6</v>
      </c>
      <c r="J388" s="65" t="s">
        <v>516</v>
      </c>
      <c r="K388" s="65" t="s">
        <v>2127</v>
      </c>
      <c r="L388" s="65"/>
      <c r="M388" s="65"/>
      <c r="N388" s="65"/>
      <c r="O388" s="65"/>
    </row>
    <row r="389" spans="1:16">
      <c r="A389" s="65" t="s">
        <v>391</v>
      </c>
      <c r="B389" s="65"/>
      <c r="C389" s="65"/>
      <c r="D389" s="65"/>
      <c r="E389" s="65" t="s">
        <v>496</v>
      </c>
      <c r="F389" s="65" t="s">
        <v>498</v>
      </c>
      <c r="G389" s="65"/>
      <c r="H389" s="65"/>
      <c r="I389" s="65">
        <v>10</v>
      </c>
      <c r="J389" s="65" t="s">
        <v>516</v>
      </c>
      <c r="K389" s="65" t="s">
        <v>501</v>
      </c>
      <c r="L389" s="65" t="s">
        <v>2034</v>
      </c>
      <c r="M389" s="65" t="s">
        <v>517</v>
      </c>
      <c r="N389" s="65" t="s">
        <v>2035</v>
      </c>
      <c r="O389" s="65"/>
    </row>
    <row r="390" spans="1:16">
      <c r="A390" s="65" t="s">
        <v>391</v>
      </c>
      <c r="B390" s="65"/>
      <c r="C390" s="65"/>
      <c r="D390" s="65"/>
      <c r="E390" s="65" t="s">
        <v>496</v>
      </c>
      <c r="F390" s="65" t="s">
        <v>912</v>
      </c>
      <c r="G390" s="65"/>
      <c r="H390" s="65"/>
      <c r="I390" s="65">
        <v>11</v>
      </c>
      <c r="J390" s="65" t="s">
        <v>516</v>
      </c>
      <c r="K390" s="65" t="s">
        <v>914</v>
      </c>
      <c r="L390" s="65" t="s">
        <v>2034</v>
      </c>
      <c r="M390" s="65" t="s">
        <v>2132</v>
      </c>
      <c r="N390" s="65" t="s">
        <v>916</v>
      </c>
      <c r="O390" s="65"/>
    </row>
    <row r="391" spans="1:16">
      <c r="A391" s="65" t="s">
        <v>391</v>
      </c>
      <c r="B391" s="65"/>
      <c r="C391" s="65"/>
      <c r="D391" s="65"/>
      <c r="E391" s="65" t="s">
        <v>496</v>
      </c>
      <c r="F391" s="65" t="s">
        <v>1883</v>
      </c>
      <c r="G391" s="65"/>
      <c r="H391" s="65"/>
      <c r="I391" s="65">
        <v>4</v>
      </c>
      <c r="J391" s="65" t="s">
        <v>516</v>
      </c>
      <c r="K391" s="65" t="s">
        <v>2135</v>
      </c>
      <c r="L391" s="65" t="s">
        <v>2034</v>
      </c>
      <c r="M391" s="65" t="s">
        <v>921</v>
      </c>
      <c r="N391" s="65" t="s">
        <v>2136</v>
      </c>
      <c r="O391" s="65"/>
    </row>
    <row r="392" spans="1:16">
      <c r="A392" s="65" t="s">
        <v>391</v>
      </c>
      <c r="B392" s="65"/>
      <c r="C392" s="65"/>
      <c r="D392" s="65"/>
      <c r="E392" s="65" t="s">
        <v>496</v>
      </c>
      <c r="F392" s="65" t="s">
        <v>923</v>
      </c>
      <c r="G392" s="65"/>
      <c r="H392" s="65"/>
      <c r="I392" s="65">
        <v>11</v>
      </c>
      <c r="J392" s="65" t="s">
        <v>516</v>
      </c>
      <c r="K392" s="65" t="s">
        <v>925</v>
      </c>
      <c r="L392" s="65" t="s">
        <v>2114</v>
      </c>
      <c r="M392" s="65" t="s">
        <v>926</v>
      </c>
      <c r="N392" s="65" t="s">
        <v>927</v>
      </c>
      <c r="O392" s="65"/>
    </row>
    <row r="393" spans="1:16">
      <c r="A393" s="65" t="s">
        <v>391</v>
      </c>
      <c r="B393" s="65"/>
      <c r="C393" s="65"/>
      <c r="D393" s="65"/>
      <c r="E393" s="65" t="s">
        <v>496</v>
      </c>
      <c r="F393" s="65" t="s">
        <v>1640</v>
      </c>
      <c r="G393" s="65"/>
      <c r="H393" s="65"/>
      <c r="I393" s="65">
        <v>6</v>
      </c>
      <c r="J393" s="65" t="s">
        <v>516</v>
      </c>
      <c r="K393" s="65" t="s">
        <v>930</v>
      </c>
      <c r="L393" s="65" t="s">
        <v>2114</v>
      </c>
      <c r="M393" s="65" t="s">
        <v>931</v>
      </c>
      <c r="N393" s="65" t="s">
        <v>932</v>
      </c>
      <c r="O393" s="65"/>
    </row>
    <row r="394" spans="1:16">
      <c r="A394" s="65" t="s">
        <v>391</v>
      </c>
      <c r="B394" s="65"/>
      <c r="C394" s="65"/>
      <c r="D394" s="65"/>
      <c r="E394" s="65" t="s">
        <v>496</v>
      </c>
      <c r="F394" s="65" t="s">
        <v>1643</v>
      </c>
      <c r="G394" s="65"/>
      <c r="H394" s="65"/>
      <c r="I394" s="65">
        <v>11</v>
      </c>
      <c r="J394" s="65" t="s">
        <v>516</v>
      </c>
      <c r="K394" s="65" t="s">
        <v>936</v>
      </c>
      <c r="L394" s="65" t="s">
        <v>2114</v>
      </c>
      <c r="M394" s="65" t="s">
        <v>1159</v>
      </c>
      <c r="N394" s="65" t="s">
        <v>938</v>
      </c>
      <c r="O394" s="65"/>
    </row>
    <row r="395" spans="1:16">
      <c r="A395" s="65" t="s">
        <v>391</v>
      </c>
      <c r="B395" s="65"/>
      <c r="C395" s="65"/>
      <c r="D395" s="65"/>
      <c r="E395" s="65" t="s">
        <v>496</v>
      </c>
      <c r="F395" s="65" t="s">
        <v>2487</v>
      </c>
      <c r="G395" s="65"/>
      <c r="H395" s="65"/>
      <c r="I395" s="65">
        <v>11</v>
      </c>
      <c r="J395" s="65" t="s">
        <v>516</v>
      </c>
      <c r="K395" s="65" t="s">
        <v>1068</v>
      </c>
      <c r="L395" s="65" t="s">
        <v>2114</v>
      </c>
      <c r="M395" s="65" t="s">
        <v>1183</v>
      </c>
      <c r="N395" s="65" t="s">
        <v>1070</v>
      </c>
      <c r="O395" s="65"/>
    </row>
    <row r="396" spans="1:16">
      <c r="A396" s="65" t="s">
        <v>391</v>
      </c>
      <c r="B396" s="65"/>
      <c r="C396" s="65"/>
      <c r="D396" s="65"/>
      <c r="E396" s="65" t="s">
        <v>496</v>
      </c>
      <c r="F396" s="65" t="s">
        <v>623</v>
      </c>
      <c r="G396" s="65"/>
      <c r="H396" s="65"/>
      <c r="I396" s="65">
        <v>60</v>
      </c>
      <c r="J396" s="65" t="s">
        <v>516</v>
      </c>
      <c r="K396" s="65" t="s">
        <v>699</v>
      </c>
      <c r="L396" s="65" t="s">
        <v>2156</v>
      </c>
      <c r="M396" s="65" t="s">
        <v>700</v>
      </c>
      <c r="N396" s="65" t="s">
        <v>627</v>
      </c>
      <c r="O396" s="65"/>
    </row>
    <row r="397" spans="1:16">
      <c r="A397" s="65" t="s">
        <v>391</v>
      </c>
      <c r="B397" s="65"/>
      <c r="C397" s="65"/>
      <c r="D397" s="65"/>
      <c r="E397" s="65" t="s">
        <v>496</v>
      </c>
      <c r="F397" s="65" t="s">
        <v>1626</v>
      </c>
      <c r="G397" s="65"/>
      <c r="H397" s="65"/>
      <c r="I397" s="65">
        <v>80</v>
      </c>
      <c r="J397" s="65" t="s">
        <v>516</v>
      </c>
      <c r="K397" s="65" t="s">
        <v>1629</v>
      </c>
      <c r="L397" s="65" t="s">
        <v>2159</v>
      </c>
      <c r="M397" s="65" t="s">
        <v>1630</v>
      </c>
      <c r="N397" s="65" t="s">
        <v>1631</v>
      </c>
      <c r="O397" s="65"/>
    </row>
    <row r="398" spans="1:16">
      <c r="A398" s="65" t="s">
        <v>391</v>
      </c>
      <c r="B398" s="65"/>
      <c r="C398" s="65"/>
      <c r="D398" s="65"/>
      <c r="E398" s="65" t="s">
        <v>496</v>
      </c>
      <c r="F398" s="65" t="s">
        <v>2161</v>
      </c>
      <c r="G398" s="65"/>
      <c r="H398" s="65"/>
      <c r="I398" s="65">
        <v>3</v>
      </c>
      <c r="J398" s="65" t="s">
        <v>516</v>
      </c>
      <c r="K398" s="65" t="s">
        <v>946</v>
      </c>
      <c r="L398" s="65" t="s">
        <v>2034</v>
      </c>
      <c r="M398" s="65" t="s">
        <v>947</v>
      </c>
      <c r="N398" s="65" t="s">
        <v>948</v>
      </c>
      <c r="O398" s="65"/>
    </row>
    <row r="399" spans="1:16">
      <c r="A399" s="65" t="s">
        <v>391</v>
      </c>
      <c r="B399" s="65"/>
      <c r="C399" s="65"/>
      <c r="D399" s="65"/>
      <c r="E399" s="65" t="s">
        <v>496</v>
      </c>
      <c r="F399" s="65" t="s">
        <v>691</v>
      </c>
      <c r="G399" s="65"/>
      <c r="H399" s="65"/>
      <c r="I399" s="65">
        <v>1</v>
      </c>
      <c r="J399" s="65" t="s">
        <v>516</v>
      </c>
      <c r="K399" s="65" t="s">
        <v>693</v>
      </c>
      <c r="L399" s="65" t="s">
        <v>2156</v>
      </c>
      <c r="M399" s="65" t="s">
        <v>694</v>
      </c>
      <c r="N399" s="65" t="s">
        <v>696</v>
      </c>
      <c r="O399" s="65"/>
    </row>
    <row r="400" spans="1:16">
      <c r="A400" s="65" t="s">
        <v>391</v>
      </c>
      <c r="B400" s="65"/>
      <c r="C400" s="65"/>
      <c r="D400" s="65"/>
      <c r="E400" s="65" t="s">
        <v>496</v>
      </c>
      <c r="F400" s="65" t="s">
        <v>939</v>
      </c>
      <c r="G400" s="65"/>
      <c r="H400" s="65"/>
      <c r="I400" s="65">
        <v>11</v>
      </c>
      <c r="J400" s="65" t="s">
        <v>516</v>
      </c>
      <c r="K400" s="65" t="s">
        <v>940</v>
      </c>
      <c r="L400" s="65" t="s">
        <v>2114</v>
      </c>
      <c r="M400" s="65" t="s">
        <v>1162</v>
      </c>
      <c r="N400" s="65" t="s">
        <v>942</v>
      </c>
      <c r="O400" s="65"/>
    </row>
    <row r="401" spans="1:15">
      <c r="A401" s="65" t="s">
        <v>391</v>
      </c>
      <c r="B401" s="65"/>
      <c r="C401" s="65"/>
      <c r="D401" s="65"/>
      <c r="E401" s="65" t="s">
        <v>496</v>
      </c>
      <c r="F401" s="65" t="s">
        <v>907</v>
      </c>
      <c r="G401" s="65"/>
      <c r="H401" s="65"/>
      <c r="I401" s="65">
        <v>11</v>
      </c>
      <c r="J401" s="65" t="s">
        <v>516</v>
      </c>
      <c r="K401" s="65" t="s">
        <v>909</v>
      </c>
      <c r="L401" s="65" t="s">
        <v>2034</v>
      </c>
      <c r="M401" s="65" t="s">
        <v>910</v>
      </c>
      <c r="N401" s="65" t="s">
        <v>911</v>
      </c>
      <c r="O401" s="65"/>
    </row>
    <row r="402" spans="1:15">
      <c r="A402" s="65" t="s">
        <v>391</v>
      </c>
      <c r="B402" s="65"/>
      <c r="C402" s="65"/>
      <c r="D402" s="65"/>
      <c r="E402" s="65" t="s">
        <v>496</v>
      </c>
      <c r="F402" s="65" t="s">
        <v>2170</v>
      </c>
      <c r="G402" s="65"/>
      <c r="H402" s="65"/>
      <c r="I402" s="65">
        <v>1</v>
      </c>
      <c r="J402" s="65" t="s">
        <v>516</v>
      </c>
      <c r="K402" s="65" t="s">
        <v>703</v>
      </c>
      <c r="L402" s="65" t="s">
        <v>2172</v>
      </c>
      <c r="M402" s="65" t="s">
        <v>704</v>
      </c>
      <c r="N402" s="65" t="s">
        <v>706</v>
      </c>
      <c r="O402" s="65"/>
    </row>
    <row r="403" spans="1:15">
      <c r="A403" s="65" t="s">
        <v>391</v>
      </c>
      <c r="B403" s="65"/>
      <c r="C403" s="65"/>
      <c r="D403" s="65"/>
      <c r="E403" s="65" t="s">
        <v>496</v>
      </c>
      <c r="F403" s="65" t="s">
        <v>2174</v>
      </c>
      <c r="G403" s="65"/>
      <c r="H403" s="65"/>
      <c r="I403" s="65">
        <v>1</v>
      </c>
      <c r="J403" s="65" t="s">
        <v>516</v>
      </c>
      <c r="K403" s="65" t="s">
        <v>709</v>
      </c>
      <c r="L403" s="65" t="s">
        <v>2172</v>
      </c>
      <c r="M403" s="65" t="s">
        <v>710</v>
      </c>
      <c r="N403" s="65" t="s">
        <v>711</v>
      </c>
      <c r="O403" s="65"/>
    </row>
    <row r="404" spans="1:15">
      <c r="A404" s="65" t="s">
        <v>391</v>
      </c>
      <c r="B404" s="65"/>
      <c r="C404" s="65"/>
      <c r="D404" s="65"/>
      <c r="E404" s="65" t="s">
        <v>496</v>
      </c>
      <c r="F404" s="65" t="s">
        <v>2177</v>
      </c>
      <c r="G404" s="65"/>
      <c r="H404" s="65"/>
      <c r="I404" s="65">
        <v>1</v>
      </c>
      <c r="J404" s="65" t="s">
        <v>516</v>
      </c>
      <c r="K404" s="65" t="s">
        <v>714</v>
      </c>
      <c r="L404" s="65" t="s">
        <v>2172</v>
      </c>
      <c r="M404" s="65" t="s">
        <v>715</v>
      </c>
      <c r="N404" s="65" t="s">
        <v>716</v>
      </c>
      <c r="O404" s="65"/>
    </row>
    <row r="405" spans="1:15">
      <c r="A405" s="65" t="s">
        <v>391</v>
      </c>
      <c r="B405" s="65"/>
      <c r="C405" s="65"/>
      <c r="D405" s="65"/>
      <c r="E405" s="65" t="s">
        <v>496</v>
      </c>
      <c r="F405" s="65" t="s">
        <v>2180</v>
      </c>
      <c r="G405" s="65"/>
      <c r="H405" s="65"/>
      <c r="I405" s="65">
        <v>1</v>
      </c>
      <c r="J405" s="65" t="s">
        <v>516</v>
      </c>
      <c r="K405" s="65" t="s">
        <v>719</v>
      </c>
      <c r="L405" s="65" t="s">
        <v>2172</v>
      </c>
      <c r="M405" s="65" t="s">
        <v>720</v>
      </c>
      <c r="N405" s="65" t="s">
        <v>721</v>
      </c>
      <c r="O405" s="65"/>
    </row>
    <row r="406" spans="1:15">
      <c r="A406" s="65" t="s">
        <v>391</v>
      </c>
      <c r="B406" s="65"/>
      <c r="C406" s="65"/>
      <c r="D406" s="65"/>
      <c r="E406" s="65" t="s">
        <v>496</v>
      </c>
      <c r="F406" s="65" t="s">
        <v>1620</v>
      </c>
      <c r="G406" s="65"/>
      <c r="H406" s="65"/>
      <c r="I406" s="65">
        <v>80</v>
      </c>
      <c r="J406" s="65" t="s">
        <v>516</v>
      </c>
      <c r="K406" s="65" t="s">
        <v>1623</v>
      </c>
      <c r="L406" s="65" t="s">
        <v>2159</v>
      </c>
      <c r="M406" s="65" t="s">
        <v>1624</v>
      </c>
      <c r="N406" s="65" t="s">
        <v>1625</v>
      </c>
      <c r="O406" s="65"/>
    </row>
    <row r="407" spans="1:15">
      <c r="A407" s="65" t="s">
        <v>391</v>
      </c>
      <c r="B407" s="65"/>
      <c r="C407" s="65"/>
      <c r="D407" s="65"/>
      <c r="E407" s="65" t="s">
        <v>496</v>
      </c>
      <c r="F407" s="65" t="s">
        <v>1646</v>
      </c>
      <c r="G407" s="65"/>
      <c r="H407" s="65"/>
      <c r="I407" s="65">
        <v>50</v>
      </c>
      <c r="J407" s="65" t="s">
        <v>516</v>
      </c>
      <c r="K407" s="65" t="s">
        <v>845</v>
      </c>
      <c r="L407" s="65" t="s">
        <v>2114</v>
      </c>
      <c r="M407" s="65" t="s">
        <v>1157</v>
      </c>
      <c r="N407" s="65" t="s">
        <v>847</v>
      </c>
      <c r="O407" s="65"/>
    </row>
    <row r="408" spans="1:15">
      <c r="A408" s="65" t="s">
        <v>391</v>
      </c>
      <c r="B408" s="65"/>
      <c r="C408" s="65"/>
      <c r="D408" s="65"/>
      <c r="E408" s="65" t="s">
        <v>513</v>
      </c>
      <c r="F408" s="87" t="s">
        <v>2190</v>
      </c>
      <c r="G408" s="87"/>
      <c r="H408" s="65"/>
      <c r="I408" s="65"/>
      <c r="J408" s="65" t="s">
        <v>516</v>
      </c>
      <c r="K408" s="87" t="s">
        <v>2192</v>
      </c>
      <c r="L408" s="65"/>
      <c r="M408" s="65"/>
      <c r="N408" s="65"/>
      <c r="O408" s="65"/>
    </row>
    <row r="409" spans="1:15">
      <c r="A409" s="65" t="s">
        <v>386</v>
      </c>
      <c r="B409" s="65"/>
      <c r="C409" s="65"/>
      <c r="D409" s="65"/>
      <c r="E409" s="65" t="s">
        <v>496</v>
      </c>
      <c r="F409" s="65" t="s">
        <v>498</v>
      </c>
      <c r="G409" s="65"/>
      <c r="H409" s="65"/>
      <c r="I409" s="65">
        <v>10</v>
      </c>
      <c r="J409" s="65" t="s">
        <v>516</v>
      </c>
      <c r="K409" s="65" t="s">
        <v>501</v>
      </c>
      <c r="L409" s="65"/>
      <c r="M409" s="65"/>
      <c r="N409" s="65" t="s">
        <v>2035</v>
      </c>
      <c r="O409" s="65" t="s">
        <v>2488</v>
      </c>
    </row>
    <row r="410" spans="1:15">
      <c r="A410" s="65" t="s">
        <v>2489</v>
      </c>
      <c r="B410" s="65"/>
      <c r="C410" s="65"/>
      <c r="D410" s="65"/>
      <c r="E410" s="65" t="s">
        <v>496</v>
      </c>
      <c r="F410" s="65" t="s">
        <v>2490</v>
      </c>
      <c r="G410" s="65"/>
      <c r="H410" s="65"/>
      <c r="I410" s="65">
        <v>1</v>
      </c>
      <c r="J410" s="65" t="s">
        <v>516</v>
      </c>
      <c r="K410" s="65" t="s">
        <v>2491</v>
      </c>
      <c r="L410" s="65"/>
      <c r="M410" s="65"/>
      <c r="N410" s="65" t="s">
        <v>2492</v>
      </c>
      <c r="O410" s="65" t="s">
        <v>2488</v>
      </c>
    </row>
    <row r="411" spans="1:15">
      <c r="A411" s="65" t="s">
        <v>2489</v>
      </c>
      <c r="B411" s="65"/>
      <c r="C411" s="65"/>
      <c r="D411" s="65"/>
      <c r="E411" s="65" t="s">
        <v>496</v>
      </c>
      <c r="F411" s="65" t="s">
        <v>2493</v>
      </c>
      <c r="G411" s="65"/>
      <c r="H411" s="65"/>
      <c r="I411" s="65">
        <v>8</v>
      </c>
      <c r="J411" s="65" t="s">
        <v>516</v>
      </c>
      <c r="K411" s="65" t="s">
        <v>2494</v>
      </c>
      <c r="L411" s="65"/>
      <c r="M411" s="65"/>
      <c r="N411" s="65" t="s">
        <v>2495</v>
      </c>
      <c r="O411" s="65" t="s">
        <v>2488</v>
      </c>
    </row>
    <row r="412" spans="1:15">
      <c r="A412" s="65" t="s">
        <v>2489</v>
      </c>
      <c r="B412" s="65"/>
      <c r="C412" s="65"/>
      <c r="D412" s="65"/>
      <c r="E412" s="65" t="s">
        <v>496</v>
      </c>
      <c r="F412" s="65" t="s">
        <v>2496</v>
      </c>
      <c r="G412" s="65"/>
      <c r="H412" s="65"/>
      <c r="I412" s="65">
        <v>8</v>
      </c>
      <c r="J412" s="65" t="s">
        <v>516</v>
      </c>
      <c r="K412" s="65" t="s">
        <v>2497</v>
      </c>
      <c r="L412" s="65"/>
      <c r="M412" s="65"/>
      <c r="N412" s="65" t="s">
        <v>2498</v>
      </c>
      <c r="O412" s="65" t="s">
        <v>2488</v>
      </c>
    </row>
    <row r="413" spans="1:15">
      <c r="A413" s="65" t="s">
        <v>2489</v>
      </c>
      <c r="B413" s="65"/>
      <c r="C413" s="65"/>
      <c r="D413" s="65"/>
      <c r="E413" s="65" t="s">
        <v>496</v>
      </c>
      <c r="F413" s="65" t="s">
        <v>2499</v>
      </c>
      <c r="G413" s="65"/>
      <c r="H413" s="65"/>
      <c r="I413" s="65">
        <v>20</v>
      </c>
      <c r="J413" s="65" t="s">
        <v>516</v>
      </c>
      <c r="K413" s="65" t="s">
        <v>2500</v>
      </c>
      <c r="L413" s="65"/>
      <c r="M413" s="65"/>
      <c r="N413" s="65" t="s">
        <v>2501</v>
      </c>
      <c r="O413" s="65" t="s">
        <v>2488</v>
      </c>
    </row>
    <row r="414" spans="1:15">
      <c r="A414" s="65" t="s">
        <v>2489</v>
      </c>
      <c r="B414" s="65"/>
      <c r="C414" s="65"/>
      <c r="D414" s="65"/>
      <c r="E414" s="65" t="s">
        <v>496</v>
      </c>
      <c r="F414" s="65" t="s">
        <v>2502</v>
      </c>
      <c r="G414" s="65"/>
      <c r="H414" s="65"/>
      <c r="I414" s="65">
        <v>10</v>
      </c>
      <c r="J414" s="65" t="s">
        <v>516</v>
      </c>
      <c r="K414" s="65" t="s">
        <v>2503</v>
      </c>
      <c r="L414" s="65"/>
      <c r="M414" s="65"/>
      <c r="N414" s="65" t="s">
        <v>2504</v>
      </c>
      <c r="O414" s="65" t="s">
        <v>2488</v>
      </c>
    </row>
    <row r="415" spans="1:15">
      <c r="A415" s="65" t="s">
        <v>2489</v>
      </c>
      <c r="B415" s="65"/>
      <c r="C415" s="65"/>
      <c r="D415" s="65"/>
      <c r="E415" s="65" t="s">
        <v>496</v>
      </c>
      <c r="F415" s="65" t="s">
        <v>2505</v>
      </c>
      <c r="G415" s="65"/>
      <c r="H415" s="65"/>
      <c r="I415" s="65">
        <v>10</v>
      </c>
      <c r="J415" s="65" t="s">
        <v>516</v>
      </c>
      <c r="K415" s="65" t="s">
        <v>2506</v>
      </c>
      <c r="L415" s="65"/>
      <c r="M415" s="65"/>
      <c r="N415" s="65" t="s">
        <v>2507</v>
      </c>
      <c r="O415" s="65" t="s">
        <v>2488</v>
      </c>
    </row>
    <row r="416" spans="1:15">
      <c r="A416" s="65" t="s">
        <v>2489</v>
      </c>
      <c r="B416" s="65"/>
      <c r="C416" s="65"/>
      <c r="D416" s="65"/>
      <c r="E416" s="65" t="s">
        <v>513</v>
      </c>
      <c r="F416" s="65" t="s">
        <v>667</v>
      </c>
      <c r="G416" s="65"/>
      <c r="H416" s="65"/>
      <c r="I416" s="65">
        <v>10</v>
      </c>
      <c r="J416" s="65" t="s">
        <v>516</v>
      </c>
      <c r="K416" s="65" t="s">
        <v>741</v>
      </c>
      <c r="L416" s="65" t="s">
        <v>2034</v>
      </c>
      <c r="M416" s="65" t="s">
        <v>517</v>
      </c>
      <c r="N416" s="65" t="s">
        <v>2035</v>
      </c>
      <c r="O416" s="65" t="s">
        <v>2488</v>
      </c>
    </row>
    <row r="417" spans="1:15">
      <c r="A417" s="65" t="s">
        <v>2508</v>
      </c>
      <c r="B417" s="65"/>
      <c r="C417" s="65"/>
      <c r="D417" s="65"/>
      <c r="E417" s="65" t="s">
        <v>496</v>
      </c>
      <c r="F417" s="65" t="s">
        <v>498</v>
      </c>
      <c r="G417" s="65"/>
      <c r="H417" s="65"/>
      <c r="I417" s="65">
        <v>10</v>
      </c>
      <c r="J417" s="65" t="s">
        <v>516</v>
      </c>
      <c r="K417" s="65" t="s">
        <v>501</v>
      </c>
      <c r="L417" s="65" t="s">
        <v>2034</v>
      </c>
      <c r="M417" s="65" t="s">
        <v>517</v>
      </c>
      <c r="N417" s="65" t="s">
        <v>2035</v>
      </c>
      <c r="O417" s="65"/>
    </row>
    <row r="418" spans="1:15">
      <c r="A418" s="65" t="s">
        <v>2508</v>
      </c>
      <c r="B418" s="65"/>
      <c r="C418" s="65"/>
      <c r="D418" s="65"/>
      <c r="E418" s="65" t="s">
        <v>496</v>
      </c>
      <c r="F418" s="65" t="s">
        <v>2509</v>
      </c>
      <c r="G418" s="65"/>
      <c r="H418" s="65"/>
      <c r="I418" s="65">
        <v>10</v>
      </c>
      <c r="J418" s="65" t="s">
        <v>516</v>
      </c>
      <c r="K418" s="65" t="s">
        <v>2199</v>
      </c>
      <c r="L418" s="65"/>
      <c r="M418" s="65"/>
      <c r="N418" s="65"/>
      <c r="O418" s="65"/>
    </row>
    <row r="419" spans="1:15">
      <c r="A419" s="65" t="s">
        <v>2508</v>
      </c>
      <c r="B419" s="65"/>
      <c r="C419" s="65"/>
      <c r="D419" s="65"/>
      <c r="E419" s="65" t="s">
        <v>496</v>
      </c>
      <c r="F419" s="65" t="s">
        <v>2170</v>
      </c>
      <c r="G419" s="65"/>
      <c r="H419" s="65"/>
      <c r="I419" s="65">
        <v>5</v>
      </c>
      <c r="J419" s="65" t="s">
        <v>516</v>
      </c>
      <c r="K419" s="65" t="s">
        <v>703</v>
      </c>
      <c r="L419" s="65" t="s">
        <v>2172</v>
      </c>
      <c r="M419" s="65" t="s">
        <v>704</v>
      </c>
      <c r="N419" s="65" t="s">
        <v>706</v>
      </c>
      <c r="O419" s="65"/>
    </row>
    <row r="420" spans="1:15">
      <c r="A420" s="65" t="s">
        <v>2508</v>
      </c>
      <c r="B420" s="65"/>
      <c r="C420" s="65"/>
      <c r="D420" s="65"/>
      <c r="E420" s="65" t="s">
        <v>496</v>
      </c>
      <c r="F420" s="65" t="s">
        <v>2174</v>
      </c>
      <c r="G420" s="65"/>
      <c r="H420" s="65"/>
      <c r="I420" s="65">
        <v>1</v>
      </c>
      <c r="J420" s="65" t="s">
        <v>516</v>
      </c>
      <c r="K420" s="65" t="s">
        <v>709</v>
      </c>
      <c r="L420" s="65" t="s">
        <v>2172</v>
      </c>
      <c r="M420" s="65" t="s">
        <v>710</v>
      </c>
      <c r="N420" s="65" t="s">
        <v>711</v>
      </c>
      <c r="O420" s="65"/>
    </row>
    <row r="421" spans="1:15">
      <c r="A421" s="65" t="s">
        <v>2508</v>
      </c>
      <c r="B421" s="65"/>
      <c r="C421" s="65"/>
      <c r="D421" s="65"/>
      <c r="E421" s="65" t="s">
        <v>496</v>
      </c>
      <c r="F421" s="65" t="s">
        <v>2177</v>
      </c>
      <c r="G421" s="65"/>
      <c r="H421" s="65"/>
      <c r="I421" s="65">
        <v>1</v>
      </c>
      <c r="J421" s="65" t="s">
        <v>516</v>
      </c>
      <c r="K421" s="65" t="s">
        <v>714</v>
      </c>
      <c r="L421" s="65" t="s">
        <v>2172</v>
      </c>
      <c r="M421" s="65" t="s">
        <v>715</v>
      </c>
      <c r="N421" s="65" t="s">
        <v>716</v>
      </c>
      <c r="O421" s="65"/>
    </row>
    <row r="422" spans="1:15">
      <c r="A422" s="65" t="s">
        <v>2508</v>
      </c>
      <c r="B422" s="65"/>
      <c r="C422" s="65"/>
      <c r="D422" s="65"/>
      <c r="E422" s="65" t="s">
        <v>496</v>
      </c>
      <c r="F422" s="65" t="s">
        <v>2180</v>
      </c>
      <c r="G422" s="65"/>
      <c r="H422" s="65"/>
      <c r="I422" s="65">
        <v>1</v>
      </c>
      <c r="J422" s="65" t="s">
        <v>516</v>
      </c>
      <c r="K422" s="65" t="s">
        <v>719</v>
      </c>
      <c r="L422" s="65" t="s">
        <v>2172</v>
      </c>
      <c r="M422" s="65" t="s">
        <v>720</v>
      </c>
      <c r="N422" s="65" t="s">
        <v>721</v>
      </c>
      <c r="O422" s="65"/>
    </row>
    <row r="423" spans="1:15">
      <c r="A423" s="65" t="s">
        <v>2508</v>
      </c>
      <c r="B423" s="65"/>
      <c r="C423" s="65"/>
      <c r="D423" s="65"/>
      <c r="E423" s="65" t="s">
        <v>496</v>
      </c>
      <c r="F423" s="65" t="s">
        <v>2476</v>
      </c>
      <c r="G423" s="65"/>
      <c r="H423" s="65"/>
      <c r="I423" s="65">
        <v>1</v>
      </c>
      <c r="J423" s="65" t="s">
        <v>516</v>
      </c>
      <c r="K423" s="65" t="s">
        <v>2477</v>
      </c>
      <c r="L423" s="65"/>
      <c r="M423" s="65"/>
      <c r="N423" s="65"/>
      <c r="O423" s="65"/>
    </row>
    <row r="424" spans="1:15">
      <c r="A424" s="65" t="s">
        <v>2508</v>
      </c>
      <c r="B424" s="65"/>
      <c r="C424" s="65"/>
      <c r="D424" s="65"/>
      <c r="E424" s="65" t="s">
        <v>513</v>
      </c>
      <c r="F424" s="65" t="s">
        <v>498</v>
      </c>
      <c r="G424" s="65"/>
      <c r="H424" s="65"/>
      <c r="I424" s="65">
        <v>10</v>
      </c>
      <c r="J424" s="65" t="s">
        <v>516</v>
      </c>
      <c r="K424" s="65" t="s">
        <v>501</v>
      </c>
      <c r="L424" s="65" t="s">
        <v>2034</v>
      </c>
      <c r="M424" s="65" t="s">
        <v>517</v>
      </c>
      <c r="N424" s="65" t="s">
        <v>2035</v>
      </c>
      <c r="O424" s="65"/>
    </row>
    <row r="425" spans="1:15">
      <c r="A425" s="65" t="s">
        <v>2508</v>
      </c>
      <c r="B425" s="65"/>
      <c r="C425" s="65"/>
      <c r="D425" s="65"/>
      <c r="E425" s="65" t="s">
        <v>513</v>
      </c>
      <c r="F425" s="65" t="s">
        <v>2197</v>
      </c>
      <c r="G425" s="65"/>
      <c r="H425" s="65"/>
      <c r="I425" s="65">
        <v>10</v>
      </c>
      <c r="J425" s="65" t="s">
        <v>516</v>
      </c>
      <c r="K425" s="65" t="s">
        <v>2199</v>
      </c>
      <c r="L425" s="65"/>
      <c r="M425" s="65"/>
      <c r="N425" s="65"/>
      <c r="O425" s="65"/>
    </row>
    <row r="426" spans="1:15">
      <c r="A426" s="65" t="s">
        <v>2508</v>
      </c>
      <c r="B426" s="65"/>
      <c r="C426" s="65"/>
      <c r="D426" s="65"/>
      <c r="E426" s="65" t="s">
        <v>513</v>
      </c>
      <c r="F426" s="65" t="s">
        <v>2170</v>
      </c>
      <c r="G426" s="65"/>
      <c r="H426" s="65"/>
      <c r="I426" s="65">
        <v>5</v>
      </c>
      <c r="J426" s="65" t="s">
        <v>516</v>
      </c>
      <c r="K426" s="65" t="s">
        <v>703</v>
      </c>
      <c r="L426" s="65" t="s">
        <v>2172</v>
      </c>
      <c r="M426" s="65" t="s">
        <v>704</v>
      </c>
      <c r="N426" s="65" t="s">
        <v>706</v>
      </c>
      <c r="O426" s="65"/>
    </row>
    <row r="427" spans="1:15">
      <c r="A427" s="65" t="s">
        <v>2508</v>
      </c>
      <c r="B427" s="65"/>
      <c r="C427" s="65"/>
      <c r="D427" s="65"/>
      <c r="E427" s="65" t="s">
        <v>513</v>
      </c>
      <c r="F427" s="65" t="s">
        <v>2174</v>
      </c>
      <c r="G427" s="65"/>
      <c r="H427" s="65"/>
      <c r="I427" s="65">
        <v>1</v>
      </c>
      <c r="J427" s="65" t="s">
        <v>516</v>
      </c>
      <c r="K427" s="65" t="s">
        <v>709</v>
      </c>
      <c r="L427" s="65" t="s">
        <v>2172</v>
      </c>
      <c r="M427" s="65" t="s">
        <v>710</v>
      </c>
      <c r="N427" s="65" t="s">
        <v>711</v>
      </c>
      <c r="O427" s="65"/>
    </row>
    <row r="428" spans="1:15">
      <c r="A428" s="65" t="s">
        <v>2508</v>
      </c>
      <c r="B428" s="65"/>
      <c r="C428" s="65"/>
      <c r="D428" s="65"/>
      <c r="E428" s="65" t="s">
        <v>513</v>
      </c>
      <c r="F428" s="65" t="s">
        <v>2177</v>
      </c>
      <c r="G428" s="65"/>
      <c r="H428" s="65"/>
      <c r="I428" s="65">
        <v>1</v>
      </c>
      <c r="J428" s="65" t="s">
        <v>516</v>
      </c>
      <c r="K428" s="65" t="s">
        <v>714</v>
      </c>
      <c r="L428" s="65" t="s">
        <v>2172</v>
      </c>
      <c r="M428" s="65" t="s">
        <v>715</v>
      </c>
      <c r="N428" s="65" t="s">
        <v>716</v>
      </c>
      <c r="O428" s="65"/>
    </row>
    <row r="429" spans="1:15">
      <c r="A429" s="65" t="s">
        <v>2508</v>
      </c>
      <c r="B429" s="65"/>
      <c r="C429" s="65"/>
      <c r="D429" s="65"/>
      <c r="E429" s="65" t="s">
        <v>513</v>
      </c>
      <c r="F429" s="65" t="s">
        <v>2180</v>
      </c>
      <c r="G429" s="65"/>
      <c r="H429" s="65"/>
      <c r="I429" s="65">
        <v>1</v>
      </c>
      <c r="J429" s="65" t="s">
        <v>516</v>
      </c>
      <c r="K429" s="65" t="s">
        <v>719</v>
      </c>
      <c r="L429" s="65" t="s">
        <v>2172</v>
      </c>
      <c r="M429" s="65" t="s">
        <v>720</v>
      </c>
      <c r="N429" s="65" t="s">
        <v>721</v>
      </c>
      <c r="O429" s="65"/>
    </row>
    <row r="430" spans="1:15">
      <c r="A430" s="65" t="s">
        <v>2510</v>
      </c>
      <c r="B430" s="65"/>
      <c r="C430" s="65"/>
      <c r="D430" s="65"/>
      <c r="E430" s="65" t="s">
        <v>496</v>
      </c>
      <c r="F430" s="65" t="s">
        <v>2272</v>
      </c>
      <c r="G430" s="65"/>
      <c r="H430" s="65"/>
      <c r="I430" s="65">
        <v>10</v>
      </c>
      <c r="J430" s="65" t="s">
        <v>516</v>
      </c>
      <c r="K430" s="65" t="s">
        <v>865</v>
      </c>
      <c r="L430" s="65"/>
      <c r="M430" s="65"/>
      <c r="N430" s="65" t="s">
        <v>867</v>
      </c>
      <c r="O430" s="65"/>
    </row>
    <row r="431" spans="1:15">
      <c r="A431" s="65" t="s">
        <v>2510</v>
      </c>
      <c r="B431" s="65"/>
      <c r="C431" s="65"/>
      <c r="D431" s="65"/>
      <c r="E431" s="65" t="s">
        <v>496</v>
      </c>
      <c r="F431" s="65" t="s">
        <v>498</v>
      </c>
      <c r="G431" s="65"/>
      <c r="H431" s="65"/>
      <c r="I431" s="65">
        <v>10</v>
      </c>
      <c r="J431" s="65" t="s">
        <v>516</v>
      </c>
      <c r="K431" s="65" t="s">
        <v>501</v>
      </c>
      <c r="L431" s="65" t="s">
        <v>2034</v>
      </c>
      <c r="M431" s="65" t="s">
        <v>517</v>
      </c>
      <c r="N431" s="65" t="s">
        <v>2035</v>
      </c>
      <c r="O431" s="65"/>
    </row>
    <row r="432" spans="1:15">
      <c r="A432" s="65" t="s">
        <v>2510</v>
      </c>
      <c r="B432" s="65"/>
      <c r="C432" s="65"/>
      <c r="D432" s="65"/>
      <c r="E432" s="65" t="s">
        <v>496</v>
      </c>
      <c r="F432" s="65" t="s">
        <v>2271</v>
      </c>
      <c r="G432" s="65"/>
      <c r="H432" s="65"/>
      <c r="I432" s="65">
        <v>8</v>
      </c>
      <c r="J432" s="65" t="s">
        <v>516</v>
      </c>
      <c r="K432" s="65" t="s">
        <v>631</v>
      </c>
      <c r="L432" s="65" t="s">
        <v>2034</v>
      </c>
      <c r="M432" s="65" t="s">
        <v>632</v>
      </c>
      <c r="N432" s="65" t="s">
        <v>508</v>
      </c>
      <c r="O432" s="65"/>
    </row>
    <row r="433" spans="1:15">
      <c r="A433" s="65" t="s">
        <v>2510</v>
      </c>
      <c r="B433" s="65"/>
      <c r="C433" s="65"/>
      <c r="D433" s="65"/>
      <c r="E433" s="65" t="s">
        <v>496</v>
      </c>
      <c r="F433" s="65" t="s">
        <v>2511</v>
      </c>
      <c r="G433" s="65"/>
      <c r="H433" s="65"/>
      <c r="I433" s="65">
        <v>8</v>
      </c>
      <c r="J433" s="65" t="s">
        <v>516</v>
      </c>
      <c r="K433" s="65" t="s">
        <v>2512</v>
      </c>
      <c r="L433" s="65" t="s">
        <v>2034</v>
      </c>
      <c r="M433" s="65" t="s">
        <v>1052</v>
      </c>
      <c r="N433" s="65" t="s">
        <v>2513</v>
      </c>
      <c r="O433" s="65"/>
    </row>
    <row r="434" spans="1:15">
      <c r="A434" s="65" t="s">
        <v>2510</v>
      </c>
      <c r="B434" s="65"/>
      <c r="C434" s="65"/>
      <c r="D434" s="65"/>
      <c r="E434" s="65" t="s">
        <v>496</v>
      </c>
      <c r="F434" s="65" t="s">
        <v>779</v>
      </c>
      <c r="G434" s="65"/>
      <c r="H434" s="65"/>
      <c r="I434" s="65">
        <v>4</v>
      </c>
      <c r="J434" s="65" t="s">
        <v>516</v>
      </c>
      <c r="K434" s="65" t="s">
        <v>1027</v>
      </c>
      <c r="L434" s="65" t="s">
        <v>2034</v>
      </c>
      <c r="M434" s="65" t="s">
        <v>1028</v>
      </c>
      <c r="N434" s="65" t="s">
        <v>1029</v>
      </c>
      <c r="O434" s="65"/>
    </row>
    <row r="435" spans="1:15">
      <c r="A435" s="65" t="s">
        <v>2510</v>
      </c>
      <c r="B435" s="65"/>
      <c r="C435" s="65"/>
      <c r="D435" s="65"/>
      <c r="E435" s="65" t="s">
        <v>496</v>
      </c>
      <c r="F435" s="65" t="s">
        <v>634</v>
      </c>
      <c r="G435" s="65"/>
      <c r="H435" s="65"/>
      <c r="I435" s="65">
        <v>80</v>
      </c>
      <c r="J435" s="65" t="s">
        <v>516</v>
      </c>
      <c r="K435" s="65" t="s">
        <v>636</v>
      </c>
      <c r="L435" s="65" t="s">
        <v>2034</v>
      </c>
      <c r="M435" s="65" t="s">
        <v>637</v>
      </c>
      <c r="N435" s="65" t="s">
        <v>2086</v>
      </c>
      <c r="O435" s="65"/>
    </row>
    <row r="436" spans="1:15">
      <c r="A436" s="65" t="s">
        <v>2510</v>
      </c>
      <c r="B436" s="65"/>
      <c r="C436" s="65"/>
      <c r="D436" s="65"/>
      <c r="E436" s="65" t="s">
        <v>496</v>
      </c>
      <c r="F436" s="65" t="s">
        <v>2322</v>
      </c>
      <c r="G436" s="65"/>
      <c r="H436" s="65"/>
      <c r="I436" s="65">
        <v>1</v>
      </c>
      <c r="J436" s="65" t="s">
        <v>516</v>
      </c>
      <c r="K436" s="65" t="s">
        <v>648</v>
      </c>
      <c r="L436" s="65" t="s">
        <v>2034</v>
      </c>
      <c r="M436" s="65" t="s">
        <v>649</v>
      </c>
      <c r="N436" s="65" t="s">
        <v>651</v>
      </c>
      <c r="O436" s="65"/>
    </row>
    <row r="437" spans="1:15">
      <c r="A437" s="65" t="s">
        <v>2510</v>
      </c>
      <c r="B437" s="65"/>
      <c r="C437" s="65"/>
      <c r="D437" s="65"/>
      <c r="E437" s="65" t="s">
        <v>496</v>
      </c>
      <c r="F437" s="65" t="s">
        <v>761</v>
      </c>
      <c r="G437" s="65"/>
      <c r="H437" s="65"/>
      <c r="I437" s="65">
        <v>2</v>
      </c>
      <c r="J437" s="65" t="s">
        <v>516</v>
      </c>
      <c r="K437" s="65" t="s">
        <v>1077</v>
      </c>
      <c r="L437" s="65" t="s">
        <v>2034</v>
      </c>
      <c r="M437" s="65" t="s">
        <v>765</v>
      </c>
      <c r="N437" s="65" t="s">
        <v>766</v>
      </c>
      <c r="O437" s="65"/>
    </row>
    <row r="438" spans="1:15">
      <c r="A438" s="65" t="s">
        <v>2510</v>
      </c>
      <c r="B438" s="65"/>
      <c r="C438" s="65"/>
      <c r="D438" s="65"/>
      <c r="E438" s="65" t="s">
        <v>496</v>
      </c>
      <c r="F438" s="65" t="s">
        <v>1256</v>
      </c>
      <c r="G438" s="65"/>
      <c r="H438" s="65"/>
      <c r="I438" s="65">
        <v>2</v>
      </c>
      <c r="J438" s="65" t="s">
        <v>516</v>
      </c>
      <c r="K438" s="65" t="s">
        <v>891</v>
      </c>
      <c r="L438" s="65" t="s">
        <v>2034</v>
      </c>
      <c r="M438" s="65" t="s">
        <v>892</v>
      </c>
      <c r="N438" s="65" t="s">
        <v>893</v>
      </c>
      <c r="O438" s="65"/>
    </row>
    <row r="439" spans="1:15">
      <c r="A439" s="65" t="s">
        <v>2510</v>
      </c>
      <c r="B439" s="65"/>
      <c r="C439" s="65"/>
      <c r="D439" s="65"/>
      <c r="E439" s="65" t="s">
        <v>496</v>
      </c>
      <c r="F439" s="65" t="s">
        <v>2514</v>
      </c>
      <c r="G439" s="65"/>
      <c r="H439" s="65"/>
      <c r="I439" s="65">
        <v>2</v>
      </c>
      <c r="J439" s="65" t="s">
        <v>516</v>
      </c>
      <c r="K439" s="65" t="s">
        <v>995</v>
      </c>
      <c r="L439" s="65" t="s">
        <v>2114</v>
      </c>
      <c r="M439" s="65" t="s">
        <v>959</v>
      </c>
      <c r="N439" s="65" t="s">
        <v>2515</v>
      </c>
      <c r="O439" s="65"/>
    </row>
    <row r="440" spans="1:15">
      <c r="A440" s="65" t="s">
        <v>2510</v>
      </c>
      <c r="B440" s="65"/>
      <c r="C440" s="65"/>
      <c r="D440" s="65"/>
      <c r="E440" s="65" t="s">
        <v>496</v>
      </c>
      <c r="F440" s="65" t="s">
        <v>2516</v>
      </c>
      <c r="G440" s="65"/>
      <c r="H440" s="65"/>
      <c r="I440" s="65">
        <v>2</v>
      </c>
      <c r="J440" s="65" t="s">
        <v>516</v>
      </c>
      <c r="K440" s="65" t="s">
        <v>958</v>
      </c>
      <c r="L440" s="65" t="s">
        <v>2114</v>
      </c>
      <c r="M440" s="65" t="s">
        <v>959</v>
      </c>
      <c r="N440" s="65" t="s">
        <v>2515</v>
      </c>
      <c r="O440" s="65"/>
    </row>
    <row r="441" spans="1:15">
      <c r="A441" s="65" t="s">
        <v>2510</v>
      </c>
      <c r="B441" s="65"/>
      <c r="C441" s="65"/>
      <c r="D441" s="65"/>
      <c r="E441" s="65" t="s">
        <v>496</v>
      </c>
      <c r="F441" s="65" t="s">
        <v>533</v>
      </c>
      <c r="G441" s="65"/>
      <c r="H441" s="65"/>
      <c r="I441" s="65">
        <v>10</v>
      </c>
      <c r="J441" s="65" t="s">
        <v>516</v>
      </c>
      <c r="K441" s="65" t="s">
        <v>535</v>
      </c>
      <c r="L441" s="65" t="s">
        <v>2038</v>
      </c>
      <c r="M441" s="65" t="s">
        <v>536</v>
      </c>
      <c r="N441" s="65" t="s">
        <v>537</v>
      </c>
      <c r="O441" s="65"/>
    </row>
    <row r="442" spans="1:15">
      <c r="A442" s="65" t="s">
        <v>2510</v>
      </c>
      <c r="B442" s="65"/>
      <c r="C442" s="65"/>
      <c r="D442" s="65"/>
      <c r="E442" s="65" t="s">
        <v>496</v>
      </c>
      <c r="F442" s="65" t="s">
        <v>1081</v>
      </c>
      <c r="G442" s="65"/>
      <c r="H442" s="65"/>
      <c r="I442" s="65">
        <v>8</v>
      </c>
      <c r="J442" s="65" t="s">
        <v>516</v>
      </c>
      <c r="K442" s="65" t="s">
        <v>541</v>
      </c>
      <c r="L442" s="65" t="s">
        <v>2038</v>
      </c>
      <c r="M442" s="65" t="s">
        <v>542</v>
      </c>
      <c r="N442" s="65" t="s">
        <v>543</v>
      </c>
      <c r="O442" s="65"/>
    </row>
    <row r="443" spans="1:15">
      <c r="A443" s="65" t="s">
        <v>2510</v>
      </c>
      <c r="B443" s="65"/>
      <c r="C443" s="65"/>
      <c r="D443" s="65"/>
      <c r="E443" s="65" t="s">
        <v>496</v>
      </c>
      <c r="F443" s="65" t="s">
        <v>1646</v>
      </c>
      <c r="G443" s="65"/>
      <c r="H443" s="65"/>
      <c r="I443" s="65">
        <v>50</v>
      </c>
      <c r="J443" s="65" t="s">
        <v>516</v>
      </c>
      <c r="K443" s="65" t="s">
        <v>845</v>
      </c>
      <c r="L443" s="65" t="s">
        <v>2114</v>
      </c>
      <c r="M443" s="65" t="s">
        <v>1157</v>
      </c>
      <c r="N443" s="65" t="s">
        <v>847</v>
      </c>
      <c r="O443" s="65"/>
    </row>
    <row r="444" spans="1:15">
      <c r="A444" s="65" t="s">
        <v>2510</v>
      </c>
      <c r="B444" s="65"/>
      <c r="C444" s="65"/>
      <c r="D444" s="65"/>
      <c r="E444" s="65" t="s">
        <v>496</v>
      </c>
      <c r="F444" s="65" t="s">
        <v>939</v>
      </c>
      <c r="G444" s="65"/>
      <c r="H444" s="65"/>
      <c r="I444" s="65">
        <v>11</v>
      </c>
      <c r="J444" s="65" t="s">
        <v>516</v>
      </c>
      <c r="K444" s="65" t="s">
        <v>940</v>
      </c>
      <c r="L444" s="65" t="s">
        <v>2114</v>
      </c>
      <c r="M444" s="65" t="s">
        <v>1162</v>
      </c>
      <c r="N444" s="65" t="s">
        <v>942</v>
      </c>
      <c r="O444" s="65"/>
    </row>
    <row r="445" spans="1:15">
      <c r="A445" s="65" t="s">
        <v>2510</v>
      </c>
      <c r="B445" s="65"/>
      <c r="C445" s="65"/>
      <c r="D445" s="65"/>
      <c r="E445" s="65" t="s">
        <v>496</v>
      </c>
      <c r="F445" s="65" t="s">
        <v>2429</v>
      </c>
      <c r="G445" s="65"/>
      <c r="H445" s="65"/>
      <c r="I445" s="65">
        <v>1</v>
      </c>
      <c r="J445" s="65" t="s">
        <v>516</v>
      </c>
      <c r="K445" s="65" t="s">
        <v>1022</v>
      </c>
      <c r="L445" s="65" t="s">
        <v>2114</v>
      </c>
      <c r="M445" s="65" t="s">
        <v>1023</v>
      </c>
      <c r="N445" s="65" t="s">
        <v>1024</v>
      </c>
      <c r="O445" s="65"/>
    </row>
    <row r="446" spans="1:15">
      <c r="A446" s="65" t="s">
        <v>2510</v>
      </c>
      <c r="B446" s="65"/>
      <c r="C446" s="65"/>
      <c r="D446" s="65"/>
      <c r="E446" s="65" t="s">
        <v>496</v>
      </c>
      <c r="F446" s="65" t="s">
        <v>2319</v>
      </c>
      <c r="G446" s="65"/>
      <c r="H446" s="65"/>
      <c r="I446" s="65">
        <v>6</v>
      </c>
      <c r="J446" s="65" t="s">
        <v>516</v>
      </c>
      <c r="K446" s="65" t="s">
        <v>655</v>
      </c>
      <c r="L446" s="65" t="s">
        <v>2034</v>
      </c>
      <c r="M446" s="65" t="s">
        <v>656</v>
      </c>
      <c r="N446" s="65" t="s">
        <v>657</v>
      </c>
      <c r="O446" s="65"/>
    </row>
    <row r="447" spans="1:15">
      <c r="A447" s="65" t="s">
        <v>2510</v>
      </c>
      <c r="B447" s="65"/>
      <c r="C447" s="65"/>
      <c r="D447" s="65"/>
      <c r="E447" s="65" t="s">
        <v>496</v>
      </c>
      <c r="F447" s="65" t="s">
        <v>1001</v>
      </c>
      <c r="G447" s="65"/>
      <c r="H447" s="65"/>
      <c r="I447" s="65">
        <v>2</v>
      </c>
      <c r="J447" s="65" t="s">
        <v>516</v>
      </c>
      <c r="K447" s="65" t="s">
        <v>1004</v>
      </c>
      <c r="L447" s="65" t="s">
        <v>2034</v>
      </c>
      <c r="M447" s="65" t="s">
        <v>1005</v>
      </c>
      <c r="N447" s="65" t="s">
        <v>1006</v>
      </c>
      <c r="O447" s="65"/>
    </row>
    <row r="448" spans="1:15">
      <c r="A448" s="65" t="s">
        <v>2510</v>
      </c>
      <c r="B448" s="65"/>
      <c r="C448" s="65"/>
      <c r="D448" s="65"/>
      <c r="E448" s="65" t="s">
        <v>496</v>
      </c>
      <c r="F448" s="65" t="s">
        <v>1391</v>
      </c>
      <c r="G448" s="65"/>
      <c r="H448" s="65"/>
      <c r="I448" s="65">
        <v>3</v>
      </c>
      <c r="J448" s="65" t="s">
        <v>516</v>
      </c>
      <c r="K448" s="65" t="s">
        <v>882</v>
      </c>
      <c r="L448" s="65" t="s">
        <v>2114</v>
      </c>
      <c r="M448" s="65" t="s">
        <v>883</v>
      </c>
      <c r="N448" s="65" t="s">
        <v>884</v>
      </c>
      <c r="O448" s="65"/>
    </row>
    <row r="449" spans="1:15">
      <c r="A449" s="65" t="s">
        <v>2510</v>
      </c>
      <c r="B449" s="65"/>
      <c r="C449" s="65"/>
      <c r="D449" s="65"/>
      <c r="E449" s="65" t="s">
        <v>496</v>
      </c>
      <c r="F449" s="65" t="s">
        <v>1060</v>
      </c>
      <c r="G449" s="65"/>
      <c r="H449" s="65"/>
      <c r="I449" s="65">
        <v>4</v>
      </c>
      <c r="J449" s="65" t="s">
        <v>516</v>
      </c>
      <c r="K449" s="65" t="s">
        <v>1062</v>
      </c>
      <c r="L449" s="65" t="s">
        <v>2034</v>
      </c>
      <c r="M449" s="65" t="s">
        <v>1063</v>
      </c>
      <c r="N449" s="65" t="s">
        <v>1064</v>
      </c>
      <c r="O449" s="65"/>
    </row>
    <row r="450" spans="1:15">
      <c r="A450" s="65" t="s">
        <v>2510</v>
      </c>
      <c r="B450" s="65"/>
      <c r="C450" s="65"/>
      <c r="D450" s="65"/>
      <c r="E450" s="65" t="s">
        <v>496</v>
      </c>
      <c r="F450" s="65" t="s">
        <v>1643</v>
      </c>
      <c r="G450" s="65"/>
      <c r="H450" s="65"/>
      <c r="I450" s="65">
        <v>11</v>
      </c>
      <c r="J450" s="65" t="s">
        <v>516</v>
      </c>
      <c r="K450" s="65" t="s">
        <v>936</v>
      </c>
      <c r="L450" s="65" t="s">
        <v>2114</v>
      </c>
      <c r="M450" s="65" t="s">
        <v>1159</v>
      </c>
      <c r="N450" s="65" t="s">
        <v>938</v>
      </c>
      <c r="O450" s="65"/>
    </row>
    <row r="451" spans="1:15">
      <c r="A451" s="65" t="s">
        <v>2510</v>
      </c>
      <c r="B451" s="65"/>
      <c r="C451" s="65"/>
      <c r="D451" s="65"/>
      <c r="E451" s="65" t="s">
        <v>496</v>
      </c>
      <c r="F451" s="65" t="s">
        <v>1987</v>
      </c>
      <c r="G451" s="65"/>
      <c r="H451" s="65"/>
      <c r="I451" s="65">
        <v>1</v>
      </c>
      <c r="J451" s="65" t="s">
        <v>516</v>
      </c>
      <c r="K451" s="65" t="s">
        <v>1523</v>
      </c>
      <c r="L451" s="65" t="s">
        <v>2156</v>
      </c>
      <c r="M451" s="65" t="s">
        <v>2220</v>
      </c>
      <c r="N451" s="65" t="s">
        <v>1525</v>
      </c>
      <c r="O451" s="65"/>
    </row>
    <row r="452" spans="1:15">
      <c r="A452" s="65" t="s">
        <v>2510</v>
      </c>
      <c r="B452" s="65"/>
      <c r="C452" s="65"/>
      <c r="D452" s="65"/>
      <c r="E452" s="65" t="s">
        <v>496</v>
      </c>
      <c r="F452" s="65" t="s">
        <v>2010</v>
      </c>
      <c r="G452" s="65"/>
      <c r="H452" s="65"/>
      <c r="I452" s="65">
        <v>11</v>
      </c>
      <c r="J452" s="65" t="s">
        <v>516</v>
      </c>
      <c r="K452" s="65" t="s">
        <v>1068</v>
      </c>
      <c r="L452" s="65" t="s">
        <v>2114</v>
      </c>
      <c r="M452" s="65" t="s">
        <v>1183</v>
      </c>
      <c r="N452" s="65" t="s">
        <v>1070</v>
      </c>
      <c r="O452" s="65"/>
    </row>
    <row r="453" spans="1:15">
      <c r="A453" s="65" t="s">
        <v>2510</v>
      </c>
      <c r="B453" s="65"/>
      <c r="C453" s="65"/>
      <c r="D453" s="65"/>
      <c r="E453" s="65" t="s">
        <v>496</v>
      </c>
      <c r="F453" s="65" t="s">
        <v>677</v>
      </c>
      <c r="G453" s="65"/>
      <c r="H453" s="65"/>
      <c r="I453" s="65">
        <v>1</v>
      </c>
      <c r="J453" s="65" t="s">
        <v>516</v>
      </c>
      <c r="K453" s="65" t="s">
        <v>679</v>
      </c>
      <c r="L453" s="65" t="s">
        <v>2034</v>
      </c>
      <c r="M453" s="65" t="s">
        <v>680</v>
      </c>
      <c r="N453" s="65" t="s">
        <v>682</v>
      </c>
      <c r="O453" s="65"/>
    </row>
    <row r="454" spans="1:15">
      <c r="A454" s="65" t="s">
        <v>2510</v>
      </c>
      <c r="B454" s="65"/>
      <c r="C454" s="65"/>
      <c r="D454" s="65"/>
      <c r="E454" s="65" t="s">
        <v>496</v>
      </c>
      <c r="F454" s="65" t="s">
        <v>697</v>
      </c>
      <c r="G454" s="65"/>
      <c r="H454" s="65"/>
      <c r="I454" s="65">
        <v>60</v>
      </c>
      <c r="J454" s="65" t="s">
        <v>516</v>
      </c>
      <c r="K454" s="65" t="s">
        <v>699</v>
      </c>
      <c r="L454" s="65" t="s">
        <v>2156</v>
      </c>
      <c r="M454" s="65" t="s">
        <v>700</v>
      </c>
      <c r="N454" s="65" t="s">
        <v>627</v>
      </c>
      <c r="O454" s="65"/>
    </row>
    <row r="455" spans="1:15">
      <c r="A455" s="65" t="s">
        <v>2510</v>
      </c>
      <c r="B455" s="65"/>
      <c r="C455" s="65"/>
      <c r="D455" s="65"/>
      <c r="E455" s="65" t="s">
        <v>496</v>
      </c>
      <c r="F455" s="65" t="s">
        <v>2517</v>
      </c>
      <c r="G455" s="65"/>
      <c r="H455" s="65"/>
      <c r="I455" s="65">
        <v>10</v>
      </c>
      <c r="J455" s="65" t="s">
        <v>516</v>
      </c>
      <c r="K455" s="65" t="s">
        <v>1000</v>
      </c>
      <c r="L455" s="65" t="s">
        <v>2114</v>
      </c>
      <c r="M455" s="65" t="s">
        <v>965</v>
      </c>
      <c r="N455" s="65" t="s">
        <v>2518</v>
      </c>
      <c r="O455" s="65"/>
    </row>
    <row r="456" spans="1:15">
      <c r="A456" s="65" t="s">
        <v>2510</v>
      </c>
      <c r="B456" s="65"/>
      <c r="C456" s="65"/>
      <c r="D456" s="65"/>
      <c r="E456" s="65" t="s">
        <v>496</v>
      </c>
      <c r="F456" s="65" t="s">
        <v>2519</v>
      </c>
      <c r="G456" s="65"/>
      <c r="H456" s="65"/>
      <c r="I456" s="65">
        <v>10</v>
      </c>
      <c r="J456" s="65" t="s">
        <v>516</v>
      </c>
      <c r="K456" s="65" t="s">
        <v>964</v>
      </c>
      <c r="L456" s="65" t="s">
        <v>2114</v>
      </c>
      <c r="M456" s="65" t="s">
        <v>965</v>
      </c>
      <c r="N456" s="65" t="s">
        <v>2518</v>
      </c>
      <c r="O456" s="65"/>
    </row>
    <row r="457" spans="1:15">
      <c r="A457" s="65" t="s">
        <v>2510</v>
      </c>
      <c r="B457" s="65"/>
      <c r="C457" s="65"/>
      <c r="D457" s="65"/>
      <c r="E457" s="65" t="s">
        <v>496</v>
      </c>
      <c r="F457" s="65" t="s">
        <v>1007</v>
      </c>
      <c r="G457" s="65"/>
      <c r="H457" s="65"/>
      <c r="I457" s="65">
        <v>10</v>
      </c>
      <c r="J457" s="65" t="s">
        <v>516</v>
      </c>
      <c r="K457" s="65" t="s">
        <v>1010</v>
      </c>
      <c r="L457" s="65" t="s">
        <v>2114</v>
      </c>
      <c r="M457" s="65" t="s">
        <v>1011</v>
      </c>
      <c r="N457" s="65" t="s">
        <v>1012</v>
      </c>
      <c r="O457" s="65"/>
    </row>
    <row r="458" spans="1:15">
      <c r="A458" s="65" t="s">
        <v>2510</v>
      </c>
      <c r="B458" s="65"/>
      <c r="C458" s="65"/>
      <c r="D458" s="65"/>
      <c r="E458" s="65" t="s">
        <v>496</v>
      </c>
      <c r="F458" s="65" t="s">
        <v>2520</v>
      </c>
      <c r="G458" s="65"/>
      <c r="H458" s="65"/>
      <c r="I458" s="65">
        <v>2</v>
      </c>
      <c r="J458" s="65" t="s">
        <v>516</v>
      </c>
      <c r="K458" s="65" t="s">
        <v>1016</v>
      </c>
      <c r="L458" s="65" t="s">
        <v>2114</v>
      </c>
      <c r="M458" s="65" t="s">
        <v>1017</v>
      </c>
      <c r="N458" s="65" t="s">
        <v>1018</v>
      </c>
      <c r="O458" s="65"/>
    </row>
    <row r="459" spans="1:15">
      <c r="A459" s="65" t="s">
        <v>2510</v>
      </c>
      <c r="B459" s="65"/>
      <c r="C459" s="65"/>
      <c r="D459" s="65"/>
      <c r="E459" s="65" t="s">
        <v>496</v>
      </c>
      <c r="F459" s="65" t="s">
        <v>907</v>
      </c>
      <c r="G459" s="65"/>
      <c r="H459" s="65"/>
      <c r="I459" s="65">
        <v>11</v>
      </c>
      <c r="J459" s="65" t="s">
        <v>516</v>
      </c>
      <c r="K459" s="65" t="s">
        <v>909</v>
      </c>
      <c r="L459" s="65" t="s">
        <v>2034</v>
      </c>
      <c r="M459" s="65" t="s">
        <v>910</v>
      </c>
      <c r="N459" s="65" t="s">
        <v>911</v>
      </c>
      <c r="O459" s="65"/>
    </row>
    <row r="460" spans="1:15">
      <c r="A460" s="65" t="s">
        <v>2510</v>
      </c>
      <c r="B460" s="65"/>
      <c r="C460" s="65"/>
      <c r="D460" s="65"/>
      <c r="E460" s="65" t="s">
        <v>496</v>
      </c>
      <c r="F460" s="65" t="s">
        <v>1071</v>
      </c>
      <c r="G460" s="65"/>
      <c r="H460" s="65"/>
      <c r="I460" s="65">
        <v>1</v>
      </c>
      <c r="J460" s="65" t="s">
        <v>516</v>
      </c>
      <c r="K460" s="65" t="s">
        <v>1074</v>
      </c>
      <c r="L460" s="65" t="s">
        <v>2034</v>
      </c>
      <c r="M460" s="65" t="s">
        <v>1075</v>
      </c>
      <c r="N460" s="65" t="s">
        <v>1076</v>
      </c>
      <c r="O460" s="65"/>
    </row>
    <row r="461" spans="1:15">
      <c r="A461" s="65" t="s">
        <v>2510</v>
      </c>
      <c r="B461" s="65"/>
      <c r="C461" s="65"/>
      <c r="D461" s="65"/>
      <c r="E461" s="65" t="s">
        <v>496</v>
      </c>
      <c r="F461" s="65" t="s">
        <v>1511</v>
      </c>
      <c r="G461" s="65"/>
      <c r="H461" s="65"/>
      <c r="I461" s="65">
        <v>10</v>
      </c>
      <c r="J461" s="65" t="s">
        <v>516</v>
      </c>
      <c r="K461" s="65" t="s">
        <v>1039</v>
      </c>
      <c r="L461" s="65" t="s">
        <v>2034</v>
      </c>
      <c r="M461" s="65" t="s">
        <v>1040</v>
      </c>
      <c r="N461" s="65" t="s">
        <v>1041</v>
      </c>
      <c r="O461" s="65"/>
    </row>
    <row r="462" spans="1:15">
      <c r="A462" s="65" t="s">
        <v>2510</v>
      </c>
      <c r="B462" s="65"/>
      <c r="C462" s="65"/>
      <c r="D462" s="65"/>
      <c r="E462" s="65" t="s">
        <v>496</v>
      </c>
      <c r="F462" s="65" t="s">
        <v>640</v>
      </c>
      <c r="G462" s="65"/>
      <c r="H462" s="65"/>
      <c r="I462" s="65">
        <v>2</v>
      </c>
      <c r="J462" s="65" t="s">
        <v>516</v>
      </c>
      <c r="K462" s="65" t="s">
        <v>642</v>
      </c>
      <c r="L462" s="65" t="s">
        <v>2034</v>
      </c>
      <c r="M462" s="65" t="s">
        <v>643</v>
      </c>
      <c r="N462" s="65" t="s">
        <v>644</v>
      </c>
      <c r="O462" s="65"/>
    </row>
    <row r="463" spans="1:15">
      <c r="A463" s="65" t="s">
        <v>2510</v>
      </c>
      <c r="B463" s="65"/>
      <c r="C463" s="65"/>
      <c r="D463" s="65"/>
      <c r="E463" s="65" t="s">
        <v>496</v>
      </c>
      <c r="F463" s="65" t="s">
        <v>1883</v>
      </c>
      <c r="G463" s="65"/>
      <c r="H463" s="65"/>
      <c r="I463" s="65">
        <v>4</v>
      </c>
      <c r="J463" s="65" t="s">
        <v>516</v>
      </c>
      <c r="K463" s="65" t="s">
        <v>920</v>
      </c>
      <c r="L463" s="65" t="s">
        <v>2034</v>
      </c>
      <c r="M463" s="65" t="s">
        <v>921</v>
      </c>
      <c r="N463" s="65" t="s">
        <v>922</v>
      </c>
      <c r="O463" s="65"/>
    </row>
    <row r="464" spans="1:15">
      <c r="A464" s="65" t="s">
        <v>2510</v>
      </c>
      <c r="B464" s="65"/>
      <c r="C464" s="65"/>
      <c r="D464" s="65"/>
      <c r="E464" s="65" t="s">
        <v>496</v>
      </c>
      <c r="F464" s="65" t="s">
        <v>912</v>
      </c>
      <c r="G464" s="65"/>
      <c r="H464" s="65"/>
      <c r="I464" s="65">
        <v>11</v>
      </c>
      <c r="J464" s="65" t="s">
        <v>516</v>
      </c>
      <c r="K464" s="65" t="s">
        <v>914</v>
      </c>
      <c r="L464" s="65" t="s">
        <v>2034</v>
      </c>
      <c r="M464" s="65" t="s">
        <v>2132</v>
      </c>
      <c r="N464" s="65" t="s">
        <v>916</v>
      </c>
      <c r="O464" s="65"/>
    </row>
    <row r="465" spans="1:15">
      <c r="A465" s="65" t="s">
        <v>2510</v>
      </c>
      <c r="B465" s="65"/>
      <c r="C465" s="65"/>
      <c r="D465" s="65"/>
      <c r="E465" s="65" t="s">
        <v>496</v>
      </c>
      <c r="F465" s="65" t="s">
        <v>2402</v>
      </c>
      <c r="G465" s="65"/>
      <c r="H465" s="65"/>
      <c r="I465" s="65">
        <v>10</v>
      </c>
      <c r="J465" s="65" t="s">
        <v>516</v>
      </c>
      <c r="K465" s="65" t="s">
        <v>1045</v>
      </c>
      <c r="L465" s="65" t="s">
        <v>2034</v>
      </c>
      <c r="M465" s="65" t="s">
        <v>1046</v>
      </c>
      <c r="N465" s="65" t="s">
        <v>1047</v>
      </c>
      <c r="O465" s="65"/>
    </row>
    <row r="466" spans="1:15">
      <c r="A466" s="65" t="s">
        <v>2510</v>
      </c>
      <c r="B466" s="65"/>
      <c r="C466" s="65"/>
      <c r="D466" s="65"/>
      <c r="E466" s="65" t="s">
        <v>496</v>
      </c>
      <c r="F466" s="65" t="s">
        <v>2521</v>
      </c>
      <c r="G466" s="65"/>
      <c r="H466" s="65"/>
      <c r="I466" s="65">
        <v>1</v>
      </c>
      <c r="J466" s="65" t="s">
        <v>516</v>
      </c>
      <c r="K466" s="65" t="s">
        <v>903</v>
      </c>
      <c r="L466" s="65" t="s">
        <v>2034</v>
      </c>
      <c r="M466" s="65" t="s">
        <v>1910</v>
      </c>
      <c r="N466" s="65" t="s">
        <v>906</v>
      </c>
      <c r="O466" s="65"/>
    </row>
    <row r="467" spans="1:15">
      <c r="A467" s="65" t="s">
        <v>2510</v>
      </c>
      <c r="B467" s="65"/>
      <c r="C467" s="65"/>
      <c r="D467" s="65"/>
      <c r="E467" s="65" t="s">
        <v>496</v>
      </c>
      <c r="F467" s="65" t="s">
        <v>2522</v>
      </c>
      <c r="G467" s="65"/>
      <c r="H467" s="65"/>
      <c r="I467" s="65">
        <v>10</v>
      </c>
      <c r="J467" s="65" t="s">
        <v>516</v>
      </c>
      <c r="K467" s="65" t="s">
        <v>1033</v>
      </c>
      <c r="L467" s="65" t="s">
        <v>2034</v>
      </c>
      <c r="M467" s="65" t="s">
        <v>1034</v>
      </c>
      <c r="N467" s="65" t="s">
        <v>1035</v>
      </c>
      <c r="O467" s="65"/>
    </row>
    <row r="468" spans="1:15">
      <c r="A468" s="65" t="s">
        <v>2510</v>
      </c>
      <c r="B468" s="65"/>
      <c r="C468" s="65"/>
      <c r="D468" s="65"/>
      <c r="E468" s="65" t="s">
        <v>496</v>
      </c>
      <c r="F468" s="65" t="s">
        <v>1506</v>
      </c>
      <c r="G468" s="65"/>
      <c r="H468" s="65"/>
      <c r="I468" s="65">
        <v>1</v>
      </c>
      <c r="J468" s="65" t="s">
        <v>516</v>
      </c>
      <c r="K468" s="65" t="s">
        <v>897</v>
      </c>
      <c r="L468" s="65" t="s">
        <v>2034</v>
      </c>
      <c r="M468" s="65" t="s">
        <v>898</v>
      </c>
      <c r="N468" s="65" t="s">
        <v>899</v>
      </c>
      <c r="O468" s="65"/>
    </row>
    <row r="469" spans="1:15">
      <c r="A469" s="65" t="s">
        <v>2510</v>
      </c>
      <c r="B469" s="65"/>
      <c r="C469" s="65"/>
      <c r="D469" s="65"/>
      <c r="E469" s="65" t="s">
        <v>496</v>
      </c>
      <c r="F469" s="65" t="s">
        <v>1732</v>
      </c>
      <c r="G469" s="65"/>
      <c r="H469" s="65"/>
      <c r="I469" s="65">
        <v>1</v>
      </c>
      <c r="J469" s="65" t="s">
        <v>516</v>
      </c>
      <c r="K469" s="65" t="s">
        <v>1734</v>
      </c>
      <c r="L469" s="65" t="s">
        <v>2034</v>
      </c>
      <c r="M469" s="65" t="s">
        <v>1735</v>
      </c>
      <c r="N469" s="65" t="s">
        <v>1736</v>
      </c>
      <c r="O469" s="65"/>
    </row>
    <row r="470" spans="1:15">
      <c r="A470" s="65" t="s">
        <v>2510</v>
      </c>
      <c r="B470" s="65"/>
      <c r="C470" s="65"/>
      <c r="D470" s="65"/>
      <c r="E470" s="65" t="s">
        <v>496</v>
      </c>
      <c r="F470" s="65" t="s">
        <v>2072</v>
      </c>
      <c r="G470" s="65"/>
      <c r="H470" s="65"/>
      <c r="I470" s="65">
        <v>36</v>
      </c>
      <c r="J470" s="65" t="s">
        <v>516</v>
      </c>
      <c r="K470" s="65" t="s">
        <v>2074</v>
      </c>
      <c r="L470" s="65"/>
      <c r="M470" s="65"/>
      <c r="N470" s="65"/>
      <c r="O470" s="65"/>
    </row>
    <row r="471" spans="1:15">
      <c r="A471" s="65" t="s">
        <v>2510</v>
      </c>
      <c r="B471" s="65"/>
      <c r="C471" s="65"/>
      <c r="D471" s="65"/>
      <c r="E471" s="65" t="s">
        <v>496</v>
      </c>
      <c r="F471" s="65" t="s">
        <v>1640</v>
      </c>
      <c r="G471" s="65"/>
      <c r="H471" s="65"/>
      <c r="I471" s="65">
        <v>6</v>
      </c>
      <c r="J471" s="65" t="s">
        <v>516</v>
      </c>
      <c r="K471" s="65" t="s">
        <v>930</v>
      </c>
      <c r="L471" s="65" t="s">
        <v>2114</v>
      </c>
      <c r="M471" s="65" t="s">
        <v>931</v>
      </c>
      <c r="N471" s="65" t="s">
        <v>932</v>
      </c>
      <c r="O471" s="65"/>
    </row>
    <row r="472" spans="1:15">
      <c r="A472" s="65" t="s">
        <v>2510</v>
      </c>
      <c r="B472" s="65"/>
      <c r="C472" s="65"/>
      <c r="D472" s="65"/>
      <c r="E472" s="65" t="s">
        <v>496</v>
      </c>
      <c r="F472" s="65" t="s">
        <v>923</v>
      </c>
      <c r="G472" s="65"/>
      <c r="H472" s="65"/>
      <c r="I472" s="65">
        <v>11</v>
      </c>
      <c r="J472" s="65" t="s">
        <v>516</v>
      </c>
      <c r="K472" s="65" t="s">
        <v>925</v>
      </c>
      <c r="L472" s="65" t="s">
        <v>2114</v>
      </c>
      <c r="M472" s="65" t="s">
        <v>926</v>
      </c>
      <c r="N472" s="65" t="s">
        <v>927</v>
      </c>
      <c r="O472" s="65"/>
    </row>
    <row r="473" spans="1:15">
      <c r="A473" s="65" t="s">
        <v>2510</v>
      </c>
      <c r="B473" s="65"/>
      <c r="C473" s="65"/>
      <c r="D473" s="65"/>
      <c r="E473" s="65" t="s">
        <v>496</v>
      </c>
      <c r="F473" s="65" t="s">
        <v>2286</v>
      </c>
      <c r="G473" s="65"/>
      <c r="H473" s="65"/>
      <c r="I473" s="65">
        <v>10</v>
      </c>
      <c r="J473" s="65" t="s">
        <v>516</v>
      </c>
      <c r="K473" s="65" t="s">
        <v>970</v>
      </c>
      <c r="L473" s="65" t="s">
        <v>2114</v>
      </c>
      <c r="M473" s="65" t="s">
        <v>971</v>
      </c>
      <c r="N473" s="65" t="s">
        <v>972</v>
      </c>
      <c r="O473" s="65"/>
    </row>
    <row r="474" spans="1:15">
      <c r="A474" s="65" t="s">
        <v>2510</v>
      </c>
      <c r="B474" s="65"/>
      <c r="C474" s="65"/>
      <c r="D474" s="65"/>
      <c r="E474" s="65" t="s">
        <v>496</v>
      </c>
      <c r="F474" s="65" t="s">
        <v>2288</v>
      </c>
      <c r="G474" s="65"/>
      <c r="H474" s="65"/>
      <c r="I474" s="65">
        <v>40</v>
      </c>
      <c r="J474" s="65" t="s">
        <v>516</v>
      </c>
      <c r="K474" s="65" t="s">
        <v>952</v>
      </c>
      <c r="L474" s="65" t="s">
        <v>2114</v>
      </c>
      <c r="M474" s="65" t="s">
        <v>953</v>
      </c>
      <c r="N474" s="65" t="s">
        <v>954</v>
      </c>
      <c r="O474" s="65"/>
    </row>
    <row r="475" spans="1:15">
      <c r="A475" s="65" t="s">
        <v>2510</v>
      </c>
      <c r="B475" s="65"/>
      <c r="C475" s="65"/>
      <c r="D475" s="65"/>
      <c r="E475" s="65" t="s">
        <v>496</v>
      </c>
      <c r="F475" s="65" t="s">
        <v>2349</v>
      </c>
      <c r="G475" s="65"/>
      <c r="H475" s="65"/>
      <c r="I475" s="65">
        <v>20</v>
      </c>
      <c r="J475" s="65" t="s">
        <v>516</v>
      </c>
      <c r="K475" s="65" t="s">
        <v>1100</v>
      </c>
      <c r="L475" s="65" t="s">
        <v>2114</v>
      </c>
      <c r="M475" s="65" t="s">
        <v>2351</v>
      </c>
      <c r="N475" s="65" t="s">
        <v>1102</v>
      </c>
      <c r="O475" s="65"/>
    </row>
    <row r="476" spans="1:15">
      <c r="A476" s="65" t="s">
        <v>2510</v>
      </c>
      <c r="B476" s="65"/>
      <c r="C476" s="65"/>
      <c r="D476" s="65"/>
      <c r="E476" s="65" t="s">
        <v>496</v>
      </c>
      <c r="F476" s="65" t="s">
        <v>670</v>
      </c>
      <c r="G476" s="65"/>
      <c r="H476" s="65"/>
      <c r="I476" s="65">
        <v>10</v>
      </c>
      <c r="J476" s="65" t="s">
        <v>516</v>
      </c>
      <c r="K476" s="65" t="s">
        <v>673</v>
      </c>
      <c r="L476" s="65" t="s">
        <v>2034</v>
      </c>
      <c r="M476" s="65" t="s">
        <v>674</v>
      </c>
      <c r="N476" s="65" t="s">
        <v>675</v>
      </c>
      <c r="O476" s="65"/>
    </row>
    <row r="477" spans="1:15">
      <c r="A477" s="65" t="s">
        <v>2510</v>
      </c>
      <c r="B477" s="65"/>
      <c r="C477" s="65"/>
      <c r="D477" s="65"/>
      <c r="E477" s="65" t="s">
        <v>496</v>
      </c>
      <c r="F477" s="65" t="s">
        <v>871</v>
      </c>
      <c r="G477" s="65"/>
      <c r="H477" s="65"/>
      <c r="I477" s="65">
        <v>22</v>
      </c>
      <c r="J477" s="65" t="s">
        <v>516</v>
      </c>
      <c r="K477" s="65" t="s">
        <v>874</v>
      </c>
      <c r="L477" s="65" t="s">
        <v>2034</v>
      </c>
      <c r="M477" s="65" t="s">
        <v>875</v>
      </c>
      <c r="N477" s="65" t="s">
        <v>876</v>
      </c>
      <c r="O477" s="65"/>
    </row>
    <row r="478" spans="1:15">
      <c r="A478" s="65" t="s">
        <v>2510</v>
      </c>
      <c r="B478" s="65"/>
      <c r="C478" s="65"/>
      <c r="D478" s="65"/>
      <c r="E478" s="65" t="s">
        <v>496</v>
      </c>
      <c r="F478" s="65" t="s">
        <v>2340</v>
      </c>
      <c r="G478" s="65"/>
      <c r="H478" s="65"/>
      <c r="I478" s="65">
        <v>2</v>
      </c>
      <c r="J478" s="65" t="s">
        <v>516</v>
      </c>
      <c r="K478" s="65" t="s">
        <v>985</v>
      </c>
      <c r="L478" s="65" t="s">
        <v>2114</v>
      </c>
      <c r="M478" s="65" t="s">
        <v>986</v>
      </c>
      <c r="N478" s="65" t="s">
        <v>988</v>
      </c>
      <c r="O478" s="65"/>
    </row>
    <row r="479" spans="1:15">
      <c r="A479" s="65" t="s">
        <v>2510</v>
      </c>
      <c r="B479" s="65"/>
      <c r="C479" s="65"/>
      <c r="D479" s="65"/>
      <c r="E479" s="65" t="s">
        <v>496</v>
      </c>
      <c r="F479" s="65" t="s">
        <v>2338</v>
      </c>
      <c r="G479" s="65"/>
      <c r="H479" s="65"/>
      <c r="I479" s="65">
        <v>11</v>
      </c>
      <c r="J479" s="65" t="s">
        <v>516</v>
      </c>
      <c r="K479" s="65" t="s">
        <v>979</v>
      </c>
      <c r="L479" s="65" t="s">
        <v>2114</v>
      </c>
      <c r="M479" s="65" t="s">
        <v>980</v>
      </c>
      <c r="N479" s="65" t="s">
        <v>981</v>
      </c>
      <c r="O479" s="65"/>
    </row>
    <row r="480" spans="1:15">
      <c r="A480" s="65" t="s">
        <v>2510</v>
      </c>
      <c r="B480" s="65"/>
      <c r="C480" s="65"/>
      <c r="D480" s="65"/>
      <c r="E480" s="65" t="s">
        <v>496</v>
      </c>
      <c r="F480" s="65" t="s">
        <v>2425</v>
      </c>
      <c r="G480" s="65"/>
      <c r="H480" s="65"/>
      <c r="I480" s="65">
        <v>1</v>
      </c>
      <c r="J480" s="65" t="s">
        <v>516</v>
      </c>
      <c r="K480" s="65" t="s">
        <v>1057</v>
      </c>
      <c r="L480" s="65" t="s">
        <v>2040</v>
      </c>
      <c r="M480" s="65" t="s">
        <v>1058</v>
      </c>
      <c r="N480" s="65" t="s">
        <v>1059</v>
      </c>
      <c r="O480" s="65"/>
    </row>
    <row r="481" spans="1:15">
      <c r="A481" s="65" t="s">
        <v>2510</v>
      </c>
      <c r="B481" s="65"/>
      <c r="C481" s="65"/>
      <c r="D481" s="65"/>
      <c r="E481" s="65" t="s">
        <v>496</v>
      </c>
      <c r="F481" s="65" t="s">
        <v>2432</v>
      </c>
      <c r="G481" s="65"/>
      <c r="H481" s="65"/>
      <c r="I481" s="65">
        <v>2</v>
      </c>
      <c r="J481" s="65" t="s">
        <v>516</v>
      </c>
      <c r="K481" s="65" t="s">
        <v>1095</v>
      </c>
      <c r="L481" s="65" t="s">
        <v>2040</v>
      </c>
      <c r="M481" s="65" t="s">
        <v>1096</v>
      </c>
      <c r="N481" s="65" t="s">
        <v>1097</v>
      </c>
      <c r="O481" s="65"/>
    </row>
    <row r="482" spans="1:15">
      <c r="A482" s="65" t="s">
        <v>2510</v>
      </c>
      <c r="B482" s="65"/>
      <c r="C482" s="65"/>
      <c r="D482" s="65"/>
      <c r="E482" s="65" t="s">
        <v>496</v>
      </c>
      <c r="F482" s="65" t="s">
        <v>1620</v>
      </c>
      <c r="G482" s="65"/>
      <c r="H482" s="65"/>
      <c r="I482" s="65">
        <v>66</v>
      </c>
      <c r="J482" s="65" t="s">
        <v>516</v>
      </c>
      <c r="K482" s="65" t="s">
        <v>1114</v>
      </c>
      <c r="L482" s="65" t="s">
        <v>2159</v>
      </c>
      <c r="M482" s="65" t="s">
        <v>1624</v>
      </c>
      <c r="N482" s="65" t="s">
        <v>1115</v>
      </c>
      <c r="O482" s="65"/>
    </row>
    <row r="483" spans="1:15">
      <c r="A483" s="65" t="s">
        <v>2510</v>
      </c>
      <c r="B483" s="65"/>
      <c r="C483" s="65"/>
      <c r="D483" s="65"/>
      <c r="E483" s="65" t="s">
        <v>496</v>
      </c>
      <c r="F483" s="65" t="s">
        <v>2523</v>
      </c>
      <c r="G483" s="65"/>
      <c r="H483" s="65"/>
      <c r="I483" s="65">
        <v>8</v>
      </c>
      <c r="J483" s="65" t="s">
        <v>516</v>
      </c>
      <c r="K483" s="65" t="s">
        <v>1105</v>
      </c>
      <c r="L483" s="65" t="s">
        <v>2159</v>
      </c>
      <c r="M483" s="65" t="s">
        <v>1624</v>
      </c>
      <c r="N483" s="65" t="s">
        <v>1106</v>
      </c>
      <c r="O483" s="65"/>
    </row>
    <row r="484" spans="1:15">
      <c r="A484" s="65" t="s">
        <v>2510</v>
      </c>
      <c r="B484" s="65"/>
      <c r="C484" s="65"/>
      <c r="D484" s="65"/>
      <c r="E484" s="65" t="s">
        <v>496</v>
      </c>
      <c r="F484" s="65" t="s">
        <v>2524</v>
      </c>
      <c r="G484" s="65"/>
      <c r="H484" s="65"/>
      <c r="I484" s="65">
        <v>10</v>
      </c>
      <c r="J484" s="65" t="s">
        <v>516</v>
      </c>
      <c r="K484" s="65" t="s">
        <v>1110</v>
      </c>
      <c r="L484" s="65" t="s">
        <v>2159</v>
      </c>
      <c r="M484" s="65" t="s">
        <v>1624</v>
      </c>
      <c r="N484" s="65" t="s">
        <v>1111</v>
      </c>
      <c r="O484" s="65"/>
    </row>
    <row r="485" spans="1:15">
      <c r="A485" s="65" t="s">
        <v>2510</v>
      </c>
      <c r="B485" s="65"/>
      <c r="C485" s="65"/>
      <c r="D485" s="65"/>
      <c r="E485" s="65" t="s">
        <v>496</v>
      </c>
      <c r="F485" s="65" t="s">
        <v>2374</v>
      </c>
      <c r="G485" s="65"/>
      <c r="H485" s="65"/>
      <c r="I485" s="65">
        <v>5</v>
      </c>
      <c r="J485" s="65" t="s">
        <v>516</v>
      </c>
      <c r="K485" s="65" t="s">
        <v>1118</v>
      </c>
      <c r="L485" s="65" t="s">
        <v>2159</v>
      </c>
      <c r="M485" s="65" t="s">
        <v>1624</v>
      </c>
      <c r="N485" s="65" t="s">
        <v>1119</v>
      </c>
      <c r="O485" s="65"/>
    </row>
    <row r="486" spans="1:15">
      <c r="A486" s="65" t="s">
        <v>2510</v>
      </c>
      <c r="B486" s="65"/>
      <c r="C486" s="65"/>
      <c r="D486" s="65"/>
      <c r="E486" s="65" t="s">
        <v>496</v>
      </c>
      <c r="F486" s="65" t="s">
        <v>1626</v>
      </c>
      <c r="G486" s="65"/>
      <c r="H486" s="65"/>
      <c r="I486" s="65">
        <v>66</v>
      </c>
      <c r="J486" s="65" t="s">
        <v>516</v>
      </c>
      <c r="K486" s="65" t="s">
        <v>1130</v>
      </c>
      <c r="L486" s="65" t="s">
        <v>2159</v>
      </c>
      <c r="M486" s="65" t="s">
        <v>1630</v>
      </c>
      <c r="N486" s="65" t="s">
        <v>1131</v>
      </c>
      <c r="O486" s="65"/>
    </row>
    <row r="487" spans="1:15">
      <c r="A487" s="65" t="s">
        <v>2510</v>
      </c>
      <c r="B487" s="65"/>
      <c r="C487" s="65"/>
      <c r="D487" s="65"/>
      <c r="E487" s="65" t="s">
        <v>496</v>
      </c>
      <c r="F487" s="65" t="s">
        <v>2525</v>
      </c>
      <c r="G487" s="65"/>
      <c r="H487" s="65"/>
      <c r="I487" s="65">
        <v>8</v>
      </c>
      <c r="J487" s="65" t="s">
        <v>516</v>
      </c>
      <c r="K487" s="65" t="s">
        <v>1122</v>
      </c>
      <c r="L487" s="65" t="s">
        <v>2159</v>
      </c>
      <c r="M487" s="65" t="s">
        <v>1630</v>
      </c>
      <c r="N487" s="65" t="s">
        <v>1123</v>
      </c>
      <c r="O487" s="65"/>
    </row>
    <row r="488" spans="1:15">
      <c r="A488" s="65" t="s">
        <v>2510</v>
      </c>
      <c r="B488" s="65"/>
      <c r="C488" s="65"/>
      <c r="D488" s="65"/>
      <c r="E488" s="65" t="s">
        <v>496</v>
      </c>
      <c r="F488" s="65" t="s">
        <v>2526</v>
      </c>
      <c r="G488" s="65"/>
      <c r="H488" s="65"/>
      <c r="I488" s="65">
        <v>10</v>
      </c>
      <c r="J488" s="65" t="s">
        <v>516</v>
      </c>
      <c r="K488" s="65" t="s">
        <v>1126</v>
      </c>
      <c r="L488" s="65" t="s">
        <v>2159</v>
      </c>
      <c r="M488" s="65" t="s">
        <v>1630</v>
      </c>
      <c r="N488" s="65" t="s">
        <v>1127</v>
      </c>
      <c r="O488" s="65"/>
    </row>
    <row r="489" spans="1:15">
      <c r="A489" s="65" t="s">
        <v>2510</v>
      </c>
      <c r="B489" s="65"/>
      <c r="C489" s="65"/>
      <c r="D489" s="65"/>
      <c r="E489" s="65" t="s">
        <v>496</v>
      </c>
      <c r="F489" s="65" t="s">
        <v>2161</v>
      </c>
      <c r="G489" s="65"/>
      <c r="H489" s="65"/>
      <c r="I489" s="65">
        <v>5</v>
      </c>
      <c r="J489" s="65" t="s">
        <v>516</v>
      </c>
      <c r="K489" s="65" t="s">
        <v>946</v>
      </c>
      <c r="L489" s="65" t="s">
        <v>2034</v>
      </c>
      <c r="M489" s="65" t="s">
        <v>947</v>
      </c>
      <c r="N489" s="65" t="s">
        <v>948</v>
      </c>
      <c r="O489" s="65"/>
    </row>
    <row r="490" spans="1:15">
      <c r="A490" s="65" t="s">
        <v>2510</v>
      </c>
      <c r="B490" s="65"/>
      <c r="C490" s="65"/>
      <c r="D490" s="65"/>
      <c r="E490" s="65" t="s">
        <v>496</v>
      </c>
      <c r="F490" s="65" t="s">
        <v>2187</v>
      </c>
      <c r="G490" s="65"/>
      <c r="H490" s="65"/>
      <c r="I490" s="65">
        <v>1</v>
      </c>
      <c r="J490" s="65" t="s">
        <v>516</v>
      </c>
      <c r="K490" s="65" t="s">
        <v>2189</v>
      </c>
      <c r="L490" s="65"/>
      <c r="M490" s="65"/>
      <c r="N490" s="65"/>
      <c r="O490" s="65"/>
    </row>
    <row r="491" spans="1:15">
      <c r="A491" s="65" t="s">
        <v>2510</v>
      </c>
      <c r="B491" s="65"/>
      <c r="C491" s="65"/>
      <c r="D491" s="65"/>
      <c r="E491" s="65" t="s">
        <v>513</v>
      </c>
      <c r="F491" s="65" t="s">
        <v>1214</v>
      </c>
      <c r="G491" s="65"/>
      <c r="H491" s="65"/>
      <c r="I491" s="65">
        <v>10</v>
      </c>
      <c r="J491" s="65" t="s">
        <v>516</v>
      </c>
      <c r="K491" s="65" t="s">
        <v>741</v>
      </c>
      <c r="L491" s="65" t="s">
        <v>2034</v>
      </c>
      <c r="M491" s="65" t="s">
        <v>517</v>
      </c>
      <c r="N491" s="65" t="s">
        <v>2035</v>
      </c>
      <c r="O491" s="65"/>
    </row>
    <row r="492" spans="1:15">
      <c r="A492" s="65" t="s">
        <v>2527</v>
      </c>
      <c r="B492" s="65"/>
      <c r="C492" s="65"/>
      <c r="D492" s="65"/>
      <c r="E492" s="65" t="s">
        <v>496</v>
      </c>
      <c r="F492" s="65" t="s">
        <v>779</v>
      </c>
      <c r="G492" s="65"/>
      <c r="H492" s="65"/>
      <c r="I492" s="65">
        <v>4</v>
      </c>
      <c r="J492" s="65" t="s">
        <v>516</v>
      </c>
      <c r="K492" s="65" t="s">
        <v>1027</v>
      </c>
      <c r="L492" s="65" t="s">
        <v>2034</v>
      </c>
      <c r="M492" s="65" t="s">
        <v>1028</v>
      </c>
      <c r="N492" s="65" t="s">
        <v>1029</v>
      </c>
      <c r="O492" s="65"/>
    </row>
    <row r="493" spans="1:15">
      <c r="A493" s="65" t="s">
        <v>2527</v>
      </c>
      <c r="B493" s="65"/>
      <c r="C493" s="65"/>
      <c r="D493" s="65"/>
      <c r="E493" s="65" t="s">
        <v>496</v>
      </c>
      <c r="F493" s="65" t="s">
        <v>1048</v>
      </c>
      <c r="G493" s="65"/>
      <c r="H493" s="65"/>
      <c r="I493" s="65">
        <v>8</v>
      </c>
      <c r="J493" s="65" t="s">
        <v>516</v>
      </c>
      <c r="K493" s="65" t="s">
        <v>2512</v>
      </c>
      <c r="L493" s="65" t="s">
        <v>2034</v>
      </c>
      <c r="M493" s="65" t="s">
        <v>1052</v>
      </c>
      <c r="N493" s="65" t="s">
        <v>2513</v>
      </c>
      <c r="O493" s="65"/>
    </row>
    <row r="494" spans="1:15">
      <c r="A494" s="65" t="s">
        <v>2527</v>
      </c>
      <c r="B494" s="65"/>
      <c r="C494" s="65"/>
      <c r="D494" s="65"/>
      <c r="E494" s="65" t="s">
        <v>496</v>
      </c>
      <c r="F494" s="65" t="s">
        <v>498</v>
      </c>
      <c r="G494" s="65"/>
      <c r="H494" s="65"/>
      <c r="I494" s="65">
        <v>10</v>
      </c>
      <c r="J494" s="65" t="s">
        <v>516</v>
      </c>
      <c r="K494" s="65" t="s">
        <v>501</v>
      </c>
      <c r="L494" s="65" t="s">
        <v>2034</v>
      </c>
      <c r="M494" s="65" t="s">
        <v>517</v>
      </c>
      <c r="N494" s="65" t="s">
        <v>2035</v>
      </c>
      <c r="O494" s="65"/>
    </row>
    <row r="495" spans="1:15">
      <c r="A495" s="65" t="s">
        <v>2527</v>
      </c>
      <c r="B495" s="65"/>
      <c r="C495" s="65"/>
      <c r="D495" s="65"/>
      <c r="E495" s="65" t="s">
        <v>496</v>
      </c>
      <c r="F495" s="65" t="s">
        <v>2529</v>
      </c>
      <c r="G495" s="65"/>
      <c r="H495" s="65"/>
      <c r="I495" s="65">
        <v>10</v>
      </c>
      <c r="J495" s="65" t="s">
        <v>516</v>
      </c>
      <c r="K495" s="65" t="s">
        <v>865</v>
      </c>
      <c r="L495" s="65"/>
      <c r="M495" s="65"/>
      <c r="N495" s="65" t="s">
        <v>867</v>
      </c>
      <c r="O495" s="65"/>
    </row>
    <row r="496" spans="1:15">
      <c r="A496" s="65" t="s">
        <v>2527</v>
      </c>
      <c r="B496" s="65"/>
      <c r="C496" s="65"/>
      <c r="D496" s="65"/>
      <c r="E496" s="65" t="s">
        <v>496</v>
      </c>
      <c r="F496" s="65" t="s">
        <v>670</v>
      </c>
      <c r="G496" s="65"/>
      <c r="H496" s="65"/>
      <c r="I496" s="65">
        <v>10</v>
      </c>
      <c r="J496" s="65" t="s">
        <v>516</v>
      </c>
      <c r="K496" s="65" t="s">
        <v>673</v>
      </c>
      <c r="L496" s="65" t="s">
        <v>2034</v>
      </c>
      <c r="M496" s="65" t="s">
        <v>674</v>
      </c>
      <c r="N496" s="65" t="s">
        <v>675</v>
      </c>
      <c r="O496" s="65"/>
    </row>
    <row r="497" spans="1:15">
      <c r="A497" s="65" t="s">
        <v>2527</v>
      </c>
      <c r="B497" s="65"/>
      <c r="C497" s="65"/>
      <c r="D497" s="65"/>
      <c r="E497" s="65" t="s">
        <v>496</v>
      </c>
      <c r="F497" s="65" t="s">
        <v>634</v>
      </c>
      <c r="G497" s="65"/>
      <c r="H497" s="65"/>
      <c r="I497" s="65">
        <v>80</v>
      </c>
      <c r="J497" s="65" t="s">
        <v>516</v>
      </c>
      <c r="K497" s="65" t="s">
        <v>636</v>
      </c>
      <c r="L497" s="65" t="s">
        <v>2034</v>
      </c>
      <c r="M497" s="65" t="s">
        <v>637</v>
      </c>
      <c r="N497" s="65" t="s">
        <v>2086</v>
      </c>
      <c r="O497" s="65"/>
    </row>
    <row r="498" spans="1:15">
      <c r="A498" s="65" t="s">
        <v>2527</v>
      </c>
      <c r="B498" s="65"/>
      <c r="C498" s="65"/>
      <c r="D498" s="65"/>
      <c r="E498" s="65" t="s">
        <v>496</v>
      </c>
      <c r="F498" s="65" t="s">
        <v>871</v>
      </c>
      <c r="G498" s="65"/>
      <c r="H498" s="65"/>
      <c r="I498" s="65">
        <v>22</v>
      </c>
      <c r="J498" s="65" t="s">
        <v>516</v>
      </c>
      <c r="K498" s="65" t="s">
        <v>874</v>
      </c>
      <c r="L498" s="65" t="s">
        <v>2034</v>
      </c>
      <c r="M498" s="65" t="s">
        <v>875</v>
      </c>
      <c r="N498" s="65" t="s">
        <v>876</v>
      </c>
      <c r="O498" s="65"/>
    </row>
    <row r="499" spans="1:15">
      <c r="A499" s="65" t="s">
        <v>2527</v>
      </c>
      <c r="B499" s="65"/>
      <c r="C499" s="65"/>
      <c r="D499" s="65"/>
      <c r="E499" s="65" t="s">
        <v>496</v>
      </c>
      <c r="F499" s="65" t="s">
        <v>2322</v>
      </c>
      <c r="G499" s="65"/>
      <c r="H499" s="65"/>
      <c r="I499" s="65">
        <v>1</v>
      </c>
      <c r="J499" s="65" t="s">
        <v>516</v>
      </c>
      <c r="K499" s="65" t="s">
        <v>648</v>
      </c>
      <c r="L499" s="65" t="s">
        <v>2034</v>
      </c>
      <c r="M499" s="65" t="s">
        <v>649</v>
      </c>
      <c r="N499" s="65" t="s">
        <v>651</v>
      </c>
      <c r="O499" s="65"/>
    </row>
    <row r="500" spans="1:15">
      <c r="A500" s="65" t="s">
        <v>2527</v>
      </c>
      <c r="B500" s="65"/>
      <c r="C500" s="65"/>
      <c r="D500" s="65"/>
      <c r="E500" s="65" t="s">
        <v>496</v>
      </c>
      <c r="F500" s="65" t="s">
        <v>1001</v>
      </c>
      <c r="G500" s="65"/>
      <c r="H500" s="65"/>
      <c r="I500" s="65">
        <v>2</v>
      </c>
      <c r="J500" s="65" t="s">
        <v>516</v>
      </c>
      <c r="K500" s="65" t="s">
        <v>1004</v>
      </c>
      <c r="L500" s="65" t="s">
        <v>2034</v>
      </c>
      <c r="M500" s="65" t="s">
        <v>1005</v>
      </c>
      <c r="N500" s="65" t="s">
        <v>1006</v>
      </c>
      <c r="O500" s="65"/>
    </row>
    <row r="501" spans="1:15">
      <c r="A501" s="65" t="s">
        <v>2527</v>
      </c>
      <c r="B501" s="65"/>
      <c r="C501" s="65"/>
      <c r="D501" s="65"/>
      <c r="E501" s="65" t="s">
        <v>496</v>
      </c>
      <c r="F501" s="65" t="s">
        <v>1256</v>
      </c>
      <c r="G501" s="65"/>
      <c r="H501" s="65"/>
      <c r="I501" s="65">
        <v>2</v>
      </c>
      <c r="J501" s="65" t="s">
        <v>516</v>
      </c>
      <c r="K501" s="65" t="s">
        <v>891</v>
      </c>
      <c r="L501" s="65" t="s">
        <v>2034</v>
      </c>
      <c r="M501" s="65" t="s">
        <v>892</v>
      </c>
      <c r="N501" s="65" t="s">
        <v>893</v>
      </c>
      <c r="O501" s="65"/>
    </row>
    <row r="502" spans="1:15">
      <c r="A502" s="65" t="s">
        <v>2527</v>
      </c>
      <c r="B502" s="65"/>
      <c r="C502" s="65"/>
      <c r="D502" s="65"/>
      <c r="E502" s="65" t="s">
        <v>496</v>
      </c>
      <c r="F502" s="65" t="s">
        <v>1506</v>
      </c>
      <c r="G502" s="65"/>
      <c r="H502" s="65"/>
      <c r="I502" s="65">
        <v>1</v>
      </c>
      <c r="J502" s="65" t="s">
        <v>516</v>
      </c>
      <c r="K502" s="65" t="s">
        <v>897</v>
      </c>
      <c r="L502" s="65" t="s">
        <v>2034</v>
      </c>
      <c r="M502" s="65" t="s">
        <v>898</v>
      </c>
      <c r="N502" s="65" t="s">
        <v>899</v>
      </c>
      <c r="O502" s="65"/>
    </row>
    <row r="503" spans="1:15">
      <c r="A503" s="65" t="s">
        <v>2527</v>
      </c>
      <c r="B503" s="65"/>
      <c r="C503" s="65"/>
      <c r="D503" s="65"/>
      <c r="E503" s="65" t="s">
        <v>496</v>
      </c>
      <c r="F503" s="65" t="s">
        <v>2271</v>
      </c>
      <c r="G503" s="65"/>
      <c r="H503" s="65"/>
      <c r="I503" s="65">
        <v>8</v>
      </c>
      <c r="J503" s="65" t="s">
        <v>516</v>
      </c>
      <c r="K503" s="65" t="s">
        <v>631</v>
      </c>
      <c r="L503" s="65" t="s">
        <v>2034</v>
      </c>
      <c r="M503" s="65" t="s">
        <v>632</v>
      </c>
      <c r="N503" s="65" t="s">
        <v>508</v>
      </c>
      <c r="O503" s="65"/>
    </row>
    <row r="504" spans="1:15">
      <c r="A504" s="65" t="s">
        <v>2527</v>
      </c>
      <c r="B504" s="65"/>
      <c r="C504" s="65"/>
      <c r="D504" s="65"/>
      <c r="E504" s="65" t="s">
        <v>496</v>
      </c>
      <c r="F504" s="65" t="s">
        <v>677</v>
      </c>
      <c r="G504" s="65"/>
      <c r="H504" s="65"/>
      <c r="I504" s="65">
        <v>3</v>
      </c>
      <c r="J504" s="65" t="s">
        <v>516</v>
      </c>
      <c r="K504" s="65" t="s">
        <v>679</v>
      </c>
      <c r="L504" s="65" t="s">
        <v>2034</v>
      </c>
      <c r="M504" s="65" t="s">
        <v>680</v>
      </c>
      <c r="N504" s="65" t="s">
        <v>682</v>
      </c>
      <c r="O504" s="65"/>
    </row>
    <row r="505" spans="1:15">
      <c r="A505" s="65" t="s">
        <v>2527</v>
      </c>
      <c r="B505" s="65"/>
      <c r="C505" s="65"/>
      <c r="D505" s="65"/>
      <c r="E505" s="65" t="s">
        <v>496</v>
      </c>
      <c r="F505" s="65" t="s">
        <v>2319</v>
      </c>
      <c r="G505" s="65"/>
      <c r="H505" s="65"/>
      <c r="I505" s="65">
        <v>6</v>
      </c>
      <c r="J505" s="65" t="s">
        <v>516</v>
      </c>
      <c r="K505" s="65" t="s">
        <v>655</v>
      </c>
      <c r="L505" s="65" t="s">
        <v>2034</v>
      </c>
      <c r="M505" s="65" t="s">
        <v>656</v>
      </c>
      <c r="N505" s="65" t="s">
        <v>657</v>
      </c>
      <c r="O505" s="65"/>
    </row>
    <row r="506" spans="1:15">
      <c r="A506" s="65" t="s">
        <v>2527</v>
      </c>
      <c r="B506" s="65"/>
      <c r="C506" s="65"/>
      <c r="D506" s="65"/>
      <c r="E506" s="65" t="s">
        <v>496</v>
      </c>
      <c r="F506" s="65" t="s">
        <v>640</v>
      </c>
      <c r="G506" s="65"/>
      <c r="H506" s="65"/>
      <c r="I506" s="65">
        <v>2</v>
      </c>
      <c r="J506" s="65" t="s">
        <v>516</v>
      </c>
      <c r="K506" s="65" t="s">
        <v>642</v>
      </c>
      <c r="L506" s="65" t="s">
        <v>2034</v>
      </c>
      <c r="M506" s="65" t="s">
        <v>643</v>
      </c>
      <c r="N506" s="65" t="s">
        <v>644</v>
      </c>
      <c r="O506" s="65"/>
    </row>
    <row r="507" spans="1:15">
      <c r="A507" s="65" t="s">
        <v>2527</v>
      </c>
      <c r="B507" s="65"/>
      <c r="C507" s="65"/>
      <c r="D507" s="65"/>
      <c r="E507" s="65" t="s">
        <v>496</v>
      </c>
      <c r="F507" s="65" t="s">
        <v>1391</v>
      </c>
      <c r="G507" s="65"/>
      <c r="H507" s="65"/>
      <c r="I507" s="65">
        <v>3</v>
      </c>
      <c r="J507" s="65" t="s">
        <v>516</v>
      </c>
      <c r="K507" s="65" t="s">
        <v>882</v>
      </c>
      <c r="L507" s="65" t="s">
        <v>2114</v>
      </c>
      <c r="M507" s="65" t="s">
        <v>883</v>
      </c>
      <c r="N507" s="65" t="s">
        <v>884</v>
      </c>
      <c r="O507" s="65"/>
    </row>
    <row r="508" spans="1:15">
      <c r="A508" s="65" t="s">
        <v>2527</v>
      </c>
      <c r="B508" s="65"/>
      <c r="C508" s="65"/>
      <c r="D508" s="65"/>
      <c r="E508" s="65" t="s">
        <v>496</v>
      </c>
      <c r="F508" s="65" t="s">
        <v>2425</v>
      </c>
      <c r="G508" s="65"/>
      <c r="H508" s="65"/>
      <c r="I508" s="65">
        <v>1</v>
      </c>
      <c r="J508" s="65" t="s">
        <v>516</v>
      </c>
      <c r="K508" s="65" t="s">
        <v>1057</v>
      </c>
      <c r="L508" s="65" t="s">
        <v>2040</v>
      </c>
      <c r="M508" s="65" t="s">
        <v>1058</v>
      </c>
      <c r="N508" s="65" t="s">
        <v>1059</v>
      </c>
      <c r="O508" s="65"/>
    </row>
    <row r="509" spans="1:15">
      <c r="A509" s="65" t="s">
        <v>2527</v>
      </c>
      <c r="B509" s="65"/>
      <c r="C509" s="65"/>
      <c r="D509" s="65"/>
      <c r="E509" s="65" t="s">
        <v>496</v>
      </c>
      <c r="F509" s="65" t="s">
        <v>912</v>
      </c>
      <c r="G509" s="65"/>
      <c r="H509" s="65"/>
      <c r="I509" s="65">
        <v>11</v>
      </c>
      <c r="J509" s="65" t="s">
        <v>516</v>
      </c>
      <c r="K509" s="65" t="s">
        <v>914</v>
      </c>
      <c r="L509" s="65" t="s">
        <v>2034</v>
      </c>
      <c r="M509" s="65" t="s">
        <v>2132</v>
      </c>
      <c r="N509" s="65" t="s">
        <v>916</v>
      </c>
      <c r="O509" s="65"/>
    </row>
    <row r="510" spans="1:15">
      <c r="A510" s="65" t="s">
        <v>2527</v>
      </c>
      <c r="B510" s="65"/>
      <c r="C510" s="65"/>
      <c r="D510" s="65"/>
      <c r="E510" s="65" t="s">
        <v>496</v>
      </c>
      <c r="F510" s="65" t="s">
        <v>1883</v>
      </c>
      <c r="G510" s="65"/>
      <c r="H510" s="65"/>
      <c r="I510" s="65">
        <v>4</v>
      </c>
      <c r="J510" s="65" t="s">
        <v>516</v>
      </c>
      <c r="K510" s="65" t="s">
        <v>920</v>
      </c>
      <c r="L510" s="65" t="s">
        <v>2034</v>
      </c>
      <c r="M510" s="65" t="s">
        <v>921</v>
      </c>
      <c r="N510" s="65" t="s">
        <v>922</v>
      </c>
      <c r="O510" s="65"/>
    </row>
    <row r="511" spans="1:15">
      <c r="A511" s="65" t="s">
        <v>2527</v>
      </c>
      <c r="B511" s="65"/>
      <c r="C511" s="65"/>
      <c r="D511" s="65"/>
      <c r="E511" s="65" t="s">
        <v>496</v>
      </c>
      <c r="F511" s="65" t="s">
        <v>683</v>
      </c>
      <c r="G511" s="65"/>
      <c r="H511" s="65"/>
      <c r="I511" s="65">
        <v>10</v>
      </c>
      <c r="J511" s="65" t="s">
        <v>516</v>
      </c>
      <c r="K511" s="65" t="s">
        <v>685</v>
      </c>
      <c r="L511" s="65" t="s">
        <v>2034</v>
      </c>
      <c r="M511" s="65" t="s">
        <v>686</v>
      </c>
      <c r="N511" s="65" t="s">
        <v>687</v>
      </c>
      <c r="O511" s="65"/>
    </row>
    <row r="512" spans="1:15">
      <c r="A512" s="65" t="s">
        <v>2527</v>
      </c>
      <c r="B512" s="65"/>
      <c r="C512" s="65"/>
      <c r="D512" s="65"/>
      <c r="E512" s="65" t="s">
        <v>496</v>
      </c>
      <c r="F512" s="65" t="s">
        <v>1620</v>
      </c>
      <c r="G512" s="65"/>
      <c r="H512" s="65"/>
      <c r="I512" s="65">
        <v>66</v>
      </c>
      <c r="J512" s="65" t="s">
        <v>516</v>
      </c>
      <c r="K512" s="65" t="s">
        <v>1114</v>
      </c>
      <c r="L512" s="65" t="s">
        <v>2159</v>
      </c>
      <c r="M512" s="65" t="s">
        <v>1624</v>
      </c>
      <c r="N512" s="65" t="s">
        <v>1115</v>
      </c>
      <c r="O512" s="65"/>
    </row>
    <row r="513" spans="1:15">
      <c r="A513" s="65" t="s">
        <v>2527</v>
      </c>
      <c r="B513" s="65"/>
      <c r="C513" s="65"/>
      <c r="D513" s="65"/>
      <c r="E513" s="65" t="s">
        <v>496</v>
      </c>
      <c r="F513" s="65" t="s">
        <v>2523</v>
      </c>
      <c r="G513" s="65"/>
      <c r="H513" s="65"/>
      <c r="I513" s="65">
        <v>8</v>
      </c>
      <c r="J513" s="65" t="s">
        <v>516</v>
      </c>
      <c r="K513" s="65" t="s">
        <v>1105</v>
      </c>
      <c r="L513" s="65" t="s">
        <v>2159</v>
      </c>
      <c r="M513" s="65" t="s">
        <v>1624</v>
      </c>
      <c r="N513" s="65" t="s">
        <v>1106</v>
      </c>
      <c r="O513" s="65"/>
    </row>
    <row r="514" spans="1:15">
      <c r="A514" s="65" t="s">
        <v>2527</v>
      </c>
      <c r="B514" s="65"/>
      <c r="C514" s="65"/>
      <c r="D514" s="65"/>
      <c r="E514" s="65" t="s">
        <v>496</v>
      </c>
      <c r="F514" s="65" t="s">
        <v>2524</v>
      </c>
      <c r="G514" s="65"/>
      <c r="H514" s="65"/>
      <c r="I514" s="65">
        <v>10</v>
      </c>
      <c r="J514" s="65" t="s">
        <v>516</v>
      </c>
      <c r="K514" s="65" t="s">
        <v>1110</v>
      </c>
      <c r="L514" s="65" t="s">
        <v>2159</v>
      </c>
      <c r="M514" s="65" t="s">
        <v>1624</v>
      </c>
      <c r="N514" s="65" t="s">
        <v>1111</v>
      </c>
      <c r="O514" s="65"/>
    </row>
    <row r="515" spans="1:15">
      <c r="A515" s="65" t="s">
        <v>2527</v>
      </c>
      <c r="B515" s="65"/>
      <c r="C515" s="65"/>
      <c r="D515" s="65"/>
      <c r="E515" s="65" t="s">
        <v>496</v>
      </c>
      <c r="F515" s="65" t="s">
        <v>2374</v>
      </c>
      <c r="G515" s="65"/>
      <c r="H515" s="65"/>
      <c r="I515" s="65">
        <v>5</v>
      </c>
      <c r="J515" s="65" t="s">
        <v>516</v>
      </c>
      <c r="K515" s="65" t="s">
        <v>1118</v>
      </c>
      <c r="L515" s="65" t="s">
        <v>2159</v>
      </c>
      <c r="M515" s="65" t="s">
        <v>1624</v>
      </c>
      <c r="N515" s="65" t="s">
        <v>1119</v>
      </c>
      <c r="O515" s="65"/>
    </row>
    <row r="516" spans="1:15">
      <c r="A516" s="65" t="s">
        <v>2527</v>
      </c>
      <c r="B516" s="65"/>
      <c r="C516" s="65"/>
      <c r="D516" s="65"/>
      <c r="E516" s="65" t="s">
        <v>496</v>
      </c>
      <c r="F516" s="65" t="s">
        <v>1626</v>
      </c>
      <c r="G516" s="65"/>
      <c r="H516" s="65"/>
      <c r="I516" s="65">
        <v>66</v>
      </c>
      <c r="J516" s="65" t="s">
        <v>516</v>
      </c>
      <c r="K516" s="65" t="s">
        <v>1130</v>
      </c>
      <c r="L516" s="65" t="s">
        <v>2159</v>
      </c>
      <c r="M516" s="65" t="s">
        <v>1630</v>
      </c>
      <c r="N516" s="65" t="s">
        <v>1131</v>
      </c>
      <c r="O516" s="65"/>
    </row>
    <row r="517" spans="1:15">
      <c r="A517" s="65" t="s">
        <v>2527</v>
      </c>
      <c r="B517" s="65"/>
      <c r="C517" s="65"/>
      <c r="D517" s="65"/>
      <c r="E517" s="65" t="s">
        <v>496</v>
      </c>
      <c r="F517" s="65" t="s">
        <v>2525</v>
      </c>
      <c r="G517" s="65"/>
      <c r="H517" s="65"/>
      <c r="I517" s="65">
        <v>8</v>
      </c>
      <c r="J517" s="65" t="s">
        <v>516</v>
      </c>
      <c r="K517" s="65" t="s">
        <v>1122</v>
      </c>
      <c r="L517" s="65" t="s">
        <v>2159</v>
      </c>
      <c r="M517" s="65" t="s">
        <v>1630</v>
      </c>
      <c r="N517" s="65" t="s">
        <v>1123</v>
      </c>
      <c r="O517" s="65"/>
    </row>
    <row r="518" spans="1:15">
      <c r="A518" s="65" t="s">
        <v>2527</v>
      </c>
      <c r="B518" s="65"/>
      <c r="C518" s="65"/>
      <c r="D518" s="65"/>
      <c r="E518" s="65" t="s">
        <v>496</v>
      </c>
      <c r="F518" s="65" t="s">
        <v>2526</v>
      </c>
      <c r="G518" s="65"/>
      <c r="H518" s="65"/>
      <c r="I518" s="65">
        <v>10</v>
      </c>
      <c r="J518" s="65" t="s">
        <v>516</v>
      </c>
      <c r="K518" s="65" t="s">
        <v>1126</v>
      </c>
      <c r="L518" s="65" t="s">
        <v>2159</v>
      </c>
      <c r="M518" s="65" t="s">
        <v>1630</v>
      </c>
      <c r="N518" s="65" t="s">
        <v>1127</v>
      </c>
      <c r="O518" s="65"/>
    </row>
    <row r="519" spans="1:15">
      <c r="A519" s="65" t="s">
        <v>2527</v>
      </c>
      <c r="B519" s="65"/>
      <c r="C519" s="65"/>
      <c r="D519" s="65"/>
      <c r="E519" s="65" t="s">
        <v>496</v>
      </c>
      <c r="F519" s="65" t="s">
        <v>2161</v>
      </c>
      <c r="G519" s="65"/>
      <c r="H519" s="65"/>
      <c r="I519" s="65">
        <v>5</v>
      </c>
      <c r="J519" s="65" t="s">
        <v>516</v>
      </c>
      <c r="K519" s="65" t="s">
        <v>946</v>
      </c>
      <c r="L519" s="65" t="s">
        <v>2034</v>
      </c>
      <c r="M519" s="65" t="s">
        <v>947</v>
      </c>
      <c r="N519" s="65" t="s">
        <v>948</v>
      </c>
      <c r="O519" s="65"/>
    </row>
    <row r="520" spans="1:15">
      <c r="A520" s="65" t="s">
        <v>2527</v>
      </c>
      <c r="B520" s="65"/>
      <c r="C520" s="65"/>
      <c r="D520" s="65"/>
      <c r="E520" s="65" t="s">
        <v>496</v>
      </c>
      <c r="F520" s="65" t="s">
        <v>2036</v>
      </c>
      <c r="G520" s="65"/>
      <c r="H520" s="65"/>
      <c r="I520" s="65">
        <v>80</v>
      </c>
      <c r="J520" s="65" t="s">
        <v>516</v>
      </c>
      <c r="K520" s="65" t="s">
        <v>521</v>
      </c>
      <c r="L520" s="65" t="s">
        <v>2038</v>
      </c>
      <c r="M520" s="65" t="s">
        <v>522</v>
      </c>
      <c r="N520" s="65" t="s">
        <v>523</v>
      </c>
      <c r="O520" s="65"/>
    </row>
    <row r="521" spans="1:15">
      <c r="A521" s="65" t="s">
        <v>2527</v>
      </c>
      <c r="B521" s="65"/>
      <c r="C521" s="65"/>
      <c r="D521" s="65"/>
      <c r="E521" s="65" t="s">
        <v>496</v>
      </c>
      <c r="F521" s="65" t="s">
        <v>574</v>
      </c>
      <c r="G521" s="65"/>
      <c r="H521" s="65"/>
      <c r="I521" s="65">
        <v>80</v>
      </c>
      <c r="J521" s="65" t="s">
        <v>516</v>
      </c>
      <c r="K521" s="65" t="s">
        <v>577</v>
      </c>
      <c r="L521" s="65" t="s">
        <v>2056</v>
      </c>
      <c r="M521" s="65" t="s">
        <v>1465</v>
      </c>
      <c r="N521" s="65" t="s">
        <v>579</v>
      </c>
      <c r="O521" s="65"/>
    </row>
    <row r="522" spans="1:15">
      <c r="A522" s="65" t="s">
        <v>2527</v>
      </c>
      <c r="B522" s="65"/>
      <c r="C522" s="65"/>
      <c r="D522" s="65"/>
      <c r="E522" s="65" t="s">
        <v>496</v>
      </c>
      <c r="F522" s="65" t="s">
        <v>581</v>
      </c>
      <c r="G522" s="65"/>
      <c r="H522" s="65"/>
      <c r="I522" s="65">
        <v>30</v>
      </c>
      <c r="J522" s="65" t="s">
        <v>516</v>
      </c>
      <c r="K522" s="65" t="s">
        <v>583</v>
      </c>
      <c r="L522" s="65" t="s">
        <v>2056</v>
      </c>
      <c r="M522" s="65" t="s">
        <v>1468</v>
      </c>
      <c r="N522" s="65" t="s">
        <v>584</v>
      </c>
      <c r="O522" s="65"/>
    </row>
    <row r="523" spans="1:15">
      <c r="A523" s="65" t="s">
        <v>2527</v>
      </c>
      <c r="B523" s="65"/>
      <c r="C523" s="65"/>
      <c r="D523" s="65"/>
      <c r="E523" s="65" t="s">
        <v>496</v>
      </c>
      <c r="F523" s="65" t="s">
        <v>586</v>
      </c>
      <c r="G523" s="65"/>
      <c r="H523" s="65"/>
      <c r="I523" s="65">
        <v>3</v>
      </c>
      <c r="J523" s="65" t="s">
        <v>516</v>
      </c>
      <c r="K523" s="65" t="s">
        <v>588</v>
      </c>
      <c r="L523" s="65" t="s">
        <v>2056</v>
      </c>
      <c r="M523" s="65" t="s">
        <v>1472</v>
      </c>
      <c r="N523" s="65" t="s">
        <v>589</v>
      </c>
      <c r="O523" s="65"/>
    </row>
    <row r="524" spans="1:15">
      <c r="A524" s="65" t="s">
        <v>2527</v>
      </c>
      <c r="B524" s="65"/>
      <c r="C524" s="65"/>
      <c r="D524" s="65"/>
      <c r="E524" s="65" t="s">
        <v>496</v>
      </c>
      <c r="F524" s="65" t="s">
        <v>550</v>
      </c>
      <c r="G524" s="65"/>
      <c r="H524" s="65"/>
      <c r="I524" s="65">
        <v>20</v>
      </c>
      <c r="J524" s="65" t="s">
        <v>516</v>
      </c>
      <c r="K524" s="65" t="s">
        <v>552</v>
      </c>
      <c r="L524" s="65" t="s">
        <v>2038</v>
      </c>
      <c r="M524" s="65" t="s">
        <v>553</v>
      </c>
      <c r="N524" s="65" t="s">
        <v>554</v>
      </c>
      <c r="O524" s="65"/>
    </row>
    <row r="525" spans="1:15">
      <c r="A525" s="65" t="s">
        <v>2527</v>
      </c>
      <c r="B525" s="65"/>
      <c r="C525" s="65"/>
      <c r="D525" s="65"/>
      <c r="E525" s="65" t="s">
        <v>496</v>
      </c>
      <c r="F525" s="65" t="s">
        <v>1013</v>
      </c>
      <c r="G525" s="65"/>
      <c r="H525" s="65"/>
      <c r="I525" s="65">
        <v>2</v>
      </c>
      <c r="J525" s="65" t="s">
        <v>516</v>
      </c>
      <c r="K525" s="65" t="s">
        <v>1016</v>
      </c>
      <c r="L525" s="65" t="s">
        <v>2114</v>
      </c>
      <c r="M525" s="65" t="s">
        <v>1017</v>
      </c>
      <c r="N525" s="65" t="s">
        <v>1018</v>
      </c>
      <c r="O525" s="65"/>
    </row>
    <row r="526" spans="1:15">
      <c r="A526" s="65" t="s">
        <v>2527</v>
      </c>
      <c r="B526" s="65"/>
      <c r="C526" s="65"/>
      <c r="D526" s="65"/>
      <c r="E526" s="65" t="s">
        <v>496</v>
      </c>
      <c r="F526" s="65" t="s">
        <v>2432</v>
      </c>
      <c r="G526" s="65"/>
      <c r="H526" s="65"/>
      <c r="I526" s="65">
        <v>2</v>
      </c>
      <c r="J526" s="65" t="s">
        <v>516</v>
      </c>
      <c r="K526" s="65" t="s">
        <v>1095</v>
      </c>
      <c r="L526" s="65" t="s">
        <v>2040</v>
      </c>
      <c r="M526" s="65" t="s">
        <v>1096</v>
      </c>
      <c r="N526" s="65" t="s">
        <v>1097</v>
      </c>
      <c r="O526" s="65"/>
    </row>
    <row r="527" spans="1:15">
      <c r="A527" s="65" t="s">
        <v>2527</v>
      </c>
      <c r="B527" s="65"/>
      <c r="C527" s="65"/>
      <c r="D527" s="65"/>
      <c r="E527" s="65" t="s">
        <v>496</v>
      </c>
      <c r="F527" s="65" t="s">
        <v>526</v>
      </c>
      <c r="G527" s="65"/>
      <c r="H527" s="65"/>
      <c r="I527" s="65">
        <v>2</v>
      </c>
      <c r="J527" s="65" t="s">
        <v>516</v>
      </c>
      <c r="K527" s="65" t="s">
        <v>1517</v>
      </c>
      <c r="L527" s="65" t="s">
        <v>2040</v>
      </c>
      <c r="M527" s="65" t="s">
        <v>529</v>
      </c>
      <c r="N527" s="65" t="s">
        <v>531</v>
      </c>
      <c r="O527" s="65"/>
    </row>
    <row r="528" spans="1:15">
      <c r="A528" s="65" t="s">
        <v>2527</v>
      </c>
      <c r="B528" s="65"/>
      <c r="C528" s="65"/>
      <c r="D528" s="65"/>
      <c r="E528" s="65" t="s">
        <v>496</v>
      </c>
      <c r="F528" s="65" t="s">
        <v>2530</v>
      </c>
      <c r="G528" s="65"/>
      <c r="H528" s="65"/>
      <c r="I528" s="65">
        <v>1</v>
      </c>
      <c r="J528" s="65" t="s">
        <v>516</v>
      </c>
      <c r="K528" s="65" t="s">
        <v>2531</v>
      </c>
      <c r="L528" s="65" t="s">
        <v>2114</v>
      </c>
      <c r="M528" s="65" t="s">
        <v>2532</v>
      </c>
      <c r="N528" s="65" t="s">
        <v>2533</v>
      </c>
      <c r="O528" s="65"/>
    </row>
    <row r="529" spans="1:15">
      <c r="A529" s="65" t="s">
        <v>2527</v>
      </c>
      <c r="B529" s="65"/>
      <c r="C529" s="65"/>
      <c r="D529" s="65"/>
      <c r="E529" s="65" t="s">
        <v>496</v>
      </c>
      <c r="F529" s="65" t="s">
        <v>2534</v>
      </c>
      <c r="G529" s="65"/>
      <c r="H529" s="65"/>
      <c r="I529" s="65">
        <v>1</v>
      </c>
      <c r="J529" s="65" t="s">
        <v>516</v>
      </c>
      <c r="K529" s="65" t="s">
        <v>2535</v>
      </c>
      <c r="L529" s="65"/>
      <c r="M529" s="65"/>
      <c r="N529" s="65" t="s">
        <v>2536</v>
      </c>
      <c r="O529" s="65"/>
    </row>
    <row r="530" spans="1:15">
      <c r="A530" s="65" t="s">
        <v>2527</v>
      </c>
      <c r="B530" s="65"/>
      <c r="C530" s="65"/>
      <c r="D530" s="65"/>
      <c r="E530" s="65" t="s">
        <v>496</v>
      </c>
      <c r="F530" s="65" t="s">
        <v>1646</v>
      </c>
      <c r="G530" s="65"/>
      <c r="H530" s="65"/>
      <c r="I530" s="65">
        <v>50</v>
      </c>
      <c r="J530" s="65" t="s">
        <v>516</v>
      </c>
      <c r="K530" s="65" t="s">
        <v>2537</v>
      </c>
      <c r="L530" s="65" t="s">
        <v>2114</v>
      </c>
      <c r="M530" s="65" t="s">
        <v>1157</v>
      </c>
      <c r="N530" s="65" t="s">
        <v>847</v>
      </c>
      <c r="O530" s="65"/>
    </row>
    <row r="531" spans="1:15">
      <c r="A531" s="65" t="s">
        <v>2527</v>
      </c>
      <c r="B531" s="65"/>
      <c r="C531" s="65"/>
      <c r="D531" s="65"/>
      <c r="E531" s="65" t="s">
        <v>513</v>
      </c>
      <c r="F531" s="65" t="s">
        <v>1214</v>
      </c>
      <c r="G531" s="65"/>
      <c r="H531" s="65"/>
      <c r="I531" s="65">
        <v>10</v>
      </c>
      <c r="J531" s="65" t="s">
        <v>516</v>
      </c>
      <c r="K531" s="65" t="s">
        <v>741</v>
      </c>
      <c r="L531" s="65" t="s">
        <v>2034</v>
      </c>
      <c r="M531" s="65" t="s">
        <v>517</v>
      </c>
      <c r="N531" s="65" t="s">
        <v>2035</v>
      </c>
      <c r="O531" s="65"/>
    </row>
    <row r="532" spans="1:15">
      <c r="A532" s="65" t="s">
        <v>248</v>
      </c>
      <c r="B532" s="65"/>
      <c r="C532" s="65"/>
      <c r="D532" s="65"/>
      <c r="E532" s="65" t="s">
        <v>496</v>
      </c>
      <c r="F532" s="65" t="s">
        <v>498</v>
      </c>
      <c r="G532" s="65"/>
      <c r="H532" s="65"/>
      <c r="I532" s="65">
        <v>10</v>
      </c>
      <c r="J532" s="65" t="s">
        <v>516</v>
      </c>
      <c r="K532" s="65" t="s">
        <v>501</v>
      </c>
      <c r="L532" s="65"/>
      <c r="M532" s="65"/>
      <c r="N532" s="65" t="s">
        <v>2035</v>
      </c>
      <c r="O532" s="65" t="s">
        <v>2538</v>
      </c>
    </row>
    <row r="533" spans="1:15">
      <c r="A533" s="65" t="s">
        <v>248</v>
      </c>
      <c r="B533" s="65"/>
      <c r="C533" s="65"/>
      <c r="D533" s="65"/>
      <c r="E533" s="65" t="s">
        <v>496</v>
      </c>
      <c r="F533" s="65" t="s">
        <v>1201</v>
      </c>
      <c r="G533" s="65"/>
      <c r="H533" s="65"/>
      <c r="I533" s="65">
        <v>4</v>
      </c>
      <c r="J533" s="65" t="s">
        <v>516</v>
      </c>
      <c r="K533" s="65" t="s">
        <v>1027</v>
      </c>
      <c r="L533" s="65"/>
      <c r="M533" s="65"/>
      <c r="N533" s="65" t="s">
        <v>2539</v>
      </c>
      <c r="O533" s="65" t="s">
        <v>2538</v>
      </c>
    </row>
    <row r="534" spans="1:15">
      <c r="A534" s="65" t="s">
        <v>248</v>
      </c>
      <c r="B534" s="65"/>
      <c r="C534" s="65"/>
      <c r="D534" s="65"/>
      <c r="E534" s="65" t="s">
        <v>496</v>
      </c>
      <c r="F534" s="6" t="s">
        <v>634</v>
      </c>
      <c r="I534" s="65">
        <v>80</v>
      </c>
      <c r="J534" s="65" t="s">
        <v>516</v>
      </c>
      <c r="K534" s="6" t="s">
        <v>636</v>
      </c>
      <c r="N534" s="65" t="s">
        <v>2086</v>
      </c>
      <c r="O534" s="65" t="s">
        <v>2538</v>
      </c>
    </row>
    <row r="535" spans="1:15">
      <c r="A535" s="65" t="s">
        <v>248</v>
      </c>
      <c r="B535" s="65"/>
      <c r="C535" s="65"/>
      <c r="D535" s="65"/>
      <c r="E535" s="65" t="s">
        <v>496</v>
      </c>
      <c r="F535" s="6" t="s">
        <v>2271</v>
      </c>
      <c r="I535" s="65">
        <v>8</v>
      </c>
      <c r="J535" s="65" t="s">
        <v>516</v>
      </c>
      <c r="K535" s="6" t="s">
        <v>631</v>
      </c>
      <c r="N535" s="65" t="s">
        <v>2540</v>
      </c>
      <c r="O535" s="65" t="s">
        <v>2538</v>
      </c>
    </row>
    <row r="536" spans="1:15">
      <c r="A536" s="65" t="s">
        <v>248</v>
      </c>
      <c r="B536" s="65"/>
      <c r="C536" s="65"/>
      <c r="D536" s="65"/>
      <c r="E536" s="65" t="s">
        <v>496</v>
      </c>
      <c r="F536" s="6" t="s">
        <v>2523</v>
      </c>
      <c r="I536" s="65">
        <v>8</v>
      </c>
      <c r="J536" s="65" t="s">
        <v>516</v>
      </c>
      <c r="K536" s="6" t="s">
        <v>1105</v>
      </c>
      <c r="N536" s="65" t="s">
        <v>2541</v>
      </c>
      <c r="O536" s="65" t="s">
        <v>2538</v>
      </c>
    </row>
    <row r="537" spans="1:15">
      <c r="A537" s="65" t="s">
        <v>248</v>
      </c>
      <c r="B537" s="65"/>
      <c r="C537" s="65"/>
      <c r="D537" s="65"/>
      <c r="E537" s="65" t="s">
        <v>496</v>
      </c>
      <c r="F537" s="6" t="s">
        <v>2524</v>
      </c>
      <c r="I537" s="65">
        <v>10</v>
      </c>
      <c r="J537" s="65" t="s">
        <v>516</v>
      </c>
      <c r="K537" s="6" t="s">
        <v>1110</v>
      </c>
      <c r="N537" s="65" t="s">
        <v>2542</v>
      </c>
      <c r="O537" s="65" t="s">
        <v>2538</v>
      </c>
    </row>
    <row r="538" spans="1:15">
      <c r="A538" s="65" t="s">
        <v>248</v>
      </c>
      <c r="B538" s="65"/>
      <c r="C538" s="65"/>
      <c r="D538" s="65"/>
      <c r="E538" s="65" t="s">
        <v>496</v>
      </c>
      <c r="F538" s="6" t="s">
        <v>2543</v>
      </c>
      <c r="I538" s="65">
        <v>66</v>
      </c>
      <c r="J538" s="65" t="s">
        <v>516</v>
      </c>
      <c r="K538" s="6" t="s">
        <v>1114</v>
      </c>
      <c r="N538" s="65" t="s">
        <v>2544</v>
      </c>
      <c r="O538" s="65" t="s">
        <v>2538</v>
      </c>
    </row>
    <row r="539" spans="1:15">
      <c r="A539" s="65" t="s">
        <v>248</v>
      </c>
      <c r="B539" s="65"/>
      <c r="C539" s="65"/>
      <c r="D539" s="65"/>
      <c r="E539" s="65" t="s">
        <v>496</v>
      </c>
      <c r="F539" s="6" t="s">
        <v>2374</v>
      </c>
      <c r="I539" s="65">
        <v>5</v>
      </c>
      <c r="J539" s="65" t="s">
        <v>516</v>
      </c>
      <c r="K539" s="6" t="s">
        <v>1118</v>
      </c>
      <c r="N539" s="65" t="s">
        <v>2545</v>
      </c>
      <c r="O539" s="65" t="s">
        <v>2538</v>
      </c>
    </row>
    <row r="540" spans="1:15">
      <c r="A540" s="65" t="s">
        <v>248</v>
      </c>
      <c r="B540" s="65"/>
      <c r="C540" s="65"/>
      <c r="D540" s="65"/>
      <c r="E540" s="65" t="s">
        <v>496</v>
      </c>
      <c r="F540" s="6" t="s">
        <v>2376</v>
      </c>
      <c r="I540" s="65">
        <v>1</v>
      </c>
      <c r="J540" s="65" t="s">
        <v>516</v>
      </c>
      <c r="K540" s="6" t="s">
        <v>1074</v>
      </c>
      <c r="N540" s="65" t="s">
        <v>1076</v>
      </c>
      <c r="O540" s="65" t="s">
        <v>2538</v>
      </c>
    </row>
    <row r="541" spans="1:15">
      <c r="A541" s="65" t="s">
        <v>248</v>
      </c>
      <c r="B541" s="65"/>
      <c r="C541" s="65"/>
      <c r="D541" s="65"/>
      <c r="E541" s="65" t="s">
        <v>496</v>
      </c>
      <c r="F541" s="6" t="s">
        <v>1120</v>
      </c>
      <c r="I541" s="65">
        <v>8</v>
      </c>
      <c r="J541" s="65" t="s">
        <v>516</v>
      </c>
      <c r="K541" s="6" t="s">
        <v>1122</v>
      </c>
      <c r="N541" s="65" t="s">
        <v>2546</v>
      </c>
      <c r="O541" s="65" t="s">
        <v>2538</v>
      </c>
    </row>
    <row r="542" spans="1:15">
      <c r="A542" s="65" t="s">
        <v>248</v>
      </c>
      <c r="B542" s="65"/>
      <c r="C542" s="65"/>
      <c r="D542" s="65"/>
      <c r="E542" s="65" t="s">
        <v>496</v>
      </c>
      <c r="F542" s="6" t="s">
        <v>2526</v>
      </c>
      <c r="I542" s="65">
        <v>10</v>
      </c>
      <c r="J542" s="65" t="s">
        <v>516</v>
      </c>
      <c r="K542" s="6" t="s">
        <v>1126</v>
      </c>
      <c r="N542" s="65" t="s">
        <v>2547</v>
      </c>
      <c r="O542" s="65" t="s">
        <v>2538</v>
      </c>
    </row>
    <row r="543" spans="1:15">
      <c r="A543" s="65" t="s">
        <v>248</v>
      </c>
      <c r="B543" s="65"/>
      <c r="C543" s="65"/>
      <c r="D543" s="65"/>
      <c r="E543" s="65" t="s">
        <v>496</v>
      </c>
      <c r="F543" s="6" t="s">
        <v>2548</v>
      </c>
      <c r="I543" s="65">
        <v>66</v>
      </c>
      <c r="J543" s="65" t="s">
        <v>516</v>
      </c>
      <c r="K543" s="6" t="s">
        <v>1130</v>
      </c>
      <c r="N543" s="65" t="s">
        <v>2549</v>
      </c>
      <c r="O543" s="65" t="s">
        <v>2538</v>
      </c>
    </row>
    <row r="544" spans="1:15">
      <c r="A544" s="65" t="s">
        <v>248</v>
      </c>
      <c r="B544" s="65"/>
      <c r="C544" s="65"/>
      <c r="D544" s="65"/>
      <c r="E544" s="65" t="s">
        <v>496</v>
      </c>
      <c r="F544" s="6" t="s">
        <v>2161</v>
      </c>
      <c r="I544" s="65">
        <v>5</v>
      </c>
      <c r="J544" s="65" t="s">
        <v>516</v>
      </c>
      <c r="K544" s="6" t="s">
        <v>946</v>
      </c>
      <c r="N544" s="65" t="s">
        <v>2550</v>
      </c>
      <c r="O544" s="65" t="s">
        <v>2538</v>
      </c>
    </row>
    <row r="545" spans="1:15">
      <c r="A545" s="65" t="s">
        <v>248</v>
      </c>
      <c r="B545" s="65"/>
      <c r="C545" s="65"/>
      <c r="D545" s="65"/>
      <c r="E545" s="65" t="s">
        <v>496</v>
      </c>
      <c r="F545" s="6" t="s">
        <v>907</v>
      </c>
      <c r="I545" s="65">
        <v>11</v>
      </c>
      <c r="J545" s="65" t="s">
        <v>516</v>
      </c>
      <c r="K545" s="6" t="s">
        <v>909</v>
      </c>
      <c r="N545" s="65" t="s">
        <v>2551</v>
      </c>
      <c r="O545" s="65" t="s">
        <v>2538</v>
      </c>
    </row>
    <row r="546" spans="1:15">
      <c r="A546" s="65" t="s">
        <v>248</v>
      </c>
      <c r="B546" s="65"/>
      <c r="C546" s="65"/>
      <c r="D546" s="65"/>
      <c r="E546" s="65" t="s">
        <v>496</v>
      </c>
      <c r="F546" s="6" t="s">
        <v>912</v>
      </c>
      <c r="I546" s="65">
        <v>11</v>
      </c>
      <c r="J546" s="65" t="s">
        <v>516</v>
      </c>
      <c r="K546" s="6" t="s">
        <v>914</v>
      </c>
      <c r="N546" s="65" t="s">
        <v>2552</v>
      </c>
      <c r="O546" s="65" t="s">
        <v>2538</v>
      </c>
    </row>
    <row r="547" spans="1:15">
      <c r="A547" s="65" t="s">
        <v>248</v>
      </c>
      <c r="B547" s="65"/>
      <c r="C547" s="65"/>
      <c r="D547" s="65"/>
      <c r="E547" s="65" t="s">
        <v>496</v>
      </c>
      <c r="F547" s="6" t="s">
        <v>1883</v>
      </c>
      <c r="I547" s="65">
        <v>4</v>
      </c>
      <c r="J547" s="65" t="s">
        <v>516</v>
      </c>
      <c r="K547" s="6" t="s">
        <v>920</v>
      </c>
      <c r="N547" s="65" t="s">
        <v>2553</v>
      </c>
      <c r="O547" s="65" t="s">
        <v>2538</v>
      </c>
    </row>
    <row r="548" spans="1:15">
      <c r="A548" s="65" t="s">
        <v>248</v>
      </c>
      <c r="B548" s="65"/>
      <c r="C548" s="65"/>
      <c r="D548" s="65"/>
      <c r="E548" s="65" t="s">
        <v>496</v>
      </c>
      <c r="F548" s="6" t="s">
        <v>1391</v>
      </c>
      <c r="I548" s="65">
        <v>3</v>
      </c>
      <c r="J548" s="65" t="s">
        <v>516</v>
      </c>
      <c r="K548" s="6" t="s">
        <v>882</v>
      </c>
      <c r="N548" s="65" t="s">
        <v>884</v>
      </c>
      <c r="O548" s="65" t="s">
        <v>2538</v>
      </c>
    </row>
    <row r="549" spans="1:15">
      <c r="A549" s="65" t="s">
        <v>248</v>
      </c>
      <c r="B549" s="65"/>
      <c r="C549" s="65"/>
      <c r="D549" s="65"/>
      <c r="E549" s="65" t="s">
        <v>496</v>
      </c>
      <c r="F549" s="6" t="s">
        <v>885</v>
      </c>
      <c r="I549" s="65">
        <v>6</v>
      </c>
      <c r="J549" s="65" t="s">
        <v>516</v>
      </c>
      <c r="K549" s="6" t="s">
        <v>655</v>
      </c>
      <c r="N549" s="65" t="s">
        <v>2554</v>
      </c>
      <c r="O549" s="65" t="s">
        <v>2538</v>
      </c>
    </row>
    <row r="550" spans="1:15">
      <c r="A550" s="65" t="s">
        <v>248</v>
      </c>
      <c r="B550" s="65"/>
      <c r="C550" s="65"/>
      <c r="D550" s="65"/>
      <c r="E550" s="65" t="s">
        <v>496</v>
      </c>
      <c r="F550" s="6" t="s">
        <v>923</v>
      </c>
      <c r="I550" s="65">
        <v>11</v>
      </c>
      <c r="J550" s="65" t="s">
        <v>516</v>
      </c>
      <c r="K550" s="6" t="s">
        <v>925</v>
      </c>
      <c r="N550" s="65" t="s">
        <v>927</v>
      </c>
      <c r="O550" s="65" t="s">
        <v>2538</v>
      </c>
    </row>
    <row r="551" spans="1:15">
      <c r="A551" s="65" t="s">
        <v>248</v>
      </c>
      <c r="B551" s="65"/>
      <c r="C551" s="65"/>
      <c r="D551" s="65"/>
      <c r="E551" s="65" t="s">
        <v>496</v>
      </c>
      <c r="F551" s="6" t="s">
        <v>1640</v>
      </c>
      <c r="I551" s="65">
        <v>6</v>
      </c>
      <c r="J551" s="65" t="s">
        <v>516</v>
      </c>
      <c r="K551" s="6" t="s">
        <v>930</v>
      </c>
      <c r="N551" s="65" t="s">
        <v>932</v>
      </c>
      <c r="O551" s="65" t="s">
        <v>2538</v>
      </c>
    </row>
    <row r="552" spans="1:15">
      <c r="A552" s="65" t="s">
        <v>248</v>
      </c>
      <c r="B552" s="65"/>
      <c r="C552" s="65"/>
      <c r="D552" s="65"/>
      <c r="E552" s="65" t="s">
        <v>496</v>
      </c>
      <c r="F552" s="6" t="s">
        <v>1643</v>
      </c>
      <c r="I552" s="65">
        <v>11</v>
      </c>
      <c r="J552" s="65" t="s">
        <v>516</v>
      </c>
      <c r="K552" s="6" t="s">
        <v>936</v>
      </c>
      <c r="N552" s="65" t="s">
        <v>938</v>
      </c>
      <c r="O552" s="65" t="s">
        <v>2538</v>
      </c>
    </row>
    <row r="553" spans="1:15">
      <c r="A553" s="65" t="s">
        <v>248</v>
      </c>
      <c r="B553" s="65"/>
      <c r="C553" s="65"/>
      <c r="D553" s="65"/>
      <c r="E553" s="65" t="s">
        <v>496</v>
      </c>
      <c r="F553" s="6" t="s">
        <v>2297</v>
      </c>
      <c r="I553" s="65">
        <v>2</v>
      </c>
      <c r="J553" s="65" t="s">
        <v>516</v>
      </c>
      <c r="K553" s="6" t="s">
        <v>1405</v>
      </c>
      <c r="N553" s="65" t="s">
        <v>1407</v>
      </c>
      <c r="O553" s="65" t="s">
        <v>2538</v>
      </c>
    </row>
    <row r="554" spans="1:15">
      <c r="A554" s="65" t="s">
        <v>248</v>
      </c>
      <c r="B554" s="65"/>
      <c r="C554" s="65"/>
      <c r="D554" s="65"/>
      <c r="E554" s="65" t="s">
        <v>496</v>
      </c>
      <c r="F554" s="6" t="s">
        <v>1394</v>
      </c>
      <c r="I554" s="65">
        <v>1</v>
      </c>
      <c r="J554" s="65" t="s">
        <v>516</v>
      </c>
      <c r="K554" s="6" t="s">
        <v>1396</v>
      </c>
      <c r="N554" s="65" t="s">
        <v>1398</v>
      </c>
      <c r="O554" s="65" t="s">
        <v>2538</v>
      </c>
    </row>
    <row r="555" spans="1:15">
      <c r="A555" s="65" t="s">
        <v>248</v>
      </c>
      <c r="B555" s="65"/>
      <c r="C555" s="65"/>
      <c r="D555" s="65"/>
      <c r="E555" s="65" t="s">
        <v>496</v>
      </c>
      <c r="F555" s="6" t="s">
        <v>1750</v>
      </c>
      <c r="I555" s="65">
        <v>2</v>
      </c>
      <c r="J555" s="65" t="s">
        <v>516</v>
      </c>
      <c r="K555" s="6" t="s">
        <v>1752</v>
      </c>
      <c r="N555" s="65" t="s">
        <v>1754</v>
      </c>
      <c r="O555" s="65" t="s">
        <v>2538</v>
      </c>
    </row>
    <row r="556" spans="1:15">
      <c r="A556" s="65" t="s">
        <v>248</v>
      </c>
      <c r="B556" s="65"/>
      <c r="C556" s="65"/>
      <c r="D556" s="65"/>
      <c r="E556" s="65" t="s">
        <v>496</v>
      </c>
      <c r="F556" s="6" t="s">
        <v>2402</v>
      </c>
      <c r="I556" s="65">
        <v>10</v>
      </c>
      <c r="J556" s="65" t="s">
        <v>516</v>
      </c>
      <c r="K556" s="6" t="s">
        <v>1045</v>
      </c>
      <c r="N556" s="65" t="s">
        <v>1047</v>
      </c>
      <c r="O556" s="65" t="s">
        <v>2538</v>
      </c>
    </row>
    <row r="557" spans="1:15">
      <c r="A557" s="65" t="s">
        <v>248</v>
      </c>
      <c r="B557" s="65"/>
      <c r="C557" s="65"/>
      <c r="D557" s="65"/>
      <c r="E557" s="65" t="s">
        <v>496</v>
      </c>
      <c r="F557" s="6" t="s">
        <v>1511</v>
      </c>
      <c r="I557" s="65">
        <v>10</v>
      </c>
      <c r="J557" s="65" t="s">
        <v>516</v>
      </c>
      <c r="K557" s="6" t="s">
        <v>1039</v>
      </c>
      <c r="N557" s="65" t="s">
        <v>1041</v>
      </c>
      <c r="O557" s="65" t="s">
        <v>2538</v>
      </c>
    </row>
    <row r="558" spans="1:15">
      <c r="A558" s="65" t="s">
        <v>248</v>
      </c>
      <c r="B558" s="65"/>
      <c r="C558" s="65"/>
      <c r="D558" s="65"/>
      <c r="E558" s="65" t="s">
        <v>496</v>
      </c>
      <c r="F558" s="6" t="s">
        <v>670</v>
      </c>
      <c r="I558" s="65">
        <v>10</v>
      </c>
      <c r="J558" s="65" t="s">
        <v>516</v>
      </c>
      <c r="K558" s="6" t="s">
        <v>673</v>
      </c>
      <c r="N558" s="65" t="s">
        <v>1041</v>
      </c>
      <c r="O558" s="65" t="s">
        <v>2538</v>
      </c>
    </row>
    <row r="559" spans="1:15">
      <c r="A559" s="65" t="s">
        <v>248</v>
      </c>
      <c r="B559" s="65"/>
      <c r="C559" s="65"/>
      <c r="D559" s="65"/>
      <c r="E559" s="65" t="s">
        <v>496</v>
      </c>
      <c r="F559" s="6" t="s">
        <v>871</v>
      </c>
      <c r="I559" s="65">
        <v>22</v>
      </c>
      <c r="J559" s="65" t="s">
        <v>516</v>
      </c>
      <c r="K559" s="6" t="s">
        <v>874</v>
      </c>
      <c r="N559" s="65" t="s">
        <v>876</v>
      </c>
      <c r="O559" s="65" t="s">
        <v>2538</v>
      </c>
    </row>
    <row r="560" spans="1:15">
      <c r="A560" s="65" t="s">
        <v>248</v>
      </c>
      <c r="B560" s="65"/>
      <c r="C560" s="65"/>
      <c r="D560" s="65"/>
      <c r="E560" s="65" t="s">
        <v>496</v>
      </c>
      <c r="F560" s="6" t="s">
        <v>2322</v>
      </c>
      <c r="I560" s="65">
        <v>1</v>
      </c>
      <c r="J560" s="65" t="s">
        <v>516</v>
      </c>
      <c r="K560" s="6" t="s">
        <v>648</v>
      </c>
      <c r="N560" s="65" t="s">
        <v>651</v>
      </c>
      <c r="O560" s="65" t="s">
        <v>2538</v>
      </c>
    </row>
    <row r="561" spans="1:15">
      <c r="A561" s="65" t="s">
        <v>248</v>
      </c>
      <c r="B561" s="65"/>
      <c r="C561" s="65"/>
      <c r="D561" s="65"/>
      <c r="E561" s="65" t="s">
        <v>496</v>
      </c>
      <c r="F561" s="6" t="s">
        <v>1256</v>
      </c>
      <c r="I561" s="65">
        <v>2</v>
      </c>
      <c r="J561" s="65" t="s">
        <v>516</v>
      </c>
      <c r="K561" s="6" t="s">
        <v>891</v>
      </c>
      <c r="N561" s="65" t="s">
        <v>893</v>
      </c>
      <c r="O561" s="65" t="s">
        <v>2538</v>
      </c>
    </row>
    <row r="562" spans="1:15">
      <c r="A562" s="65" t="s">
        <v>248</v>
      </c>
      <c r="B562" s="65"/>
      <c r="C562" s="65"/>
      <c r="D562" s="65"/>
      <c r="E562" s="65" t="s">
        <v>496</v>
      </c>
      <c r="F562" s="6" t="s">
        <v>1506</v>
      </c>
      <c r="I562" s="65">
        <v>1</v>
      </c>
      <c r="J562" s="65" t="s">
        <v>516</v>
      </c>
      <c r="K562" s="6" t="s">
        <v>897</v>
      </c>
      <c r="N562" s="65" t="s">
        <v>899</v>
      </c>
      <c r="O562" s="65" t="s">
        <v>2538</v>
      </c>
    </row>
    <row r="563" spans="1:15">
      <c r="A563" s="65" t="s">
        <v>248</v>
      </c>
      <c r="B563" s="65"/>
      <c r="C563" s="65"/>
      <c r="D563" s="65"/>
      <c r="E563" s="65" t="s">
        <v>496</v>
      </c>
      <c r="F563" s="6" t="s">
        <v>677</v>
      </c>
      <c r="I563" s="65">
        <v>1</v>
      </c>
      <c r="J563" s="65" t="s">
        <v>516</v>
      </c>
      <c r="K563" s="6" t="s">
        <v>679</v>
      </c>
      <c r="N563" s="65" t="s">
        <v>682</v>
      </c>
      <c r="O563" s="65" t="s">
        <v>2538</v>
      </c>
    </row>
    <row r="564" spans="1:15">
      <c r="A564" s="65" t="s">
        <v>248</v>
      </c>
      <c r="B564" s="65"/>
      <c r="C564" s="65"/>
      <c r="D564" s="65"/>
      <c r="E564" s="65" t="s">
        <v>496</v>
      </c>
      <c r="F564" s="6" t="s">
        <v>640</v>
      </c>
      <c r="I564" s="65">
        <v>2</v>
      </c>
      <c r="J564" s="65" t="s">
        <v>516</v>
      </c>
      <c r="K564" s="6" t="s">
        <v>642</v>
      </c>
      <c r="N564" s="65" t="s">
        <v>644</v>
      </c>
      <c r="O564" s="65" t="s">
        <v>2538</v>
      </c>
    </row>
    <row r="565" spans="1:15">
      <c r="A565" s="65" t="s">
        <v>248</v>
      </c>
      <c r="B565" s="65"/>
      <c r="C565" s="65"/>
      <c r="D565" s="65"/>
      <c r="E565" s="65" t="s">
        <v>496</v>
      </c>
      <c r="F565" s="6" t="s">
        <v>1001</v>
      </c>
      <c r="I565" s="65">
        <v>2</v>
      </c>
      <c r="J565" s="65" t="s">
        <v>516</v>
      </c>
      <c r="K565" s="6" t="s">
        <v>1004</v>
      </c>
      <c r="N565" s="65"/>
      <c r="O565" s="65" t="s">
        <v>2538</v>
      </c>
    </row>
    <row r="566" spans="1:15">
      <c r="A566" s="65" t="s">
        <v>248</v>
      </c>
      <c r="B566" s="65"/>
      <c r="C566" s="65"/>
      <c r="D566" s="65"/>
      <c r="E566" s="65" t="s">
        <v>496</v>
      </c>
      <c r="F566" s="6" t="s">
        <v>2425</v>
      </c>
      <c r="I566" s="65">
        <v>1</v>
      </c>
      <c r="J566" s="65" t="s">
        <v>516</v>
      </c>
      <c r="K566" s="6" t="s">
        <v>1057</v>
      </c>
      <c r="N566" s="65" t="s">
        <v>1059</v>
      </c>
      <c r="O566" s="65" t="s">
        <v>2538</v>
      </c>
    </row>
    <row r="567" spans="1:15">
      <c r="A567" s="65" t="s">
        <v>248</v>
      </c>
      <c r="B567" s="65"/>
      <c r="C567" s="65"/>
      <c r="D567" s="65"/>
      <c r="E567" s="65" t="s">
        <v>496</v>
      </c>
      <c r="F567" s="6" t="s">
        <v>2432</v>
      </c>
      <c r="I567" s="65">
        <v>2</v>
      </c>
      <c r="J567" s="65" t="s">
        <v>516</v>
      </c>
      <c r="K567" s="6" t="s">
        <v>1095</v>
      </c>
      <c r="N567" s="65" t="s">
        <v>1097</v>
      </c>
      <c r="O567" s="65" t="s">
        <v>2538</v>
      </c>
    </row>
    <row r="568" spans="1:15">
      <c r="A568" s="65" t="s">
        <v>248</v>
      </c>
      <c r="B568" s="65"/>
      <c r="C568" s="65"/>
      <c r="D568" s="65"/>
      <c r="E568" s="65" t="s">
        <v>496</v>
      </c>
      <c r="F568" s="6" t="s">
        <v>2556</v>
      </c>
      <c r="I568" s="65">
        <v>1</v>
      </c>
      <c r="J568" s="65" t="s">
        <v>516</v>
      </c>
      <c r="K568" s="6" t="s">
        <v>1726</v>
      </c>
      <c r="N568" s="65" t="s">
        <v>1728</v>
      </c>
      <c r="O568" s="65" t="s">
        <v>2538</v>
      </c>
    </row>
    <row r="569" spans="1:15">
      <c r="A569" s="65" t="s">
        <v>248</v>
      </c>
      <c r="B569" s="65"/>
      <c r="C569" s="65"/>
      <c r="D569" s="65"/>
      <c r="E569" s="65" t="s">
        <v>496</v>
      </c>
      <c r="F569" s="6" t="s">
        <v>1732</v>
      </c>
      <c r="I569" s="65">
        <v>1</v>
      </c>
      <c r="J569" s="65" t="s">
        <v>516</v>
      </c>
      <c r="K569" s="6" t="s">
        <v>1734</v>
      </c>
      <c r="N569" s="65" t="s">
        <v>1736</v>
      </c>
      <c r="O569" s="65" t="s">
        <v>2538</v>
      </c>
    </row>
    <row r="570" spans="1:15">
      <c r="A570" s="65" t="s">
        <v>248</v>
      </c>
      <c r="B570" s="65"/>
      <c r="C570" s="65"/>
      <c r="D570" s="65"/>
      <c r="E570" s="65" t="s">
        <v>496</v>
      </c>
      <c r="F570" s="6" t="s">
        <v>2557</v>
      </c>
      <c r="I570" s="65">
        <v>100</v>
      </c>
      <c r="J570" s="65" t="s">
        <v>2076</v>
      </c>
      <c r="K570" s="6" t="s">
        <v>2558</v>
      </c>
      <c r="N570" s="65"/>
      <c r="O570" s="65" t="s">
        <v>2538</v>
      </c>
    </row>
    <row r="571" spans="1:15">
      <c r="A571" s="65" t="s">
        <v>248</v>
      </c>
      <c r="B571" s="65"/>
      <c r="C571" s="65"/>
      <c r="D571" s="65"/>
      <c r="E571" s="65" t="s">
        <v>513</v>
      </c>
      <c r="F571" s="6" t="s">
        <v>667</v>
      </c>
      <c r="I571" s="65">
        <v>10</v>
      </c>
      <c r="J571" s="65" t="s">
        <v>500</v>
      </c>
      <c r="K571" s="6" t="s">
        <v>741</v>
      </c>
      <c r="N571" s="65" t="s">
        <v>2035</v>
      </c>
      <c r="O571" s="65" t="s">
        <v>2538</v>
      </c>
    </row>
    <row r="572" spans="1:15">
      <c r="A572" s="65" t="s">
        <v>2559</v>
      </c>
      <c r="B572" s="65"/>
      <c r="C572" s="65"/>
      <c r="D572" s="65"/>
      <c r="E572" s="65" t="s">
        <v>496</v>
      </c>
      <c r="F572" s="6" t="s">
        <v>498</v>
      </c>
      <c r="I572" s="65">
        <v>10</v>
      </c>
      <c r="J572" s="65" t="s">
        <v>500</v>
      </c>
      <c r="K572" s="65" t="s">
        <v>2560</v>
      </c>
      <c r="N572" s="65" t="s">
        <v>2035</v>
      </c>
      <c r="O572" s="65" t="s">
        <v>2227</v>
      </c>
    </row>
    <row r="573" spans="1:15">
      <c r="A573" s="65" t="s">
        <v>2559</v>
      </c>
      <c r="B573" s="65"/>
      <c r="C573" s="65"/>
      <c r="D573" s="65"/>
      <c r="E573" s="65" t="s">
        <v>496</v>
      </c>
      <c r="F573" s="6" t="s">
        <v>2561</v>
      </c>
      <c r="I573" s="65">
        <v>1</v>
      </c>
      <c r="J573" s="65" t="s">
        <v>500</v>
      </c>
      <c r="K573" s="65" t="s">
        <v>2562</v>
      </c>
      <c r="N573" s="65" t="s">
        <v>2561</v>
      </c>
      <c r="O573" s="65" t="s">
        <v>2227</v>
      </c>
    </row>
    <row r="574" spans="1:15">
      <c r="A574" s="65" t="s">
        <v>2559</v>
      </c>
      <c r="B574" s="65"/>
      <c r="C574" s="65"/>
      <c r="D574" s="65"/>
      <c r="E574" s="65" t="s">
        <v>496</v>
      </c>
      <c r="F574" s="6" t="s">
        <v>2563</v>
      </c>
      <c r="I574" s="65">
        <v>3</v>
      </c>
      <c r="J574" s="65" t="s">
        <v>500</v>
      </c>
      <c r="K574" s="65" t="s">
        <v>2484</v>
      </c>
      <c r="N574" s="65"/>
      <c r="O574" s="65" t="s">
        <v>2227</v>
      </c>
    </row>
    <row r="575" spans="1:15">
      <c r="A575" s="65" t="s">
        <v>2564</v>
      </c>
      <c r="B575" s="65"/>
      <c r="E575" s="65" t="s">
        <v>496</v>
      </c>
      <c r="F575" s="6" t="s">
        <v>498</v>
      </c>
      <c r="I575" s="6">
        <v>10</v>
      </c>
      <c r="J575" s="65" t="s">
        <v>500</v>
      </c>
      <c r="K575" s="6" t="s">
        <v>501</v>
      </c>
      <c r="N575" s="65" t="s">
        <v>2035</v>
      </c>
      <c r="O575" s="65" t="s">
        <v>2538</v>
      </c>
    </row>
    <row r="576" spans="1:15">
      <c r="A576" s="65" t="s">
        <v>2564</v>
      </c>
      <c r="B576" s="65"/>
      <c r="E576" s="65" t="s">
        <v>496</v>
      </c>
      <c r="F576" s="6" t="s">
        <v>912</v>
      </c>
      <c r="I576" s="6">
        <v>11</v>
      </c>
      <c r="J576" s="65" t="s">
        <v>500</v>
      </c>
      <c r="K576" s="6" t="s">
        <v>914</v>
      </c>
      <c r="N576" s="65" t="s">
        <v>2552</v>
      </c>
      <c r="O576" s="65" t="s">
        <v>2538</v>
      </c>
    </row>
    <row r="577" spans="1:15">
      <c r="A577" s="65" t="s">
        <v>2564</v>
      </c>
      <c r="B577" s="65"/>
      <c r="E577" s="65" t="s">
        <v>496</v>
      </c>
      <c r="F577" s="6" t="s">
        <v>1883</v>
      </c>
      <c r="I577" s="6">
        <v>4</v>
      </c>
      <c r="J577" s="65" t="s">
        <v>500</v>
      </c>
      <c r="K577" s="6" t="s">
        <v>920</v>
      </c>
      <c r="N577" s="65" t="s">
        <v>2553</v>
      </c>
      <c r="O577" s="65" t="s">
        <v>2538</v>
      </c>
    </row>
    <row r="578" spans="1:15">
      <c r="A578" s="65" t="s">
        <v>2564</v>
      </c>
      <c r="B578" s="65"/>
      <c r="E578" s="65" t="s">
        <v>496</v>
      </c>
      <c r="F578" s="6" t="s">
        <v>923</v>
      </c>
      <c r="I578" s="6">
        <v>11</v>
      </c>
      <c r="J578" s="65" t="s">
        <v>500</v>
      </c>
      <c r="K578" s="6" t="s">
        <v>925</v>
      </c>
      <c r="N578" s="65" t="s">
        <v>927</v>
      </c>
      <c r="O578" s="65" t="s">
        <v>2538</v>
      </c>
    </row>
    <row r="579" spans="1:15">
      <c r="A579" s="65" t="s">
        <v>2564</v>
      </c>
      <c r="B579" s="65"/>
      <c r="E579" s="65" t="s">
        <v>496</v>
      </c>
      <c r="F579" s="6" t="s">
        <v>1640</v>
      </c>
      <c r="I579" s="6">
        <v>6</v>
      </c>
      <c r="J579" s="65" t="s">
        <v>500</v>
      </c>
      <c r="K579" s="6" t="s">
        <v>930</v>
      </c>
      <c r="N579" s="65" t="s">
        <v>932</v>
      </c>
      <c r="O579" s="65" t="s">
        <v>2538</v>
      </c>
    </row>
    <row r="580" spans="1:15">
      <c r="A580" s="65" t="s">
        <v>2564</v>
      </c>
      <c r="B580" s="65"/>
      <c r="E580" s="65" t="s">
        <v>496</v>
      </c>
      <c r="F580" s="6" t="s">
        <v>1643</v>
      </c>
      <c r="I580" s="6">
        <v>11</v>
      </c>
      <c r="J580" s="65" t="s">
        <v>500</v>
      </c>
      <c r="K580" s="6" t="s">
        <v>936</v>
      </c>
      <c r="N580" s="65" t="s">
        <v>938</v>
      </c>
      <c r="O580" s="65" t="s">
        <v>2538</v>
      </c>
    </row>
    <row r="581" spans="1:15">
      <c r="A581" s="65" t="s">
        <v>2564</v>
      </c>
      <c r="B581" s="65"/>
      <c r="E581" s="65" t="s">
        <v>496</v>
      </c>
      <c r="F581" s="6" t="s">
        <v>1626</v>
      </c>
      <c r="I581" s="6">
        <v>66</v>
      </c>
      <c r="J581" s="65" t="s">
        <v>500</v>
      </c>
      <c r="K581" s="6" t="s">
        <v>1130</v>
      </c>
      <c r="N581" s="65" t="s">
        <v>2546</v>
      </c>
      <c r="O581" s="65" t="s">
        <v>2538</v>
      </c>
    </row>
    <row r="582" spans="1:15">
      <c r="A582" s="65" t="s">
        <v>2564</v>
      </c>
      <c r="B582" s="65"/>
      <c r="E582" s="65" t="s">
        <v>496</v>
      </c>
      <c r="F582" s="6" t="s">
        <v>2525</v>
      </c>
      <c r="I582" s="6">
        <v>8</v>
      </c>
      <c r="J582" s="65" t="s">
        <v>500</v>
      </c>
      <c r="K582" s="6" t="s">
        <v>1122</v>
      </c>
      <c r="N582" s="65" t="s">
        <v>2547</v>
      </c>
      <c r="O582" s="65" t="s">
        <v>2538</v>
      </c>
    </row>
    <row r="583" spans="1:15">
      <c r="A583" s="65" t="s">
        <v>2564</v>
      </c>
      <c r="B583" s="65"/>
      <c r="E583" s="65" t="s">
        <v>496</v>
      </c>
      <c r="F583" s="6" t="s">
        <v>2526</v>
      </c>
      <c r="I583" s="6">
        <v>10</v>
      </c>
      <c r="J583" s="65" t="s">
        <v>500</v>
      </c>
      <c r="K583" s="6" t="s">
        <v>1126</v>
      </c>
      <c r="N583" s="65" t="s">
        <v>2549</v>
      </c>
      <c r="O583" s="65" t="s">
        <v>2538</v>
      </c>
    </row>
    <row r="584" spans="1:15">
      <c r="A584" s="65" t="s">
        <v>2564</v>
      </c>
      <c r="B584" s="65"/>
      <c r="E584" s="65" t="s">
        <v>496</v>
      </c>
      <c r="F584" s="6" t="s">
        <v>2161</v>
      </c>
      <c r="I584" s="6">
        <v>5</v>
      </c>
      <c r="J584" s="65" t="s">
        <v>500</v>
      </c>
      <c r="K584" s="6" t="s">
        <v>946</v>
      </c>
      <c r="N584" s="65" t="s">
        <v>2550</v>
      </c>
      <c r="O584" s="65" t="s">
        <v>2538</v>
      </c>
    </row>
    <row r="585" spans="1:15">
      <c r="A585" s="65" t="s">
        <v>2564</v>
      </c>
      <c r="B585" s="65"/>
      <c r="E585" s="65" t="s">
        <v>496</v>
      </c>
      <c r="F585" s="6" t="s">
        <v>939</v>
      </c>
      <c r="I585" s="6">
        <v>11</v>
      </c>
      <c r="J585" s="65" t="s">
        <v>500</v>
      </c>
      <c r="K585" s="6" t="s">
        <v>940</v>
      </c>
      <c r="N585" s="65" t="s">
        <v>942</v>
      </c>
      <c r="O585" s="65" t="s">
        <v>2538</v>
      </c>
    </row>
    <row r="586" spans="1:15">
      <c r="A586" s="65" t="s">
        <v>2564</v>
      </c>
      <c r="B586" s="65"/>
      <c r="E586" s="65" t="s">
        <v>496</v>
      </c>
      <c r="F586" s="6" t="s">
        <v>907</v>
      </c>
      <c r="I586" s="6">
        <v>11</v>
      </c>
      <c r="J586" s="65" t="s">
        <v>500</v>
      </c>
      <c r="K586" s="6" t="s">
        <v>909</v>
      </c>
      <c r="N586" s="65" t="s">
        <v>911</v>
      </c>
      <c r="O586" s="65" t="s">
        <v>2538</v>
      </c>
    </row>
    <row r="587" spans="1:15">
      <c r="A587" s="65" t="s">
        <v>2564</v>
      </c>
      <c r="B587" s="65"/>
      <c r="E587" s="65" t="s">
        <v>496</v>
      </c>
      <c r="F587" s="6" t="s">
        <v>2563</v>
      </c>
      <c r="I587" s="6">
        <v>3</v>
      </c>
      <c r="J587" s="65" t="s">
        <v>500</v>
      </c>
      <c r="K587" s="6" t="s">
        <v>2477</v>
      </c>
      <c r="N587" s="65"/>
      <c r="O587" s="65" t="s">
        <v>2538</v>
      </c>
    </row>
    <row r="588" spans="1:15">
      <c r="A588" s="65" t="s">
        <v>2564</v>
      </c>
      <c r="B588" s="65"/>
      <c r="E588" s="65" t="s">
        <v>496</v>
      </c>
      <c r="F588" s="6" t="s">
        <v>2565</v>
      </c>
      <c r="I588" s="6">
        <v>1</v>
      </c>
      <c r="J588" s="65" t="s">
        <v>500</v>
      </c>
      <c r="K588" s="6" t="s">
        <v>2189</v>
      </c>
      <c r="N588" s="65"/>
      <c r="O588" s="65" t="s">
        <v>2538</v>
      </c>
    </row>
    <row r="589" spans="1:15">
      <c r="A589" s="6" t="s">
        <v>465</v>
      </c>
      <c r="E589" s="65" t="s">
        <v>496</v>
      </c>
      <c r="F589" s="6" t="s">
        <v>498</v>
      </c>
      <c r="I589" s="6">
        <v>10</v>
      </c>
      <c r="J589" s="65" t="s">
        <v>516</v>
      </c>
      <c r="K589" s="6" t="s">
        <v>501</v>
      </c>
      <c r="N589" s="65" t="s">
        <v>2035</v>
      </c>
      <c r="O589" s="6" t="s">
        <v>2566</v>
      </c>
    </row>
    <row r="590" spans="1:15">
      <c r="A590" s="6" t="s">
        <v>465</v>
      </c>
      <c r="E590" s="65" t="s">
        <v>496</v>
      </c>
      <c r="F590" s="6" t="s">
        <v>1247</v>
      </c>
      <c r="I590" s="6">
        <v>2</v>
      </c>
      <c r="J590" s="65" t="s">
        <v>516</v>
      </c>
      <c r="K590" s="6" t="s">
        <v>1077</v>
      </c>
      <c r="N590" s="65" t="s">
        <v>2567</v>
      </c>
      <c r="O590" s="6" t="s">
        <v>2566</v>
      </c>
    </row>
    <row r="591" spans="1:15">
      <c r="A591" s="6" t="s">
        <v>465</v>
      </c>
      <c r="E591" s="65" t="s">
        <v>496</v>
      </c>
      <c r="F591" s="6" t="s">
        <v>810</v>
      </c>
      <c r="I591" s="6">
        <v>8</v>
      </c>
      <c r="J591" s="65" t="s">
        <v>516</v>
      </c>
      <c r="K591" s="6" t="s">
        <v>2097</v>
      </c>
      <c r="N591" s="65" t="s">
        <v>772</v>
      </c>
      <c r="O591" s="6" t="s">
        <v>2566</v>
      </c>
    </row>
    <row r="592" spans="1:15">
      <c r="A592" s="6" t="s">
        <v>465</v>
      </c>
      <c r="E592" s="65" t="s">
        <v>496</v>
      </c>
      <c r="F592" s="6" t="s">
        <v>773</v>
      </c>
      <c r="I592" s="6">
        <v>20</v>
      </c>
      <c r="J592" s="65" t="s">
        <v>516</v>
      </c>
      <c r="K592" s="6" t="s">
        <v>2099</v>
      </c>
      <c r="N592" s="65" t="s">
        <v>778</v>
      </c>
      <c r="O592" s="6" t="s">
        <v>2566</v>
      </c>
    </row>
    <row r="593" spans="1:15">
      <c r="A593" s="6" t="s">
        <v>465</v>
      </c>
      <c r="E593" s="65" t="s">
        <v>496</v>
      </c>
      <c r="F593" s="6" t="s">
        <v>779</v>
      </c>
      <c r="I593" s="6">
        <v>4</v>
      </c>
      <c r="J593" s="65" t="s">
        <v>516</v>
      </c>
      <c r="K593" s="6" t="s">
        <v>1027</v>
      </c>
      <c r="N593" s="65" t="s">
        <v>1029</v>
      </c>
      <c r="O593" s="6" t="s">
        <v>2566</v>
      </c>
    </row>
    <row r="594" spans="1:15">
      <c r="A594" s="6" t="s">
        <v>465</v>
      </c>
      <c r="E594" s="65" t="s">
        <v>496</v>
      </c>
      <c r="F594" s="6" t="s">
        <v>785</v>
      </c>
      <c r="I594" s="6">
        <v>158</v>
      </c>
      <c r="J594" s="65" t="s">
        <v>516</v>
      </c>
      <c r="K594" s="6" t="s">
        <v>2103</v>
      </c>
      <c r="N594" s="65" t="s">
        <v>790</v>
      </c>
      <c r="O594" s="6" t="s">
        <v>2566</v>
      </c>
    </row>
    <row r="595" spans="1:15">
      <c r="A595" s="6" t="s">
        <v>465</v>
      </c>
      <c r="E595" s="65" t="s">
        <v>496</v>
      </c>
      <c r="F595" s="6" t="s">
        <v>809</v>
      </c>
      <c r="I595" s="6">
        <v>1</v>
      </c>
      <c r="J595" s="65" t="s">
        <v>516</v>
      </c>
      <c r="K595" s="6" t="s">
        <v>753</v>
      </c>
      <c r="N595" s="65" t="s">
        <v>754</v>
      </c>
      <c r="O595" s="6" t="s">
        <v>2566</v>
      </c>
    </row>
    <row r="596" spans="1:15">
      <c r="A596" s="6" t="s">
        <v>465</v>
      </c>
      <c r="E596" s="65" t="s">
        <v>496</v>
      </c>
      <c r="F596" s="6" t="s">
        <v>755</v>
      </c>
      <c r="I596" s="6">
        <v>1</v>
      </c>
      <c r="J596" s="65" t="s">
        <v>516</v>
      </c>
      <c r="K596" s="6" t="s">
        <v>758</v>
      </c>
      <c r="N596" s="65" t="s">
        <v>760</v>
      </c>
      <c r="O596" s="6" t="s">
        <v>2566</v>
      </c>
    </row>
    <row r="597" spans="1:15">
      <c r="A597" s="6" t="s">
        <v>465</v>
      </c>
      <c r="E597" s="65" t="s">
        <v>496</v>
      </c>
      <c r="F597" s="6" t="s">
        <v>2483</v>
      </c>
      <c r="I597" s="6">
        <v>3</v>
      </c>
      <c r="J597" s="65" t="s">
        <v>516</v>
      </c>
      <c r="K597" s="6" t="s">
        <v>2477</v>
      </c>
      <c r="N597" s="65"/>
      <c r="O597" s="6" t="s">
        <v>2566</v>
      </c>
    </row>
    <row r="598" spans="1:15">
      <c r="A598" s="6" t="s">
        <v>465</v>
      </c>
      <c r="E598" s="65" t="s">
        <v>513</v>
      </c>
      <c r="F598" s="6" t="s">
        <v>1214</v>
      </c>
      <c r="I598" s="6">
        <v>10</v>
      </c>
      <c r="J598" s="65" t="s">
        <v>516</v>
      </c>
      <c r="K598" s="6" t="s">
        <v>501</v>
      </c>
      <c r="N598" s="65" t="s">
        <v>2035</v>
      </c>
      <c r="O598" s="6" t="s">
        <v>2566</v>
      </c>
    </row>
    <row r="599" spans="1:15">
      <c r="A599" s="6" t="s">
        <v>2568</v>
      </c>
      <c r="E599" s="65" t="s">
        <v>496</v>
      </c>
      <c r="F599" s="6" t="s">
        <v>498</v>
      </c>
      <c r="I599" s="6">
        <v>10</v>
      </c>
      <c r="J599" s="6" t="s">
        <v>516</v>
      </c>
      <c r="K599" s="6" t="s">
        <v>501</v>
      </c>
      <c r="N599" s="65" t="s">
        <v>2035</v>
      </c>
    </row>
    <row r="600" spans="1:15">
      <c r="A600" s="6" t="s">
        <v>2568</v>
      </c>
      <c r="E600" s="65" t="s">
        <v>496</v>
      </c>
      <c r="F600" s="6" t="s">
        <v>779</v>
      </c>
      <c r="I600" s="6">
        <v>4</v>
      </c>
      <c r="J600" s="6" t="s">
        <v>516</v>
      </c>
      <c r="K600" s="6" t="s">
        <v>1027</v>
      </c>
      <c r="N600" s="6" t="s">
        <v>1029</v>
      </c>
    </row>
    <row r="601" spans="1:15">
      <c r="A601" s="6" t="s">
        <v>2568</v>
      </c>
      <c r="E601" s="65" t="s">
        <v>496</v>
      </c>
      <c r="F601" s="6" t="s">
        <v>634</v>
      </c>
      <c r="I601" s="6">
        <v>80</v>
      </c>
      <c r="J601" s="6" t="s">
        <v>516</v>
      </c>
      <c r="K601" s="6" t="s">
        <v>636</v>
      </c>
      <c r="N601" s="6" t="s">
        <v>638</v>
      </c>
    </row>
    <row r="602" spans="1:15">
      <c r="A602" s="6" t="s">
        <v>2568</v>
      </c>
      <c r="E602" s="65" t="s">
        <v>496</v>
      </c>
      <c r="F602" s="6" t="s">
        <v>2271</v>
      </c>
      <c r="I602" s="6">
        <v>8</v>
      </c>
      <c r="J602" s="6" t="s">
        <v>516</v>
      </c>
      <c r="K602" s="6" t="s">
        <v>631</v>
      </c>
      <c r="N602" s="6" t="s">
        <v>508</v>
      </c>
    </row>
    <row r="603" spans="1:15">
      <c r="A603" s="6" t="s">
        <v>2568</v>
      </c>
      <c r="E603" s="65" t="s">
        <v>496</v>
      </c>
      <c r="F603" s="6" t="s">
        <v>2523</v>
      </c>
      <c r="I603" s="6">
        <v>8</v>
      </c>
      <c r="J603" s="6" t="s">
        <v>516</v>
      </c>
      <c r="K603" s="6" t="s">
        <v>1105</v>
      </c>
      <c r="N603" s="6" t="s">
        <v>1106</v>
      </c>
    </row>
    <row r="604" spans="1:15">
      <c r="A604" s="6" t="s">
        <v>2568</v>
      </c>
      <c r="E604" s="65" t="s">
        <v>496</v>
      </c>
      <c r="F604" s="6" t="s">
        <v>2524</v>
      </c>
      <c r="I604" s="6">
        <v>10</v>
      </c>
      <c r="J604" s="6" t="s">
        <v>516</v>
      </c>
      <c r="K604" s="6" t="s">
        <v>1110</v>
      </c>
      <c r="N604" s="6" t="s">
        <v>1111</v>
      </c>
    </row>
    <row r="605" spans="1:15">
      <c r="A605" s="6" t="s">
        <v>2568</v>
      </c>
      <c r="E605" s="65" t="s">
        <v>496</v>
      </c>
      <c r="F605" s="6" t="s">
        <v>1620</v>
      </c>
      <c r="I605" s="6">
        <v>66</v>
      </c>
      <c r="J605" s="6" t="s">
        <v>516</v>
      </c>
      <c r="K605" s="6" t="s">
        <v>1114</v>
      </c>
      <c r="N605" s="6" t="s">
        <v>1115</v>
      </c>
    </row>
    <row r="606" spans="1:15">
      <c r="A606" s="6" t="s">
        <v>2568</v>
      </c>
      <c r="E606" s="65" t="s">
        <v>496</v>
      </c>
      <c r="F606" s="6" t="s">
        <v>2374</v>
      </c>
      <c r="I606" s="6">
        <v>5</v>
      </c>
      <c r="J606" s="6" t="s">
        <v>516</v>
      </c>
      <c r="K606" s="6" t="s">
        <v>1118</v>
      </c>
      <c r="N606" s="6" t="s">
        <v>1119</v>
      </c>
    </row>
    <row r="607" spans="1:15">
      <c r="A607" s="6" t="s">
        <v>2568</v>
      </c>
      <c r="E607" s="65" t="s">
        <v>496</v>
      </c>
      <c r="F607" s="6" t="s">
        <v>2525</v>
      </c>
      <c r="I607" s="6">
        <v>8</v>
      </c>
      <c r="J607" s="6" t="s">
        <v>516</v>
      </c>
      <c r="K607" s="6" t="s">
        <v>1122</v>
      </c>
      <c r="N607" s="6" t="s">
        <v>1123</v>
      </c>
    </row>
    <row r="608" spans="1:15">
      <c r="A608" s="6" t="s">
        <v>2568</v>
      </c>
      <c r="E608" s="65" t="s">
        <v>496</v>
      </c>
      <c r="F608" s="6" t="s">
        <v>2526</v>
      </c>
      <c r="I608" s="6">
        <v>10</v>
      </c>
      <c r="J608" s="6" t="s">
        <v>516</v>
      </c>
      <c r="K608" s="6" t="s">
        <v>1126</v>
      </c>
      <c r="N608" s="6" t="s">
        <v>1127</v>
      </c>
    </row>
    <row r="609" spans="1:14">
      <c r="A609" s="6" t="s">
        <v>2568</v>
      </c>
      <c r="E609" s="65" t="s">
        <v>496</v>
      </c>
      <c r="F609" s="6" t="s">
        <v>1626</v>
      </c>
      <c r="I609" s="6">
        <v>66</v>
      </c>
      <c r="J609" s="6" t="s">
        <v>516</v>
      </c>
      <c r="K609" s="6" t="s">
        <v>1130</v>
      </c>
      <c r="N609" s="6" t="s">
        <v>1131</v>
      </c>
    </row>
    <row r="610" spans="1:14">
      <c r="A610" s="6" t="s">
        <v>2568</v>
      </c>
      <c r="E610" s="65" t="s">
        <v>496</v>
      </c>
      <c r="F610" s="6" t="s">
        <v>2161</v>
      </c>
      <c r="I610" s="6">
        <v>5</v>
      </c>
      <c r="J610" s="6" t="s">
        <v>516</v>
      </c>
      <c r="K610" s="6" t="s">
        <v>946</v>
      </c>
      <c r="N610" s="6" t="s">
        <v>948</v>
      </c>
    </row>
    <row r="611" spans="1:14">
      <c r="A611" s="6" t="s">
        <v>2568</v>
      </c>
      <c r="E611" s="65" t="s">
        <v>496</v>
      </c>
      <c r="F611" s="6" t="s">
        <v>2569</v>
      </c>
      <c r="I611" s="6">
        <v>6</v>
      </c>
      <c r="J611" s="6" t="s">
        <v>516</v>
      </c>
      <c r="K611" s="6" t="s">
        <v>655</v>
      </c>
      <c r="N611" s="6" t="s">
        <v>657</v>
      </c>
    </row>
    <row r="612" spans="1:14">
      <c r="A612" s="6" t="s">
        <v>2568</v>
      </c>
      <c r="E612" s="65" t="s">
        <v>496</v>
      </c>
      <c r="F612" s="6" t="s">
        <v>2322</v>
      </c>
      <c r="I612" s="6">
        <v>1</v>
      </c>
      <c r="J612" s="6" t="s">
        <v>516</v>
      </c>
      <c r="K612" s="6" t="s">
        <v>648</v>
      </c>
      <c r="N612" s="6" t="s">
        <v>651</v>
      </c>
    </row>
    <row r="613" spans="1:14">
      <c r="A613" s="6" t="s">
        <v>2568</v>
      </c>
      <c r="E613" s="65" t="s">
        <v>496</v>
      </c>
      <c r="F613" s="6" t="s">
        <v>1256</v>
      </c>
      <c r="I613" s="6">
        <v>2</v>
      </c>
      <c r="J613" s="6" t="s">
        <v>516</v>
      </c>
      <c r="K613" s="6" t="s">
        <v>891</v>
      </c>
      <c r="N613" s="6" t="s">
        <v>893</v>
      </c>
    </row>
    <row r="614" spans="1:14">
      <c r="A614" s="6" t="s">
        <v>2568</v>
      </c>
      <c r="E614" s="65" t="s">
        <v>496</v>
      </c>
      <c r="F614" s="6" t="s">
        <v>1506</v>
      </c>
      <c r="I614" s="6">
        <v>1</v>
      </c>
      <c r="J614" s="6" t="s">
        <v>516</v>
      </c>
      <c r="K614" s="6" t="s">
        <v>897</v>
      </c>
      <c r="N614" s="6" t="s">
        <v>899</v>
      </c>
    </row>
    <row r="615" spans="1:14">
      <c r="A615" s="6" t="s">
        <v>2568</v>
      </c>
      <c r="E615" s="65" t="s">
        <v>496</v>
      </c>
      <c r="F615" s="6" t="s">
        <v>677</v>
      </c>
      <c r="I615" s="6">
        <v>1</v>
      </c>
      <c r="J615" s="6" t="s">
        <v>516</v>
      </c>
      <c r="K615" s="6" t="s">
        <v>679</v>
      </c>
      <c r="N615" s="6" t="s">
        <v>682</v>
      </c>
    </row>
    <row r="616" spans="1:14">
      <c r="A616" s="6" t="s">
        <v>2568</v>
      </c>
      <c r="E616" s="65" t="s">
        <v>496</v>
      </c>
      <c r="F616" s="6" t="s">
        <v>640</v>
      </c>
      <c r="I616" s="6">
        <v>2</v>
      </c>
      <c r="J616" s="6" t="s">
        <v>516</v>
      </c>
      <c r="K616" s="6" t="s">
        <v>642</v>
      </c>
      <c r="N616" s="6" t="s">
        <v>644</v>
      </c>
    </row>
    <row r="617" spans="1:14">
      <c r="A617" s="6" t="s">
        <v>2568</v>
      </c>
      <c r="E617" s="65" t="s">
        <v>496</v>
      </c>
      <c r="F617" s="6" t="s">
        <v>1001</v>
      </c>
      <c r="I617" s="6">
        <v>2</v>
      </c>
      <c r="J617" s="6" t="s">
        <v>516</v>
      </c>
      <c r="K617" s="6" t="s">
        <v>1004</v>
      </c>
      <c r="N617" s="6" t="s">
        <v>1006</v>
      </c>
    </row>
    <row r="618" spans="1:14">
      <c r="A618" s="6" t="s">
        <v>2568</v>
      </c>
      <c r="E618" s="65" t="s">
        <v>496</v>
      </c>
      <c r="F618" s="6" t="s">
        <v>2570</v>
      </c>
      <c r="I618" s="6">
        <v>1</v>
      </c>
      <c r="J618" s="6" t="s">
        <v>516</v>
      </c>
      <c r="K618" s="6" t="s">
        <v>1057</v>
      </c>
      <c r="N618" s="6" t="s">
        <v>1059</v>
      </c>
    </row>
    <row r="619" spans="1:14">
      <c r="A619" s="6" t="s">
        <v>2568</v>
      </c>
      <c r="E619" s="65" t="s">
        <v>496</v>
      </c>
      <c r="F619" s="6" t="s">
        <v>1092</v>
      </c>
      <c r="I619" s="6">
        <v>2</v>
      </c>
      <c r="J619" s="6" t="s">
        <v>516</v>
      </c>
      <c r="K619" s="6" t="s">
        <v>1095</v>
      </c>
      <c r="N619" s="6" t="s">
        <v>1097</v>
      </c>
    </row>
    <row r="620" spans="1:14">
      <c r="A620" s="6" t="s">
        <v>2568</v>
      </c>
      <c r="E620" s="65" t="s">
        <v>496</v>
      </c>
      <c r="F620" s="6" t="s">
        <v>2429</v>
      </c>
      <c r="I620" s="6">
        <v>1</v>
      </c>
      <c r="J620" s="6" t="s">
        <v>516</v>
      </c>
      <c r="K620" s="6" t="s">
        <v>1022</v>
      </c>
      <c r="N620" s="6" t="s">
        <v>1024</v>
      </c>
    </row>
    <row r="621" spans="1:14">
      <c r="A621" s="6" t="s">
        <v>2568</v>
      </c>
      <c r="E621" s="65" t="s">
        <v>496</v>
      </c>
      <c r="F621" s="6" t="s">
        <v>1486</v>
      </c>
      <c r="I621" s="6">
        <v>2</v>
      </c>
      <c r="J621" s="6" t="s">
        <v>516</v>
      </c>
      <c r="K621" s="6" t="s">
        <v>1016</v>
      </c>
      <c r="N621" s="6" t="s">
        <v>1018</v>
      </c>
    </row>
    <row r="622" spans="1:14">
      <c r="A622" s="6" t="s">
        <v>2568</v>
      </c>
      <c r="E622" s="65" t="s">
        <v>496</v>
      </c>
      <c r="F622" s="6" t="s">
        <v>670</v>
      </c>
      <c r="I622" s="6">
        <v>10</v>
      </c>
      <c r="J622" s="6" t="s">
        <v>516</v>
      </c>
      <c r="K622" s="6" t="s">
        <v>673</v>
      </c>
      <c r="N622" s="6" t="s">
        <v>675</v>
      </c>
    </row>
    <row r="623" spans="1:14">
      <c r="A623" s="6" t="s">
        <v>2568</v>
      </c>
      <c r="E623" s="65" t="s">
        <v>496</v>
      </c>
      <c r="F623" s="6" t="s">
        <v>871</v>
      </c>
      <c r="I623" s="6">
        <v>22</v>
      </c>
      <c r="J623" s="6" t="s">
        <v>516</v>
      </c>
      <c r="K623" s="6" t="s">
        <v>874</v>
      </c>
      <c r="N623" s="6" t="s">
        <v>876</v>
      </c>
    </row>
    <row r="624" spans="1:14">
      <c r="A624" s="6" t="s">
        <v>2568</v>
      </c>
      <c r="E624" s="65" t="s">
        <v>496</v>
      </c>
      <c r="F624" s="6" t="s">
        <v>1164</v>
      </c>
      <c r="I624" s="6">
        <v>11</v>
      </c>
      <c r="J624" s="6" t="s">
        <v>516</v>
      </c>
      <c r="K624" s="6" t="s">
        <v>925</v>
      </c>
      <c r="N624" s="6" t="s">
        <v>927</v>
      </c>
    </row>
    <row r="625" spans="1:15">
      <c r="A625" s="6" t="s">
        <v>2568</v>
      </c>
      <c r="E625" s="65" t="s">
        <v>496</v>
      </c>
      <c r="F625" s="6" t="s">
        <v>2475</v>
      </c>
      <c r="I625" s="6">
        <v>6</v>
      </c>
      <c r="J625" s="6" t="s">
        <v>516</v>
      </c>
      <c r="K625" s="6" t="s">
        <v>930</v>
      </c>
      <c r="N625" s="6" t="s">
        <v>932</v>
      </c>
    </row>
    <row r="626" spans="1:15">
      <c r="A626" s="6" t="s">
        <v>2568</v>
      </c>
      <c r="E626" s="65" t="s">
        <v>496</v>
      </c>
      <c r="F626" s="6" t="s">
        <v>949</v>
      </c>
      <c r="I626" s="6">
        <v>40</v>
      </c>
      <c r="J626" s="6" t="s">
        <v>516</v>
      </c>
      <c r="K626" s="6" t="s">
        <v>952</v>
      </c>
      <c r="N626" s="6" t="s">
        <v>954</v>
      </c>
    </row>
    <row r="627" spans="1:15">
      <c r="A627" s="6" t="s">
        <v>2568</v>
      </c>
      <c r="E627" s="65" t="s">
        <v>496</v>
      </c>
      <c r="F627" s="6" t="s">
        <v>1738</v>
      </c>
      <c r="I627" s="65">
        <v>10</v>
      </c>
      <c r="J627" s="6" t="s">
        <v>516</v>
      </c>
      <c r="K627" s="6" t="s">
        <v>970</v>
      </c>
      <c r="N627" s="6" t="s">
        <v>972</v>
      </c>
    </row>
    <row r="628" spans="1:15">
      <c r="A628" s="6" t="s">
        <v>2568</v>
      </c>
      <c r="E628" s="65" t="s">
        <v>496</v>
      </c>
      <c r="F628" s="6" t="s">
        <v>2349</v>
      </c>
      <c r="I628" s="6" t="s">
        <v>2571</v>
      </c>
      <c r="J628" s="6" t="s">
        <v>516</v>
      </c>
      <c r="K628" s="6" t="s">
        <v>1100</v>
      </c>
      <c r="N628" s="6" t="s">
        <v>1102</v>
      </c>
    </row>
    <row r="629" spans="1:15">
      <c r="A629" s="6" t="s">
        <v>2568</v>
      </c>
      <c r="E629" s="65" t="s">
        <v>496</v>
      </c>
      <c r="F629" s="6" t="s">
        <v>912</v>
      </c>
      <c r="I629" s="6">
        <v>11</v>
      </c>
      <c r="J629" s="6" t="s">
        <v>516</v>
      </c>
      <c r="K629" s="6" t="s">
        <v>914</v>
      </c>
      <c r="N629" s="6" t="s">
        <v>916</v>
      </c>
    </row>
    <row r="630" spans="1:15">
      <c r="A630" s="6" t="s">
        <v>2568</v>
      </c>
      <c r="E630" s="65" t="s">
        <v>496</v>
      </c>
      <c r="F630" s="6" t="s">
        <v>1883</v>
      </c>
      <c r="I630" s="6">
        <v>4</v>
      </c>
      <c r="J630" s="6" t="s">
        <v>516</v>
      </c>
      <c r="K630" s="6" t="s">
        <v>920</v>
      </c>
      <c r="N630" s="6" t="s">
        <v>922</v>
      </c>
    </row>
    <row r="631" spans="1:15">
      <c r="A631" s="6" t="s">
        <v>2568</v>
      </c>
      <c r="E631" s="65" t="s">
        <v>496</v>
      </c>
      <c r="F631" s="6" t="s">
        <v>1643</v>
      </c>
      <c r="I631" s="6">
        <v>11</v>
      </c>
      <c r="J631" s="6" t="s">
        <v>516</v>
      </c>
      <c r="K631" s="6" t="s">
        <v>936</v>
      </c>
      <c r="N631" s="6" t="s">
        <v>938</v>
      </c>
    </row>
    <row r="632" spans="1:15">
      <c r="A632" s="6" t="s">
        <v>2568</v>
      </c>
      <c r="E632" s="65" t="s">
        <v>496</v>
      </c>
      <c r="F632" s="6" t="s">
        <v>2297</v>
      </c>
      <c r="I632" s="6">
        <v>2</v>
      </c>
      <c r="J632" s="6" t="s">
        <v>516</v>
      </c>
      <c r="K632" s="6" t="s">
        <v>1405</v>
      </c>
      <c r="N632" s="6" t="s">
        <v>1407</v>
      </c>
    </row>
    <row r="633" spans="1:15">
      <c r="A633" s="6" t="s">
        <v>2568</v>
      </c>
      <c r="E633" s="65" t="s">
        <v>496</v>
      </c>
      <c r="F633" s="6" t="s">
        <v>1394</v>
      </c>
      <c r="I633" s="6">
        <v>1</v>
      </c>
      <c r="J633" s="6" t="s">
        <v>516</v>
      </c>
      <c r="K633" s="6" t="s">
        <v>1396</v>
      </c>
      <c r="N633" s="6" t="s">
        <v>1398</v>
      </c>
    </row>
    <row r="634" spans="1:15">
      <c r="A634" s="6" t="s">
        <v>2568</v>
      </c>
      <c r="E634" s="65" t="s">
        <v>496</v>
      </c>
      <c r="F634" s="6" t="s">
        <v>2402</v>
      </c>
      <c r="I634" s="6">
        <v>10</v>
      </c>
      <c r="J634" s="6" t="s">
        <v>516</v>
      </c>
      <c r="K634" s="6" t="s">
        <v>1045</v>
      </c>
      <c r="N634" s="6" t="s">
        <v>1047</v>
      </c>
    </row>
    <row r="635" spans="1:15">
      <c r="A635" s="6" t="s">
        <v>2568</v>
      </c>
      <c r="E635" s="6" t="s">
        <v>2572</v>
      </c>
      <c r="F635" s="6" t="s">
        <v>498</v>
      </c>
      <c r="I635" s="6">
        <v>10</v>
      </c>
      <c r="J635" s="6" t="s">
        <v>516</v>
      </c>
      <c r="K635" s="6" t="s">
        <v>501</v>
      </c>
      <c r="N635" s="65" t="s">
        <v>2035</v>
      </c>
    </row>
    <row r="636" spans="1:15">
      <c r="A636" s="6" t="s">
        <v>2573</v>
      </c>
      <c r="E636" s="65" t="s">
        <v>496</v>
      </c>
      <c r="F636" s="6" t="s">
        <v>2574</v>
      </c>
      <c r="I636" s="6">
        <v>10</v>
      </c>
      <c r="J636" s="6" t="s">
        <v>516</v>
      </c>
      <c r="K636" s="6" t="s">
        <v>501</v>
      </c>
      <c r="O636" s="6" t="s">
        <v>2575</v>
      </c>
    </row>
    <row r="637" spans="1:15">
      <c r="A637" s="6" t="s">
        <v>2573</v>
      </c>
      <c r="E637" s="65" t="s">
        <v>496</v>
      </c>
      <c r="F637" s="6" t="s">
        <v>634</v>
      </c>
      <c r="I637" s="6">
        <v>12</v>
      </c>
      <c r="J637" s="6" t="s">
        <v>516</v>
      </c>
      <c r="K637" s="6" t="s">
        <v>636</v>
      </c>
      <c r="O637" s="6" t="s">
        <v>2575</v>
      </c>
    </row>
    <row r="638" spans="1:15">
      <c r="A638" s="6" t="s">
        <v>2573</v>
      </c>
      <c r="E638" s="65" t="s">
        <v>496</v>
      </c>
      <c r="F638" s="6" t="s">
        <v>2271</v>
      </c>
      <c r="I638" s="6">
        <v>8</v>
      </c>
      <c r="J638" s="6" t="s">
        <v>516</v>
      </c>
      <c r="K638" s="6" t="s">
        <v>631</v>
      </c>
      <c r="O638" s="6" t="s">
        <v>2575</v>
      </c>
    </row>
    <row r="639" spans="1:15">
      <c r="A639" s="6" t="s">
        <v>2573</v>
      </c>
      <c r="E639" s="6" t="s">
        <v>2572</v>
      </c>
      <c r="F639" s="6" t="s">
        <v>2576</v>
      </c>
      <c r="I639" s="6">
        <v>10</v>
      </c>
      <c r="J639" s="6" t="s">
        <v>516</v>
      </c>
      <c r="K639" s="6" t="s">
        <v>2577</v>
      </c>
      <c r="O639" s="6" t="s">
        <v>2575</v>
      </c>
    </row>
    <row r="640" spans="1:15">
      <c r="A640" s="6" t="s">
        <v>2573</v>
      </c>
      <c r="E640" s="6" t="s">
        <v>2572</v>
      </c>
      <c r="F640" s="6" t="s">
        <v>2578</v>
      </c>
      <c r="I640" s="6">
        <v>12</v>
      </c>
      <c r="J640" s="6" t="s">
        <v>516</v>
      </c>
      <c r="K640" s="6" t="s">
        <v>2579</v>
      </c>
      <c r="O640" s="6" t="s">
        <v>2575</v>
      </c>
    </row>
    <row r="641" spans="1:15">
      <c r="A641" s="6" t="s">
        <v>2573</v>
      </c>
      <c r="E641" s="6" t="s">
        <v>2572</v>
      </c>
      <c r="F641" s="6" t="s">
        <v>2271</v>
      </c>
      <c r="I641" s="6">
        <v>8</v>
      </c>
      <c r="J641" s="6" t="s">
        <v>516</v>
      </c>
      <c r="K641" s="6" t="s">
        <v>631</v>
      </c>
      <c r="O641" s="6" t="s">
        <v>2575</v>
      </c>
    </row>
    <row r="642" spans="1:15">
      <c r="A642" s="6" t="s">
        <v>2573</v>
      </c>
      <c r="E642" s="6" t="s">
        <v>2572</v>
      </c>
      <c r="F642" s="6" t="s">
        <v>2580</v>
      </c>
      <c r="I642" s="6">
        <v>1</v>
      </c>
      <c r="J642" s="6" t="s">
        <v>516</v>
      </c>
      <c r="K642" s="6" t="s">
        <v>2581</v>
      </c>
      <c r="O642" s="6" t="s">
        <v>2575</v>
      </c>
    </row>
  </sheetData>
  <phoneticPr fontId="18" type="noConversion"/>
  <pageMargins left="0.7" right="0.7" top="0.75" bottom="0.75" header="0.3" footer="0.3"/>
  <pageSetup paperSize="9" orientation="portrait" horizontalDpi="360" verticalDpi="18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tabColor rgb="FF92D050"/>
  </sheetPr>
  <dimension ref="A1:J41"/>
  <sheetViews>
    <sheetView topLeftCell="C1" zoomScale="85" zoomScaleNormal="85" workbookViewId="0">
      <selection activeCell="G11" sqref="G11"/>
    </sheetView>
  </sheetViews>
  <sheetFormatPr defaultColWidth="66.28515625" defaultRowHeight="16.5"/>
  <cols>
    <col min="1" max="1" width="4.85546875" style="6" bestFit="1" customWidth="1"/>
    <col min="2" max="3" width="32.28515625" style="6" bestFit="1" customWidth="1"/>
    <col min="4" max="4" width="9.140625" style="6" bestFit="1" customWidth="1"/>
    <col min="5" max="5" width="26.42578125" style="6" bestFit="1" customWidth="1"/>
    <col min="6" max="6" width="54.140625" style="6" bestFit="1" customWidth="1"/>
    <col min="7" max="7" width="25.140625" style="6" bestFit="1" customWidth="1"/>
    <col min="8" max="8" width="19.140625" style="6" bestFit="1" customWidth="1"/>
    <col min="9" max="9" width="15.28515625" style="6" bestFit="1" customWidth="1"/>
    <col min="10" max="16384" width="66.28515625" style="6"/>
  </cols>
  <sheetData>
    <row r="1" spans="1:9" ht="40.5">
      <c r="A1" s="88" t="s">
        <v>8977</v>
      </c>
      <c r="B1" s="88" t="s">
        <v>8973</v>
      </c>
      <c r="C1" s="89" t="s">
        <v>8978</v>
      </c>
      <c r="D1" s="90" t="s">
        <v>8979</v>
      </c>
      <c r="E1" s="90" t="s">
        <v>8980</v>
      </c>
      <c r="F1" s="91" t="s">
        <v>8981</v>
      </c>
      <c r="G1" s="92" t="s">
        <v>8982</v>
      </c>
      <c r="H1" s="92" t="s">
        <v>8983</v>
      </c>
      <c r="I1" s="92" t="s">
        <v>8984</v>
      </c>
    </row>
    <row r="2" spans="1:9">
      <c r="A2" s="93">
        <v>1</v>
      </c>
      <c r="B2" s="94" t="s">
        <v>54</v>
      </c>
      <c r="C2" s="94" t="s">
        <v>54</v>
      </c>
      <c r="D2" s="93"/>
      <c r="E2" s="95" t="s">
        <v>8985</v>
      </c>
      <c r="F2" s="93" t="s">
        <v>8986</v>
      </c>
      <c r="G2" s="96" t="s">
        <v>8986</v>
      </c>
      <c r="H2" s="96" t="s">
        <v>8986</v>
      </c>
      <c r="I2" s="96" t="s">
        <v>8986</v>
      </c>
    </row>
    <row r="3" spans="1:9">
      <c r="A3" s="93">
        <v>2</v>
      </c>
      <c r="B3" s="94" t="s">
        <v>72</v>
      </c>
      <c r="C3" s="94" t="s">
        <v>72</v>
      </c>
      <c r="D3" s="93"/>
      <c r="E3" s="95" t="s">
        <v>8985</v>
      </c>
      <c r="F3" s="93"/>
      <c r="G3" s="97" t="s">
        <v>8987</v>
      </c>
      <c r="H3" s="97" t="s">
        <v>8987</v>
      </c>
      <c r="I3" s="96" t="s">
        <v>8986</v>
      </c>
    </row>
    <row r="4" spans="1:9">
      <c r="A4" s="93">
        <v>3</v>
      </c>
      <c r="B4" s="94" t="s">
        <v>102</v>
      </c>
      <c r="C4" s="94" t="s">
        <v>102</v>
      </c>
      <c r="D4" s="93"/>
      <c r="E4" s="95" t="s">
        <v>8985</v>
      </c>
      <c r="F4" s="93"/>
      <c r="G4" s="96" t="s">
        <v>8985</v>
      </c>
      <c r="H4" s="96" t="s">
        <v>8985</v>
      </c>
      <c r="I4" s="96" t="s">
        <v>8986</v>
      </c>
    </row>
    <row r="5" spans="1:9">
      <c r="A5" s="93">
        <v>4</v>
      </c>
      <c r="B5" s="94" t="s">
        <v>5566</v>
      </c>
      <c r="C5" s="98" t="s">
        <v>191</v>
      </c>
      <c r="D5" s="93"/>
      <c r="E5" s="95" t="s">
        <v>8985</v>
      </c>
      <c r="F5" s="93" t="s">
        <v>8986</v>
      </c>
      <c r="G5" s="96" t="s">
        <v>8986</v>
      </c>
      <c r="H5" s="96" t="s">
        <v>8986</v>
      </c>
      <c r="I5" s="96" t="s">
        <v>8986</v>
      </c>
    </row>
    <row r="6" spans="1:9" ht="27">
      <c r="A6" s="93">
        <v>5</v>
      </c>
      <c r="B6" s="94" t="s">
        <v>3835</v>
      </c>
      <c r="C6" s="94" t="s">
        <v>3835</v>
      </c>
      <c r="D6" s="99" t="s">
        <v>8986</v>
      </c>
      <c r="E6" s="100" t="s">
        <v>8988</v>
      </c>
      <c r="F6" s="93" t="s">
        <v>8986</v>
      </c>
      <c r="G6" s="96" t="s">
        <v>8986</v>
      </c>
      <c r="H6" s="96" t="s">
        <v>8986</v>
      </c>
      <c r="I6" s="96" t="s">
        <v>8986</v>
      </c>
    </row>
    <row r="7" spans="1:9" ht="27">
      <c r="A7" s="93">
        <v>6</v>
      </c>
      <c r="B7" s="94" t="s">
        <v>175</v>
      </c>
      <c r="C7" s="94" t="s">
        <v>175</v>
      </c>
      <c r="D7" s="93" t="s">
        <v>8986</v>
      </c>
      <c r="E7" s="100" t="s">
        <v>8989</v>
      </c>
      <c r="F7" s="93" t="s">
        <v>8986</v>
      </c>
      <c r="G7" s="96" t="s">
        <v>8986</v>
      </c>
      <c r="H7" s="96" t="s">
        <v>8986</v>
      </c>
      <c r="I7" s="96" t="s">
        <v>8986</v>
      </c>
    </row>
    <row r="8" spans="1:9" ht="27">
      <c r="A8" s="93">
        <v>7</v>
      </c>
      <c r="B8" s="94" t="s">
        <v>181</v>
      </c>
      <c r="C8" s="94" t="s">
        <v>181</v>
      </c>
      <c r="D8" s="93" t="s">
        <v>8986</v>
      </c>
      <c r="E8" s="100" t="s">
        <v>8989</v>
      </c>
      <c r="F8" s="93"/>
      <c r="G8" s="96" t="s">
        <v>8986</v>
      </c>
      <c r="H8" s="96" t="s">
        <v>8986</v>
      </c>
      <c r="I8" s="96" t="s">
        <v>8986</v>
      </c>
    </row>
    <row r="9" spans="1:9" ht="27">
      <c r="A9" s="93">
        <v>8</v>
      </c>
      <c r="B9" s="94" t="s">
        <v>186</v>
      </c>
      <c r="C9" s="94" t="s">
        <v>186</v>
      </c>
      <c r="D9" s="93" t="s">
        <v>8986</v>
      </c>
      <c r="E9" s="100" t="s">
        <v>8988</v>
      </c>
      <c r="F9" s="93" t="s">
        <v>8986</v>
      </c>
      <c r="G9" s="96" t="s">
        <v>8986</v>
      </c>
      <c r="H9" s="96" t="s">
        <v>8986</v>
      </c>
      <c r="I9" s="96" t="s">
        <v>8986</v>
      </c>
    </row>
    <row r="10" spans="1:9" ht="27">
      <c r="A10" s="93">
        <v>9</v>
      </c>
      <c r="B10" s="94" t="s">
        <v>191</v>
      </c>
      <c r="C10" s="94" t="s">
        <v>191</v>
      </c>
      <c r="D10" s="93" t="s">
        <v>8986</v>
      </c>
      <c r="E10" s="101" t="s">
        <v>8990</v>
      </c>
      <c r="F10" s="93" t="s">
        <v>8986</v>
      </c>
      <c r="G10" s="96" t="s">
        <v>8986</v>
      </c>
      <c r="H10" s="96" t="s">
        <v>8986</v>
      </c>
      <c r="I10" s="96" t="s">
        <v>8986</v>
      </c>
    </row>
    <row r="11" spans="1:9" ht="27">
      <c r="A11" s="93">
        <v>10</v>
      </c>
      <c r="B11" s="94" t="s">
        <v>193</v>
      </c>
      <c r="C11" s="94" t="s">
        <v>193</v>
      </c>
      <c r="D11" s="93" t="s">
        <v>8986</v>
      </c>
      <c r="E11" s="100" t="s">
        <v>8988</v>
      </c>
      <c r="F11" s="93" t="s">
        <v>8986</v>
      </c>
      <c r="G11" s="96" t="s">
        <v>8986</v>
      </c>
      <c r="H11" s="96" t="s">
        <v>8986</v>
      </c>
      <c r="I11" s="96" t="s">
        <v>8986</v>
      </c>
    </row>
    <row r="12" spans="1:9" ht="27">
      <c r="A12" s="93">
        <v>11</v>
      </c>
      <c r="B12" s="94" t="s">
        <v>199</v>
      </c>
      <c r="C12" s="94" t="s">
        <v>199</v>
      </c>
      <c r="D12" s="93" t="s">
        <v>8986</v>
      </c>
      <c r="E12" s="100" t="s">
        <v>8989</v>
      </c>
      <c r="F12" s="93" t="s">
        <v>8986</v>
      </c>
      <c r="G12" s="96" t="s">
        <v>8986</v>
      </c>
      <c r="H12" s="96" t="s">
        <v>8986</v>
      </c>
      <c r="I12" s="96" t="s">
        <v>8986</v>
      </c>
    </row>
    <row r="13" spans="1:9" ht="27">
      <c r="A13" s="93">
        <v>12</v>
      </c>
      <c r="B13" s="94" t="s">
        <v>204</v>
      </c>
      <c r="C13" s="94" t="s">
        <v>204</v>
      </c>
      <c r="D13" s="93" t="s">
        <v>8986</v>
      </c>
      <c r="E13" s="100" t="s">
        <v>8988</v>
      </c>
      <c r="F13" s="93" t="s">
        <v>8986</v>
      </c>
      <c r="G13" s="96" t="s">
        <v>8986</v>
      </c>
      <c r="H13" s="96" t="s">
        <v>8986</v>
      </c>
      <c r="I13" s="96" t="s">
        <v>8986</v>
      </c>
    </row>
    <row r="14" spans="1:9" ht="27">
      <c r="A14" s="93">
        <v>13</v>
      </c>
      <c r="B14" s="94" t="s">
        <v>209</v>
      </c>
      <c r="C14" s="94" t="s">
        <v>209</v>
      </c>
      <c r="D14" s="93" t="s">
        <v>8986</v>
      </c>
      <c r="E14" s="100" t="s">
        <v>8988</v>
      </c>
      <c r="F14" s="93" t="s">
        <v>8986</v>
      </c>
      <c r="G14" s="96" t="s">
        <v>8986</v>
      </c>
      <c r="H14" s="96" t="s">
        <v>8986</v>
      </c>
      <c r="I14" s="96" t="s">
        <v>8986</v>
      </c>
    </row>
    <row r="15" spans="1:9" ht="27">
      <c r="A15" s="93">
        <v>14</v>
      </c>
      <c r="B15" s="94" t="s">
        <v>214</v>
      </c>
      <c r="C15" s="94" t="s">
        <v>214</v>
      </c>
      <c r="D15" s="93" t="s">
        <v>8986</v>
      </c>
      <c r="E15" s="100" t="s">
        <v>8989</v>
      </c>
      <c r="F15" s="93" t="s">
        <v>8986</v>
      </c>
      <c r="G15" s="96" t="s">
        <v>8986</v>
      </c>
      <c r="H15" s="96" t="s">
        <v>8986</v>
      </c>
      <c r="I15" s="96" t="s">
        <v>8986</v>
      </c>
    </row>
    <row r="16" spans="1:9">
      <c r="A16" s="93">
        <v>15</v>
      </c>
      <c r="B16" s="94" t="s">
        <v>219</v>
      </c>
      <c r="C16" s="94" t="s">
        <v>219</v>
      </c>
      <c r="D16" s="93"/>
      <c r="E16" s="95" t="s">
        <v>8985</v>
      </c>
      <c r="F16" s="93"/>
      <c r="G16" s="96" t="s">
        <v>8987</v>
      </c>
      <c r="H16" s="96" t="s">
        <v>8987</v>
      </c>
      <c r="I16" s="96" t="s">
        <v>8985</v>
      </c>
    </row>
    <row r="17" spans="1:10">
      <c r="A17" s="93">
        <v>16</v>
      </c>
      <c r="B17" s="94" t="s">
        <v>224</v>
      </c>
      <c r="C17" s="94" t="s">
        <v>224</v>
      </c>
      <c r="D17" s="93"/>
      <c r="E17" s="95" t="s">
        <v>8985</v>
      </c>
      <c r="F17" s="93"/>
      <c r="G17" s="96" t="s">
        <v>8985</v>
      </c>
      <c r="H17" s="96" t="s">
        <v>8985</v>
      </c>
      <c r="I17" s="96" t="s">
        <v>8985</v>
      </c>
    </row>
    <row r="18" spans="1:10" ht="27">
      <c r="A18" s="93">
        <v>17</v>
      </c>
      <c r="B18" s="94" t="s">
        <v>229</v>
      </c>
      <c r="C18" s="94" t="s">
        <v>229</v>
      </c>
      <c r="D18" s="93" t="s">
        <v>8986</v>
      </c>
      <c r="E18" s="100" t="s">
        <v>8988</v>
      </c>
      <c r="F18" s="93"/>
      <c r="G18" s="96" t="s">
        <v>8985</v>
      </c>
      <c r="H18" s="96" t="s">
        <v>8985</v>
      </c>
      <c r="I18" s="96" t="s">
        <v>8986</v>
      </c>
    </row>
    <row r="19" spans="1:10">
      <c r="A19" s="93">
        <v>18</v>
      </c>
      <c r="B19" s="94" t="s">
        <v>335</v>
      </c>
      <c r="C19" s="94" t="s">
        <v>335</v>
      </c>
      <c r="D19" s="93"/>
      <c r="E19" s="95" t="s">
        <v>8985</v>
      </c>
      <c r="F19" s="93"/>
      <c r="G19" s="96" t="s">
        <v>8985</v>
      </c>
      <c r="H19" s="96" t="s">
        <v>8985</v>
      </c>
      <c r="I19" s="96" t="s">
        <v>8986</v>
      </c>
    </row>
    <row r="20" spans="1:10">
      <c r="A20" s="102">
        <v>19</v>
      </c>
      <c r="B20" s="103" t="s">
        <v>3891</v>
      </c>
      <c r="C20" s="103" t="s">
        <v>3891</v>
      </c>
      <c r="D20" s="102"/>
      <c r="E20" s="104" t="s">
        <v>8985</v>
      </c>
      <c r="F20" s="102"/>
      <c r="G20" s="105" t="s">
        <v>8986</v>
      </c>
      <c r="H20" s="105" t="s">
        <v>8986</v>
      </c>
      <c r="I20" s="105" t="s">
        <v>8986</v>
      </c>
    </row>
    <row r="21" spans="1:10">
      <c r="A21" s="93">
        <v>20</v>
      </c>
      <c r="B21" s="94" t="s">
        <v>341</v>
      </c>
      <c r="C21" s="94" t="s">
        <v>341</v>
      </c>
      <c r="D21" s="93"/>
      <c r="E21" s="95" t="s">
        <v>8985</v>
      </c>
      <c r="F21" s="93"/>
      <c r="G21" s="96" t="s">
        <v>8985</v>
      </c>
      <c r="H21" s="96" t="s">
        <v>8985</v>
      </c>
      <c r="I21" s="96" t="s">
        <v>8986</v>
      </c>
    </row>
    <row r="22" spans="1:10">
      <c r="A22" s="93">
        <v>21</v>
      </c>
      <c r="B22" s="94" t="s">
        <v>380</v>
      </c>
      <c r="C22" s="94" t="s">
        <v>380</v>
      </c>
      <c r="D22" s="93"/>
      <c r="E22" s="95" t="s">
        <v>8985</v>
      </c>
      <c r="F22" s="93"/>
      <c r="G22" s="96" t="s">
        <v>8985</v>
      </c>
      <c r="H22" s="96" t="s">
        <v>8985</v>
      </c>
      <c r="I22" s="96" t="s">
        <v>8986</v>
      </c>
    </row>
    <row r="23" spans="1:10">
      <c r="A23" s="93">
        <v>22</v>
      </c>
      <c r="B23" s="94" t="s">
        <v>3920</v>
      </c>
      <c r="C23" s="94" t="s">
        <v>3920</v>
      </c>
      <c r="D23" s="93"/>
      <c r="E23" s="95" t="s">
        <v>8985</v>
      </c>
      <c r="F23" s="93" t="s">
        <v>8986</v>
      </c>
      <c r="G23" s="96" t="s">
        <v>8986</v>
      </c>
      <c r="H23" s="96" t="s">
        <v>8986</v>
      </c>
      <c r="I23" s="96" t="s">
        <v>8986</v>
      </c>
    </row>
    <row r="24" spans="1:10" ht="27">
      <c r="A24" s="93">
        <v>23</v>
      </c>
      <c r="B24" s="94" t="s">
        <v>3958</v>
      </c>
      <c r="C24" s="94" t="s">
        <v>3958</v>
      </c>
      <c r="D24" s="93" t="s">
        <v>8986</v>
      </c>
      <c r="E24" s="100" t="s">
        <v>8988</v>
      </c>
      <c r="F24" s="93"/>
      <c r="G24" s="96" t="s">
        <v>8985</v>
      </c>
      <c r="H24" s="96" t="s">
        <v>8985</v>
      </c>
      <c r="I24" s="96" t="s">
        <v>8986</v>
      </c>
    </row>
    <row r="25" spans="1:10" ht="27">
      <c r="A25" s="93">
        <v>24</v>
      </c>
      <c r="B25" s="94" t="s">
        <v>3896</v>
      </c>
      <c r="C25" s="94" t="s">
        <v>3896</v>
      </c>
      <c r="D25" s="93" t="s">
        <v>8986</v>
      </c>
      <c r="E25" s="100" t="s">
        <v>8988</v>
      </c>
      <c r="F25" s="93"/>
      <c r="G25" s="96" t="s">
        <v>8985</v>
      </c>
      <c r="H25" s="96" t="s">
        <v>8985</v>
      </c>
      <c r="I25" s="96" t="s">
        <v>8986</v>
      </c>
    </row>
    <row r="26" spans="1:10" ht="27">
      <c r="A26" s="93">
        <v>25</v>
      </c>
      <c r="B26" s="94" t="s">
        <v>5369</v>
      </c>
      <c r="C26" s="98" t="s">
        <v>191</v>
      </c>
      <c r="D26" s="93" t="s">
        <v>8986</v>
      </c>
      <c r="E26" s="100" t="s">
        <v>8990</v>
      </c>
      <c r="F26" s="93" t="s">
        <v>8986</v>
      </c>
      <c r="G26" s="96" t="s">
        <v>8986</v>
      </c>
      <c r="H26" s="96" t="s">
        <v>8986</v>
      </c>
      <c r="I26" s="96" t="s">
        <v>8986</v>
      </c>
    </row>
    <row r="27" spans="1:10" ht="27">
      <c r="A27" s="93">
        <v>26</v>
      </c>
      <c r="B27" s="94" t="s">
        <v>5381</v>
      </c>
      <c r="C27" s="98" t="s">
        <v>3835</v>
      </c>
      <c r="D27" s="93" t="s">
        <v>8986</v>
      </c>
      <c r="E27" s="100" t="s">
        <v>8988</v>
      </c>
      <c r="F27" s="93" t="s">
        <v>8986</v>
      </c>
      <c r="G27" s="96" t="s">
        <v>8986</v>
      </c>
      <c r="H27" s="96" t="s">
        <v>8986</v>
      </c>
      <c r="I27" s="96" t="s">
        <v>8986</v>
      </c>
    </row>
    <row r="28" spans="1:10" ht="27">
      <c r="A28" s="93">
        <v>27</v>
      </c>
      <c r="B28" s="94" t="s">
        <v>3973</v>
      </c>
      <c r="C28" s="94" t="s">
        <v>3973</v>
      </c>
      <c r="D28" s="93" t="s">
        <v>8986</v>
      </c>
      <c r="E28" s="100" t="s">
        <v>8988</v>
      </c>
      <c r="F28" s="93"/>
      <c r="G28" s="96" t="s">
        <v>8985</v>
      </c>
      <c r="H28" s="96" t="s">
        <v>8985</v>
      </c>
      <c r="I28" s="96" t="s">
        <v>8986</v>
      </c>
    </row>
    <row r="29" spans="1:10" ht="27">
      <c r="A29" s="93">
        <v>28</v>
      </c>
      <c r="B29" s="106" t="s">
        <v>1996</v>
      </c>
      <c r="C29" s="106" t="s">
        <v>1996</v>
      </c>
      <c r="D29" s="93" t="s">
        <v>8986</v>
      </c>
      <c r="E29" s="100" t="s">
        <v>8988</v>
      </c>
      <c r="F29" s="93"/>
      <c r="G29" s="96" t="s">
        <v>8985</v>
      </c>
      <c r="H29" s="96" t="s">
        <v>8985</v>
      </c>
      <c r="I29" s="96" t="s">
        <v>8986</v>
      </c>
    </row>
    <row r="30" spans="1:10">
      <c r="A30" s="93">
        <v>29</v>
      </c>
      <c r="B30" s="106" t="s">
        <v>2023</v>
      </c>
      <c r="C30" s="106" t="s">
        <v>2023</v>
      </c>
      <c r="D30" s="93"/>
      <c r="E30" s="95" t="s">
        <v>8985</v>
      </c>
      <c r="F30" s="93"/>
      <c r="G30" s="96" t="s">
        <v>8985</v>
      </c>
      <c r="H30" s="96" t="s">
        <v>8985</v>
      </c>
      <c r="I30" s="96" t="s">
        <v>8986</v>
      </c>
    </row>
    <row r="31" spans="1:10" ht="27">
      <c r="A31" s="93">
        <v>30</v>
      </c>
      <c r="B31" s="107" t="s">
        <v>8972</v>
      </c>
      <c r="C31" s="107"/>
      <c r="D31" s="108" t="s">
        <v>8986</v>
      </c>
      <c r="E31" s="109" t="s">
        <v>8988</v>
      </c>
      <c r="F31" s="108"/>
      <c r="G31" s="110"/>
      <c r="H31" s="110"/>
      <c r="I31" s="110"/>
    </row>
    <row r="32" spans="1:10">
      <c r="A32" s="93">
        <v>31</v>
      </c>
      <c r="B32" s="106" t="s">
        <v>164</v>
      </c>
      <c r="C32" s="111" t="s">
        <v>8991</v>
      </c>
      <c r="D32" s="111" t="s">
        <v>8991</v>
      </c>
      <c r="E32" s="111" t="s">
        <v>8991</v>
      </c>
      <c r="F32" s="111" t="s">
        <v>8991</v>
      </c>
      <c r="G32" s="111" t="s">
        <v>8991</v>
      </c>
      <c r="H32" s="111" t="s">
        <v>8991</v>
      </c>
      <c r="I32" s="111" t="s">
        <v>8991</v>
      </c>
      <c r="J32" s="112" t="s">
        <v>8992</v>
      </c>
    </row>
    <row r="33" spans="1:9">
      <c r="A33" s="93">
        <v>33</v>
      </c>
      <c r="B33" s="106" t="s">
        <v>353</v>
      </c>
      <c r="C33" s="94" t="s">
        <v>3891</v>
      </c>
      <c r="D33" s="93"/>
      <c r="E33" s="95" t="s">
        <v>8985</v>
      </c>
      <c r="F33" s="93"/>
      <c r="G33" s="96" t="s">
        <v>8986</v>
      </c>
      <c r="H33" s="96" t="s">
        <v>8986</v>
      </c>
      <c r="I33" s="96" t="s">
        <v>8986</v>
      </c>
    </row>
    <row r="34" spans="1:9">
      <c r="A34" s="93">
        <v>34</v>
      </c>
      <c r="B34" s="106" t="s">
        <v>336</v>
      </c>
      <c r="C34" s="94" t="s">
        <v>339</v>
      </c>
      <c r="D34" s="93"/>
      <c r="E34" s="95" t="s">
        <v>8985</v>
      </c>
      <c r="F34" s="93"/>
      <c r="G34" s="96" t="s">
        <v>8985</v>
      </c>
      <c r="H34" s="96" t="s">
        <v>8985</v>
      </c>
      <c r="I34" s="96" t="s">
        <v>8986</v>
      </c>
    </row>
    <row r="35" spans="1:9">
      <c r="A35" s="93">
        <v>35</v>
      </c>
      <c r="B35" s="106" t="s">
        <v>331</v>
      </c>
      <c r="C35" s="94" t="s">
        <v>335</v>
      </c>
      <c r="D35" s="93"/>
      <c r="E35" s="95" t="s">
        <v>8985</v>
      </c>
      <c r="F35" s="93"/>
      <c r="G35" s="96" t="s">
        <v>8985</v>
      </c>
      <c r="H35" s="96" t="s">
        <v>8985</v>
      </c>
      <c r="I35" s="96" t="s">
        <v>8986</v>
      </c>
    </row>
    <row r="36" spans="1:9" ht="27">
      <c r="A36" s="93">
        <v>36</v>
      </c>
      <c r="B36" s="107" t="s">
        <v>240</v>
      </c>
      <c r="C36" s="113"/>
      <c r="D36" s="108"/>
      <c r="E36" s="109" t="s">
        <v>8988</v>
      </c>
      <c r="F36" s="108"/>
      <c r="G36" s="110"/>
      <c r="H36" s="110"/>
      <c r="I36" s="110"/>
    </row>
    <row r="37" spans="1:9" ht="27">
      <c r="A37" s="93">
        <v>37</v>
      </c>
      <c r="B37" s="106" t="s">
        <v>318</v>
      </c>
      <c r="C37" s="94" t="s">
        <v>3958</v>
      </c>
      <c r="D37" s="93" t="s">
        <v>8986</v>
      </c>
      <c r="E37" s="100" t="s">
        <v>8988</v>
      </c>
      <c r="F37" s="93"/>
      <c r="G37" s="96" t="s">
        <v>8985</v>
      </c>
      <c r="H37" s="96" t="s">
        <v>8985</v>
      </c>
      <c r="I37" s="96" t="s">
        <v>8986</v>
      </c>
    </row>
    <row r="38" spans="1:9" ht="27">
      <c r="A38" s="93">
        <v>38</v>
      </c>
      <c r="B38" s="106" t="s">
        <v>342</v>
      </c>
      <c r="C38" s="94" t="s">
        <v>3896</v>
      </c>
      <c r="D38" s="93" t="s">
        <v>8986</v>
      </c>
      <c r="E38" s="100" t="s">
        <v>8988</v>
      </c>
      <c r="F38" s="93"/>
      <c r="G38" s="96" t="s">
        <v>8985</v>
      </c>
      <c r="H38" s="96" t="s">
        <v>8985</v>
      </c>
      <c r="I38" s="96" t="s">
        <v>8986</v>
      </c>
    </row>
    <row r="39" spans="1:9" ht="27">
      <c r="A39" s="93">
        <v>39</v>
      </c>
      <c r="B39" s="106" t="s">
        <v>2031</v>
      </c>
      <c r="C39" s="98" t="s">
        <v>191</v>
      </c>
      <c r="D39" s="93" t="s">
        <v>8986</v>
      </c>
      <c r="E39" s="100" t="s">
        <v>8990</v>
      </c>
      <c r="F39" s="93" t="s">
        <v>8986</v>
      </c>
      <c r="G39" s="96" t="s">
        <v>8986</v>
      </c>
      <c r="H39" s="96" t="s">
        <v>8986</v>
      </c>
      <c r="I39" s="96" t="s">
        <v>8986</v>
      </c>
    </row>
    <row r="40" spans="1:9" ht="27">
      <c r="A40" s="93">
        <v>40</v>
      </c>
      <c r="B40" s="106" t="s">
        <v>325</v>
      </c>
      <c r="C40" s="98" t="s">
        <v>3835</v>
      </c>
      <c r="D40" s="93" t="s">
        <v>8986</v>
      </c>
      <c r="E40" s="100" t="s">
        <v>8988</v>
      </c>
      <c r="F40" s="93" t="s">
        <v>8986</v>
      </c>
      <c r="G40" s="96" t="s">
        <v>8986</v>
      </c>
      <c r="H40" s="96" t="s">
        <v>8986</v>
      </c>
      <c r="I40" s="96" t="s">
        <v>8986</v>
      </c>
    </row>
    <row r="41" spans="1:9" ht="27">
      <c r="A41" s="93">
        <v>41</v>
      </c>
      <c r="B41" s="106" t="s">
        <v>357</v>
      </c>
      <c r="C41" s="94" t="s">
        <v>3973</v>
      </c>
      <c r="D41" s="93" t="s">
        <v>8986</v>
      </c>
      <c r="E41" s="100" t="s">
        <v>8988</v>
      </c>
      <c r="F41" s="93"/>
      <c r="G41" s="96" t="s">
        <v>8985</v>
      </c>
      <c r="H41" s="96" t="s">
        <v>8985</v>
      </c>
      <c r="I41" s="96" t="s">
        <v>8986</v>
      </c>
    </row>
  </sheetData>
  <phoneticPr fontId="18" type="noConversion"/>
  <pageMargins left="0.7" right="0.7" top="0.75" bottom="0.75" header="0.3" footer="0.3"/>
  <pageSetup paperSize="9" orientation="portrait" horizontalDpi="360" verticalDpi="18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tabColor rgb="FF92D050"/>
  </sheetPr>
  <dimension ref="A1:G461"/>
  <sheetViews>
    <sheetView zoomScale="85" zoomScaleNormal="85" workbookViewId="0">
      <pane ySplit="1" topLeftCell="A53" activePane="bottomLeft" state="frozen"/>
      <selection activeCell="C7" sqref="C7"/>
      <selection pane="bottomLeft" activeCell="H70" sqref="H70"/>
    </sheetView>
  </sheetViews>
  <sheetFormatPr defaultColWidth="9.140625" defaultRowHeight="16.5"/>
  <cols>
    <col min="1" max="1" width="36.42578125" style="6" bestFit="1" customWidth="1"/>
    <col min="2" max="2" width="12.85546875" style="6" customWidth="1"/>
    <col min="3" max="3" width="33" style="6" customWidth="1"/>
    <col min="4" max="4" width="35.5703125" style="6" customWidth="1"/>
    <col min="5" max="5" width="9.28515625" style="6" customWidth="1"/>
    <col min="6" max="6" width="28.5703125" style="6" bestFit="1" customWidth="1"/>
    <col min="7" max="16384" width="9.140625" style="6"/>
  </cols>
  <sheetData>
    <row r="1" spans="1:7" ht="17.25" customHeight="1">
      <c r="A1" s="75" t="s">
        <v>8993</v>
      </c>
      <c r="B1" s="114" t="s">
        <v>8994</v>
      </c>
      <c r="C1" s="79" t="s">
        <v>8995</v>
      </c>
      <c r="D1" s="79" t="s">
        <v>8996</v>
      </c>
      <c r="E1" s="79" t="s">
        <v>487</v>
      </c>
      <c r="F1" s="79" t="s">
        <v>8997</v>
      </c>
      <c r="G1" s="82" t="s">
        <v>493</v>
      </c>
    </row>
    <row r="2" spans="1:7">
      <c r="A2" s="115" t="s">
        <v>8998</v>
      </c>
      <c r="B2" s="65" t="s">
        <v>4207</v>
      </c>
      <c r="C2" s="65"/>
      <c r="D2" s="65"/>
      <c r="E2" s="65"/>
      <c r="F2" s="65"/>
    </row>
    <row r="3" spans="1:7">
      <c r="A3" s="115" t="s">
        <v>8999</v>
      </c>
      <c r="B3" s="65" t="s">
        <v>4207</v>
      </c>
      <c r="C3" s="65"/>
      <c r="D3" s="65"/>
      <c r="E3" s="65"/>
      <c r="F3" s="65"/>
    </row>
    <row r="4" spans="1:7">
      <c r="A4" s="115" t="s">
        <v>9000</v>
      </c>
      <c r="B4" s="65" t="s">
        <v>4207</v>
      </c>
      <c r="C4" s="65"/>
      <c r="D4" s="65"/>
      <c r="E4" s="65"/>
      <c r="F4" s="65"/>
    </row>
    <row r="5" spans="1:7">
      <c r="A5" s="115" t="s">
        <v>9001</v>
      </c>
      <c r="B5" s="65" t="s">
        <v>4207</v>
      </c>
    </row>
    <row r="6" spans="1:7">
      <c r="A6" s="115" t="s">
        <v>9002</v>
      </c>
      <c r="B6" s="65" t="s">
        <v>4207</v>
      </c>
    </row>
    <row r="7" spans="1:7">
      <c r="A7" s="115" t="s">
        <v>9003</v>
      </c>
      <c r="B7" s="65" t="s">
        <v>4207</v>
      </c>
    </row>
    <row r="8" spans="1:7">
      <c r="A8" s="115" t="s">
        <v>9004</v>
      </c>
      <c r="B8" s="65" t="s">
        <v>496</v>
      </c>
      <c r="C8" s="65" t="s">
        <v>9005</v>
      </c>
      <c r="D8" s="65" t="s">
        <v>9006</v>
      </c>
      <c r="E8" s="65">
        <v>10</v>
      </c>
      <c r="F8" s="65" t="s">
        <v>498</v>
      </c>
    </row>
    <row r="9" spans="1:7">
      <c r="A9" s="115" t="s">
        <v>9004</v>
      </c>
      <c r="B9" s="65" t="s">
        <v>496</v>
      </c>
      <c r="C9" s="65" t="s">
        <v>9005</v>
      </c>
      <c r="D9" s="65" t="s">
        <v>9006</v>
      </c>
      <c r="E9" s="65">
        <v>1</v>
      </c>
      <c r="F9" s="65" t="s">
        <v>1846</v>
      </c>
    </row>
    <row r="10" spans="1:7">
      <c r="A10" s="115" t="s">
        <v>9004</v>
      </c>
      <c r="B10" s="65" t="s">
        <v>496</v>
      </c>
      <c r="C10" s="65" t="s">
        <v>9005</v>
      </c>
      <c r="D10" s="65" t="s">
        <v>9006</v>
      </c>
      <c r="E10" s="65">
        <v>1</v>
      </c>
      <c r="F10" s="65" t="s">
        <v>2226</v>
      </c>
    </row>
    <row r="11" spans="1:7">
      <c r="A11" s="115" t="s">
        <v>9004</v>
      </c>
      <c r="B11" s="65" t="s">
        <v>496</v>
      </c>
      <c r="C11" s="65" t="s">
        <v>9005</v>
      </c>
      <c r="D11" s="65" t="s">
        <v>9006</v>
      </c>
      <c r="E11" s="65">
        <v>1</v>
      </c>
      <c r="F11" s="65" t="s">
        <v>1846</v>
      </c>
    </row>
    <row r="12" spans="1:7">
      <c r="A12" s="115" t="s">
        <v>9004</v>
      </c>
      <c r="B12" s="65" t="s">
        <v>496</v>
      </c>
      <c r="C12" s="65" t="s">
        <v>9005</v>
      </c>
      <c r="D12" s="65" t="s">
        <v>9006</v>
      </c>
      <c r="E12" s="65">
        <v>1</v>
      </c>
      <c r="F12" s="65" t="s">
        <v>792</v>
      </c>
    </row>
    <row r="13" spans="1:7">
      <c r="A13" s="115" t="s">
        <v>9004</v>
      </c>
      <c r="B13" s="65" t="s">
        <v>9007</v>
      </c>
      <c r="C13" s="65"/>
      <c r="D13" s="65" t="s">
        <v>9008</v>
      </c>
      <c r="E13" s="65">
        <v>10</v>
      </c>
      <c r="F13" s="65" t="s">
        <v>498</v>
      </c>
    </row>
    <row r="14" spans="1:7">
      <c r="A14" s="115" t="s">
        <v>9004</v>
      </c>
      <c r="B14" s="65" t="s">
        <v>9007</v>
      </c>
      <c r="C14" s="65"/>
      <c r="D14" s="65" t="s">
        <v>9008</v>
      </c>
      <c r="E14" s="65">
        <v>1</v>
      </c>
      <c r="F14" s="65" t="s">
        <v>2226</v>
      </c>
    </row>
    <row r="15" spans="1:7">
      <c r="A15" s="115" t="s">
        <v>9004</v>
      </c>
      <c r="B15" s="65" t="s">
        <v>9007</v>
      </c>
      <c r="C15" s="65"/>
      <c r="D15" s="65" t="s">
        <v>9008</v>
      </c>
      <c r="E15" s="65">
        <v>1</v>
      </c>
      <c r="F15" s="65" t="s">
        <v>792</v>
      </c>
    </row>
    <row r="16" spans="1:7">
      <c r="A16" s="115" t="s">
        <v>9004</v>
      </c>
      <c r="B16" s="65" t="s">
        <v>9007</v>
      </c>
      <c r="C16" s="65"/>
      <c r="D16" s="65" t="s">
        <v>9008</v>
      </c>
      <c r="E16" s="65">
        <v>4</v>
      </c>
      <c r="F16" s="65" t="s">
        <v>9009</v>
      </c>
    </row>
    <row r="17" spans="1:6">
      <c r="A17" s="115" t="s">
        <v>9010</v>
      </c>
      <c r="B17" s="65" t="s">
        <v>496</v>
      </c>
      <c r="C17" s="65" t="s">
        <v>9011</v>
      </c>
      <c r="D17" s="65" t="s">
        <v>9012</v>
      </c>
      <c r="E17" s="65">
        <v>8</v>
      </c>
      <c r="F17" s="65" t="s">
        <v>9013</v>
      </c>
    </row>
    <row r="18" spans="1:6">
      <c r="A18" s="115" t="s">
        <v>9010</v>
      </c>
      <c r="B18" s="65" t="s">
        <v>496</v>
      </c>
      <c r="C18" s="65" t="s">
        <v>9011</v>
      </c>
      <c r="D18" s="65" t="s">
        <v>9012</v>
      </c>
      <c r="E18" s="65">
        <v>1</v>
      </c>
      <c r="F18" s="65" t="s">
        <v>2226</v>
      </c>
    </row>
    <row r="19" spans="1:6">
      <c r="A19" s="115" t="s">
        <v>9010</v>
      </c>
      <c r="B19" s="65" t="s">
        <v>496</v>
      </c>
      <c r="C19" s="65" t="s">
        <v>9011</v>
      </c>
      <c r="D19" s="65" t="s">
        <v>9012</v>
      </c>
      <c r="E19" s="65">
        <v>10</v>
      </c>
      <c r="F19" s="65" t="s">
        <v>2574</v>
      </c>
    </row>
    <row r="20" spans="1:6">
      <c r="A20" s="115" t="s">
        <v>9010</v>
      </c>
      <c r="B20" s="65" t="s">
        <v>496</v>
      </c>
      <c r="C20" s="65" t="s">
        <v>9011</v>
      </c>
      <c r="D20" s="65" t="s">
        <v>9012</v>
      </c>
      <c r="E20" s="65">
        <v>1</v>
      </c>
      <c r="F20" s="65" t="s">
        <v>1846</v>
      </c>
    </row>
    <row r="21" spans="1:6">
      <c r="A21" s="115" t="s">
        <v>9010</v>
      </c>
      <c r="B21" s="65" t="s">
        <v>496</v>
      </c>
      <c r="C21" s="65" t="s">
        <v>9011</v>
      </c>
      <c r="D21" s="65" t="s">
        <v>9012</v>
      </c>
      <c r="E21" s="65">
        <v>8</v>
      </c>
      <c r="F21" s="65" t="s">
        <v>2271</v>
      </c>
    </row>
    <row r="22" spans="1:6">
      <c r="A22" s="115" t="s">
        <v>9010</v>
      </c>
      <c r="B22" s="65" t="s">
        <v>496</v>
      </c>
      <c r="C22" s="65" t="s">
        <v>9011</v>
      </c>
      <c r="D22" s="65" t="s">
        <v>9012</v>
      </c>
      <c r="E22" s="65">
        <v>2</v>
      </c>
      <c r="F22" s="65" t="s">
        <v>1846</v>
      </c>
    </row>
    <row r="23" spans="1:6">
      <c r="A23" s="115" t="s">
        <v>9010</v>
      </c>
      <c r="B23" s="65" t="s">
        <v>496</v>
      </c>
      <c r="C23" s="65" t="s">
        <v>9011</v>
      </c>
      <c r="D23" s="65" t="s">
        <v>9012</v>
      </c>
      <c r="E23" s="65">
        <v>42</v>
      </c>
      <c r="F23" s="65" t="s">
        <v>3728</v>
      </c>
    </row>
    <row r="24" spans="1:6">
      <c r="A24" s="115" t="s">
        <v>9010</v>
      </c>
      <c r="B24" s="65" t="s">
        <v>496</v>
      </c>
      <c r="C24" s="65" t="s">
        <v>9011</v>
      </c>
      <c r="D24" s="65" t="s">
        <v>9012</v>
      </c>
      <c r="E24" s="65">
        <v>1</v>
      </c>
      <c r="F24" s="65" t="s">
        <v>1846</v>
      </c>
    </row>
    <row r="25" spans="1:6">
      <c r="A25" s="115" t="s">
        <v>9010</v>
      </c>
      <c r="B25" s="65" t="s">
        <v>496</v>
      </c>
      <c r="C25" s="65" t="s">
        <v>9011</v>
      </c>
      <c r="D25" s="65" t="s">
        <v>9012</v>
      </c>
      <c r="E25" s="65">
        <v>1</v>
      </c>
      <c r="F25" s="65" t="s">
        <v>3736</v>
      </c>
    </row>
    <row r="26" spans="1:6">
      <c r="A26" s="115" t="s">
        <v>9010</v>
      </c>
      <c r="B26" s="65" t="s">
        <v>9007</v>
      </c>
      <c r="C26" s="65"/>
      <c r="D26" s="65" t="s">
        <v>9014</v>
      </c>
      <c r="E26" s="65">
        <v>8</v>
      </c>
      <c r="F26" s="65" t="s">
        <v>9013</v>
      </c>
    </row>
    <row r="27" spans="1:6">
      <c r="A27" s="115" t="s">
        <v>9010</v>
      </c>
      <c r="B27" s="65" t="s">
        <v>9007</v>
      </c>
      <c r="C27" s="65"/>
      <c r="D27" s="65" t="s">
        <v>9014</v>
      </c>
      <c r="E27" s="65">
        <v>1</v>
      </c>
      <c r="F27" s="65" t="s">
        <v>2226</v>
      </c>
    </row>
    <row r="28" spans="1:6">
      <c r="A28" s="115" t="s">
        <v>9010</v>
      </c>
      <c r="B28" s="65" t="s">
        <v>9007</v>
      </c>
      <c r="C28" s="65"/>
      <c r="D28" s="65" t="s">
        <v>9014</v>
      </c>
      <c r="E28" s="65">
        <v>10</v>
      </c>
      <c r="F28" s="65" t="s">
        <v>2574</v>
      </c>
    </row>
    <row r="29" spans="1:6">
      <c r="A29" s="115" t="s">
        <v>9010</v>
      </c>
      <c r="B29" s="65" t="s">
        <v>9007</v>
      </c>
      <c r="C29" s="65"/>
      <c r="D29" s="65" t="s">
        <v>9014</v>
      </c>
      <c r="E29" s="65">
        <v>8</v>
      </c>
      <c r="F29" s="65" t="s">
        <v>2271</v>
      </c>
    </row>
    <row r="30" spans="1:6">
      <c r="A30" s="115" t="s">
        <v>9010</v>
      </c>
      <c r="B30" s="65" t="s">
        <v>9007</v>
      </c>
      <c r="C30" s="65"/>
      <c r="D30" s="65" t="s">
        <v>9014</v>
      </c>
      <c r="E30" s="65">
        <v>42</v>
      </c>
      <c r="F30" s="65" t="s">
        <v>3728</v>
      </c>
    </row>
    <row r="31" spans="1:6">
      <c r="A31" s="115" t="s">
        <v>9010</v>
      </c>
      <c r="B31" s="65" t="s">
        <v>9007</v>
      </c>
      <c r="C31" s="65"/>
      <c r="D31" s="65" t="s">
        <v>9014</v>
      </c>
      <c r="E31" s="65">
        <v>1</v>
      </c>
      <c r="F31" s="65" t="s">
        <v>3736</v>
      </c>
    </row>
    <row r="32" spans="1:6">
      <c r="A32" s="115" t="s">
        <v>9010</v>
      </c>
      <c r="B32" s="65" t="s">
        <v>9007</v>
      </c>
      <c r="C32" s="65"/>
      <c r="D32" s="65" t="s">
        <v>9015</v>
      </c>
      <c r="E32" s="65">
        <v>8</v>
      </c>
      <c r="F32" s="65" t="s">
        <v>9013</v>
      </c>
    </row>
    <row r="33" spans="1:6">
      <c r="A33" s="115" t="s">
        <v>9010</v>
      </c>
      <c r="B33" s="65" t="s">
        <v>9007</v>
      </c>
      <c r="C33" s="65"/>
      <c r="D33" s="65" t="s">
        <v>9015</v>
      </c>
      <c r="E33" s="65">
        <v>1</v>
      </c>
      <c r="F33" s="65" t="s">
        <v>2226</v>
      </c>
    </row>
    <row r="34" spans="1:6">
      <c r="A34" s="115" t="s">
        <v>9010</v>
      </c>
      <c r="B34" s="65" t="s">
        <v>9007</v>
      </c>
      <c r="C34" s="65"/>
      <c r="D34" s="65" t="s">
        <v>9015</v>
      </c>
      <c r="E34" s="6">
        <v>10</v>
      </c>
      <c r="F34" s="6" t="s">
        <v>2574</v>
      </c>
    </row>
    <row r="35" spans="1:6">
      <c r="A35" s="115" t="s">
        <v>9010</v>
      </c>
      <c r="B35" s="65" t="s">
        <v>9007</v>
      </c>
      <c r="C35" s="65"/>
      <c r="D35" s="65" t="s">
        <v>9015</v>
      </c>
      <c r="E35" s="6">
        <v>8</v>
      </c>
      <c r="F35" s="6" t="s">
        <v>2271</v>
      </c>
    </row>
    <row r="36" spans="1:6">
      <c r="A36" s="115" t="s">
        <v>9010</v>
      </c>
      <c r="B36" s="65" t="s">
        <v>9007</v>
      </c>
      <c r="C36" s="65"/>
      <c r="D36" s="65" t="s">
        <v>9015</v>
      </c>
      <c r="E36" s="6">
        <v>10</v>
      </c>
      <c r="F36" s="6" t="s">
        <v>3728</v>
      </c>
    </row>
    <row r="37" spans="1:6">
      <c r="A37" s="115" t="s">
        <v>9010</v>
      </c>
      <c r="B37" s="65" t="s">
        <v>9007</v>
      </c>
      <c r="C37" s="65"/>
      <c r="D37" s="65" t="s">
        <v>9015</v>
      </c>
      <c r="E37" s="6">
        <v>1</v>
      </c>
      <c r="F37" s="6" t="s">
        <v>3736</v>
      </c>
    </row>
    <row r="38" spans="1:6">
      <c r="A38" s="115" t="s">
        <v>9010</v>
      </c>
      <c r="B38" s="65" t="s">
        <v>9007</v>
      </c>
      <c r="C38" s="65"/>
      <c r="D38" s="65" t="s">
        <v>9015</v>
      </c>
      <c r="E38" s="6">
        <v>10</v>
      </c>
      <c r="F38" s="6" t="s">
        <v>498</v>
      </c>
    </row>
    <row r="39" spans="1:6">
      <c r="A39" s="115" t="s">
        <v>9010</v>
      </c>
      <c r="B39" s="65" t="s">
        <v>9007</v>
      </c>
      <c r="C39" s="65"/>
      <c r="D39" s="65" t="s">
        <v>9015</v>
      </c>
      <c r="E39" s="6">
        <v>8</v>
      </c>
      <c r="F39" s="6" t="s">
        <v>629</v>
      </c>
    </row>
    <row r="40" spans="1:6">
      <c r="A40" s="115" t="s">
        <v>9010</v>
      </c>
      <c r="B40" s="65" t="s">
        <v>9007</v>
      </c>
      <c r="C40" s="65"/>
      <c r="D40" s="65" t="s">
        <v>9015</v>
      </c>
      <c r="E40" s="6">
        <v>2</v>
      </c>
      <c r="F40" s="6" t="s">
        <v>1247</v>
      </c>
    </row>
    <row r="41" spans="1:6">
      <c r="A41" s="115" t="s">
        <v>9010</v>
      </c>
      <c r="B41" s="65" t="s">
        <v>9007</v>
      </c>
      <c r="C41" s="65"/>
      <c r="D41" s="65" t="s">
        <v>9015</v>
      </c>
      <c r="E41" s="6">
        <v>1</v>
      </c>
      <c r="F41" s="6" t="s">
        <v>3742</v>
      </c>
    </row>
    <row r="42" spans="1:6">
      <c r="A42" s="115" t="s">
        <v>9010</v>
      </c>
      <c r="B42" s="65" t="s">
        <v>9007</v>
      </c>
      <c r="C42" s="65"/>
      <c r="D42" s="65" t="s">
        <v>9015</v>
      </c>
      <c r="E42" s="6">
        <v>1</v>
      </c>
      <c r="F42" s="6" t="s">
        <v>3748</v>
      </c>
    </row>
    <row r="43" spans="1:6">
      <c r="A43" s="115" t="s">
        <v>9010</v>
      </c>
      <c r="B43" s="65" t="s">
        <v>9007</v>
      </c>
      <c r="C43" s="65"/>
      <c r="D43" s="65" t="s">
        <v>9015</v>
      </c>
      <c r="E43" s="6">
        <v>1</v>
      </c>
      <c r="F43" s="6" t="s">
        <v>9016</v>
      </c>
    </row>
    <row r="44" spans="1:6">
      <c r="A44" s="115" t="s">
        <v>9010</v>
      </c>
      <c r="B44" s="65" t="s">
        <v>9007</v>
      </c>
      <c r="C44" s="65"/>
      <c r="D44" s="65" t="s">
        <v>9015</v>
      </c>
      <c r="E44" s="6">
        <v>3</v>
      </c>
      <c r="F44" s="6" t="s">
        <v>1930</v>
      </c>
    </row>
    <row r="45" spans="1:6">
      <c r="A45" s="115" t="s">
        <v>9010</v>
      </c>
      <c r="B45" s="65" t="s">
        <v>9007</v>
      </c>
      <c r="C45" s="65"/>
      <c r="D45" s="65" t="s">
        <v>9015</v>
      </c>
      <c r="E45" s="6">
        <v>14</v>
      </c>
      <c r="F45" s="6" t="s">
        <v>9017</v>
      </c>
    </row>
    <row r="46" spans="1:6">
      <c r="A46" s="115" t="s">
        <v>9010</v>
      </c>
      <c r="B46" s="65" t="s">
        <v>9007</v>
      </c>
      <c r="C46" s="65"/>
      <c r="D46" s="65" t="s">
        <v>9015</v>
      </c>
      <c r="E46" s="6">
        <v>200</v>
      </c>
      <c r="F46" s="6" t="s">
        <v>634</v>
      </c>
    </row>
    <row r="47" spans="1:6">
      <c r="A47" s="115" t="s">
        <v>9010</v>
      </c>
      <c r="B47" s="65" t="s">
        <v>9007</v>
      </c>
      <c r="C47" s="65"/>
      <c r="D47" s="65" t="s">
        <v>9015</v>
      </c>
      <c r="E47" s="6">
        <v>1</v>
      </c>
      <c r="F47" s="6" t="s">
        <v>4721</v>
      </c>
    </row>
    <row r="48" spans="1:6">
      <c r="A48" s="115" t="s">
        <v>9010</v>
      </c>
      <c r="B48" s="65" t="s">
        <v>9007</v>
      </c>
      <c r="C48" s="65"/>
      <c r="D48" s="65" t="s">
        <v>9015</v>
      </c>
      <c r="E48" s="6">
        <v>4</v>
      </c>
      <c r="F48" s="6" t="s">
        <v>779</v>
      </c>
    </row>
    <row r="49" spans="1:6">
      <c r="A49" s="115" t="s">
        <v>9010</v>
      </c>
      <c r="B49" s="65" t="s">
        <v>9007</v>
      </c>
      <c r="C49" s="65"/>
      <c r="D49" s="65" t="s">
        <v>9015</v>
      </c>
      <c r="E49" s="6">
        <v>1</v>
      </c>
      <c r="F49" s="6" t="s">
        <v>1711</v>
      </c>
    </row>
    <row r="50" spans="1:6">
      <c r="A50" s="115" t="s">
        <v>9010</v>
      </c>
      <c r="B50" s="65" t="s">
        <v>9007</v>
      </c>
      <c r="C50" s="65"/>
      <c r="D50" s="65" t="s">
        <v>9015</v>
      </c>
      <c r="E50" s="6">
        <v>1</v>
      </c>
      <c r="F50" s="6" t="s">
        <v>9018</v>
      </c>
    </row>
    <row r="51" spans="1:6">
      <c r="A51" s="115" t="s">
        <v>9010</v>
      </c>
      <c r="B51" s="65" t="s">
        <v>9007</v>
      </c>
      <c r="C51" s="65"/>
      <c r="D51" s="65" t="s">
        <v>9019</v>
      </c>
      <c r="E51" s="6">
        <v>8</v>
      </c>
      <c r="F51" s="6" t="s">
        <v>9020</v>
      </c>
    </row>
    <row r="52" spans="1:6">
      <c r="A52" s="115" t="s">
        <v>9010</v>
      </c>
      <c r="B52" s="65" t="s">
        <v>9007</v>
      </c>
      <c r="C52" s="65"/>
      <c r="D52" s="65" t="s">
        <v>9019</v>
      </c>
      <c r="E52" s="6">
        <v>8</v>
      </c>
      <c r="F52" s="6" t="s">
        <v>9013</v>
      </c>
    </row>
    <row r="53" spans="1:6">
      <c r="A53" s="115" t="s">
        <v>9010</v>
      </c>
      <c r="B53" s="65" t="s">
        <v>9007</v>
      </c>
      <c r="C53" s="65"/>
      <c r="D53" s="65" t="s">
        <v>9019</v>
      </c>
      <c r="E53" s="6">
        <v>1</v>
      </c>
      <c r="F53" s="6" t="s">
        <v>2226</v>
      </c>
    </row>
    <row r="54" spans="1:6">
      <c r="A54" s="115" t="s">
        <v>9010</v>
      </c>
      <c r="B54" s="65" t="s">
        <v>9007</v>
      </c>
      <c r="C54" s="65"/>
      <c r="D54" s="65" t="s">
        <v>9019</v>
      </c>
      <c r="E54" s="6">
        <v>10</v>
      </c>
      <c r="F54" s="6" t="s">
        <v>2574</v>
      </c>
    </row>
    <row r="55" spans="1:6">
      <c r="A55" s="115" t="s">
        <v>9010</v>
      </c>
      <c r="B55" s="65" t="s">
        <v>9007</v>
      </c>
      <c r="C55" s="65"/>
      <c r="D55" s="65" t="s">
        <v>9019</v>
      </c>
      <c r="E55" s="6">
        <v>8</v>
      </c>
      <c r="F55" s="6" t="s">
        <v>2271</v>
      </c>
    </row>
    <row r="56" spans="1:6">
      <c r="A56" s="115" t="s">
        <v>9010</v>
      </c>
      <c r="B56" s="65" t="s">
        <v>9007</v>
      </c>
      <c r="C56" s="65"/>
      <c r="D56" s="65" t="s">
        <v>9019</v>
      </c>
      <c r="E56" s="6">
        <v>10</v>
      </c>
      <c r="F56" s="6" t="s">
        <v>3728</v>
      </c>
    </row>
    <row r="57" spans="1:6">
      <c r="A57" s="115" t="s">
        <v>9010</v>
      </c>
      <c r="B57" s="65" t="s">
        <v>9007</v>
      </c>
      <c r="C57" s="65"/>
      <c r="D57" s="65" t="s">
        <v>9019</v>
      </c>
      <c r="E57" s="6">
        <v>1</v>
      </c>
      <c r="F57" s="6" t="s">
        <v>3736</v>
      </c>
    </row>
    <row r="58" spans="1:6">
      <c r="A58" s="115" t="s">
        <v>9010</v>
      </c>
      <c r="B58" s="65" t="s">
        <v>9007</v>
      </c>
      <c r="C58" s="65"/>
      <c r="D58" s="65" t="s">
        <v>9019</v>
      </c>
      <c r="E58" s="6">
        <v>10</v>
      </c>
      <c r="F58" s="6" t="s">
        <v>498</v>
      </c>
    </row>
    <row r="59" spans="1:6">
      <c r="A59" s="115" t="s">
        <v>9010</v>
      </c>
      <c r="B59" s="65" t="s">
        <v>9007</v>
      </c>
      <c r="C59" s="65"/>
      <c r="D59" s="65" t="s">
        <v>9019</v>
      </c>
      <c r="E59" s="6">
        <v>8</v>
      </c>
      <c r="F59" s="6" t="s">
        <v>629</v>
      </c>
    </row>
    <row r="60" spans="1:6">
      <c r="A60" s="115" t="s">
        <v>9010</v>
      </c>
      <c r="B60" s="65" t="s">
        <v>9007</v>
      </c>
      <c r="C60" s="65"/>
      <c r="D60" s="65" t="s">
        <v>9019</v>
      </c>
      <c r="E60" s="6">
        <v>2</v>
      </c>
      <c r="F60" s="6" t="s">
        <v>1247</v>
      </c>
    </row>
    <row r="61" spans="1:6">
      <c r="A61" s="115" t="s">
        <v>9010</v>
      </c>
      <c r="B61" s="65" t="s">
        <v>9007</v>
      </c>
      <c r="C61" s="65"/>
      <c r="D61" s="65" t="s">
        <v>9019</v>
      </c>
      <c r="E61" s="6">
        <v>1</v>
      </c>
      <c r="F61" s="6" t="s">
        <v>3742</v>
      </c>
    </row>
    <row r="62" spans="1:6">
      <c r="A62" s="115" t="s">
        <v>9010</v>
      </c>
      <c r="B62" s="65" t="s">
        <v>9007</v>
      </c>
      <c r="C62" s="65"/>
      <c r="D62" s="65" t="s">
        <v>9019</v>
      </c>
      <c r="E62" s="6">
        <v>1</v>
      </c>
      <c r="F62" s="6" t="s">
        <v>3748</v>
      </c>
    </row>
    <row r="63" spans="1:6">
      <c r="A63" s="115" t="s">
        <v>9010</v>
      </c>
      <c r="B63" s="65" t="s">
        <v>9007</v>
      </c>
      <c r="C63" s="65"/>
      <c r="D63" s="65" t="s">
        <v>9019</v>
      </c>
      <c r="E63" s="6">
        <v>1</v>
      </c>
      <c r="F63" s="6" t="s">
        <v>9016</v>
      </c>
    </row>
    <row r="64" spans="1:6">
      <c r="A64" s="115" t="s">
        <v>9010</v>
      </c>
      <c r="B64" s="65" t="s">
        <v>9007</v>
      </c>
      <c r="C64" s="65"/>
      <c r="D64" s="65" t="s">
        <v>9019</v>
      </c>
      <c r="E64" s="6">
        <v>3</v>
      </c>
      <c r="F64" s="6" t="s">
        <v>1930</v>
      </c>
    </row>
    <row r="65" spans="1:6">
      <c r="A65" s="115" t="s">
        <v>9010</v>
      </c>
      <c r="B65" s="65" t="s">
        <v>9007</v>
      </c>
      <c r="C65" s="65"/>
      <c r="D65" s="65" t="s">
        <v>9019</v>
      </c>
      <c r="E65" s="6">
        <v>14</v>
      </c>
      <c r="F65" s="6" t="s">
        <v>9017</v>
      </c>
    </row>
    <row r="66" spans="1:6">
      <c r="A66" s="115" t="s">
        <v>9010</v>
      </c>
      <c r="B66" s="65" t="s">
        <v>513</v>
      </c>
      <c r="C66" s="6" t="s">
        <v>9021</v>
      </c>
      <c r="D66" s="65" t="s">
        <v>9022</v>
      </c>
      <c r="E66" s="6">
        <v>8</v>
      </c>
      <c r="F66" s="6" t="s">
        <v>9013</v>
      </c>
    </row>
    <row r="67" spans="1:6">
      <c r="A67" s="115" t="s">
        <v>9010</v>
      </c>
      <c r="B67" s="65" t="s">
        <v>513</v>
      </c>
      <c r="C67" s="6" t="s">
        <v>9021</v>
      </c>
      <c r="D67" s="65" t="s">
        <v>9022</v>
      </c>
      <c r="E67" s="6">
        <v>1</v>
      </c>
      <c r="F67" s="6" t="s">
        <v>2226</v>
      </c>
    </row>
    <row r="68" spans="1:6">
      <c r="A68" s="115" t="s">
        <v>9010</v>
      </c>
      <c r="B68" s="65" t="s">
        <v>513</v>
      </c>
      <c r="C68" s="6" t="s">
        <v>9021</v>
      </c>
      <c r="D68" s="65" t="s">
        <v>9022</v>
      </c>
      <c r="E68" s="6">
        <v>10</v>
      </c>
      <c r="F68" s="6" t="s">
        <v>2574</v>
      </c>
    </row>
    <row r="69" spans="1:6">
      <c r="A69" s="115" t="s">
        <v>9010</v>
      </c>
      <c r="B69" s="65" t="s">
        <v>513</v>
      </c>
      <c r="C69" s="6" t="s">
        <v>9021</v>
      </c>
      <c r="D69" s="65" t="s">
        <v>9022</v>
      </c>
      <c r="E69" s="6">
        <v>1</v>
      </c>
      <c r="F69" s="6" t="s">
        <v>1846</v>
      </c>
    </row>
    <row r="70" spans="1:6">
      <c r="A70" s="115" t="s">
        <v>9010</v>
      </c>
      <c r="B70" s="65" t="s">
        <v>513</v>
      </c>
      <c r="C70" s="6" t="s">
        <v>9021</v>
      </c>
      <c r="D70" s="65" t="s">
        <v>9022</v>
      </c>
      <c r="E70" s="6">
        <v>8</v>
      </c>
      <c r="F70" s="6" t="s">
        <v>2271</v>
      </c>
    </row>
    <row r="71" spans="1:6">
      <c r="A71" s="115" t="s">
        <v>9010</v>
      </c>
      <c r="B71" s="65" t="s">
        <v>513</v>
      </c>
      <c r="C71" s="6" t="s">
        <v>9021</v>
      </c>
      <c r="D71" s="65" t="s">
        <v>9022</v>
      </c>
      <c r="E71" s="6">
        <v>2</v>
      </c>
      <c r="F71" s="6" t="s">
        <v>1846</v>
      </c>
    </row>
    <row r="72" spans="1:6">
      <c r="A72" s="115" t="s">
        <v>9010</v>
      </c>
      <c r="B72" s="65" t="s">
        <v>513</v>
      </c>
      <c r="C72" s="6" t="s">
        <v>9021</v>
      </c>
      <c r="D72" s="65" t="s">
        <v>9022</v>
      </c>
      <c r="E72" s="6">
        <v>10</v>
      </c>
      <c r="F72" s="6" t="s">
        <v>3728</v>
      </c>
    </row>
    <row r="73" spans="1:6">
      <c r="A73" s="115" t="s">
        <v>9010</v>
      </c>
      <c r="B73" s="65" t="s">
        <v>513</v>
      </c>
      <c r="C73" s="6" t="s">
        <v>9021</v>
      </c>
      <c r="D73" s="65" t="s">
        <v>9022</v>
      </c>
      <c r="E73" s="6">
        <v>33</v>
      </c>
      <c r="F73" s="6" t="s">
        <v>1846</v>
      </c>
    </row>
    <row r="74" spans="1:6">
      <c r="A74" s="115" t="s">
        <v>9010</v>
      </c>
      <c r="B74" s="65" t="s">
        <v>513</v>
      </c>
      <c r="C74" s="6" t="s">
        <v>9021</v>
      </c>
      <c r="D74" s="65" t="s">
        <v>9022</v>
      </c>
      <c r="E74" s="6">
        <v>1</v>
      </c>
      <c r="F74" s="6" t="s">
        <v>3736</v>
      </c>
    </row>
    <row r="75" spans="1:6">
      <c r="A75" s="115" t="s">
        <v>9010</v>
      </c>
      <c r="B75" s="65" t="s">
        <v>513</v>
      </c>
      <c r="C75" s="6" t="s">
        <v>9021</v>
      </c>
      <c r="D75" s="65" t="s">
        <v>9022</v>
      </c>
      <c r="E75" s="6">
        <v>4</v>
      </c>
      <c r="F75" s="6" t="s">
        <v>1846</v>
      </c>
    </row>
    <row r="76" spans="1:6">
      <c r="A76" s="115" t="s">
        <v>9010</v>
      </c>
      <c r="B76" s="65" t="s">
        <v>513</v>
      </c>
      <c r="C76" s="6" t="s">
        <v>9021</v>
      </c>
      <c r="D76" s="65" t="s">
        <v>9022</v>
      </c>
      <c r="E76" s="6">
        <v>14</v>
      </c>
      <c r="F76" s="6" t="s">
        <v>9017</v>
      </c>
    </row>
    <row r="77" spans="1:6">
      <c r="A77" s="115" t="s">
        <v>9010</v>
      </c>
      <c r="B77" s="65" t="s">
        <v>513</v>
      </c>
      <c r="C77" s="6" t="s">
        <v>9021</v>
      </c>
      <c r="D77" s="65" t="s">
        <v>9022</v>
      </c>
      <c r="E77" s="6">
        <v>1</v>
      </c>
      <c r="F77" s="6" t="s">
        <v>1846</v>
      </c>
    </row>
    <row r="78" spans="1:6">
      <c r="A78" s="115" t="s">
        <v>9010</v>
      </c>
      <c r="B78" s="65" t="s">
        <v>513</v>
      </c>
      <c r="C78" s="6" t="s">
        <v>9021</v>
      </c>
      <c r="D78" s="65" t="s">
        <v>9022</v>
      </c>
      <c r="E78" s="6">
        <v>3</v>
      </c>
      <c r="F78" s="6" t="s">
        <v>1930</v>
      </c>
    </row>
    <row r="79" spans="1:6">
      <c r="A79" s="115" t="s">
        <v>9010</v>
      </c>
      <c r="B79" s="65" t="s">
        <v>513</v>
      </c>
      <c r="C79" s="6" t="s">
        <v>9021</v>
      </c>
      <c r="D79" s="65" t="s">
        <v>9022</v>
      </c>
      <c r="E79" s="6">
        <v>10</v>
      </c>
      <c r="F79" s="6" t="s">
        <v>1846</v>
      </c>
    </row>
    <row r="80" spans="1:6">
      <c r="A80" s="115" t="s">
        <v>9010</v>
      </c>
      <c r="B80" s="65" t="s">
        <v>513</v>
      </c>
      <c r="C80" s="6" t="s">
        <v>9021</v>
      </c>
      <c r="D80" s="65" t="s">
        <v>9022</v>
      </c>
      <c r="E80" s="6">
        <v>8</v>
      </c>
      <c r="F80" s="6" t="s">
        <v>9023</v>
      </c>
    </row>
    <row r="81" spans="1:6">
      <c r="A81" s="115" t="s">
        <v>9010</v>
      </c>
      <c r="B81" s="65" t="s">
        <v>513</v>
      </c>
      <c r="C81" s="6" t="s">
        <v>9024</v>
      </c>
      <c r="D81" s="65" t="s">
        <v>9025</v>
      </c>
      <c r="E81" s="6">
        <v>8</v>
      </c>
      <c r="F81" s="6" t="s">
        <v>9013</v>
      </c>
    </row>
    <row r="82" spans="1:6">
      <c r="A82" s="115" t="s">
        <v>9010</v>
      </c>
      <c r="B82" s="65" t="s">
        <v>513</v>
      </c>
      <c r="C82" s="6" t="s">
        <v>9024</v>
      </c>
      <c r="D82" s="65" t="s">
        <v>9025</v>
      </c>
      <c r="E82" s="6">
        <v>1</v>
      </c>
      <c r="F82" s="6" t="s">
        <v>2226</v>
      </c>
    </row>
    <row r="83" spans="1:6">
      <c r="A83" s="115" t="s">
        <v>9010</v>
      </c>
      <c r="B83" s="65" t="s">
        <v>513</v>
      </c>
      <c r="C83" s="6" t="s">
        <v>9024</v>
      </c>
      <c r="D83" s="65" t="s">
        <v>9025</v>
      </c>
      <c r="E83" s="6">
        <v>10</v>
      </c>
      <c r="F83" s="6" t="s">
        <v>2574</v>
      </c>
    </row>
    <row r="84" spans="1:6">
      <c r="A84" s="115" t="s">
        <v>9010</v>
      </c>
      <c r="B84" s="65" t="s">
        <v>513</v>
      </c>
      <c r="C84" s="6" t="s">
        <v>9024</v>
      </c>
      <c r="D84" s="65" t="s">
        <v>9025</v>
      </c>
      <c r="E84" s="6">
        <v>1</v>
      </c>
      <c r="F84" s="6" t="s">
        <v>1846</v>
      </c>
    </row>
    <row r="85" spans="1:6">
      <c r="A85" s="115" t="s">
        <v>9010</v>
      </c>
      <c r="B85" s="65" t="s">
        <v>513</v>
      </c>
      <c r="C85" s="6" t="s">
        <v>9024</v>
      </c>
      <c r="D85" s="65" t="s">
        <v>9025</v>
      </c>
      <c r="E85" s="6">
        <v>8</v>
      </c>
      <c r="F85" s="6" t="s">
        <v>2271</v>
      </c>
    </row>
    <row r="86" spans="1:6">
      <c r="A86" s="115" t="s">
        <v>9010</v>
      </c>
      <c r="B86" s="65" t="s">
        <v>513</v>
      </c>
      <c r="C86" s="6" t="s">
        <v>9024</v>
      </c>
      <c r="D86" s="65" t="s">
        <v>9025</v>
      </c>
      <c r="E86" s="6">
        <v>2</v>
      </c>
      <c r="F86" s="6" t="s">
        <v>1846</v>
      </c>
    </row>
    <row r="87" spans="1:6">
      <c r="A87" s="115" t="s">
        <v>9010</v>
      </c>
      <c r="B87" s="65" t="s">
        <v>513</v>
      </c>
      <c r="C87" s="6" t="s">
        <v>9024</v>
      </c>
      <c r="D87" s="65" t="s">
        <v>9025</v>
      </c>
      <c r="E87" s="6">
        <v>10</v>
      </c>
      <c r="F87" s="6" t="s">
        <v>3728</v>
      </c>
    </row>
    <row r="88" spans="1:6">
      <c r="A88" s="115" t="s">
        <v>9010</v>
      </c>
      <c r="B88" s="65" t="s">
        <v>513</v>
      </c>
      <c r="C88" s="6" t="s">
        <v>9024</v>
      </c>
      <c r="D88" s="65" t="s">
        <v>9025</v>
      </c>
      <c r="E88" s="6">
        <v>33</v>
      </c>
      <c r="F88" s="6" t="s">
        <v>1846</v>
      </c>
    </row>
    <row r="89" spans="1:6">
      <c r="A89" s="115" t="s">
        <v>9010</v>
      </c>
      <c r="B89" s="65" t="s">
        <v>513</v>
      </c>
      <c r="C89" s="6" t="s">
        <v>9024</v>
      </c>
      <c r="D89" s="65" t="s">
        <v>9025</v>
      </c>
      <c r="E89" s="6">
        <v>1</v>
      </c>
      <c r="F89" s="6" t="s">
        <v>3736</v>
      </c>
    </row>
    <row r="90" spans="1:6">
      <c r="A90" s="115" t="s">
        <v>9010</v>
      </c>
      <c r="B90" s="65" t="s">
        <v>513</v>
      </c>
      <c r="C90" s="6" t="s">
        <v>9024</v>
      </c>
      <c r="D90" s="65" t="s">
        <v>9025</v>
      </c>
      <c r="E90" s="6">
        <v>4</v>
      </c>
      <c r="F90" s="6" t="s">
        <v>1846</v>
      </c>
    </row>
    <row r="91" spans="1:6">
      <c r="A91" s="115" t="s">
        <v>9010</v>
      </c>
      <c r="B91" s="65" t="s">
        <v>513</v>
      </c>
      <c r="C91" s="6" t="s">
        <v>9024</v>
      </c>
      <c r="D91" s="65" t="s">
        <v>9025</v>
      </c>
      <c r="E91" s="6">
        <v>14</v>
      </c>
      <c r="F91" s="6" t="s">
        <v>9017</v>
      </c>
    </row>
    <row r="92" spans="1:6">
      <c r="A92" s="115" t="s">
        <v>9010</v>
      </c>
      <c r="B92" s="65" t="s">
        <v>513</v>
      </c>
      <c r="C92" s="6" t="s">
        <v>9024</v>
      </c>
      <c r="D92" s="65" t="s">
        <v>9025</v>
      </c>
      <c r="E92" s="6">
        <v>1</v>
      </c>
      <c r="F92" s="6" t="s">
        <v>1846</v>
      </c>
    </row>
    <row r="93" spans="1:6">
      <c r="A93" s="115" t="s">
        <v>9010</v>
      </c>
      <c r="B93" s="65" t="s">
        <v>513</v>
      </c>
      <c r="C93" s="6" t="s">
        <v>9024</v>
      </c>
      <c r="D93" s="65" t="s">
        <v>9025</v>
      </c>
      <c r="E93" s="6">
        <v>3</v>
      </c>
      <c r="F93" s="6" t="s">
        <v>1930</v>
      </c>
    </row>
    <row r="94" spans="1:6">
      <c r="A94" s="115" t="s">
        <v>9010</v>
      </c>
      <c r="B94" s="65" t="s">
        <v>513</v>
      </c>
      <c r="C94" s="6" t="s">
        <v>9024</v>
      </c>
      <c r="D94" s="65" t="s">
        <v>9025</v>
      </c>
      <c r="E94" s="6">
        <v>10</v>
      </c>
      <c r="F94" s="6" t="s">
        <v>1846</v>
      </c>
    </row>
    <row r="95" spans="1:6">
      <c r="A95" s="115" t="s">
        <v>9010</v>
      </c>
      <c r="B95" s="65" t="s">
        <v>513</v>
      </c>
      <c r="C95" s="6" t="s">
        <v>9024</v>
      </c>
      <c r="D95" s="65" t="s">
        <v>9025</v>
      </c>
      <c r="E95" s="6">
        <v>8</v>
      </c>
      <c r="F95" s="6" t="s">
        <v>9023</v>
      </c>
    </row>
    <row r="96" spans="1:6">
      <c r="A96" s="115" t="s">
        <v>9010</v>
      </c>
      <c r="B96" s="65" t="s">
        <v>513</v>
      </c>
      <c r="C96" s="6" t="s">
        <v>9026</v>
      </c>
      <c r="D96" s="65" t="s">
        <v>9027</v>
      </c>
      <c r="E96" s="6">
        <v>1</v>
      </c>
      <c r="F96" s="6" t="s">
        <v>2226</v>
      </c>
    </row>
    <row r="97" spans="1:6">
      <c r="A97" s="115" t="s">
        <v>9010</v>
      </c>
      <c r="B97" s="65" t="s">
        <v>513</v>
      </c>
      <c r="C97" s="6" t="s">
        <v>9026</v>
      </c>
      <c r="D97" s="65" t="s">
        <v>9027</v>
      </c>
      <c r="E97" s="6">
        <v>10</v>
      </c>
      <c r="F97" s="6" t="s">
        <v>2574</v>
      </c>
    </row>
    <row r="98" spans="1:6">
      <c r="A98" s="115" t="s">
        <v>9010</v>
      </c>
      <c r="B98" s="65" t="s">
        <v>513</v>
      </c>
      <c r="C98" s="6" t="s">
        <v>9026</v>
      </c>
      <c r="D98" s="65" t="s">
        <v>9027</v>
      </c>
      <c r="E98" s="6">
        <v>8</v>
      </c>
      <c r="F98" s="6" t="s">
        <v>2271</v>
      </c>
    </row>
    <row r="99" spans="1:6">
      <c r="A99" s="115" t="s">
        <v>9010</v>
      </c>
      <c r="B99" s="65" t="s">
        <v>513</v>
      </c>
      <c r="C99" s="6" t="s">
        <v>9026</v>
      </c>
      <c r="D99" s="65" t="s">
        <v>9027</v>
      </c>
      <c r="E99" s="6">
        <v>10</v>
      </c>
      <c r="F99" s="6" t="s">
        <v>3728</v>
      </c>
    </row>
    <row r="100" spans="1:6">
      <c r="A100" s="115" t="s">
        <v>9028</v>
      </c>
      <c r="B100" s="65" t="s">
        <v>496</v>
      </c>
      <c r="C100" s="6" t="s">
        <v>9029</v>
      </c>
      <c r="D100" s="65" t="s">
        <v>9030</v>
      </c>
      <c r="E100" s="6">
        <v>10</v>
      </c>
      <c r="F100" s="6" t="s">
        <v>498</v>
      </c>
    </row>
    <row r="101" spans="1:6">
      <c r="A101" s="115" t="s">
        <v>9028</v>
      </c>
      <c r="B101" s="65" t="s">
        <v>496</v>
      </c>
      <c r="C101" s="6" t="s">
        <v>9029</v>
      </c>
      <c r="D101" s="65" t="s">
        <v>9030</v>
      </c>
      <c r="E101" s="6">
        <v>4</v>
      </c>
      <c r="F101" s="6" t="s">
        <v>779</v>
      </c>
    </row>
    <row r="102" spans="1:6">
      <c r="A102" s="115" t="s">
        <v>9028</v>
      </c>
      <c r="B102" s="65" t="s">
        <v>496</v>
      </c>
      <c r="C102" s="6" t="s">
        <v>9029</v>
      </c>
      <c r="D102" s="65" t="s">
        <v>9030</v>
      </c>
      <c r="E102" s="6">
        <v>78</v>
      </c>
      <c r="F102" s="6" t="s">
        <v>634</v>
      </c>
    </row>
    <row r="103" spans="1:6">
      <c r="A103" s="115" t="s">
        <v>9028</v>
      </c>
      <c r="B103" s="65" t="s">
        <v>496</v>
      </c>
      <c r="C103" s="6" t="s">
        <v>9029</v>
      </c>
      <c r="D103" s="65" t="s">
        <v>9030</v>
      </c>
      <c r="E103" s="6">
        <v>8</v>
      </c>
      <c r="F103" s="6" t="s">
        <v>2271</v>
      </c>
    </row>
    <row r="104" spans="1:6">
      <c r="A104" s="115" t="s">
        <v>9028</v>
      </c>
      <c r="B104" s="65" t="s">
        <v>496</v>
      </c>
      <c r="C104" s="6" t="s">
        <v>9029</v>
      </c>
      <c r="D104" s="65" t="s">
        <v>9030</v>
      </c>
      <c r="E104" s="6">
        <v>78</v>
      </c>
      <c r="F104" s="6" t="s">
        <v>1620</v>
      </c>
    </row>
    <row r="105" spans="1:6">
      <c r="A105" s="115" t="s">
        <v>9028</v>
      </c>
      <c r="B105" s="65" t="s">
        <v>496</v>
      </c>
      <c r="C105" s="6" t="s">
        <v>9029</v>
      </c>
      <c r="D105" s="65" t="s">
        <v>9030</v>
      </c>
      <c r="E105" s="6">
        <v>3</v>
      </c>
      <c r="F105" s="6" t="s">
        <v>2161</v>
      </c>
    </row>
    <row r="106" spans="1:6">
      <c r="A106" s="115" t="s">
        <v>9028</v>
      </c>
      <c r="B106" s="65" t="s">
        <v>496</v>
      </c>
      <c r="C106" s="6" t="s">
        <v>9029</v>
      </c>
      <c r="D106" s="65" t="s">
        <v>9030</v>
      </c>
      <c r="E106" s="6">
        <v>1</v>
      </c>
      <c r="F106" s="6" t="s">
        <v>2376</v>
      </c>
    </row>
    <row r="107" spans="1:6">
      <c r="A107" s="115" t="s">
        <v>9028</v>
      </c>
      <c r="B107" s="65" t="s">
        <v>496</v>
      </c>
      <c r="C107" s="6" t="s">
        <v>9029</v>
      </c>
      <c r="D107" s="65" t="s">
        <v>9030</v>
      </c>
      <c r="E107" s="6">
        <v>78</v>
      </c>
      <c r="F107" s="6" t="s">
        <v>1626</v>
      </c>
    </row>
    <row r="108" spans="1:6">
      <c r="A108" s="115" t="s">
        <v>9028</v>
      </c>
      <c r="B108" s="65" t="s">
        <v>496</v>
      </c>
      <c r="C108" s="6" t="s">
        <v>9029</v>
      </c>
      <c r="D108" s="65" t="s">
        <v>9030</v>
      </c>
      <c r="E108" s="6">
        <v>11</v>
      </c>
      <c r="F108" s="6" t="s">
        <v>907</v>
      </c>
    </row>
    <row r="109" spans="1:6">
      <c r="A109" s="115" t="s">
        <v>9028</v>
      </c>
      <c r="B109" s="65" t="s">
        <v>496</v>
      </c>
      <c r="C109" s="6" t="s">
        <v>9029</v>
      </c>
      <c r="D109" s="65" t="s">
        <v>9030</v>
      </c>
      <c r="E109" s="6">
        <v>11</v>
      </c>
      <c r="F109" s="6" t="s">
        <v>912</v>
      </c>
    </row>
    <row r="110" spans="1:6">
      <c r="A110" s="115" t="s">
        <v>9028</v>
      </c>
      <c r="B110" s="65" t="s">
        <v>496</v>
      </c>
      <c r="C110" s="6" t="s">
        <v>9029</v>
      </c>
      <c r="D110" s="65" t="s">
        <v>9030</v>
      </c>
      <c r="E110" s="6">
        <v>4</v>
      </c>
      <c r="F110" s="6" t="s">
        <v>1883</v>
      </c>
    </row>
    <row r="111" spans="1:6">
      <c r="A111" s="115" t="s">
        <v>9028</v>
      </c>
      <c r="B111" s="65" t="s">
        <v>496</v>
      </c>
      <c r="C111" s="6" t="s">
        <v>9029</v>
      </c>
      <c r="D111" s="65" t="s">
        <v>9030</v>
      </c>
      <c r="E111" s="6">
        <v>6</v>
      </c>
      <c r="F111" s="6" t="s">
        <v>2569</v>
      </c>
    </row>
    <row r="112" spans="1:6">
      <c r="A112" s="115" t="s">
        <v>9028</v>
      </c>
      <c r="B112" s="65" t="s">
        <v>496</v>
      </c>
      <c r="C112" s="6" t="s">
        <v>9029</v>
      </c>
      <c r="D112" s="65" t="s">
        <v>9030</v>
      </c>
      <c r="E112" s="6">
        <v>11</v>
      </c>
      <c r="F112" s="6" t="s">
        <v>923</v>
      </c>
    </row>
    <row r="113" spans="1:6">
      <c r="A113" s="115" t="s">
        <v>9028</v>
      </c>
      <c r="B113" s="65" t="s">
        <v>496</v>
      </c>
      <c r="C113" s="6" t="s">
        <v>9029</v>
      </c>
      <c r="D113" s="65" t="s">
        <v>9030</v>
      </c>
      <c r="E113" s="6">
        <v>6</v>
      </c>
      <c r="F113" s="6" t="s">
        <v>1640</v>
      </c>
    </row>
    <row r="114" spans="1:6">
      <c r="A114" s="115" t="s">
        <v>9028</v>
      </c>
      <c r="B114" s="65" t="s">
        <v>496</v>
      </c>
      <c r="C114" s="6" t="s">
        <v>9029</v>
      </c>
      <c r="D114" s="65" t="s">
        <v>9030</v>
      </c>
      <c r="E114" s="6">
        <v>11</v>
      </c>
      <c r="F114" s="6" t="s">
        <v>1643</v>
      </c>
    </row>
    <row r="115" spans="1:6">
      <c r="A115" s="115" t="s">
        <v>9028</v>
      </c>
      <c r="B115" s="65" t="s">
        <v>496</v>
      </c>
      <c r="C115" s="6" t="s">
        <v>9029</v>
      </c>
      <c r="D115" s="65" t="s">
        <v>9030</v>
      </c>
      <c r="E115" s="6">
        <v>11</v>
      </c>
      <c r="F115" s="6" t="s">
        <v>2010</v>
      </c>
    </row>
    <row r="116" spans="1:6">
      <c r="A116" s="115" t="s">
        <v>9028</v>
      </c>
      <c r="B116" s="65" t="s">
        <v>496</v>
      </c>
      <c r="C116" s="6" t="s">
        <v>9029</v>
      </c>
      <c r="D116" s="65" t="s">
        <v>9030</v>
      </c>
      <c r="E116" s="6">
        <v>15</v>
      </c>
      <c r="F116" s="6" t="s">
        <v>9031</v>
      </c>
    </row>
    <row r="117" spans="1:6">
      <c r="A117" s="115" t="s">
        <v>9028</v>
      </c>
      <c r="B117" s="65" t="s">
        <v>496</v>
      </c>
      <c r="C117" s="6" t="s">
        <v>9029</v>
      </c>
      <c r="D117" s="65" t="s">
        <v>9030</v>
      </c>
      <c r="E117" s="6">
        <v>2</v>
      </c>
      <c r="F117" s="6" t="s">
        <v>9032</v>
      </c>
    </row>
    <row r="118" spans="1:6">
      <c r="A118" s="115" t="s">
        <v>9028</v>
      </c>
      <c r="B118" s="65" t="s">
        <v>496</v>
      </c>
      <c r="C118" s="6" t="s">
        <v>9029</v>
      </c>
      <c r="D118" s="65" t="s">
        <v>9030</v>
      </c>
      <c r="E118" s="6">
        <v>38</v>
      </c>
      <c r="F118" s="6" t="s">
        <v>2288</v>
      </c>
    </row>
    <row r="119" spans="1:6">
      <c r="A119" s="115" t="s">
        <v>9028</v>
      </c>
      <c r="B119" s="65" t="s">
        <v>496</v>
      </c>
      <c r="C119" s="6" t="s">
        <v>9029</v>
      </c>
      <c r="D119" s="65" t="s">
        <v>9030</v>
      </c>
      <c r="E119" s="6">
        <v>2</v>
      </c>
      <c r="F119" s="6" t="s">
        <v>2394</v>
      </c>
    </row>
    <row r="120" spans="1:6">
      <c r="A120" s="115" t="s">
        <v>9028</v>
      </c>
      <c r="B120" s="65" t="s">
        <v>496</v>
      </c>
      <c r="C120" s="6" t="s">
        <v>9029</v>
      </c>
      <c r="D120" s="65" t="s">
        <v>9030</v>
      </c>
      <c r="E120" s="6">
        <v>2</v>
      </c>
      <c r="F120" s="6" t="s">
        <v>2297</v>
      </c>
    </row>
    <row r="121" spans="1:6">
      <c r="A121" s="115" t="s">
        <v>9028</v>
      </c>
      <c r="B121" s="65" t="s">
        <v>496</v>
      </c>
      <c r="C121" s="6" t="s">
        <v>9029</v>
      </c>
      <c r="D121" s="65" t="s">
        <v>9030</v>
      </c>
      <c r="E121" s="6">
        <v>1</v>
      </c>
      <c r="F121" s="6" t="s">
        <v>1394</v>
      </c>
    </row>
    <row r="122" spans="1:6">
      <c r="A122" s="115" t="s">
        <v>9028</v>
      </c>
      <c r="B122" s="65" t="s">
        <v>496</v>
      </c>
      <c r="C122" s="6" t="s">
        <v>9029</v>
      </c>
      <c r="D122" s="65" t="s">
        <v>9030</v>
      </c>
      <c r="E122" s="6">
        <v>2</v>
      </c>
      <c r="F122" s="6" t="s">
        <v>1750</v>
      </c>
    </row>
    <row r="123" spans="1:6">
      <c r="A123" s="115" t="s">
        <v>9028</v>
      </c>
      <c r="B123" s="65" t="s">
        <v>496</v>
      </c>
      <c r="C123" s="6" t="s">
        <v>9029</v>
      </c>
      <c r="D123" s="65" t="s">
        <v>9030</v>
      </c>
      <c r="E123" s="6">
        <v>10</v>
      </c>
      <c r="F123" s="6" t="s">
        <v>2402</v>
      </c>
    </row>
    <row r="124" spans="1:6">
      <c r="A124" s="115" t="s">
        <v>9028</v>
      </c>
      <c r="B124" s="65" t="s">
        <v>496</v>
      </c>
      <c r="C124" s="6" t="s">
        <v>9029</v>
      </c>
      <c r="D124" s="65" t="s">
        <v>9030</v>
      </c>
      <c r="E124" s="6">
        <v>50</v>
      </c>
      <c r="F124" s="6" t="s">
        <v>1646</v>
      </c>
    </row>
    <row r="125" spans="1:6">
      <c r="A125" s="115" t="s">
        <v>9028</v>
      </c>
      <c r="B125" s="65" t="s">
        <v>496</v>
      </c>
      <c r="C125" s="6" t="s">
        <v>9029</v>
      </c>
      <c r="D125" s="65" t="s">
        <v>9030</v>
      </c>
      <c r="E125" s="6">
        <v>20</v>
      </c>
      <c r="F125" s="6" t="s">
        <v>9032</v>
      </c>
    </row>
    <row r="126" spans="1:6">
      <c r="A126" s="115" t="s">
        <v>9028</v>
      </c>
      <c r="B126" s="65" t="s">
        <v>496</v>
      </c>
      <c r="C126" s="6" t="s">
        <v>9029</v>
      </c>
      <c r="D126" s="65" t="s">
        <v>9030</v>
      </c>
      <c r="E126" s="6">
        <v>10</v>
      </c>
      <c r="F126" s="6" t="s">
        <v>670</v>
      </c>
    </row>
    <row r="127" spans="1:6">
      <c r="A127" s="115" t="s">
        <v>9028</v>
      </c>
      <c r="B127" s="65" t="s">
        <v>496</v>
      </c>
      <c r="C127" s="6" t="s">
        <v>9029</v>
      </c>
      <c r="D127" s="65" t="s">
        <v>9030</v>
      </c>
      <c r="E127" s="6">
        <v>20</v>
      </c>
      <c r="F127" s="6" t="s">
        <v>871</v>
      </c>
    </row>
    <row r="128" spans="1:6">
      <c r="A128" s="115" t="s">
        <v>9028</v>
      </c>
      <c r="B128" s="65" t="s">
        <v>496</v>
      </c>
      <c r="C128" s="6" t="s">
        <v>9029</v>
      </c>
      <c r="D128" s="65" t="s">
        <v>9030</v>
      </c>
      <c r="E128" s="6">
        <v>1</v>
      </c>
      <c r="F128" s="6" t="s">
        <v>2322</v>
      </c>
    </row>
    <row r="129" spans="1:6">
      <c r="A129" s="115" t="s">
        <v>9028</v>
      </c>
      <c r="B129" s="65" t="s">
        <v>496</v>
      </c>
      <c r="C129" s="6" t="s">
        <v>9029</v>
      </c>
      <c r="D129" s="65" t="s">
        <v>9030</v>
      </c>
      <c r="E129" s="6">
        <v>2</v>
      </c>
      <c r="F129" s="6" t="s">
        <v>1256</v>
      </c>
    </row>
    <row r="130" spans="1:6">
      <c r="A130" s="115" t="s">
        <v>9028</v>
      </c>
      <c r="B130" s="65" t="s">
        <v>496</v>
      </c>
      <c r="C130" s="6" t="s">
        <v>9029</v>
      </c>
      <c r="D130" s="65" t="s">
        <v>9030</v>
      </c>
      <c r="E130" s="6">
        <v>1</v>
      </c>
      <c r="F130" s="6" t="s">
        <v>1506</v>
      </c>
    </row>
    <row r="131" spans="1:6">
      <c r="A131" s="115" t="s">
        <v>9028</v>
      </c>
      <c r="B131" s="65" t="s">
        <v>496</v>
      </c>
      <c r="C131" s="6" t="s">
        <v>9029</v>
      </c>
      <c r="D131" s="65" t="s">
        <v>9030</v>
      </c>
      <c r="E131" s="6">
        <v>1</v>
      </c>
      <c r="F131" s="6" t="s">
        <v>677</v>
      </c>
    </row>
    <row r="132" spans="1:6">
      <c r="A132" s="115" t="s">
        <v>9028</v>
      </c>
      <c r="B132" s="65" t="s">
        <v>496</v>
      </c>
      <c r="C132" s="6" t="s">
        <v>9029</v>
      </c>
      <c r="D132" s="65" t="s">
        <v>9030</v>
      </c>
      <c r="E132" s="6">
        <v>2</v>
      </c>
      <c r="F132" s="6" t="s">
        <v>640</v>
      </c>
    </row>
    <row r="133" spans="1:6">
      <c r="A133" s="115" t="s">
        <v>9028</v>
      </c>
      <c r="B133" s="65" t="s">
        <v>496</v>
      </c>
      <c r="C133" s="6" t="s">
        <v>9029</v>
      </c>
      <c r="D133" s="65" t="s">
        <v>9030</v>
      </c>
      <c r="E133" s="6">
        <v>1</v>
      </c>
      <c r="F133" s="6" t="s">
        <v>9033</v>
      </c>
    </row>
    <row r="134" spans="1:6">
      <c r="A134" s="115" t="s">
        <v>9028</v>
      </c>
      <c r="B134" s="65" t="s">
        <v>496</v>
      </c>
      <c r="C134" s="6" t="s">
        <v>9029</v>
      </c>
      <c r="D134" s="65" t="s">
        <v>9030</v>
      </c>
      <c r="E134" s="6">
        <v>2</v>
      </c>
      <c r="F134" s="6" t="s">
        <v>1001</v>
      </c>
    </row>
    <row r="135" spans="1:6">
      <c r="A135" s="115" t="s">
        <v>9028</v>
      </c>
      <c r="B135" s="65" t="s">
        <v>496</v>
      </c>
      <c r="C135" s="6" t="s">
        <v>9029</v>
      </c>
      <c r="D135" s="65" t="s">
        <v>9030</v>
      </c>
      <c r="E135" s="6">
        <v>1</v>
      </c>
      <c r="F135" s="6" t="s">
        <v>9033</v>
      </c>
    </row>
    <row r="136" spans="1:6">
      <c r="A136" s="115" t="s">
        <v>9028</v>
      </c>
      <c r="B136" s="65" t="s">
        <v>496</v>
      </c>
      <c r="C136" s="6" t="s">
        <v>9029</v>
      </c>
      <c r="D136" s="65" t="s">
        <v>9030</v>
      </c>
      <c r="E136" s="6">
        <v>15</v>
      </c>
      <c r="F136" s="6" t="s">
        <v>9033</v>
      </c>
    </row>
    <row r="137" spans="1:6">
      <c r="A137" s="115" t="s">
        <v>9028</v>
      </c>
      <c r="B137" s="65" t="s">
        <v>496</v>
      </c>
      <c r="C137" s="6" t="s">
        <v>9029</v>
      </c>
      <c r="D137" s="65" t="s">
        <v>9030</v>
      </c>
      <c r="E137" s="6">
        <v>40</v>
      </c>
      <c r="F137" s="6" t="s">
        <v>9033</v>
      </c>
    </row>
    <row r="138" spans="1:6">
      <c r="A138" s="115" t="s">
        <v>9028</v>
      </c>
      <c r="B138" s="65" t="s">
        <v>496</v>
      </c>
      <c r="C138" s="6" t="s">
        <v>9029</v>
      </c>
      <c r="D138" s="65" t="s">
        <v>9030</v>
      </c>
      <c r="E138" s="6">
        <v>4</v>
      </c>
      <c r="F138" s="6" t="s">
        <v>9033</v>
      </c>
    </row>
    <row r="139" spans="1:6">
      <c r="A139" s="115" t="s">
        <v>9028</v>
      </c>
      <c r="B139" s="65" t="s">
        <v>496</v>
      </c>
      <c r="C139" s="6" t="s">
        <v>9029</v>
      </c>
      <c r="D139" s="65" t="s">
        <v>9030</v>
      </c>
      <c r="E139" s="6">
        <v>6</v>
      </c>
      <c r="F139" s="6" t="s">
        <v>9034</v>
      </c>
    </row>
    <row r="140" spans="1:6">
      <c r="A140" s="115" t="s">
        <v>9028</v>
      </c>
      <c r="B140" s="65" t="s">
        <v>496</v>
      </c>
      <c r="C140" s="6" t="s">
        <v>9029</v>
      </c>
      <c r="D140" s="65" t="s">
        <v>9030</v>
      </c>
      <c r="E140" s="6">
        <v>1</v>
      </c>
      <c r="F140" s="6" t="s">
        <v>2570</v>
      </c>
    </row>
    <row r="141" spans="1:6">
      <c r="A141" s="115" t="s">
        <v>9028</v>
      </c>
      <c r="B141" s="65" t="s">
        <v>496</v>
      </c>
      <c r="C141" s="6" t="s">
        <v>9029</v>
      </c>
      <c r="D141" s="65" t="s">
        <v>9030</v>
      </c>
      <c r="E141" s="6">
        <v>1</v>
      </c>
      <c r="F141" s="6" t="s">
        <v>9035</v>
      </c>
    </row>
    <row r="142" spans="1:6">
      <c r="A142" s="115" t="s">
        <v>9028</v>
      </c>
      <c r="B142" s="65" t="s">
        <v>496</v>
      </c>
      <c r="C142" s="6" t="s">
        <v>9029</v>
      </c>
      <c r="D142" s="65" t="s">
        <v>9030</v>
      </c>
      <c r="E142" s="6">
        <v>1</v>
      </c>
      <c r="F142" s="6" t="s">
        <v>2429</v>
      </c>
    </row>
    <row r="143" spans="1:6">
      <c r="A143" s="115" t="s">
        <v>9028</v>
      </c>
      <c r="B143" s="65" t="s">
        <v>496</v>
      </c>
      <c r="C143" s="6" t="s">
        <v>9029</v>
      </c>
      <c r="D143" s="65" t="s">
        <v>9030</v>
      </c>
      <c r="E143" s="6">
        <v>2</v>
      </c>
      <c r="F143" s="6" t="s">
        <v>1486</v>
      </c>
    </row>
    <row r="144" spans="1:6">
      <c r="A144" s="115" t="s">
        <v>9028</v>
      </c>
      <c r="B144" s="65" t="s">
        <v>496</v>
      </c>
      <c r="C144" s="6" t="s">
        <v>9029</v>
      </c>
      <c r="D144" s="65" t="s">
        <v>9030</v>
      </c>
      <c r="E144" s="6">
        <v>2</v>
      </c>
      <c r="F144" s="6" t="s">
        <v>1092</v>
      </c>
    </row>
    <row r="145" spans="1:6">
      <c r="A145" s="115" t="s">
        <v>9028</v>
      </c>
      <c r="B145" s="65" t="s">
        <v>9007</v>
      </c>
      <c r="D145" s="65" t="s">
        <v>9036</v>
      </c>
      <c r="E145" s="6">
        <v>10</v>
      </c>
      <c r="F145" s="6" t="s">
        <v>2529</v>
      </c>
    </row>
    <row r="146" spans="1:6">
      <c r="A146" s="115" t="s">
        <v>9028</v>
      </c>
      <c r="B146" s="65" t="s">
        <v>9007</v>
      </c>
      <c r="D146" s="65" t="s">
        <v>9036</v>
      </c>
      <c r="E146" s="6">
        <v>4</v>
      </c>
      <c r="F146" s="6" t="s">
        <v>779</v>
      </c>
    </row>
    <row r="147" spans="1:6">
      <c r="A147" s="115" t="s">
        <v>9028</v>
      </c>
      <c r="B147" s="65" t="s">
        <v>9007</v>
      </c>
      <c r="D147" s="65" t="s">
        <v>9036</v>
      </c>
      <c r="E147" s="6">
        <v>78</v>
      </c>
      <c r="F147" s="6" t="s">
        <v>634</v>
      </c>
    </row>
    <row r="148" spans="1:6">
      <c r="A148" s="115" t="s">
        <v>9028</v>
      </c>
      <c r="B148" s="65" t="s">
        <v>9007</v>
      </c>
      <c r="D148" s="65" t="s">
        <v>9036</v>
      </c>
      <c r="E148" s="6">
        <v>8</v>
      </c>
      <c r="F148" s="6" t="s">
        <v>2271</v>
      </c>
    </row>
    <row r="149" spans="1:6">
      <c r="A149" s="115" t="s">
        <v>9028</v>
      </c>
      <c r="B149" s="65" t="s">
        <v>9007</v>
      </c>
      <c r="D149" s="65" t="s">
        <v>9036</v>
      </c>
      <c r="E149" s="6">
        <v>78</v>
      </c>
      <c r="F149" s="6" t="s">
        <v>1620</v>
      </c>
    </row>
    <row r="150" spans="1:6">
      <c r="A150" s="115" t="s">
        <v>9028</v>
      </c>
      <c r="B150" s="65" t="s">
        <v>9007</v>
      </c>
      <c r="D150" s="65" t="s">
        <v>9036</v>
      </c>
      <c r="E150" s="6">
        <v>3</v>
      </c>
      <c r="F150" s="6" t="s">
        <v>2161</v>
      </c>
    </row>
    <row r="151" spans="1:6">
      <c r="A151" s="115" t="s">
        <v>9028</v>
      </c>
      <c r="B151" s="65" t="s">
        <v>9007</v>
      </c>
      <c r="D151" s="65" t="s">
        <v>9036</v>
      </c>
      <c r="E151" s="6">
        <v>1</v>
      </c>
      <c r="F151" s="6" t="s">
        <v>2376</v>
      </c>
    </row>
    <row r="152" spans="1:6">
      <c r="A152" s="115" t="s">
        <v>9028</v>
      </c>
      <c r="B152" s="65" t="s">
        <v>9007</v>
      </c>
      <c r="D152" s="65" t="s">
        <v>9036</v>
      </c>
      <c r="E152" s="6">
        <v>78</v>
      </c>
      <c r="F152" s="6" t="s">
        <v>1626</v>
      </c>
    </row>
    <row r="153" spans="1:6">
      <c r="A153" s="115" t="s">
        <v>9028</v>
      </c>
      <c r="B153" s="65" t="s">
        <v>9007</v>
      </c>
      <c r="D153" s="65" t="s">
        <v>9036</v>
      </c>
      <c r="E153" s="6">
        <v>11</v>
      </c>
      <c r="F153" s="6" t="s">
        <v>907</v>
      </c>
    </row>
    <row r="154" spans="1:6">
      <c r="A154" s="115" t="s">
        <v>9028</v>
      </c>
      <c r="B154" s="65" t="s">
        <v>9007</v>
      </c>
      <c r="D154" s="65" t="s">
        <v>9036</v>
      </c>
      <c r="E154" s="6">
        <v>11</v>
      </c>
      <c r="F154" s="6" t="s">
        <v>912</v>
      </c>
    </row>
    <row r="155" spans="1:6">
      <c r="A155" s="115" t="s">
        <v>9028</v>
      </c>
      <c r="B155" s="65" t="s">
        <v>9007</v>
      </c>
      <c r="D155" s="65" t="s">
        <v>9036</v>
      </c>
      <c r="E155" s="6">
        <v>4</v>
      </c>
      <c r="F155" s="6" t="s">
        <v>1883</v>
      </c>
    </row>
    <row r="156" spans="1:6">
      <c r="A156" s="115" t="s">
        <v>9028</v>
      </c>
      <c r="B156" s="65" t="s">
        <v>9007</v>
      </c>
      <c r="D156" s="65" t="s">
        <v>9036</v>
      </c>
      <c r="E156" s="6">
        <v>6</v>
      </c>
      <c r="F156" s="6" t="s">
        <v>2569</v>
      </c>
    </row>
    <row r="157" spans="1:6">
      <c r="A157" s="115" t="s">
        <v>9028</v>
      </c>
      <c r="B157" s="65" t="s">
        <v>9007</v>
      </c>
      <c r="D157" s="65" t="s">
        <v>9036</v>
      </c>
      <c r="E157" s="6">
        <v>11</v>
      </c>
      <c r="F157" s="6" t="s">
        <v>923</v>
      </c>
    </row>
    <row r="158" spans="1:6">
      <c r="A158" s="115" t="s">
        <v>9028</v>
      </c>
      <c r="B158" s="65" t="s">
        <v>9007</v>
      </c>
      <c r="D158" s="65" t="s">
        <v>9036</v>
      </c>
      <c r="E158" s="6">
        <v>6</v>
      </c>
      <c r="F158" s="6" t="s">
        <v>1640</v>
      </c>
    </row>
    <row r="159" spans="1:6">
      <c r="A159" s="115" t="s">
        <v>9028</v>
      </c>
      <c r="B159" s="65" t="s">
        <v>9007</v>
      </c>
      <c r="D159" s="65" t="s">
        <v>9036</v>
      </c>
      <c r="E159" s="6">
        <v>11</v>
      </c>
      <c r="F159" s="6" t="s">
        <v>1643</v>
      </c>
    </row>
    <row r="160" spans="1:6">
      <c r="A160" s="115" t="s">
        <v>9028</v>
      </c>
      <c r="B160" s="65" t="s">
        <v>9007</v>
      </c>
      <c r="D160" s="65" t="s">
        <v>9036</v>
      </c>
      <c r="E160" s="6">
        <v>11</v>
      </c>
      <c r="F160" s="6" t="s">
        <v>2010</v>
      </c>
    </row>
    <row r="161" spans="1:6">
      <c r="A161" s="115" t="s">
        <v>9028</v>
      </c>
      <c r="B161" s="65" t="s">
        <v>9007</v>
      </c>
      <c r="D161" s="65" t="s">
        <v>9036</v>
      </c>
      <c r="E161" s="6">
        <v>15</v>
      </c>
      <c r="F161" s="6" t="s">
        <v>9031</v>
      </c>
    </row>
    <row r="162" spans="1:6">
      <c r="A162" s="115" t="s">
        <v>9028</v>
      </c>
      <c r="B162" s="65" t="s">
        <v>9007</v>
      </c>
      <c r="D162" s="65" t="s">
        <v>9036</v>
      </c>
      <c r="E162" s="6">
        <v>2</v>
      </c>
      <c r="F162" s="6" t="s">
        <v>9037</v>
      </c>
    </row>
    <row r="163" spans="1:6">
      <c r="A163" s="115" t="s">
        <v>9028</v>
      </c>
      <c r="B163" s="65" t="s">
        <v>9007</v>
      </c>
      <c r="D163" s="65" t="s">
        <v>9036</v>
      </c>
      <c r="E163" s="6">
        <v>38</v>
      </c>
      <c r="F163" s="6" t="s">
        <v>2288</v>
      </c>
    </row>
    <row r="164" spans="1:6">
      <c r="A164" s="115" t="s">
        <v>9028</v>
      </c>
      <c r="B164" s="65" t="s">
        <v>9007</v>
      </c>
      <c r="D164" s="65" t="s">
        <v>9036</v>
      </c>
      <c r="E164" s="6">
        <v>2</v>
      </c>
      <c r="F164" s="6" t="s">
        <v>2394</v>
      </c>
    </row>
    <row r="165" spans="1:6">
      <c r="A165" s="115" t="s">
        <v>9028</v>
      </c>
      <c r="B165" s="65" t="s">
        <v>9007</v>
      </c>
      <c r="D165" s="65" t="s">
        <v>9036</v>
      </c>
      <c r="E165" s="6">
        <v>2</v>
      </c>
      <c r="F165" s="6" t="s">
        <v>2297</v>
      </c>
    </row>
    <row r="166" spans="1:6">
      <c r="A166" s="115" t="s">
        <v>9028</v>
      </c>
      <c r="B166" s="65" t="s">
        <v>9007</v>
      </c>
      <c r="D166" s="65" t="s">
        <v>9036</v>
      </c>
      <c r="E166" s="6">
        <v>1</v>
      </c>
      <c r="F166" s="6" t="s">
        <v>1394</v>
      </c>
    </row>
    <row r="167" spans="1:6">
      <c r="A167" s="115" t="s">
        <v>9028</v>
      </c>
      <c r="B167" s="65" t="s">
        <v>9007</v>
      </c>
      <c r="D167" s="65" t="s">
        <v>9036</v>
      </c>
      <c r="E167" s="6">
        <v>2</v>
      </c>
      <c r="F167" s="6" t="s">
        <v>1750</v>
      </c>
    </row>
    <row r="168" spans="1:6">
      <c r="A168" s="115" t="s">
        <v>9028</v>
      </c>
      <c r="B168" s="65" t="s">
        <v>9007</v>
      </c>
      <c r="D168" s="65" t="s">
        <v>9036</v>
      </c>
      <c r="E168" s="6">
        <v>10</v>
      </c>
      <c r="F168" s="6" t="s">
        <v>2402</v>
      </c>
    </row>
    <row r="169" spans="1:6">
      <c r="A169" s="115" t="s">
        <v>9028</v>
      </c>
      <c r="B169" s="65" t="s">
        <v>9007</v>
      </c>
      <c r="D169" s="65" t="s">
        <v>9036</v>
      </c>
      <c r="E169" s="6">
        <v>50</v>
      </c>
      <c r="F169" s="6" t="s">
        <v>1646</v>
      </c>
    </row>
    <row r="170" spans="1:6">
      <c r="A170" s="115" t="s">
        <v>9028</v>
      </c>
      <c r="B170" s="65" t="s">
        <v>9007</v>
      </c>
      <c r="D170" s="65" t="s">
        <v>9036</v>
      </c>
      <c r="E170" s="6">
        <v>20</v>
      </c>
      <c r="F170" s="6" t="s">
        <v>9037</v>
      </c>
    </row>
    <row r="171" spans="1:6">
      <c r="A171" s="115" t="s">
        <v>9028</v>
      </c>
      <c r="B171" s="65" t="s">
        <v>9007</v>
      </c>
      <c r="D171" s="65" t="s">
        <v>9036</v>
      </c>
      <c r="E171" s="6">
        <v>10</v>
      </c>
      <c r="F171" s="6" t="s">
        <v>670</v>
      </c>
    </row>
    <row r="172" spans="1:6">
      <c r="A172" s="115" t="s">
        <v>9028</v>
      </c>
      <c r="B172" s="65" t="s">
        <v>9007</v>
      </c>
      <c r="D172" s="65" t="s">
        <v>9036</v>
      </c>
      <c r="E172" s="6">
        <v>20</v>
      </c>
      <c r="F172" s="6" t="s">
        <v>871</v>
      </c>
    </row>
    <row r="173" spans="1:6">
      <c r="A173" s="115" t="s">
        <v>9028</v>
      </c>
      <c r="B173" s="65" t="s">
        <v>9007</v>
      </c>
      <c r="D173" s="65" t="s">
        <v>9036</v>
      </c>
      <c r="E173" s="6">
        <v>1</v>
      </c>
      <c r="F173" s="6" t="s">
        <v>2322</v>
      </c>
    </row>
    <row r="174" spans="1:6">
      <c r="A174" s="115" t="s">
        <v>9028</v>
      </c>
      <c r="B174" s="65" t="s">
        <v>9007</v>
      </c>
      <c r="D174" s="65" t="s">
        <v>9036</v>
      </c>
      <c r="E174" s="6">
        <v>2</v>
      </c>
      <c r="F174" s="6" t="s">
        <v>1256</v>
      </c>
    </row>
    <row r="175" spans="1:6">
      <c r="A175" s="115" t="s">
        <v>9028</v>
      </c>
      <c r="B175" s="65" t="s">
        <v>9007</v>
      </c>
      <c r="D175" s="65" t="s">
        <v>9036</v>
      </c>
      <c r="E175" s="6">
        <v>1</v>
      </c>
      <c r="F175" s="6" t="s">
        <v>1506</v>
      </c>
    </row>
    <row r="176" spans="1:6">
      <c r="A176" s="115" t="s">
        <v>9028</v>
      </c>
      <c r="B176" s="65" t="s">
        <v>9007</v>
      </c>
      <c r="D176" s="65" t="s">
        <v>9036</v>
      </c>
      <c r="E176" s="6">
        <v>1</v>
      </c>
      <c r="F176" s="6" t="s">
        <v>677</v>
      </c>
    </row>
    <row r="177" spans="1:6">
      <c r="A177" s="115" t="s">
        <v>9028</v>
      </c>
      <c r="B177" s="65" t="s">
        <v>9007</v>
      </c>
      <c r="D177" s="65" t="s">
        <v>9036</v>
      </c>
      <c r="E177" s="6">
        <v>2</v>
      </c>
      <c r="F177" s="6" t="s">
        <v>640</v>
      </c>
    </row>
    <row r="178" spans="1:6">
      <c r="A178" s="115" t="s">
        <v>9028</v>
      </c>
      <c r="B178" s="65" t="s">
        <v>9007</v>
      </c>
      <c r="D178" s="65" t="s">
        <v>9036</v>
      </c>
      <c r="E178" s="6">
        <v>1</v>
      </c>
      <c r="F178" s="6" t="s">
        <v>9033</v>
      </c>
    </row>
    <row r="179" spans="1:6">
      <c r="A179" s="115" t="s">
        <v>9028</v>
      </c>
      <c r="B179" s="65" t="s">
        <v>9007</v>
      </c>
      <c r="D179" s="65" t="s">
        <v>9036</v>
      </c>
      <c r="E179" s="6">
        <v>2</v>
      </c>
      <c r="F179" s="6" t="s">
        <v>1001</v>
      </c>
    </row>
    <row r="180" spans="1:6">
      <c r="A180" s="115" t="s">
        <v>9028</v>
      </c>
      <c r="B180" s="65" t="s">
        <v>9007</v>
      </c>
      <c r="D180" s="65" t="s">
        <v>9036</v>
      </c>
      <c r="E180" s="6">
        <v>1</v>
      </c>
      <c r="F180" s="6" t="s">
        <v>9033</v>
      </c>
    </row>
    <row r="181" spans="1:6">
      <c r="A181" s="115" t="s">
        <v>9028</v>
      </c>
      <c r="B181" s="65" t="s">
        <v>9007</v>
      </c>
      <c r="D181" s="65" t="s">
        <v>9036</v>
      </c>
      <c r="E181" s="6">
        <v>1</v>
      </c>
      <c r="F181" s="6" t="s">
        <v>9035</v>
      </c>
    </row>
    <row r="182" spans="1:6">
      <c r="A182" s="115" t="s">
        <v>9028</v>
      </c>
      <c r="B182" s="65" t="s">
        <v>9007</v>
      </c>
      <c r="D182" s="65" t="s">
        <v>9036</v>
      </c>
      <c r="E182" s="6">
        <v>9</v>
      </c>
      <c r="F182" s="6" t="s">
        <v>9033</v>
      </c>
    </row>
    <row r="183" spans="1:6">
      <c r="A183" s="115" t="s">
        <v>9028</v>
      </c>
      <c r="B183" s="65" t="s">
        <v>9007</v>
      </c>
      <c r="D183" s="65" t="s">
        <v>9036</v>
      </c>
      <c r="E183" s="6">
        <v>50</v>
      </c>
      <c r="F183" s="6" t="s">
        <v>2353</v>
      </c>
    </row>
    <row r="184" spans="1:6">
      <c r="A184" s="115" t="s">
        <v>9028</v>
      </c>
      <c r="B184" s="65" t="s">
        <v>9007</v>
      </c>
      <c r="D184" s="65" t="s">
        <v>9036</v>
      </c>
      <c r="E184" s="6">
        <v>8</v>
      </c>
      <c r="F184" s="6" t="s">
        <v>9038</v>
      </c>
    </row>
    <row r="185" spans="1:6">
      <c r="A185" s="115" t="s">
        <v>9028</v>
      </c>
      <c r="B185" s="65" t="s">
        <v>9007</v>
      </c>
      <c r="D185" s="65" t="s">
        <v>9036</v>
      </c>
      <c r="E185" s="6">
        <v>4</v>
      </c>
      <c r="F185" s="6" t="s">
        <v>9039</v>
      </c>
    </row>
    <row r="186" spans="1:6">
      <c r="A186" s="115" t="s">
        <v>9040</v>
      </c>
      <c r="B186" s="65" t="s">
        <v>9007</v>
      </c>
      <c r="D186" s="65" t="s">
        <v>9008</v>
      </c>
      <c r="E186" s="6">
        <v>8</v>
      </c>
      <c r="F186" s="6" t="s">
        <v>9013</v>
      </c>
    </row>
    <row r="187" spans="1:6">
      <c r="A187" s="115" t="s">
        <v>9040</v>
      </c>
      <c r="B187" s="65" t="s">
        <v>9007</v>
      </c>
      <c r="D187" s="65" t="s">
        <v>9008</v>
      </c>
      <c r="E187" s="6">
        <v>10</v>
      </c>
      <c r="F187" s="6" t="s">
        <v>498</v>
      </c>
    </row>
    <row r="188" spans="1:6">
      <c r="A188" s="115" t="s">
        <v>9040</v>
      </c>
      <c r="B188" s="65" t="s">
        <v>9007</v>
      </c>
      <c r="D188" s="65" t="s">
        <v>9008</v>
      </c>
      <c r="E188" s="6">
        <v>8</v>
      </c>
      <c r="F188" s="6" t="s">
        <v>2271</v>
      </c>
    </row>
    <row r="189" spans="1:6">
      <c r="A189" s="115" t="s">
        <v>9040</v>
      </c>
      <c r="B189" s="65" t="s">
        <v>9007</v>
      </c>
      <c r="D189" s="65" t="s">
        <v>9008</v>
      </c>
      <c r="E189" s="6">
        <v>8</v>
      </c>
      <c r="F189" s="6" t="s">
        <v>9041</v>
      </c>
    </row>
    <row r="190" spans="1:6">
      <c r="A190" s="115" t="s">
        <v>9040</v>
      </c>
      <c r="B190" s="65" t="s">
        <v>9007</v>
      </c>
      <c r="D190" s="65" t="s">
        <v>9008</v>
      </c>
      <c r="E190" s="6">
        <v>2</v>
      </c>
      <c r="F190" s="6" t="s">
        <v>2470</v>
      </c>
    </row>
    <row r="191" spans="1:6">
      <c r="A191" s="115" t="s">
        <v>9040</v>
      </c>
      <c r="B191" s="65" t="s">
        <v>9007</v>
      </c>
      <c r="D191" s="65" t="s">
        <v>9008</v>
      </c>
      <c r="E191" s="6">
        <v>8</v>
      </c>
      <c r="F191" s="6" t="s">
        <v>629</v>
      </c>
    </row>
    <row r="192" spans="1:6">
      <c r="A192" s="115" t="s">
        <v>9040</v>
      </c>
      <c r="B192" s="65" t="s">
        <v>9007</v>
      </c>
      <c r="D192" s="65" t="s">
        <v>9008</v>
      </c>
      <c r="E192" s="6">
        <v>200</v>
      </c>
      <c r="F192" s="6" t="s">
        <v>634</v>
      </c>
    </row>
    <row r="193" spans="1:6">
      <c r="A193" s="115" t="s">
        <v>9040</v>
      </c>
      <c r="B193" s="65" t="s">
        <v>9007</v>
      </c>
      <c r="D193" s="65" t="s">
        <v>9008</v>
      </c>
      <c r="E193" s="6">
        <v>10</v>
      </c>
      <c r="F193" s="6" t="s">
        <v>9042</v>
      </c>
    </row>
    <row r="194" spans="1:6">
      <c r="A194" s="115" t="s">
        <v>9040</v>
      </c>
      <c r="B194" s="65" t="s">
        <v>9007</v>
      </c>
      <c r="D194" s="65" t="s">
        <v>9008</v>
      </c>
      <c r="E194" s="6">
        <v>16</v>
      </c>
      <c r="F194" s="6" t="s">
        <v>2353</v>
      </c>
    </row>
    <row r="195" spans="1:6">
      <c r="A195" s="115" t="s">
        <v>9040</v>
      </c>
      <c r="B195" s="65" t="s">
        <v>9007</v>
      </c>
      <c r="D195" s="65" t="s">
        <v>9008</v>
      </c>
      <c r="E195" s="6">
        <v>56</v>
      </c>
      <c r="F195" s="6" t="s">
        <v>9043</v>
      </c>
    </row>
    <row r="196" spans="1:6">
      <c r="A196" s="115" t="s">
        <v>9044</v>
      </c>
      <c r="B196" s="65" t="s">
        <v>496</v>
      </c>
      <c r="C196" s="6" t="s">
        <v>9045</v>
      </c>
      <c r="D196" s="65" t="s">
        <v>9006</v>
      </c>
      <c r="E196" s="6">
        <v>8</v>
      </c>
      <c r="F196" s="6" t="s">
        <v>9013</v>
      </c>
    </row>
    <row r="197" spans="1:6">
      <c r="A197" s="115" t="s">
        <v>9044</v>
      </c>
      <c r="B197" s="65" t="s">
        <v>496</v>
      </c>
      <c r="C197" s="6" t="s">
        <v>9045</v>
      </c>
      <c r="D197" s="65" t="s">
        <v>9006</v>
      </c>
      <c r="E197" s="6">
        <v>10</v>
      </c>
      <c r="F197" s="6" t="s">
        <v>9046</v>
      </c>
    </row>
    <row r="198" spans="1:6">
      <c r="A198" s="115" t="s">
        <v>9044</v>
      </c>
      <c r="B198" s="65" t="s">
        <v>496</v>
      </c>
      <c r="C198" s="6" t="s">
        <v>9045</v>
      </c>
      <c r="D198" s="65" t="s">
        <v>9006</v>
      </c>
      <c r="E198" s="6">
        <v>8</v>
      </c>
      <c r="F198" s="6" t="s">
        <v>629</v>
      </c>
    </row>
    <row r="199" spans="1:6">
      <c r="A199" s="115" t="s">
        <v>9044</v>
      </c>
      <c r="B199" s="65" t="s">
        <v>496</v>
      </c>
      <c r="C199" s="6" t="s">
        <v>9045</v>
      </c>
      <c r="D199" s="65" t="s">
        <v>9006</v>
      </c>
      <c r="E199" s="6">
        <v>10</v>
      </c>
      <c r="F199" s="6" t="s">
        <v>9047</v>
      </c>
    </row>
    <row r="200" spans="1:6">
      <c r="A200" s="115" t="s">
        <v>9044</v>
      </c>
      <c r="B200" s="65" t="s">
        <v>496</v>
      </c>
      <c r="C200" s="6" t="s">
        <v>9045</v>
      </c>
      <c r="D200" s="65" t="s">
        <v>9006</v>
      </c>
      <c r="E200" s="6">
        <v>11</v>
      </c>
      <c r="F200" s="6" t="s">
        <v>9048</v>
      </c>
    </row>
    <row r="201" spans="1:6">
      <c r="A201" s="115" t="s">
        <v>9044</v>
      </c>
      <c r="B201" s="65" t="s">
        <v>496</v>
      </c>
      <c r="C201" s="6" t="s">
        <v>9045</v>
      </c>
      <c r="D201" s="65" t="s">
        <v>9006</v>
      </c>
      <c r="E201" s="6">
        <v>8</v>
      </c>
      <c r="F201" s="6" t="s">
        <v>9049</v>
      </c>
    </row>
    <row r="202" spans="1:6">
      <c r="A202" s="115" t="s">
        <v>9044</v>
      </c>
      <c r="B202" s="6" t="s">
        <v>9007</v>
      </c>
      <c r="D202" s="65" t="s">
        <v>9008</v>
      </c>
      <c r="E202" s="6">
        <v>8</v>
      </c>
      <c r="F202" s="6" t="s">
        <v>9013</v>
      </c>
    </row>
    <row r="203" spans="1:6">
      <c r="A203" s="115" t="s">
        <v>9044</v>
      </c>
      <c r="B203" s="6" t="s">
        <v>9007</v>
      </c>
      <c r="D203" s="65" t="s">
        <v>9008</v>
      </c>
      <c r="E203" s="6">
        <v>10</v>
      </c>
      <c r="F203" s="6" t="s">
        <v>498</v>
      </c>
    </row>
    <row r="204" spans="1:6">
      <c r="A204" s="115" t="s">
        <v>9044</v>
      </c>
      <c r="B204" s="6" t="s">
        <v>9007</v>
      </c>
      <c r="D204" s="65" t="s">
        <v>9008</v>
      </c>
      <c r="E204" s="6">
        <v>8</v>
      </c>
      <c r="F204" s="6" t="s">
        <v>629</v>
      </c>
    </row>
    <row r="205" spans="1:6">
      <c r="A205" s="115" t="s">
        <v>9044</v>
      </c>
      <c r="B205" s="6" t="s">
        <v>9007</v>
      </c>
      <c r="D205" s="65" t="s">
        <v>9008</v>
      </c>
      <c r="E205" s="6">
        <v>4</v>
      </c>
      <c r="F205" s="6" t="s">
        <v>9009</v>
      </c>
    </row>
    <row r="206" spans="1:6">
      <c r="A206" s="115" t="s">
        <v>9050</v>
      </c>
      <c r="B206" s="65" t="s">
        <v>496</v>
      </c>
      <c r="C206" s="6" t="s">
        <v>9051</v>
      </c>
      <c r="D206" s="6" t="s">
        <v>9052</v>
      </c>
      <c r="E206" s="6">
        <v>8</v>
      </c>
      <c r="F206" s="6" t="s">
        <v>9053</v>
      </c>
    </row>
    <row r="207" spans="1:6">
      <c r="A207" s="115" t="s">
        <v>9050</v>
      </c>
      <c r="B207" s="65" t="s">
        <v>496</v>
      </c>
      <c r="C207" s="6" t="s">
        <v>9051</v>
      </c>
      <c r="D207" s="6" t="s">
        <v>9052</v>
      </c>
      <c r="E207" s="6">
        <v>20</v>
      </c>
      <c r="F207" s="6" t="s">
        <v>9054</v>
      </c>
    </row>
    <row r="208" spans="1:6">
      <c r="A208" s="115" t="s">
        <v>9050</v>
      </c>
      <c r="B208" s="65" t="s">
        <v>496</v>
      </c>
      <c r="C208" s="6" t="s">
        <v>9051</v>
      </c>
      <c r="D208" s="6" t="s">
        <v>9052</v>
      </c>
      <c r="E208" s="6">
        <v>22</v>
      </c>
      <c r="F208" s="6" t="s">
        <v>828</v>
      </c>
    </row>
    <row r="209" spans="1:6">
      <c r="A209" s="115" t="s">
        <v>9050</v>
      </c>
      <c r="B209" s="65" t="s">
        <v>496</v>
      </c>
      <c r="C209" s="6" t="s">
        <v>9051</v>
      </c>
      <c r="D209" s="6" t="s">
        <v>9052</v>
      </c>
      <c r="E209" s="6">
        <v>10</v>
      </c>
      <c r="F209" s="6" t="s">
        <v>666</v>
      </c>
    </row>
    <row r="210" spans="1:6">
      <c r="A210" s="115" t="s">
        <v>9050</v>
      </c>
      <c r="B210" s="65" t="s">
        <v>496</v>
      </c>
      <c r="C210" s="6" t="s">
        <v>9051</v>
      </c>
      <c r="D210" s="6" t="s">
        <v>9052</v>
      </c>
      <c r="E210" s="6">
        <v>10</v>
      </c>
      <c r="F210" s="6" t="s">
        <v>1846</v>
      </c>
    </row>
    <row r="211" spans="1:6">
      <c r="A211" s="115" t="s">
        <v>9050</v>
      </c>
      <c r="B211" s="65" t="s">
        <v>496</v>
      </c>
      <c r="C211" s="6" t="s">
        <v>9051</v>
      </c>
      <c r="D211" s="6" t="s">
        <v>9052</v>
      </c>
      <c r="E211" s="6">
        <v>20</v>
      </c>
      <c r="F211" s="6" t="s">
        <v>9055</v>
      </c>
    </row>
    <row r="212" spans="1:6">
      <c r="A212" s="115" t="s">
        <v>9050</v>
      </c>
      <c r="B212" s="65" t="s">
        <v>513</v>
      </c>
      <c r="C212" s="6" t="s">
        <v>9056</v>
      </c>
      <c r="D212" s="6" t="s">
        <v>9057</v>
      </c>
      <c r="E212" s="6">
        <v>82</v>
      </c>
      <c r="F212" s="6" t="s">
        <v>9058</v>
      </c>
    </row>
    <row r="213" spans="1:6">
      <c r="A213" s="115" t="s">
        <v>9050</v>
      </c>
      <c r="B213" s="65" t="s">
        <v>513</v>
      </c>
      <c r="C213" s="6" t="s">
        <v>9056</v>
      </c>
      <c r="D213" s="6" t="s">
        <v>9057</v>
      </c>
      <c r="E213" s="6">
        <v>1</v>
      </c>
      <c r="F213" s="6" t="s">
        <v>9059</v>
      </c>
    </row>
    <row r="214" spans="1:6">
      <c r="A214" s="115" t="s">
        <v>9050</v>
      </c>
      <c r="B214" s="65" t="s">
        <v>513</v>
      </c>
      <c r="C214" s="6" t="s">
        <v>9056</v>
      </c>
      <c r="D214" s="6" t="s">
        <v>9057</v>
      </c>
      <c r="E214" s="6">
        <v>18</v>
      </c>
      <c r="F214" s="6" t="s">
        <v>9060</v>
      </c>
    </row>
    <row r="215" spans="1:6">
      <c r="A215" s="115" t="s">
        <v>9050</v>
      </c>
      <c r="B215" s="65" t="s">
        <v>513</v>
      </c>
      <c r="C215" s="6" t="s">
        <v>9056</v>
      </c>
      <c r="D215" s="6" t="s">
        <v>9057</v>
      </c>
      <c r="E215" s="6">
        <v>1</v>
      </c>
      <c r="F215" s="6" t="s">
        <v>9059</v>
      </c>
    </row>
    <row r="216" spans="1:6">
      <c r="A216" s="115" t="s">
        <v>9050</v>
      </c>
      <c r="B216" s="65" t="s">
        <v>513</v>
      </c>
      <c r="C216" s="6" t="s">
        <v>9056</v>
      </c>
      <c r="D216" s="6" t="s">
        <v>9057</v>
      </c>
      <c r="E216" s="6">
        <v>18</v>
      </c>
      <c r="F216" s="6" t="s">
        <v>9061</v>
      </c>
    </row>
    <row r="217" spans="1:6">
      <c r="A217" s="6" t="s">
        <v>9062</v>
      </c>
      <c r="B217" s="65" t="s">
        <v>9007</v>
      </c>
      <c r="D217" s="6" t="s">
        <v>9063</v>
      </c>
      <c r="E217" s="6">
        <v>10</v>
      </c>
      <c r="F217" s="6" t="s">
        <v>498</v>
      </c>
    </row>
    <row r="218" spans="1:6">
      <c r="A218" s="6" t="s">
        <v>9062</v>
      </c>
      <c r="B218" s="65" t="s">
        <v>9007</v>
      </c>
      <c r="D218" s="6" t="s">
        <v>9063</v>
      </c>
      <c r="E218" s="6">
        <v>8</v>
      </c>
      <c r="F218" s="6" t="s">
        <v>504</v>
      </c>
    </row>
    <row r="219" spans="1:6">
      <c r="A219" s="6" t="s">
        <v>9062</v>
      </c>
      <c r="B219" s="65" t="s">
        <v>9007</v>
      </c>
      <c r="D219" s="6" t="s">
        <v>9063</v>
      </c>
      <c r="E219" s="6">
        <v>3</v>
      </c>
      <c r="F219" s="6" t="s">
        <v>9064</v>
      </c>
    </row>
    <row r="220" spans="1:6">
      <c r="A220" s="6" t="s">
        <v>9062</v>
      </c>
      <c r="B220" s="65" t="s">
        <v>9007</v>
      </c>
      <c r="D220" s="6" t="s">
        <v>9063</v>
      </c>
      <c r="E220" s="6">
        <v>8</v>
      </c>
      <c r="F220" s="6" t="s">
        <v>9013</v>
      </c>
    </row>
    <row r="221" spans="1:6">
      <c r="A221" s="6" t="s">
        <v>9062</v>
      </c>
      <c r="B221" s="65" t="s">
        <v>9007</v>
      </c>
      <c r="D221" s="6" t="s">
        <v>9063</v>
      </c>
      <c r="E221" s="6">
        <v>8</v>
      </c>
      <c r="F221" s="6" t="s">
        <v>9065</v>
      </c>
    </row>
    <row r="222" spans="1:6">
      <c r="A222" s="6" t="s">
        <v>9062</v>
      </c>
      <c r="B222" s="65" t="s">
        <v>9007</v>
      </c>
      <c r="D222" s="6" t="s">
        <v>9063</v>
      </c>
      <c r="E222" s="6">
        <v>20</v>
      </c>
      <c r="F222" s="6" t="s">
        <v>9066</v>
      </c>
    </row>
    <row r="223" spans="1:6">
      <c r="A223" s="6" t="s">
        <v>9062</v>
      </c>
      <c r="B223" s="65" t="s">
        <v>9007</v>
      </c>
      <c r="D223" s="6" t="s">
        <v>9063</v>
      </c>
      <c r="E223" s="6">
        <v>4</v>
      </c>
      <c r="F223" s="6" t="s">
        <v>9039</v>
      </c>
    </row>
    <row r="224" spans="1:6">
      <c r="A224" s="6" t="s">
        <v>9062</v>
      </c>
      <c r="B224" s="65" t="s">
        <v>513</v>
      </c>
      <c r="C224" s="6" t="s">
        <v>9067</v>
      </c>
      <c r="D224" s="6" t="s">
        <v>9063</v>
      </c>
      <c r="E224" s="6">
        <v>10</v>
      </c>
      <c r="F224" s="6" t="s">
        <v>1170</v>
      </c>
    </row>
    <row r="225" spans="1:6">
      <c r="A225" s="6" t="s">
        <v>9062</v>
      </c>
      <c r="B225" s="65" t="s">
        <v>513</v>
      </c>
      <c r="C225" s="6" t="s">
        <v>9067</v>
      </c>
      <c r="D225" s="6" t="s">
        <v>9063</v>
      </c>
      <c r="E225" s="6">
        <v>1</v>
      </c>
      <c r="F225" s="6" t="s">
        <v>9068</v>
      </c>
    </row>
    <row r="226" spans="1:6">
      <c r="A226" s="6" t="s">
        <v>9062</v>
      </c>
      <c r="B226" s="65" t="s">
        <v>513</v>
      </c>
      <c r="C226" s="6" t="s">
        <v>9067</v>
      </c>
      <c r="D226" s="6" t="s">
        <v>9063</v>
      </c>
      <c r="E226" s="6">
        <v>8</v>
      </c>
      <c r="F226" s="6" t="s">
        <v>504</v>
      </c>
    </row>
    <row r="227" spans="1:6">
      <c r="A227" s="6" t="s">
        <v>9062</v>
      </c>
      <c r="B227" s="65" t="s">
        <v>513</v>
      </c>
      <c r="C227" s="6" t="s">
        <v>9067</v>
      </c>
      <c r="D227" s="6" t="s">
        <v>9063</v>
      </c>
      <c r="E227" s="6">
        <v>1</v>
      </c>
      <c r="F227" s="6" t="s">
        <v>9068</v>
      </c>
    </row>
    <row r="228" spans="1:6">
      <c r="A228" s="6" t="s">
        <v>9062</v>
      </c>
      <c r="B228" s="65" t="s">
        <v>513</v>
      </c>
      <c r="C228" s="6" t="s">
        <v>9067</v>
      </c>
      <c r="D228" s="6" t="s">
        <v>9063</v>
      </c>
      <c r="E228" s="6">
        <v>3</v>
      </c>
      <c r="F228" s="6" t="s">
        <v>9069</v>
      </c>
    </row>
    <row r="229" spans="1:6">
      <c r="A229" s="6" t="s">
        <v>9062</v>
      </c>
      <c r="B229" s="65" t="s">
        <v>513</v>
      </c>
      <c r="C229" s="6" t="s">
        <v>9067</v>
      </c>
      <c r="D229" s="6" t="s">
        <v>9063</v>
      </c>
      <c r="E229" s="6">
        <v>1</v>
      </c>
      <c r="F229" s="6" t="s">
        <v>9068</v>
      </c>
    </row>
    <row r="230" spans="1:6">
      <c r="A230" s="6" t="s">
        <v>9062</v>
      </c>
      <c r="B230" s="65" t="s">
        <v>513</v>
      </c>
      <c r="C230" s="6" t="s">
        <v>9067</v>
      </c>
      <c r="D230" s="6" t="s">
        <v>9063</v>
      </c>
      <c r="E230" s="6">
        <v>8</v>
      </c>
      <c r="F230" s="6" t="s">
        <v>9070</v>
      </c>
    </row>
    <row r="231" spans="1:6">
      <c r="A231" s="6" t="s">
        <v>9062</v>
      </c>
      <c r="B231" s="65" t="s">
        <v>513</v>
      </c>
      <c r="C231" s="6" t="s">
        <v>9067</v>
      </c>
      <c r="D231" s="6" t="s">
        <v>9063</v>
      </c>
      <c r="E231" s="6">
        <v>1</v>
      </c>
      <c r="F231" s="6" t="s">
        <v>9068</v>
      </c>
    </row>
    <row r="232" spans="1:6">
      <c r="A232" s="6" t="s">
        <v>9062</v>
      </c>
      <c r="B232" s="65" t="s">
        <v>513</v>
      </c>
      <c r="C232" s="6" t="s">
        <v>9067</v>
      </c>
      <c r="D232" s="6" t="s">
        <v>9063</v>
      </c>
      <c r="E232" s="6">
        <v>10</v>
      </c>
      <c r="F232" s="6" t="s">
        <v>9065</v>
      </c>
    </row>
    <row r="233" spans="1:6">
      <c r="A233" s="6" t="s">
        <v>9062</v>
      </c>
      <c r="B233" s="65" t="s">
        <v>513</v>
      </c>
      <c r="C233" s="6" t="s">
        <v>9067</v>
      </c>
      <c r="D233" s="6" t="s">
        <v>9063</v>
      </c>
      <c r="E233" s="6">
        <v>1</v>
      </c>
      <c r="F233" s="6" t="s">
        <v>9068</v>
      </c>
    </row>
    <row r="234" spans="1:6">
      <c r="A234" s="6" t="s">
        <v>9062</v>
      </c>
      <c r="B234" s="65" t="s">
        <v>513</v>
      </c>
      <c r="C234" s="6" t="s">
        <v>9067</v>
      </c>
      <c r="D234" s="6" t="s">
        <v>9063</v>
      </c>
      <c r="E234" s="6">
        <v>20</v>
      </c>
      <c r="F234" s="6" t="s">
        <v>9066</v>
      </c>
    </row>
    <row r="235" spans="1:6">
      <c r="A235" s="6" t="s">
        <v>9062</v>
      </c>
      <c r="B235" s="65" t="s">
        <v>513</v>
      </c>
      <c r="C235" s="6" t="s">
        <v>9067</v>
      </c>
      <c r="D235" s="6" t="s">
        <v>9063</v>
      </c>
      <c r="E235" s="6">
        <v>1</v>
      </c>
      <c r="F235" s="6" t="s">
        <v>9068</v>
      </c>
    </row>
    <row r="236" spans="1:6">
      <c r="A236" s="6" t="s">
        <v>9062</v>
      </c>
      <c r="B236" s="65" t="s">
        <v>513</v>
      </c>
      <c r="C236" s="6" t="s">
        <v>9067</v>
      </c>
      <c r="D236" s="6" t="s">
        <v>9063</v>
      </c>
      <c r="E236" s="6">
        <v>4</v>
      </c>
      <c r="F236" s="6" t="s">
        <v>9039</v>
      </c>
    </row>
    <row r="237" spans="1:6">
      <c r="A237" s="6" t="s">
        <v>9062</v>
      </c>
      <c r="B237" s="65" t="s">
        <v>513</v>
      </c>
      <c r="C237" s="6" t="s">
        <v>9067</v>
      </c>
      <c r="D237" s="6" t="s">
        <v>9063</v>
      </c>
      <c r="E237" s="6">
        <v>131</v>
      </c>
      <c r="F237" s="6" t="s">
        <v>1846</v>
      </c>
    </row>
    <row r="238" spans="1:6">
      <c r="A238" s="115" t="s">
        <v>9071</v>
      </c>
      <c r="B238" s="65" t="s">
        <v>496</v>
      </c>
      <c r="C238" s="6" t="s">
        <v>9072</v>
      </c>
      <c r="D238" s="6" t="s">
        <v>9073</v>
      </c>
      <c r="E238" s="6">
        <v>5</v>
      </c>
      <c r="F238" s="6" t="s">
        <v>9074</v>
      </c>
    </row>
    <row r="239" spans="1:6">
      <c r="A239" s="115" t="s">
        <v>9071</v>
      </c>
      <c r="B239" s="65" t="s">
        <v>496</v>
      </c>
      <c r="C239" s="6" t="s">
        <v>9072</v>
      </c>
      <c r="D239" s="6" t="s">
        <v>9073</v>
      </c>
      <c r="E239" s="6">
        <v>12</v>
      </c>
      <c r="F239" s="6" t="s">
        <v>828</v>
      </c>
    </row>
    <row r="240" spans="1:6">
      <c r="A240" s="115" t="s">
        <v>9071</v>
      </c>
      <c r="B240" s="65" t="s">
        <v>496</v>
      </c>
      <c r="C240" s="6" t="s">
        <v>9072</v>
      </c>
      <c r="D240" s="6" t="s">
        <v>9073</v>
      </c>
      <c r="E240" s="6">
        <v>10</v>
      </c>
      <c r="F240" s="6" t="s">
        <v>666</v>
      </c>
    </row>
    <row r="241" spans="1:6">
      <c r="A241" s="115" t="s">
        <v>9071</v>
      </c>
      <c r="B241" s="65" t="s">
        <v>496</v>
      </c>
      <c r="C241" s="6" t="s">
        <v>9072</v>
      </c>
      <c r="D241" s="6" t="s">
        <v>9073</v>
      </c>
      <c r="E241" s="6">
        <v>22</v>
      </c>
      <c r="F241" s="6" t="s">
        <v>9075</v>
      </c>
    </row>
    <row r="242" spans="1:6">
      <c r="A242" s="115" t="s">
        <v>9071</v>
      </c>
      <c r="B242" s="65" t="s">
        <v>496</v>
      </c>
      <c r="C242" s="6" t="s">
        <v>9072</v>
      </c>
      <c r="D242" s="6" t="s">
        <v>9073</v>
      </c>
      <c r="E242" s="6">
        <v>4</v>
      </c>
      <c r="F242" s="6" t="s">
        <v>9076</v>
      </c>
    </row>
    <row r="243" spans="1:6">
      <c r="A243" s="115" t="s">
        <v>9071</v>
      </c>
      <c r="B243" s="65" t="s">
        <v>496</v>
      </c>
      <c r="C243" s="6" t="s">
        <v>9072</v>
      </c>
      <c r="D243" s="6" t="s">
        <v>9073</v>
      </c>
      <c r="E243" s="6">
        <v>22</v>
      </c>
      <c r="F243" s="6" t="s">
        <v>9077</v>
      </c>
    </row>
    <row r="244" spans="1:6">
      <c r="A244" s="115" t="s">
        <v>9071</v>
      </c>
      <c r="B244" s="65" t="s">
        <v>496</v>
      </c>
      <c r="C244" s="6" t="s">
        <v>9072</v>
      </c>
      <c r="D244" s="6" t="s">
        <v>9073</v>
      </c>
      <c r="E244" s="6">
        <v>2</v>
      </c>
      <c r="F244" s="6" t="s">
        <v>9078</v>
      </c>
    </row>
    <row r="245" spans="1:6">
      <c r="A245" s="115" t="s">
        <v>9071</v>
      </c>
      <c r="B245" s="65" t="s">
        <v>496</v>
      </c>
      <c r="C245" s="6" t="s">
        <v>9072</v>
      </c>
      <c r="D245" s="6" t="s">
        <v>9073</v>
      </c>
      <c r="E245" s="6">
        <v>62</v>
      </c>
      <c r="F245" s="6" t="s">
        <v>9079</v>
      </c>
    </row>
    <row r="246" spans="1:6">
      <c r="A246" s="115" t="s">
        <v>9071</v>
      </c>
      <c r="B246" s="65" t="s">
        <v>496</v>
      </c>
      <c r="C246" s="6" t="s">
        <v>9072</v>
      </c>
      <c r="D246" s="6" t="s">
        <v>9073</v>
      </c>
      <c r="E246" s="6">
        <v>4</v>
      </c>
      <c r="F246" s="6" t="s">
        <v>9080</v>
      </c>
    </row>
    <row r="247" spans="1:6">
      <c r="A247" s="115" t="s">
        <v>9071</v>
      </c>
      <c r="B247" s="65" t="s">
        <v>496</v>
      </c>
      <c r="C247" s="6" t="s">
        <v>9072</v>
      </c>
      <c r="D247" s="6" t="s">
        <v>9073</v>
      </c>
      <c r="E247" s="6">
        <v>22</v>
      </c>
      <c r="F247" s="6" t="s">
        <v>9081</v>
      </c>
    </row>
    <row r="248" spans="1:6">
      <c r="A248" s="115" t="s">
        <v>9071</v>
      </c>
      <c r="B248" s="65" t="s">
        <v>496</v>
      </c>
      <c r="C248" s="6" t="s">
        <v>9072</v>
      </c>
      <c r="D248" s="6" t="s">
        <v>9073</v>
      </c>
      <c r="E248" s="6">
        <v>10</v>
      </c>
      <c r="F248" s="6" t="s">
        <v>9082</v>
      </c>
    </row>
    <row r="249" spans="1:6">
      <c r="A249" s="115" t="s">
        <v>9071</v>
      </c>
      <c r="B249" s="65" t="s">
        <v>496</v>
      </c>
      <c r="C249" s="6" t="s">
        <v>9072</v>
      </c>
      <c r="D249" s="6" t="s">
        <v>9073</v>
      </c>
      <c r="E249" s="6">
        <v>1</v>
      </c>
      <c r="F249" s="6" t="s">
        <v>9083</v>
      </c>
    </row>
    <row r="250" spans="1:6">
      <c r="A250" s="115" t="s">
        <v>9071</v>
      </c>
      <c r="B250" s="65" t="s">
        <v>496</v>
      </c>
      <c r="C250" s="6" t="s">
        <v>9072</v>
      </c>
      <c r="D250" s="6" t="s">
        <v>9073</v>
      </c>
      <c r="E250" s="6">
        <v>60</v>
      </c>
      <c r="F250" s="6" t="s">
        <v>9084</v>
      </c>
    </row>
    <row r="251" spans="1:6">
      <c r="A251" s="115" t="s">
        <v>9071</v>
      </c>
      <c r="B251" s="65" t="s">
        <v>496</v>
      </c>
      <c r="C251" s="6" t="s">
        <v>9072</v>
      </c>
      <c r="D251" s="6" t="s">
        <v>9073</v>
      </c>
      <c r="E251" s="6">
        <v>2</v>
      </c>
      <c r="F251" s="6" t="s">
        <v>9085</v>
      </c>
    </row>
    <row r="252" spans="1:6">
      <c r="A252" s="115" t="s">
        <v>9071</v>
      </c>
      <c r="B252" s="65" t="s">
        <v>496</v>
      </c>
      <c r="C252" s="6" t="s">
        <v>9072</v>
      </c>
      <c r="D252" s="6" t="s">
        <v>9073</v>
      </c>
      <c r="E252" s="6">
        <v>4</v>
      </c>
      <c r="F252" s="6" t="s">
        <v>9086</v>
      </c>
    </row>
    <row r="253" spans="1:6">
      <c r="A253" s="115" t="s">
        <v>9071</v>
      </c>
      <c r="B253" s="65" t="s">
        <v>496</v>
      </c>
      <c r="C253" s="6" t="s">
        <v>9072</v>
      </c>
      <c r="D253" s="6" t="s">
        <v>9073</v>
      </c>
      <c r="E253" s="6">
        <v>1</v>
      </c>
      <c r="F253" s="6" t="s">
        <v>9087</v>
      </c>
    </row>
    <row r="254" spans="1:6">
      <c r="A254" s="115" t="s">
        <v>9071</v>
      </c>
      <c r="B254" s="65" t="s">
        <v>496</v>
      </c>
      <c r="C254" s="6" t="s">
        <v>9072</v>
      </c>
      <c r="D254" s="6" t="s">
        <v>9073</v>
      </c>
      <c r="E254" s="6">
        <v>4</v>
      </c>
      <c r="F254" s="6" t="s">
        <v>9088</v>
      </c>
    </row>
    <row r="255" spans="1:6">
      <c r="A255" s="115" t="s">
        <v>9071</v>
      </c>
      <c r="B255" s="65" t="s">
        <v>496</v>
      </c>
      <c r="C255" s="6" t="s">
        <v>9072</v>
      </c>
      <c r="D255" s="6" t="s">
        <v>9073</v>
      </c>
      <c r="E255" s="6">
        <v>22</v>
      </c>
      <c r="F255" s="6" t="s">
        <v>9089</v>
      </c>
    </row>
    <row r="256" spans="1:6">
      <c r="A256" s="115" t="s">
        <v>9071</v>
      </c>
      <c r="B256" s="65" t="s">
        <v>496</v>
      </c>
      <c r="C256" s="6" t="s">
        <v>9072</v>
      </c>
      <c r="D256" s="6" t="s">
        <v>9073</v>
      </c>
      <c r="E256" s="6">
        <v>4</v>
      </c>
      <c r="F256" s="6" t="s">
        <v>9090</v>
      </c>
    </row>
    <row r="257" spans="1:6">
      <c r="A257" s="115" t="s">
        <v>9071</v>
      </c>
      <c r="B257" s="65" t="s">
        <v>496</v>
      </c>
      <c r="C257" s="6" t="s">
        <v>9072</v>
      </c>
      <c r="D257" s="6" t="s">
        <v>9073</v>
      </c>
      <c r="E257" s="6">
        <v>22</v>
      </c>
      <c r="F257" s="6" t="s">
        <v>9091</v>
      </c>
    </row>
    <row r="258" spans="1:6">
      <c r="A258" s="115" t="s">
        <v>9071</v>
      </c>
      <c r="B258" s="65" t="s">
        <v>496</v>
      </c>
      <c r="C258" s="6" t="s">
        <v>9072</v>
      </c>
      <c r="D258" s="6" t="s">
        <v>9073</v>
      </c>
      <c r="E258" s="6">
        <v>4</v>
      </c>
      <c r="F258" s="6" t="s">
        <v>9092</v>
      </c>
    </row>
    <row r="259" spans="1:6">
      <c r="A259" s="115" t="s">
        <v>9071</v>
      </c>
      <c r="B259" s="65" t="s">
        <v>496</v>
      </c>
      <c r="C259" s="6" t="s">
        <v>9072</v>
      </c>
      <c r="D259" s="6" t="s">
        <v>9073</v>
      </c>
      <c r="E259" s="6">
        <v>22</v>
      </c>
      <c r="F259" s="6" t="s">
        <v>9093</v>
      </c>
    </row>
    <row r="260" spans="1:6">
      <c r="A260" s="115" t="s">
        <v>9071</v>
      </c>
      <c r="B260" s="65" t="s">
        <v>496</v>
      </c>
      <c r="C260" s="6" t="s">
        <v>9072</v>
      </c>
      <c r="D260" s="6" t="s">
        <v>9073</v>
      </c>
      <c r="E260" s="6">
        <v>10</v>
      </c>
      <c r="F260" s="6" t="s">
        <v>9094</v>
      </c>
    </row>
    <row r="261" spans="1:6">
      <c r="A261" s="115" t="s">
        <v>9071</v>
      </c>
      <c r="B261" s="65" t="s">
        <v>496</v>
      </c>
      <c r="C261" s="6" t="s">
        <v>9072</v>
      </c>
      <c r="D261" s="6" t="s">
        <v>9073</v>
      </c>
      <c r="E261" s="6">
        <v>1</v>
      </c>
      <c r="F261" s="6" t="s">
        <v>1142</v>
      </c>
    </row>
    <row r="262" spans="1:6">
      <c r="A262" s="115" t="s">
        <v>9071</v>
      </c>
      <c r="B262" s="65" t="s">
        <v>496</v>
      </c>
      <c r="C262" s="6" t="s">
        <v>9072</v>
      </c>
      <c r="D262" s="6" t="s">
        <v>9073</v>
      </c>
      <c r="E262" s="6">
        <v>5</v>
      </c>
      <c r="F262" s="6" t="s">
        <v>943</v>
      </c>
    </row>
    <row r="263" spans="1:6">
      <c r="A263" s="115" t="s">
        <v>9071</v>
      </c>
      <c r="B263" s="65" t="s">
        <v>496</v>
      </c>
      <c r="C263" s="6" t="s">
        <v>9072</v>
      </c>
      <c r="D263" s="6" t="s">
        <v>9073</v>
      </c>
      <c r="E263" s="6">
        <v>86</v>
      </c>
      <c r="F263" s="6" t="s">
        <v>9095</v>
      </c>
    </row>
    <row r="264" spans="1:6">
      <c r="A264" s="115" t="s">
        <v>9071</v>
      </c>
      <c r="B264" s="65" t="s">
        <v>496</v>
      </c>
      <c r="C264" s="6" t="s">
        <v>9072</v>
      </c>
      <c r="D264" s="6" t="s">
        <v>9073</v>
      </c>
      <c r="E264" s="6">
        <v>5</v>
      </c>
      <c r="F264" s="6" t="s">
        <v>943</v>
      </c>
    </row>
    <row r="265" spans="1:6">
      <c r="A265" s="115" t="s">
        <v>9071</v>
      </c>
      <c r="B265" s="65" t="s">
        <v>496</v>
      </c>
      <c r="C265" s="6" t="s">
        <v>9072</v>
      </c>
      <c r="D265" s="6" t="s">
        <v>9073</v>
      </c>
      <c r="E265" s="6">
        <v>86</v>
      </c>
      <c r="F265" s="6" t="s">
        <v>1620</v>
      </c>
    </row>
    <row r="266" spans="1:6">
      <c r="A266" s="115" t="s">
        <v>9071</v>
      </c>
      <c r="B266" s="65" t="s">
        <v>496</v>
      </c>
      <c r="C266" s="6" t="s">
        <v>9072</v>
      </c>
      <c r="D266" s="6" t="s">
        <v>9073</v>
      </c>
      <c r="E266" s="6">
        <v>21</v>
      </c>
      <c r="F266" s="6" t="s">
        <v>9096</v>
      </c>
    </row>
    <row r="267" spans="1:6">
      <c r="A267" s="115" t="s">
        <v>9071</v>
      </c>
      <c r="B267" s="65" t="s">
        <v>496</v>
      </c>
      <c r="C267" s="6" t="s">
        <v>9072</v>
      </c>
      <c r="D267" s="6" t="s">
        <v>9073</v>
      </c>
      <c r="E267" s="6">
        <v>15</v>
      </c>
      <c r="F267" s="6" t="s">
        <v>933</v>
      </c>
    </row>
    <row r="268" spans="1:6">
      <c r="A268" s="115" t="s">
        <v>9071</v>
      </c>
      <c r="B268" s="65" t="s">
        <v>496</v>
      </c>
      <c r="C268" s="6" t="s">
        <v>9072</v>
      </c>
      <c r="D268" s="6" t="s">
        <v>9073</v>
      </c>
      <c r="E268" s="6">
        <v>40</v>
      </c>
      <c r="F268" s="6" t="s">
        <v>9097</v>
      </c>
    </row>
    <row r="269" spans="1:6">
      <c r="A269" s="115" t="s">
        <v>9071</v>
      </c>
      <c r="B269" s="65" t="s">
        <v>496</v>
      </c>
      <c r="C269" s="6" t="s">
        <v>9072</v>
      </c>
      <c r="D269" s="6" t="s">
        <v>9073</v>
      </c>
      <c r="E269" s="6">
        <v>40</v>
      </c>
      <c r="F269" s="6" t="s">
        <v>2349</v>
      </c>
    </row>
    <row r="270" spans="1:6">
      <c r="A270" s="115" t="s">
        <v>9071</v>
      </c>
      <c r="B270" s="65" t="s">
        <v>496</v>
      </c>
      <c r="C270" s="6" t="s">
        <v>9072</v>
      </c>
      <c r="D270" s="6" t="s">
        <v>9073</v>
      </c>
      <c r="E270" s="6">
        <v>40</v>
      </c>
      <c r="F270" s="6" t="s">
        <v>9098</v>
      </c>
    </row>
    <row r="271" spans="1:6">
      <c r="A271" s="115" t="s">
        <v>9071</v>
      </c>
      <c r="B271" s="65" t="s">
        <v>496</v>
      </c>
      <c r="C271" s="6" t="s">
        <v>9072</v>
      </c>
      <c r="D271" s="6" t="s">
        <v>9073</v>
      </c>
      <c r="E271" s="6">
        <v>4</v>
      </c>
      <c r="F271" s="6" t="s">
        <v>9099</v>
      </c>
    </row>
    <row r="272" spans="1:6">
      <c r="A272" s="115" t="s">
        <v>9071</v>
      </c>
      <c r="B272" s="65" t="s">
        <v>496</v>
      </c>
      <c r="C272" s="6" t="s">
        <v>9072</v>
      </c>
      <c r="D272" s="6" t="s">
        <v>9073</v>
      </c>
      <c r="E272" s="6">
        <v>8</v>
      </c>
      <c r="F272" s="6" t="s">
        <v>9100</v>
      </c>
    </row>
    <row r="273" spans="1:6">
      <c r="A273" s="115" t="s">
        <v>9071</v>
      </c>
      <c r="B273" s="65" t="s">
        <v>496</v>
      </c>
      <c r="C273" s="6" t="s">
        <v>9072</v>
      </c>
      <c r="D273" s="6" t="s">
        <v>9073</v>
      </c>
      <c r="E273" s="6">
        <v>2</v>
      </c>
      <c r="F273" s="6" t="s">
        <v>9101</v>
      </c>
    </row>
    <row r="274" spans="1:6">
      <c r="A274" s="115" t="s">
        <v>9071</v>
      </c>
      <c r="B274" s="65" t="s">
        <v>496</v>
      </c>
      <c r="C274" s="6" t="s">
        <v>9072</v>
      </c>
      <c r="D274" s="6" t="s">
        <v>9073</v>
      </c>
      <c r="E274" s="6">
        <v>22</v>
      </c>
      <c r="F274" s="6" t="s">
        <v>9102</v>
      </c>
    </row>
    <row r="275" spans="1:6">
      <c r="A275" s="115" t="s">
        <v>9071</v>
      </c>
      <c r="B275" s="65" t="s">
        <v>496</v>
      </c>
      <c r="C275" s="6" t="s">
        <v>9072</v>
      </c>
      <c r="D275" s="6" t="s">
        <v>9073</v>
      </c>
      <c r="E275" s="6">
        <v>4</v>
      </c>
      <c r="F275" s="6" t="s">
        <v>9103</v>
      </c>
    </row>
    <row r="276" spans="1:6">
      <c r="A276" s="115" t="s">
        <v>9071</v>
      </c>
      <c r="B276" s="65" t="s">
        <v>496</v>
      </c>
      <c r="C276" s="6" t="s">
        <v>9072</v>
      </c>
      <c r="D276" s="6" t="s">
        <v>9073</v>
      </c>
      <c r="E276" s="6">
        <v>22</v>
      </c>
      <c r="F276" s="6" t="s">
        <v>9104</v>
      </c>
    </row>
    <row r="277" spans="1:6">
      <c r="A277" s="115" t="s">
        <v>9071</v>
      </c>
      <c r="B277" s="65" t="s">
        <v>496</v>
      </c>
      <c r="C277" s="6" t="s">
        <v>9072</v>
      </c>
      <c r="D277" s="6" t="s">
        <v>9073</v>
      </c>
      <c r="E277" s="6">
        <v>4</v>
      </c>
      <c r="F277" s="6" t="s">
        <v>9105</v>
      </c>
    </row>
    <row r="278" spans="1:6">
      <c r="A278" s="115" t="s">
        <v>9106</v>
      </c>
      <c r="B278" s="65" t="s">
        <v>9007</v>
      </c>
      <c r="D278" s="6" t="s">
        <v>9107</v>
      </c>
      <c r="E278" s="6">
        <v>10</v>
      </c>
      <c r="F278" s="6" t="s">
        <v>498</v>
      </c>
    </row>
    <row r="279" spans="1:6">
      <c r="A279" s="115" t="s">
        <v>9106</v>
      </c>
      <c r="B279" s="65" t="s">
        <v>9007</v>
      </c>
      <c r="D279" s="6" t="s">
        <v>9107</v>
      </c>
      <c r="E279" s="6">
        <v>8</v>
      </c>
      <c r="F279" s="6" t="s">
        <v>629</v>
      </c>
    </row>
    <row r="280" spans="1:6">
      <c r="A280" s="115" t="s">
        <v>9106</v>
      </c>
      <c r="B280" s="65" t="s">
        <v>9007</v>
      </c>
      <c r="D280" s="6" t="s">
        <v>9107</v>
      </c>
      <c r="E280" s="6">
        <v>42</v>
      </c>
      <c r="F280" s="6" t="s">
        <v>634</v>
      </c>
    </row>
    <row r="281" spans="1:6">
      <c r="A281" s="115" t="s">
        <v>9106</v>
      </c>
      <c r="B281" s="65" t="s">
        <v>9007</v>
      </c>
      <c r="D281" s="6" t="s">
        <v>9107</v>
      </c>
      <c r="E281" s="6">
        <v>1</v>
      </c>
      <c r="F281" s="6" t="s">
        <v>677</v>
      </c>
    </row>
    <row r="282" spans="1:6">
      <c r="A282" s="115" t="s">
        <v>9106</v>
      </c>
      <c r="B282" s="65" t="s">
        <v>9007</v>
      </c>
      <c r="D282" s="6" t="s">
        <v>9107</v>
      </c>
      <c r="E282" s="6">
        <v>4</v>
      </c>
      <c r="F282" s="6" t="s">
        <v>1201</v>
      </c>
    </row>
    <row r="283" spans="1:6">
      <c r="A283" s="115" t="s">
        <v>9106</v>
      </c>
      <c r="B283" s="65" t="s">
        <v>9007</v>
      </c>
      <c r="D283" s="6" t="s">
        <v>9107</v>
      </c>
      <c r="E283" s="6">
        <v>8</v>
      </c>
      <c r="F283" s="6" t="s">
        <v>545</v>
      </c>
    </row>
    <row r="284" spans="1:6">
      <c r="A284" s="115" t="s">
        <v>9106</v>
      </c>
      <c r="B284" s="65" t="s">
        <v>9007</v>
      </c>
      <c r="D284" s="6" t="s">
        <v>9107</v>
      </c>
      <c r="E284" s="6">
        <v>4</v>
      </c>
      <c r="F284" s="6" t="s">
        <v>9039</v>
      </c>
    </row>
    <row r="285" spans="1:6">
      <c r="A285" s="115" t="s">
        <v>9108</v>
      </c>
      <c r="B285" s="65" t="s">
        <v>496</v>
      </c>
      <c r="C285" s="6" t="s">
        <v>9109</v>
      </c>
      <c r="D285" s="6" t="s">
        <v>9110</v>
      </c>
      <c r="E285" s="6">
        <v>1</v>
      </c>
      <c r="F285" s="6" t="s">
        <v>9111</v>
      </c>
    </row>
    <row r="286" spans="1:6">
      <c r="A286" s="115" t="s">
        <v>9108</v>
      </c>
      <c r="B286" s="65" t="s">
        <v>496</v>
      </c>
      <c r="C286" s="6" t="s">
        <v>9109</v>
      </c>
      <c r="D286" s="6" t="s">
        <v>9110</v>
      </c>
      <c r="E286" s="6">
        <v>1</v>
      </c>
      <c r="F286" s="6" t="s">
        <v>9112</v>
      </c>
    </row>
    <row r="287" spans="1:6">
      <c r="A287" s="115" t="s">
        <v>9108</v>
      </c>
      <c r="B287" s="65" t="s">
        <v>496</v>
      </c>
      <c r="C287" s="6" t="s">
        <v>9109</v>
      </c>
      <c r="D287" s="6" t="s">
        <v>9110</v>
      </c>
      <c r="E287" s="6">
        <v>7</v>
      </c>
      <c r="F287" s="6" t="s">
        <v>9113</v>
      </c>
    </row>
    <row r="288" spans="1:6">
      <c r="A288" s="115" t="s">
        <v>9108</v>
      </c>
      <c r="B288" s="65" t="s">
        <v>496</v>
      </c>
      <c r="C288" s="6" t="s">
        <v>9109</v>
      </c>
      <c r="D288" s="6" t="s">
        <v>9110</v>
      </c>
      <c r="E288" s="6">
        <v>10</v>
      </c>
      <c r="F288" s="6" t="s">
        <v>9114</v>
      </c>
    </row>
    <row r="289" spans="1:6">
      <c r="A289" s="115" t="s">
        <v>9108</v>
      </c>
      <c r="B289" s="65" t="s">
        <v>496</v>
      </c>
      <c r="C289" s="6" t="s">
        <v>9109</v>
      </c>
      <c r="D289" s="6" t="s">
        <v>9110</v>
      </c>
      <c r="E289" s="6">
        <v>22</v>
      </c>
      <c r="F289" s="6" t="s">
        <v>828</v>
      </c>
    </row>
    <row r="290" spans="1:6">
      <c r="A290" s="115" t="s">
        <v>9108</v>
      </c>
      <c r="B290" s="65" t="s">
        <v>496</v>
      </c>
      <c r="C290" s="6" t="s">
        <v>9109</v>
      </c>
      <c r="D290" s="6" t="s">
        <v>9110</v>
      </c>
      <c r="E290" s="6">
        <v>7</v>
      </c>
      <c r="F290" s="6" t="s">
        <v>504</v>
      </c>
    </row>
    <row r="291" spans="1:6">
      <c r="A291" s="115" t="s">
        <v>9108</v>
      </c>
      <c r="B291" s="65" t="s">
        <v>496</v>
      </c>
      <c r="C291" s="6" t="s">
        <v>9109</v>
      </c>
      <c r="D291" s="6" t="s">
        <v>9110</v>
      </c>
      <c r="E291" s="6">
        <v>68</v>
      </c>
      <c r="F291" s="6" t="s">
        <v>1620</v>
      </c>
    </row>
    <row r="292" spans="1:6">
      <c r="A292" s="115" t="s">
        <v>9108</v>
      </c>
      <c r="B292" s="65" t="s">
        <v>496</v>
      </c>
      <c r="C292" s="6" t="s">
        <v>9109</v>
      </c>
      <c r="D292" s="6" t="s">
        <v>9110</v>
      </c>
      <c r="E292" s="6">
        <v>7</v>
      </c>
      <c r="F292" s="6" t="s">
        <v>9115</v>
      </c>
    </row>
    <row r="293" spans="1:6">
      <c r="A293" s="115" t="s">
        <v>9108</v>
      </c>
      <c r="B293" s="65" t="s">
        <v>496</v>
      </c>
      <c r="C293" s="6" t="s">
        <v>9109</v>
      </c>
      <c r="D293" s="6" t="s">
        <v>9110</v>
      </c>
      <c r="E293" s="6">
        <v>3</v>
      </c>
      <c r="F293" s="6" t="s">
        <v>9116</v>
      </c>
    </row>
    <row r="294" spans="1:6">
      <c r="A294" s="115" t="s">
        <v>9108</v>
      </c>
      <c r="B294" s="65" t="s">
        <v>496</v>
      </c>
      <c r="C294" s="6" t="s">
        <v>9109</v>
      </c>
      <c r="D294" s="6" t="s">
        <v>9110</v>
      </c>
      <c r="E294" s="6">
        <v>7</v>
      </c>
      <c r="F294" s="6" t="s">
        <v>9117</v>
      </c>
    </row>
    <row r="295" spans="1:6">
      <c r="A295" s="115" t="s">
        <v>9108</v>
      </c>
      <c r="B295" s="65" t="s">
        <v>496</v>
      </c>
      <c r="C295" s="6" t="s">
        <v>9109</v>
      </c>
      <c r="D295" s="6" t="s">
        <v>9110</v>
      </c>
      <c r="E295" s="6">
        <v>67</v>
      </c>
      <c r="F295" s="6" t="s">
        <v>1846</v>
      </c>
    </row>
    <row r="296" spans="1:6">
      <c r="A296" s="115" t="s">
        <v>9108</v>
      </c>
      <c r="B296" s="65" t="s">
        <v>9007</v>
      </c>
      <c r="D296" s="6" t="s">
        <v>9118</v>
      </c>
      <c r="E296" s="6">
        <v>1</v>
      </c>
      <c r="F296" s="6" t="s">
        <v>9111</v>
      </c>
    </row>
    <row r="297" spans="1:6">
      <c r="A297" s="115" t="s">
        <v>9108</v>
      </c>
      <c r="B297" s="65" t="s">
        <v>9007</v>
      </c>
      <c r="D297" s="6" t="s">
        <v>9118</v>
      </c>
      <c r="E297" s="6">
        <v>1</v>
      </c>
      <c r="F297" s="6" t="s">
        <v>9112</v>
      </c>
    </row>
    <row r="298" spans="1:6">
      <c r="A298" s="115" t="s">
        <v>9108</v>
      </c>
      <c r="B298" s="65" t="s">
        <v>9007</v>
      </c>
      <c r="D298" s="6" t="s">
        <v>9118</v>
      </c>
      <c r="E298" s="6">
        <v>7</v>
      </c>
      <c r="F298" s="6" t="s">
        <v>9113</v>
      </c>
    </row>
    <row r="299" spans="1:6">
      <c r="A299" s="115" t="s">
        <v>9108</v>
      </c>
      <c r="B299" s="65" t="s">
        <v>9007</v>
      </c>
      <c r="D299" s="6" t="s">
        <v>9118</v>
      </c>
      <c r="E299" s="6">
        <v>10</v>
      </c>
      <c r="F299" s="6" t="s">
        <v>9114</v>
      </c>
    </row>
    <row r="300" spans="1:6">
      <c r="A300" s="115" t="s">
        <v>9108</v>
      </c>
      <c r="B300" s="65" t="s">
        <v>9007</v>
      </c>
      <c r="D300" s="6" t="s">
        <v>9118</v>
      </c>
      <c r="E300" s="6">
        <v>22</v>
      </c>
      <c r="F300" s="6" t="s">
        <v>828</v>
      </c>
    </row>
    <row r="301" spans="1:6">
      <c r="A301" s="115" t="s">
        <v>9108</v>
      </c>
      <c r="B301" s="65" t="s">
        <v>9007</v>
      </c>
      <c r="D301" s="6" t="s">
        <v>9118</v>
      </c>
      <c r="E301" s="6">
        <v>7</v>
      </c>
      <c r="F301" s="6" t="s">
        <v>504</v>
      </c>
    </row>
    <row r="302" spans="1:6">
      <c r="A302" s="115" t="s">
        <v>9108</v>
      </c>
      <c r="B302" s="65" t="s">
        <v>9007</v>
      </c>
      <c r="D302" s="6" t="s">
        <v>9118</v>
      </c>
      <c r="E302" s="6">
        <v>68</v>
      </c>
      <c r="F302" s="6" t="s">
        <v>1620</v>
      </c>
    </row>
    <row r="303" spans="1:6">
      <c r="A303" s="115" t="s">
        <v>9108</v>
      </c>
      <c r="B303" s="65" t="s">
        <v>9007</v>
      </c>
      <c r="D303" s="6" t="s">
        <v>9118</v>
      </c>
      <c r="E303" s="6">
        <v>7</v>
      </c>
      <c r="F303" s="6" t="s">
        <v>9115</v>
      </c>
    </row>
    <row r="304" spans="1:6">
      <c r="A304" s="115" t="s">
        <v>9108</v>
      </c>
      <c r="B304" s="65" t="s">
        <v>9007</v>
      </c>
      <c r="D304" s="6" t="s">
        <v>9118</v>
      </c>
      <c r="E304" s="6">
        <v>3</v>
      </c>
      <c r="F304" s="6" t="s">
        <v>9116</v>
      </c>
    </row>
    <row r="305" spans="1:6">
      <c r="A305" s="115" t="s">
        <v>9108</v>
      </c>
      <c r="B305" s="65" t="s">
        <v>9007</v>
      </c>
      <c r="D305" s="6" t="s">
        <v>9118</v>
      </c>
      <c r="E305" s="6">
        <v>7</v>
      </c>
      <c r="F305" s="6" t="s">
        <v>9117</v>
      </c>
    </row>
    <row r="306" spans="1:6">
      <c r="A306" s="115" t="s">
        <v>9108</v>
      </c>
      <c r="B306" s="65" t="s">
        <v>9007</v>
      </c>
      <c r="D306" s="6" t="s">
        <v>9118</v>
      </c>
      <c r="E306" s="6">
        <v>64</v>
      </c>
      <c r="F306" s="6" t="s">
        <v>1846</v>
      </c>
    </row>
    <row r="307" spans="1:6">
      <c r="A307" s="115" t="s">
        <v>9108</v>
      </c>
      <c r="B307" s="65" t="s">
        <v>9007</v>
      </c>
      <c r="D307" s="6" t="s">
        <v>9118</v>
      </c>
      <c r="E307" s="6">
        <v>3</v>
      </c>
      <c r="F307" s="6" t="s">
        <v>9039</v>
      </c>
    </row>
    <row r="308" spans="1:6">
      <c r="A308" s="115" t="s">
        <v>9119</v>
      </c>
      <c r="B308" s="65" t="s">
        <v>9007</v>
      </c>
      <c r="D308" s="6" t="s">
        <v>9120</v>
      </c>
      <c r="E308" s="6">
        <v>7</v>
      </c>
      <c r="F308" s="6" t="s">
        <v>9121</v>
      </c>
    </row>
    <row r="309" spans="1:6">
      <c r="A309" s="115" t="s">
        <v>9119</v>
      </c>
      <c r="B309" s="65" t="s">
        <v>9007</v>
      </c>
      <c r="D309" s="6" t="s">
        <v>9120</v>
      </c>
      <c r="E309" s="6">
        <v>10</v>
      </c>
      <c r="F309" s="6" t="s">
        <v>498</v>
      </c>
    </row>
    <row r="310" spans="1:6">
      <c r="A310" s="115" t="s">
        <v>9119</v>
      </c>
      <c r="B310" s="65" t="s">
        <v>9007</v>
      </c>
      <c r="D310" s="6" t="s">
        <v>9120</v>
      </c>
      <c r="E310" s="6">
        <v>7</v>
      </c>
      <c r="F310" s="6" t="s">
        <v>9122</v>
      </c>
    </row>
    <row r="311" spans="1:6">
      <c r="A311" s="115" t="s">
        <v>9119</v>
      </c>
      <c r="B311" s="65" t="s">
        <v>9007</v>
      </c>
      <c r="D311" s="6" t="s">
        <v>9120</v>
      </c>
      <c r="E311" s="6">
        <v>4</v>
      </c>
      <c r="F311" s="6" t="s">
        <v>9009</v>
      </c>
    </row>
    <row r="312" spans="1:6">
      <c r="A312" s="115" t="s">
        <v>9119</v>
      </c>
      <c r="B312" s="65" t="s">
        <v>9007</v>
      </c>
      <c r="D312" s="6" t="s">
        <v>9120</v>
      </c>
      <c r="E312" s="6">
        <v>8</v>
      </c>
      <c r="F312" s="6" t="s">
        <v>9038</v>
      </c>
    </row>
    <row r="313" spans="1:6">
      <c r="A313" s="115" t="s">
        <v>9123</v>
      </c>
      <c r="B313" s="65" t="s">
        <v>496</v>
      </c>
      <c r="C313" s="6" t="s">
        <v>9124</v>
      </c>
      <c r="D313" s="6" t="s">
        <v>9125</v>
      </c>
      <c r="E313" s="6">
        <v>10</v>
      </c>
      <c r="F313" s="6" t="s">
        <v>498</v>
      </c>
    </row>
    <row r="314" spans="1:6">
      <c r="A314" s="115" t="s">
        <v>9123</v>
      </c>
      <c r="B314" s="65" t="s">
        <v>496</v>
      </c>
      <c r="C314" s="6" t="s">
        <v>9124</v>
      </c>
      <c r="D314" s="6" t="s">
        <v>9125</v>
      </c>
      <c r="E314" s="6">
        <v>1</v>
      </c>
      <c r="F314" s="6" t="s">
        <v>1846</v>
      </c>
    </row>
    <row r="315" spans="1:6">
      <c r="A315" s="115" t="s">
        <v>9123</v>
      </c>
      <c r="B315" s="65" t="s">
        <v>496</v>
      </c>
      <c r="C315" s="6" t="s">
        <v>9124</v>
      </c>
      <c r="D315" s="6" t="s">
        <v>9125</v>
      </c>
      <c r="E315" s="6">
        <v>8</v>
      </c>
      <c r="F315" s="6" t="s">
        <v>2271</v>
      </c>
    </row>
    <row r="316" spans="1:6">
      <c r="A316" s="115" t="s">
        <v>9123</v>
      </c>
      <c r="B316" s="65" t="s">
        <v>496</v>
      </c>
      <c r="C316" s="6" t="s">
        <v>9124</v>
      </c>
      <c r="D316" s="6" t="s">
        <v>9125</v>
      </c>
      <c r="E316" s="6">
        <v>1</v>
      </c>
      <c r="F316" s="6" t="s">
        <v>1846</v>
      </c>
    </row>
    <row r="317" spans="1:6">
      <c r="A317" s="115" t="s">
        <v>9123</v>
      </c>
      <c r="B317" s="65" t="s">
        <v>496</v>
      </c>
      <c r="C317" s="6" t="s">
        <v>9124</v>
      </c>
      <c r="D317" s="6" t="s">
        <v>9125</v>
      </c>
      <c r="E317" s="6">
        <v>2</v>
      </c>
      <c r="F317" s="6" t="s">
        <v>2470</v>
      </c>
    </row>
    <row r="318" spans="1:6">
      <c r="A318" s="115" t="s">
        <v>9123</v>
      </c>
      <c r="B318" s="65" t="s">
        <v>496</v>
      </c>
      <c r="C318" s="6" t="s">
        <v>9124</v>
      </c>
      <c r="D318" s="6" t="s">
        <v>9125</v>
      </c>
      <c r="E318" s="6">
        <v>51</v>
      </c>
      <c r="F318" s="6" t="s">
        <v>1846</v>
      </c>
    </row>
    <row r="319" spans="1:6">
      <c r="A319" s="115" t="s">
        <v>9123</v>
      </c>
      <c r="B319" s="65" t="s">
        <v>496</v>
      </c>
      <c r="C319" s="6" t="s">
        <v>9124</v>
      </c>
      <c r="D319" s="6" t="s">
        <v>9125</v>
      </c>
      <c r="E319" s="6">
        <v>1</v>
      </c>
      <c r="F319" s="6" t="s">
        <v>9126</v>
      </c>
    </row>
    <row r="320" spans="1:6">
      <c r="A320" s="115" t="s">
        <v>9123</v>
      </c>
      <c r="B320" s="65" t="s">
        <v>496</v>
      </c>
      <c r="C320" s="6" t="s">
        <v>9124</v>
      </c>
      <c r="D320" s="6" t="s">
        <v>9125</v>
      </c>
      <c r="E320" s="6">
        <v>1</v>
      </c>
      <c r="F320" s="6" t="s">
        <v>1846</v>
      </c>
    </row>
    <row r="321" spans="1:6">
      <c r="A321" s="115" t="s">
        <v>9123</v>
      </c>
      <c r="B321" s="65" t="s">
        <v>496</v>
      </c>
      <c r="C321" s="6" t="s">
        <v>9124</v>
      </c>
      <c r="D321" s="6" t="s">
        <v>9125</v>
      </c>
      <c r="E321" s="6">
        <v>6</v>
      </c>
      <c r="F321" s="6" t="s">
        <v>9127</v>
      </c>
    </row>
    <row r="322" spans="1:6">
      <c r="A322" s="115" t="s">
        <v>9123</v>
      </c>
      <c r="B322" s="65" t="s">
        <v>496</v>
      </c>
      <c r="C322" s="6" t="s">
        <v>9124</v>
      </c>
      <c r="D322" s="6" t="s">
        <v>9125</v>
      </c>
      <c r="E322" s="6">
        <v>19</v>
      </c>
      <c r="F322" s="6" t="s">
        <v>1846</v>
      </c>
    </row>
    <row r="323" spans="1:6">
      <c r="A323" s="115" t="s">
        <v>9123</v>
      </c>
      <c r="B323" s="65" t="s">
        <v>9007</v>
      </c>
      <c r="D323" s="6" t="s">
        <v>9128</v>
      </c>
      <c r="E323" s="6">
        <v>10</v>
      </c>
      <c r="F323" s="6" t="s">
        <v>498</v>
      </c>
    </row>
    <row r="324" spans="1:6">
      <c r="A324" s="115" t="s">
        <v>9123</v>
      </c>
      <c r="B324" s="65" t="s">
        <v>9007</v>
      </c>
      <c r="D324" s="6" t="s">
        <v>9128</v>
      </c>
      <c r="E324" s="6">
        <v>8</v>
      </c>
      <c r="F324" s="6" t="s">
        <v>2271</v>
      </c>
    </row>
    <row r="325" spans="1:6">
      <c r="A325" s="115" t="s">
        <v>9123</v>
      </c>
      <c r="B325" s="65" t="s">
        <v>9007</v>
      </c>
      <c r="D325" s="6" t="s">
        <v>9128</v>
      </c>
      <c r="E325" s="6">
        <v>8</v>
      </c>
      <c r="F325" s="6" t="s">
        <v>629</v>
      </c>
    </row>
    <row r="326" spans="1:6">
      <c r="A326" s="115" t="s">
        <v>9123</v>
      </c>
      <c r="B326" s="65" t="s">
        <v>9007</v>
      </c>
      <c r="D326" s="6" t="s">
        <v>9128</v>
      </c>
      <c r="E326" s="6">
        <v>2</v>
      </c>
      <c r="F326" s="6" t="s">
        <v>2470</v>
      </c>
    </row>
    <row r="327" spans="1:6">
      <c r="A327" s="115" t="s">
        <v>9123</v>
      </c>
      <c r="B327" s="65" t="s">
        <v>9007</v>
      </c>
      <c r="D327" s="6" t="s">
        <v>9128</v>
      </c>
      <c r="E327" s="6">
        <v>1</v>
      </c>
      <c r="F327" s="6" t="s">
        <v>9126</v>
      </c>
    </row>
    <row r="328" spans="1:6">
      <c r="A328" s="115" t="s">
        <v>9123</v>
      </c>
      <c r="B328" s="65" t="s">
        <v>9007</v>
      </c>
      <c r="D328" s="6" t="s">
        <v>9128</v>
      </c>
      <c r="E328" s="6">
        <v>6</v>
      </c>
      <c r="F328" s="6" t="s">
        <v>9127</v>
      </c>
    </row>
    <row r="329" spans="1:6">
      <c r="A329" s="115" t="s">
        <v>9123</v>
      </c>
      <c r="B329" s="65" t="s">
        <v>9007</v>
      </c>
      <c r="D329" s="6" t="s">
        <v>9128</v>
      </c>
      <c r="E329" s="6">
        <v>4</v>
      </c>
      <c r="F329" s="6" t="s">
        <v>9009</v>
      </c>
    </row>
    <row r="330" spans="1:6">
      <c r="A330" s="115" t="s">
        <v>9129</v>
      </c>
      <c r="B330" s="65" t="s">
        <v>496</v>
      </c>
      <c r="C330" s="6" t="s">
        <v>9130</v>
      </c>
      <c r="D330" s="6" t="s">
        <v>9131</v>
      </c>
      <c r="E330" s="6">
        <v>10</v>
      </c>
      <c r="F330" s="6" t="s">
        <v>498</v>
      </c>
    </row>
    <row r="331" spans="1:6">
      <c r="A331" s="115" t="s">
        <v>9129</v>
      </c>
      <c r="B331" s="65" t="s">
        <v>496</v>
      </c>
      <c r="C331" s="6" t="s">
        <v>9130</v>
      </c>
      <c r="D331" s="6" t="s">
        <v>9131</v>
      </c>
      <c r="E331" s="6">
        <v>4</v>
      </c>
      <c r="F331" s="6" t="s">
        <v>779</v>
      </c>
    </row>
    <row r="332" spans="1:6">
      <c r="A332" s="115" t="s">
        <v>9129</v>
      </c>
      <c r="B332" s="65" t="s">
        <v>496</v>
      </c>
      <c r="C332" s="6" t="s">
        <v>9130</v>
      </c>
      <c r="D332" s="6" t="s">
        <v>9131</v>
      </c>
      <c r="E332" s="6">
        <v>78</v>
      </c>
      <c r="F332" s="6" t="s">
        <v>634</v>
      </c>
    </row>
    <row r="333" spans="1:6">
      <c r="A333" s="115" t="s">
        <v>9129</v>
      </c>
      <c r="B333" s="65" t="s">
        <v>496</v>
      </c>
      <c r="C333" s="6" t="s">
        <v>9130</v>
      </c>
      <c r="D333" s="6" t="s">
        <v>9131</v>
      </c>
      <c r="E333" s="6">
        <v>8</v>
      </c>
      <c r="F333" s="6" t="s">
        <v>2271</v>
      </c>
    </row>
    <row r="334" spans="1:6">
      <c r="A334" s="115" t="s">
        <v>9129</v>
      </c>
      <c r="B334" s="65" t="s">
        <v>496</v>
      </c>
      <c r="C334" s="6" t="s">
        <v>9130</v>
      </c>
      <c r="D334" s="6" t="s">
        <v>9131</v>
      </c>
      <c r="E334" s="6">
        <v>78</v>
      </c>
      <c r="F334" s="6" t="s">
        <v>1620</v>
      </c>
    </row>
    <row r="335" spans="1:6">
      <c r="A335" s="115" t="s">
        <v>9129</v>
      </c>
      <c r="B335" s="65" t="s">
        <v>496</v>
      </c>
      <c r="C335" s="6" t="s">
        <v>9130</v>
      </c>
      <c r="D335" s="6" t="s">
        <v>9131</v>
      </c>
      <c r="E335" s="6">
        <v>3</v>
      </c>
      <c r="F335" s="6" t="s">
        <v>2161</v>
      </c>
    </row>
    <row r="336" spans="1:6">
      <c r="A336" s="115" t="s">
        <v>9129</v>
      </c>
      <c r="B336" s="65" t="s">
        <v>496</v>
      </c>
      <c r="C336" s="6" t="s">
        <v>9130</v>
      </c>
      <c r="D336" s="6" t="s">
        <v>9131</v>
      </c>
      <c r="E336" s="6">
        <v>1</v>
      </c>
      <c r="F336" s="6" t="s">
        <v>2376</v>
      </c>
    </row>
    <row r="337" spans="1:6">
      <c r="A337" s="115" t="s">
        <v>9129</v>
      </c>
      <c r="B337" s="65" t="s">
        <v>496</v>
      </c>
      <c r="C337" s="6" t="s">
        <v>9130</v>
      </c>
      <c r="D337" s="6" t="s">
        <v>9131</v>
      </c>
      <c r="E337" s="6">
        <v>78</v>
      </c>
      <c r="F337" s="6" t="s">
        <v>1626</v>
      </c>
    </row>
    <row r="338" spans="1:6">
      <c r="A338" s="115" t="s">
        <v>9129</v>
      </c>
      <c r="B338" s="65" t="s">
        <v>496</v>
      </c>
      <c r="C338" s="6" t="s">
        <v>9130</v>
      </c>
      <c r="D338" s="6" t="s">
        <v>9131</v>
      </c>
      <c r="E338" s="6">
        <v>11</v>
      </c>
      <c r="F338" s="6" t="s">
        <v>907</v>
      </c>
    </row>
    <row r="339" spans="1:6">
      <c r="A339" s="115" t="s">
        <v>9129</v>
      </c>
      <c r="B339" s="65" t="s">
        <v>496</v>
      </c>
      <c r="C339" s="6" t="s">
        <v>9130</v>
      </c>
      <c r="D339" s="6" t="s">
        <v>9131</v>
      </c>
      <c r="E339" s="6">
        <v>11</v>
      </c>
      <c r="F339" s="6" t="s">
        <v>912</v>
      </c>
    </row>
    <row r="340" spans="1:6">
      <c r="A340" s="115" t="s">
        <v>9129</v>
      </c>
      <c r="B340" s="65" t="s">
        <v>496</v>
      </c>
      <c r="C340" s="6" t="s">
        <v>9130</v>
      </c>
      <c r="D340" s="6" t="s">
        <v>9131</v>
      </c>
      <c r="E340" s="6">
        <v>4</v>
      </c>
      <c r="F340" s="6" t="s">
        <v>1883</v>
      </c>
    </row>
    <row r="341" spans="1:6">
      <c r="A341" s="115" t="s">
        <v>9129</v>
      </c>
      <c r="B341" s="65" t="s">
        <v>496</v>
      </c>
      <c r="C341" s="6" t="s">
        <v>9130</v>
      </c>
      <c r="D341" s="6" t="s">
        <v>9131</v>
      </c>
      <c r="E341" s="6">
        <v>6</v>
      </c>
      <c r="F341" s="6" t="s">
        <v>2569</v>
      </c>
    </row>
    <row r="342" spans="1:6">
      <c r="A342" s="115" t="s">
        <v>9129</v>
      </c>
      <c r="B342" s="65" t="s">
        <v>496</v>
      </c>
      <c r="C342" s="6" t="s">
        <v>9130</v>
      </c>
      <c r="D342" s="6" t="s">
        <v>9131</v>
      </c>
      <c r="E342" s="6">
        <v>11</v>
      </c>
      <c r="F342" s="6" t="s">
        <v>923</v>
      </c>
    </row>
    <row r="343" spans="1:6">
      <c r="A343" s="115" t="s">
        <v>9129</v>
      </c>
      <c r="B343" s="65" t="s">
        <v>496</v>
      </c>
      <c r="C343" s="6" t="s">
        <v>9130</v>
      </c>
      <c r="D343" s="6" t="s">
        <v>9131</v>
      </c>
      <c r="E343" s="6">
        <v>6</v>
      </c>
      <c r="F343" s="6" t="s">
        <v>1640</v>
      </c>
    </row>
    <row r="344" spans="1:6">
      <c r="A344" s="115" t="s">
        <v>9129</v>
      </c>
      <c r="B344" s="65" t="s">
        <v>496</v>
      </c>
      <c r="C344" s="6" t="s">
        <v>9130</v>
      </c>
      <c r="D344" s="6" t="s">
        <v>9131</v>
      </c>
      <c r="E344" s="6">
        <v>11</v>
      </c>
      <c r="F344" s="6" t="s">
        <v>1643</v>
      </c>
    </row>
    <row r="345" spans="1:6">
      <c r="A345" s="115" t="s">
        <v>9129</v>
      </c>
      <c r="B345" s="65" t="s">
        <v>496</v>
      </c>
      <c r="C345" s="6" t="s">
        <v>9130</v>
      </c>
      <c r="D345" s="6" t="s">
        <v>9131</v>
      </c>
      <c r="E345" s="6">
        <v>11</v>
      </c>
      <c r="F345" s="6" t="s">
        <v>2010</v>
      </c>
    </row>
    <row r="346" spans="1:6">
      <c r="A346" s="115" t="s">
        <v>9129</v>
      </c>
      <c r="B346" s="65" t="s">
        <v>496</v>
      </c>
      <c r="C346" s="6" t="s">
        <v>9130</v>
      </c>
      <c r="D346" s="6" t="s">
        <v>9131</v>
      </c>
      <c r="E346" s="6">
        <v>15</v>
      </c>
      <c r="F346" s="6" t="s">
        <v>9031</v>
      </c>
    </row>
    <row r="347" spans="1:6">
      <c r="A347" s="115" t="s">
        <v>9129</v>
      </c>
      <c r="B347" s="65" t="s">
        <v>496</v>
      </c>
      <c r="C347" s="6" t="s">
        <v>9130</v>
      </c>
      <c r="D347" s="6" t="s">
        <v>9131</v>
      </c>
      <c r="E347" s="6">
        <v>2</v>
      </c>
      <c r="F347" s="6" t="s">
        <v>9037</v>
      </c>
    </row>
    <row r="348" spans="1:6">
      <c r="A348" s="115" t="s">
        <v>9129</v>
      </c>
      <c r="B348" s="65" t="s">
        <v>496</v>
      </c>
      <c r="C348" s="6" t="s">
        <v>9130</v>
      </c>
      <c r="D348" s="6" t="s">
        <v>9131</v>
      </c>
      <c r="E348" s="6">
        <v>38</v>
      </c>
      <c r="F348" s="6" t="s">
        <v>9033</v>
      </c>
    </row>
    <row r="349" spans="1:6">
      <c r="A349" s="115" t="s">
        <v>9129</v>
      </c>
      <c r="B349" s="65" t="s">
        <v>496</v>
      </c>
      <c r="C349" s="6" t="s">
        <v>9130</v>
      </c>
      <c r="D349" s="6" t="s">
        <v>9131</v>
      </c>
      <c r="E349" s="6">
        <v>2</v>
      </c>
      <c r="F349" s="6" t="s">
        <v>2394</v>
      </c>
    </row>
    <row r="350" spans="1:6">
      <c r="A350" s="115" t="s">
        <v>9129</v>
      </c>
      <c r="B350" s="65" t="s">
        <v>496</v>
      </c>
      <c r="C350" s="6" t="s">
        <v>9130</v>
      </c>
      <c r="D350" s="6" t="s">
        <v>9131</v>
      </c>
      <c r="E350" s="6">
        <v>2</v>
      </c>
      <c r="F350" s="6" t="s">
        <v>2297</v>
      </c>
    </row>
    <row r="351" spans="1:6">
      <c r="A351" s="115" t="s">
        <v>9129</v>
      </c>
      <c r="B351" s="65" t="s">
        <v>496</v>
      </c>
      <c r="C351" s="6" t="s">
        <v>9130</v>
      </c>
      <c r="D351" s="6" t="s">
        <v>9131</v>
      </c>
      <c r="E351" s="6">
        <v>1</v>
      </c>
      <c r="F351" s="6" t="s">
        <v>1394</v>
      </c>
    </row>
    <row r="352" spans="1:6">
      <c r="A352" s="115" t="s">
        <v>9129</v>
      </c>
      <c r="B352" s="65" t="s">
        <v>496</v>
      </c>
      <c r="C352" s="6" t="s">
        <v>9130</v>
      </c>
      <c r="D352" s="6" t="s">
        <v>9131</v>
      </c>
      <c r="E352" s="6">
        <v>2</v>
      </c>
      <c r="F352" s="6" t="s">
        <v>1750</v>
      </c>
    </row>
    <row r="353" spans="1:6">
      <c r="A353" s="115" t="s">
        <v>9129</v>
      </c>
      <c r="B353" s="65" t="s">
        <v>496</v>
      </c>
      <c r="C353" s="6" t="s">
        <v>9130</v>
      </c>
      <c r="D353" s="6" t="s">
        <v>9131</v>
      </c>
      <c r="E353" s="6">
        <v>10</v>
      </c>
      <c r="F353" s="6" t="s">
        <v>2402</v>
      </c>
    </row>
    <row r="354" spans="1:6">
      <c r="A354" s="115" t="s">
        <v>9129</v>
      </c>
      <c r="B354" s="65" t="s">
        <v>496</v>
      </c>
      <c r="C354" s="6" t="s">
        <v>9130</v>
      </c>
      <c r="D354" s="6" t="s">
        <v>9131</v>
      </c>
      <c r="E354" s="6">
        <v>50</v>
      </c>
      <c r="F354" s="6" t="s">
        <v>1646</v>
      </c>
    </row>
    <row r="355" spans="1:6">
      <c r="A355" s="115" t="s">
        <v>9129</v>
      </c>
      <c r="B355" s="65" t="s">
        <v>496</v>
      </c>
      <c r="C355" s="6" t="s">
        <v>9130</v>
      </c>
      <c r="D355" s="6" t="s">
        <v>9131</v>
      </c>
      <c r="E355" s="6">
        <v>20</v>
      </c>
      <c r="F355" s="6" t="s">
        <v>9037</v>
      </c>
    </row>
    <row r="356" spans="1:6">
      <c r="A356" s="115" t="s">
        <v>9129</v>
      </c>
      <c r="B356" s="65" t="s">
        <v>496</v>
      </c>
      <c r="C356" s="6" t="s">
        <v>9130</v>
      </c>
      <c r="D356" s="6" t="s">
        <v>9131</v>
      </c>
      <c r="E356" s="6">
        <v>10</v>
      </c>
      <c r="F356" s="6" t="s">
        <v>670</v>
      </c>
    </row>
    <row r="357" spans="1:6">
      <c r="A357" s="115" t="s">
        <v>9129</v>
      </c>
      <c r="B357" s="65" t="s">
        <v>496</v>
      </c>
      <c r="C357" s="6" t="s">
        <v>9130</v>
      </c>
      <c r="D357" s="6" t="s">
        <v>9131</v>
      </c>
      <c r="E357" s="6">
        <v>20</v>
      </c>
      <c r="F357" s="6" t="s">
        <v>871</v>
      </c>
    </row>
    <row r="358" spans="1:6">
      <c r="A358" s="115" t="s">
        <v>9129</v>
      </c>
      <c r="B358" s="65" t="s">
        <v>496</v>
      </c>
      <c r="C358" s="6" t="s">
        <v>9130</v>
      </c>
      <c r="D358" s="6" t="s">
        <v>9131</v>
      </c>
      <c r="E358" s="6">
        <v>1</v>
      </c>
      <c r="F358" s="6" t="s">
        <v>2322</v>
      </c>
    </row>
    <row r="359" spans="1:6">
      <c r="A359" s="115" t="s">
        <v>9129</v>
      </c>
      <c r="B359" s="65" t="s">
        <v>496</v>
      </c>
      <c r="C359" s="6" t="s">
        <v>9130</v>
      </c>
      <c r="D359" s="6" t="s">
        <v>9131</v>
      </c>
      <c r="E359" s="6">
        <v>2</v>
      </c>
      <c r="F359" s="6" t="s">
        <v>1256</v>
      </c>
    </row>
    <row r="360" spans="1:6">
      <c r="A360" s="115" t="s">
        <v>9129</v>
      </c>
      <c r="B360" s="65" t="s">
        <v>496</v>
      </c>
      <c r="C360" s="6" t="s">
        <v>9130</v>
      </c>
      <c r="D360" s="6" t="s">
        <v>9131</v>
      </c>
      <c r="E360" s="6">
        <v>1</v>
      </c>
      <c r="F360" s="6" t="s">
        <v>1506</v>
      </c>
    </row>
    <row r="361" spans="1:6">
      <c r="A361" s="115" t="s">
        <v>9129</v>
      </c>
      <c r="B361" s="65" t="s">
        <v>496</v>
      </c>
      <c r="C361" s="6" t="s">
        <v>9130</v>
      </c>
      <c r="D361" s="6" t="s">
        <v>9131</v>
      </c>
      <c r="E361" s="6">
        <v>1</v>
      </c>
      <c r="F361" s="6" t="s">
        <v>677</v>
      </c>
    </row>
    <row r="362" spans="1:6">
      <c r="A362" s="115" t="s">
        <v>9129</v>
      </c>
      <c r="B362" s="65" t="s">
        <v>496</v>
      </c>
      <c r="C362" s="6" t="s">
        <v>9130</v>
      </c>
      <c r="D362" s="6" t="s">
        <v>9131</v>
      </c>
      <c r="E362" s="6">
        <v>2</v>
      </c>
      <c r="F362" s="6" t="s">
        <v>640</v>
      </c>
    </row>
    <row r="363" spans="1:6">
      <c r="A363" s="115" t="s">
        <v>9129</v>
      </c>
      <c r="B363" s="65" t="s">
        <v>496</v>
      </c>
      <c r="C363" s="6" t="s">
        <v>9130</v>
      </c>
      <c r="D363" s="6" t="s">
        <v>9131</v>
      </c>
      <c r="E363" s="6">
        <v>1</v>
      </c>
      <c r="F363" s="6" t="s">
        <v>9033</v>
      </c>
    </row>
    <row r="364" spans="1:6">
      <c r="A364" s="115" t="s">
        <v>9129</v>
      </c>
      <c r="B364" s="65" t="s">
        <v>496</v>
      </c>
      <c r="C364" s="6" t="s">
        <v>9130</v>
      </c>
      <c r="D364" s="6" t="s">
        <v>9131</v>
      </c>
      <c r="E364" s="6">
        <v>2</v>
      </c>
      <c r="F364" s="6" t="s">
        <v>1001</v>
      </c>
    </row>
    <row r="365" spans="1:6">
      <c r="A365" s="115" t="s">
        <v>9129</v>
      </c>
      <c r="B365" s="65" t="s">
        <v>496</v>
      </c>
      <c r="C365" s="6" t="s">
        <v>9130</v>
      </c>
      <c r="D365" s="6" t="s">
        <v>9131</v>
      </c>
      <c r="E365" s="6">
        <v>1</v>
      </c>
      <c r="F365" s="6" t="s">
        <v>9033</v>
      </c>
    </row>
    <row r="366" spans="1:6">
      <c r="A366" s="115" t="s">
        <v>9129</v>
      </c>
      <c r="B366" s="65" t="s">
        <v>496</v>
      </c>
      <c r="C366" s="6" t="s">
        <v>9130</v>
      </c>
      <c r="D366" s="6" t="s">
        <v>9131</v>
      </c>
      <c r="E366" s="6">
        <v>15</v>
      </c>
      <c r="F366" s="6" t="s">
        <v>9033</v>
      </c>
    </row>
    <row r="367" spans="1:6">
      <c r="A367" s="115" t="s">
        <v>9129</v>
      </c>
      <c r="B367" s="65" t="s">
        <v>496</v>
      </c>
      <c r="C367" s="6" t="s">
        <v>9130</v>
      </c>
      <c r="D367" s="6" t="s">
        <v>9131</v>
      </c>
      <c r="E367" s="6">
        <v>40</v>
      </c>
      <c r="F367" s="6" t="s">
        <v>9033</v>
      </c>
    </row>
    <row r="368" spans="1:6">
      <c r="A368" s="115" t="s">
        <v>9129</v>
      </c>
      <c r="B368" s="65" t="s">
        <v>496</v>
      </c>
      <c r="C368" s="6" t="s">
        <v>9130</v>
      </c>
      <c r="D368" s="6" t="s">
        <v>9131</v>
      </c>
      <c r="E368" s="6">
        <v>4</v>
      </c>
      <c r="F368" s="6" t="s">
        <v>9033</v>
      </c>
    </row>
    <row r="369" spans="1:6">
      <c r="A369" s="115" t="s">
        <v>9129</v>
      </c>
      <c r="B369" s="65" t="s">
        <v>496</v>
      </c>
      <c r="C369" s="6" t="s">
        <v>9130</v>
      </c>
      <c r="D369" s="6" t="s">
        <v>9131</v>
      </c>
      <c r="E369" s="6">
        <v>6</v>
      </c>
      <c r="F369" s="6" t="s">
        <v>9034</v>
      </c>
    </row>
    <row r="370" spans="1:6">
      <c r="A370" s="115" t="s">
        <v>9129</v>
      </c>
      <c r="B370" s="65" t="s">
        <v>496</v>
      </c>
      <c r="C370" s="6" t="s">
        <v>9130</v>
      </c>
      <c r="D370" s="6" t="s">
        <v>9131</v>
      </c>
      <c r="E370" s="6">
        <v>1</v>
      </c>
      <c r="F370" s="6" t="s">
        <v>2570</v>
      </c>
    </row>
    <row r="371" spans="1:6">
      <c r="A371" s="115" t="s">
        <v>9129</v>
      </c>
      <c r="B371" s="65" t="s">
        <v>496</v>
      </c>
      <c r="C371" s="6" t="s">
        <v>9130</v>
      </c>
      <c r="D371" s="6" t="s">
        <v>9131</v>
      </c>
      <c r="E371" s="6">
        <v>1</v>
      </c>
      <c r="F371" s="6" t="s">
        <v>9035</v>
      </c>
    </row>
    <row r="372" spans="1:6">
      <c r="A372" s="115" t="s">
        <v>9129</v>
      </c>
      <c r="B372" s="65" t="s">
        <v>496</v>
      </c>
      <c r="C372" s="6" t="s">
        <v>9130</v>
      </c>
      <c r="D372" s="6" t="s">
        <v>9131</v>
      </c>
      <c r="E372" s="6">
        <v>1</v>
      </c>
      <c r="F372" s="6" t="s">
        <v>2429</v>
      </c>
    </row>
    <row r="373" spans="1:6">
      <c r="A373" s="115" t="s">
        <v>9129</v>
      </c>
      <c r="B373" s="65" t="s">
        <v>496</v>
      </c>
      <c r="C373" s="6" t="s">
        <v>9130</v>
      </c>
      <c r="D373" s="6" t="s">
        <v>9131</v>
      </c>
      <c r="E373" s="6">
        <v>2</v>
      </c>
      <c r="F373" s="6" t="s">
        <v>1486</v>
      </c>
    </row>
    <row r="374" spans="1:6">
      <c r="A374" s="115" t="s">
        <v>9129</v>
      </c>
      <c r="B374" s="65" t="s">
        <v>496</v>
      </c>
      <c r="C374" s="6" t="s">
        <v>9130</v>
      </c>
      <c r="D374" s="6" t="s">
        <v>9131</v>
      </c>
      <c r="E374" s="6">
        <v>2</v>
      </c>
      <c r="F374" s="6" t="s">
        <v>1092</v>
      </c>
    </row>
    <row r="375" spans="1:6">
      <c r="A375" s="115" t="s">
        <v>9129</v>
      </c>
      <c r="B375" s="65" t="s">
        <v>513</v>
      </c>
      <c r="C375" s="6" t="s">
        <v>9132</v>
      </c>
      <c r="D375" s="6" t="s">
        <v>9133</v>
      </c>
      <c r="E375" s="6">
        <v>10</v>
      </c>
      <c r="F375" s="6" t="s">
        <v>2529</v>
      </c>
    </row>
    <row r="376" spans="1:6">
      <c r="A376" s="115" t="s">
        <v>9129</v>
      </c>
      <c r="B376" s="65" t="s">
        <v>513</v>
      </c>
      <c r="C376" s="6" t="s">
        <v>9132</v>
      </c>
      <c r="D376" s="6" t="s">
        <v>9133</v>
      </c>
      <c r="E376" s="6">
        <v>4</v>
      </c>
      <c r="F376" s="6" t="s">
        <v>779</v>
      </c>
    </row>
    <row r="377" spans="1:6">
      <c r="A377" s="115" t="s">
        <v>9129</v>
      </c>
      <c r="B377" s="65" t="s">
        <v>513</v>
      </c>
      <c r="C377" s="6" t="s">
        <v>9132</v>
      </c>
      <c r="D377" s="6" t="s">
        <v>9133</v>
      </c>
      <c r="E377" s="6">
        <v>78</v>
      </c>
      <c r="F377" s="6" t="s">
        <v>634</v>
      </c>
    </row>
    <row r="378" spans="1:6">
      <c r="A378" s="115" t="s">
        <v>9129</v>
      </c>
      <c r="B378" s="65" t="s">
        <v>513</v>
      </c>
      <c r="C378" s="6" t="s">
        <v>9132</v>
      </c>
      <c r="D378" s="6" t="s">
        <v>9133</v>
      </c>
      <c r="E378" s="6">
        <v>8</v>
      </c>
      <c r="F378" s="6" t="s">
        <v>2271</v>
      </c>
    </row>
    <row r="379" spans="1:6">
      <c r="A379" s="115" t="s">
        <v>9129</v>
      </c>
      <c r="B379" s="65" t="s">
        <v>513</v>
      </c>
      <c r="C379" s="6" t="s">
        <v>9132</v>
      </c>
      <c r="D379" s="6" t="s">
        <v>9133</v>
      </c>
      <c r="E379" s="6">
        <v>78</v>
      </c>
      <c r="F379" s="6" t="s">
        <v>1620</v>
      </c>
    </row>
    <row r="380" spans="1:6">
      <c r="A380" s="115" t="s">
        <v>9129</v>
      </c>
      <c r="B380" s="65" t="s">
        <v>513</v>
      </c>
      <c r="C380" s="6" t="s">
        <v>9132</v>
      </c>
      <c r="D380" s="6" t="s">
        <v>9133</v>
      </c>
      <c r="E380" s="6">
        <v>3</v>
      </c>
      <c r="F380" s="6" t="s">
        <v>2161</v>
      </c>
    </row>
    <row r="381" spans="1:6">
      <c r="A381" s="115" t="s">
        <v>9129</v>
      </c>
      <c r="B381" s="65" t="s">
        <v>513</v>
      </c>
      <c r="C381" s="6" t="s">
        <v>9132</v>
      </c>
      <c r="D381" s="6" t="s">
        <v>9133</v>
      </c>
      <c r="E381" s="6">
        <v>1</v>
      </c>
      <c r="F381" s="6" t="s">
        <v>2376</v>
      </c>
    </row>
    <row r="382" spans="1:6">
      <c r="A382" s="115" t="s">
        <v>9129</v>
      </c>
      <c r="B382" s="65" t="s">
        <v>513</v>
      </c>
      <c r="C382" s="6" t="s">
        <v>9132</v>
      </c>
      <c r="D382" s="6" t="s">
        <v>9133</v>
      </c>
      <c r="E382" s="6">
        <v>78</v>
      </c>
      <c r="F382" s="6" t="s">
        <v>1626</v>
      </c>
    </row>
    <row r="383" spans="1:6">
      <c r="A383" s="115" t="s">
        <v>9129</v>
      </c>
      <c r="B383" s="65" t="s">
        <v>513</v>
      </c>
      <c r="C383" s="6" t="s">
        <v>9132</v>
      </c>
      <c r="D383" s="6" t="s">
        <v>9133</v>
      </c>
      <c r="E383" s="6">
        <v>11</v>
      </c>
      <c r="F383" s="6" t="s">
        <v>907</v>
      </c>
    </row>
    <row r="384" spans="1:6">
      <c r="A384" s="115" t="s">
        <v>9129</v>
      </c>
      <c r="B384" s="65" t="s">
        <v>513</v>
      </c>
      <c r="C384" s="6" t="s">
        <v>9132</v>
      </c>
      <c r="D384" s="6" t="s">
        <v>9133</v>
      </c>
      <c r="E384" s="6">
        <v>11</v>
      </c>
      <c r="F384" s="6" t="s">
        <v>912</v>
      </c>
    </row>
    <row r="385" spans="1:6">
      <c r="A385" s="115" t="s">
        <v>9129</v>
      </c>
      <c r="B385" s="65" t="s">
        <v>513</v>
      </c>
      <c r="C385" s="6" t="s">
        <v>9132</v>
      </c>
      <c r="D385" s="6" t="s">
        <v>9133</v>
      </c>
      <c r="E385" s="6">
        <v>4</v>
      </c>
      <c r="F385" s="6" t="s">
        <v>1883</v>
      </c>
    </row>
    <row r="386" spans="1:6">
      <c r="A386" s="115" t="s">
        <v>9129</v>
      </c>
      <c r="B386" s="65" t="s">
        <v>513</v>
      </c>
      <c r="C386" s="6" t="s">
        <v>9132</v>
      </c>
      <c r="D386" s="6" t="s">
        <v>9133</v>
      </c>
      <c r="E386" s="6">
        <v>6</v>
      </c>
      <c r="F386" s="6" t="s">
        <v>2569</v>
      </c>
    </row>
    <row r="387" spans="1:6">
      <c r="A387" s="115" t="s">
        <v>9129</v>
      </c>
      <c r="B387" s="65" t="s">
        <v>513</v>
      </c>
      <c r="C387" s="6" t="s">
        <v>9132</v>
      </c>
      <c r="D387" s="6" t="s">
        <v>9133</v>
      </c>
      <c r="E387" s="6">
        <v>11</v>
      </c>
      <c r="F387" s="6" t="s">
        <v>923</v>
      </c>
    </row>
    <row r="388" spans="1:6">
      <c r="A388" s="115" t="s">
        <v>9129</v>
      </c>
      <c r="B388" s="65" t="s">
        <v>513</v>
      </c>
      <c r="C388" s="6" t="s">
        <v>9132</v>
      </c>
      <c r="D388" s="6" t="s">
        <v>9133</v>
      </c>
      <c r="E388" s="6">
        <v>6</v>
      </c>
      <c r="F388" s="6" t="s">
        <v>1640</v>
      </c>
    </row>
    <row r="389" spans="1:6">
      <c r="A389" s="115" t="s">
        <v>9129</v>
      </c>
      <c r="B389" s="65" t="s">
        <v>513</v>
      </c>
      <c r="C389" s="6" t="s">
        <v>9132</v>
      </c>
      <c r="D389" s="6" t="s">
        <v>9133</v>
      </c>
      <c r="E389" s="6">
        <v>11</v>
      </c>
      <c r="F389" s="6" t="s">
        <v>1643</v>
      </c>
    </row>
    <row r="390" spans="1:6">
      <c r="A390" s="115" t="s">
        <v>9129</v>
      </c>
      <c r="B390" s="65" t="s">
        <v>513</v>
      </c>
      <c r="C390" s="6" t="s">
        <v>9132</v>
      </c>
      <c r="D390" s="6" t="s">
        <v>9133</v>
      </c>
      <c r="E390" s="6">
        <v>11</v>
      </c>
      <c r="F390" s="6" t="s">
        <v>2010</v>
      </c>
    </row>
    <row r="391" spans="1:6">
      <c r="A391" s="115" t="s">
        <v>9129</v>
      </c>
      <c r="B391" s="65" t="s">
        <v>513</v>
      </c>
      <c r="C391" s="6" t="s">
        <v>9132</v>
      </c>
      <c r="D391" s="6" t="s">
        <v>9133</v>
      </c>
      <c r="E391" s="6">
        <v>15</v>
      </c>
      <c r="F391" s="6" t="s">
        <v>9031</v>
      </c>
    </row>
    <row r="392" spans="1:6">
      <c r="A392" s="115" t="s">
        <v>9129</v>
      </c>
      <c r="B392" s="65" t="s">
        <v>513</v>
      </c>
      <c r="C392" s="6" t="s">
        <v>9132</v>
      </c>
      <c r="D392" s="6" t="s">
        <v>9133</v>
      </c>
      <c r="E392" s="6">
        <v>2</v>
      </c>
      <c r="F392" s="6" t="s">
        <v>9037</v>
      </c>
    </row>
    <row r="393" spans="1:6">
      <c r="A393" s="115" t="s">
        <v>9129</v>
      </c>
      <c r="B393" s="65" t="s">
        <v>513</v>
      </c>
      <c r="C393" s="6" t="s">
        <v>9132</v>
      </c>
      <c r="D393" s="6" t="s">
        <v>9133</v>
      </c>
      <c r="E393" s="6">
        <v>38</v>
      </c>
      <c r="F393" s="6" t="s">
        <v>9033</v>
      </c>
    </row>
    <row r="394" spans="1:6">
      <c r="A394" s="115" t="s">
        <v>9129</v>
      </c>
      <c r="B394" s="65" t="s">
        <v>513</v>
      </c>
      <c r="C394" s="6" t="s">
        <v>9132</v>
      </c>
      <c r="D394" s="6" t="s">
        <v>9133</v>
      </c>
      <c r="E394" s="6">
        <v>2</v>
      </c>
      <c r="F394" s="6" t="s">
        <v>2394</v>
      </c>
    </row>
    <row r="395" spans="1:6">
      <c r="A395" s="115" t="s">
        <v>9129</v>
      </c>
      <c r="B395" s="65" t="s">
        <v>513</v>
      </c>
      <c r="C395" s="6" t="s">
        <v>9132</v>
      </c>
      <c r="D395" s="6" t="s">
        <v>9133</v>
      </c>
      <c r="E395" s="6">
        <v>2</v>
      </c>
      <c r="F395" s="6" t="s">
        <v>2297</v>
      </c>
    </row>
    <row r="396" spans="1:6">
      <c r="A396" s="115" t="s">
        <v>9129</v>
      </c>
      <c r="B396" s="65" t="s">
        <v>513</v>
      </c>
      <c r="C396" s="6" t="s">
        <v>9132</v>
      </c>
      <c r="D396" s="6" t="s">
        <v>9133</v>
      </c>
      <c r="E396" s="6">
        <v>1</v>
      </c>
      <c r="F396" s="6" t="s">
        <v>1394</v>
      </c>
    </row>
    <row r="397" spans="1:6">
      <c r="A397" s="115" t="s">
        <v>9129</v>
      </c>
      <c r="B397" s="65" t="s">
        <v>513</v>
      </c>
      <c r="C397" s="6" t="s">
        <v>9132</v>
      </c>
      <c r="D397" s="6" t="s">
        <v>9133</v>
      </c>
      <c r="E397" s="6">
        <v>2</v>
      </c>
      <c r="F397" s="6" t="s">
        <v>1750</v>
      </c>
    </row>
    <row r="398" spans="1:6">
      <c r="A398" s="115" t="s">
        <v>9129</v>
      </c>
      <c r="B398" s="65" t="s">
        <v>513</v>
      </c>
      <c r="C398" s="6" t="s">
        <v>9132</v>
      </c>
      <c r="D398" s="6" t="s">
        <v>9133</v>
      </c>
      <c r="E398" s="6">
        <v>10</v>
      </c>
      <c r="F398" s="6" t="s">
        <v>2402</v>
      </c>
    </row>
    <row r="399" spans="1:6">
      <c r="A399" s="115" t="s">
        <v>9129</v>
      </c>
      <c r="B399" s="65" t="s">
        <v>513</v>
      </c>
      <c r="C399" s="6" t="s">
        <v>9132</v>
      </c>
      <c r="D399" s="6" t="s">
        <v>9133</v>
      </c>
      <c r="E399" s="6">
        <v>50</v>
      </c>
      <c r="F399" s="6" t="s">
        <v>1646</v>
      </c>
    </row>
    <row r="400" spans="1:6">
      <c r="A400" s="115" t="s">
        <v>9129</v>
      </c>
      <c r="B400" s="65" t="s">
        <v>513</v>
      </c>
      <c r="C400" s="6" t="s">
        <v>9132</v>
      </c>
      <c r="D400" s="6" t="s">
        <v>9133</v>
      </c>
      <c r="E400" s="6">
        <v>20</v>
      </c>
      <c r="F400" s="6" t="s">
        <v>9037</v>
      </c>
    </row>
    <row r="401" spans="1:6">
      <c r="A401" s="115" t="s">
        <v>9129</v>
      </c>
      <c r="B401" s="65" t="s">
        <v>513</v>
      </c>
      <c r="C401" s="6" t="s">
        <v>9132</v>
      </c>
      <c r="D401" s="6" t="s">
        <v>9133</v>
      </c>
      <c r="E401" s="6">
        <v>10</v>
      </c>
      <c r="F401" s="6" t="s">
        <v>670</v>
      </c>
    </row>
    <row r="402" spans="1:6">
      <c r="A402" s="115" t="s">
        <v>9129</v>
      </c>
      <c r="B402" s="65" t="s">
        <v>513</v>
      </c>
      <c r="C402" s="6" t="s">
        <v>9132</v>
      </c>
      <c r="D402" s="6" t="s">
        <v>9133</v>
      </c>
      <c r="E402" s="6">
        <v>20</v>
      </c>
      <c r="F402" s="6" t="s">
        <v>871</v>
      </c>
    </row>
    <row r="403" spans="1:6">
      <c r="A403" s="115" t="s">
        <v>9129</v>
      </c>
      <c r="B403" s="65" t="s">
        <v>513</v>
      </c>
      <c r="C403" s="6" t="s">
        <v>9132</v>
      </c>
      <c r="D403" s="6" t="s">
        <v>9133</v>
      </c>
      <c r="E403" s="6">
        <v>1</v>
      </c>
      <c r="F403" s="6" t="s">
        <v>2322</v>
      </c>
    </row>
    <row r="404" spans="1:6">
      <c r="A404" s="115" t="s">
        <v>9129</v>
      </c>
      <c r="B404" s="65" t="s">
        <v>513</v>
      </c>
      <c r="C404" s="6" t="s">
        <v>9132</v>
      </c>
      <c r="D404" s="6" t="s">
        <v>9133</v>
      </c>
      <c r="E404" s="6">
        <v>2</v>
      </c>
      <c r="F404" s="6" t="s">
        <v>1256</v>
      </c>
    </row>
    <row r="405" spans="1:6">
      <c r="A405" s="115" t="s">
        <v>9129</v>
      </c>
      <c r="B405" s="65" t="s">
        <v>513</v>
      </c>
      <c r="C405" s="6" t="s">
        <v>9132</v>
      </c>
      <c r="D405" s="6" t="s">
        <v>9133</v>
      </c>
      <c r="E405" s="6">
        <v>1</v>
      </c>
      <c r="F405" s="6" t="s">
        <v>1506</v>
      </c>
    </row>
    <row r="406" spans="1:6">
      <c r="A406" s="115" t="s">
        <v>9129</v>
      </c>
      <c r="B406" s="65" t="s">
        <v>513</v>
      </c>
      <c r="C406" s="6" t="s">
        <v>9132</v>
      </c>
      <c r="D406" s="6" t="s">
        <v>9133</v>
      </c>
      <c r="E406" s="6">
        <v>1</v>
      </c>
      <c r="F406" s="6" t="s">
        <v>677</v>
      </c>
    </row>
    <row r="407" spans="1:6">
      <c r="A407" s="115" t="s">
        <v>9129</v>
      </c>
      <c r="B407" s="65" t="s">
        <v>513</v>
      </c>
      <c r="C407" s="6" t="s">
        <v>9132</v>
      </c>
      <c r="D407" s="6" t="s">
        <v>9133</v>
      </c>
      <c r="E407" s="6">
        <v>2</v>
      </c>
      <c r="F407" s="6" t="s">
        <v>640</v>
      </c>
    </row>
    <row r="408" spans="1:6">
      <c r="A408" s="115" t="s">
        <v>9129</v>
      </c>
      <c r="B408" s="65" t="s">
        <v>513</v>
      </c>
      <c r="C408" s="6" t="s">
        <v>9132</v>
      </c>
      <c r="D408" s="6" t="s">
        <v>9133</v>
      </c>
      <c r="E408" s="6">
        <v>1</v>
      </c>
      <c r="F408" s="6" t="s">
        <v>9037</v>
      </c>
    </row>
    <row r="409" spans="1:6">
      <c r="A409" s="115" t="s">
        <v>9129</v>
      </c>
      <c r="B409" s="65" t="s">
        <v>513</v>
      </c>
      <c r="C409" s="6" t="s">
        <v>9132</v>
      </c>
      <c r="D409" s="6" t="s">
        <v>9133</v>
      </c>
      <c r="E409" s="6">
        <v>2</v>
      </c>
      <c r="F409" s="6" t="s">
        <v>1001</v>
      </c>
    </row>
    <row r="410" spans="1:6">
      <c r="A410" s="115" t="s">
        <v>9129</v>
      </c>
      <c r="B410" s="65" t="s">
        <v>513</v>
      </c>
      <c r="C410" s="6" t="s">
        <v>9132</v>
      </c>
      <c r="D410" s="6" t="s">
        <v>9133</v>
      </c>
      <c r="E410" s="6">
        <v>1</v>
      </c>
      <c r="F410" s="6" t="s">
        <v>9033</v>
      </c>
    </row>
    <row r="411" spans="1:6">
      <c r="A411" s="115" t="s">
        <v>9129</v>
      </c>
      <c r="B411" s="65" t="s">
        <v>513</v>
      </c>
      <c r="C411" s="6" t="s">
        <v>9132</v>
      </c>
      <c r="D411" s="6" t="s">
        <v>9133</v>
      </c>
      <c r="E411" s="6">
        <v>1</v>
      </c>
      <c r="F411" s="6" t="s">
        <v>9035</v>
      </c>
    </row>
    <row r="412" spans="1:6">
      <c r="A412" s="115" t="s">
        <v>9129</v>
      </c>
      <c r="B412" s="65" t="s">
        <v>513</v>
      </c>
      <c r="C412" s="6" t="s">
        <v>9132</v>
      </c>
      <c r="D412" s="6" t="s">
        <v>9133</v>
      </c>
      <c r="E412" s="6">
        <v>9</v>
      </c>
      <c r="F412" s="6" t="s">
        <v>9033</v>
      </c>
    </row>
    <row r="413" spans="1:6">
      <c r="A413" s="115" t="s">
        <v>9129</v>
      </c>
      <c r="B413" s="65" t="s">
        <v>513</v>
      </c>
      <c r="C413" s="6" t="s">
        <v>9132</v>
      </c>
      <c r="D413" s="6" t="s">
        <v>9133</v>
      </c>
      <c r="E413" s="6">
        <v>50</v>
      </c>
      <c r="F413" s="6" t="s">
        <v>2353</v>
      </c>
    </row>
    <row r="414" spans="1:6">
      <c r="A414" s="115" t="s">
        <v>9129</v>
      </c>
      <c r="B414" s="65" t="s">
        <v>513</v>
      </c>
      <c r="C414" s="6" t="s">
        <v>9132</v>
      </c>
      <c r="D414" s="6" t="s">
        <v>9133</v>
      </c>
      <c r="E414" s="6">
        <v>8</v>
      </c>
      <c r="F414" s="6" t="s">
        <v>9038</v>
      </c>
    </row>
    <row r="415" spans="1:6">
      <c r="A415" s="115" t="s">
        <v>9129</v>
      </c>
      <c r="B415" s="65" t="s">
        <v>513</v>
      </c>
      <c r="C415" s="6" t="s">
        <v>9132</v>
      </c>
      <c r="D415" s="6" t="s">
        <v>9133</v>
      </c>
      <c r="E415" s="6">
        <v>4</v>
      </c>
      <c r="F415" s="6" t="s">
        <v>9039</v>
      </c>
    </row>
    <row r="416" spans="1:6">
      <c r="A416" s="115" t="s">
        <v>9134</v>
      </c>
      <c r="B416" s="65" t="s">
        <v>496</v>
      </c>
      <c r="C416" s="6" t="s">
        <v>9135</v>
      </c>
      <c r="D416" s="6" t="s">
        <v>9136</v>
      </c>
      <c r="E416" s="6">
        <v>2</v>
      </c>
      <c r="F416" s="6" t="s">
        <v>9137</v>
      </c>
    </row>
    <row r="417" spans="1:6">
      <c r="A417" s="115" t="s">
        <v>9134</v>
      </c>
      <c r="B417" s="65" t="s">
        <v>496</v>
      </c>
      <c r="C417" s="6" t="s">
        <v>9135</v>
      </c>
      <c r="D417" s="6" t="s">
        <v>9136</v>
      </c>
      <c r="E417" s="6">
        <v>10</v>
      </c>
      <c r="F417" s="6" t="s">
        <v>2529</v>
      </c>
    </row>
    <row r="418" spans="1:6">
      <c r="A418" s="115" t="s">
        <v>9134</v>
      </c>
      <c r="B418" s="65" t="s">
        <v>496</v>
      </c>
      <c r="C418" s="6" t="s">
        <v>9135</v>
      </c>
      <c r="D418" s="6" t="s">
        <v>9136</v>
      </c>
      <c r="E418" s="6">
        <v>10</v>
      </c>
      <c r="F418" s="6" t="s">
        <v>498</v>
      </c>
    </row>
    <row r="419" spans="1:6">
      <c r="A419" s="115" t="s">
        <v>9134</v>
      </c>
      <c r="B419" s="65" t="s">
        <v>496</v>
      </c>
      <c r="C419" s="6" t="s">
        <v>9135</v>
      </c>
      <c r="D419" s="6" t="s">
        <v>9136</v>
      </c>
      <c r="E419" s="6">
        <v>1</v>
      </c>
      <c r="F419" s="6" t="s">
        <v>9138</v>
      </c>
    </row>
    <row r="420" spans="1:6">
      <c r="A420" s="115" t="s">
        <v>9134</v>
      </c>
      <c r="B420" s="65" t="s">
        <v>496</v>
      </c>
      <c r="C420" s="6" t="s">
        <v>9135</v>
      </c>
      <c r="D420" s="6" t="s">
        <v>9136</v>
      </c>
      <c r="E420" s="6">
        <v>9</v>
      </c>
      <c r="F420" s="6" t="s">
        <v>1846</v>
      </c>
    </row>
    <row r="421" spans="1:6">
      <c r="A421" s="115" t="s">
        <v>9134</v>
      </c>
      <c r="B421" s="65" t="s">
        <v>496</v>
      </c>
      <c r="C421" s="6" t="s">
        <v>9135</v>
      </c>
      <c r="D421" s="6" t="s">
        <v>9136</v>
      </c>
      <c r="E421" s="6">
        <v>5</v>
      </c>
      <c r="F421" s="6" t="s">
        <v>9139</v>
      </c>
    </row>
    <row r="422" spans="1:6">
      <c r="A422" s="115" t="s">
        <v>9134</v>
      </c>
      <c r="B422" s="65" t="s">
        <v>496</v>
      </c>
      <c r="C422" s="6" t="s">
        <v>9135</v>
      </c>
      <c r="D422" s="6" t="s">
        <v>9136</v>
      </c>
      <c r="E422" s="6">
        <v>2</v>
      </c>
      <c r="F422" s="6" t="s">
        <v>9140</v>
      </c>
    </row>
    <row r="423" spans="1:6">
      <c r="A423" s="115" t="s">
        <v>9134</v>
      </c>
      <c r="B423" s="65" t="s">
        <v>496</v>
      </c>
      <c r="C423" s="6" t="s">
        <v>9135</v>
      </c>
      <c r="D423" s="6" t="s">
        <v>9136</v>
      </c>
      <c r="E423" s="6">
        <v>1</v>
      </c>
      <c r="F423" s="6" t="s">
        <v>1313</v>
      </c>
    </row>
    <row r="424" spans="1:6">
      <c r="A424" s="115" t="s">
        <v>9134</v>
      </c>
      <c r="B424" s="65" t="s">
        <v>496</v>
      </c>
      <c r="C424" s="6" t="s">
        <v>9135</v>
      </c>
      <c r="D424" s="6" t="s">
        <v>9136</v>
      </c>
      <c r="E424" s="6">
        <v>2</v>
      </c>
      <c r="F424" s="6" t="s">
        <v>9141</v>
      </c>
    </row>
    <row r="425" spans="1:6">
      <c r="A425" s="115" t="s">
        <v>9134</v>
      </c>
      <c r="B425" s="65" t="s">
        <v>496</v>
      </c>
      <c r="C425" s="6" t="s">
        <v>9142</v>
      </c>
      <c r="D425" s="6" t="s">
        <v>9136</v>
      </c>
      <c r="E425" s="6">
        <v>42</v>
      </c>
      <c r="F425" s="6" t="s">
        <v>9143</v>
      </c>
    </row>
    <row r="426" spans="1:6">
      <c r="A426" s="115" t="s">
        <v>9134</v>
      </c>
      <c r="B426" s="65" t="s">
        <v>496</v>
      </c>
      <c r="C426" s="6" t="s">
        <v>9142</v>
      </c>
      <c r="D426" s="6" t="s">
        <v>9136</v>
      </c>
      <c r="E426" s="6">
        <v>1</v>
      </c>
      <c r="F426" s="6" t="s">
        <v>9144</v>
      </c>
    </row>
    <row r="427" spans="1:6">
      <c r="A427" s="115" t="s">
        <v>9134</v>
      </c>
      <c r="B427" s="65" t="s">
        <v>9007</v>
      </c>
      <c r="D427" s="6" t="s">
        <v>9014</v>
      </c>
      <c r="E427" s="6">
        <v>2</v>
      </c>
      <c r="F427" s="6" t="s">
        <v>9137</v>
      </c>
    </row>
    <row r="428" spans="1:6">
      <c r="A428" s="115" t="s">
        <v>9134</v>
      </c>
      <c r="B428" s="65" t="s">
        <v>9007</v>
      </c>
      <c r="D428" s="6" t="s">
        <v>9014</v>
      </c>
      <c r="E428" s="6">
        <v>10</v>
      </c>
      <c r="F428" s="6" t="s">
        <v>2529</v>
      </c>
    </row>
    <row r="429" spans="1:6">
      <c r="A429" s="115" t="s">
        <v>9134</v>
      </c>
      <c r="B429" s="65" t="s">
        <v>9007</v>
      </c>
      <c r="D429" s="6" t="s">
        <v>9014</v>
      </c>
      <c r="E429" s="6">
        <v>10</v>
      </c>
      <c r="F429" s="6" t="s">
        <v>498</v>
      </c>
    </row>
    <row r="430" spans="1:6">
      <c r="A430" s="115" t="s">
        <v>9134</v>
      </c>
      <c r="B430" s="65" t="s">
        <v>9007</v>
      </c>
      <c r="D430" s="6" t="s">
        <v>9014</v>
      </c>
      <c r="E430" s="6">
        <v>1</v>
      </c>
      <c r="F430" s="6" t="s">
        <v>9138</v>
      </c>
    </row>
    <row r="431" spans="1:6">
      <c r="A431" s="115" t="s">
        <v>9134</v>
      </c>
      <c r="B431" s="65" t="s">
        <v>9007</v>
      </c>
      <c r="D431" s="6" t="s">
        <v>9014</v>
      </c>
      <c r="E431" s="6">
        <v>9</v>
      </c>
      <c r="F431" s="6" t="s">
        <v>1846</v>
      </c>
    </row>
    <row r="432" spans="1:6">
      <c r="A432" s="115" t="s">
        <v>9134</v>
      </c>
      <c r="B432" s="65" t="s">
        <v>9007</v>
      </c>
      <c r="D432" s="6" t="s">
        <v>9014</v>
      </c>
      <c r="E432" s="6">
        <v>5</v>
      </c>
      <c r="F432" s="6" t="s">
        <v>9139</v>
      </c>
    </row>
    <row r="433" spans="1:6">
      <c r="A433" s="115" t="s">
        <v>9134</v>
      </c>
      <c r="B433" s="65" t="s">
        <v>9007</v>
      </c>
      <c r="D433" s="6" t="s">
        <v>9014</v>
      </c>
      <c r="E433" s="6">
        <v>2</v>
      </c>
      <c r="F433" s="6" t="s">
        <v>9140</v>
      </c>
    </row>
    <row r="434" spans="1:6">
      <c r="A434" s="115" t="s">
        <v>9134</v>
      </c>
      <c r="B434" s="65" t="s">
        <v>9007</v>
      </c>
      <c r="D434" s="6" t="s">
        <v>9014</v>
      </c>
      <c r="E434" s="6">
        <v>1</v>
      </c>
      <c r="F434" s="6" t="s">
        <v>1313</v>
      </c>
    </row>
    <row r="435" spans="1:6">
      <c r="A435" s="115" t="s">
        <v>9134</v>
      </c>
      <c r="B435" s="65" t="s">
        <v>9007</v>
      </c>
      <c r="D435" s="6" t="s">
        <v>9014</v>
      </c>
      <c r="E435" s="6">
        <v>2</v>
      </c>
      <c r="F435" s="6" t="s">
        <v>9141</v>
      </c>
    </row>
    <row r="436" spans="1:6">
      <c r="A436" s="115" t="s">
        <v>9134</v>
      </c>
      <c r="B436" s="65" t="s">
        <v>9007</v>
      </c>
      <c r="D436" s="6" t="s">
        <v>9014</v>
      </c>
      <c r="E436" s="6">
        <v>1</v>
      </c>
      <c r="F436" s="6" t="s">
        <v>9145</v>
      </c>
    </row>
    <row r="437" spans="1:6">
      <c r="A437" s="115" t="s">
        <v>9134</v>
      </c>
      <c r="B437" s="65" t="s">
        <v>9007</v>
      </c>
      <c r="D437" s="6" t="s">
        <v>9015</v>
      </c>
      <c r="E437" s="6">
        <v>29</v>
      </c>
      <c r="F437" s="6" t="s">
        <v>9146</v>
      </c>
    </row>
    <row r="438" spans="1:6">
      <c r="A438" s="115" t="s">
        <v>9134</v>
      </c>
      <c r="B438" s="65" t="s">
        <v>9007</v>
      </c>
      <c r="D438" s="6" t="s">
        <v>9015</v>
      </c>
      <c r="E438" s="6">
        <v>1</v>
      </c>
      <c r="F438" s="6" t="s">
        <v>9144</v>
      </c>
    </row>
    <row r="439" spans="1:6">
      <c r="A439" s="115" t="s">
        <v>9134</v>
      </c>
      <c r="B439" s="65" t="s">
        <v>9007</v>
      </c>
      <c r="D439" s="6" t="s">
        <v>9015</v>
      </c>
      <c r="E439" s="6">
        <v>12</v>
      </c>
      <c r="F439" s="6" t="s">
        <v>9147</v>
      </c>
    </row>
    <row r="440" spans="1:6">
      <c r="A440" s="115" t="s">
        <v>9134</v>
      </c>
      <c r="B440" s="65" t="s">
        <v>513</v>
      </c>
      <c r="C440" s="6" t="s">
        <v>9148</v>
      </c>
      <c r="D440" s="6" t="s">
        <v>9149</v>
      </c>
      <c r="E440" s="6">
        <v>29</v>
      </c>
      <c r="F440" s="6" t="s">
        <v>9146</v>
      </c>
    </row>
    <row r="441" spans="1:6">
      <c r="A441" s="115" t="s">
        <v>9134</v>
      </c>
      <c r="B441" s="65" t="s">
        <v>513</v>
      </c>
      <c r="C441" s="6" t="s">
        <v>9148</v>
      </c>
      <c r="D441" s="6" t="s">
        <v>9149</v>
      </c>
      <c r="E441" s="6">
        <v>1</v>
      </c>
      <c r="F441" s="6" t="s">
        <v>9144</v>
      </c>
    </row>
    <row r="442" spans="1:6">
      <c r="A442" s="115" t="s">
        <v>9134</v>
      </c>
      <c r="B442" s="65" t="s">
        <v>513</v>
      </c>
      <c r="C442" s="6" t="s">
        <v>9148</v>
      </c>
      <c r="D442" s="6" t="s">
        <v>9149</v>
      </c>
      <c r="E442" s="6">
        <v>12</v>
      </c>
      <c r="F442" s="6" t="s">
        <v>9147</v>
      </c>
    </row>
    <row r="443" spans="1:6">
      <c r="A443" s="115" t="s">
        <v>9134</v>
      </c>
      <c r="B443" s="65" t="s">
        <v>513</v>
      </c>
      <c r="C443" s="6" t="s">
        <v>9148</v>
      </c>
      <c r="D443" s="6" t="s">
        <v>9149</v>
      </c>
      <c r="E443" s="6">
        <v>8</v>
      </c>
      <c r="F443" s="6" t="s">
        <v>1846</v>
      </c>
    </row>
    <row r="444" spans="1:6">
      <c r="A444" s="115" t="s">
        <v>9150</v>
      </c>
      <c r="B444" s="65" t="s">
        <v>513</v>
      </c>
      <c r="C444" s="6" t="s">
        <v>9151</v>
      </c>
      <c r="D444" s="6" t="s">
        <v>9152</v>
      </c>
      <c r="F444" s="6" t="s">
        <v>667</v>
      </c>
    </row>
    <row r="445" spans="1:6">
      <c r="A445" s="115" t="s">
        <v>9150</v>
      </c>
      <c r="B445" s="65" t="s">
        <v>513</v>
      </c>
      <c r="C445" s="6" t="s">
        <v>9151</v>
      </c>
      <c r="D445" s="6" t="s">
        <v>9152</v>
      </c>
      <c r="F445" s="6" t="s">
        <v>9153</v>
      </c>
    </row>
    <row r="446" spans="1:6">
      <c r="A446" s="115" t="s">
        <v>9150</v>
      </c>
      <c r="B446" s="65" t="s">
        <v>513</v>
      </c>
      <c r="C446" s="6" t="s">
        <v>9151</v>
      </c>
      <c r="D446" s="6" t="s">
        <v>9152</v>
      </c>
      <c r="F446" s="6" t="s">
        <v>9154</v>
      </c>
    </row>
    <row r="447" spans="1:6">
      <c r="A447" s="115" t="s">
        <v>9150</v>
      </c>
      <c r="B447" s="65" t="s">
        <v>513</v>
      </c>
      <c r="C447" s="6" t="s">
        <v>9151</v>
      </c>
      <c r="D447" s="6" t="s">
        <v>9152</v>
      </c>
      <c r="F447" s="6" t="s">
        <v>9155</v>
      </c>
    </row>
    <row r="448" spans="1:6">
      <c r="A448" s="115" t="s">
        <v>9150</v>
      </c>
      <c r="B448" s="65" t="s">
        <v>513</v>
      </c>
      <c r="C448" s="6" t="s">
        <v>9151</v>
      </c>
      <c r="D448" s="6" t="s">
        <v>9152</v>
      </c>
      <c r="F448" s="6" t="s">
        <v>9156</v>
      </c>
    </row>
    <row r="449" spans="1:6">
      <c r="A449" s="115" t="s">
        <v>9150</v>
      </c>
      <c r="B449" s="65" t="s">
        <v>513</v>
      </c>
      <c r="C449" s="6" t="s">
        <v>9151</v>
      </c>
      <c r="D449" s="6" t="s">
        <v>9152</v>
      </c>
      <c r="F449" s="6" t="s">
        <v>9157</v>
      </c>
    </row>
    <row r="450" spans="1:6">
      <c r="A450" s="115" t="s">
        <v>9150</v>
      </c>
      <c r="B450" s="65" t="s">
        <v>513</v>
      </c>
      <c r="C450" s="6" t="s">
        <v>9151</v>
      </c>
      <c r="D450" s="6" t="s">
        <v>9152</v>
      </c>
      <c r="F450" s="6" t="s">
        <v>9158</v>
      </c>
    </row>
    <row r="451" spans="1:6">
      <c r="A451" s="115" t="s">
        <v>9150</v>
      </c>
      <c r="B451" s="65" t="s">
        <v>513</v>
      </c>
      <c r="C451" s="6" t="s">
        <v>9151</v>
      </c>
      <c r="D451" s="6" t="s">
        <v>9152</v>
      </c>
      <c r="F451" s="6" t="s">
        <v>9159</v>
      </c>
    </row>
    <row r="452" spans="1:6">
      <c r="A452" s="115" t="s">
        <v>9150</v>
      </c>
      <c r="B452" s="65" t="s">
        <v>513</v>
      </c>
      <c r="C452" s="6" t="s">
        <v>9151</v>
      </c>
      <c r="D452" s="6" t="s">
        <v>9152</v>
      </c>
      <c r="F452" s="6" t="s">
        <v>9160</v>
      </c>
    </row>
    <row r="454" spans="1:6">
      <c r="A454" s="115"/>
    </row>
    <row r="460" spans="1:6">
      <c r="A460" s="115"/>
      <c r="B460" s="65"/>
    </row>
    <row r="461" spans="1:6">
      <c r="A461" s="115"/>
      <c r="B461" s="65"/>
    </row>
  </sheetData>
  <autoFilter ref="A1:F452"/>
  <phoneticPr fontId="18" type="noConversion"/>
  <hyperlinks>
    <hyperlink ref="C425" r:id="rId1"/>
    <hyperlink ref="C426" r:id="rId2"/>
  </hyperlinks>
  <pageMargins left="0.7" right="0.7" top="0.75" bottom="0.75" header="0.3" footer="0.3"/>
  <pageSetup paperSize="9" orientation="portrait" horizontalDpi="360" verticalDpi="180"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tabColor rgb="FF92D050"/>
  </sheetPr>
  <dimension ref="A1:I282"/>
  <sheetViews>
    <sheetView zoomScale="85" zoomScaleNormal="85" workbookViewId="0">
      <pane ySplit="1" topLeftCell="A30" activePane="bottomLeft" state="frozen"/>
      <selection activeCell="C7" sqref="C7"/>
      <selection pane="bottomLeft" activeCell="D63" sqref="D63"/>
    </sheetView>
  </sheetViews>
  <sheetFormatPr defaultColWidth="9.140625" defaultRowHeight="16.5"/>
  <cols>
    <col min="1" max="1" width="27" style="6" bestFit="1" customWidth="1"/>
    <col min="2" max="2" width="43.7109375" style="6" bestFit="1" customWidth="1"/>
    <col min="3" max="3" width="4.5703125" style="6" bestFit="1" customWidth="1"/>
    <col min="4" max="4" width="43.7109375" style="6" bestFit="1" customWidth="1"/>
    <col min="5" max="5" width="5.85546875" style="6" bestFit="1" customWidth="1"/>
    <col min="6" max="6" width="7" style="6" bestFit="1" customWidth="1"/>
    <col min="7" max="7" width="40" style="6" bestFit="1" customWidth="1"/>
    <col min="8" max="8" width="28.85546875" style="6" bestFit="1" customWidth="1"/>
    <col min="9" max="9" width="6.28515625" style="6" bestFit="1" customWidth="1"/>
    <col min="10" max="16384" width="9.140625" style="6"/>
  </cols>
  <sheetData>
    <row r="1" spans="1:9">
      <c r="A1" s="114" t="s">
        <v>9161</v>
      </c>
      <c r="B1" s="79" t="s">
        <v>9162</v>
      </c>
      <c r="C1" s="78" t="s">
        <v>9163</v>
      </c>
      <c r="D1" s="79" t="s">
        <v>8974</v>
      </c>
      <c r="E1" s="79" t="s">
        <v>487</v>
      </c>
      <c r="F1" s="79" t="s">
        <v>488</v>
      </c>
      <c r="G1" s="80" t="s">
        <v>8975</v>
      </c>
      <c r="H1" s="81" t="s">
        <v>492</v>
      </c>
      <c r="I1" s="82" t="s">
        <v>493</v>
      </c>
    </row>
    <row r="2" spans="1:9">
      <c r="A2" s="6" t="s">
        <v>9164</v>
      </c>
      <c r="B2" s="6" t="s">
        <v>9165</v>
      </c>
      <c r="C2" s="6" t="s">
        <v>496</v>
      </c>
      <c r="D2" s="6" t="s">
        <v>9166</v>
      </c>
      <c r="E2" s="6">
        <v>40</v>
      </c>
      <c r="F2" s="6" t="s">
        <v>9167</v>
      </c>
      <c r="G2" s="6" t="s">
        <v>9168</v>
      </c>
    </row>
    <row r="3" spans="1:9">
      <c r="A3" s="6" t="s">
        <v>9164</v>
      </c>
      <c r="B3" s="6" t="s">
        <v>9165</v>
      </c>
      <c r="C3" s="6" t="s">
        <v>496</v>
      </c>
      <c r="D3" s="6" t="s">
        <v>9112</v>
      </c>
      <c r="E3" s="6">
        <v>30</v>
      </c>
      <c r="F3" s="6" t="s">
        <v>9167</v>
      </c>
      <c r="G3" s="6" t="s">
        <v>9169</v>
      </c>
    </row>
    <row r="4" spans="1:9">
      <c r="A4" s="6" t="s">
        <v>9164</v>
      </c>
      <c r="B4" s="6" t="s">
        <v>9165</v>
      </c>
      <c r="C4" s="6" t="s">
        <v>496</v>
      </c>
      <c r="D4" s="6" t="s">
        <v>9170</v>
      </c>
      <c r="E4" s="6">
        <v>20</v>
      </c>
      <c r="F4" s="6" t="s">
        <v>9167</v>
      </c>
      <c r="G4" s="6" t="s">
        <v>9171</v>
      </c>
    </row>
    <row r="5" spans="1:9">
      <c r="A5" s="6" t="s">
        <v>9164</v>
      </c>
      <c r="B5" s="6" t="s">
        <v>9165</v>
      </c>
      <c r="C5" s="6" t="s">
        <v>496</v>
      </c>
      <c r="D5" s="6" t="s">
        <v>9172</v>
      </c>
      <c r="E5" s="6">
        <v>9</v>
      </c>
      <c r="F5" s="6" t="s">
        <v>9167</v>
      </c>
      <c r="G5" s="6" t="s">
        <v>9173</v>
      </c>
    </row>
    <row r="6" spans="1:9">
      <c r="A6" s="6" t="s">
        <v>9164</v>
      </c>
      <c r="B6" s="6" t="s">
        <v>9165</v>
      </c>
      <c r="C6" s="6" t="s">
        <v>496</v>
      </c>
      <c r="D6" s="6" t="s">
        <v>9174</v>
      </c>
      <c r="E6" s="6">
        <v>9</v>
      </c>
      <c r="F6" s="6" t="s">
        <v>9167</v>
      </c>
      <c r="G6" s="6" t="s">
        <v>9175</v>
      </c>
    </row>
    <row r="7" spans="1:9">
      <c r="A7" s="6" t="s">
        <v>9164</v>
      </c>
      <c r="B7" s="6" t="s">
        <v>9165</v>
      </c>
      <c r="C7" s="6" t="s">
        <v>496</v>
      </c>
      <c r="D7" s="6" t="s">
        <v>9176</v>
      </c>
      <c r="E7" s="6">
        <v>10</v>
      </c>
      <c r="F7" s="6" t="s">
        <v>9167</v>
      </c>
      <c r="G7" s="6" t="s">
        <v>9177</v>
      </c>
    </row>
    <row r="8" spans="1:9">
      <c r="A8" s="6" t="s">
        <v>9164</v>
      </c>
      <c r="B8" s="6" t="s">
        <v>9165</v>
      </c>
      <c r="C8" s="6" t="s">
        <v>496</v>
      </c>
      <c r="D8" s="6" t="s">
        <v>9178</v>
      </c>
      <c r="E8" s="6">
        <v>4</v>
      </c>
      <c r="F8" s="6" t="s">
        <v>9167</v>
      </c>
      <c r="G8" s="6" t="s">
        <v>9179</v>
      </c>
    </row>
    <row r="9" spans="1:9">
      <c r="A9" s="6" t="s">
        <v>9164</v>
      </c>
      <c r="B9" s="6" t="s">
        <v>9165</v>
      </c>
      <c r="C9" s="6" t="s">
        <v>496</v>
      </c>
      <c r="D9" s="6" t="s">
        <v>9180</v>
      </c>
      <c r="E9" s="6">
        <v>10</v>
      </c>
      <c r="F9" s="6" t="s">
        <v>9167</v>
      </c>
      <c r="G9" s="6" t="s">
        <v>9181</v>
      </c>
    </row>
    <row r="10" spans="1:9">
      <c r="A10" s="6" t="s">
        <v>9164</v>
      </c>
      <c r="B10" s="6" t="s">
        <v>9165</v>
      </c>
      <c r="C10" s="6" t="s">
        <v>496</v>
      </c>
      <c r="D10" s="6" t="s">
        <v>9182</v>
      </c>
      <c r="E10" s="6">
        <v>2</v>
      </c>
      <c r="F10" s="6" t="s">
        <v>9167</v>
      </c>
      <c r="G10" s="6" t="s">
        <v>9183</v>
      </c>
    </row>
    <row r="11" spans="1:9">
      <c r="A11" s="6" t="s">
        <v>9164</v>
      </c>
      <c r="B11" s="6" t="s">
        <v>9165</v>
      </c>
      <c r="C11" s="6" t="s">
        <v>496</v>
      </c>
      <c r="D11" s="6" t="s">
        <v>9184</v>
      </c>
      <c r="E11" s="6">
        <v>10</v>
      </c>
      <c r="F11" s="6" t="s">
        <v>9167</v>
      </c>
      <c r="G11" s="6" t="s">
        <v>9185</v>
      </c>
    </row>
    <row r="12" spans="1:9">
      <c r="A12" s="6" t="s">
        <v>9164</v>
      </c>
      <c r="B12" s="6" t="s">
        <v>9165</v>
      </c>
      <c r="C12" s="6" t="s">
        <v>496</v>
      </c>
      <c r="D12" s="6" t="s">
        <v>9186</v>
      </c>
      <c r="E12" s="6">
        <v>6</v>
      </c>
      <c r="F12" s="6" t="s">
        <v>9167</v>
      </c>
      <c r="G12" s="6" t="s">
        <v>9187</v>
      </c>
    </row>
    <row r="13" spans="1:9">
      <c r="A13" s="6" t="s">
        <v>9164</v>
      </c>
      <c r="B13" s="6" t="s">
        <v>9165</v>
      </c>
      <c r="C13" s="6" t="s">
        <v>496</v>
      </c>
      <c r="D13" s="6" t="s">
        <v>9188</v>
      </c>
      <c r="E13" s="6">
        <v>36</v>
      </c>
      <c r="F13" s="6" t="s">
        <v>9167</v>
      </c>
      <c r="G13" s="6" t="s">
        <v>9189</v>
      </c>
    </row>
    <row r="14" spans="1:9">
      <c r="A14" s="6" t="s">
        <v>9164</v>
      </c>
      <c r="B14" s="6" t="s">
        <v>9165</v>
      </c>
      <c r="C14" s="6" t="s">
        <v>496</v>
      </c>
      <c r="D14" s="6" t="s">
        <v>667</v>
      </c>
      <c r="E14" s="6">
        <v>20</v>
      </c>
      <c r="F14" s="6" t="s">
        <v>9167</v>
      </c>
      <c r="G14" s="6" t="s">
        <v>9190</v>
      </c>
      <c r="H14" s="65" t="s">
        <v>2035</v>
      </c>
    </row>
    <row r="15" spans="1:9">
      <c r="A15" s="6" t="s">
        <v>9164</v>
      </c>
      <c r="B15" s="6" t="s">
        <v>9165</v>
      </c>
      <c r="C15" s="6" t="s">
        <v>496</v>
      </c>
      <c r="D15" s="6" t="s">
        <v>888</v>
      </c>
      <c r="E15" s="6">
        <v>2</v>
      </c>
      <c r="F15" s="6" t="s">
        <v>9167</v>
      </c>
      <c r="G15" s="6" t="s">
        <v>9191</v>
      </c>
      <c r="H15" s="6" t="s">
        <v>893</v>
      </c>
    </row>
    <row r="16" spans="1:9">
      <c r="A16" s="6" t="s">
        <v>9164</v>
      </c>
      <c r="B16" s="6" t="s">
        <v>9165</v>
      </c>
      <c r="C16" s="6" t="s">
        <v>513</v>
      </c>
      <c r="D16" s="6" t="s">
        <v>9061</v>
      </c>
      <c r="E16" s="6">
        <v>4</v>
      </c>
      <c r="F16" s="6" t="s">
        <v>9167</v>
      </c>
      <c r="G16" s="6" t="s">
        <v>9192</v>
      </c>
    </row>
    <row r="17" spans="1:8">
      <c r="A17" s="6" t="s">
        <v>9164</v>
      </c>
      <c r="B17" s="6" t="s">
        <v>9165</v>
      </c>
      <c r="C17" s="6" t="s">
        <v>513</v>
      </c>
      <c r="D17" s="6" t="s">
        <v>9193</v>
      </c>
      <c r="E17" s="6">
        <v>200</v>
      </c>
      <c r="F17" s="6" t="s">
        <v>9167</v>
      </c>
      <c r="G17" s="6" t="s">
        <v>9194</v>
      </c>
    </row>
    <row r="18" spans="1:8">
      <c r="A18" s="6" t="s">
        <v>9164</v>
      </c>
      <c r="B18" s="6" t="s">
        <v>9165</v>
      </c>
      <c r="C18" s="6" t="s">
        <v>513</v>
      </c>
      <c r="D18" s="6" t="s">
        <v>9195</v>
      </c>
      <c r="E18" s="6">
        <v>200</v>
      </c>
      <c r="F18" s="6" t="s">
        <v>9167</v>
      </c>
      <c r="G18" s="6" t="s">
        <v>9196</v>
      </c>
    </row>
    <row r="19" spans="1:8">
      <c r="A19" s="6" t="s">
        <v>9197</v>
      </c>
      <c r="B19" s="6" t="s">
        <v>9198</v>
      </c>
      <c r="C19" s="6" t="s">
        <v>496</v>
      </c>
      <c r="D19" s="6" t="s">
        <v>9166</v>
      </c>
      <c r="E19" s="6">
        <v>40</v>
      </c>
      <c r="F19" s="6" t="s">
        <v>9167</v>
      </c>
      <c r="G19" s="6" t="s">
        <v>9168</v>
      </c>
    </row>
    <row r="20" spans="1:8">
      <c r="A20" s="6" t="s">
        <v>9197</v>
      </c>
      <c r="B20" s="6" t="s">
        <v>9198</v>
      </c>
      <c r="C20" s="6" t="s">
        <v>496</v>
      </c>
      <c r="D20" s="6" t="s">
        <v>9112</v>
      </c>
      <c r="E20" s="6">
        <v>30</v>
      </c>
      <c r="F20" s="6" t="s">
        <v>9167</v>
      </c>
      <c r="G20" s="6" t="s">
        <v>9169</v>
      </c>
    </row>
    <row r="21" spans="1:8">
      <c r="A21" s="6" t="s">
        <v>9197</v>
      </c>
      <c r="B21" s="6" t="s">
        <v>9198</v>
      </c>
      <c r="C21" s="6" t="s">
        <v>496</v>
      </c>
      <c r="D21" s="6" t="s">
        <v>9170</v>
      </c>
      <c r="E21" s="6">
        <v>20</v>
      </c>
      <c r="F21" s="6" t="s">
        <v>9167</v>
      </c>
      <c r="G21" s="6" t="s">
        <v>9171</v>
      </c>
    </row>
    <row r="22" spans="1:8">
      <c r="A22" s="6" t="s">
        <v>9197</v>
      </c>
      <c r="B22" s="6" t="s">
        <v>9198</v>
      </c>
      <c r="C22" s="6" t="s">
        <v>496</v>
      </c>
      <c r="D22" s="6" t="s">
        <v>9172</v>
      </c>
      <c r="E22" s="6">
        <v>9</v>
      </c>
      <c r="F22" s="6" t="s">
        <v>9167</v>
      </c>
      <c r="G22" s="6" t="s">
        <v>9173</v>
      </c>
    </row>
    <row r="23" spans="1:8">
      <c r="A23" s="6" t="s">
        <v>9197</v>
      </c>
      <c r="B23" s="6" t="s">
        <v>9198</v>
      </c>
      <c r="C23" s="6" t="s">
        <v>496</v>
      </c>
      <c r="D23" s="6" t="s">
        <v>9174</v>
      </c>
      <c r="E23" s="6">
        <v>9</v>
      </c>
      <c r="F23" s="6" t="s">
        <v>9167</v>
      </c>
      <c r="G23" s="6" t="s">
        <v>9175</v>
      </c>
    </row>
    <row r="24" spans="1:8">
      <c r="A24" s="6" t="s">
        <v>9197</v>
      </c>
      <c r="B24" s="6" t="s">
        <v>9198</v>
      </c>
      <c r="C24" s="6" t="s">
        <v>496</v>
      </c>
      <c r="D24" s="6" t="s">
        <v>9199</v>
      </c>
      <c r="E24" s="6">
        <v>10</v>
      </c>
      <c r="F24" s="6" t="s">
        <v>9167</v>
      </c>
      <c r="G24" s="6" t="s">
        <v>9177</v>
      </c>
    </row>
    <row r="25" spans="1:8">
      <c r="A25" s="6" t="s">
        <v>9197</v>
      </c>
      <c r="B25" s="6" t="s">
        <v>9198</v>
      </c>
      <c r="C25" s="6" t="s">
        <v>496</v>
      </c>
      <c r="D25" s="6" t="s">
        <v>9178</v>
      </c>
      <c r="E25" s="6">
        <v>4</v>
      </c>
      <c r="F25" s="6" t="s">
        <v>9167</v>
      </c>
      <c r="G25" s="6" t="s">
        <v>9179</v>
      </c>
    </row>
    <row r="26" spans="1:8">
      <c r="A26" s="6" t="s">
        <v>9197</v>
      </c>
      <c r="B26" s="6" t="s">
        <v>9198</v>
      </c>
      <c r="C26" s="6" t="s">
        <v>496</v>
      </c>
      <c r="D26" s="6" t="s">
        <v>9200</v>
      </c>
      <c r="E26" s="6">
        <v>10</v>
      </c>
      <c r="F26" s="6" t="s">
        <v>9167</v>
      </c>
      <c r="G26" s="6" t="s">
        <v>9181</v>
      </c>
    </row>
    <row r="27" spans="1:8">
      <c r="A27" s="6" t="s">
        <v>9197</v>
      </c>
      <c r="B27" s="6" t="s">
        <v>9198</v>
      </c>
      <c r="C27" s="6" t="s">
        <v>496</v>
      </c>
      <c r="D27" s="6" t="s">
        <v>9201</v>
      </c>
      <c r="E27" s="6">
        <v>2</v>
      </c>
      <c r="F27" s="6" t="s">
        <v>9167</v>
      </c>
      <c r="G27" s="6" t="s">
        <v>9183</v>
      </c>
    </row>
    <row r="28" spans="1:8">
      <c r="A28" s="6" t="s">
        <v>9197</v>
      </c>
      <c r="B28" s="6" t="s">
        <v>9198</v>
      </c>
      <c r="C28" s="6" t="s">
        <v>496</v>
      </c>
      <c r="D28" s="6" t="s">
        <v>9184</v>
      </c>
      <c r="E28" s="6">
        <v>10</v>
      </c>
      <c r="F28" s="6" t="s">
        <v>9167</v>
      </c>
      <c r="G28" s="6" t="s">
        <v>9202</v>
      </c>
    </row>
    <row r="29" spans="1:8">
      <c r="A29" s="6" t="s">
        <v>9197</v>
      </c>
      <c r="B29" s="6" t="s">
        <v>9198</v>
      </c>
      <c r="C29" s="6" t="s">
        <v>496</v>
      </c>
      <c r="D29" s="6" t="s">
        <v>9186</v>
      </c>
      <c r="E29" s="6">
        <v>6</v>
      </c>
      <c r="F29" s="6" t="s">
        <v>9167</v>
      </c>
      <c r="G29" s="6" t="s">
        <v>9187</v>
      </c>
    </row>
    <row r="30" spans="1:8">
      <c r="A30" s="6" t="s">
        <v>9197</v>
      </c>
      <c r="B30" s="6" t="s">
        <v>9198</v>
      </c>
      <c r="C30" s="6" t="s">
        <v>496</v>
      </c>
      <c r="D30" s="6" t="s">
        <v>9188</v>
      </c>
      <c r="E30" s="6">
        <v>36</v>
      </c>
      <c r="F30" s="6" t="s">
        <v>9167</v>
      </c>
      <c r="G30" s="6" t="s">
        <v>9189</v>
      </c>
    </row>
    <row r="31" spans="1:8">
      <c r="A31" s="6" t="s">
        <v>9197</v>
      </c>
      <c r="B31" s="6" t="s">
        <v>9198</v>
      </c>
      <c r="C31" s="6" t="s">
        <v>496</v>
      </c>
      <c r="D31" s="6" t="s">
        <v>498</v>
      </c>
      <c r="E31" s="6">
        <v>20</v>
      </c>
      <c r="F31" s="6" t="s">
        <v>9167</v>
      </c>
      <c r="G31" s="6" t="s">
        <v>9190</v>
      </c>
      <c r="H31" s="6" t="s">
        <v>2035</v>
      </c>
    </row>
    <row r="32" spans="1:8">
      <c r="A32" s="6" t="s">
        <v>9197</v>
      </c>
      <c r="B32" s="6" t="s">
        <v>9198</v>
      </c>
      <c r="C32" s="6" t="s">
        <v>496</v>
      </c>
      <c r="D32" s="6" t="s">
        <v>9203</v>
      </c>
      <c r="E32" s="6">
        <v>2</v>
      </c>
      <c r="F32" s="6" t="s">
        <v>9167</v>
      </c>
      <c r="G32" s="6" t="s">
        <v>9204</v>
      </c>
      <c r="H32" s="6" t="s">
        <v>9205</v>
      </c>
    </row>
    <row r="33" spans="1:7">
      <c r="A33" s="6" t="s">
        <v>9197</v>
      </c>
      <c r="B33" s="6" t="s">
        <v>9198</v>
      </c>
      <c r="C33" s="6" t="s">
        <v>513</v>
      </c>
      <c r="D33" s="6" t="s">
        <v>9061</v>
      </c>
      <c r="E33" s="6">
        <v>4</v>
      </c>
      <c r="F33" s="6" t="s">
        <v>9167</v>
      </c>
      <c r="G33" s="6" t="s">
        <v>9206</v>
      </c>
    </row>
    <row r="34" spans="1:7">
      <c r="A34" s="6" t="s">
        <v>9197</v>
      </c>
      <c r="B34" s="6" t="s">
        <v>9198</v>
      </c>
      <c r="C34" s="6" t="s">
        <v>513</v>
      </c>
      <c r="D34" s="6" t="s">
        <v>9193</v>
      </c>
      <c r="E34" s="6">
        <v>200</v>
      </c>
      <c r="F34" s="6" t="s">
        <v>9167</v>
      </c>
      <c r="G34" s="6" t="s">
        <v>9194</v>
      </c>
    </row>
    <row r="35" spans="1:7">
      <c r="A35" s="6" t="s">
        <v>9197</v>
      </c>
      <c r="B35" s="6" t="s">
        <v>9198</v>
      </c>
      <c r="C35" s="6" t="s">
        <v>513</v>
      </c>
      <c r="D35" s="6" t="s">
        <v>9195</v>
      </c>
      <c r="E35" s="6">
        <v>200</v>
      </c>
      <c r="F35" s="6" t="s">
        <v>9167</v>
      </c>
      <c r="G35" s="6" t="s">
        <v>9196</v>
      </c>
    </row>
    <row r="36" spans="1:7">
      <c r="A36" s="6" t="s">
        <v>9207</v>
      </c>
      <c r="B36" s="6" t="s">
        <v>9208</v>
      </c>
      <c r="C36" s="6" t="s">
        <v>496</v>
      </c>
      <c r="D36" s="6" t="s">
        <v>9166</v>
      </c>
      <c r="E36" s="6">
        <v>40</v>
      </c>
      <c r="F36" s="6" t="s">
        <v>9167</v>
      </c>
      <c r="G36" s="6" t="s">
        <v>9168</v>
      </c>
    </row>
    <row r="37" spans="1:7">
      <c r="A37" s="6" t="s">
        <v>9207</v>
      </c>
      <c r="B37" s="6" t="s">
        <v>9208</v>
      </c>
      <c r="C37" s="6" t="s">
        <v>496</v>
      </c>
      <c r="D37" s="6" t="s">
        <v>9112</v>
      </c>
      <c r="E37" s="6">
        <v>30</v>
      </c>
      <c r="F37" s="6" t="s">
        <v>9167</v>
      </c>
      <c r="G37" s="6" t="s">
        <v>9169</v>
      </c>
    </row>
    <row r="38" spans="1:7">
      <c r="A38" s="6" t="s">
        <v>9207</v>
      </c>
      <c r="B38" s="6" t="s">
        <v>9208</v>
      </c>
      <c r="C38" s="6" t="s">
        <v>496</v>
      </c>
      <c r="D38" s="6" t="s">
        <v>9170</v>
      </c>
      <c r="E38" s="6">
        <v>20</v>
      </c>
      <c r="F38" s="6" t="s">
        <v>9167</v>
      </c>
      <c r="G38" s="6" t="s">
        <v>9171</v>
      </c>
    </row>
    <row r="39" spans="1:7">
      <c r="A39" s="6" t="s">
        <v>9207</v>
      </c>
      <c r="B39" s="6" t="s">
        <v>9208</v>
      </c>
      <c r="C39" s="6" t="s">
        <v>496</v>
      </c>
      <c r="D39" s="6" t="s">
        <v>9172</v>
      </c>
      <c r="E39" s="6">
        <v>9</v>
      </c>
      <c r="F39" s="6" t="s">
        <v>9167</v>
      </c>
      <c r="G39" s="6" t="s">
        <v>9173</v>
      </c>
    </row>
    <row r="40" spans="1:7">
      <c r="A40" s="6" t="s">
        <v>9207</v>
      </c>
      <c r="B40" s="6" t="s">
        <v>9208</v>
      </c>
      <c r="C40" s="6" t="s">
        <v>496</v>
      </c>
      <c r="D40" s="6" t="s">
        <v>9174</v>
      </c>
      <c r="E40" s="6">
        <v>9</v>
      </c>
      <c r="F40" s="6" t="s">
        <v>9167</v>
      </c>
      <c r="G40" s="6" t="s">
        <v>9175</v>
      </c>
    </row>
    <row r="41" spans="1:7">
      <c r="A41" s="6" t="s">
        <v>9207</v>
      </c>
      <c r="B41" s="6" t="s">
        <v>9208</v>
      </c>
      <c r="C41" s="6" t="s">
        <v>496</v>
      </c>
      <c r="D41" s="6" t="s">
        <v>9199</v>
      </c>
      <c r="E41" s="6">
        <v>10</v>
      </c>
      <c r="F41" s="6" t="s">
        <v>9167</v>
      </c>
      <c r="G41" s="6" t="s">
        <v>9177</v>
      </c>
    </row>
    <row r="42" spans="1:7">
      <c r="A42" s="6" t="s">
        <v>9207</v>
      </c>
      <c r="B42" s="6" t="s">
        <v>9208</v>
      </c>
      <c r="C42" s="6" t="s">
        <v>496</v>
      </c>
      <c r="D42" s="6" t="s">
        <v>9178</v>
      </c>
      <c r="E42" s="6">
        <v>4</v>
      </c>
      <c r="F42" s="6" t="s">
        <v>9167</v>
      </c>
      <c r="G42" s="6" t="s">
        <v>9179</v>
      </c>
    </row>
    <row r="43" spans="1:7">
      <c r="A43" s="6" t="s">
        <v>9207</v>
      </c>
      <c r="B43" s="6" t="s">
        <v>9208</v>
      </c>
      <c r="C43" s="6" t="s">
        <v>496</v>
      </c>
      <c r="D43" s="6" t="s">
        <v>9200</v>
      </c>
      <c r="E43" s="6">
        <v>10</v>
      </c>
      <c r="F43" s="6" t="s">
        <v>9167</v>
      </c>
      <c r="G43" s="6" t="s">
        <v>9181</v>
      </c>
    </row>
    <row r="44" spans="1:7">
      <c r="A44" s="6" t="s">
        <v>9207</v>
      </c>
      <c r="B44" s="6" t="s">
        <v>9208</v>
      </c>
      <c r="C44" s="6" t="s">
        <v>496</v>
      </c>
      <c r="D44" s="6" t="s">
        <v>9201</v>
      </c>
      <c r="E44" s="6">
        <v>2</v>
      </c>
      <c r="F44" s="6" t="s">
        <v>9167</v>
      </c>
      <c r="G44" s="6" t="s">
        <v>9183</v>
      </c>
    </row>
    <row r="45" spans="1:7">
      <c r="A45" s="6" t="s">
        <v>9207</v>
      </c>
      <c r="B45" s="6" t="s">
        <v>9208</v>
      </c>
      <c r="C45" s="6" t="s">
        <v>496</v>
      </c>
      <c r="D45" s="6" t="s">
        <v>9184</v>
      </c>
      <c r="E45" s="6">
        <v>10</v>
      </c>
      <c r="F45" s="6" t="s">
        <v>9167</v>
      </c>
      <c r="G45" s="6" t="s">
        <v>9185</v>
      </c>
    </row>
    <row r="46" spans="1:7">
      <c r="A46" s="6" t="s">
        <v>9207</v>
      </c>
      <c r="B46" s="6" t="s">
        <v>9208</v>
      </c>
      <c r="C46" s="6" t="s">
        <v>496</v>
      </c>
      <c r="D46" s="6" t="s">
        <v>9186</v>
      </c>
      <c r="E46" s="6">
        <v>6</v>
      </c>
      <c r="F46" s="6" t="s">
        <v>9167</v>
      </c>
      <c r="G46" s="6" t="s">
        <v>9187</v>
      </c>
    </row>
    <row r="47" spans="1:7">
      <c r="A47" s="6" t="s">
        <v>9207</v>
      </c>
      <c r="B47" s="6" t="s">
        <v>9208</v>
      </c>
      <c r="C47" s="6" t="s">
        <v>496</v>
      </c>
      <c r="D47" s="6" t="s">
        <v>9188</v>
      </c>
      <c r="E47" s="6">
        <v>36</v>
      </c>
      <c r="F47" s="6" t="s">
        <v>9167</v>
      </c>
      <c r="G47" s="6" t="s">
        <v>9189</v>
      </c>
    </row>
    <row r="48" spans="1:7">
      <c r="A48" s="6" t="s">
        <v>9207</v>
      </c>
      <c r="B48" s="6" t="s">
        <v>9208</v>
      </c>
      <c r="C48" s="6" t="s">
        <v>496</v>
      </c>
      <c r="D48" s="6" t="s">
        <v>9209</v>
      </c>
      <c r="E48" s="6">
        <v>20</v>
      </c>
      <c r="F48" s="6" t="s">
        <v>9167</v>
      </c>
      <c r="G48" s="6" t="s">
        <v>9210</v>
      </c>
    </row>
    <row r="49" spans="1:7">
      <c r="A49" s="6" t="s">
        <v>9207</v>
      </c>
      <c r="B49" s="6" t="s">
        <v>9208</v>
      </c>
      <c r="C49" s="6" t="s">
        <v>496</v>
      </c>
      <c r="D49" s="6" t="s">
        <v>9153</v>
      </c>
      <c r="E49" s="6">
        <v>8</v>
      </c>
      <c r="F49" s="6" t="s">
        <v>9167</v>
      </c>
      <c r="G49" s="6" t="s">
        <v>9211</v>
      </c>
    </row>
    <row r="50" spans="1:7">
      <c r="A50" s="6" t="s">
        <v>9207</v>
      </c>
      <c r="B50" s="6" t="s">
        <v>9208</v>
      </c>
      <c r="C50" s="6" t="s">
        <v>496</v>
      </c>
      <c r="D50" s="6" t="s">
        <v>9212</v>
      </c>
      <c r="E50" s="6">
        <v>4</v>
      </c>
      <c r="F50" s="6" t="s">
        <v>9167</v>
      </c>
      <c r="G50" s="6" t="s">
        <v>9213</v>
      </c>
    </row>
    <row r="51" spans="1:7">
      <c r="A51" s="6" t="s">
        <v>9207</v>
      </c>
      <c r="B51" s="6" t="s">
        <v>9208</v>
      </c>
      <c r="C51" s="6" t="s">
        <v>496</v>
      </c>
      <c r="D51" s="6" t="s">
        <v>634</v>
      </c>
      <c r="E51" s="6">
        <v>200</v>
      </c>
      <c r="F51" s="6" t="s">
        <v>9167</v>
      </c>
      <c r="G51" s="6" t="s">
        <v>9214</v>
      </c>
    </row>
    <row r="52" spans="1:7">
      <c r="A52" s="6" t="s">
        <v>9207</v>
      </c>
      <c r="B52" s="6" t="s">
        <v>9208</v>
      </c>
      <c r="C52" s="6" t="s">
        <v>496</v>
      </c>
      <c r="D52" s="6" t="s">
        <v>2473</v>
      </c>
      <c r="E52" s="6">
        <v>200</v>
      </c>
      <c r="F52" s="6" t="s">
        <v>9167</v>
      </c>
      <c r="G52" s="6" t="s">
        <v>9215</v>
      </c>
    </row>
    <row r="53" spans="1:7">
      <c r="A53" s="6" t="s">
        <v>9207</v>
      </c>
      <c r="B53" s="6" t="s">
        <v>9208</v>
      </c>
      <c r="C53" s="6" t="s">
        <v>496</v>
      </c>
      <c r="D53" s="6" t="s">
        <v>2322</v>
      </c>
      <c r="E53" s="6">
        <v>1</v>
      </c>
      <c r="F53" s="6" t="s">
        <v>9167</v>
      </c>
      <c r="G53" s="6" t="s">
        <v>9216</v>
      </c>
    </row>
    <row r="54" spans="1:7">
      <c r="A54" s="6" t="s">
        <v>9207</v>
      </c>
      <c r="B54" s="6" t="s">
        <v>9208</v>
      </c>
      <c r="C54" s="6" t="s">
        <v>496</v>
      </c>
      <c r="D54" s="6" t="s">
        <v>9217</v>
      </c>
      <c r="E54" s="6">
        <v>20</v>
      </c>
      <c r="F54" s="6" t="s">
        <v>9167</v>
      </c>
      <c r="G54" s="6" t="s">
        <v>9218</v>
      </c>
    </row>
    <row r="55" spans="1:7">
      <c r="A55" s="6" t="s">
        <v>9207</v>
      </c>
      <c r="B55" s="6" t="s">
        <v>9208</v>
      </c>
      <c r="C55" s="6" t="s">
        <v>496</v>
      </c>
      <c r="D55" s="6" t="s">
        <v>9219</v>
      </c>
      <c r="E55" s="6">
        <v>200</v>
      </c>
      <c r="F55" s="6" t="s">
        <v>9167</v>
      </c>
      <c r="G55" s="6" t="s">
        <v>9220</v>
      </c>
    </row>
    <row r="56" spans="1:7">
      <c r="A56" s="6" t="s">
        <v>9207</v>
      </c>
      <c r="B56" s="6" t="s">
        <v>9208</v>
      </c>
      <c r="C56" s="6" t="s">
        <v>496</v>
      </c>
      <c r="D56" s="6" t="s">
        <v>1620</v>
      </c>
      <c r="E56" s="6">
        <v>200</v>
      </c>
      <c r="F56" s="6" t="s">
        <v>9167</v>
      </c>
      <c r="G56" s="6" t="s">
        <v>9221</v>
      </c>
    </row>
    <row r="57" spans="1:7">
      <c r="A57" s="6" t="s">
        <v>9207</v>
      </c>
      <c r="B57" s="6" t="s">
        <v>9208</v>
      </c>
      <c r="C57" s="6" t="s">
        <v>496</v>
      </c>
      <c r="D57" s="6" t="s">
        <v>1626</v>
      </c>
      <c r="E57" s="6">
        <v>200</v>
      </c>
      <c r="F57" s="6" t="s">
        <v>9167</v>
      </c>
      <c r="G57" s="6" t="s">
        <v>9222</v>
      </c>
    </row>
    <row r="58" spans="1:7">
      <c r="A58" s="6" t="s">
        <v>9207</v>
      </c>
      <c r="B58" s="6" t="s">
        <v>9208</v>
      </c>
      <c r="C58" s="6" t="s">
        <v>496</v>
      </c>
      <c r="D58" s="6" t="s">
        <v>2161</v>
      </c>
      <c r="E58" s="6">
        <v>3</v>
      </c>
      <c r="F58" s="6" t="s">
        <v>9167</v>
      </c>
      <c r="G58" s="6" t="s">
        <v>9223</v>
      </c>
    </row>
    <row r="59" spans="1:7">
      <c r="A59" s="6" t="s">
        <v>9207</v>
      </c>
      <c r="B59" s="6" t="s">
        <v>9208</v>
      </c>
      <c r="C59" s="6" t="s">
        <v>496</v>
      </c>
      <c r="D59" s="6" t="s">
        <v>9224</v>
      </c>
      <c r="E59" s="6">
        <v>100</v>
      </c>
      <c r="F59" s="6" t="s">
        <v>9167</v>
      </c>
      <c r="G59" s="6" t="s">
        <v>9225</v>
      </c>
    </row>
    <row r="60" spans="1:7">
      <c r="A60" s="6" t="s">
        <v>9207</v>
      </c>
      <c r="B60" s="6" t="s">
        <v>9208</v>
      </c>
      <c r="C60" s="6" t="s">
        <v>496</v>
      </c>
      <c r="D60" s="6" t="s">
        <v>9226</v>
      </c>
      <c r="E60" s="6">
        <v>100</v>
      </c>
      <c r="F60" s="6" t="s">
        <v>9167</v>
      </c>
      <c r="G60" s="6" t="s">
        <v>9227</v>
      </c>
    </row>
    <row r="61" spans="1:7">
      <c r="A61" s="6" t="s">
        <v>9207</v>
      </c>
      <c r="B61" s="6" t="s">
        <v>9208</v>
      </c>
      <c r="C61" s="6" t="s">
        <v>496</v>
      </c>
      <c r="D61" s="6" t="s">
        <v>1883</v>
      </c>
      <c r="E61" s="6">
        <v>100</v>
      </c>
      <c r="F61" s="6" t="s">
        <v>9167</v>
      </c>
      <c r="G61" s="6" t="s">
        <v>9228</v>
      </c>
    </row>
    <row r="62" spans="1:7">
      <c r="A62" s="6" t="s">
        <v>9207</v>
      </c>
      <c r="B62" s="6" t="s">
        <v>9208</v>
      </c>
      <c r="C62" s="6" t="s">
        <v>496</v>
      </c>
      <c r="D62" s="6" t="s">
        <v>9229</v>
      </c>
      <c r="E62" s="6">
        <v>100</v>
      </c>
      <c r="F62" s="6" t="s">
        <v>9167</v>
      </c>
      <c r="G62" s="6" t="s">
        <v>9230</v>
      </c>
    </row>
    <row r="63" spans="1:7">
      <c r="A63" s="6" t="s">
        <v>9207</v>
      </c>
      <c r="B63" s="6" t="s">
        <v>9208</v>
      </c>
      <c r="C63" s="6" t="s">
        <v>496</v>
      </c>
      <c r="D63" s="6" t="s">
        <v>9231</v>
      </c>
      <c r="E63" s="6">
        <v>100</v>
      </c>
      <c r="F63" s="6" t="s">
        <v>9167</v>
      </c>
      <c r="G63" s="6" t="s">
        <v>9232</v>
      </c>
    </row>
    <row r="64" spans="1:7">
      <c r="A64" s="6" t="s">
        <v>9207</v>
      </c>
      <c r="B64" s="6" t="s">
        <v>9208</v>
      </c>
      <c r="C64" s="6" t="s">
        <v>496</v>
      </c>
      <c r="D64" s="6" t="s">
        <v>1640</v>
      </c>
      <c r="E64" s="6">
        <v>100</v>
      </c>
      <c r="F64" s="6" t="s">
        <v>9167</v>
      </c>
      <c r="G64" s="6" t="s">
        <v>9233</v>
      </c>
    </row>
    <row r="65" spans="1:8">
      <c r="A65" s="6" t="s">
        <v>9207</v>
      </c>
      <c r="B65" s="6" t="s">
        <v>9208</v>
      </c>
      <c r="C65" s="6" t="s">
        <v>496</v>
      </c>
      <c r="D65" s="6" t="s">
        <v>939</v>
      </c>
      <c r="E65" s="6">
        <v>100</v>
      </c>
      <c r="F65" s="6" t="s">
        <v>9167</v>
      </c>
      <c r="G65" s="6" t="s">
        <v>9234</v>
      </c>
    </row>
    <row r="66" spans="1:8">
      <c r="A66" s="6" t="s">
        <v>9207</v>
      </c>
      <c r="B66" s="6" t="s">
        <v>9208</v>
      </c>
      <c r="C66" s="6" t="s">
        <v>496</v>
      </c>
      <c r="D66" s="6" t="s">
        <v>717</v>
      </c>
      <c r="E66" s="6">
        <v>100</v>
      </c>
      <c r="F66" s="6" t="s">
        <v>9167</v>
      </c>
      <c r="G66" s="6" t="s">
        <v>9235</v>
      </c>
    </row>
    <row r="67" spans="1:8">
      <c r="A67" s="6" t="s">
        <v>9207</v>
      </c>
      <c r="B67" s="6" t="s">
        <v>9208</v>
      </c>
      <c r="C67" s="6" t="s">
        <v>496</v>
      </c>
      <c r="D67" s="6" t="s">
        <v>9236</v>
      </c>
      <c r="E67" s="6">
        <v>20</v>
      </c>
      <c r="F67" s="6" t="s">
        <v>9167</v>
      </c>
      <c r="G67" s="6" t="s">
        <v>9237</v>
      </c>
    </row>
    <row r="68" spans="1:8">
      <c r="A68" s="6" t="s">
        <v>9207</v>
      </c>
      <c r="B68" s="6" t="s">
        <v>9208</v>
      </c>
      <c r="C68" s="6" t="s">
        <v>496</v>
      </c>
      <c r="D68" s="6" t="s">
        <v>9238</v>
      </c>
      <c r="E68" s="6">
        <v>20</v>
      </c>
      <c r="F68" s="6" t="s">
        <v>9167</v>
      </c>
      <c r="G68" s="6" t="s">
        <v>9239</v>
      </c>
    </row>
    <row r="69" spans="1:8">
      <c r="A69" s="6" t="s">
        <v>9207</v>
      </c>
      <c r="B69" s="6" t="s">
        <v>9208</v>
      </c>
      <c r="C69" s="6" t="s">
        <v>496</v>
      </c>
      <c r="D69" s="6" t="s">
        <v>9240</v>
      </c>
      <c r="E69" s="6">
        <v>3</v>
      </c>
      <c r="F69" s="6" t="s">
        <v>9167</v>
      </c>
      <c r="G69" s="6" t="s">
        <v>9241</v>
      </c>
    </row>
    <row r="70" spans="1:8">
      <c r="A70" s="6" t="s">
        <v>9207</v>
      </c>
      <c r="B70" s="6" t="s">
        <v>9208</v>
      </c>
      <c r="C70" s="6" t="s">
        <v>496</v>
      </c>
      <c r="D70" s="6" t="s">
        <v>2288</v>
      </c>
      <c r="E70" s="6">
        <v>200</v>
      </c>
      <c r="F70" s="6" t="s">
        <v>9167</v>
      </c>
      <c r="G70" s="6" t="s">
        <v>9242</v>
      </c>
    </row>
    <row r="71" spans="1:8">
      <c r="A71" s="6" t="s">
        <v>9207</v>
      </c>
      <c r="B71" s="6" t="s">
        <v>9208</v>
      </c>
      <c r="C71" s="6" t="s">
        <v>496</v>
      </c>
      <c r="D71" s="6" t="s">
        <v>2286</v>
      </c>
      <c r="E71" s="6">
        <v>10</v>
      </c>
      <c r="F71" s="6" t="s">
        <v>9167</v>
      </c>
      <c r="G71" s="6" t="s">
        <v>9243</v>
      </c>
    </row>
    <row r="72" spans="1:8">
      <c r="A72" s="6" t="s">
        <v>9207</v>
      </c>
      <c r="B72" s="6" t="s">
        <v>9208</v>
      </c>
      <c r="C72" s="6" t="s">
        <v>496</v>
      </c>
      <c r="D72" s="6" t="s">
        <v>2349</v>
      </c>
      <c r="E72" s="6">
        <v>40</v>
      </c>
      <c r="F72" s="6" t="s">
        <v>9167</v>
      </c>
      <c r="G72" s="6" t="s">
        <v>9244</v>
      </c>
    </row>
    <row r="73" spans="1:8">
      <c r="A73" s="6" t="s">
        <v>9207</v>
      </c>
      <c r="B73" s="6" t="s">
        <v>9208</v>
      </c>
      <c r="C73" s="6" t="s">
        <v>496</v>
      </c>
      <c r="D73" s="6" t="s">
        <v>1724</v>
      </c>
      <c r="E73" s="6">
        <v>1</v>
      </c>
      <c r="F73" s="6" t="s">
        <v>9167</v>
      </c>
      <c r="G73" s="6" t="s">
        <v>9245</v>
      </c>
    </row>
    <row r="74" spans="1:8">
      <c r="A74" s="6" t="s">
        <v>9207</v>
      </c>
      <c r="B74" s="6" t="s">
        <v>9208</v>
      </c>
      <c r="C74" s="6" t="s">
        <v>496</v>
      </c>
      <c r="D74" s="6" t="s">
        <v>9246</v>
      </c>
      <c r="E74" s="6">
        <v>2</v>
      </c>
      <c r="F74" s="6" t="s">
        <v>9167</v>
      </c>
      <c r="G74" s="6" t="s">
        <v>9247</v>
      </c>
    </row>
    <row r="75" spans="1:8">
      <c r="A75" s="6" t="s">
        <v>9207</v>
      </c>
      <c r="B75" s="6" t="s">
        <v>9208</v>
      </c>
      <c r="C75" s="6" t="s">
        <v>496</v>
      </c>
      <c r="D75" s="6" t="s">
        <v>9248</v>
      </c>
      <c r="E75" s="6">
        <v>100</v>
      </c>
      <c r="F75" s="6" t="s">
        <v>9167</v>
      </c>
      <c r="G75" s="6" t="s">
        <v>9249</v>
      </c>
    </row>
    <row r="76" spans="1:8">
      <c r="A76" s="6" t="s">
        <v>9207</v>
      </c>
      <c r="B76" s="6" t="s">
        <v>9208</v>
      </c>
      <c r="C76" s="6" t="s">
        <v>513</v>
      </c>
      <c r="D76" s="6" t="s">
        <v>9061</v>
      </c>
      <c r="E76" s="6">
        <v>4</v>
      </c>
      <c r="F76" s="6" t="s">
        <v>9167</v>
      </c>
      <c r="G76" s="6" t="s">
        <v>9192</v>
      </c>
    </row>
    <row r="77" spans="1:8">
      <c r="A77" s="6" t="s">
        <v>9207</v>
      </c>
      <c r="B77" s="6" t="s">
        <v>9208</v>
      </c>
      <c r="C77" s="6" t="s">
        <v>513</v>
      </c>
      <c r="D77" s="6" t="s">
        <v>9193</v>
      </c>
      <c r="E77" s="6">
        <v>200</v>
      </c>
      <c r="F77" s="6" t="s">
        <v>9167</v>
      </c>
      <c r="G77" s="6" t="s">
        <v>9194</v>
      </c>
    </row>
    <row r="78" spans="1:8">
      <c r="A78" s="6" t="s">
        <v>9207</v>
      </c>
      <c r="B78" s="6" t="s">
        <v>9208</v>
      </c>
      <c r="C78" s="6" t="s">
        <v>513</v>
      </c>
      <c r="D78" s="6" t="s">
        <v>9195</v>
      </c>
      <c r="E78" s="6">
        <v>200</v>
      </c>
      <c r="F78" s="6" t="s">
        <v>9167</v>
      </c>
      <c r="G78" s="6" t="s">
        <v>9196</v>
      </c>
    </row>
    <row r="79" spans="1:8">
      <c r="A79" s="6" t="s">
        <v>9207</v>
      </c>
      <c r="B79" s="6" t="s">
        <v>9208</v>
      </c>
      <c r="C79" s="6" t="s">
        <v>513</v>
      </c>
      <c r="D79" s="6" t="s">
        <v>498</v>
      </c>
      <c r="E79" s="6">
        <v>10</v>
      </c>
      <c r="F79" s="6" t="s">
        <v>9167</v>
      </c>
      <c r="G79" s="6" t="s">
        <v>9250</v>
      </c>
      <c r="H79" s="6" t="s">
        <v>2035</v>
      </c>
    </row>
    <row r="80" spans="1:8">
      <c r="A80" s="6" t="s">
        <v>9251</v>
      </c>
      <c r="B80" s="6" t="s">
        <v>9252</v>
      </c>
      <c r="C80" s="6" t="s">
        <v>496</v>
      </c>
      <c r="D80" s="6" t="s">
        <v>9166</v>
      </c>
      <c r="E80" s="6">
        <v>40</v>
      </c>
      <c r="F80" s="6" t="s">
        <v>9167</v>
      </c>
      <c r="G80" s="6" t="s">
        <v>9168</v>
      </c>
    </row>
    <row r="81" spans="1:7">
      <c r="A81" s="6" t="s">
        <v>9251</v>
      </c>
      <c r="B81" s="6" t="s">
        <v>9252</v>
      </c>
      <c r="C81" s="6" t="s">
        <v>496</v>
      </c>
      <c r="D81" s="6" t="s">
        <v>9112</v>
      </c>
      <c r="E81" s="6">
        <v>30</v>
      </c>
      <c r="F81" s="6" t="s">
        <v>9167</v>
      </c>
      <c r="G81" s="6" t="s">
        <v>9169</v>
      </c>
    </row>
    <row r="82" spans="1:7">
      <c r="A82" s="6" t="s">
        <v>9251</v>
      </c>
      <c r="B82" s="6" t="s">
        <v>9252</v>
      </c>
      <c r="C82" s="6" t="s">
        <v>496</v>
      </c>
      <c r="D82" s="6" t="s">
        <v>9170</v>
      </c>
      <c r="E82" s="6">
        <v>20</v>
      </c>
      <c r="F82" s="6" t="s">
        <v>9167</v>
      </c>
      <c r="G82" s="6" t="s">
        <v>9171</v>
      </c>
    </row>
    <row r="83" spans="1:7">
      <c r="A83" s="6" t="s">
        <v>9251</v>
      </c>
      <c r="B83" s="6" t="s">
        <v>9252</v>
      </c>
      <c r="C83" s="6" t="s">
        <v>496</v>
      </c>
      <c r="D83" s="6" t="s">
        <v>9172</v>
      </c>
      <c r="E83" s="6">
        <v>9</v>
      </c>
      <c r="F83" s="6" t="s">
        <v>9167</v>
      </c>
      <c r="G83" s="6" t="s">
        <v>9173</v>
      </c>
    </row>
    <row r="84" spans="1:7">
      <c r="A84" s="6" t="s">
        <v>9251</v>
      </c>
      <c r="B84" s="6" t="s">
        <v>9252</v>
      </c>
      <c r="C84" s="6" t="s">
        <v>496</v>
      </c>
      <c r="D84" s="6" t="s">
        <v>9174</v>
      </c>
      <c r="E84" s="6">
        <v>9</v>
      </c>
      <c r="F84" s="6" t="s">
        <v>9167</v>
      </c>
      <c r="G84" s="6" t="s">
        <v>9175</v>
      </c>
    </row>
    <row r="85" spans="1:7">
      <c r="A85" s="6" t="s">
        <v>9251</v>
      </c>
      <c r="B85" s="6" t="s">
        <v>9252</v>
      </c>
      <c r="C85" s="6" t="s">
        <v>496</v>
      </c>
      <c r="D85" s="6" t="s">
        <v>9199</v>
      </c>
      <c r="E85" s="6">
        <v>10</v>
      </c>
      <c r="F85" s="6" t="s">
        <v>9167</v>
      </c>
      <c r="G85" s="6" t="s">
        <v>9177</v>
      </c>
    </row>
    <row r="86" spans="1:7">
      <c r="A86" s="6" t="s">
        <v>9251</v>
      </c>
      <c r="B86" s="6" t="s">
        <v>9252</v>
      </c>
      <c r="C86" s="6" t="s">
        <v>496</v>
      </c>
      <c r="D86" s="6" t="s">
        <v>9178</v>
      </c>
      <c r="E86" s="6">
        <v>4</v>
      </c>
      <c r="F86" s="6" t="s">
        <v>9167</v>
      </c>
      <c r="G86" s="6" t="s">
        <v>9179</v>
      </c>
    </row>
    <row r="87" spans="1:7">
      <c r="A87" s="6" t="s">
        <v>9251</v>
      </c>
      <c r="B87" s="6" t="s">
        <v>9252</v>
      </c>
      <c r="C87" s="6" t="s">
        <v>496</v>
      </c>
      <c r="D87" s="6" t="s">
        <v>9200</v>
      </c>
      <c r="E87" s="6">
        <v>10</v>
      </c>
      <c r="F87" s="6" t="s">
        <v>9167</v>
      </c>
      <c r="G87" s="6" t="s">
        <v>9181</v>
      </c>
    </row>
    <row r="88" spans="1:7">
      <c r="A88" s="6" t="s">
        <v>9251</v>
      </c>
      <c r="B88" s="6" t="s">
        <v>9252</v>
      </c>
      <c r="C88" s="6" t="s">
        <v>496</v>
      </c>
      <c r="D88" s="6" t="s">
        <v>9201</v>
      </c>
      <c r="E88" s="6">
        <v>2</v>
      </c>
      <c r="F88" s="6" t="s">
        <v>9167</v>
      </c>
      <c r="G88" s="6" t="s">
        <v>9183</v>
      </c>
    </row>
    <row r="89" spans="1:7">
      <c r="A89" s="6" t="s">
        <v>9251</v>
      </c>
      <c r="B89" s="6" t="s">
        <v>9252</v>
      </c>
      <c r="C89" s="6" t="s">
        <v>496</v>
      </c>
      <c r="D89" s="6" t="s">
        <v>9184</v>
      </c>
      <c r="E89" s="6">
        <v>10</v>
      </c>
      <c r="F89" s="6" t="s">
        <v>9167</v>
      </c>
      <c r="G89" s="6" t="s">
        <v>9185</v>
      </c>
    </row>
    <row r="90" spans="1:7">
      <c r="A90" s="6" t="s">
        <v>9251</v>
      </c>
      <c r="B90" s="6" t="s">
        <v>9252</v>
      </c>
      <c r="C90" s="6" t="s">
        <v>496</v>
      </c>
      <c r="D90" s="6" t="s">
        <v>9186</v>
      </c>
      <c r="E90" s="6">
        <v>6</v>
      </c>
      <c r="F90" s="6" t="s">
        <v>9167</v>
      </c>
      <c r="G90" s="6" t="s">
        <v>9187</v>
      </c>
    </row>
    <row r="91" spans="1:7">
      <c r="A91" s="6" t="s">
        <v>9251</v>
      </c>
      <c r="B91" s="6" t="s">
        <v>9252</v>
      </c>
      <c r="C91" s="6" t="s">
        <v>496</v>
      </c>
      <c r="D91" s="6" t="s">
        <v>9188</v>
      </c>
      <c r="E91" s="6">
        <v>36</v>
      </c>
      <c r="F91" s="6" t="s">
        <v>9167</v>
      </c>
      <c r="G91" s="6" t="s">
        <v>9189</v>
      </c>
    </row>
    <row r="92" spans="1:7">
      <c r="A92" s="6" t="s">
        <v>9251</v>
      </c>
      <c r="B92" s="6" t="s">
        <v>9252</v>
      </c>
      <c r="C92" s="6" t="s">
        <v>496</v>
      </c>
      <c r="D92" s="6" t="s">
        <v>9253</v>
      </c>
      <c r="E92" s="6">
        <v>10</v>
      </c>
      <c r="F92" s="6" t="s">
        <v>9167</v>
      </c>
      <c r="G92" s="6" t="s">
        <v>9254</v>
      </c>
    </row>
    <row r="93" spans="1:7">
      <c r="A93" s="6" t="s">
        <v>9251</v>
      </c>
      <c r="B93" s="6" t="s">
        <v>9252</v>
      </c>
      <c r="C93" s="6" t="s">
        <v>496</v>
      </c>
      <c r="D93" s="6" t="s">
        <v>9255</v>
      </c>
      <c r="E93" s="6">
        <v>8</v>
      </c>
      <c r="F93" s="6" t="s">
        <v>9167</v>
      </c>
      <c r="G93" s="6" t="s">
        <v>9256</v>
      </c>
    </row>
    <row r="94" spans="1:7">
      <c r="A94" s="6" t="s">
        <v>9251</v>
      </c>
      <c r="B94" s="6" t="s">
        <v>9252</v>
      </c>
      <c r="C94" s="6" t="s">
        <v>496</v>
      </c>
      <c r="D94" s="6" t="s">
        <v>9257</v>
      </c>
      <c r="E94" s="6">
        <v>10</v>
      </c>
      <c r="F94" s="6" t="s">
        <v>9167</v>
      </c>
      <c r="G94" s="6" t="s">
        <v>9258</v>
      </c>
    </row>
    <row r="95" spans="1:7">
      <c r="A95" s="6" t="s">
        <v>9251</v>
      </c>
      <c r="B95" s="6" t="s">
        <v>9252</v>
      </c>
      <c r="C95" s="6" t="s">
        <v>496</v>
      </c>
      <c r="D95" s="6" t="s">
        <v>9259</v>
      </c>
      <c r="E95" s="6">
        <v>8</v>
      </c>
      <c r="F95" s="6" t="s">
        <v>9167</v>
      </c>
      <c r="G95" s="6" t="s">
        <v>9260</v>
      </c>
    </row>
    <row r="96" spans="1:7">
      <c r="A96" s="6" t="s">
        <v>9251</v>
      </c>
      <c r="B96" s="6" t="s">
        <v>9252</v>
      </c>
      <c r="C96" s="6" t="s">
        <v>496</v>
      </c>
      <c r="D96" s="6" t="s">
        <v>2226</v>
      </c>
      <c r="E96" s="6">
        <v>1</v>
      </c>
      <c r="F96" s="6" t="s">
        <v>9167</v>
      </c>
      <c r="G96" s="6" t="s">
        <v>9261</v>
      </c>
    </row>
    <row r="97" spans="1:7">
      <c r="A97" s="6" t="s">
        <v>9251</v>
      </c>
      <c r="B97" s="6" t="s">
        <v>9252</v>
      </c>
      <c r="C97" s="6" t="s">
        <v>496</v>
      </c>
      <c r="D97" s="6" t="s">
        <v>9262</v>
      </c>
      <c r="E97" s="6">
        <v>120</v>
      </c>
      <c r="F97" s="6" t="s">
        <v>9167</v>
      </c>
      <c r="G97" s="6" t="s">
        <v>9263</v>
      </c>
    </row>
    <row r="98" spans="1:7">
      <c r="A98" s="6" t="s">
        <v>9251</v>
      </c>
      <c r="B98" s="6" t="s">
        <v>9252</v>
      </c>
      <c r="C98" s="6" t="s">
        <v>513</v>
      </c>
      <c r="D98" s="6" t="s">
        <v>9061</v>
      </c>
      <c r="E98" s="6">
        <v>4</v>
      </c>
      <c r="F98" s="6" t="s">
        <v>9167</v>
      </c>
      <c r="G98" s="6" t="s">
        <v>9206</v>
      </c>
    </row>
    <row r="99" spans="1:7">
      <c r="A99" s="6" t="s">
        <v>9251</v>
      </c>
      <c r="B99" s="6" t="s">
        <v>9252</v>
      </c>
      <c r="C99" s="6" t="s">
        <v>513</v>
      </c>
      <c r="D99" s="6" t="s">
        <v>9193</v>
      </c>
      <c r="E99" s="6">
        <v>200</v>
      </c>
      <c r="F99" s="6" t="s">
        <v>9167</v>
      </c>
      <c r="G99" s="6" t="s">
        <v>9194</v>
      </c>
    </row>
    <row r="100" spans="1:7">
      <c r="A100" s="6" t="s">
        <v>9251</v>
      </c>
      <c r="B100" s="6" t="s">
        <v>9252</v>
      </c>
      <c r="C100" s="6" t="s">
        <v>513</v>
      </c>
      <c r="D100" s="6" t="s">
        <v>9195</v>
      </c>
      <c r="E100" s="6">
        <v>200</v>
      </c>
      <c r="F100" s="6" t="s">
        <v>9167</v>
      </c>
      <c r="G100" s="6" t="s">
        <v>9196</v>
      </c>
    </row>
    <row r="101" spans="1:7">
      <c r="A101" s="6" t="s">
        <v>9251</v>
      </c>
      <c r="B101" s="6" t="s">
        <v>9252</v>
      </c>
      <c r="C101" s="6" t="s">
        <v>513</v>
      </c>
      <c r="D101" s="6" t="s">
        <v>9264</v>
      </c>
      <c r="E101" s="6">
        <v>10</v>
      </c>
      <c r="F101" s="6" t="s">
        <v>9167</v>
      </c>
      <c r="G101" s="6" t="s">
        <v>9265</v>
      </c>
    </row>
    <row r="102" spans="1:7">
      <c r="A102" s="6" t="s">
        <v>9266</v>
      </c>
      <c r="B102" s="6" t="s">
        <v>9267</v>
      </c>
      <c r="C102" s="6" t="s">
        <v>496</v>
      </c>
      <c r="D102" s="6" t="s">
        <v>9166</v>
      </c>
      <c r="E102" s="6">
        <v>40</v>
      </c>
      <c r="F102" s="6" t="s">
        <v>9167</v>
      </c>
      <c r="G102" s="6" t="s">
        <v>9168</v>
      </c>
    </row>
    <row r="103" spans="1:7">
      <c r="A103" s="6" t="s">
        <v>9266</v>
      </c>
      <c r="B103" s="6" t="s">
        <v>9267</v>
      </c>
      <c r="C103" s="6" t="s">
        <v>496</v>
      </c>
      <c r="D103" s="6" t="s">
        <v>9112</v>
      </c>
      <c r="E103" s="6">
        <v>30</v>
      </c>
      <c r="F103" s="6" t="s">
        <v>9167</v>
      </c>
      <c r="G103" s="6" t="s">
        <v>9169</v>
      </c>
    </row>
    <row r="104" spans="1:7">
      <c r="A104" s="6" t="s">
        <v>9266</v>
      </c>
      <c r="B104" s="6" t="s">
        <v>9267</v>
      </c>
      <c r="C104" s="6" t="s">
        <v>496</v>
      </c>
      <c r="D104" s="6" t="s">
        <v>9170</v>
      </c>
      <c r="E104" s="6">
        <v>20</v>
      </c>
      <c r="F104" s="6" t="s">
        <v>9167</v>
      </c>
      <c r="G104" s="6" t="s">
        <v>9171</v>
      </c>
    </row>
    <row r="105" spans="1:7">
      <c r="A105" s="6" t="s">
        <v>9266</v>
      </c>
      <c r="B105" s="6" t="s">
        <v>9267</v>
      </c>
      <c r="C105" s="6" t="s">
        <v>496</v>
      </c>
      <c r="D105" s="6" t="s">
        <v>9172</v>
      </c>
      <c r="E105" s="6">
        <v>9</v>
      </c>
      <c r="F105" s="6" t="s">
        <v>9167</v>
      </c>
      <c r="G105" s="6" t="s">
        <v>9173</v>
      </c>
    </row>
    <row r="106" spans="1:7">
      <c r="A106" s="6" t="s">
        <v>9266</v>
      </c>
      <c r="B106" s="6" t="s">
        <v>9267</v>
      </c>
      <c r="C106" s="6" t="s">
        <v>496</v>
      </c>
      <c r="D106" s="6" t="s">
        <v>9174</v>
      </c>
      <c r="E106" s="6">
        <v>9</v>
      </c>
      <c r="F106" s="6" t="s">
        <v>9167</v>
      </c>
      <c r="G106" s="6" t="s">
        <v>9175</v>
      </c>
    </row>
    <row r="107" spans="1:7">
      <c r="A107" s="6" t="s">
        <v>9266</v>
      </c>
      <c r="B107" s="6" t="s">
        <v>9267</v>
      </c>
      <c r="C107" s="6" t="s">
        <v>496</v>
      </c>
      <c r="D107" s="6" t="s">
        <v>9199</v>
      </c>
      <c r="E107" s="6">
        <v>10</v>
      </c>
      <c r="F107" s="6" t="s">
        <v>9167</v>
      </c>
      <c r="G107" s="6" t="s">
        <v>9177</v>
      </c>
    </row>
    <row r="108" spans="1:7">
      <c r="A108" s="6" t="s">
        <v>9266</v>
      </c>
      <c r="B108" s="6" t="s">
        <v>9267</v>
      </c>
      <c r="C108" s="6" t="s">
        <v>496</v>
      </c>
      <c r="D108" s="6" t="s">
        <v>9178</v>
      </c>
      <c r="E108" s="6">
        <v>4</v>
      </c>
      <c r="F108" s="6" t="s">
        <v>9167</v>
      </c>
      <c r="G108" s="6" t="s">
        <v>9179</v>
      </c>
    </row>
    <row r="109" spans="1:7">
      <c r="A109" s="6" t="s">
        <v>9266</v>
      </c>
      <c r="B109" s="6" t="s">
        <v>9267</v>
      </c>
      <c r="C109" s="6" t="s">
        <v>496</v>
      </c>
      <c r="D109" s="6" t="s">
        <v>9200</v>
      </c>
      <c r="E109" s="6">
        <v>10</v>
      </c>
      <c r="F109" s="6" t="s">
        <v>9167</v>
      </c>
      <c r="G109" s="6" t="s">
        <v>9181</v>
      </c>
    </row>
    <row r="110" spans="1:7">
      <c r="A110" s="6" t="s">
        <v>9266</v>
      </c>
      <c r="B110" s="6" t="s">
        <v>9267</v>
      </c>
      <c r="C110" s="6" t="s">
        <v>496</v>
      </c>
      <c r="D110" s="6" t="s">
        <v>9201</v>
      </c>
      <c r="E110" s="6">
        <v>2</v>
      </c>
      <c r="F110" s="6" t="s">
        <v>9167</v>
      </c>
      <c r="G110" s="6" t="s">
        <v>9183</v>
      </c>
    </row>
    <row r="111" spans="1:7">
      <c r="A111" s="6" t="s">
        <v>9266</v>
      </c>
      <c r="B111" s="6" t="s">
        <v>9267</v>
      </c>
      <c r="C111" s="6" t="s">
        <v>496</v>
      </c>
      <c r="D111" s="6" t="s">
        <v>9184</v>
      </c>
      <c r="E111" s="6">
        <v>10</v>
      </c>
      <c r="F111" s="6" t="s">
        <v>9167</v>
      </c>
      <c r="G111" s="6" t="s">
        <v>9185</v>
      </c>
    </row>
    <row r="112" spans="1:7">
      <c r="A112" s="6" t="s">
        <v>9266</v>
      </c>
      <c r="B112" s="6" t="s">
        <v>9267</v>
      </c>
      <c r="C112" s="6" t="s">
        <v>496</v>
      </c>
      <c r="D112" s="6" t="s">
        <v>9186</v>
      </c>
      <c r="E112" s="6">
        <v>6</v>
      </c>
      <c r="F112" s="6" t="s">
        <v>9167</v>
      </c>
      <c r="G112" s="6" t="s">
        <v>9187</v>
      </c>
    </row>
    <row r="113" spans="1:8">
      <c r="A113" s="6" t="s">
        <v>9266</v>
      </c>
      <c r="B113" s="6" t="s">
        <v>9267</v>
      </c>
      <c r="C113" s="6" t="s">
        <v>496</v>
      </c>
      <c r="D113" s="6" t="s">
        <v>9188</v>
      </c>
      <c r="E113" s="6">
        <v>36</v>
      </c>
      <c r="F113" s="6" t="s">
        <v>9167</v>
      </c>
      <c r="G113" s="6" t="s">
        <v>9189</v>
      </c>
    </row>
    <row r="114" spans="1:8">
      <c r="A114" s="6" t="s">
        <v>9266</v>
      </c>
      <c r="B114" s="6" t="s">
        <v>9267</v>
      </c>
      <c r="C114" s="6" t="s">
        <v>496</v>
      </c>
      <c r="D114" s="6" t="s">
        <v>498</v>
      </c>
      <c r="E114" s="6">
        <v>20</v>
      </c>
      <c r="F114" s="6" t="s">
        <v>9167</v>
      </c>
      <c r="G114" s="6" t="s">
        <v>9190</v>
      </c>
      <c r="H114" s="6" t="s">
        <v>2035</v>
      </c>
    </row>
    <row r="115" spans="1:8">
      <c r="A115" s="6" t="s">
        <v>9266</v>
      </c>
      <c r="B115" s="6" t="s">
        <v>9267</v>
      </c>
      <c r="C115" s="6" t="s">
        <v>496</v>
      </c>
      <c r="D115" s="6" t="s">
        <v>9268</v>
      </c>
      <c r="E115" s="6">
        <v>1</v>
      </c>
      <c r="F115" s="6" t="s">
        <v>9167</v>
      </c>
      <c r="G115" s="6" t="s">
        <v>9269</v>
      </c>
    </row>
    <row r="116" spans="1:8">
      <c r="A116" s="6" t="s">
        <v>9266</v>
      </c>
      <c r="B116" s="6" t="s">
        <v>9267</v>
      </c>
      <c r="C116" s="6" t="s">
        <v>496</v>
      </c>
      <c r="D116" s="6" t="s">
        <v>2007</v>
      </c>
      <c r="E116" s="6">
        <v>1</v>
      </c>
      <c r="F116" s="6" t="s">
        <v>9167</v>
      </c>
      <c r="G116" s="6" t="s">
        <v>9270</v>
      </c>
    </row>
    <row r="117" spans="1:8">
      <c r="A117" s="6" t="s">
        <v>9266</v>
      </c>
      <c r="B117" s="6" t="s">
        <v>9267</v>
      </c>
      <c r="C117" s="6" t="s">
        <v>496</v>
      </c>
      <c r="D117" s="6" t="s">
        <v>2009</v>
      </c>
      <c r="E117" s="6">
        <v>11</v>
      </c>
      <c r="F117" s="6" t="s">
        <v>9167</v>
      </c>
      <c r="G117" s="6" t="s">
        <v>9271</v>
      </c>
    </row>
    <row r="118" spans="1:8">
      <c r="A118" s="6" t="s">
        <v>9266</v>
      </c>
      <c r="B118" s="6" t="s">
        <v>9267</v>
      </c>
      <c r="C118" s="6" t="s">
        <v>513</v>
      </c>
      <c r="D118" s="6" t="s">
        <v>9061</v>
      </c>
      <c r="E118" s="6">
        <v>4</v>
      </c>
      <c r="F118" s="6" t="s">
        <v>9167</v>
      </c>
      <c r="G118" s="6" t="s">
        <v>9206</v>
      </c>
    </row>
    <row r="119" spans="1:8">
      <c r="A119" s="6" t="s">
        <v>9266</v>
      </c>
      <c r="B119" s="6" t="s">
        <v>9267</v>
      </c>
      <c r="C119" s="6" t="s">
        <v>513</v>
      </c>
      <c r="D119" s="6" t="s">
        <v>9193</v>
      </c>
      <c r="E119" s="6">
        <v>200</v>
      </c>
      <c r="F119" s="6" t="s">
        <v>9167</v>
      </c>
      <c r="G119" s="6" t="s">
        <v>9194</v>
      </c>
    </row>
    <row r="120" spans="1:8">
      <c r="A120" s="6" t="s">
        <v>9266</v>
      </c>
      <c r="B120" s="6" t="s">
        <v>9267</v>
      </c>
      <c r="C120" s="6" t="s">
        <v>513</v>
      </c>
      <c r="D120" s="6" t="s">
        <v>9195</v>
      </c>
      <c r="E120" s="6">
        <v>200</v>
      </c>
      <c r="F120" s="6" t="s">
        <v>9167</v>
      </c>
      <c r="G120" s="6" t="s">
        <v>9196</v>
      </c>
    </row>
    <row r="121" spans="1:8">
      <c r="A121" s="6" t="s">
        <v>9272</v>
      </c>
      <c r="B121" s="6" t="s">
        <v>9273</v>
      </c>
      <c r="C121" s="6" t="s">
        <v>496</v>
      </c>
      <c r="D121" s="6" t="s">
        <v>9166</v>
      </c>
      <c r="E121" s="6">
        <v>40</v>
      </c>
      <c r="F121" s="6" t="s">
        <v>9167</v>
      </c>
      <c r="G121" s="6" t="s">
        <v>9168</v>
      </c>
    </row>
    <row r="122" spans="1:8">
      <c r="A122" s="6" t="s">
        <v>9272</v>
      </c>
      <c r="B122" s="6" t="s">
        <v>9273</v>
      </c>
      <c r="C122" s="6" t="s">
        <v>496</v>
      </c>
      <c r="D122" s="6" t="s">
        <v>9112</v>
      </c>
      <c r="E122" s="6">
        <v>100</v>
      </c>
      <c r="F122" s="6" t="s">
        <v>9167</v>
      </c>
      <c r="G122" s="6" t="s">
        <v>9169</v>
      </c>
    </row>
    <row r="123" spans="1:8">
      <c r="A123" s="6" t="s">
        <v>9272</v>
      </c>
      <c r="B123" s="6" t="s">
        <v>9273</v>
      </c>
      <c r="C123" s="6" t="s">
        <v>496</v>
      </c>
      <c r="D123" s="6" t="s">
        <v>9170</v>
      </c>
      <c r="E123" s="6">
        <v>20</v>
      </c>
      <c r="F123" s="6" t="s">
        <v>9167</v>
      </c>
      <c r="G123" s="6" t="s">
        <v>9171</v>
      </c>
    </row>
    <row r="124" spans="1:8">
      <c r="A124" s="6" t="s">
        <v>9272</v>
      </c>
      <c r="B124" s="6" t="s">
        <v>9273</v>
      </c>
      <c r="C124" s="6" t="s">
        <v>496</v>
      </c>
      <c r="D124" s="6" t="s">
        <v>9172</v>
      </c>
      <c r="E124" s="6">
        <v>9</v>
      </c>
      <c r="F124" s="6" t="s">
        <v>9167</v>
      </c>
      <c r="G124" s="6" t="s">
        <v>9173</v>
      </c>
    </row>
    <row r="125" spans="1:8">
      <c r="A125" s="6" t="s">
        <v>9272</v>
      </c>
      <c r="B125" s="6" t="s">
        <v>9273</v>
      </c>
      <c r="C125" s="6" t="s">
        <v>496</v>
      </c>
      <c r="D125" s="6" t="s">
        <v>9174</v>
      </c>
      <c r="E125" s="6">
        <v>9</v>
      </c>
      <c r="F125" s="6" t="s">
        <v>9167</v>
      </c>
      <c r="G125" s="6" t="s">
        <v>9175</v>
      </c>
    </row>
    <row r="126" spans="1:8">
      <c r="A126" s="6" t="s">
        <v>9272</v>
      </c>
      <c r="B126" s="6" t="s">
        <v>9273</v>
      </c>
      <c r="C126" s="6" t="s">
        <v>496</v>
      </c>
      <c r="D126" s="6" t="s">
        <v>9199</v>
      </c>
      <c r="E126" s="6">
        <v>10</v>
      </c>
      <c r="F126" s="6" t="s">
        <v>9167</v>
      </c>
      <c r="G126" s="6" t="s">
        <v>9177</v>
      </c>
    </row>
    <row r="127" spans="1:8">
      <c r="A127" s="6" t="s">
        <v>9272</v>
      </c>
      <c r="B127" s="6" t="s">
        <v>9273</v>
      </c>
      <c r="C127" s="6" t="s">
        <v>496</v>
      </c>
      <c r="D127" s="6" t="s">
        <v>9178</v>
      </c>
      <c r="E127" s="6">
        <v>4</v>
      </c>
      <c r="F127" s="6" t="s">
        <v>9167</v>
      </c>
      <c r="G127" s="6" t="s">
        <v>9179</v>
      </c>
    </row>
    <row r="128" spans="1:8">
      <c r="A128" s="6" t="s">
        <v>9272</v>
      </c>
      <c r="B128" s="6" t="s">
        <v>9273</v>
      </c>
      <c r="C128" s="6" t="s">
        <v>496</v>
      </c>
      <c r="D128" s="6" t="s">
        <v>9200</v>
      </c>
      <c r="E128" s="6">
        <v>10</v>
      </c>
      <c r="F128" s="6" t="s">
        <v>9167</v>
      </c>
      <c r="G128" s="6" t="s">
        <v>9181</v>
      </c>
    </row>
    <row r="129" spans="1:8">
      <c r="A129" s="6" t="s">
        <v>9272</v>
      </c>
      <c r="B129" s="6" t="s">
        <v>9273</v>
      </c>
      <c r="C129" s="6" t="s">
        <v>496</v>
      </c>
      <c r="D129" s="6" t="s">
        <v>9201</v>
      </c>
      <c r="E129" s="6">
        <v>2</v>
      </c>
      <c r="F129" s="6" t="s">
        <v>9167</v>
      </c>
      <c r="G129" s="6" t="s">
        <v>9183</v>
      </c>
    </row>
    <row r="130" spans="1:8">
      <c r="A130" s="6" t="s">
        <v>9272</v>
      </c>
      <c r="B130" s="6" t="s">
        <v>9273</v>
      </c>
      <c r="C130" s="6" t="s">
        <v>496</v>
      </c>
      <c r="D130" s="6" t="s">
        <v>9184</v>
      </c>
      <c r="E130" s="6">
        <v>10</v>
      </c>
      <c r="F130" s="6" t="s">
        <v>9167</v>
      </c>
      <c r="G130" s="6" t="s">
        <v>9185</v>
      </c>
    </row>
    <row r="131" spans="1:8">
      <c r="A131" s="6" t="s">
        <v>9272</v>
      </c>
      <c r="B131" s="6" t="s">
        <v>9273</v>
      </c>
      <c r="C131" s="6" t="s">
        <v>496</v>
      </c>
      <c r="D131" s="6" t="s">
        <v>9186</v>
      </c>
      <c r="E131" s="6">
        <v>6</v>
      </c>
      <c r="F131" s="6" t="s">
        <v>9167</v>
      </c>
      <c r="G131" s="6" t="s">
        <v>9187</v>
      </c>
    </row>
    <row r="132" spans="1:8">
      <c r="A132" s="6" t="s">
        <v>9272</v>
      </c>
      <c r="B132" s="6" t="s">
        <v>9273</v>
      </c>
      <c r="C132" s="6" t="s">
        <v>496</v>
      </c>
      <c r="D132" s="6" t="s">
        <v>9188</v>
      </c>
      <c r="E132" s="6">
        <v>36</v>
      </c>
      <c r="F132" s="6" t="s">
        <v>9167</v>
      </c>
      <c r="G132" s="6" t="s">
        <v>9189</v>
      </c>
    </row>
    <row r="133" spans="1:8">
      <c r="A133" s="6" t="s">
        <v>9272</v>
      </c>
      <c r="B133" s="6" t="s">
        <v>9273</v>
      </c>
      <c r="C133" s="6" t="s">
        <v>496</v>
      </c>
      <c r="D133" s="6" t="s">
        <v>498</v>
      </c>
      <c r="E133" s="6">
        <v>20</v>
      </c>
      <c r="F133" s="6" t="s">
        <v>9167</v>
      </c>
      <c r="G133" s="6" t="s">
        <v>9190</v>
      </c>
      <c r="H133" s="6" t="s">
        <v>2035</v>
      </c>
    </row>
    <row r="134" spans="1:8">
      <c r="A134" s="6" t="s">
        <v>9272</v>
      </c>
      <c r="B134" s="6" t="s">
        <v>9273</v>
      </c>
      <c r="C134" s="6" t="s">
        <v>496</v>
      </c>
      <c r="D134" s="6" t="s">
        <v>9274</v>
      </c>
      <c r="E134" s="6">
        <v>2</v>
      </c>
      <c r="F134" s="6" t="s">
        <v>9167</v>
      </c>
      <c r="G134" s="6" t="s">
        <v>9275</v>
      </c>
    </row>
    <row r="135" spans="1:8">
      <c r="A135" s="6" t="s">
        <v>9272</v>
      </c>
      <c r="B135" s="6" t="s">
        <v>9273</v>
      </c>
      <c r="C135" s="6" t="s">
        <v>513</v>
      </c>
      <c r="D135" s="6" t="s">
        <v>9061</v>
      </c>
      <c r="E135" s="6">
        <v>4</v>
      </c>
      <c r="F135" s="6" t="s">
        <v>9167</v>
      </c>
      <c r="G135" s="6" t="s">
        <v>9192</v>
      </c>
    </row>
    <row r="136" spans="1:8">
      <c r="A136" s="6" t="s">
        <v>9272</v>
      </c>
      <c r="B136" s="6" t="s">
        <v>9273</v>
      </c>
      <c r="C136" s="6" t="s">
        <v>513</v>
      </c>
      <c r="D136" s="6" t="s">
        <v>9193</v>
      </c>
      <c r="E136" s="6">
        <v>200</v>
      </c>
      <c r="F136" s="6" t="s">
        <v>9167</v>
      </c>
      <c r="G136" s="6" t="s">
        <v>9276</v>
      </c>
    </row>
    <row r="137" spans="1:8">
      <c r="A137" s="6" t="s">
        <v>9272</v>
      </c>
      <c r="B137" s="6" t="s">
        <v>9273</v>
      </c>
      <c r="C137" s="6" t="s">
        <v>513</v>
      </c>
      <c r="D137" s="6" t="s">
        <v>9195</v>
      </c>
      <c r="E137" s="6">
        <v>200</v>
      </c>
      <c r="F137" s="6" t="s">
        <v>9167</v>
      </c>
      <c r="G137" s="6" t="s">
        <v>9277</v>
      </c>
    </row>
    <row r="138" spans="1:8">
      <c r="A138" s="6" t="s">
        <v>9278</v>
      </c>
      <c r="B138" s="6" t="s">
        <v>9279</v>
      </c>
      <c r="C138" s="6" t="s">
        <v>496</v>
      </c>
      <c r="D138" s="6" t="s">
        <v>9166</v>
      </c>
      <c r="E138" s="6">
        <v>40</v>
      </c>
      <c r="F138" s="6" t="s">
        <v>9167</v>
      </c>
      <c r="G138" s="6" t="s">
        <v>9168</v>
      </c>
    </row>
    <row r="139" spans="1:8">
      <c r="A139" s="6" t="s">
        <v>9278</v>
      </c>
      <c r="B139" s="6" t="s">
        <v>9279</v>
      </c>
      <c r="C139" s="6" t="s">
        <v>496</v>
      </c>
      <c r="D139" s="6" t="s">
        <v>9112</v>
      </c>
      <c r="E139" s="6">
        <v>100</v>
      </c>
      <c r="F139" s="6" t="s">
        <v>9167</v>
      </c>
      <c r="G139" s="6" t="s">
        <v>9169</v>
      </c>
    </row>
    <row r="140" spans="1:8">
      <c r="A140" s="6" t="s">
        <v>9278</v>
      </c>
      <c r="B140" s="6" t="s">
        <v>9279</v>
      </c>
      <c r="C140" s="6" t="s">
        <v>496</v>
      </c>
      <c r="D140" s="6" t="s">
        <v>9170</v>
      </c>
      <c r="E140" s="6">
        <v>20</v>
      </c>
      <c r="F140" s="6" t="s">
        <v>9167</v>
      </c>
      <c r="G140" s="6" t="s">
        <v>9171</v>
      </c>
    </row>
    <row r="141" spans="1:8">
      <c r="A141" s="6" t="s">
        <v>9278</v>
      </c>
      <c r="B141" s="6" t="s">
        <v>9279</v>
      </c>
      <c r="C141" s="6" t="s">
        <v>496</v>
      </c>
      <c r="D141" s="6" t="s">
        <v>9172</v>
      </c>
      <c r="E141" s="6">
        <v>9</v>
      </c>
      <c r="F141" s="6" t="s">
        <v>9167</v>
      </c>
      <c r="G141" s="6" t="s">
        <v>9173</v>
      </c>
    </row>
    <row r="142" spans="1:8">
      <c r="A142" s="6" t="s">
        <v>9278</v>
      </c>
      <c r="B142" s="6" t="s">
        <v>9279</v>
      </c>
      <c r="C142" s="6" t="s">
        <v>496</v>
      </c>
      <c r="D142" s="6" t="s">
        <v>9174</v>
      </c>
      <c r="E142" s="6">
        <v>9</v>
      </c>
      <c r="F142" s="6" t="s">
        <v>9167</v>
      </c>
      <c r="G142" s="6" t="s">
        <v>9175</v>
      </c>
    </row>
    <row r="143" spans="1:8">
      <c r="A143" s="6" t="s">
        <v>9278</v>
      </c>
      <c r="B143" s="6" t="s">
        <v>9279</v>
      </c>
      <c r="C143" s="6" t="s">
        <v>496</v>
      </c>
      <c r="D143" s="6" t="s">
        <v>9199</v>
      </c>
      <c r="E143" s="6">
        <v>10</v>
      </c>
      <c r="F143" s="6" t="s">
        <v>9167</v>
      </c>
      <c r="G143" s="6" t="s">
        <v>9177</v>
      </c>
    </row>
    <row r="144" spans="1:8">
      <c r="A144" s="6" t="s">
        <v>9278</v>
      </c>
      <c r="B144" s="6" t="s">
        <v>9279</v>
      </c>
      <c r="C144" s="6" t="s">
        <v>496</v>
      </c>
      <c r="D144" s="6" t="s">
        <v>9178</v>
      </c>
      <c r="E144" s="6">
        <v>4</v>
      </c>
      <c r="F144" s="6" t="s">
        <v>9167</v>
      </c>
      <c r="G144" s="6" t="s">
        <v>9179</v>
      </c>
    </row>
    <row r="145" spans="1:8">
      <c r="A145" s="6" t="s">
        <v>9278</v>
      </c>
      <c r="B145" s="6" t="s">
        <v>9279</v>
      </c>
      <c r="C145" s="6" t="s">
        <v>496</v>
      </c>
      <c r="D145" s="6" t="s">
        <v>9200</v>
      </c>
      <c r="E145" s="6">
        <v>10</v>
      </c>
      <c r="F145" s="6" t="s">
        <v>9167</v>
      </c>
      <c r="G145" s="6" t="s">
        <v>9181</v>
      </c>
    </row>
    <row r="146" spans="1:8">
      <c r="A146" s="6" t="s">
        <v>9278</v>
      </c>
      <c r="B146" s="6" t="s">
        <v>9279</v>
      </c>
      <c r="C146" s="6" t="s">
        <v>496</v>
      </c>
      <c r="D146" s="6" t="s">
        <v>9201</v>
      </c>
      <c r="E146" s="6">
        <v>2</v>
      </c>
      <c r="F146" s="6" t="s">
        <v>9167</v>
      </c>
      <c r="G146" s="6" t="s">
        <v>9183</v>
      </c>
    </row>
    <row r="147" spans="1:8">
      <c r="A147" s="6" t="s">
        <v>9278</v>
      </c>
      <c r="B147" s="6" t="s">
        <v>9279</v>
      </c>
      <c r="C147" s="6" t="s">
        <v>496</v>
      </c>
      <c r="D147" s="6" t="s">
        <v>9184</v>
      </c>
      <c r="E147" s="6">
        <v>10</v>
      </c>
      <c r="F147" s="6" t="s">
        <v>9167</v>
      </c>
      <c r="G147" s="6" t="s">
        <v>9185</v>
      </c>
    </row>
    <row r="148" spans="1:8">
      <c r="A148" s="6" t="s">
        <v>9278</v>
      </c>
      <c r="B148" s="6" t="s">
        <v>9279</v>
      </c>
      <c r="C148" s="6" t="s">
        <v>496</v>
      </c>
      <c r="D148" s="6" t="s">
        <v>9186</v>
      </c>
      <c r="E148" s="6">
        <v>6</v>
      </c>
      <c r="F148" s="6" t="s">
        <v>9167</v>
      </c>
      <c r="G148" s="6" t="s">
        <v>9187</v>
      </c>
    </row>
    <row r="149" spans="1:8">
      <c r="A149" s="6" t="s">
        <v>9278</v>
      </c>
      <c r="B149" s="6" t="s">
        <v>9279</v>
      </c>
      <c r="C149" s="6" t="s">
        <v>496</v>
      </c>
      <c r="D149" s="6" t="s">
        <v>9188</v>
      </c>
      <c r="E149" s="6">
        <v>36</v>
      </c>
      <c r="F149" s="6" t="s">
        <v>9167</v>
      </c>
      <c r="G149" s="6" t="s">
        <v>9189</v>
      </c>
    </row>
    <row r="150" spans="1:8">
      <c r="A150" s="6" t="s">
        <v>9278</v>
      </c>
      <c r="B150" s="6" t="s">
        <v>9279</v>
      </c>
      <c r="C150" s="6" t="s">
        <v>496</v>
      </c>
      <c r="D150" s="6" t="s">
        <v>498</v>
      </c>
      <c r="E150" s="6">
        <v>20</v>
      </c>
      <c r="F150" s="6" t="s">
        <v>9167</v>
      </c>
      <c r="G150" s="6" t="s">
        <v>9190</v>
      </c>
      <c r="H150" s="6" t="s">
        <v>2035</v>
      </c>
    </row>
    <row r="151" spans="1:8">
      <c r="A151" s="6" t="s">
        <v>9278</v>
      </c>
      <c r="B151" s="6" t="s">
        <v>9279</v>
      </c>
      <c r="C151" s="6" t="s">
        <v>496</v>
      </c>
      <c r="D151" s="6" t="s">
        <v>9280</v>
      </c>
      <c r="E151" s="6">
        <v>1</v>
      </c>
      <c r="F151" s="6" t="s">
        <v>9167</v>
      </c>
      <c r="G151" s="6" t="s">
        <v>9281</v>
      </c>
    </row>
    <row r="152" spans="1:8">
      <c r="A152" s="6" t="s">
        <v>9278</v>
      </c>
      <c r="B152" s="6" t="s">
        <v>9279</v>
      </c>
      <c r="C152" s="6" t="s">
        <v>496</v>
      </c>
      <c r="D152" s="6" t="s">
        <v>3079</v>
      </c>
      <c r="E152" s="6">
        <v>2</v>
      </c>
      <c r="F152" s="6" t="s">
        <v>9167</v>
      </c>
      <c r="G152" s="6" t="s">
        <v>9282</v>
      </c>
      <c r="H152" s="6" t="s">
        <v>3083</v>
      </c>
    </row>
    <row r="153" spans="1:8">
      <c r="A153" s="6" t="s">
        <v>9278</v>
      </c>
      <c r="B153" s="6" t="s">
        <v>9283</v>
      </c>
      <c r="C153" s="6" t="s">
        <v>496</v>
      </c>
      <c r="D153" s="6" t="s">
        <v>9284</v>
      </c>
      <c r="E153" s="6">
        <v>1</v>
      </c>
      <c r="F153" s="6" t="s">
        <v>9167</v>
      </c>
      <c r="G153" s="6" t="s">
        <v>9285</v>
      </c>
    </row>
    <row r="154" spans="1:8">
      <c r="A154" s="6" t="s">
        <v>9278</v>
      </c>
      <c r="B154" s="6" t="s">
        <v>9279</v>
      </c>
      <c r="C154" s="6" t="s">
        <v>496</v>
      </c>
      <c r="D154" s="6" t="s">
        <v>3084</v>
      </c>
      <c r="E154" s="6">
        <v>2</v>
      </c>
      <c r="F154" s="6" t="s">
        <v>9167</v>
      </c>
      <c r="G154" s="6" t="s">
        <v>9286</v>
      </c>
      <c r="H154" s="6" t="s">
        <v>3088</v>
      </c>
    </row>
    <row r="155" spans="1:8">
      <c r="A155" s="6" t="s">
        <v>9278</v>
      </c>
      <c r="B155" s="6" t="s">
        <v>9279</v>
      </c>
      <c r="C155" s="6" t="s">
        <v>513</v>
      </c>
      <c r="D155" s="6" t="s">
        <v>9061</v>
      </c>
      <c r="E155" s="6">
        <v>4</v>
      </c>
      <c r="F155" s="6" t="s">
        <v>9167</v>
      </c>
      <c r="G155" s="6" t="s">
        <v>9206</v>
      </c>
    </row>
    <row r="156" spans="1:8">
      <c r="A156" s="6" t="s">
        <v>9278</v>
      </c>
      <c r="B156" s="6" t="s">
        <v>9279</v>
      </c>
      <c r="C156" s="6" t="s">
        <v>513</v>
      </c>
      <c r="D156" s="6" t="s">
        <v>9193</v>
      </c>
      <c r="E156" s="6">
        <v>200</v>
      </c>
      <c r="F156" s="6" t="s">
        <v>9167</v>
      </c>
      <c r="G156" s="6" t="s">
        <v>9194</v>
      </c>
    </row>
    <row r="157" spans="1:8">
      <c r="A157" s="6" t="s">
        <v>9278</v>
      </c>
      <c r="B157" s="6" t="s">
        <v>9279</v>
      </c>
      <c r="C157" s="6" t="s">
        <v>513</v>
      </c>
      <c r="D157" s="6" t="s">
        <v>9195</v>
      </c>
      <c r="E157" s="6">
        <v>200</v>
      </c>
      <c r="F157" s="6" t="s">
        <v>9167</v>
      </c>
      <c r="G157" s="6" t="s">
        <v>9196</v>
      </c>
    </row>
    <row r="158" spans="1:8">
      <c r="A158" s="6" t="s">
        <v>9287</v>
      </c>
      <c r="B158" s="6" t="s">
        <v>9288</v>
      </c>
      <c r="C158" s="6" t="s">
        <v>496</v>
      </c>
      <c r="D158" s="6" t="s">
        <v>9166</v>
      </c>
      <c r="E158" s="6">
        <v>40</v>
      </c>
      <c r="F158" s="6" t="s">
        <v>9167</v>
      </c>
      <c r="G158" s="6" t="s">
        <v>9168</v>
      </c>
    </row>
    <row r="159" spans="1:8">
      <c r="A159" s="6" t="s">
        <v>9287</v>
      </c>
      <c r="B159" s="6" t="s">
        <v>9289</v>
      </c>
      <c r="C159" s="6" t="s">
        <v>496</v>
      </c>
      <c r="D159" s="6" t="s">
        <v>9112</v>
      </c>
      <c r="E159" s="6">
        <v>100</v>
      </c>
      <c r="F159" s="6" t="s">
        <v>9167</v>
      </c>
      <c r="G159" s="6" t="s">
        <v>9169</v>
      </c>
    </row>
    <row r="160" spans="1:8">
      <c r="A160" s="6" t="s">
        <v>9287</v>
      </c>
      <c r="B160" s="6" t="s">
        <v>9289</v>
      </c>
      <c r="C160" s="6" t="s">
        <v>496</v>
      </c>
      <c r="D160" s="6" t="s">
        <v>9170</v>
      </c>
      <c r="E160" s="6">
        <v>20</v>
      </c>
      <c r="F160" s="6" t="s">
        <v>9167</v>
      </c>
      <c r="G160" s="6" t="s">
        <v>9171</v>
      </c>
    </row>
    <row r="161" spans="1:8">
      <c r="A161" s="6" t="s">
        <v>9287</v>
      </c>
      <c r="B161" s="6" t="s">
        <v>9289</v>
      </c>
      <c r="C161" s="6" t="s">
        <v>496</v>
      </c>
      <c r="D161" s="6" t="s">
        <v>9172</v>
      </c>
      <c r="E161" s="6">
        <v>9</v>
      </c>
      <c r="F161" s="6" t="s">
        <v>9167</v>
      </c>
      <c r="G161" s="6" t="s">
        <v>9173</v>
      </c>
    </row>
    <row r="162" spans="1:8">
      <c r="A162" s="6" t="s">
        <v>9287</v>
      </c>
      <c r="B162" s="6" t="s">
        <v>9289</v>
      </c>
      <c r="C162" s="6" t="s">
        <v>496</v>
      </c>
      <c r="D162" s="6" t="s">
        <v>9174</v>
      </c>
      <c r="E162" s="6">
        <v>9</v>
      </c>
      <c r="F162" s="6" t="s">
        <v>9167</v>
      </c>
      <c r="G162" s="6" t="s">
        <v>9175</v>
      </c>
    </row>
    <row r="163" spans="1:8">
      <c r="A163" s="6" t="s">
        <v>9287</v>
      </c>
      <c r="B163" s="6" t="s">
        <v>9289</v>
      </c>
      <c r="C163" s="6" t="s">
        <v>496</v>
      </c>
      <c r="D163" s="6" t="s">
        <v>9199</v>
      </c>
      <c r="E163" s="6">
        <v>10</v>
      </c>
      <c r="F163" s="6" t="s">
        <v>9167</v>
      </c>
      <c r="G163" s="6" t="s">
        <v>9177</v>
      </c>
    </row>
    <row r="164" spans="1:8">
      <c r="A164" s="6" t="s">
        <v>9287</v>
      </c>
      <c r="B164" s="6" t="s">
        <v>9289</v>
      </c>
      <c r="C164" s="6" t="s">
        <v>496</v>
      </c>
      <c r="D164" s="6" t="s">
        <v>9178</v>
      </c>
      <c r="E164" s="6">
        <v>4</v>
      </c>
      <c r="F164" s="6" t="s">
        <v>9167</v>
      </c>
      <c r="G164" s="6" t="s">
        <v>9179</v>
      </c>
    </row>
    <row r="165" spans="1:8">
      <c r="A165" s="6" t="s">
        <v>9287</v>
      </c>
      <c r="B165" s="6" t="s">
        <v>9289</v>
      </c>
      <c r="C165" s="6" t="s">
        <v>496</v>
      </c>
      <c r="D165" s="6" t="s">
        <v>9200</v>
      </c>
      <c r="E165" s="6">
        <v>10</v>
      </c>
      <c r="F165" s="6" t="s">
        <v>9167</v>
      </c>
      <c r="G165" s="6" t="s">
        <v>9181</v>
      </c>
    </row>
    <row r="166" spans="1:8">
      <c r="A166" s="6" t="s">
        <v>9287</v>
      </c>
      <c r="B166" s="6" t="s">
        <v>9289</v>
      </c>
      <c r="C166" s="6" t="s">
        <v>496</v>
      </c>
      <c r="D166" s="6" t="s">
        <v>9201</v>
      </c>
      <c r="E166" s="6">
        <v>2</v>
      </c>
      <c r="F166" s="6" t="s">
        <v>9167</v>
      </c>
      <c r="G166" s="6" t="s">
        <v>9183</v>
      </c>
    </row>
    <row r="167" spans="1:8">
      <c r="A167" s="6" t="s">
        <v>9287</v>
      </c>
      <c r="B167" s="6" t="s">
        <v>9289</v>
      </c>
      <c r="C167" s="6" t="s">
        <v>496</v>
      </c>
      <c r="D167" s="6" t="s">
        <v>9184</v>
      </c>
      <c r="E167" s="6">
        <v>10</v>
      </c>
      <c r="F167" s="6" t="s">
        <v>9167</v>
      </c>
      <c r="G167" s="6" t="s">
        <v>9190</v>
      </c>
    </row>
    <row r="168" spans="1:8">
      <c r="A168" s="6" t="s">
        <v>9287</v>
      </c>
      <c r="B168" s="6" t="s">
        <v>9289</v>
      </c>
      <c r="C168" s="6" t="s">
        <v>496</v>
      </c>
      <c r="D168" s="6" t="s">
        <v>9186</v>
      </c>
      <c r="E168" s="6">
        <v>6</v>
      </c>
      <c r="F168" s="6" t="s">
        <v>9167</v>
      </c>
      <c r="G168" s="6" t="s">
        <v>9290</v>
      </c>
    </row>
    <row r="169" spans="1:8">
      <c r="A169" s="6" t="s">
        <v>9287</v>
      </c>
      <c r="B169" s="6" t="s">
        <v>9289</v>
      </c>
      <c r="C169" s="6" t="s">
        <v>496</v>
      </c>
      <c r="D169" s="6" t="s">
        <v>9188</v>
      </c>
      <c r="E169" s="6">
        <v>36</v>
      </c>
      <c r="F169" s="6" t="s">
        <v>9167</v>
      </c>
      <c r="G169" s="6" t="s">
        <v>9291</v>
      </c>
    </row>
    <row r="170" spans="1:8">
      <c r="A170" s="6" t="s">
        <v>9287</v>
      </c>
      <c r="B170" s="6" t="s">
        <v>9289</v>
      </c>
      <c r="C170" s="6" t="s">
        <v>496</v>
      </c>
      <c r="D170" s="6" t="s">
        <v>498</v>
      </c>
      <c r="E170" s="6">
        <v>20</v>
      </c>
      <c r="F170" s="6" t="s">
        <v>9167</v>
      </c>
      <c r="G170" s="6" t="s">
        <v>9185</v>
      </c>
      <c r="H170" s="6" t="s">
        <v>2035</v>
      </c>
    </row>
    <row r="171" spans="1:8">
      <c r="A171" s="6" t="s">
        <v>9287</v>
      </c>
      <c r="B171" s="6" t="s">
        <v>9289</v>
      </c>
      <c r="C171" s="6" t="s">
        <v>496</v>
      </c>
      <c r="D171" s="6" t="s">
        <v>2821</v>
      </c>
      <c r="E171" s="6">
        <v>4</v>
      </c>
      <c r="F171" s="6" t="s">
        <v>9167</v>
      </c>
      <c r="G171" s="6" t="s">
        <v>9187</v>
      </c>
      <c r="H171" s="6" t="s">
        <v>2825</v>
      </c>
    </row>
    <row r="172" spans="1:8">
      <c r="A172" s="6" t="s">
        <v>9287</v>
      </c>
      <c r="B172" s="6" t="s">
        <v>9289</v>
      </c>
      <c r="C172" s="6" t="s">
        <v>496</v>
      </c>
      <c r="D172" s="6" t="s">
        <v>2849</v>
      </c>
      <c r="E172" s="6">
        <v>4</v>
      </c>
      <c r="F172" s="6" t="s">
        <v>9167</v>
      </c>
      <c r="G172" s="6" t="s">
        <v>9189</v>
      </c>
      <c r="H172" s="6" t="s">
        <v>2853</v>
      </c>
    </row>
    <row r="173" spans="1:8">
      <c r="A173" s="6" t="s">
        <v>9287</v>
      </c>
      <c r="B173" s="6" t="s">
        <v>9289</v>
      </c>
      <c r="C173" s="6" t="s">
        <v>513</v>
      </c>
      <c r="D173" s="6" t="s">
        <v>9061</v>
      </c>
      <c r="E173" s="6">
        <v>4</v>
      </c>
      <c r="F173" s="6" t="s">
        <v>9167</v>
      </c>
      <c r="G173" s="6" t="s">
        <v>9206</v>
      </c>
    </row>
    <row r="174" spans="1:8">
      <c r="A174" s="6" t="s">
        <v>9287</v>
      </c>
      <c r="B174" s="6" t="s">
        <v>9289</v>
      </c>
      <c r="C174" s="6" t="s">
        <v>513</v>
      </c>
      <c r="D174" s="6" t="s">
        <v>9193</v>
      </c>
      <c r="E174" s="6">
        <v>200</v>
      </c>
      <c r="F174" s="6" t="s">
        <v>9167</v>
      </c>
      <c r="G174" s="6" t="s">
        <v>9194</v>
      </c>
    </row>
    <row r="175" spans="1:8">
      <c r="A175" s="6" t="s">
        <v>9287</v>
      </c>
      <c r="B175" s="6" t="s">
        <v>9288</v>
      </c>
      <c r="C175" s="6" t="s">
        <v>513</v>
      </c>
      <c r="D175" s="6" t="s">
        <v>9195</v>
      </c>
      <c r="E175" s="6">
        <v>200</v>
      </c>
      <c r="F175" s="6" t="s">
        <v>9167</v>
      </c>
      <c r="G175" s="6" t="s">
        <v>9196</v>
      </c>
    </row>
    <row r="176" spans="1:8">
      <c r="A176" s="6" t="s">
        <v>9292</v>
      </c>
      <c r="B176" s="6" t="s">
        <v>9293</v>
      </c>
      <c r="C176" s="6" t="s">
        <v>496</v>
      </c>
      <c r="D176" s="6" t="s">
        <v>9166</v>
      </c>
      <c r="E176" s="6">
        <v>40</v>
      </c>
      <c r="F176" s="6" t="s">
        <v>9167</v>
      </c>
      <c r="G176" s="6" t="s">
        <v>9168</v>
      </c>
    </row>
    <row r="177" spans="1:8">
      <c r="A177" s="6" t="s">
        <v>9292</v>
      </c>
      <c r="B177" s="6" t="s">
        <v>9293</v>
      </c>
      <c r="C177" s="6" t="s">
        <v>496</v>
      </c>
      <c r="D177" s="6" t="s">
        <v>9112</v>
      </c>
      <c r="E177" s="6">
        <v>100</v>
      </c>
      <c r="F177" s="6" t="s">
        <v>9167</v>
      </c>
      <c r="G177" s="6" t="s">
        <v>9169</v>
      </c>
    </row>
    <row r="178" spans="1:8">
      <c r="A178" s="6" t="s">
        <v>9292</v>
      </c>
      <c r="B178" s="6" t="s">
        <v>9293</v>
      </c>
      <c r="C178" s="6" t="s">
        <v>496</v>
      </c>
      <c r="D178" s="6" t="s">
        <v>9170</v>
      </c>
      <c r="E178" s="6">
        <v>20</v>
      </c>
      <c r="F178" s="6" t="s">
        <v>9167</v>
      </c>
      <c r="G178" s="6" t="s">
        <v>9171</v>
      </c>
    </row>
    <row r="179" spans="1:8">
      <c r="A179" s="6" t="s">
        <v>9292</v>
      </c>
      <c r="B179" s="6" t="s">
        <v>9293</v>
      </c>
      <c r="C179" s="6" t="s">
        <v>496</v>
      </c>
      <c r="D179" s="6" t="s">
        <v>9172</v>
      </c>
      <c r="E179" s="6">
        <v>9</v>
      </c>
      <c r="F179" s="6" t="s">
        <v>9167</v>
      </c>
      <c r="G179" s="6" t="s">
        <v>9173</v>
      </c>
    </row>
    <row r="180" spans="1:8">
      <c r="A180" s="6" t="s">
        <v>9292</v>
      </c>
      <c r="B180" s="6" t="s">
        <v>9293</v>
      </c>
      <c r="C180" s="6" t="s">
        <v>496</v>
      </c>
      <c r="D180" s="6" t="s">
        <v>9174</v>
      </c>
      <c r="E180" s="6">
        <v>9</v>
      </c>
      <c r="F180" s="6" t="s">
        <v>9167</v>
      </c>
      <c r="G180" s="6" t="s">
        <v>9175</v>
      </c>
    </row>
    <row r="181" spans="1:8">
      <c r="A181" s="6" t="s">
        <v>9292</v>
      </c>
      <c r="B181" s="6" t="s">
        <v>9293</v>
      </c>
      <c r="C181" s="6" t="s">
        <v>496</v>
      </c>
      <c r="D181" s="6" t="s">
        <v>9199</v>
      </c>
      <c r="E181" s="6">
        <v>10</v>
      </c>
      <c r="F181" s="6" t="s">
        <v>9167</v>
      </c>
      <c r="G181" s="6" t="s">
        <v>9177</v>
      </c>
    </row>
    <row r="182" spans="1:8">
      <c r="A182" s="6" t="s">
        <v>9292</v>
      </c>
      <c r="B182" s="6" t="s">
        <v>9293</v>
      </c>
      <c r="C182" s="6" t="s">
        <v>496</v>
      </c>
      <c r="D182" s="6" t="s">
        <v>9178</v>
      </c>
      <c r="E182" s="6">
        <v>4</v>
      </c>
      <c r="F182" s="6" t="s">
        <v>9167</v>
      </c>
      <c r="G182" s="6" t="s">
        <v>9179</v>
      </c>
    </row>
    <row r="183" spans="1:8">
      <c r="A183" s="6" t="s">
        <v>9292</v>
      </c>
      <c r="B183" s="6" t="s">
        <v>9293</v>
      </c>
      <c r="C183" s="6" t="s">
        <v>496</v>
      </c>
      <c r="D183" s="6" t="s">
        <v>9200</v>
      </c>
      <c r="E183" s="6">
        <v>10</v>
      </c>
      <c r="F183" s="6" t="s">
        <v>9167</v>
      </c>
      <c r="G183" s="6" t="s">
        <v>9181</v>
      </c>
    </row>
    <row r="184" spans="1:8">
      <c r="A184" s="6" t="s">
        <v>9292</v>
      </c>
      <c r="B184" s="6" t="s">
        <v>9293</v>
      </c>
      <c r="C184" s="6" t="s">
        <v>496</v>
      </c>
      <c r="D184" s="6" t="s">
        <v>9201</v>
      </c>
      <c r="E184" s="6">
        <v>2</v>
      </c>
      <c r="F184" s="6" t="s">
        <v>9167</v>
      </c>
      <c r="G184" s="6" t="s">
        <v>9183</v>
      </c>
    </row>
    <row r="185" spans="1:8">
      <c r="A185" s="6" t="s">
        <v>9292</v>
      </c>
      <c r="B185" s="6" t="s">
        <v>9293</v>
      </c>
      <c r="C185" s="6" t="s">
        <v>496</v>
      </c>
      <c r="D185" s="6" t="s">
        <v>9184</v>
      </c>
      <c r="E185" s="6">
        <v>10</v>
      </c>
      <c r="F185" s="6" t="s">
        <v>9167</v>
      </c>
      <c r="G185" s="6" t="s">
        <v>9185</v>
      </c>
    </row>
    <row r="186" spans="1:8">
      <c r="A186" s="6" t="s">
        <v>9292</v>
      </c>
      <c r="B186" s="6" t="s">
        <v>9293</v>
      </c>
      <c r="C186" s="6" t="s">
        <v>496</v>
      </c>
      <c r="D186" s="6" t="s">
        <v>9186</v>
      </c>
      <c r="E186" s="6">
        <v>6</v>
      </c>
      <c r="F186" s="6" t="s">
        <v>9167</v>
      </c>
      <c r="G186" s="6" t="s">
        <v>9187</v>
      </c>
    </row>
    <row r="187" spans="1:8">
      <c r="A187" s="6" t="s">
        <v>9292</v>
      </c>
      <c r="B187" s="6" t="s">
        <v>9293</v>
      </c>
      <c r="C187" s="6" t="s">
        <v>496</v>
      </c>
      <c r="D187" s="6" t="s">
        <v>9188</v>
      </c>
      <c r="E187" s="6">
        <v>36</v>
      </c>
      <c r="F187" s="6" t="s">
        <v>9167</v>
      </c>
      <c r="G187" s="6" t="s">
        <v>9189</v>
      </c>
    </row>
    <row r="188" spans="1:8">
      <c r="A188" s="6" t="s">
        <v>9292</v>
      </c>
      <c r="B188" s="6" t="s">
        <v>9293</v>
      </c>
      <c r="C188" s="6" t="s">
        <v>496</v>
      </c>
      <c r="D188" s="6" t="s">
        <v>498</v>
      </c>
      <c r="E188" s="6">
        <v>20</v>
      </c>
      <c r="F188" s="6" t="s">
        <v>9167</v>
      </c>
      <c r="G188" s="6" t="s">
        <v>9190</v>
      </c>
      <c r="H188" s="6" t="s">
        <v>2035</v>
      </c>
    </row>
    <row r="189" spans="1:8">
      <c r="A189" s="6" t="s">
        <v>9292</v>
      </c>
      <c r="B189" s="6" t="s">
        <v>9293</v>
      </c>
      <c r="C189" s="6" t="s">
        <v>496</v>
      </c>
      <c r="D189" s="6" t="s">
        <v>9294</v>
      </c>
      <c r="E189" s="6">
        <v>1</v>
      </c>
      <c r="F189" s="6" t="s">
        <v>9167</v>
      </c>
      <c r="G189" s="6" t="s">
        <v>9295</v>
      </c>
      <c r="H189" s="6" t="s">
        <v>1076</v>
      </c>
    </row>
    <row r="190" spans="1:8">
      <c r="A190" s="6" t="s">
        <v>9292</v>
      </c>
      <c r="B190" s="6" t="s">
        <v>9293</v>
      </c>
      <c r="C190" s="6" t="s">
        <v>496</v>
      </c>
      <c r="D190" s="6" t="s">
        <v>1086</v>
      </c>
      <c r="E190" s="6">
        <v>120</v>
      </c>
      <c r="F190" s="6" t="s">
        <v>9167</v>
      </c>
      <c r="G190" s="6" t="s">
        <v>9296</v>
      </c>
      <c r="H190" s="6" t="s">
        <v>1091</v>
      </c>
    </row>
    <row r="191" spans="1:8">
      <c r="A191" s="6" t="s">
        <v>9292</v>
      </c>
      <c r="B191" s="6" t="s">
        <v>9293</v>
      </c>
      <c r="C191" s="6" t="s">
        <v>513</v>
      </c>
      <c r="D191" s="6" t="s">
        <v>9061</v>
      </c>
      <c r="E191" s="6">
        <v>4</v>
      </c>
      <c r="F191" s="6" t="s">
        <v>9167</v>
      </c>
      <c r="G191" s="6" t="s">
        <v>9206</v>
      </c>
    </row>
    <row r="192" spans="1:8">
      <c r="A192" s="6" t="s">
        <v>9292</v>
      </c>
      <c r="B192" s="6" t="s">
        <v>9293</v>
      </c>
      <c r="C192" s="6" t="s">
        <v>513</v>
      </c>
      <c r="D192" s="6" t="s">
        <v>9193</v>
      </c>
      <c r="E192" s="6">
        <v>200</v>
      </c>
      <c r="F192" s="6" t="s">
        <v>9167</v>
      </c>
      <c r="G192" s="6" t="s">
        <v>9194</v>
      </c>
    </row>
    <row r="193" spans="1:8">
      <c r="A193" s="6" t="s">
        <v>9292</v>
      </c>
      <c r="B193" s="6" t="s">
        <v>9293</v>
      </c>
      <c r="C193" s="6" t="s">
        <v>513</v>
      </c>
      <c r="D193" s="6" t="s">
        <v>9195</v>
      </c>
      <c r="E193" s="6">
        <v>200</v>
      </c>
      <c r="F193" s="6" t="s">
        <v>9167</v>
      </c>
      <c r="G193" s="6" t="s">
        <v>9196</v>
      </c>
    </row>
    <row r="194" spans="1:8">
      <c r="A194" s="6" t="s">
        <v>9297</v>
      </c>
      <c r="B194" s="6" t="s">
        <v>9298</v>
      </c>
      <c r="C194" s="6" t="s">
        <v>496</v>
      </c>
      <c r="D194" s="6" t="s">
        <v>9166</v>
      </c>
      <c r="E194" s="6">
        <v>40</v>
      </c>
      <c r="F194" s="6" t="s">
        <v>9167</v>
      </c>
      <c r="G194" s="6" t="s">
        <v>9168</v>
      </c>
    </row>
    <row r="195" spans="1:8">
      <c r="A195" s="6" t="s">
        <v>9297</v>
      </c>
      <c r="B195" s="6" t="s">
        <v>9298</v>
      </c>
      <c r="C195" s="6" t="s">
        <v>496</v>
      </c>
      <c r="D195" s="6" t="s">
        <v>9112</v>
      </c>
      <c r="E195" s="6">
        <v>100</v>
      </c>
      <c r="F195" s="6" t="s">
        <v>9167</v>
      </c>
      <c r="G195" s="6" t="s">
        <v>9169</v>
      </c>
    </row>
    <row r="196" spans="1:8">
      <c r="A196" s="6" t="s">
        <v>9297</v>
      </c>
      <c r="B196" s="6" t="s">
        <v>9298</v>
      </c>
      <c r="C196" s="6" t="s">
        <v>496</v>
      </c>
      <c r="D196" s="6" t="s">
        <v>9170</v>
      </c>
      <c r="E196" s="6">
        <v>20</v>
      </c>
      <c r="F196" s="6" t="s">
        <v>9167</v>
      </c>
      <c r="G196" s="6" t="s">
        <v>9171</v>
      </c>
    </row>
    <row r="197" spans="1:8">
      <c r="A197" s="6" t="s">
        <v>9297</v>
      </c>
      <c r="B197" s="6" t="s">
        <v>9298</v>
      </c>
      <c r="C197" s="6" t="s">
        <v>496</v>
      </c>
      <c r="D197" s="6" t="s">
        <v>9172</v>
      </c>
      <c r="E197" s="6">
        <v>9</v>
      </c>
      <c r="F197" s="6" t="s">
        <v>9167</v>
      </c>
      <c r="G197" s="6" t="s">
        <v>9173</v>
      </c>
    </row>
    <row r="198" spans="1:8">
      <c r="A198" s="6" t="s">
        <v>9297</v>
      </c>
      <c r="B198" s="6" t="s">
        <v>9298</v>
      </c>
      <c r="C198" s="6" t="s">
        <v>496</v>
      </c>
      <c r="D198" s="6" t="s">
        <v>9174</v>
      </c>
      <c r="E198" s="6">
        <v>9</v>
      </c>
      <c r="F198" s="6" t="s">
        <v>9167</v>
      </c>
      <c r="G198" s="6" t="s">
        <v>9175</v>
      </c>
    </row>
    <row r="199" spans="1:8">
      <c r="A199" s="6" t="s">
        <v>9297</v>
      </c>
      <c r="B199" s="6" t="s">
        <v>9298</v>
      </c>
      <c r="C199" s="6" t="s">
        <v>496</v>
      </c>
      <c r="D199" s="6" t="s">
        <v>9199</v>
      </c>
      <c r="E199" s="6">
        <v>10</v>
      </c>
      <c r="F199" s="6" t="s">
        <v>9167</v>
      </c>
      <c r="G199" s="6" t="s">
        <v>9177</v>
      </c>
    </row>
    <row r="200" spans="1:8">
      <c r="A200" s="6" t="s">
        <v>9297</v>
      </c>
      <c r="B200" s="6" t="s">
        <v>9298</v>
      </c>
      <c r="C200" s="6" t="s">
        <v>496</v>
      </c>
      <c r="D200" s="6" t="s">
        <v>9178</v>
      </c>
      <c r="E200" s="6">
        <v>4</v>
      </c>
      <c r="F200" s="6" t="s">
        <v>9167</v>
      </c>
      <c r="G200" s="6" t="s">
        <v>9179</v>
      </c>
    </row>
    <row r="201" spans="1:8">
      <c r="A201" s="6" t="s">
        <v>9297</v>
      </c>
      <c r="B201" s="6" t="s">
        <v>9298</v>
      </c>
      <c r="C201" s="6" t="s">
        <v>496</v>
      </c>
      <c r="D201" s="6" t="s">
        <v>9200</v>
      </c>
      <c r="E201" s="6">
        <v>10</v>
      </c>
      <c r="F201" s="6" t="s">
        <v>9167</v>
      </c>
      <c r="G201" s="6" t="s">
        <v>9181</v>
      </c>
    </row>
    <row r="202" spans="1:8">
      <c r="A202" s="6" t="s">
        <v>9297</v>
      </c>
      <c r="B202" s="6" t="s">
        <v>9298</v>
      </c>
      <c r="C202" s="6" t="s">
        <v>496</v>
      </c>
      <c r="D202" s="6" t="s">
        <v>9201</v>
      </c>
      <c r="E202" s="6">
        <v>2</v>
      </c>
      <c r="F202" s="6" t="s">
        <v>9167</v>
      </c>
      <c r="G202" s="6" t="s">
        <v>9183</v>
      </c>
    </row>
    <row r="203" spans="1:8">
      <c r="A203" s="6" t="s">
        <v>9297</v>
      </c>
      <c r="B203" s="6" t="s">
        <v>9298</v>
      </c>
      <c r="C203" s="6" t="s">
        <v>496</v>
      </c>
      <c r="D203" s="6" t="s">
        <v>9184</v>
      </c>
      <c r="E203" s="6">
        <v>10</v>
      </c>
      <c r="F203" s="6" t="s">
        <v>9167</v>
      </c>
      <c r="G203" s="6" t="s">
        <v>9185</v>
      </c>
    </row>
    <row r="204" spans="1:8">
      <c r="A204" s="6" t="s">
        <v>9297</v>
      </c>
      <c r="B204" s="6" t="s">
        <v>9298</v>
      </c>
      <c r="C204" s="6" t="s">
        <v>496</v>
      </c>
      <c r="D204" s="6" t="s">
        <v>9186</v>
      </c>
      <c r="E204" s="6">
        <v>6</v>
      </c>
      <c r="F204" s="6" t="s">
        <v>9167</v>
      </c>
      <c r="G204" s="6" t="s">
        <v>9187</v>
      </c>
    </row>
    <row r="205" spans="1:8">
      <c r="A205" s="6" t="s">
        <v>9297</v>
      </c>
      <c r="B205" s="6" t="s">
        <v>9298</v>
      </c>
      <c r="C205" s="6" t="s">
        <v>496</v>
      </c>
      <c r="D205" s="6" t="s">
        <v>9188</v>
      </c>
      <c r="E205" s="6">
        <v>36</v>
      </c>
      <c r="F205" s="6" t="s">
        <v>9167</v>
      </c>
      <c r="G205" s="6" t="s">
        <v>9189</v>
      </c>
    </row>
    <row r="206" spans="1:8">
      <c r="A206" s="6" t="s">
        <v>9297</v>
      </c>
      <c r="B206" s="6" t="s">
        <v>9298</v>
      </c>
      <c r="C206" s="6" t="s">
        <v>496</v>
      </c>
      <c r="D206" s="6" t="s">
        <v>498</v>
      </c>
      <c r="E206" s="6">
        <v>20</v>
      </c>
      <c r="F206" s="6" t="s">
        <v>9167</v>
      </c>
      <c r="G206" s="6" t="s">
        <v>9210</v>
      </c>
      <c r="H206" s="6" t="s">
        <v>2035</v>
      </c>
    </row>
    <row r="207" spans="1:8">
      <c r="A207" s="6" t="s">
        <v>9297</v>
      </c>
      <c r="B207" s="6" t="s">
        <v>9298</v>
      </c>
      <c r="C207" s="6" t="s">
        <v>496</v>
      </c>
      <c r="D207" s="6" t="s">
        <v>9299</v>
      </c>
      <c r="E207" s="6">
        <v>6</v>
      </c>
      <c r="F207" s="6" t="s">
        <v>9167</v>
      </c>
      <c r="G207" s="6" t="s">
        <v>9300</v>
      </c>
      <c r="H207" s="6" t="s">
        <v>657</v>
      </c>
    </row>
    <row r="208" spans="1:8">
      <c r="A208" s="6" t="s">
        <v>9297</v>
      </c>
      <c r="B208" s="6" t="s">
        <v>9298</v>
      </c>
      <c r="C208" s="6" t="s">
        <v>513</v>
      </c>
      <c r="D208" s="6" t="s">
        <v>9061</v>
      </c>
      <c r="E208" s="6">
        <v>4</v>
      </c>
      <c r="F208" s="6" t="s">
        <v>9167</v>
      </c>
      <c r="G208" s="6" t="s">
        <v>9206</v>
      </c>
    </row>
    <row r="209" spans="1:8">
      <c r="A209" s="6" t="s">
        <v>9297</v>
      </c>
      <c r="B209" s="6" t="s">
        <v>9298</v>
      </c>
      <c r="C209" s="6" t="s">
        <v>513</v>
      </c>
      <c r="D209" s="6" t="s">
        <v>9193</v>
      </c>
      <c r="E209" s="6">
        <v>200</v>
      </c>
      <c r="F209" s="6" t="s">
        <v>9167</v>
      </c>
      <c r="G209" s="6" t="s">
        <v>9194</v>
      </c>
    </row>
    <row r="210" spans="1:8">
      <c r="A210" s="6" t="s">
        <v>9297</v>
      </c>
      <c r="B210" s="6" t="s">
        <v>9298</v>
      </c>
      <c r="C210" s="6" t="s">
        <v>513</v>
      </c>
      <c r="D210" s="6" t="s">
        <v>9195</v>
      </c>
      <c r="E210" s="6">
        <v>200</v>
      </c>
      <c r="F210" s="6" t="s">
        <v>9167</v>
      </c>
      <c r="G210" s="6" t="s">
        <v>9196</v>
      </c>
    </row>
    <row r="211" spans="1:8">
      <c r="A211" s="6" t="s">
        <v>9301</v>
      </c>
      <c r="B211" s="6" t="s">
        <v>9302</v>
      </c>
      <c r="C211" s="6" t="s">
        <v>496</v>
      </c>
      <c r="D211" s="6" t="s">
        <v>9166</v>
      </c>
      <c r="E211" s="6">
        <v>40</v>
      </c>
      <c r="F211" s="6" t="s">
        <v>9167</v>
      </c>
      <c r="G211" s="6" t="s">
        <v>9168</v>
      </c>
    </row>
    <row r="212" spans="1:8">
      <c r="A212" s="6" t="s">
        <v>9301</v>
      </c>
      <c r="B212" s="6" t="s">
        <v>9302</v>
      </c>
      <c r="C212" s="6" t="s">
        <v>496</v>
      </c>
      <c r="D212" s="6" t="s">
        <v>9112</v>
      </c>
      <c r="E212" s="6">
        <v>100</v>
      </c>
      <c r="F212" s="6" t="s">
        <v>9167</v>
      </c>
      <c r="G212" s="6" t="s">
        <v>9169</v>
      </c>
    </row>
    <row r="213" spans="1:8">
      <c r="A213" s="6" t="s">
        <v>9301</v>
      </c>
      <c r="B213" s="6" t="s">
        <v>9302</v>
      </c>
      <c r="C213" s="6" t="s">
        <v>496</v>
      </c>
      <c r="D213" s="6" t="s">
        <v>9170</v>
      </c>
      <c r="E213" s="6">
        <v>20</v>
      </c>
      <c r="F213" s="6" t="s">
        <v>9167</v>
      </c>
      <c r="G213" s="6" t="s">
        <v>9171</v>
      </c>
    </row>
    <row r="214" spans="1:8">
      <c r="A214" s="6" t="s">
        <v>9301</v>
      </c>
      <c r="B214" s="6" t="s">
        <v>9302</v>
      </c>
      <c r="C214" s="6" t="s">
        <v>496</v>
      </c>
      <c r="D214" s="6" t="s">
        <v>9172</v>
      </c>
      <c r="E214" s="6">
        <v>9</v>
      </c>
      <c r="F214" s="6" t="s">
        <v>9167</v>
      </c>
      <c r="G214" s="6" t="s">
        <v>9173</v>
      </c>
    </row>
    <row r="215" spans="1:8">
      <c r="A215" s="6" t="s">
        <v>9301</v>
      </c>
      <c r="B215" s="6" t="s">
        <v>9302</v>
      </c>
      <c r="C215" s="6" t="s">
        <v>496</v>
      </c>
      <c r="D215" s="6" t="s">
        <v>9303</v>
      </c>
      <c r="E215" s="6">
        <v>9</v>
      </c>
      <c r="F215" s="6" t="s">
        <v>9167</v>
      </c>
      <c r="G215" s="6" t="s">
        <v>9175</v>
      </c>
    </row>
    <row r="216" spans="1:8">
      <c r="A216" s="6" t="s">
        <v>9301</v>
      </c>
      <c r="B216" s="6" t="s">
        <v>9302</v>
      </c>
      <c r="C216" s="6" t="s">
        <v>496</v>
      </c>
      <c r="D216" s="6" t="s">
        <v>9199</v>
      </c>
      <c r="E216" s="6">
        <v>10</v>
      </c>
      <c r="F216" s="6" t="s">
        <v>9167</v>
      </c>
      <c r="G216" s="6" t="s">
        <v>9177</v>
      </c>
    </row>
    <row r="217" spans="1:8">
      <c r="A217" s="6" t="s">
        <v>9301</v>
      </c>
      <c r="B217" s="6" t="s">
        <v>9302</v>
      </c>
      <c r="C217" s="6" t="s">
        <v>496</v>
      </c>
      <c r="D217" s="6" t="s">
        <v>9178</v>
      </c>
      <c r="E217" s="6">
        <v>4</v>
      </c>
      <c r="F217" s="6" t="s">
        <v>9167</v>
      </c>
      <c r="G217" s="6" t="s">
        <v>9179</v>
      </c>
    </row>
    <row r="218" spans="1:8">
      <c r="A218" s="6" t="s">
        <v>9301</v>
      </c>
      <c r="B218" s="6" t="s">
        <v>9302</v>
      </c>
      <c r="C218" s="6" t="s">
        <v>496</v>
      </c>
      <c r="D218" s="6" t="s">
        <v>9200</v>
      </c>
      <c r="E218" s="6">
        <v>10</v>
      </c>
      <c r="F218" s="6" t="s">
        <v>9167</v>
      </c>
      <c r="G218" s="6" t="s">
        <v>9181</v>
      </c>
    </row>
    <row r="219" spans="1:8">
      <c r="A219" s="6" t="s">
        <v>9301</v>
      </c>
      <c r="B219" s="6" t="s">
        <v>9302</v>
      </c>
      <c r="C219" s="6" t="s">
        <v>496</v>
      </c>
      <c r="D219" s="6" t="s">
        <v>9201</v>
      </c>
      <c r="E219" s="6">
        <v>2</v>
      </c>
      <c r="F219" s="6" t="s">
        <v>9167</v>
      </c>
      <c r="G219" s="6" t="s">
        <v>9183</v>
      </c>
    </row>
    <row r="220" spans="1:8">
      <c r="A220" s="6" t="s">
        <v>9301</v>
      </c>
      <c r="B220" s="6" t="s">
        <v>9302</v>
      </c>
      <c r="C220" s="6" t="s">
        <v>496</v>
      </c>
      <c r="D220" s="6" t="s">
        <v>9184</v>
      </c>
      <c r="E220" s="6">
        <v>10</v>
      </c>
      <c r="F220" s="6" t="s">
        <v>9167</v>
      </c>
      <c r="G220" s="6" t="s">
        <v>9185</v>
      </c>
    </row>
    <row r="221" spans="1:8">
      <c r="A221" s="6" t="s">
        <v>9301</v>
      </c>
      <c r="B221" s="6" t="s">
        <v>9302</v>
      </c>
      <c r="C221" s="6" t="s">
        <v>496</v>
      </c>
      <c r="D221" s="6" t="s">
        <v>9186</v>
      </c>
      <c r="E221" s="6">
        <v>6</v>
      </c>
      <c r="F221" s="6" t="s">
        <v>9167</v>
      </c>
      <c r="G221" s="6" t="s">
        <v>9187</v>
      </c>
    </row>
    <row r="222" spans="1:8">
      <c r="A222" s="6" t="s">
        <v>9301</v>
      </c>
      <c r="B222" s="6" t="s">
        <v>9302</v>
      </c>
      <c r="C222" s="6" t="s">
        <v>496</v>
      </c>
      <c r="D222" s="6" t="s">
        <v>9188</v>
      </c>
      <c r="E222" s="6">
        <v>36</v>
      </c>
      <c r="F222" s="6" t="s">
        <v>9167</v>
      </c>
      <c r="G222" s="6" t="s">
        <v>9189</v>
      </c>
    </row>
    <row r="223" spans="1:8">
      <c r="A223" s="6" t="s">
        <v>9301</v>
      </c>
      <c r="B223" s="6" t="s">
        <v>9302</v>
      </c>
      <c r="C223" s="6" t="s">
        <v>496</v>
      </c>
      <c r="D223" s="6" t="s">
        <v>498</v>
      </c>
      <c r="E223" s="6">
        <v>20</v>
      </c>
      <c r="F223" s="6" t="s">
        <v>9167</v>
      </c>
      <c r="G223" s="6" t="s">
        <v>9190</v>
      </c>
      <c r="H223" s="6" t="s">
        <v>2035</v>
      </c>
    </row>
    <row r="224" spans="1:8">
      <c r="A224" s="6" t="s">
        <v>9301</v>
      </c>
      <c r="B224" s="6" t="s">
        <v>9302</v>
      </c>
      <c r="C224" s="6" t="s">
        <v>496</v>
      </c>
      <c r="D224" s="6" t="s">
        <v>3032</v>
      </c>
      <c r="E224" s="6">
        <v>2</v>
      </c>
      <c r="F224" s="6" t="s">
        <v>9167</v>
      </c>
      <c r="G224" s="6" t="s">
        <v>9304</v>
      </c>
      <c r="H224" s="6" t="s">
        <v>9305</v>
      </c>
    </row>
    <row r="225" spans="1:8">
      <c r="A225" s="6" t="s">
        <v>9301</v>
      </c>
      <c r="B225" s="6" t="s">
        <v>9302</v>
      </c>
      <c r="C225" s="6" t="s">
        <v>513</v>
      </c>
      <c r="D225" s="6" t="s">
        <v>9061</v>
      </c>
      <c r="E225" s="6">
        <v>4</v>
      </c>
      <c r="F225" s="6" t="s">
        <v>9167</v>
      </c>
      <c r="G225" s="6" t="s">
        <v>9206</v>
      </c>
    </row>
    <row r="226" spans="1:8">
      <c r="A226" s="6" t="s">
        <v>9301</v>
      </c>
      <c r="B226" s="6" t="s">
        <v>9302</v>
      </c>
      <c r="C226" s="6" t="s">
        <v>513</v>
      </c>
      <c r="D226" s="6" t="s">
        <v>9193</v>
      </c>
      <c r="E226" s="6">
        <v>200</v>
      </c>
      <c r="F226" s="6" t="s">
        <v>9167</v>
      </c>
      <c r="G226" s="6" t="s">
        <v>9194</v>
      </c>
    </row>
    <row r="227" spans="1:8">
      <c r="A227" s="6" t="s">
        <v>9301</v>
      </c>
      <c r="B227" s="6" t="s">
        <v>9302</v>
      </c>
      <c r="C227" s="6" t="s">
        <v>513</v>
      </c>
      <c r="D227" s="6" t="s">
        <v>9195</v>
      </c>
      <c r="E227" s="6">
        <v>200</v>
      </c>
      <c r="F227" s="6" t="s">
        <v>9167</v>
      </c>
      <c r="G227" s="6" t="s">
        <v>9196</v>
      </c>
    </row>
    <row r="228" spans="1:8">
      <c r="A228" s="6" t="s">
        <v>9306</v>
      </c>
      <c r="B228" s="6" t="s">
        <v>9307</v>
      </c>
      <c r="C228" s="6" t="s">
        <v>496</v>
      </c>
      <c r="D228" s="6" t="s">
        <v>9166</v>
      </c>
      <c r="E228" s="6">
        <v>40</v>
      </c>
      <c r="F228" s="6" t="s">
        <v>9167</v>
      </c>
      <c r="G228" s="6" t="s">
        <v>9168</v>
      </c>
    </row>
    <row r="229" spans="1:8">
      <c r="A229" s="6" t="s">
        <v>9306</v>
      </c>
      <c r="B229" s="6" t="s">
        <v>9307</v>
      </c>
      <c r="C229" s="6" t="s">
        <v>496</v>
      </c>
      <c r="D229" s="6" t="s">
        <v>9112</v>
      </c>
      <c r="E229" s="6">
        <v>100</v>
      </c>
      <c r="F229" s="6" t="s">
        <v>9167</v>
      </c>
      <c r="G229" s="6" t="s">
        <v>9169</v>
      </c>
    </row>
    <row r="230" spans="1:8">
      <c r="A230" s="6" t="s">
        <v>9306</v>
      </c>
      <c r="B230" s="6" t="s">
        <v>9307</v>
      </c>
      <c r="C230" s="6" t="s">
        <v>496</v>
      </c>
      <c r="D230" s="6" t="s">
        <v>9170</v>
      </c>
      <c r="E230" s="6">
        <v>20</v>
      </c>
      <c r="F230" s="6" t="s">
        <v>9167</v>
      </c>
      <c r="G230" s="6" t="s">
        <v>9171</v>
      </c>
    </row>
    <row r="231" spans="1:8">
      <c r="A231" s="6" t="s">
        <v>9306</v>
      </c>
      <c r="B231" s="6" t="s">
        <v>9307</v>
      </c>
      <c r="C231" s="6" t="s">
        <v>496</v>
      </c>
      <c r="D231" s="6" t="s">
        <v>9172</v>
      </c>
      <c r="E231" s="6">
        <v>9</v>
      </c>
      <c r="F231" s="6" t="s">
        <v>9167</v>
      </c>
      <c r="G231" s="6" t="s">
        <v>9173</v>
      </c>
    </row>
    <row r="232" spans="1:8">
      <c r="A232" s="6" t="s">
        <v>9306</v>
      </c>
      <c r="B232" s="6" t="s">
        <v>9307</v>
      </c>
      <c r="C232" s="6" t="s">
        <v>496</v>
      </c>
      <c r="D232" s="6" t="s">
        <v>9174</v>
      </c>
      <c r="E232" s="6">
        <v>9</v>
      </c>
      <c r="F232" s="6" t="s">
        <v>9167</v>
      </c>
      <c r="G232" s="6" t="s">
        <v>9175</v>
      </c>
    </row>
    <row r="233" spans="1:8">
      <c r="A233" s="6" t="s">
        <v>9306</v>
      </c>
      <c r="B233" s="6" t="s">
        <v>9307</v>
      </c>
      <c r="C233" s="6" t="s">
        <v>496</v>
      </c>
      <c r="D233" s="6" t="s">
        <v>9199</v>
      </c>
      <c r="E233" s="6">
        <v>10</v>
      </c>
      <c r="F233" s="6" t="s">
        <v>9167</v>
      </c>
      <c r="G233" s="6" t="s">
        <v>9177</v>
      </c>
    </row>
    <row r="234" spans="1:8">
      <c r="A234" s="6" t="s">
        <v>9306</v>
      </c>
      <c r="B234" s="6" t="s">
        <v>9307</v>
      </c>
      <c r="C234" s="6" t="s">
        <v>496</v>
      </c>
      <c r="D234" s="6" t="s">
        <v>9178</v>
      </c>
      <c r="E234" s="6">
        <v>4</v>
      </c>
      <c r="F234" s="6" t="s">
        <v>9167</v>
      </c>
      <c r="G234" s="6" t="s">
        <v>9179</v>
      </c>
    </row>
    <row r="235" spans="1:8">
      <c r="A235" s="6" t="s">
        <v>9306</v>
      </c>
      <c r="B235" s="6" t="s">
        <v>9307</v>
      </c>
      <c r="C235" s="6" t="s">
        <v>496</v>
      </c>
      <c r="D235" s="6" t="s">
        <v>9200</v>
      </c>
      <c r="E235" s="6">
        <v>10</v>
      </c>
      <c r="F235" s="6" t="s">
        <v>9167</v>
      </c>
      <c r="G235" s="6" t="s">
        <v>9181</v>
      </c>
    </row>
    <row r="236" spans="1:8">
      <c r="A236" s="6" t="s">
        <v>9306</v>
      </c>
      <c r="B236" s="6" t="s">
        <v>9307</v>
      </c>
      <c r="C236" s="6" t="s">
        <v>496</v>
      </c>
      <c r="D236" s="6" t="s">
        <v>9201</v>
      </c>
      <c r="E236" s="6">
        <v>2</v>
      </c>
      <c r="F236" s="6" t="s">
        <v>9167</v>
      </c>
      <c r="G236" s="6" t="s">
        <v>9183</v>
      </c>
    </row>
    <row r="237" spans="1:8">
      <c r="A237" s="6" t="s">
        <v>9306</v>
      </c>
      <c r="B237" s="6" t="s">
        <v>9307</v>
      </c>
      <c r="C237" s="6" t="s">
        <v>496</v>
      </c>
      <c r="D237" s="6" t="s">
        <v>9184</v>
      </c>
      <c r="E237" s="6">
        <v>10</v>
      </c>
      <c r="F237" s="6" t="s">
        <v>9167</v>
      </c>
      <c r="G237" s="6" t="s">
        <v>9185</v>
      </c>
    </row>
    <row r="238" spans="1:8">
      <c r="A238" s="6" t="s">
        <v>9306</v>
      </c>
      <c r="B238" s="6" t="s">
        <v>9307</v>
      </c>
      <c r="C238" s="6" t="s">
        <v>496</v>
      </c>
      <c r="D238" s="6" t="s">
        <v>9186</v>
      </c>
      <c r="E238" s="6">
        <v>6</v>
      </c>
      <c r="F238" s="6" t="s">
        <v>9167</v>
      </c>
      <c r="G238" s="6" t="s">
        <v>9187</v>
      </c>
    </row>
    <row r="239" spans="1:8">
      <c r="A239" s="6" t="s">
        <v>9306</v>
      </c>
      <c r="B239" s="6" t="s">
        <v>9307</v>
      </c>
      <c r="C239" s="6" t="s">
        <v>496</v>
      </c>
      <c r="D239" s="6" t="s">
        <v>9188</v>
      </c>
      <c r="E239" s="6">
        <v>36</v>
      </c>
      <c r="F239" s="6" t="s">
        <v>9167</v>
      </c>
      <c r="G239" s="6" t="s">
        <v>9189</v>
      </c>
    </row>
    <row r="240" spans="1:8">
      <c r="A240" s="6" t="s">
        <v>9306</v>
      </c>
      <c r="B240" s="6" t="s">
        <v>9307</v>
      </c>
      <c r="C240" s="6" t="s">
        <v>496</v>
      </c>
      <c r="D240" s="6" t="s">
        <v>498</v>
      </c>
      <c r="E240" s="6">
        <v>20</v>
      </c>
      <c r="F240" s="6" t="s">
        <v>9167</v>
      </c>
      <c r="G240" s="6" t="s">
        <v>9190</v>
      </c>
      <c r="H240" s="6" t="s">
        <v>2035</v>
      </c>
    </row>
    <row r="241" spans="1:8">
      <c r="A241" s="6" t="s">
        <v>9306</v>
      </c>
      <c r="B241" s="6" t="s">
        <v>9307</v>
      </c>
      <c r="C241" s="6" t="s">
        <v>513</v>
      </c>
      <c r="D241" s="6" t="s">
        <v>9061</v>
      </c>
      <c r="E241" s="6">
        <v>4</v>
      </c>
      <c r="F241" s="6" t="s">
        <v>9167</v>
      </c>
      <c r="G241" s="6" t="s">
        <v>9206</v>
      </c>
    </row>
    <row r="242" spans="1:8">
      <c r="A242" s="6" t="s">
        <v>9306</v>
      </c>
      <c r="B242" s="6" t="s">
        <v>9307</v>
      </c>
      <c r="C242" s="6" t="s">
        <v>513</v>
      </c>
      <c r="D242" s="6" t="s">
        <v>9193</v>
      </c>
      <c r="E242" s="6">
        <v>200</v>
      </c>
      <c r="F242" s="6" t="s">
        <v>9167</v>
      </c>
      <c r="G242" s="6" t="s">
        <v>9194</v>
      </c>
    </row>
    <row r="243" spans="1:8">
      <c r="A243" s="6" t="s">
        <v>9306</v>
      </c>
      <c r="B243" s="6" t="s">
        <v>9307</v>
      </c>
      <c r="C243" s="6" t="s">
        <v>513</v>
      </c>
      <c r="D243" s="6" t="s">
        <v>9195</v>
      </c>
      <c r="E243" s="6">
        <v>200</v>
      </c>
      <c r="F243" s="6" t="s">
        <v>9167</v>
      </c>
      <c r="G243" s="6" t="s">
        <v>9196</v>
      </c>
    </row>
    <row r="244" spans="1:8">
      <c r="A244" s="6" t="s">
        <v>9306</v>
      </c>
      <c r="B244" s="6" t="s">
        <v>9307</v>
      </c>
      <c r="C244" s="6" t="s">
        <v>513</v>
      </c>
      <c r="D244" s="6" t="s">
        <v>9308</v>
      </c>
      <c r="E244" s="6">
        <v>2</v>
      </c>
      <c r="F244" s="6" t="s">
        <v>9167</v>
      </c>
      <c r="G244" s="6" t="s">
        <v>9309</v>
      </c>
      <c r="H244" s="6" t="s">
        <v>531</v>
      </c>
    </row>
    <row r="245" spans="1:8">
      <c r="B245" s="6" t="s">
        <v>9310</v>
      </c>
      <c r="C245" s="6" t="s">
        <v>496</v>
      </c>
      <c r="D245" s="6" t="s">
        <v>9166</v>
      </c>
      <c r="E245" s="6">
        <v>40</v>
      </c>
      <c r="F245" s="6" t="s">
        <v>9167</v>
      </c>
    </row>
    <row r="246" spans="1:8">
      <c r="B246" s="6" t="s">
        <v>9310</v>
      </c>
      <c r="C246" s="6" t="s">
        <v>496</v>
      </c>
      <c r="D246" s="6" t="s">
        <v>9112</v>
      </c>
      <c r="E246" s="6">
        <v>30</v>
      </c>
      <c r="F246" s="6" t="s">
        <v>9167</v>
      </c>
    </row>
    <row r="247" spans="1:8">
      <c r="B247" s="6" t="s">
        <v>9310</v>
      </c>
      <c r="C247" s="6" t="s">
        <v>496</v>
      </c>
      <c r="D247" s="6" t="s">
        <v>9170</v>
      </c>
      <c r="E247" s="6">
        <v>20</v>
      </c>
      <c r="F247" s="6" t="s">
        <v>9167</v>
      </c>
    </row>
    <row r="248" spans="1:8">
      <c r="B248" s="6" t="s">
        <v>9310</v>
      </c>
      <c r="C248" s="6" t="s">
        <v>496</v>
      </c>
      <c r="D248" s="6" t="s">
        <v>9172</v>
      </c>
      <c r="E248" s="6">
        <v>9</v>
      </c>
      <c r="F248" s="6" t="s">
        <v>9167</v>
      </c>
    </row>
    <row r="249" spans="1:8">
      <c r="B249" s="6" t="s">
        <v>9310</v>
      </c>
      <c r="C249" s="6" t="s">
        <v>496</v>
      </c>
      <c r="D249" s="6" t="s">
        <v>9174</v>
      </c>
      <c r="E249" s="6">
        <v>9</v>
      </c>
      <c r="F249" s="6" t="s">
        <v>9167</v>
      </c>
    </row>
    <row r="250" spans="1:8">
      <c r="B250" s="6" t="s">
        <v>9310</v>
      </c>
      <c r="C250" s="6" t="s">
        <v>496</v>
      </c>
      <c r="D250" s="6" t="s">
        <v>9199</v>
      </c>
      <c r="E250" s="6">
        <v>10</v>
      </c>
      <c r="F250" s="6" t="s">
        <v>9167</v>
      </c>
    </row>
    <row r="251" spans="1:8">
      <c r="B251" s="6" t="s">
        <v>9310</v>
      </c>
      <c r="C251" s="6" t="s">
        <v>496</v>
      </c>
      <c r="D251" s="6" t="s">
        <v>9178</v>
      </c>
      <c r="E251" s="6">
        <v>4</v>
      </c>
      <c r="F251" s="6" t="s">
        <v>9167</v>
      </c>
    </row>
    <row r="252" spans="1:8">
      <c r="B252" s="6" t="s">
        <v>9310</v>
      </c>
      <c r="C252" s="6" t="s">
        <v>496</v>
      </c>
      <c r="D252" s="6" t="s">
        <v>9200</v>
      </c>
      <c r="E252" s="6">
        <v>10</v>
      </c>
      <c r="F252" s="6" t="s">
        <v>9167</v>
      </c>
    </row>
    <row r="253" spans="1:8">
      <c r="B253" s="6" t="s">
        <v>9310</v>
      </c>
      <c r="C253" s="6" t="s">
        <v>496</v>
      </c>
      <c r="D253" s="6" t="s">
        <v>9201</v>
      </c>
      <c r="E253" s="6">
        <v>2</v>
      </c>
      <c r="F253" s="6" t="s">
        <v>9167</v>
      </c>
    </row>
    <row r="254" spans="1:8">
      <c r="B254" s="6" t="s">
        <v>9310</v>
      </c>
      <c r="C254" s="6" t="s">
        <v>496</v>
      </c>
      <c r="D254" s="6" t="s">
        <v>9184</v>
      </c>
      <c r="E254" s="6">
        <v>10</v>
      </c>
      <c r="F254" s="6" t="s">
        <v>9167</v>
      </c>
    </row>
    <row r="255" spans="1:8">
      <c r="B255" s="6" t="s">
        <v>9310</v>
      </c>
      <c r="C255" s="6" t="s">
        <v>496</v>
      </c>
      <c r="D255" s="6" t="s">
        <v>9186</v>
      </c>
      <c r="E255" s="6">
        <v>6</v>
      </c>
      <c r="F255" s="6" t="s">
        <v>9167</v>
      </c>
    </row>
    <row r="256" spans="1:8">
      <c r="B256" s="6" t="s">
        <v>9310</v>
      </c>
      <c r="C256" s="6" t="s">
        <v>496</v>
      </c>
      <c r="D256" s="6" t="s">
        <v>9188</v>
      </c>
      <c r="E256" s="6">
        <v>36</v>
      </c>
      <c r="F256" s="6" t="s">
        <v>9167</v>
      </c>
    </row>
    <row r="257" spans="1:8">
      <c r="B257" s="6" t="s">
        <v>9310</v>
      </c>
      <c r="C257" s="6" t="s">
        <v>496</v>
      </c>
      <c r="D257" s="6" t="s">
        <v>498</v>
      </c>
      <c r="E257" s="6">
        <v>20</v>
      </c>
      <c r="F257" s="6" t="s">
        <v>9167</v>
      </c>
      <c r="H257" s="6" t="s">
        <v>2035</v>
      </c>
    </row>
    <row r="258" spans="1:8">
      <c r="B258" s="6" t="s">
        <v>9310</v>
      </c>
      <c r="C258" s="6" t="s">
        <v>496</v>
      </c>
      <c r="D258" s="6" t="s">
        <v>2226</v>
      </c>
      <c r="E258" s="6">
        <v>1</v>
      </c>
      <c r="F258" s="6" t="s">
        <v>9167</v>
      </c>
    </row>
    <row r="259" spans="1:8">
      <c r="B259" s="6" t="s">
        <v>9310</v>
      </c>
      <c r="C259" s="6" t="s">
        <v>496</v>
      </c>
      <c r="D259" s="6" t="s">
        <v>3770</v>
      </c>
      <c r="E259" s="6">
        <v>8</v>
      </c>
      <c r="F259" s="6" t="s">
        <v>9167</v>
      </c>
      <c r="H259" s="6" t="s">
        <v>3774</v>
      </c>
    </row>
    <row r="260" spans="1:8">
      <c r="B260" s="6" t="s">
        <v>9310</v>
      </c>
      <c r="C260" s="6" t="s">
        <v>513</v>
      </c>
      <c r="D260" s="6" t="s">
        <v>9061</v>
      </c>
      <c r="E260" s="6">
        <v>4</v>
      </c>
      <c r="F260" s="6" t="s">
        <v>9167</v>
      </c>
    </row>
    <row r="261" spans="1:8">
      <c r="B261" s="6" t="s">
        <v>9310</v>
      </c>
      <c r="C261" s="6" t="s">
        <v>513</v>
      </c>
      <c r="D261" s="6" t="s">
        <v>9193</v>
      </c>
      <c r="E261" s="6">
        <v>200</v>
      </c>
      <c r="F261" s="6" t="s">
        <v>9167</v>
      </c>
    </row>
    <row r="262" spans="1:8">
      <c r="B262" s="6" t="s">
        <v>9310</v>
      </c>
      <c r="C262" s="6" t="s">
        <v>513</v>
      </c>
      <c r="D262" s="6" t="s">
        <v>9195</v>
      </c>
      <c r="E262" s="6">
        <v>200</v>
      </c>
      <c r="F262" s="6" t="s">
        <v>9167</v>
      </c>
    </row>
    <row r="263" spans="1:8">
      <c r="A263" s="6" t="s">
        <v>9311</v>
      </c>
      <c r="B263" s="6" t="s">
        <v>9312</v>
      </c>
      <c r="C263" s="6" t="s">
        <v>496</v>
      </c>
      <c r="D263" s="6" t="s">
        <v>9166</v>
      </c>
      <c r="E263" s="6">
        <v>40</v>
      </c>
      <c r="F263" s="6" t="s">
        <v>9167</v>
      </c>
      <c r="G263" s="6" t="s">
        <v>9168</v>
      </c>
    </row>
    <row r="264" spans="1:8">
      <c r="A264" s="6" t="s">
        <v>9311</v>
      </c>
      <c r="B264" s="6" t="s">
        <v>9312</v>
      </c>
      <c r="C264" s="6" t="s">
        <v>496</v>
      </c>
      <c r="D264" s="6" t="s">
        <v>9112</v>
      </c>
      <c r="E264" s="6">
        <v>30</v>
      </c>
      <c r="F264" s="6" t="s">
        <v>9167</v>
      </c>
      <c r="G264" s="6" t="s">
        <v>9169</v>
      </c>
    </row>
    <row r="265" spans="1:8">
      <c r="A265" s="6" t="s">
        <v>9311</v>
      </c>
      <c r="B265" s="6" t="s">
        <v>9312</v>
      </c>
      <c r="C265" s="6" t="s">
        <v>496</v>
      </c>
      <c r="D265" s="6" t="s">
        <v>9313</v>
      </c>
      <c r="E265" s="6">
        <v>20</v>
      </c>
      <c r="F265" s="6" t="s">
        <v>9167</v>
      </c>
      <c r="G265" s="6" t="s">
        <v>9171</v>
      </c>
    </row>
    <row r="266" spans="1:8">
      <c r="A266" s="6" t="s">
        <v>9311</v>
      </c>
      <c r="B266" s="6" t="s">
        <v>9312</v>
      </c>
      <c r="C266" s="6" t="s">
        <v>496</v>
      </c>
      <c r="D266" s="6" t="s">
        <v>9172</v>
      </c>
      <c r="E266" s="6">
        <v>9</v>
      </c>
      <c r="F266" s="6" t="s">
        <v>9167</v>
      </c>
      <c r="G266" s="6" t="s">
        <v>9173</v>
      </c>
    </row>
    <row r="267" spans="1:8">
      <c r="A267" s="6" t="s">
        <v>9311</v>
      </c>
      <c r="B267" s="6" t="s">
        <v>9312</v>
      </c>
      <c r="C267" s="6" t="s">
        <v>496</v>
      </c>
      <c r="D267" s="6" t="s">
        <v>9174</v>
      </c>
      <c r="E267" s="6">
        <v>9</v>
      </c>
      <c r="F267" s="6" t="s">
        <v>9167</v>
      </c>
      <c r="G267" s="6" t="s">
        <v>9175</v>
      </c>
    </row>
    <row r="268" spans="1:8">
      <c r="A268" s="6" t="s">
        <v>9311</v>
      </c>
      <c r="B268" s="6" t="s">
        <v>9312</v>
      </c>
      <c r="C268" s="6" t="s">
        <v>496</v>
      </c>
      <c r="D268" s="6" t="s">
        <v>9199</v>
      </c>
      <c r="E268" s="6">
        <v>10</v>
      </c>
      <c r="F268" s="6" t="s">
        <v>9167</v>
      </c>
      <c r="G268" s="6" t="s">
        <v>9177</v>
      </c>
    </row>
    <row r="269" spans="1:8">
      <c r="A269" s="6" t="s">
        <v>9311</v>
      </c>
      <c r="B269" s="6" t="s">
        <v>9312</v>
      </c>
      <c r="C269" s="6" t="s">
        <v>496</v>
      </c>
      <c r="D269" s="6" t="s">
        <v>9178</v>
      </c>
      <c r="E269" s="6">
        <v>4</v>
      </c>
      <c r="F269" s="6" t="s">
        <v>9167</v>
      </c>
      <c r="G269" s="6" t="s">
        <v>9179</v>
      </c>
    </row>
    <row r="270" spans="1:8">
      <c r="A270" s="6" t="s">
        <v>9311</v>
      </c>
      <c r="B270" s="6" t="s">
        <v>9312</v>
      </c>
      <c r="C270" s="6" t="s">
        <v>496</v>
      </c>
      <c r="D270" s="6" t="s">
        <v>9200</v>
      </c>
      <c r="E270" s="6">
        <v>10</v>
      </c>
      <c r="F270" s="6" t="s">
        <v>9167</v>
      </c>
      <c r="G270" s="6" t="s">
        <v>9181</v>
      </c>
    </row>
    <row r="271" spans="1:8">
      <c r="A271" s="6" t="s">
        <v>9311</v>
      </c>
      <c r="B271" s="6" t="s">
        <v>9312</v>
      </c>
      <c r="C271" s="6" t="s">
        <v>496</v>
      </c>
      <c r="D271" s="6" t="s">
        <v>9201</v>
      </c>
      <c r="E271" s="6">
        <v>2</v>
      </c>
      <c r="F271" s="6" t="s">
        <v>9167</v>
      </c>
      <c r="G271" s="6" t="s">
        <v>9183</v>
      </c>
    </row>
    <row r="272" spans="1:8">
      <c r="A272" s="6" t="s">
        <v>9311</v>
      </c>
      <c r="B272" s="6" t="s">
        <v>9312</v>
      </c>
      <c r="C272" s="6" t="s">
        <v>496</v>
      </c>
      <c r="D272" s="6" t="s">
        <v>9184</v>
      </c>
      <c r="E272" s="6">
        <v>10</v>
      </c>
      <c r="F272" s="6" t="s">
        <v>9167</v>
      </c>
      <c r="G272" s="6" t="s">
        <v>9185</v>
      </c>
    </row>
    <row r="273" spans="1:8">
      <c r="A273" s="6" t="s">
        <v>9311</v>
      </c>
      <c r="B273" s="6" t="s">
        <v>9312</v>
      </c>
      <c r="C273" s="6" t="s">
        <v>496</v>
      </c>
      <c r="D273" s="6" t="s">
        <v>9186</v>
      </c>
      <c r="E273" s="6">
        <v>6</v>
      </c>
      <c r="F273" s="6" t="s">
        <v>9167</v>
      </c>
      <c r="G273" s="6" t="s">
        <v>9187</v>
      </c>
    </row>
    <row r="274" spans="1:8">
      <c r="A274" s="6" t="s">
        <v>9311</v>
      </c>
      <c r="B274" s="6" t="s">
        <v>9312</v>
      </c>
      <c r="C274" s="6" t="s">
        <v>496</v>
      </c>
      <c r="D274" s="6" t="s">
        <v>9188</v>
      </c>
      <c r="E274" s="6">
        <v>36</v>
      </c>
      <c r="F274" s="6" t="s">
        <v>9167</v>
      </c>
      <c r="G274" s="6" t="s">
        <v>9189</v>
      </c>
    </row>
    <row r="275" spans="1:8">
      <c r="A275" s="6" t="s">
        <v>9311</v>
      </c>
      <c r="B275" s="6" t="s">
        <v>9312</v>
      </c>
      <c r="C275" s="6" t="s">
        <v>496</v>
      </c>
      <c r="D275" s="6" t="s">
        <v>498</v>
      </c>
      <c r="E275" s="6">
        <v>20</v>
      </c>
      <c r="F275" s="6" t="s">
        <v>9167</v>
      </c>
      <c r="G275" s="6" t="s">
        <v>9190</v>
      </c>
      <c r="H275" s="6" t="s">
        <v>2035</v>
      </c>
    </row>
    <row r="276" spans="1:8">
      <c r="A276" s="6" t="s">
        <v>9311</v>
      </c>
      <c r="B276" s="6" t="s">
        <v>9312</v>
      </c>
      <c r="C276" s="6" t="s">
        <v>496</v>
      </c>
      <c r="D276" s="6" t="s">
        <v>810</v>
      </c>
      <c r="E276" s="6">
        <v>8</v>
      </c>
      <c r="F276" s="6" t="s">
        <v>9167</v>
      </c>
      <c r="G276" s="6" t="s">
        <v>9314</v>
      </c>
      <c r="H276" s="6" t="s">
        <v>772</v>
      </c>
    </row>
    <row r="277" spans="1:8">
      <c r="A277" s="6" t="s">
        <v>9311</v>
      </c>
      <c r="B277" s="6" t="s">
        <v>9312</v>
      </c>
      <c r="C277" s="6" t="s">
        <v>496</v>
      </c>
      <c r="D277" s="6" t="s">
        <v>773</v>
      </c>
      <c r="E277" s="6">
        <v>80</v>
      </c>
      <c r="F277" s="6" t="s">
        <v>9167</v>
      </c>
      <c r="G277" s="6" t="s">
        <v>9315</v>
      </c>
      <c r="H277" s="6" t="s">
        <v>778</v>
      </c>
    </row>
    <row r="278" spans="1:8">
      <c r="A278" s="6" t="s">
        <v>9311</v>
      </c>
      <c r="B278" s="6" t="s">
        <v>9312</v>
      </c>
      <c r="C278" s="6" t="s">
        <v>496</v>
      </c>
      <c r="D278" s="6" t="s">
        <v>779</v>
      </c>
      <c r="E278" s="6">
        <v>4</v>
      </c>
      <c r="F278" s="6" t="s">
        <v>9167</v>
      </c>
      <c r="G278" s="6" t="s">
        <v>9316</v>
      </c>
      <c r="H278" s="6" t="s">
        <v>784</v>
      </c>
    </row>
    <row r="279" spans="1:8">
      <c r="A279" s="6" t="s">
        <v>9311</v>
      </c>
      <c r="B279" s="6" t="s">
        <v>9312</v>
      </c>
      <c r="C279" s="6" t="s">
        <v>496</v>
      </c>
      <c r="D279" s="6" t="s">
        <v>785</v>
      </c>
      <c r="E279" s="6">
        <v>400</v>
      </c>
      <c r="F279" s="6" t="s">
        <v>9167</v>
      </c>
      <c r="G279" s="6" t="s">
        <v>9317</v>
      </c>
      <c r="H279" s="6" t="s">
        <v>790</v>
      </c>
    </row>
    <row r="280" spans="1:8">
      <c r="A280" s="6" t="s">
        <v>9311</v>
      </c>
      <c r="B280" s="6" t="s">
        <v>9312</v>
      </c>
      <c r="C280" s="6" t="s">
        <v>513</v>
      </c>
      <c r="D280" s="6" t="s">
        <v>9061</v>
      </c>
      <c r="E280" s="6">
        <v>4</v>
      </c>
      <c r="F280" s="6" t="s">
        <v>9167</v>
      </c>
      <c r="G280" s="6" t="s">
        <v>9206</v>
      </c>
    </row>
    <row r="281" spans="1:8">
      <c r="A281" s="6" t="s">
        <v>9311</v>
      </c>
      <c r="B281" s="6" t="s">
        <v>9312</v>
      </c>
      <c r="C281" s="6" t="s">
        <v>513</v>
      </c>
      <c r="D281" s="6" t="s">
        <v>9193</v>
      </c>
      <c r="E281" s="6">
        <v>200</v>
      </c>
      <c r="F281" s="6" t="s">
        <v>9167</v>
      </c>
      <c r="G281" s="6" t="s">
        <v>9194</v>
      </c>
    </row>
    <row r="282" spans="1:8">
      <c r="A282" s="6" t="s">
        <v>9311</v>
      </c>
      <c r="B282" s="6" t="s">
        <v>9312</v>
      </c>
      <c r="C282" s="6" t="s">
        <v>513</v>
      </c>
      <c r="D282" s="6" t="s">
        <v>9195</v>
      </c>
      <c r="E282" s="6">
        <v>200</v>
      </c>
      <c r="F282" s="6" t="s">
        <v>9167</v>
      </c>
      <c r="G282" s="6" t="s">
        <v>9196</v>
      </c>
    </row>
  </sheetData>
  <autoFilter ref="A1:I282"/>
  <phoneticPr fontId="18" type="noConversion"/>
  <pageMargins left="0.7" right="0.7" top="0.75" bottom="0.75" header="0.3" footer="0.3"/>
  <pageSetup paperSize="9" orientation="portrait" horizontalDpi="360" verticalDpi="18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8"/>
  <dimension ref="A1:AF181"/>
  <sheetViews>
    <sheetView zoomScaleNormal="100" workbookViewId="0">
      <pane xSplit="3" ySplit="3" topLeftCell="E121" activePane="bottomRight" state="frozen"/>
      <selection pane="topRight" activeCell="D1" sqref="D1"/>
      <selection pane="bottomLeft" activeCell="A4" sqref="A4"/>
      <selection pane="bottomRight" activeCell="B124" sqref="B124:B129"/>
    </sheetView>
  </sheetViews>
  <sheetFormatPr defaultColWidth="9.140625" defaultRowHeight="16.5"/>
  <cols>
    <col min="1" max="1" width="17.7109375" style="231" bestFit="1" customWidth="1"/>
    <col min="2" max="2" width="25.140625" style="231" customWidth="1"/>
    <col min="3" max="3" width="31.85546875" style="231" customWidth="1"/>
    <col min="4" max="4" width="27.85546875" style="231" customWidth="1"/>
    <col min="5" max="5" width="15.85546875" style="231" customWidth="1"/>
    <col min="6" max="6" width="19.140625" style="231" customWidth="1"/>
    <col min="7" max="7" width="23.42578125" style="231" customWidth="1"/>
    <col min="8" max="8" width="30" style="231" customWidth="1"/>
    <col min="9" max="9" width="25.140625" style="231" customWidth="1"/>
    <col min="10" max="10" width="31.140625" style="231" customWidth="1"/>
    <col min="11" max="11" width="30.140625" style="231" customWidth="1"/>
    <col min="12" max="12" width="1.85546875" style="230" customWidth="1"/>
    <col min="13" max="13" width="11.85546875" style="231" customWidth="1"/>
    <col min="14" max="15" width="33.5703125" style="231" customWidth="1"/>
    <col min="16" max="16" width="9.28515625" style="231" customWidth="1"/>
    <col min="17" max="17" width="9.140625" style="231" customWidth="1"/>
    <col min="18" max="18" width="2.140625" style="230" customWidth="1"/>
    <col min="19" max="19" width="13.28515625" style="231" customWidth="1"/>
    <col min="20" max="20" width="23.42578125" style="231" customWidth="1"/>
    <col min="21" max="21" width="23" style="231" customWidth="1"/>
    <col min="22" max="22" width="30" style="231" customWidth="1"/>
    <col min="23" max="23" width="18.42578125" style="231" customWidth="1"/>
    <col min="24" max="24" width="9.140625" style="231" customWidth="1"/>
    <col min="25" max="26" width="9.140625" style="231"/>
    <col min="27" max="27" width="20" style="231" customWidth="1"/>
    <col min="28" max="30" width="9.140625" style="231"/>
    <col min="31" max="31" width="24.42578125" style="231" bestFit="1" customWidth="1"/>
    <col min="32" max="16384" width="9.140625" style="231"/>
  </cols>
  <sheetData>
    <row r="1" spans="1:32">
      <c r="A1" s="410" t="s">
        <v>9318</v>
      </c>
      <c r="B1" s="410"/>
      <c r="C1" s="410"/>
      <c r="D1" s="410"/>
      <c r="E1" s="410"/>
      <c r="F1" s="410"/>
      <c r="G1" s="410"/>
      <c r="H1" s="410"/>
      <c r="I1" s="410"/>
      <c r="J1" s="410"/>
      <c r="K1" s="410"/>
      <c r="M1" s="411" t="s">
        <v>9319</v>
      </c>
      <c r="N1" s="411"/>
      <c r="O1" s="411"/>
      <c r="P1" s="411"/>
      <c r="Q1" s="411"/>
      <c r="S1" s="412" t="s">
        <v>9320</v>
      </c>
      <c r="T1" s="412"/>
      <c r="U1" s="412"/>
      <c r="V1" s="412"/>
      <c r="W1" s="412"/>
      <c r="X1" s="412"/>
    </row>
    <row r="2" spans="1:32">
      <c r="A2" s="231" t="s">
        <v>9321</v>
      </c>
      <c r="B2" s="231" t="s">
        <v>9322</v>
      </c>
      <c r="C2" s="231" t="s">
        <v>9323</v>
      </c>
      <c r="D2" s="231" t="s">
        <v>9324</v>
      </c>
      <c r="E2" s="231" t="s">
        <v>9325</v>
      </c>
      <c r="F2" s="231" t="s">
        <v>9326</v>
      </c>
      <c r="G2" s="231" t="s">
        <v>9327</v>
      </c>
      <c r="H2" s="231" t="s">
        <v>9328</v>
      </c>
      <c r="I2" s="231" t="s">
        <v>9329</v>
      </c>
      <c r="J2" s="231" t="s">
        <v>9330</v>
      </c>
      <c r="K2" s="231" t="s">
        <v>9331</v>
      </c>
      <c r="M2" s="231" t="s">
        <v>9332</v>
      </c>
      <c r="N2" s="231" t="s">
        <v>9333</v>
      </c>
      <c r="O2" s="231" t="s">
        <v>9334</v>
      </c>
      <c r="P2" s="308" t="s">
        <v>9335</v>
      </c>
      <c r="Q2" s="231" t="s">
        <v>9336</v>
      </c>
      <c r="S2" s="231" t="s">
        <v>9337</v>
      </c>
      <c r="T2" s="231" t="s">
        <v>9338</v>
      </c>
      <c r="U2" s="231" t="s">
        <v>9339</v>
      </c>
      <c r="V2" s="231" t="s">
        <v>9340</v>
      </c>
      <c r="W2" s="308" t="s">
        <v>2565</v>
      </c>
      <c r="X2" s="231" t="s">
        <v>493</v>
      </c>
    </row>
    <row r="3" spans="1:32">
      <c r="A3" s="231" t="s">
        <v>3419</v>
      </c>
      <c r="B3" s="231" t="s">
        <v>3424</v>
      </c>
      <c r="C3" s="231" t="s">
        <v>3429</v>
      </c>
      <c r="D3" s="231" t="s">
        <v>9341</v>
      </c>
      <c r="E3" s="231" t="s">
        <v>9342</v>
      </c>
      <c r="F3" s="231" t="s">
        <v>9343</v>
      </c>
      <c r="G3" s="231" t="s">
        <v>9344</v>
      </c>
      <c r="H3" s="231" t="s">
        <v>3444</v>
      </c>
      <c r="I3" s="231" t="s">
        <v>9345</v>
      </c>
      <c r="J3" s="231" t="s">
        <v>9346</v>
      </c>
      <c r="K3" s="231" t="s">
        <v>3466</v>
      </c>
      <c r="N3" s="231" t="s">
        <v>9347</v>
      </c>
      <c r="O3" s="231" t="s">
        <v>9348</v>
      </c>
    </row>
    <row r="4" spans="1:32">
      <c r="A4" s="231" t="s">
        <v>3773</v>
      </c>
      <c r="B4" s="231" t="s">
        <v>1053</v>
      </c>
      <c r="C4" s="231" t="s">
        <v>9349</v>
      </c>
      <c r="E4" s="231" t="s">
        <v>9350</v>
      </c>
      <c r="F4" s="231" t="s">
        <v>4362</v>
      </c>
      <c r="G4" s="231" t="s">
        <v>2216</v>
      </c>
      <c r="H4" s="231" t="s">
        <v>4382</v>
      </c>
      <c r="I4" s="231" t="s">
        <v>4218</v>
      </c>
      <c r="M4" s="232"/>
      <c r="N4" s="232" t="s">
        <v>52</v>
      </c>
      <c r="O4" s="232" t="s">
        <v>52</v>
      </c>
      <c r="P4" s="232"/>
      <c r="S4" s="232" t="s">
        <v>2606</v>
      </c>
      <c r="T4" s="232" t="s">
        <v>9351</v>
      </c>
      <c r="U4" s="232"/>
      <c r="V4" s="231" t="s">
        <v>1048</v>
      </c>
    </row>
    <row r="5" spans="1:32">
      <c r="A5" s="231" t="s">
        <v>3773</v>
      </c>
      <c r="B5" s="231" t="s">
        <v>1029</v>
      </c>
      <c r="C5" s="231" t="s">
        <v>779</v>
      </c>
      <c r="E5" s="231" t="s">
        <v>9350</v>
      </c>
      <c r="F5" s="231" t="s">
        <v>4080</v>
      </c>
      <c r="G5" s="231" t="s">
        <v>4080</v>
      </c>
      <c r="H5" s="231" t="s">
        <v>4382</v>
      </c>
      <c r="I5" s="231" t="s">
        <v>2572</v>
      </c>
      <c r="J5" s="231" t="s">
        <v>9352</v>
      </c>
      <c r="K5" s="231" t="s">
        <v>9353</v>
      </c>
      <c r="M5" s="232" t="s">
        <v>9354</v>
      </c>
      <c r="N5" s="232" t="s">
        <v>9355</v>
      </c>
      <c r="O5" s="232" t="s">
        <v>52</v>
      </c>
      <c r="P5" s="232"/>
      <c r="S5" s="232" t="s">
        <v>2608</v>
      </c>
      <c r="T5" s="232" t="s">
        <v>9351</v>
      </c>
      <c r="U5" s="232"/>
      <c r="V5" s="231" t="s">
        <v>779</v>
      </c>
      <c r="AF5" s="334"/>
    </row>
    <row r="6" spans="1:32">
      <c r="A6" s="231" t="s">
        <v>3773</v>
      </c>
      <c r="B6" s="231" t="s">
        <v>675</v>
      </c>
      <c r="C6" s="231" t="s">
        <v>1445</v>
      </c>
      <c r="D6" s="231" t="s">
        <v>9356</v>
      </c>
      <c r="E6" s="231" t="s">
        <v>9350</v>
      </c>
      <c r="F6" s="231" t="s">
        <v>4362</v>
      </c>
      <c r="G6" s="231" t="s">
        <v>2215</v>
      </c>
      <c r="H6" s="231" t="s">
        <v>4382</v>
      </c>
      <c r="M6" s="232" t="s">
        <v>9357</v>
      </c>
      <c r="N6" s="232" t="s">
        <v>9358</v>
      </c>
      <c r="O6" s="232" t="s">
        <v>52</v>
      </c>
      <c r="P6" s="232"/>
      <c r="S6" s="232" t="s">
        <v>2612</v>
      </c>
      <c r="T6" s="232" t="s">
        <v>9351</v>
      </c>
      <c r="U6" s="232"/>
      <c r="V6" s="231" t="s">
        <v>1444</v>
      </c>
      <c r="AF6" s="334"/>
    </row>
    <row r="7" spans="1:32">
      <c r="A7" s="231" t="s">
        <v>3773</v>
      </c>
      <c r="B7" s="231" t="s">
        <v>1035</v>
      </c>
      <c r="C7" s="231" t="s">
        <v>1030</v>
      </c>
      <c r="E7" s="231" t="s">
        <v>9350</v>
      </c>
      <c r="F7" s="231" t="s">
        <v>2215</v>
      </c>
      <c r="G7" s="231" t="s">
        <v>2215</v>
      </c>
      <c r="H7" s="231" t="s">
        <v>4382</v>
      </c>
      <c r="M7" s="232"/>
      <c r="N7" s="232" t="s">
        <v>52</v>
      </c>
      <c r="O7" s="232" t="s">
        <v>52</v>
      </c>
      <c r="P7" s="232"/>
      <c r="S7" s="232" t="s">
        <v>2614</v>
      </c>
      <c r="T7" s="232" t="s">
        <v>9359</v>
      </c>
      <c r="U7" s="232"/>
      <c r="V7" s="231" t="s">
        <v>1030</v>
      </c>
      <c r="AF7" s="334"/>
    </row>
    <row r="8" spans="1:32">
      <c r="A8" s="231" t="s">
        <v>3773</v>
      </c>
      <c r="B8" s="231" t="s">
        <v>1006</v>
      </c>
      <c r="C8" s="231" t="s">
        <v>9360</v>
      </c>
      <c r="E8" s="231" t="s">
        <v>9350</v>
      </c>
      <c r="F8" s="231" t="s">
        <v>2213</v>
      </c>
      <c r="G8" s="231" t="s">
        <v>2213</v>
      </c>
      <c r="H8" s="231" t="s">
        <v>4382</v>
      </c>
      <c r="I8" s="231" t="s">
        <v>2572</v>
      </c>
      <c r="J8" s="231" t="s">
        <v>9361</v>
      </c>
      <c r="K8" s="231" t="s">
        <v>4583</v>
      </c>
      <c r="M8" s="232" t="s">
        <v>9362</v>
      </c>
      <c r="N8" s="232" t="s">
        <v>9363</v>
      </c>
      <c r="O8" s="232" t="s">
        <v>9363</v>
      </c>
      <c r="P8" s="232"/>
      <c r="S8" s="232" t="s">
        <v>2618</v>
      </c>
      <c r="T8" s="232" t="s">
        <v>9351</v>
      </c>
      <c r="U8" s="232"/>
      <c r="V8" s="231" t="s">
        <v>9364</v>
      </c>
      <c r="AF8" s="232"/>
    </row>
    <row r="9" spans="1:32">
      <c r="A9" s="231" t="s">
        <v>3773</v>
      </c>
      <c r="B9" s="231" t="s">
        <v>899</v>
      </c>
      <c r="C9" s="231" t="s">
        <v>1506</v>
      </c>
      <c r="E9" s="231" t="s">
        <v>9350</v>
      </c>
      <c r="F9" s="231" t="s">
        <v>2219</v>
      </c>
      <c r="G9" s="231" t="s">
        <v>2219</v>
      </c>
      <c r="H9" s="231" t="s">
        <v>4382</v>
      </c>
      <c r="I9" s="231" t="s">
        <v>2572</v>
      </c>
      <c r="J9" s="231" t="s">
        <v>9361</v>
      </c>
      <c r="K9" s="231" t="s">
        <v>9365</v>
      </c>
      <c r="M9" s="232" t="s">
        <v>9366</v>
      </c>
      <c r="N9" s="232" t="s">
        <v>9367</v>
      </c>
      <c r="O9" s="232" t="s">
        <v>52</v>
      </c>
      <c r="P9" s="232"/>
      <c r="S9" s="232" t="s">
        <v>2622</v>
      </c>
      <c r="T9" s="232" t="s">
        <v>9351</v>
      </c>
      <c r="U9" s="232"/>
      <c r="V9" s="231" t="s">
        <v>1506</v>
      </c>
      <c r="AF9" s="334"/>
    </row>
    <row r="10" spans="1:32">
      <c r="A10" s="231" t="s">
        <v>3773</v>
      </c>
      <c r="B10" s="231" t="s">
        <v>876</v>
      </c>
      <c r="C10" s="231" t="s">
        <v>871</v>
      </c>
      <c r="D10" s="231" t="s">
        <v>9356</v>
      </c>
      <c r="E10" s="231" t="s">
        <v>9350</v>
      </c>
      <c r="F10" s="231" t="s">
        <v>3353</v>
      </c>
      <c r="G10" s="231" t="s">
        <v>2215</v>
      </c>
      <c r="H10" s="231" t="s">
        <v>4378</v>
      </c>
      <c r="M10" s="232" t="s">
        <v>9368</v>
      </c>
      <c r="N10" s="232" t="s">
        <v>874</v>
      </c>
      <c r="O10" s="232" t="s">
        <v>52</v>
      </c>
      <c r="P10" s="232"/>
      <c r="S10" s="232" t="s">
        <v>2626</v>
      </c>
      <c r="T10" s="232" t="s">
        <v>9351</v>
      </c>
      <c r="U10" s="232" t="s">
        <v>9369</v>
      </c>
      <c r="V10" s="231" t="s">
        <v>871</v>
      </c>
      <c r="Z10" s="232"/>
      <c r="AB10" s="232"/>
      <c r="AF10" s="334"/>
    </row>
    <row r="11" spans="1:32">
      <c r="A11" s="231" t="s">
        <v>3773</v>
      </c>
      <c r="B11" s="231" t="s">
        <v>508</v>
      </c>
      <c r="C11" s="231" t="s">
        <v>629</v>
      </c>
      <c r="D11" s="231" t="s">
        <v>9356</v>
      </c>
      <c r="E11" s="231" t="s">
        <v>9350</v>
      </c>
      <c r="F11" s="231" t="s">
        <v>2216</v>
      </c>
      <c r="G11" s="231" t="s">
        <v>2215</v>
      </c>
      <c r="H11" s="231" t="s">
        <v>4382</v>
      </c>
      <c r="I11" s="231" t="s">
        <v>4218</v>
      </c>
      <c r="M11" s="232" t="s">
        <v>9370</v>
      </c>
      <c r="N11" s="232" t="s">
        <v>9371</v>
      </c>
      <c r="O11" s="232" t="s">
        <v>52</v>
      </c>
      <c r="P11" s="232"/>
      <c r="Q11" s="231" t="s">
        <v>9372</v>
      </c>
      <c r="S11" s="232" t="s">
        <v>2629</v>
      </c>
      <c r="T11" s="232" t="s">
        <v>9351</v>
      </c>
      <c r="U11" s="232" t="s">
        <v>9369</v>
      </c>
      <c r="V11" s="231" t="s">
        <v>9373</v>
      </c>
      <c r="Z11" s="232"/>
      <c r="AB11" s="232"/>
      <c r="AE11" s="333"/>
      <c r="AF11" s="232"/>
    </row>
    <row r="12" spans="1:32">
      <c r="A12" s="231" t="s">
        <v>3773</v>
      </c>
      <c r="B12" s="231" t="s">
        <v>682</v>
      </c>
      <c r="C12" s="231" t="s">
        <v>677</v>
      </c>
      <c r="E12" s="231" t="s">
        <v>9350</v>
      </c>
      <c r="F12" s="231" t="s">
        <v>4079</v>
      </c>
      <c r="G12" s="231" t="s">
        <v>2219</v>
      </c>
      <c r="H12" s="231" t="s">
        <v>4382</v>
      </c>
      <c r="I12" s="231" t="s">
        <v>2572</v>
      </c>
      <c r="J12" s="231" t="s">
        <v>9361</v>
      </c>
      <c r="K12" s="231" t="s">
        <v>679</v>
      </c>
      <c r="M12" s="232" t="s">
        <v>9374</v>
      </c>
      <c r="N12" s="232" t="s">
        <v>9375</v>
      </c>
      <c r="O12" s="232" t="s">
        <v>9375</v>
      </c>
      <c r="P12" s="232"/>
      <c r="S12" s="232" t="s">
        <v>2632</v>
      </c>
      <c r="T12" s="232" t="s">
        <v>9351</v>
      </c>
      <c r="U12" s="232"/>
      <c r="V12" s="231" t="s">
        <v>677</v>
      </c>
      <c r="Z12" s="232"/>
      <c r="AB12" s="232"/>
      <c r="AF12" s="232"/>
    </row>
    <row r="13" spans="1:32">
      <c r="A13" s="231" t="s">
        <v>3773</v>
      </c>
      <c r="B13" s="231" t="s">
        <v>2637</v>
      </c>
      <c r="C13" s="231" t="s">
        <v>1608</v>
      </c>
      <c r="E13" s="231" t="s">
        <v>9350</v>
      </c>
      <c r="F13" s="231" t="s">
        <v>2213</v>
      </c>
      <c r="G13" s="231" t="s">
        <v>2219</v>
      </c>
      <c r="H13" s="231" t="s">
        <v>4382</v>
      </c>
      <c r="I13" s="231" t="s">
        <v>2572</v>
      </c>
      <c r="J13" s="231" t="s">
        <v>9361</v>
      </c>
      <c r="K13" s="231" t="s">
        <v>9376</v>
      </c>
      <c r="M13" s="232" t="s">
        <v>9377</v>
      </c>
      <c r="N13" s="232" t="s">
        <v>9378</v>
      </c>
      <c r="O13" s="232" t="s">
        <v>9378</v>
      </c>
      <c r="P13" s="232"/>
      <c r="S13" s="232" t="s">
        <v>2635</v>
      </c>
      <c r="T13" s="232" t="s">
        <v>9379</v>
      </c>
      <c r="U13" s="232"/>
      <c r="V13" s="231" t="s">
        <v>1608</v>
      </c>
      <c r="Z13" s="232"/>
      <c r="AB13" s="232"/>
      <c r="AF13" s="334"/>
    </row>
    <row r="14" spans="1:32">
      <c r="A14" s="231" t="s">
        <v>3773</v>
      </c>
      <c r="B14" s="231" t="s">
        <v>644</v>
      </c>
      <c r="C14" s="231" t="s">
        <v>640</v>
      </c>
      <c r="E14" s="231" t="s">
        <v>9350</v>
      </c>
      <c r="F14" s="231" t="s">
        <v>2213</v>
      </c>
      <c r="G14" s="231" t="s">
        <v>2213</v>
      </c>
      <c r="H14" s="231" t="s">
        <v>4382</v>
      </c>
      <c r="I14" s="231" t="s">
        <v>2572</v>
      </c>
      <c r="J14" s="231" t="s">
        <v>9380</v>
      </c>
      <c r="K14" s="231" t="s">
        <v>4081</v>
      </c>
      <c r="M14" s="232" t="s">
        <v>9381</v>
      </c>
      <c r="N14" s="232" t="s">
        <v>9382</v>
      </c>
      <c r="O14" s="232" t="s">
        <v>9382</v>
      </c>
      <c r="P14" s="232"/>
      <c r="S14" s="232" t="s">
        <v>2639</v>
      </c>
      <c r="T14" s="232" t="s">
        <v>9351</v>
      </c>
      <c r="U14" s="232"/>
      <c r="V14" s="231" t="s">
        <v>640</v>
      </c>
      <c r="AB14" s="232"/>
      <c r="AF14" s="334"/>
    </row>
    <row r="15" spans="1:32">
      <c r="A15" s="231" t="s">
        <v>3773</v>
      </c>
      <c r="B15" s="231" t="s">
        <v>9383</v>
      </c>
      <c r="C15" s="231" t="s">
        <v>9384</v>
      </c>
      <c r="E15" s="231" t="s">
        <v>9350</v>
      </c>
      <c r="F15" s="231" t="s">
        <v>2219</v>
      </c>
      <c r="G15" s="231" t="s">
        <v>2219</v>
      </c>
      <c r="H15" s="231" t="s">
        <v>4382</v>
      </c>
      <c r="I15" s="231" t="s">
        <v>2572</v>
      </c>
      <c r="J15" s="231" t="s">
        <v>9361</v>
      </c>
      <c r="K15" s="231" t="s">
        <v>4528</v>
      </c>
      <c r="M15" s="232"/>
      <c r="N15" s="232" t="s">
        <v>52</v>
      </c>
      <c r="O15" s="232" t="s">
        <v>52</v>
      </c>
      <c r="P15" s="232"/>
      <c r="S15" s="232" t="s">
        <v>2642</v>
      </c>
      <c r="T15" s="232" t="s">
        <v>9379</v>
      </c>
      <c r="U15" s="232"/>
      <c r="V15" s="231" t="s">
        <v>9384</v>
      </c>
      <c r="AB15" s="232"/>
      <c r="AF15" s="232"/>
    </row>
    <row r="16" spans="1:32">
      <c r="A16" s="231" t="s">
        <v>3773</v>
      </c>
      <c r="B16" s="231" t="s">
        <v>2650</v>
      </c>
      <c r="C16" s="231" t="s">
        <v>2646</v>
      </c>
      <c r="E16" s="231" t="s">
        <v>9350</v>
      </c>
      <c r="F16" s="231" t="s">
        <v>2219</v>
      </c>
      <c r="G16" s="231" t="s">
        <v>2219</v>
      </c>
      <c r="H16" s="231" t="s">
        <v>4382</v>
      </c>
      <c r="I16" s="231" t="s">
        <v>2572</v>
      </c>
      <c r="J16" s="231" t="s">
        <v>9361</v>
      </c>
      <c r="K16" s="231" t="s">
        <v>4689</v>
      </c>
      <c r="M16" s="232" t="s">
        <v>9385</v>
      </c>
      <c r="N16" s="232" t="s">
        <v>9386</v>
      </c>
      <c r="O16" s="232" t="s">
        <v>52</v>
      </c>
      <c r="P16" s="232"/>
      <c r="S16" s="232" t="s">
        <v>2647</v>
      </c>
      <c r="T16" s="232" t="s">
        <v>9359</v>
      </c>
      <c r="U16" s="232"/>
      <c r="V16" s="231" t="s">
        <v>2646</v>
      </c>
      <c r="AB16" s="232"/>
      <c r="AF16" s="232"/>
    </row>
    <row r="17" spans="1:32">
      <c r="A17" s="231" t="s">
        <v>3773</v>
      </c>
      <c r="B17" s="231" t="s">
        <v>2655</v>
      </c>
      <c r="C17" s="231" t="s">
        <v>4211</v>
      </c>
      <c r="E17" s="231" t="s">
        <v>9350</v>
      </c>
      <c r="F17" s="231" t="s">
        <v>2219</v>
      </c>
      <c r="G17" s="231" t="s">
        <v>2219</v>
      </c>
      <c r="H17" s="231" t="s">
        <v>4382</v>
      </c>
      <c r="I17" s="231" t="s">
        <v>2572</v>
      </c>
      <c r="J17" s="231" t="s">
        <v>9361</v>
      </c>
      <c r="K17" s="231" t="s">
        <v>4210</v>
      </c>
      <c r="M17" s="232"/>
      <c r="N17" s="232" t="s">
        <v>52</v>
      </c>
      <c r="O17" s="232" t="s">
        <v>52</v>
      </c>
      <c r="P17" s="232"/>
      <c r="S17" s="232" t="s">
        <v>2652</v>
      </c>
      <c r="T17" s="232" t="s">
        <v>9359</v>
      </c>
      <c r="U17" s="232"/>
      <c r="V17" s="231" t="s">
        <v>4211</v>
      </c>
      <c r="AA17" s="308"/>
      <c r="AB17" s="232"/>
      <c r="AF17" s="232"/>
    </row>
    <row r="18" spans="1:32">
      <c r="A18" s="231" t="s">
        <v>3773</v>
      </c>
      <c r="B18" s="231" t="s">
        <v>1064</v>
      </c>
      <c r="C18" s="231" t="s">
        <v>1060</v>
      </c>
      <c r="E18" s="231" t="s">
        <v>9350</v>
      </c>
      <c r="F18" s="231" t="s">
        <v>4080</v>
      </c>
      <c r="G18" s="231" t="s">
        <v>4080</v>
      </c>
      <c r="H18" s="231" t="s">
        <v>4382</v>
      </c>
      <c r="I18" s="231" t="s">
        <v>2572</v>
      </c>
      <c r="J18" s="231" t="s">
        <v>9352</v>
      </c>
      <c r="K18" s="231" t="s">
        <v>9353</v>
      </c>
      <c r="M18" s="232" t="s">
        <v>9387</v>
      </c>
      <c r="N18" s="232" t="s">
        <v>9388</v>
      </c>
      <c r="O18" s="232" t="s">
        <v>52</v>
      </c>
      <c r="P18" s="232"/>
      <c r="S18" s="232" t="s">
        <v>2656</v>
      </c>
      <c r="T18" s="232" t="s">
        <v>9351</v>
      </c>
      <c r="U18" s="232"/>
      <c r="V18" s="231" t="s">
        <v>1060</v>
      </c>
      <c r="AE18" s="333"/>
      <c r="AF18" s="232"/>
    </row>
    <row r="19" spans="1:32">
      <c r="A19" s="231" t="s">
        <v>3773</v>
      </c>
      <c r="B19" s="231" t="s">
        <v>651</v>
      </c>
      <c r="C19" s="231" t="s">
        <v>9389</v>
      </c>
      <c r="E19" s="231" t="s">
        <v>9350</v>
      </c>
      <c r="F19" s="231" t="s">
        <v>2219</v>
      </c>
      <c r="G19" s="231" t="s">
        <v>2219</v>
      </c>
      <c r="H19" s="231" t="s">
        <v>4382</v>
      </c>
      <c r="I19" s="231" t="s">
        <v>2572</v>
      </c>
      <c r="J19" s="231" t="s">
        <v>9361</v>
      </c>
      <c r="K19" s="231" t="s">
        <v>9390</v>
      </c>
      <c r="M19" s="232" t="s">
        <v>9391</v>
      </c>
      <c r="N19" s="232" t="s">
        <v>9392</v>
      </c>
      <c r="O19" s="232" t="s">
        <v>9392</v>
      </c>
      <c r="P19" s="232"/>
      <c r="S19" s="232" t="s">
        <v>2658</v>
      </c>
      <c r="T19" s="232" t="s">
        <v>9351</v>
      </c>
      <c r="U19" s="232"/>
      <c r="V19" s="231" t="s">
        <v>9393</v>
      </c>
      <c r="AF19" s="334"/>
    </row>
    <row r="20" spans="1:32">
      <c r="A20" s="231" t="s">
        <v>3773</v>
      </c>
      <c r="B20" s="308" t="s">
        <v>9394</v>
      </c>
      <c r="C20" s="308" t="s">
        <v>889</v>
      </c>
      <c r="E20" s="231" t="s">
        <v>9350</v>
      </c>
      <c r="F20" s="231" t="s">
        <v>2213</v>
      </c>
      <c r="G20" s="231" t="s">
        <v>2213</v>
      </c>
      <c r="H20" s="231" t="s">
        <v>4382</v>
      </c>
      <c r="I20" s="231" t="s">
        <v>2572</v>
      </c>
      <c r="J20" s="231" t="s">
        <v>9361</v>
      </c>
      <c r="K20" s="231" t="s">
        <v>4411</v>
      </c>
      <c r="M20" s="232"/>
      <c r="N20" s="232" t="s">
        <v>52</v>
      </c>
      <c r="O20" s="232" t="s">
        <v>52</v>
      </c>
      <c r="P20" s="232"/>
      <c r="S20" s="232" t="s">
        <v>2662</v>
      </c>
      <c r="T20" s="232" t="s">
        <v>9351</v>
      </c>
      <c r="U20" s="232"/>
      <c r="V20" s="231" t="s">
        <v>1256</v>
      </c>
      <c r="AF20" s="334"/>
    </row>
    <row r="21" spans="1:32">
      <c r="A21" s="231" t="s">
        <v>3773</v>
      </c>
      <c r="B21" s="231" t="s">
        <v>2667</v>
      </c>
      <c r="C21" s="231" t="s">
        <v>653</v>
      </c>
      <c r="D21" s="231" t="s">
        <v>9395</v>
      </c>
      <c r="E21" s="231" t="s">
        <v>9350</v>
      </c>
      <c r="F21" s="231" t="s">
        <v>4082</v>
      </c>
      <c r="G21" s="231" t="s">
        <v>4082</v>
      </c>
      <c r="H21" s="231" t="s">
        <v>4382</v>
      </c>
      <c r="I21" s="231" t="s">
        <v>2572</v>
      </c>
      <c r="J21" s="231" t="s">
        <v>9396</v>
      </c>
      <c r="K21" s="231" t="s">
        <v>9397</v>
      </c>
      <c r="M21" s="232" t="s">
        <v>9398</v>
      </c>
      <c r="N21" s="232" t="s">
        <v>9399</v>
      </c>
      <c r="O21" s="232" t="s">
        <v>9399</v>
      </c>
      <c r="P21" s="232"/>
      <c r="S21" s="232" t="s">
        <v>2665</v>
      </c>
      <c r="T21" s="232" t="s">
        <v>9351</v>
      </c>
      <c r="U21" s="232"/>
      <c r="V21" s="231" t="s">
        <v>653</v>
      </c>
      <c r="AF21" s="334"/>
    </row>
    <row r="22" spans="1:32">
      <c r="A22" s="231" t="s">
        <v>3773</v>
      </c>
      <c r="B22" s="231" t="s">
        <v>2673</v>
      </c>
      <c r="C22" s="231" t="s">
        <v>2669</v>
      </c>
      <c r="E22" s="231" t="s">
        <v>9350</v>
      </c>
      <c r="F22" s="231" t="s">
        <v>2215</v>
      </c>
      <c r="G22" s="231" t="s">
        <v>2215</v>
      </c>
      <c r="H22" s="231" t="s">
        <v>4382</v>
      </c>
      <c r="M22" s="232"/>
      <c r="N22" s="232" t="s">
        <v>52</v>
      </c>
      <c r="O22" s="232" t="s">
        <v>52</v>
      </c>
      <c r="P22" s="232"/>
      <c r="S22" s="232" t="s">
        <v>2670</v>
      </c>
      <c r="T22" s="232" t="s">
        <v>9379</v>
      </c>
      <c r="U22" s="232"/>
      <c r="V22" s="231" t="s">
        <v>2669</v>
      </c>
      <c r="AF22" s="334"/>
    </row>
    <row r="23" spans="1:32">
      <c r="A23" s="231" t="s">
        <v>3773</v>
      </c>
      <c r="B23" s="231" t="s">
        <v>1707</v>
      </c>
      <c r="C23" s="308" t="s">
        <v>9400</v>
      </c>
      <c r="D23" s="231" t="s">
        <v>9395</v>
      </c>
      <c r="E23" s="231" t="s">
        <v>9350</v>
      </c>
      <c r="F23" s="231" t="s">
        <v>4082</v>
      </c>
      <c r="G23" s="231" t="s">
        <v>4082</v>
      </c>
      <c r="H23" s="231" t="s">
        <v>4382</v>
      </c>
      <c r="I23" s="231" t="s">
        <v>2572</v>
      </c>
      <c r="J23" s="231" t="s">
        <v>9396</v>
      </c>
      <c r="K23" s="231" t="s">
        <v>9401</v>
      </c>
      <c r="M23" s="232" t="s">
        <v>9402</v>
      </c>
      <c r="N23" s="232" t="s">
        <v>9403</v>
      </c>
      <c r="O23" s="232" t="s">
        <v>52</v>
      </c>
      <c r="P23" s="232"/>
      <c r="S23" s="232" t="s">
        <v>2674</v>
      </c>
      <c r="T23" s="232" t="s">
        <v>9379</v>
      </c>
      <c r="U23" s="232"/>
      <c r="V23" s="231" t="s">
        <v>1703</v>
      </c>
      <c r="AF23" s="232"/>
    </row>
    <row r="24" spans="1:32">
      <c r="A24" s="231" t="s">
        <v>3773</v>
      </c>
      <c r="B24" s="231" t="s">
        <v>954</v>
      </c>
      <c r="C24" s="231" t="s">
        <v>2288</v>
      </c>
      <c r="D24" s="231" t="s">
        <v>9404</v>
      </c>
      <c r="E24" s="231" t="s">
        <v>9350</v>
      </c>
      <c r="F24" s="231" t="s">
        <v>3353</v>
      </c>
      <c r="G24" s="231" t="s">
        <v>4094</v>
      </c>
      <c r="H24" s="231" t="s">
        <v>4378</v>
      </c>
      <c r="M24" s="232" t="s">
        <v>9405</v>
      </c>
      <c r="N24" s="232" t="s">
        <v>952</v>
      </c>
      <c r="O24" s="232" t="s">
        <v>952</v>
      </c>
      <c r="P24" s="232"/>
      <c r="S24" s="232" t="s">
        <v>2676</v>
      </c>
      <c r="T24" s="232" t="s">
        <v>9351</v>
      </c>
      <c r="U24" s="232" t="s">
        <v>9406</v>
      </c>
      <c r="V24" s="231" t="s">
        <v>2288</v>
      </c>
      <c r="AF24" s="232"/>
    </row>
    <row r="25" spans="1:32">
      <c r="A25" s="231" t="s">
        <v>3773</v>
      </c>
      <c r="B25" s="231" t="s">
        <v>972</v>
      </c>
      <c r="C25" s="231" t="s">
        <v>2286</v>
      </c>
      <c r="D25" s="231" t="s">
        <v>9404</v>
      </c>
      <c r="E25" s="231" t="s">
        <v>9350</v>
      </c>
      <c r="F25" s="231" t="s">
        <v>2215</v>
      </c>
      <c r="G25" s="231" t="s">
        <v>2215</v>
      </c>
      <c r="H25" s="231" t="s">
        <v>4382</v>
      </c>
      <c r="M25" s="232" t="s">
        <v>9407</v>
      </c>
      <c r="N25" s="232" t="s">
        <v>9408</v>
      </c>
      <c r="O25" s="232" t="s">
        <v>9408</v>
      </c>
      <c r="P25" s="232"/>
      <c r="S25" s="232" t="s">
        <v>2678</v>
      </c>
      <c r="T25" s="232" t="s">
        <v>9351</v>
      </c>
      <c r="U25" s="232" t="s">
        <v>9406</v>
      </c>
      <c r="V25" s="231" t="s">
        <v>9409</v>
      </c>
      <c r="AF25" s="232"/>
    </row>
    <row r="26" spans="1:32">
      <c r="A26" s="231" t="s">
        <v>3773</v>
      </c>
      <c r="B26" s="231" t="s">
        <v>1390</v>
      </c>
      <c r="C26" s="231" t="s">
        <v>1385</v>
      </c>
      <c r="E26" s="231" t="s">
        <v>9350</v>
      </c>
      <c r="F26" s="231" t="s">
        <v>2213</v>
      </c>
      <c r="G26" s="231" t="s">
        <v>2213</v>
      </c>
      <c r="H26" s="231" t="s">
        <v>4382</v>
      </c>
      <c r="I26" s="231" t="s">
        <v>2572</v>
      </c>
      <c r="J26" s="231" t="s">
        <v>9361</v>
      </c>
      <c r="K26" s="231" t="s">
        <v>4589</v>
      </c>
      <c r="M26" s="232"/>
      <c r="N26" s="232" t="s">
        <v>52</v>
      </c>
      <c r="O26" s="232" t="s">
        <v>52</v>
      </c>
      <c r="P26" s="232"/>
      <c r="S26" s="232" t="s">
        <v>2680</v>
      </c>
      <c r="T26" s="232" t="s">
        <v>9351</v>
      </c>
      <c r="U26" s="232" t="s">
        <v>9406</v>
      </c>
      <c r="V26" s="231" t="s">
        <v>9410</v>
      </c>
      <c r="AF26" s="334"/>
    </row>
    <row r="27" spans="1:32">
      <c r="A27" s="231" t="s">
        <v>3773</v>
      </c>
      <c r="B27" s="231" t="s">
        <v>884</v>
      </c>
      <c r="C27" s="231" t="s">
        <v>1391</v>
      </c>
      <c r="E27" s="231" t="s">
        <v>9350</v>
      </c>
      <c r="F27" s="231" t="s">
        <v>4079</v>
      </c>
      <c r="G27" s="231" t="s">
        <v>4079</v>
      </c>
      <c r="H27" s="231" t="s">
        <v>4382</v>
      </c>
      <c r="I27" s="231" t="s">
        <v>2572</v>
      </c>
      <c r="J27" s="231" t="s">
        <v>9361</v>
      </c>
      <c r="K27" s="231" t="s">
        <v>4507</v>
      </c>
      <c r="M27" s="232" t="s">
        <v>9411</v>
      </c>
      <c r="N27" s="232" t="s">
        <v>9412</v>
      </c>
      <c r="O27" s="232" t="s">
        <v>9412</v>
      </c>
      <c r="P27" s="232"/>
      <c r="S27" s="232" t="s">
        <v>2690</v>
      </c>
      <c r="T27" s="232" t="s">
        <v>9351</v>
      </c>
      <c r="U27" s="232" t="s">
        <v>9406</v>
      </c>
      <c r="V27" s="231" t="s">
        <v>1391</v>
      </c>
      <c r="AF27" s="334"/>
    </row>
    <row r="28" spans="1:32">
      <c r="A28" s="231" t="s">
        <v>3773</v>
      </c>
      <c r="B28" s="231" t="s">
        <v>1012</v>
      </c>
      <c r="C28" s="231" t="s">
        <v>9413</v>
      </c>
      <c r="E28" s="231" t="s">
        <v>9350</v>
      </c>
      <c r="F28" s="231" t="s">
        <v>2215</v>
      </c>
      <c r="G28" s="231" t="s">
        <v>2215</v>
      </c>
      <c r="H28" s="231" t="s">
        <v>4382</v>
      </c>
      <c r="M28" s="232"/>
      <c r="N28" s="232" t="s">
        <v>52</v>
      </c>
      <c r="O28" s="232" t="s">
        <v>52</v>
      </c>
      <c r="P28" s="232"/>
      <c r="S28" s="232" t="s">
        <v>2694</v>
      </c>
      <c r="T28" s="232" t="s">
        <v>9351</v>
      </c>
      <c r="U28" s="232" t="s">
        <v>9369</v>
      </c>
      <c r="V28" s="231" t="s">
        <v>9413</v>
      </c>
      <c r="AF28" s="232"/>
    </row>
    <row r="29" spans="1:32">
      <c r="A29" s="231" t="s">
        <v>3773</v>
      </c>
      <c r="B29" s="231" t="s">
        <v>1024</v>
      </c>
      <c r="C29" s="231" t="s">
        <v>2429</v>
      </c>
      <c r="E29" s="231" t="s">
        <v>9350</v>
      </c>
      <c r="F29" s="231" t="s">
        <v>2219</v>
      </c>
      <c r="G29" s="231" t="s">
        <v>2219</v>
      </c>
      <c r="H29" s="231" t="s">
        <v>4382</v>
      </c>
      <c r="M29" s="232" t="s">
        <v>9414</v>
      </c>
      <c r="N29" s="232" t="s">
        <v>1022</v>
      </c>
      <c r="O29" s="232" t="s">
        <v>52</v>
      </c>
      <c r="P29" s="232"/>
      <c r="S29" s="232" t="s">
        <v>2697</v>
      </c>
      <c r="T29" s="232" t="s">
        <v>9351</v>
      </c>
      <c r="U29" s="232" t="s">
        <v>9369</v>
      </c>
      <c r="V29" s="231" t="s">
        <v>2429</v>
      </c>
      <c r="AF29" s="334"/>
    </row>
    <row r="30" spans="1:32">
      <c r="A30" s="231" t="s">
        <v>3773</v>
      </c>
      <c r="B30" s="231" t="s">
        <v>1018</v>
      </c>
      <c r="C30" s="231" t="s">
        <v>1486</v>
      </c>
      <c r="E30" s="231" t="s">
        <v>9350</v>
      </c>
      <c r="F30" s="231" t="s">
        <v>2213</v>
      </c>
      <c r="G30" s="231" t="s">
        <v>2213</v>
      </c>
      <c r="H30" s="231" t="s">
        <v>4382</v>
      </c>
      <c r="I30" s="231" t="s">
        <v>2572</v>
      </c>
      <c r="J30" s="231" t="s">
        <v>9380</v>
      </c>
      <c r="K30" s="231" t="s">
        <v>4081</v>
      </c>
      <c r="M30" s="232" t="s">
        <v>9415</v>
      </c>
      <c r="N30" s="232" t="s">
        <v>9416</v>
      </c>
      <c r="O30" s="232" t="s">
        <v>9416</v>
      </c>
      <c r="P30" s="232"/>
      <c r="S30" s="232" t="s">
        <v>2700</v>
      </c>
      <c r="T30" s="232" t="s">
        <v>9351</v>
      </c>
      <c r="U30" s="231" t="s">
        <v>9369</v>
      </c>
      <c r="V30" s="231" t="s">
        <v>1486</v>
      </c>
      <c r="AE30" s="333"/>
      <c r="AF30" s="232"/>
    </row>
    <row r="31" spans="1:32">
      <c r="A31" s="231" t="s">
        <v>3773</v>
      </c>
      <c r="B31" s="231" t="s">
        <v>1059</v>
      </c>
      <c r="C31" s="231" t="s">
        <v>2425</v>
      </c>
      <c r="D31" s="231" t="s">
        <v>9417</v>
      </c>
      <c r="E31" s="231" t="s">
        <v>9350</v>
      </c>
      <c r="F31" s="231" t="s">
        <v>2219</v>
      </c>
      <c r="G31" s="231" t="s">
        <v>2219</v>
      </c>
      <c r="H31" s="231" t="s">
        <v>4382</v>
      </c>
      <c r="I31" s="231" t="s">
        <v>2572</v>
      </c>
      <c r="J31" s="231" t="s">
        <v>9361</v>
      </c>
      <c r="K31" s="231" t="s">
        <v>4252</v>
      </c>
      <c r="M31" s="232" t="s">
        <v>9418</v>
      </c>
      <c r="N31" s="232" t="s">
        <v>1057</v>
      </c>
      <c r="O31" s="232" t="s">
        <v>1057</v>
      </c>
      <c r="P31" s="232"/>
      <c r="S31" s="232" t="s">
        <v>2702</v>
      </c>
      <c r="T31" s="232" t="s">
        <v>9351</v>
      </c>
      <c r="U31" s="231" t="s">
        <v>9369</v>
      </c>
      <c r="V31" s="231" t="s">
        <v>2425</v>
      </c>
      <c r="AF31" s="334"/>
    </row>
    <row r="32" spans="1:32">
      <c r="A32" s="231" t="s">
        <v>3773</v>
      </c>
      <c r="B32" s="231" t="s">
        <v>1097</v>
      </c>
      <c r="C32" s="231" t="s">
        <v>2432</v>
      </c>
      <c r="D32" s="231" t="s">
        <v>9417</v>
      </c>
      <c r="E32" s="231" t="s">
        <v>9350</v>
      </c>
      <c r="F32" s="231" t="s">
        <v>4079</v>
      </c>
      <c r="G32" s="231" t="s">
        <v>2213</v>
      </c>
      <c r="H32" s="231" t="s">
        <v>4382</v>
      </c>
      <c r="I32" s="231" t="s">
        <v>2572</v>
      </c>
      <c r="J32" s="231" t="s">
        <v>9361</v>
      </c>
      <c r="K32" s="231" t="s">
        <v>4230</v>
      </c>
      <c r="M32" s="232" t="s">
        <v>9419</v>
      </c>
      <c r="N32" s="232" t="s">
        <v>1095</v>
      </c>
      <c r="O32" s="232" t="s">
        <v>1095</v>
      </c>
      <c r="P32" s="232"/>
      <c r="S32" s="232" t="s">
        <v>2705</v>
      </c>
      <c r="T32" s="232" t="s">
        <v>9351</v>
      </c>
      <c r="U32" s="231" t="s">
        <v>9369</v>
      </c>
      <c r="V32" s="231" t="s">
        <v>2432</v>
      </c>
      <c r="AF32" s="334"/>
    </row>
    <row r="33" spans="1:22">
      <c r="A33" s="231" t="s">
        <v>3773</v>
      </c>
      <c r="B33" s="231" t="s">
        <v>867</v>
      </c>
      <c r="C33" s="231" t="s">
        <v>2529</v>
      </c>
      <c r="E33" s="231" t="s">
        <v>9350</v>
      </c>
      <c r="F33" s="231" t="s">
        <v>4122</v>
      </c>
      <c r="G33" s="231" t="s">
        <v>2215</v>
      </c>
      <c r="H33" s="231" t="s">
        <v>4382</v>
      </c>
      <c r="M33" s="232"/>
      <c r="N33" s="232" t="s">
        <v>52</v>
      </c>
      <c r="O33" s="232" t="s">
        <v>52</v>
      </c>
      <c r="P33" s="232"/>
      <c r="S33" s="232" t="s">
        <v>2708</v>
      </c>
      <c r="T33" s="232" t="s">
        <v>9351</v>
      </c>
      <c r="U33" s="232"/>
      <c r="V33" s="231" t="s">
        <v>9420</v>
      </c>
    </row>
    <row r="34" spans="1:22">
      <c r="A34" s="231" t="s">
        <v>3773</v>
      </c>
      <c r="B34" s="231" t="s">
        <v>2714</v>
      </c>
      <c r="C34" s="231" t="s">
        <v>1863</v>
      </c>
      <c r="E34" s="231" t="s">
        <v>9350</v>
      </c>
      <c r="F34" s="231" t="s">
        <v>2219</v>
      </c>
      <c r="G34" s="231" t="s">
        <v>2219</v>
      </c>
      <c r="H34" s="231" t="s">
        <v>4382</v>
      </c>
      <c r="M34" s="232"/>
      <c r="N34" s="232" t="s">
        <v>52</v>
      </c>
      <c r="O34" s="232" t="s">
        <v>52</v>
      </c>
      <c r="P34" s="232"/>
      <c r="S34" s="232" t="s">
        <v>2712</v>
      </c>
      <c r="T34" s="232" t="s">
        <v>9379</v>
      </c>
      <c r="U34" s="232"/>
      <c r="V34" s="231" t="s">
        <v>9421</v>
      </c>
    </row>
    <row r="35" spans="1:22">
      <c r="A35" s="231" t="s">
        <v>3773</v>
      </c>
      <c r="B35" s="231" t="s">
        <v>638</v>
      </c>
      <c r="C35" s="231" t="s">
        <v>634</v>
      </c>
      <c r="E35" s="231" t="s">
        <v>9350</v>
      </c>
      <c r="F35" s="231" t="s">
        <v>3353</v>
      </c>
      <c r="G35" s="231" t="s">
        <v>4111</v>
      </c>
      <c r="H35" s="231" t="s">
        <v>4378</v>
      </c>
      <c r="M35" s="232" t="s">
        <v>9422</v>
      </c>
      <c r="N35" s="232" t="s">
        <v>636</v>
      </c>
      <c r="O35" s="232" t="s">
        <v>52</v>
      </c>
      <c r="P35" s="285" t="s">
        <v>9423</v>
      </c>
      <c r="Q35" s="231" t="s">
        <v>9424</v>
      </c>
      <c r="S35" s="232" t="s">
        <v>2715</v>
      </c>
      <c r="T35" s="232" t="s">
        <v>9351</v>
      </c>
      <c r="U35" s="232"/>
      <c r="V35" s="231" t="s">
        <v>634</v>
      </c>
    </row>
    <row r="36" spans="1:22">
      <c r="A36" s="231" t="s">
        <v>3773</v>
      </c>
      <c r="B36" s="231" t="s">
        <v>960</v>
      </c>
      <c r="C36" s="231" t="s">
        <v>993</v>
      </c>
      <c r="E36" s="231" t="s">
        <v>9350</v>
      </c>
      <c r="F36" s="231" t="s">
        <v>4362</v>
      </c>
      <c r="G36" s="231" t="s">
        <v>2213</v>
      </c>
      <c r="H36" s="231" t="s">
        <v>4382</v>
      </c>
      <c r="I36" s="231" t="s">
        <v>2572</v>
      </c>
      <c r="J36" s="231" t="s">
        <v>9361</v>
      </c>
      <c r="K36" s="231" t="s">
        <v>4155</v>
      </c>
      <c r="M36" s="232"/>
      <c r="N36" s="232" t="s">
        <v>52</v>
      </c>
      <c r="O36" s="232" t="s">
        <v>52</v>
      </c>
      <c r="P36" s="232"/>
      <c r="S36" s="232" t="s">
        <v>2717</v>
      </c>
      <c r="T36" s="232" t="s">
        <v>9351</v>
      </c>
      <c r="U36" s="232"/>
      <c r="V36" s="231" t="s">
        <v>993</v>
      </c>
    </row>
    <row r="37" spans="1:22">
      <c r="A37" s="231" t="s">
        <v>3773</v>
      </c>
      <c r="B37" s="231" t="s">
        <v>966</v>
      </c>
      <c r="C37" s="231" t="s">
        <v>998</v>
      </c>
      <c r="E37" s="231" t="s">
        <v>9350</v>
      </c>
      <c r="F37" s="231" t="s">
        <v>4362</v>
      </c>
      <c r="G37" s="231" t="s">
        <v>4080</v>
      </c>
      <c r="H37" s="231" t="s">
        <v>4378</v>
      </c>
      <c r="M37" s="232"/>
      <c r="N37" s="232" t="s">
        <v>52</v>
      </c>
      <c r="O37" s="232" t="s">
        <v>52</v>
      </c>
      <c r="P37" s="232"/>
      <c r="S37" s="232" t="s">
        <v>2720</v>
      </c>
      <c r="T37" s="232" t="s">
        <v>9351</v>
      </c>
      <c r="U37" s="232"/>
      <c r="V37" s="231" t="s">
        <v>998</v>
      </c>
    </row>
    <row r="38" spans="1:22">
      <c r="A38" s="231" t="s">
        <v>3773</v>
      </c>
      <c r="B38" s="231" t="s">
        <v>1413</v>
      </c>
      <c r="C38" s="231" t="s">
        <v>1409</v>
      </c>
      <c r="E38" s="231" t="s">
        <v>9350</v>
      </c>
      <c r="F38" s="231" t="s">
        <v>2213</v>
      </c>
      <c r="G38" s="231" t="s">
        <v>2213</v>
      </c>
      <c r="H38" s="231" t="s">
        <v>4382</v>
      </c>
      <c r="I38" s="231" t="s">
        <v>2572</v>
      </c>
      <c r="J38" s="231" t="s">
        <v>9361</v>
      </c>
      <c r="K38" s="231" t="s">
        <v>4726</v>
      </c>
      <c r="M38" s="232"/>
      <c r="N38" s="232" t="s">
        <v>52</v>
      </c>
      <c r="O38" s="232" t="s">
        <v>52</v>
      </c>
      <c r="P38" s="232"/>
      <c r="S38" s="232" t="s">
        <v>2724</v>
      </c>
      <c r="T38" s="232" t="s">
        <v>9351</v>
      </c>
      <c r="U38" s="231" t="s">
        <v>9406</v>
      </c>
      <c r="V38" s="231" t="s">
        <v>1409</v>
      </c>
    </row>
    <row r="39" spans="1:22">
      <c r="A39" s="231" t="s">
        <v>3773</v>
      </c>
      <c r="B39" s="231" t="s">
        <v>2398</v>
      </c>
      <c r="C39" s="231" t="s">
        <v>9425</v>
      </c>
      <c r="E39" s="231" t="s">
        <v>9350</v>
      </c>
      <c r="F39" s="231" t="s">
        <v>2213</v>
      </c>
      <c r="G39" s="231" t="s">
        <v>2213</v>
      </c>
      <c r="H39" s="231" t="s">
        <v>4382</v>
      </c>
      <c r="I39" s="231" t="s">
        <v>2572</v>
      </c>
      <c r="J39" s="231" t="s">
        <v>9361</v>
      </c>
      <c r="K39" s="231" t="s">
        <v>4347</v>
      </c>
      <c r="M39" s="232"/>
      <c r="N39" s="232" t="s">
        <v>52</v>
      </c>
      <c r="O39" s="232" t="s">
        <v>52</v>
      </c>
      <c r="P39" s="232"/>
      <c r="S39" s="232" t="s">
        <v>2727</v>
      </c>
      <c r="T39" s="232" t="s">
        <v>9351</v>
      </c>
      <c r="U39" s="232"/>
      <c r="V39" s="231" t="s">
        <v>9426</v>
      </c>
    </row>
    <row r="40" spans="1:22">
      <c r="A40" s="231" t="s">
        <v>3773</v>
      </c>
      <c r="B40" s="231" t="s">
        <v>1407</v>
      </c>
      <c r="C40" s="231" t="s">
        <v>9427</v>
      </c>
      <c r="E40" s="231" t="s">
        <v>9350</v>
      </c>
      <c r="F40" s="231" t="s">
        <v>2213</v>
      </c>
      <c r="G40" s="231" t="s">
        <v>2213</v>
      </c>
      <c r="H40" s="231" t="s">
        <v>4382</v>
      </c>
      <c r="I40" s="231" t="s">
        <v>2572</v>
      </c>
      <c r="J40" s="231" t="s">
        <v>9361</v>
      </c>
      <c r="K40" s="231" t="s">
        <v>4474</v>
      </c>
      <c r="M40" s="232"/>
      <c r="N40" s="232" t="s">
        <v>52</v>
      </c>
      <c r="O40" s="232" t="s">
        <v>52</v>
      </c>
      <c r="P40" s="232"/>
      <c r="S40" s="232" t="s">
        <v>2729</v>
      </c>
      <c r="T40" s="232" t="s">
        <v>9351</v>
      </c>
      <c r="U40" s="231" t="s">
        <v>9406</v>
      </c>
      <c r="V40" s="231" t="s">
        <v>9428</v>
      </c>
    </row>
    <row r="41" spans="1:22">
      <c r="A41" s="231" t="s">
        <v>3773</v>
      </c>
      <c r="B41" s="231" t="s">
        <v>1398</v>
      </c>
      <c r="C41" s="231" t="s">
        <v>1394</v>
      </c>
      <c r="E41" s="231" t="s">
        <v>9350</v>
      </c>
      <c r="F41" s="231" t="s">
        <v>2219</v>
      </c>
      <c r="G41" s="231" t="s">
        <v>2219</v>
      </c>
      <c r="H41" s="231" t="s">
        <v>4382</v>
      </c>
      <c r="I41" s="231" t="s">
        <v>2572</v>
      </c>
      <c r="J41" s="231" t="s">
        <v>9361</v>
      </c>
      <c r="K41" s="231" t="s">
        <v>9429</v>
      </c>
      <c r="M41" s="232"/>
      <c r="N41" s="232" t="s">
        <v>52</v>
      </c>
      <c r="O41" s="232" t="s">
        <v>52</v>
      </c>
      <c r="P41" s="232"/>
      <c r="S41" s="232" t="s">
        <v>2733</v>
      </c>
      <c r="T41" s="232" t="s">
        <v>9351</v>
      </c>
      <c r="U41" s="231" t="s">
        <v>9406</v>
      </c>
      <c r="V41" s="231" t="s">
        <v>9430</v>
      </c>
    </row>
    <row r="42" spans="1:22">
      <c r="A42" s="231" t="s">
        <v>3773</v>
      </c>
      <c r="B42" s="231" t="s">
        <v>1754</v>
      </c>
      <c r="C42" s="231" t="s">
        <v>1750</v>
      </c>
      <c r="E42" s="231" t="s">
        <v>9431</v>
      </c>
      <c r="F42" s="231" t="s">
        <v>2213</v>
      </c>
      <c r="G42" s="231" t="s">
        <v>2213</v>
      </c>
      <c r="H42" s="231" t="s">
        <v>4382</v>
      </c>
      <c r="I42" s="231" t="s">
        <v>4206</v>
      </c>
      <c r="M42" s="232"/>
      <c r="N42" s="232" t="s">
        <v>52</v>
      </c>
      <c r="O42" s="232" t="s">
        <v>52</v>
      </c>
      <c r="P42" s="232"/>
      <c r="S42" s="232" t="s">
        <v>2735</v>
      </c>
      <c r="T42" s="232" t="s">
        <v>9351</v>
      </c>
      <c r="U42" s="231" t="s">
        <v>9406</v>
      </c>
      <c r="V42" s="231" t="s">
        <v>1750</v>
      </c>
    </row>
    <row r="43" spans="1:22">
      <c r="A43" s="231" t="s">
        <v>3773</v>
      </c>
      <c r="B43" s="231" t="s">
        <v>1041</v>
      </c>
      <c r="C43" s="231" t="s">
        <v>1511</v>
      </c>
      <c r="E43" s="231" t="s">
        <v>9350</v>
      </c>
      <c r="F43" s="231" t="s">
        <v>4362</v>
      </c>
      <c r="G43" s="231" t="s">
        <v>2215</v>
      </c>
      <c r="H43" s="231" t="s">
        <v>4382</v>
      </c>
      <c r="M43" s="232"/>
      <c r="N43" s="232" t="s">
        <v>52</v>
      </c>
      <c r="O43" s="232" t="s">
        <v>52</v>
      </c>
      <c r="P43" s="232"/>
      <c r="S43" s="232" t="s">
        <v>2738</v>
      </c>
      <c r="T43" s="232" t="s">
        <v>9351</v>
      </c>
      <c r="U43" s="232"/>
      <c r="V43" s="231" t="s">
        <v>1511</v>
      </c>
    </row>
    <row r="44" spans="1:22">
      <c r="A44" s="231" t="s">
        <v>3773</v>
      </c>
      <c r="B44" s="231" t="s">
        <v>1047</v>
      </c>
      <c r="C44" s="231" t="s">
        <v>2402</v>
      </c>
      <c r="E44" s="231" t="s">
        <v>9350</v>
      </c>
      <c r="F44" s="231" t="s">
        <v>2215</v>
      </c>
      <c r="G44" s="231" t="s">
        <v>2215</v>
      </c>
      <c r="H44" s="231" t="s">
        <v>4382</v>
      </c>
      <c r="M44" s="232"/>
      <c r="N44" s="232" t="s">
        <v>52</v>
      </c>
      <c r="O44" s="232" t="s">
        <v>52</v>
      </c>
      <c r="P44" s="232"/>
      <c r="S44" s="232" t="s">
        <v>2740</v>
      </c>
      <c r="T44" s="232" t="s">
        <v>9351</v>
      </c>
      <c r="U44" s="231" t="s">
        <v>9406</v>
      </c>
      <c r="V44" s="231" t="s">
        <v>2402</v>
      </c>
    </row>
    <row r="45" spans="1:22">
      <c r="A45" s="231" t="s">
        <v>3773</v>
      </c>
      <c r="B45" s="231" t="s">
        <v>566</v>
      </c>
      <c r="C45" s="231" t="s">
        <v>1458</v>
      </c>
      <c r="E45" s="231" t="s">
        <v>9350</v>
      </c>
      <c r="F45" s="231" t="s">
        <v>4362</v>
      </c>
      <c r="G45" s="231" t="s">
        <v>2216</v>
      </c>
      <c r="H45" s="231" t="s">
        <v>4382</v>
      </c>
      <c r="M45" s="232"/>
      <c r="N45" s="232" t="s">
        <v>52</v>
      </c>
      <c r="O45" s="232" t="s">
        <v>52</v>
      </c>
      <c r="P45" s="286" t="s">
        <v>9432</v>
      </c>
      <c r="Q45" s="231" t="s">
        <v>7426</v>
      </c>
      <c r="S45" s="232" t="s">
        <v>2743</v>
      </c>
      <c r="T45" s="232" t="s">
        <v>9351</v>
      </c>
      <c r="U45" s="231" t="s">
        <v>9406</v>
      </c>
      <c r="V45" s="231" t="s">
        <v>1458</v>
      </c>
    </row>
    <row r="46" spans="1:22">
      <c r="A46" s="231" t="s">
        <v>3773</v>
      </c>
      <c r="B46" s="231" t="s">
        <v>572</v>
      </c>
      <c r="C46" s="231" t="s">
        <v>1461</v>
      </c>
      <c r="E46" s="231" t="s">
        <v>9350</v>
      </c>
      <c r="F46" s="231" t="s">
        <v>4362</v>
      </c>
      <c r="G46" s="231" t="s">
        <v>2216</v>
      </c>
      <c r="H46" s="231" t="s">
        <v>4382</v>
      </c>
      <c r="M46" s="232"/>
      <c r="N46" s="232" t="s">
        <v>52</v>
      </c>
      <c r="O46" s="232" t="s">
        <v>52</v>
      </c>
      <c r="P46" s="286" t="s">
        <v>9432</v>
      </c>
      <c r="Q46" s="231" t="s">
        <v>7426</v>
      </c>
      <c r="S46" s="232" t="s">
        <v>2746</v>
      </c>
      <c r="T46" s="232" t="s">
        <v>9351</v>
      </c>
      <c r="U46" s="231" t="s">
        <v>9406</v>
      </c>
      <c r="V46" s="231" t="s">
        <v>1461</v>
      </c>
    </row>
    <row r="47" spans="1:22">
      <c r="A47" s="231" t="s">
        <v>3773</v>
      </c>
      <c r="B47" s="308" t="s">
        <v>2048</v>
      </c>
      <c r="C47" s="231" t="s">
        <v>556</v>
      </c>
      <c r="E47" s="231" t="s">
        <v>9350</v>
      </c>
      <c r="F47" s="231" t="s">
        <v>2223</v>
      </c>
      <c r="G47" s="231" t="s">
        <v>2223</v>
      </c>
      <c r="H47" s="231" t="s">
        <v>4382</v>
      </c>
      <c r="M47" s="232"/>
      <c r="N47" s="232" t="s">
        <v>52</v>
      </c>
      <c r="O47" s="232" t="s">
        <v>52</v>
      </c>
      <c r="P47" s="286" t="s">
        <v>9432</v>
      </c>
      <c r="Q47" s="231" t="s">
        <v>7426</v>
      </c>
      <c r="S47" s="232" t="s">
        <v>2749</v>
      </c>
      <c r="T47" s="232" t="s">
        <v>9351</v>
      </c>
      <c r="U47" s="231" t="s">
        <v>9406</v>
      </c>
      <c r="V47" s="231" t="s">
        <v>556</v>
      </c>
    </row>
    <row r="48" spans="1:22">
      <c r="A48" s="231" t="s">
        <v>3773</v>
      </c>
      <c r="B48" s="231" t="s">
        <v>531</v>
      </c>
      <c r="C48" s="231" t="s">
        <v>526</v>
      </c>
      <c r="E48" s="231" t="s">
        <v>9350</v>
      </c>
      <c r="F48" s="231" t="s">
        <v>2213</v>
      </c>
      <c r="G48" s="231" t="s">
        <v>2213</v>
      </c>
      <c r="H48" s="231" t="s">
        <v>4382</v>
      </c>
      <c r="I48" s="231" t="s">
        <v>2572</v>
      </c>
      <c r="J48" s="231" t="s">
        <v>9361</v>
      </c>
      <c r="K48" s="231" t="s">
        <v>4531</v>
      </c>
      <c r="M48" s="232" t="s">
        <v>9433</v>
      </c>
      <c r="N48" s="232" t="s">
        <v>9434</v>
      </c>
      <c r="O48" s="232" t="s">
        <v>9434</v>
      </c>
      <c r="P48" s="286" t="s">
        <v>9432</v>
      </c>
      <c r="Q48" s="231" t="s">
        <v>7426</v>
      </c>
      <c r="S48" s="232" t="s">
        <v>2752</v>
      </c>
      <c r="T48" s="232" t="s">
        <v>9351</v>
      </c>
      <c r="U48" s="232"/>
      <c r="V48" s="231" t="s">
        <v>526</v>
      </c>
    </row>
    <row r="49" spans="1:23">
      <c r="A49" s="231" t="s">
        <v>3773</v>
      </c>
      <c r="B49" s="231" t="s">
        <v>614</v>
      </c>
      <c r="C49" s="231" t="s">
        <v>609</v>
      </c>
      <c r="E49" s="231" t="s">
        <v>9350</v>
      </c>
      <c r="F49" s="231" t="s">
        <v>2219</v>
      </c>
      <c r="G49" s="231" t="s">
        <v>2219</v>
      </c>
      <c r="H49" s="231" t="s">
        <v>4382</v>
      </c>
      <c r="I49" s="231" t="s">
        <v>2572</v>
      </c>
      <c r="J49" s="231" t="s">
        <v>9361</v>
      </c>
      <c r="K49" s="231" t="s">
        <v>4711</v>
      </c>
      <c r="M49" s="232"/>
      <c r="N49" s="232" t="s">
        <v>52</v>
      </c>
      <c r="O49" s="232" t="s">
        <v>52</v>
      </c>
      <c r="P49" s="286" t="s">
        <v>9432</v>
      </c>
      <c r="Q49" s="231" t="s">
        <v>7426</v>
      </c>
      <c r="S49" s="232" t="s">
        <v>2754</v>
      </c>
      <c r="T49" s="232" t="s">
        <v>9351</v>
      </c>
      <c r="U49" s="232"/>
      <c r="V49" s="231" t="s">
        <v>609</v>
      </c>
    </row>
    <row r="50" spans="1:23">
      <c r="A50" s="231" t="s">
        <v>3773</v>
      </c>
      <c r="B50" s="308" t="s">
        <v>9435</v>
      </c>
      <c r="C50" s="231" t="s">
        <v>659</v>
      </c>
      <c r="E50" s="231" t="s">
        <v>9350</v>
      </c>
      <c r="F50" s="231" t="s">
        <v>4084</v>
      </c>
      <c r="G50" s="231" t="s">
        <v>4084</v>
      </c>
      <c r="H50" s="231" t="s">
        <v>4382</v>
      </c>
      <c r="M50" s="232"/>
      <c r="N50" s="232" t="s">
        <v>52</v>
      </c>
      <c r="O50" s="232" t="s">
        <v>52</v>
      </c>
      <c r="P50" s="286" t="s">
        <v>9432</v>
      </c>
      <c r="Q50" s="231" t="s">
        <v>7426</v>
      </c>
      <c r="S50" s="232" t="s">
        <v>2756</v>
      </c>
      <c r="T50" s="232" t="s">
        <v>9351</v>
      </c>
      <c r="U50" s="231" t="s">
        <v>9406</v>
      </c>
      <c r="V50" s="231" t="s">
        <v>659</v>
      </c>
    </row>
    <row r="51" spans="1:23">
      <c r="A51" s="231" t="s">
        <v>3773</v>
      </c>
      <c r="B51" s="231" t="s">
        <v>523</v>
      </c>
      <c r="C51" s="231" t="s">
        <v>9436</v>
      </c>
      <c r="E51" s="231" t="s">
        <v>9350</v>
      </c>
      <c r="F51" s="231" t="s">
        <v>3353</v>
      </c>
      <c r="G51" s="231" t="s">
        <v>9437</v>
      </c>
      <c r="H51" s="231" t="s">
        <v>4382</v>
      </c>
      <c r="I51" s="231" t="s">
        <v>4382</v>
      </c>
      <c r="M51" s="232" t="s">
        <v>9438</v>
      </c>
      <c r="N51" s="232" t="s">
        <v>9439</v>
      </c>
      <c r="O51" s="232" t="s">
        <v>9439</v>
      </c>
      <c r="P51" s="286" t="s">
        <v>9432</v>
      </c>
      <c r="Q51" s="231" t="s">
        <v>7426</v>
      </c>
      <c r="S51" s="232" t="s">
        <v>2759</v>
      </c>
      <c r="T51" s="232" t="s">
        <v>9351</v>
      </c>
      <c r="U51" s="232"/>
      <c r="V51" s="231" t="s">
        <v>9436</v>
      </c>
    </row>
    <row r="52" spans="1:23">
      <c r="A52" s="231" t="s">
        <v>3773</v>
      </c>
      <c r="B52" s="231" t="s">
        <v>549</v>
      </c>
      <c r="C52" s="231" t="s">
        <v>1495</v>
      </c>
      <c r="D52" s="231" t="s">
        <v>9440</v>
      </c>
      <c r="E52" s="231" t="s">
        <v>9350</v>
      </c>
      <c r="F52" s="231" t="s">
        <v>4362</v>
      </c>
      <c r="G52" s="231" t="s">
        <v>2216</v>
      </c>
      <c r="H52" s="231" t="s">
        <v>4382</v>
      </c>
      <c r="M52" s="232" t="s">
        <v>9441</v>
      </c>
      <c r="N52" s="232" t="s">
        <v>9442</v>
      </c>
      <c r="O52" s="232" t="s">
        <v>52</v>
      </c>
      <c r="P52" s="286" t="s">
        <v>9432</v>
      </c>
      <c r="Q52" s="231" t="s">
        <v>7426</v>
      </c>
      <c r="S52" s="232" t="s">
        <v>2761</v>
      </c>
      <c r="T52" s="232" t="s">
        <v>9351</v>
      </c>
      <c r="U52" s="231" t="s">
        <v>9406</v>
      </c>
      <c r="V52" s="231" t="s">
        <v>1495</v>
      </c>
    </row>
    <row r="53" spans="1:23">
      <c r="A53" s="231" t="s">
        <v>3773</v>
      </c>
      <c r="B53" s="231" t="s">
        <v>543</v>
      </c>
      <c r="C53" s="231" t="s">
        <v>1081</v>
      </c>
      <c r="D53" s="231" t="s">
        <v>9440</v>
      </c>
      <c r="E53" s="231" t="s">
        <v>9350</v>
      </c>
      <c r="F53" s="231" t="s">
        <v>4362</v>
      </c>
      <c r="G53" s="231" t="s">
        <v>2216</v>
      </c>
      <c r="H53" s="231" t="s">
        <v>4382</v>
      </c>
      <c r="I53" s="231" t="s">
        <v>4218</v>
      </c>
      <c r="M53" s="232" t="s">
        <v>9443</v>
      </c>
      <c r="N53" s="232" t="s">
        <v>9444</v>
      </c>
      <c r="O53" s="232" t="s">
        <v>9444</v>
      </c>
      <c r="P53" s="286" t="s">
        <v>9432</v>
      </c>
      <c r="Q53" s="231" t="s">
        <v>7426</v>
      </c>
      <c r="S53" s="232" t="s">
        <v>2763</v>
      </c>
      <c r="T53" s="232" t="s">
        <v>9351</v>
      </c>
      <c r="U53" s="231" t="s">
        <v>9406</v>
      </c>
      <c r="V53" s="231" t="s">
        <v>1081</v>
      </c>
    </row>
    <row r="54" spans="1:23">
      <c r="A54" s="231" t="s">
        <v>3773</v>
      </c>
      <c r="B54" s="308" t="s">
        <v>9445</v>
      </c>
      <c r="C54" s="231" t="s">
        <v>533</v>
      </c>
      <c r="E54" s="231" t="s">
        <v>9350</v>
      </c>
      <c r="F54" s="231" t="s">
        <v>2215</v>
      </c>
      <c r="G54" s="231" t="s">
        <v>2215</v>
      </c>
      <c r="H54" s="231" t="s">
        <v>4382</v>
      </c>
      <c r="M54" s="232"/>
      <c r="N54" s="232" t="s">
        <v>52</v>
      </c>
      <c r="O54" s="232" t="s">
        <v>52</v>
      </c>
      <c r="P54" s="286" t="s">
        <v>9432</v>
      </c>
      <c r="Q54" s="231" t="s">
        <v>7426</v>
      </c>
      <c r="S54" s="232" t="s">
        <v>2765</v>
      </c>
      <c r="T54" s="232" t="s">
        <v>9351</v>
      </c>
      <c r="U54" s="231" t="s">
        <v>9406</v>
      </c>
      <c r="V54" s="231" t="s">
        <v>533</v>
      </c>
    </row>
    <row r="55" spans="1:23">
      <c r="A55" s="231" t="s">
        <v>3773</v>
      </c>
      <c r="B55" s="231" t="s">
        <v>554</v>
      </c>
      <c r="C55" s="231" t="s">
        <v>550</v>
      </c>
      <c r="E55" s="231" t="s">
        <v>9350</v>
      </c>
      <c r="F55" s="231" t="s">
        <v>4103</v>
      </c>
      <c r="G55" s="231" t="s">
        <v>4362</v>
      </c>
      <c r="H55" s="231" t="s">
        <v>4382</v>
      </c>
      <c r="I55" s="231" t="s">
        <v>4216</v>
      </c>
      <c r="M55" s="232" t="s">
        <v>9446</v>
      </c>
      <c r="N55" s="232" t="s">
        <v>9447</v>
      </c>
      <c r="O55" s="232" t="s">
        <v>9447</v>
      </c>
      <c r="P55" s="286" t="s">
        <v>9432</v>
      </c>
      <c r="Q55" s="231" t="s">
        <v>7426</v>
      </c>
      <c r="S55" s="232" t="s">
        <v>2767</v>
      </c>
      <c r="T55" s="232" t="s">
        <v>9351</v>
      </c>
      <c r="U55" s="231" t="s">
        <v>9406</v>
      </c>
      <c r="V55" s="231" t="s">
        <v>550</v>
      </c>
    </row>
    <row r="56" spans="1:23">
      <c r="A56" s="231" t="s">
        <v>3773</v>
      </c>
      <c r="B56" s="231" t="s">
        <v>595</v>
      </c>
      <c r="C56" s="231" t="s">
        <v>591</v>
      </c>
      <c r="D56" s="231" t="s">
        <v>9448</v>
      </c>
      <c r="E56" s="231" t="s">
        <v>9350</v>
      </c>
      <c r="F56" s="231" t="s">
        <v>3353</v>
      </c>
      <c r="G56" s="231" t="s">
        <v>4102</v>
      </c>
      <c r="H56" s="231" t="s">
        <v>4378</v>
      </c>
      <c r="M56" s="232" t="s">
        <v>9449</v>
      </c>
      <c r="N56" s="232" t="s">
        <v>9450</v>
      </c>
      <c r="O56" s="232" t="s">
        <v>52</v>
      </c>
      <c r="P56" s="286" t="s">
        <v>9432</v>
      </c>
      <c r="Q56" s="231" t="s">
        <v>7426</v>
      </c>
      <c r="S56" s="232" t="s">
        <v>2770</v>
      </c>
      <c r="T56" s="232" t="s">
        <v>9351</v>
      </c>
      <c r="U56" s="232"/>
      <c r="V56" s="231" t="s">
        <v>591</v>
      </c>
    </row>
    <row r="57" spans="1:23">
      <c r="A57" s="231" t="s">
        <v>3773</v>
      </c>
      <c r="B57" s="308" t="s">
        <v>9451</v>
      </c>
      <c r="C57" s="231" t="s">
        <v>597</v>
      </c>
      <c r="D57" s="231" t="s">
        <v>9448</v>
      </c>
      <c r="E57" s="231" t="s">
        <v>9350</v>
      </c>
      <c r="F57" s="231" t="s">
        <v>4103</v>
      </c>
      <c r="G57" s="231" t="s">
        <v>4103</v>
      </c>
      <c r="H57" s="231" t="s">
        <v>4382</v>
      </c>
      <c r="I57" s="235" t="s">
        <v>9452</v>
      </c>
      <c r="M57" s="232" t="s">
        <v>9453</v>
      </c>
      <c r="N57" s="232" t="s">
        <v>9454</v>
      </c>
      <c r="O57" s="232" t="s">
        <v>52</v>
      </c>
      <c r="P57" s="286" t="s">
        <v>9432</v>
      </c>
      <c r="Q57" s="231" t="s">
        <v>7426</v>
      </c>
      <c r="S57" s="232" t="s">
        <v>2772</v>
      </c>
      <c r="T57" s="232" t="s">
        <v>9351</v>
      </c>
      <c r="U57" s="232"/>
      <c r="V57" s="231" t="s">
        <v>597</v>
      </c>
    </row>
    <row r="58" spans="1:23">
      <c r="A58" s="231" t="s">
        <v>3773</v>
      </c>
      <c r="B58" s="231" t="s">
        <v>607</v>
      </c>
      <c r="C58" s="231" t="s">
        <v>602</v>
      </c>
      <c r="E58" s="231" t="s">
        <v>9350</v>
      </c>
      <c r="F58" s="231" t="s">
        <v>4080</v>
      </c>
      <c r="G58" s="231" t="s">
        <v>4080</v>
      </c>
      <c r="H58" s="231" t="s">
        <v>4382</v>
      </c>
      <c r="I58" s="231" t="s">
        <v>2572</v>
      </c>
      <c r="J58" s="231" t="s">
        <v>9361</v>
      </c>
      <c r="K58" s="231" t="s">
        <v>4681</v>
      </c>
      <c r="M58" s="232" t="s">
        <v>9455</v>
      </c>
      <c r="N58" s="232" t="s">
        <v>9456</v>
      </c>
      <c r="O58" s="232" t="s">
        <v>9456</v>
      </c>
      <c r="P58" s="286" t="s">
        <v>9432</v>
      </c>
      <c r="Q58" s="231" t="s">
        <v>7426</v>
      </c>
      <c r="S58" s="232" t="s">
        <v>2774</v>
      </c>
      <c r="T58" s="232" t="s">
        <v>9351</v>
      </c>
      <c r="U58" s="232"/>
      <c r="V58" s="231" t="s">
        <v>602</v>
      </c>
    </row>
    <row r="59" spans="1:23">
      <c r="A59" s="231" t="s">
        <v>3773</v>
      </c>
      <c r="B59" s="231" t="s">
        <v>589</v>
      </c>
      <c r="C59" s="231" t="s">
        <v>9457</v>
      </c>
      <c r="D59" s="231" t="s">
        <v>579</v>
      </c>
      <c r="E59" s="231" t="s">
        <v>9350</v>
      </c>
      <c r="F59" s="231" t="s">
        <v>4079</v>
      </c>
      <c r="G59" s="231" t="s">
        <v>2213</v>
      </c>
      <c r="H59" s="231" t="s">
        <v>4382</v>
      </c>
      <c r="I59" s="231" t="s">
        <v>2572</v>
      </c>
      <c r="J59" s="231" t="s">
        <v>9380</v>
      </c>
      <c r="K59" s="231" t="s">
        <v>4081</v>
      </c>
      <c r="M59" s="232" t="s">
        <v>9458</v>
      </c>
      <c r="N59" s="232" t="s">
        <v>9459</v>
      </c>
      <c r="O59" s="232" t="s">
        <v>9459</v>
      </c>
      <c r="P59" s="286" t="s">
        <v>9432</v>
      </c>
      <c r="Q59" s="231" t="s">
        <v>7426</v>
      </c>
      <c r="S59" s="232" t="s">
        <v>2777</v>
      </c>
      <c r="T59" s="232" t="s">
        <v>9351</v>
      </c>
      <c r="U59" s="232"/>
      <c r="V59" s="231" t="s">
        <v>9457</v>
      </c>
    </row>
    <row r="60" spans="1:23">
      <c r="A60" s="231" t="s">
        <v>3773</v>
      </c>
      <c r="B60" s="231" t="s">
        <v>1123</v>
      </c>
      <c r="C60" s="231" t="s">
        <v>2525</v>
      </c>
      <c r="D60" s="231" t="s">
        <v>9460</v>
      </c>
      <c r="E60" s="231" t="s">
        <v>9350</v>
      </c>
      <c r="F60" s="231" t="s">
        <v>4103</v>
      </c>
      <c r="G60" s="231" t="s">
        <v>4079</v>
      </c>
      <c r="H60" s="231" t="s">
        <v>4378</v>
      </c>
      <c r="I60" s="231" t="s">
        <v>2572</v>
      </c>
      <c r="J60" s="231" t="s">
        <v>9461</v>
      </c>
      <c r="K60" s="231" t="s">
        <v>9462</v>
      </c>
      <c r="M60" s="232" t="s">
        <v>9463</v>
      </c>
      <c r="N60" s="232" t="s">
        <v>9464</v>
      </c>
      <c r="O60" s="232" t="s">
        <v>9464</v>
      </c>
      <c r="P60" s="232"/>
      <c r="Q60" s="231" t="s">
        <v>9372</v>
      </c>
      <c r="S60" s="232" t="s">
        <v>2779</v>
      </c>
      <c r="T60" s="232" t="s">
        <v>9351</v>
      </c>
      <c r="U60" s="232"/>
      <c r="V60" s="231" t="s">
        <v>2525</v>
      </c>
    </row>
    <row r="61" spans="1:23">
      <c r="A61" s="231" t="s">
        <v>3773</v>
      </c>
      <c r="B61" s="231" t="s">
        <v>948</v>
      </c>
      <c r="C61" s="231" t="s">
        <v>1632</v>
      </c>
      <c r="D61" s="231" t="s">
        <v>9460</v>
      </c>
      <c r="E61" s="231" t="s">
        <v>9350</v>
      </c>
      <c r="F61" s="231" t="s">
        <v>4081</v>
      </c>
      <c r="G61" s="231" t="s">
        <v>4079</v>
      </c>
      <c r="H61" s="231" t="s">
        <v>4382</v>
      </c>
      <c r="I61" s="231" t="s">
        <v>2572</v>
      </c>
      <c r="J61" s="231" t="s">
        <v>9461</v>
      </c>
      <c r="K61" s="231" t="s">
        <v>9465</v>
      </c>
      <c r="M61" s="232" t="s">
        <v>9466</v>
      </c>
      <c r="N61" s="232" t="s">
        <v>9467</v>
      </c>
      <c r="O61" s="232" t="s">
        <v>9467</v>
      </c>
      <c r="P61" s="232"/>
      <c r="Q61" s="231" t="s">
        <v>9372</v>
      </c>
      <c r="S61" s="232" t="s">
        <v>2782</v>
      </c>
      <c r="T61" s="232" t="s">
        <v>9351</v>
      </c>
      <c r="U61" s="232"/>
      <c r="V61" s="231" t="s">
        <v>1132</v>
      </c>
    </row>
    <row r="62" spans="1:23">
      <c r="A62" s="231" t="s">
        <v>3773</v>
      </c>
      <c r="B62" s="231" t="s">
        <v>1131</v>
      </c>
      <c r="C62" s="231" t="s">
        <v>9468</v>
      </c>
      <c r="D62" s="231" t="s">
        <v>9460</v>
      </c>
      <c r="E62" s="231" t="s">
        <v>9350</v>
      </c>
      <c r="F62" s="231" t="s">
        <v>3353</v>
      </c>
      <c r="G62" s="231" t="s">
        <v>4105</v>
      </c>
      <c r="H62" s="231" t="s">
        <v>4378</v>
      </c>
      <c r="M62" s="232" t="s">
        <v>9469</v>
      </c>
      <c r="N62" s="232" t="s">
        <v>9470</v>
      </c>
      <c r="O62" s="232" t="s">
        <v>9470</v>
      </c>
      <c r="P62" s="232"/>
      <c r="Q62" s="231" t="s">
        <v>9372</v>
      </c>
      <c r="S62" s="232" t="s">
        <v>2787</v>
      </c>
      <c r="T62" s="232" t="s">
        <v>9351</v>
      </c>
      <c r="U62" s="232"/>
      <c r="V62" s="231" t="s">
        <v>9471</v>
      </c>
    </row>
    <row r="63" spans="1:23">
      <c r="A63" s="231" t="s">
        <v>3773</v>
      </c>
      <c r="B63" s="231" t="s">
        <v>1127</v>
      </c>
      <c r="C63" s="231" t="s">
        <v>2526</v>
      </c>
      <c r="D63" s="231" t="s">
        <v>9460</v>
      </c>
      <c r="E63" s="231" t="s">
        <v>9350</v>
      </c>
      <c r="F63" s="231" t="s">
        <v>4103</v>
      </c>
      <c r="G63" s="231" t="s">
        <v>4080</v>
      </c>
      <c r="H63" s="231" t="s">
        <v>4378</v>
      </c>
      <c r="I63" s="231" t="s">
        <v>2572</v>
      </c>
      <c r="J63" s="231" t="s">
        <v>9461</v>
      </c>
      <c r="K63" s="231" t="s">
        <v>9472</v>
      </c>
      <c r="M63" s="232" t="s">
        <v>9473</v>
      </c>
      <c r="N63" s="232" t="s">
        <v>9474</v>
      </c>
      <c r="O63" s="232" t="s">
        <v>9474</v>
      </c>
      <c r="P63" s="232"/>
      <c r="Q63" s="231" t="s">
        <v>9372</v>
      </c>
      <c r="S63" s="232" t="s">
        <v>2791</v>
      </c>
      <c r="T63" s="232" t="s">
        <v>9351</v>
      </c>
      <c r="U63" s="232"/>
      <c r="V63" s="231" t="s">
        <v>2526</v>
      </c>
    </row>
    <row r="64" spans="1:23">
      <c r="A64" s="231" t="s">
        <v>3773</v>
      </c>
      <c r="B64" s="231" t="s">
        <v>1106</v>
      </c>
      <c r="C64" s="231" t="s">
        <v>2523</v>
      </c>
      <c r="D64" s="231" t="s">
        <v>9475</v>
      </c>
      <c r="E64" s="231" t="s">
        <v>9350</v>
      </c>
      <c r="F64" s="231" t="s">
        <v>4103</v>
      </c>
      <c r="G64" s="231" t="s">
        <v>4079</v>
      </c>
      <c r="H64" s="231" t="s">
        <v>4378</v>
      </c>
      <c r="I64" s="231" t="s">
        <v>2572</v>
      </c>
      <c r="J64" s="231" t="s">
        <v>9461</v>
      </c>
      <c r="K64" s="231" t="s">
        <v>9462</v>
      </c>
      <c r="M64" s="232" t="s">
        <v>9476</v>
      </c>
      <c r="N64" s="232" t="s">
        <v>9477</v>
      </c>
      <c r="O64" s="232" t="s">
        <v>9477</v>
      </c>
      <c r="P64" s="232"/>
      <c r="S64" s="232" t="s">
        <v>2794</v>
      </c>
      <c r="T64" s="232" t="s">
        <v>9351</v>
      </c>
      <c r="U64" s="232"/>
      <c r="V64" s="231" t="s">
        <v>2523</v>
      </c>
      <c r="W64" s="308" t="s">
        <v>9478</v>
      </c>
    </row>
    <row r="65" spans="1:24">
      <c r="A65" s="231" t="s">
        <v>3773</v>
      </c>
      <c r="B65" s="231" t="s">
        <v>1119</v>
      </c>
      <c r="C65" s="231" t="s">
        <v>9479</v>
      </c>
      <c r="D65" s="231" t="s">
        <v>9475</v>
      </c>
      <c r="E65" s="231" t="s">
        <v>9350</v>
      </c>
      <c r="F65" s="231" t="s">
        <v>4081</v>
      </c>
      <c r="G65" s="231" t="s">
        <v>4079</v>
      </c>
      <c r="H65" s="231" t="s">
        <v>4382</v>
      </c>
      <c r="I65" s="231" t="s">
        <v>2572</v>
      </c>
      <c r="J65" s="231" t="s">
        <v>9461</v>
      </c>
      <c r="K65" s="231" t="s">
        <v>9465</v>
      </c>
      <c r="M65" s="232" t="s">
        <v>9480</v>
      </c>
      <c r="N65" s="232" t="s">
        <v>9481</v>
      </c>
      <c r="O65" s="232" t="s">
        <v>9481</v>
      </c>
      <c r="P65" s="232"/>
      <c r="S65" s="232" t="s">
        <v>2797</v>
      </c>
      <c r="T65" s="232" t="s">
        <v>9351</v>
      </c>
      <c r="U65" s="232"/>
      <c r="V65" s="231" t="s">
        <v>1116</v>
      </c>
      <c r="W65" s="308" t="s">
        <v>9478</v>
      </c>
    </row>
    <row r="66" spans="1:24">
      <c r="A66" s="231" t="s">
        <v>3773</v>
      </c>
      <c r="B66" s="231" t="s">
        <v>1115</v>
      </c>
      <c r="C66" s="231" t="s">
        <v>9482</v>
      </c>
      <c r="D66" s="231" t="s">
        <v>9475</v>
      </c>
      <c r="E66" s="231" t="s">
        <v>9350</v>
      </c>
      <c r="F66" s="231" t="s">
        <v>3353</v>
      </c>
      <c r="G66" s="231" t="s">
        <v>4105</v>
      </c>
      <c r="H66" s="231" t="s">
        <v>4378</v>
      </c>
      <c r="M66" s="232" t="s">
        <v>9483</v>
      </c>
      <c r="N66" s="232" t="s">
        <v>9484</v>
      </c>
      <c r="O66" s="232" t="s">
        <v>9484</v>
      </c>
      <c r="P66" s="232"/>
      <c r="S66" s="232" t="s">
        <v>2800</v>
      </c>
      <c r="T66" s="232" t="s">
        <v>9351</v>
      </c>
      <c r="U66" s="232"/>
      <c r="V66" s="231" t="s">
        <v>9485</v>
      </c>
      <c r="W66" s="308" t="s">
        <v>9478</v>
      </c>
    </row>
    <row r="67" spans="1:24">
      <c r="A67" s="231" t="s">
        <v>3773</v>
      </c>
      <c r="B67" s="231" t="s">
        <v>1111</v>
      </c>
      <c r="C67" s="308" t="s">
        <v>1108</v>
      </c>
      <c r="D67" s="231" t="s">
        <v>9475</v>
      </c>
      <c r="E67" s="231" t="s">
        <v>9350</v>
      </c>
      <c r="F67" s="231" t="s">
        <v>4103</v>
      </c>
      <c r="G67" s="231" t="s">
        <v>4080</v>
      </c>
      <c r="H67" s="231" t="s">
        <v>4378</v>
      </c>
      <c r="I67" s="231" t="s">
        <v>2572</v>
      </c>
      <c r="J67" s="231" t="s">
        <v>9461</v>
      </c>
      <c r="K67" s="231" t="s">
        <v>9472</v>
      </c>
      <c r="M67" s="232" t="s">
        <v>9486</v>
      </c>
      <c r="N67" s="232" t="s">
        <v>9487</v>
      </c>
      <c r="O67" s="232" t="s">
        <v>9487</v>
      </c>
      <c r="P67" s="232"/>
      <c r="S67" s="232" t="s">
        <v>2803</v>
      </c>
      <c r="T67" s="232" t="s">
        <v>9351</v>
      </c>
      <c r="U67" s="232"/>
      <c r="V67" s="231" t="s">
        <v>2524</v>
      </c>
      <c r="W67" s="308" t="s">
        <v>9478</v>
      </c>
    </row>
    <row r="68" spans="1:24">
      <c r="A68" s="231" t="s">
        <v>3773</v>
      </c>
      <c r="B68" s="231" t="s">
        <v>584</v>
      </c>
      <c r="C68" s="231" t="s">
        <v>581</v>
      </c>
      <c r="D68" s="231" t="s">
        <v>579</v>
      </c>
      <c r="E68" s="231" t="s">
        <v>9350</v>
      </c>
      <c r="F68" s="231" t="s">
        <v>4103</v>
      </c>
      <c r="G68" s="231" t="s">
        <v>4103</v>
      </c>
      <c r="H68" s="231" t="s">
        <v>4382</v>
      </c>
      <c r="I68" s="231" t="s">
        <v>4382</v>
      </c>
      <c r="M68" s="232" t="s">
        <v>9488</v>
      </c>
      <c r="N68" s="232" t="s">
        <v>9489</v>
      </c>
      <c r="O68" s="232" t="s">
        <v>9489</v>
      </c>
      <c r="P68" s="286" t="s">
        <v>9432</v>
      </c>
      <c r="Q68" s="231" t="s">
        <v>7426</v>
      </c>
      <c r="S68" s="232" t="s">
        <v>2806</v>
      </c>
      <c r="T68" s="232" t="s">
        <v>9351</v>
      </c>
      <c r="U68" s="232"/>
      <c r="V68" s="231" t="s">
        <v>581</v>
      </c>
    </row>
    <row r="69" spans="1:24">
      <c r="A69" s="231" t="s">
        <v>3773</v>
      </c>
      <c r="B69" s="231" t="s">
        <v>579</v>
      </c>
      <c r="C69" s="231" t="s">
        <v>575</v>
      </c>
      <c r="D69" s="231" t="s">
        <v>579</v>
      </c>
      <c r="E69" s="231" t="s">
        <v>9350</v>
      </c>
      <c r="F69" s="231" t="s">
        <v>3353</v>
      </c>
      <c r="G69" s="231" t="s">
        <v>4138</v>
      </c>
      <c r="H69" s="231" t="s">
        <v>4382</v>
      </c>
      <c r="I69" s="231" t="s">
        <v>4382</v>
      </c>
      <c r="M69" s="232" t="s">
        <v>9490</v>
      </c>
      <c r="N69" s="232" t="s">
        <v>9491</v>
      </c>
      <c r="O69" s="232" t="s">
        <v>9491</v>
      </c>
      <c r="P69" s="286" t="s">
        <v>9432</v>
      </c>
      <c r="Q69" s="231" t="s">
        <v>7426</v>
      </c>
      <c r="S69" s="232" t="s">
        <v>2809</v>
      </c>
      <c r="T69" s="232" t="s">
        <v>9351</v>
      </c>
      <c r="U69" s="232"/>
      <c r="V69" s="231" t="s">
        <v>9492</v>
      </c>
    </row>
    <row r="70" spans="1:24">
      <c r="A70" s="231" t="s">
        <v>3773</v>
      </c>
      <c r="B70" s="231" t="s">
        <v>2815</v>
      </c>
      <c r="C70" s="231" t="s">
        <v>9493</v>
      </c>
      <c r="E70" s="231" t="s">
        <v>9350</v>
      </c>
      <c r="F70" s="231" t="s">
        <v>2219</v>
      </c>
      <c r="G70" s="231" t="s">
        <v>2219</v>
      </c>
      <c r="H70" s="231" t="s">
        <v>4382</v>
      </c>
      <c r="I70" s="231" t="s">
        <v>2572</v>
      </c>
      <c r="J70" s="231" t="s">
        <v>9361</v>
      </c>
      <c r="K70" s="231" t="s">
        <v>4718</v>
      </c>
      <c r="M70" s="232"/>
      <c r="N70" s="232" t="s">
        <v>52</v>
      </c>
      <c r="O70" s="232" t="s">
        <v>52</v>
      </c>
      <c r="P70" s="232"/>
      <c r="S70" s="232" t="s">
        <v>2812</v>
      </c>
      <c r="T70" s="232" t="s">
        <v>9351</v>
      </c>
      <c r="U70" s="232"/>
      <c r="V70" s="231" t="s">
        <v>9493</v>
      </c>
    </row>
    <row r="71" spans="1:24">
      <c r="A71" s="231" t="s">
        <v>3773</v>
      </c>
      <c r="B71" s="231" t="s">
        <v>2820</v>
      </c>
      <c r="C71" s="231" t="s">
        <v>9494</v>
      </c>
      <c r="E71" s="231" t="s">
        <v>9350</v>
      </c>
      <c r="F71" s="231" t="s">
        <v>2219</v>
      </c>
      <c r="G71" s="231" t="s">
        <v>2219</v>
      </c>
      <c r="H71" s="231" t="s">
        <v>4382</v>
      </c>
      <c r="I71" s="231" t="s">
        <v>2572</v>
      </c>
      <c r="J71" s="231" t="s">
        <v>9361</v>
      </c>
      <c r="K71" s="231" t="s">
        <v>4435</v>
      </c>
      <c r="M71" s="232"/>
      <c r="N71" s="232" t="s">
        <v>52</v>
      </c>
      <c r="O71" s="232" t="s">
        <v>52</v>
      </c>
      <c r="P71" s="232"/>
      <c r="S71" s="232" t="s">
        <v>2817</v>
      </c>
      <c r="T71" s="232" t="s">
        <v>9351</v>
      </c>
      <c r="U71" s="232"/>
      <c r="V71" s="231" t="s">
        <v>9494</v>
      </c>
    </row>
    <row r="72" spans="1:24">
      <c r="A72" s="231" t="s">
        <v>3773</v>
      </c>
      <c r="B72" s="231" t="s">
        <v>2825</v>
      </c>
      <c r="C72" s="231" t="s">
        <v>9495</v>
      </c>
      <c r="E72" s="231" t="s">
        <v>9350</v>
      </c>
      <c r="F72" s="231" t="s">
        <v>4080</v>
      </c>
      <c r="G72" s="231" t="s">
        <v>4080</v>
      </c>
      <c r="H72" s="231" t="s">
        <v>4382</v>
      </c>
      <c r="I72" s="231" t="s">
        <v>2572</v>
      </c>
      <c r="J72" s="231" t="s">
        <v>9361</v>
      </c>
      <c r="K72" s="231" t="s">
        <v>9496</v>
      </c>
      <c r="M72" s="232"/>
      <c r="N72" s="232" t="s">
        <v>52</v>
      </c>
      <c r="O72" s="232" t="s">
        <v>52</v>
      </c>
      <c r="P72" s="232"/>
      <c r="S72" s="232" t="s">
        <v>2822</v>
      </c>
      <c r="T72" s="232" t="s">
        <v>9351</v>
      </c>
      <c r="U72" s="232"/>
      <c r="V72" s="231" t="s">
        <v>9495</v>
      </c>
    </row>
    <row r="73" spans="1:24">
      <c r="A73" s="231" t="s">
        <v>3773</v>
      </c>
      <c r="B73" s="231" t="s">
        <v>2830</v>
      </c>
      <c r="C73" s="231" t="s">
        <v>9497</v>
      </c>
      <c r="E73" s="231" t="s">
        <v>9350</v>
      </c>
      <c r="F73" s="231" t="s">
        <v>2219</v>
      </c>
      <c r="G73" s="231" t="s">
        <v>2219</v>
      </c>
      <c r="H73" s="231" t="s">
        <v>4382</v>
      </c>
      <c r="I73" s="231" t="s">
        <v>2572</v>
      </c>
      <c r="J73" s="231" t="s">
        <v>9361</v>
      </c>
      <c r="K73" s="231" t="s">
        <v>9498</v>
      </c>
      <c r="M73" s="232"/>
      <c r="N73" s="232" t="s">
        <v>52</v>
      </c>
      <c r="O73" s="232" t="s">
        <v>52</v>
      </c>
      <c r="P73" s="232"/>
      <c r="S73" s="232" t="s">
        <v>2827</v>
      </c>
      <c r="T73" s="232" t="s">
        <v>9351</v>
      </c>
      <c r="U73" s="232"/>
      <c r="V73" s="231" t="s">
        <v>9497</v>
      </c>
    </row>
    <row r="74" spans="1:24">
      <c r="A74" s="231" t="s">
        <v>3773</v>
      </c>
      <c r="B74" s="231" t="s">
        <v>760</v>
      </c>
      <c r="C74" s="231" t="s">
        <v>9499</v>
      </c>
      <c r="E74" s="231" t="s">
        <v>9350</v>
      </c>
      <c r="F74" s="231" t="s">
        <v>2219</v>
      </c>
      <c r="G74" s="231" t="s">
        <v>2219</v>
      </c>
      <c r="H74" s="231" t="s">
        <v>4382</v>
      </c>
      <c r="I74" s="231" t="s">
        <v>2572</v>
      </c>
      <c r="J74" s="231" t="s">
        <v>9361</v>
      </c>
      <c r="K74" s="231" t="s">
        <v>9500</v>
      </c>
      <c r="M74" s="232" t="s">
        <v>9501</v>
      </c>
      <c r="N74" s="232" t="s">
        <v>9502</v>
      </c>
      <c r="O74" s="232" t="s">
        <v>52</v>
      </c>
      <c r="P74" s="232"/>
      <c r="S74" s="232" t="s">
        <v>2832</v>
      </c>
      <c r="T74" s="232" t="s">
        <v>9351</v>
      </c>
      <c r="U74" s="232"/>
      <c r="V74" s="231" t="s">
        <v>9503</v>
      </c>
    </row>
    <row r="75" spans="1:24">
      <c r="A75" s="231" t="s">
        <v>3773</v>
      </c>
      <c r="B75" s="231" t="s">
        <v>1246</v>
      </c>
      <c r="C75" s="231" t="s">
        <v>9504</v>
      </c>
      <c r="E75" s="231" t="s">
        <v>9350</v>
      </c>
      <c r="F75" s="231" t="s">
        <v>2219</v>
      </c>
      <c r="G75" s="231" t="s">
        <v>2219</v>
      </c>
      <c r="H75" s="231" t="s">
        <v>4382</v>
      </c>
      <c r="I75" s="231" t="s">
        <v>2572</v>
      </c>
      <c r="J75" s="231" t="s">
        <v>9361</v>
      </c>
      <c r="K75" s="231" t="s">
        <v>9505</v>
      </c>
      <c r="M75" s="232" t="s">
        <v>9506</v>
      </c>
      <c r="N75" s="232" t="s">
        <v>9507</v>
      </c>
      <c r="O75" s="232" t="s">
        <v>9507</v>
      </c>
      <c r="P75" s="232"/>
      <c r="S75" s="232" t="s">
        <v>2837</v>
      </c>
      <c r="T75" s="232" t="s">
        <v>9351</v>
      </c>
      <c r="U75" s="232"/>
      <c r="V75" s="231" t="s">
        <v>9504</v>
      </c>
    </row>
    <row r="76" spans="1:24">
      <c r="A76" s="231" t="s">
        <v>3773</v>
      </c>
      <c r="B76" s="231" t="s">
        <v>754</v>
      </c>
      <c r="C76" s="231" t="s">
        <v>9508</v>
      </c>
      <c r="E76" s="231" t="s">
        <v>9350</v>
      </c>
      <c r="F76" s="231" t="s">
        <v>2219</v>
      </c>
      <c r="G76" s="231" t="s">
        <v>2219</v>
      </c>
      <c r="H76" s="231" t="s">
        <v>4382</v>
      </c>
      <c r="I76" s="231" t="s">
        <v>2572</v>
      </c>
      <c r="J76" s="231" t="s">
        <v>9361</v>
      </c>
      <c r="K76" s="231" t="s">
        <v>4835</v>
      </c>
      <c r="M76" s="232"/>
      <c r="N76" s="232" t="s">
        <v>52</v>
      </c>
      <c r="O76" s="232" t="s">
        <v>52</v>
      </c>
      <c r="P76" s="232"/>
      <c r="S76" s="232" t="s">
        <v>2840</v>
      </c>
      <c r="T76" s="232" t="s">
        <v>9351</v>
      </c>
      <c r="U76" s="232"/>
      <c r="V76" s="231" t="s">
        <v>751</v>
      </c>
      <c r="X76" s="231" t="s">
        <v>4840</v>
      </c>
    </row>
    <row r="77" spans="1:24">
      <c r="A77" s="231" t="s">
        <v>3773</v>
      </c>
      <c r="B77" s="231" t="s">
        <v>766</v>
      </c>
      <c r="C77" s="231" t="s">
        <v>9509</v>
      </c>
      <c r="E77" s="231" t="s">
        <v>9350</v>
      </c>
      <c r="F77" s="231" t="s">
        <v>2213</v>
      </c>
      <c r="G77" s="231" t="s">
        <v>2213</v>
      </c>
      <c r="H77" s="231" t="s">
        <v>4382</v>
      </c>
      <c r="I77" s="231" t="s">
        <v>2572</v>
      </c>
      <c r="J77" s="231" t="s">
        <v>9361</v>
      </c>
      <c r="K77" s="231" t="s">
        <v>9510</v>
      </c>
      <c r="M77" s="232" t="s">
        <v>9511</v>
      </c>
      <c r="N77" s="232" t="s">
        <v>9512</v>
      </c>
      <c r="O77" s="232" t="s">
        <v>52</v>
      </c>
      <c r="P77" s="232"/>
      <c r="S77" s="232" t="s">
        <v>2842</v>
      </c>
      <c r="T77" s="232" t="s">
        <v>9351</v>
      </c>
      <c r="U77" s="232"/>
      <c r="V77" s="231" t="s">
        <v>9509</v>
      </c>
    </row>
    <row r="78" spans="1:24">
      <c r="A78" s="231" t="s">
        <v>3773</v>
      </c>
      <c r="B78" s="231" t="s">
        <v>2848</v>
      </c>
      <c r="C78" s="231" t="s">
        <v>9513</v>
      </c>
      <c r="E78" s="231" t="s">
        <v>9350</v>
      </c>
      <c r="F78" s="231" t="s">
        <v>2219</v>
      </c>
      <c r="G78" s="231" t="s">
        <v>2219</v>
      </c>
      <c r="H78" s="231" t="s">
        <v>4382</v>
      </c>
      <c r="I78" s="231" t="s">
        <v>2572</v>
      </c>
      <c r="J78" s="231" t="s">
        <v>9361</v>
      </c>
      <c r="K78" s="231" t="s">
        <v>4812</v>
      </c>
      <c r="M78" s="232"/>
      <c r="N78" s="232" t="s">
        <v>52</v>
      </c>
      <c r="O78" s="232" t="s">
        <v>52</v>
      </c>
      <c r="P78" s="232"/>
      <c r="S78" s="232" t="s">
        <v>2845</v>
      </c>
      <c r="T78" s="232" t="s">
        <v>9351</v>
      </c>
      <c r="U78" s="232"/>
      <c r="V78" s="231" t="s">
        <v>9513</v>
      </c>
    </row>
    <row r="79" spans="1:24">
      <c r="A79" s="231" t="s">
        <v>3773</v>
      </c>
      <c r="B79" s="231" t="s">
        <v>2853</v>
      </c>
      <c r="C79" s="231" t="s">
        <v>9514</v>
      </c>
      <c r="E79" s="231" t="s">
        <v>9350</v>
      </c>
      <c r="F79" s="231" t="s">
        <v>4080</v>
      </c>
      <c r="G79" s="231" t="s">
        <v>4080</v>
      </c>
      <c r="H79" s="231" t="s">
        <v>4382</v>
      </c>
      <c r="I79" s="231" t="s">
        <v>2572</v>
      </c>
      <c r="J79" s="231" t="s">
        <v>9361</v>
      </c>
      <c r="K79" s="231" t="s">
        <v>9515</v>
      </c>
      <c r="M79" s="232"/>
      <c r="N79" s="232" t="s">
        <v>52</v>
      </c>
      <c r="O79" s="232" t="s">
        <v>52</v>
      </c>
      <c r="P79" s="232"/>
      <c r="S79" s="232" t="s">
        <v>2850</v>
      </c>
      <c r="T79" s="232" t="s">
        <v>9351</v>
      </c>
      <c r="U79" s="232"/>
      <c r="V79" s="231" t="s">
        <v>9514</v>
      </c>
    </row>
    <row r="80" spans="1:24">
      <c r="A80" s="231" t="s">
        <v>3773</v>
      </c>
      <c r="B80" s="231" t="s">
        <v>797</v>
      </c>
      <c r="C80" s="231" t="s">
        <v>9516</v>
      </c>
      <c r="E80" s="231" t="s">
        <v>9350</v>
      </c>
      <c r="F80" s="231" t="s">
        <v>2219</v>
      </c>
      <c r="G80" s="231" t="s">
        <v>2219</v>
      </c>
      <c r="H80" s="231" t="s">
        <v>4382</v>
      </c>
      <c r="I80" s="231" t="s">
        <v>2572</v>
      </c>
      <c r="J80" s="231" t="s">
        <v>9361</v>
      </c>
      <c r="K80" s="231" t="s">
        <v>9517</v>
      </c>
      <c r="M80" s="232" t="s">
        <v>9518</v>
      </c>
      <c r="N80" s="232" t="s">
        <v>52</v>
      </c>
      <c r="O80" s="232" t="s">
        <v>52</v>
      </c>
      <c r="P80" s="232"/>
      <c r="S80" s="232" t="s">
        <v>2855</v>
      </c>
      <c r="T80" s="231" t="s">
        <v>9519</v>
      </c>
      <c r="U80" s="232"/>
      <c r="V80" s="231" t="s">
        <v>9520</v>
      </c>
    </row>
    <row r="81" spans="1:23">
      <c r="A81" s="231" t="s">
        <v>3773</v>
      </c>
      <c r="B81" s="231" t="s">
        <v>804</v>
      </c>
      <c r="C81" s="231" t="s">
        <v>9521</v>
      </c>
      <c r="E81" s="231" t="s">
        <v>9350</v>
      </c>
      <c r="F81" s="231" t="s">
        <v>2219</v>
      </c>
      <c r="G81" s="231" t="s">
        <v>2219</v>
      </c>
      <c r="H81" s="231" t="s">
        <v>4382</v>
      </c>
      <c r="I81" s="231" t="s">
        <v>2572</v>
      </c>
      <c r="J81" s="231" t="s">
        <v>9361</v>
      </c>
      <c r="K81" s="231" t="s">
        <v>9522</v>
      </c>
      <c r="M81" s="232"/>
      <c r="N81" s="232" t="s">
        <v>52</v>
      </c>
      <c r="O81" s="232" t="s">
        <v>52</v>
      </c>
      <c r="P81" s="232"/>
      <c r="S81" s="232" t="s">
        <v>2858</v>
      </c>
      <c r="T81" s="231" t="s">
        <v>9519</v>
      </c>
      <c r="U81" s="232"/>
      <c r="V81" s="231" t="s">
        <v>9523</v>
      </c>
    </row>
    <row r="82" spans="1:23">
      <c r="A82" s="231" t="s">
        <v>3773</v>
      </c>
      <c r="B82" s="231" t="s">
        <v>2863</v>
      </c>
      <c r="C82" s="231" t="s">
        <v>4198</v>
      </c>
      <c r="E82" s="231" t="s">
        <v>9350</v>
      </c>
      <c r="F82" s="231" t="s">
        <v>2219</v>
      </c>
      <c r="G82" s="231" t="s">
        <v>2219</v>
      </c>
      <c r="H82" s="231" t="s">
        <v>4382</v>
      </c>
      <c r="I82" s="231" t="s">
        <v>2572</v>
      </c>
      <c r="J82" s="231" t="s">
        <v>9361</v>
      </c>
      <c r="K82" s="231" t="s">
        <v>9524</v>
      </c>
      <c r="M82" s="232"/>
      <c r="N82" s="232" t="s">
        <v>52</v>
      </c>
      <c r="O82" s="232" t="s">
        <v>52</v>
      </c>
      <c r="P82" s="232"/>
      <c r="S82" s="232" t="s">
        <v>2861</v>
      </c>
      <c r="T82" s="232" t="s">
        <v>9525</v>
      </c>
      <c r="U82" s="232"/>
      <c r="V82" s="231" t="s">
        <v>4198</v>
      </c>
    </row>
    <row r="83" spans="1:23">
      <c r="A83" s="231" t="s">
        <v>3773</v>
      </c>
      <c r="B83" s="231" t="s">
        <v>1358</v>
      </c>
      <c r="C83" s="231" t="s">
        <v>1354</v>
      </c>
      <c r="D83" s="231" t="s">
        <v>9526</v>
      </c>
      <c r="E83" s="231" t="s">
        <v>9350</v>
      </c>
      <c r="F83" s="231" t="s">
        <v>4081</v>
      </c>
      <c r="G83" s="231" t="s">
        <v>4081</v>
      </c>
      <c r="H83" s="231" t="s">
        <v>4382</v>
      </c>
      <c r="M83" s="232" t="s">
        <v>9527</v>
      </c>
      <c r="N83" s="232" t="s">
        <v>52</v>
      </c>
      <c r="O83" s="232" t="s">
        <v>9528</v>
      </c>
      <c r="P83" s="232"/>
      <c r="S83" s="232" t="s">
        <v>2864</v>
      </c>
      <c r="T83" s="232" t="s">
        <v>9525</v>
      </c>
      <c r="U83" s="232"/>
      <c r="V83" s="231" t="s">
        <v>1354</v>
      </c>
    </row>
    <row r="84" spans="1:23">
      <c r="A84" s="231" t="s">
        <v>3773</v>
      </c>
      <c r="B84" s="231" t="s">
        <v>9529</v>
      </c>
      <c r="C84" s="231" t="s">
        <v>2866</v>
      </c>
      <c r="D84" s="231" t="s">
        <v>9526</v>
      </c>
      <c r="E84" s="231" t="s">
        <v>9350</v>
      </c>
      <c r="F84" s="231" t="s">
        <v>2219</v>
      </c>
      <c r="G84" s="231" t="s">
        <v>2219</v>
      </c>
      <c r="H84" s="231" t="s">
        <v>4382</v>
      </c>
      <c r="I84" s="231" t="s">
        <v>2572</v>
      </c>
      <c r="J84" s="231" t="s">
        <v>9361</v>
      </c>
      <c r="K84" s="231" t="s">
        <v>4187</v>
      </c>
      <c r="M84" s="232" t="s">
        <v>9527</v>
      </c>
      <c r="N84" s="232" t="s">
        <v>52</v>
      </c>
      <c r="O84" s="232" t="s">
        <v>9528</v>
      </c>
      <c r="P84" s="232"/>
      <c r="S84" s="232" t="s">
        <v>3948</v>
      </c>
      <c r="T84" s="232" t="s">
        <v>9525</v>
      </c>
      <c r="U84" s="232"/>
      <c r="V84" s="231" t="s">
        <v>9530</v>
      </c>
    </row>
    <row r="85" spans="1:23">
      <c r="A85" s="231" t="s">
        <v>3773</v>
      </c>
      <c r="B85" s="231" t="s">
        <v>706</v>
      </c>
      <c r="C85" s="231" t="s">
        <v>9531</v>
      </c>
      <c r="E85" s="231" t="s">
        <v>9350</v>
      </c>
      <c r="F85" s="231" t="s">
        <v>2219</v>
      </c>
      <c r="G85" s="231" t="s">
        <v>2219</v>
      </c>
      <c r="H85" s="231" t="s">
        <v>4382</v>
      </c>
      <c r="I85" s="231" t="s">
        <v>2572</v>
      </c>
      <c r="J85" s="231" t="s">
        <v>9361</v>
      </c>
      <c r="K85" s="231" t="s">
        <v>4465</v>
      </c>
      <c r="M85" s="232" t="s">
        <v>9532</v>
      </c>
      <c r="N85" s="232" t="s">
        <v>9533</v>
      </c>
      <c r="O85" s="232" t="s">
        <v>9533</v>
      </c>
      <c r="P85" s="232"/>
      <c r="S85" s="232" t="s">
        <v>2871</v>
      </c>
      <c r="T85" s="232" t="s">
        <v>9351</v>
      </c>
      <c r="U85" s="232"/>
      <c r="V85" s="231" t="s">
        <v>9531</v>
      </c>
    </row>
    <row r="86" spans="1:23">
      <c r="A86" s="231" t="s">
        <v>3773</v>
      </c>
      <c r="B86" s="231" t="s">
        <v>711</v>
      </c>
      <c r="C86" s="231" t="s">
        <v>2174</v>
      </c>
      <c r="E86" s="231" t="s">
        <v>9350</v>
      </c>
      <c r="F86" s="231" t="s">
        <v>2219</v>
      </c>
      <c r="G86" s="231" t="s">
        <v>2219</v>
      </c>
      <c r="H86" s="231" t="s">
        <v>4382</v>
      </c>
      <c r="I86" s="231" t="s">
        <v>2572</v>
      </c>
      <c r="J86" s="231" t="s">
        <v>9361</v>
      </c>
      <c r="K86" s="231" t="s">
        <v>4821</v>
      </c>
      <c r="M86" s="232" t="s">
        <v>9534</v>
      </c>
      <c r="N86" s="232" t="s">
        <v>9535</v>
      </c>
      <c r="O86" s="232" t="s">
        <v>9535</v>
      </c>
      <c r="P86" s="232"/>
      <c r="S86" s="232" t="s">
        <v>2873</v>
      </c>
      <c r="T86" s="232" t="s">
        <v>9351</v>
      </c>
      <c r="U86" s="232"/>
      <c r="V86" s="231" t="s">
        <v>2174</v>
      </c>
    </row>
    <row r="87" spans="1:23">
      <c r="A87" s="231" t="s">
        <v>3773</v>
      </c>
      <c r="B87" s="231" t="s">
        <v>716</v>
      </c>
      <c r="C87" s="231" t="s">
        <v>2177</v>
      </c>
      <c r="E87" s="231" t="s">
        <v>9350</v>
      </c>
      <c r="F87" s="231" t="s">
        <v>2219</v>
      </c>
      <c r="G87" s="231" t="s">
        <v>2219</v>
      </c>
      <c r="H87" s="231" t="s">
        <v>4382</v>
      </c>
      <c r="I87" s="231" t="s">
        <v>2572</v>
      </c>
      <c r="J87" s="231" t="s">
        <v>9361</v>
      </c>
      <c r="K87" s="231" t="s">
        <v>4732</v>
      </c>
      <c r="M87" s="232" t="s">
        <v>9536</v>
      </c>
      <c r="N87" s="232" t="s">
        <v>9537</v>
      </c>
      <c r="O87" s="232" t="s">
        <v>9537</v>
      </c>
      <c r="P87" s="232"/>
      <c r="S87" s="232" t="s">
        <v>2875</v>
      </c>
      <c r="T87" s="232" t="s">
        <v>9351</v>
      </c>
      <c r="U87" s="232"/>
      <c r="V87" s="231" t="s">
        <v>2177</v>
      </c>
    </row>
    <row r="88" spans="1:23">
      <c r="A88" s="231" t="s">
        <v>3773</v>
      </c>
      <c r="B88" s="231" t="s">
        <v>721</v>
      </c>
      <c r="C88" s="231" t="s">
        <v>2180</v>
      </c>
      <c r="E88" s="231" t="s">
        <v>9350</v>
      </c>
      <c r="F88" s="231" t="s">
        <v>2219</v>
      </c>
      <c r="G88" s="231" t="s">
        <v>2219</v>
      </c>
      <c r="H88" s="231" t="s">
        <v>4382</v>
      </c>
      <c r="I88" s="231" t="s">
        <v>2572</v>
      </c>
      <c r="J88" s="231" t="s">
        <v>9361</v>
      </c>
      <c r="K88" s="231" t="s">
        <v>4481</v>
      </c>
      <c r="M88" s="232" t="s">
        <v>9538</v>
      </c>
      <c r="N88" s="232" t="s">
        <v>9539</v>
      </c>
      <c r="O88" s="232" t="s">
        <v>9539</v>
      </c>
      <c r="P88" s="232"/>
      <c r="S88" s="232" t="s">
        <v>2877</v>
      </c>
      <c r="T88" s="232" t="s">
        <v>9351</v>
      </c>
      <c r="U88" s="232"/>
      <c r="V88" s="231" t="s">
        <v>2180</v>
      </c>
    </row>
    <row r="89" spans="1:23">
      <c r="A89" s="231" t="s">
        <v>3773</v>
      </c>
      <c r="B89" s="231" t="s">
        <v>696</v>
      </c>
      <c r="C89" s="231" t="s">
        <v>691</v>
      </c>
      <c r="E89" s="231" t="s">
        <v>9350</v>
      </c>
      <c r="F89" s="231" t="s">
        <v>2219</v>
      </c>
      <c r="G89" s="231" t="s">
        <v>2219</v>
      </c>
      <c r="H89" s="231" t="s">
        <v>4382</v>
      </c>
      <c r="I89" s="231" t="s">
        <v>2572</v>
      </c>
      <c r="J89" s="231" t="s">
        <v>9361</v>
      </c>
      <c r="K89" s="231" t="s">
        <v>4706</v>
      </c>
      <c r="M89" s="232"/>
      <c r="N89" s="232" t="s">
        <v>52</v>
      </c>
      <c r="O89" s="232" t="s">
        <v>52</v>
      </c>
      <c r="P89" s="232"/>
      <c r="S89" s="232" t="s">
        <v>2879</v>
      </c>
      <c r="T89" s="232" t="s">
        <v>9351</v>
      </c>
      <c r="U89" s="232"/>
      <c r="V89" s="231" t="s">
        <v>691</v>
      </c>
    </row>
    <row r="90" spans="1:23">
      <c r="A90" s="231" t="s">
        <v>3773</v>
      </c>
      <c r="B90" s="231" t="s">
        <v>911</v>
      </c>
      <c r="C90" s="231" t="s">
        <v>907</v>
      </c>
      <c r="E90" s="231" t="s">
        <v>9350</v>
      </c>
      <c r="F90" s="231" t="s">
        <v>3844</v>
      </c>
      <c r="G90" s="231" t="s">
        <v>2223</v>
      </c>
      <c r="H90" s="231" t="s">
        <v>4382</v>
      </c>
      <c r="I90" s="231" t="s">
        <v>9540</v>
      </c>
      <c r="M90" s="232" t="s">
        <v>9541</v>
      </c>
      <c r="N90" s="232" t="s">
        <v>9542</v>
      </c>
      <c r="O90" s="232" t="s">
        <v>9542</v>
      </c>
      <c r="P90" s="232"/>
      <c r="S90" s="232" t="s">
        <v>2885</v>
      </c>
      <c r="T90" s="232" t="s">
        <v>9351</v>
      </c>
      <c r="U90" s="232"/>
      <c r="V90" s="231" t="s">
        <v>907</v>
      </c>
    </row>
    <row r="91" spans="1:23">
      <c r="A91" s="231" t="s">
        <v>3773</v>
      </c>
      <c r="B91" s="231" t="s">
        <v>916</v>
      </c>
      <c r="C91" s="231" t="s">
        <v>912</v>
      </c>
      <c r="D91" s="231" t="s">
        <v>9543</v>
      </c>
      <c r="E91" s="231" t="s">
        <v>9350</v>
      </c>
      <c r="F91" s="231" t="s">
        <v>3844</v>
      </c>
      <c r="G91" s="231" t="s">
        <v>2223</v>
      </c>
      <c r="H91" s="231" t="s">
        <v>4382</v>
      </c>
      <c r="I91" s="231" t="s">
        <v>9540</v>
      </c>
      <c r="M91" s="232" t="s">
        <v>9544</v>
      </c>
      <c r="N91" s="232" t="s">
        <v>9545</v>
      </c>
      <c r="O91" s="232" t="s">
        <v>9545</v>
      </c>
      <c r="P91" s="232"/>
      <c r="Q91" s="233" t="s">
        <v>9546</v>
      </c>
      <c r="R91" s="234"/>
      <c r="S91" s="232" t="s">
        <v>2888</v>
      </c>
      <c r="T91" s="232" t="s">
        <v>9351</v>
      </c>
      <c r="U91" s="232"/>
      <c r="V91" s="231" t="s">
        <v>912</v>
      </c>
    </row>
    <row r="92" spans="1:23">
      <c r="A92" s="231" t="s">
        <v>3773</v>
      </c>
      <c r="B92" s="231" t="s">
        <v>927</v>
      </c>
      <c r="C92" s="231" t="s">
        <v>923</v>
      </c>
      <c r="D92" s="231" t="s">
        <v>9547</v>
      </c>
      <c r="E92" s="231" t="s">
        <v>9350</v>
      </c>
      <c r="F92" s="231" t="s">
        <v>3844</v>
      </c>
      <c r="G92" s="231" t="s">
        <v>2223</v>
      </c>
      <c r="H92" s="231" t="s">
        <v>4382</v>
      </c>
      <c r="I92" s="235" t="s">
        <v>9452</v>
      </c>
      <c r="M92" s="232" t="s">
        <v>9548</v>
      </c>
      <c r="N92" s="232" t="s">
        <v>9549</v>
      </c>
      <c r="O92" s="232" t="s">
        <v>9549</v>
      </c>
      <c r="P92" s="232"/>
      <c r="S92" s="232" t="s">
        <v>2891</v>
      </c>
      <c r="T92" s="232" t="s">
        <v>9351</v>
      </c>
      <c r="U92" s="232"/>
      <c r="V92" s="231" t="s">
        <v>9550</v>
      </c>
    </row>
    <row r="93" spans="1:23">
      <c r="A93" s="231" t="s">
        <v>3773</v>
      </c>
      <c r="B93" s="231" t="s">
        <v>922</v>
      </c>
      <c r="C93" s="231" t="s">
        <v>1883</v>
      </c>
      <c r="D93" s="231" t="s">
        <v>9543</v>
      </c>
      <c r="E93" s="231" t="s">
        <v>9350</v>
      </c>
      <c r="F93" s="231" t="s">
        <v>3844</v>
      </c>
      <c r="G93" s="231" t="s">
        <v>4080</v>
      </c>
      <c r="H93" s="231" t="s">
        <v>4382</v>
      </c>
      <c r="I93" s="231" t="s">
        <v>9540</v>
      </c>
      <c r="M93" s="232" t="s">
        <v>9544</v>
      </c>
      <c r="N93" s="232" t="s">
        <v>9545</v>
      </c>
      <c r="O93" s="232" t="s">
        <v>9545</v>
      </c>
      <c r="P93" s="232"/>
      <c r="Q93" s="233" t="s">
        <v>9546</v>
      </c>
      <c r="R93" s="234"/>
      <c r="S93" s="232" t="s">
        <v>2899</v>
      </c>
      <c r="T93" s="232" t="s">
        <v>9351</v>
      </c>
      <c r="U93" s="232"/>
      <c r="V93" s="231" t="s">
        <v>1883</v>
      </c>
    </row>
    <row r="94" spans="1:23">
      <c r="A94" s="231" t="s">
        <v>3773</v>
      </c>
      <c r="B94" s="231" t="s">
        <v>932</v>
      </c>
      <c r="C94" s="231" t="s">
        <v>1640</v>
      </c>
      <c r="D94" s="231" t="s">
        <v>9547</v>
      </c>
      <c r="E94" s="231" t="s">
        <v>9350</v>
      </c>
      <c r="F94" s="231" t="s">
        <v>3844</v>
      </c>
      <c r="G94" s="231" t="s">
        <v>4082</v>
      </c>
      <c r="H94" s="231" t="s">
        <v>4382</v>
      </c>
      <c r="I94" s="235" t="s">
        <v>9452</v>
      </c>
      <c r="M94" s="232" t="s">
        <v>9551</v>
      </c>
      <c r="N94" s="232" t="s">
        <v>9552</v>
      </c>
      <c r="O94" s="232" t="s">
        <v>9552</v>
      </c>
      <c r="P94" s="232"/>
      <c r="S94" s="232" t="s">
        <v>2902</v>
      </c>
      <c r="T94" s="232" t="s">
        <v>9351</v>
      </c>
      <c r="U94" s="232"/>
      <c r="V94" s="231" t="s">
        <v>9553</v>
      </c>
    </row>
    <row r="95" spans="1:23">
      <c r="A95" s="231" t="s">
        <v>3773</v>
      </c>
      <c r="B95" s="231" t="s">
        <v>938</v>
      </c>
      <c r="C95" s="231" t="s">
        <v>1643</v>
      </c>
      <c r="E95" s="231" t="s">
        <v>9350</v>
      </c>
      <c r="F95" s="231" t="s">
        <v>3844</v>
      </c>
      <c r="G95" s="231" t="s">
        <v>2223</v>
      </c>
      <c r="H95" s="231" t="s">
        <v>4382</v>
      </c>
      <c r="I95" s="231" t="s">
        <v>9540</v>
      </c>
      <c r="M95" s="232" t="s">
        <v>9554</v>
      </c>
      <c r="N95" s="232" t="s">
        <v>9555</v>
      </c>
      <c r="O95" s="232" t="s">
        <v>9555</v>
      </c>
      <c r="P95" s="232"/>
      <c r="Q95" s="231" t="s">
        <v>9556</v>
      </c>
      <c r="S95" s="232" t="s">
        <v>2904</v>
      </c>
      <c r="T95" s="232" t="s">
        <v>9351</v>
      </c>
      <c r="U95" s="232"/>
      <c r="V95" s="308" t="s">
        <v>934</v>
      </c>
      <c r="W95" s="308" t="s">
        <v>9557</v>
      </c>
    </row>
    <row r="96" spans="1:23">
      <c r="A96" s="231" t="s">
        <v>3773</v>
      </c>
      <c r="B96" s="231" t="s">
        <v>1070</v>
      </c>
      <c r="C96" s="231" t="s">
        <v>2010</v>
      </c>
      <c r="E96" s="231" t="s">
        <v>9350</v>
      </c>
      <c r="F96" s="231" t="s">
        <v>3844</v>
      </c>
      <c r="G96" s="231" t="s">
        <v>2223</v>
      </c>
      <c r="H96" s="231" t="s">
        <v>4382</v>
      </c>
      <c r="I96" s="231" t="s">
        <v>9540</v>
      </c>
      <c r="M96" s="232" t="s">
        <v>9558</v>
      </c>
      <c r="N96" s="232" t="s">
        <v>9559</v>
      </c>
      <c r="O96" s="232" t="s">
        <v>52</v>
      </c>
      <c r="P96" s="232"/>
      <c r="Q96" s="231" t="s">
        <v>9560</v>
      </c>
      <c r="S96" s="232" t="s">
        <v>2906</v>
      </c>
      <c r="T96" s="232" t="s">
        <v>9351</v>
      </c>
      <c r="U96" s="232"/>
      <c r="V96" s="231" t="s">
        <v>9561</v>
      </c>
    </row>
    <row r="97" spans="1:23">
      <c r="A97" s="231" t="s">
        <v>3773</v>
      </c>
      <c r="B97" s="231" t="s">
        <v>942</v>
      </c>
      <c r="C97" s="231" t="s">
        <v>939</v>
      </c>
      <c r="E97" s="231" t="s">
        <v>9350</v>
      </c>
      <c r="F97" s="231" t="s">
        <v>3844</v>
      </c>
      <c r="G97" s="231" t="s">
        <v>2223</v>
      </c>
      <c r="H97" s="231" t="s">
        <v>4382</v>
      </c>
      <c r="I97" s="235" t="s">
        <v>9452</v>
      </c>
      <c r="M97" s="232"/>
      <c r="N97" s="232" t="s">
        <v>52</v>
      </c>
      <c r="O97" s="232" t="s">
        <v>52</v>
      </c>
      <c r="P97" s="232"/>
      <c r="S97" s="232" t="s">
        <v>2913</v>
      </c>
      <c r="T97" s="232" t="s">
        <v>9351</v>
      </c>
      <c r="U97" s="232"/>
      <c r="V97" s="231" t="s">
        <v>939</v>
      </c>
    </row>
    <row r="98" spans="1:23">
      <c r="A98" s="231" t="s">
        <v>3773</v>
      </c>
      <c r="B98" s="231" t="s">
        <v>847</v>
      </c>
      <c r="C98" s="231" t="s">
        <v>1646</v>
      </c>
      <c r="E98" s="231" t="s">
        <v>9350</v>
      </c>
      <c r="F98" s="231" t="s">
        <v>3844</v>
      </c>
      <c r="G98" s="231" t="s">
        <v>4122</v>
      </c>
      <c r="H98" s="231" t="s">
        <v>4382</v>
      </c>
      <c r="I98" s="231" t="s">
        <v>4220</v>
      </c>
      <c r="M98" s="232" t="s">
        <v>9562</v>
      </c>
      <c r="N98" s="232" t="s">
        <v>9563</v>
      </c>
      <c r="O98" s="232" t="s">
        <v>9563</v>
      </c>
      <c r="P98" s="232"/>
      <c r="Q98" s="231" t="s">
        <v>9564</v>
      </c>
      <c r="S98" s="232" t="s">
        <v>2916</v>
      </c>
      <c r="T98" s="232" t="s">
        <v>9351</v>
      </c>
      <c r="U98" s="232"/>
      <c r="V98" s="231" t="s">
        <v>1646</v>
      </c>
      <c r="W98" s="308" t="s">
        <v>9565</v>
      </c>
    </row>
    <row r="99" spans="1:23">
      <c r="A99" s="231" t="s">
        <v>3773</v>
      </c>
      <c r="B99" s="231" t="s">
        <v>1076</v>
      </c>
      <c r="C99" s="231" t="s">
        <v>2376</v>
      </c>
      <c r="E99" s="231" t="s">
        <v>9350</v>
      </c>
      <c r="F99" s="231" t="s">
        <v>2219</v>
      </c>
      <c r="G99" s="231" t="s">
        <v>2219</v>
      </c>
      <c r="H99" s="231" t="s">
        <v>4382</v>
      </c>
      <c r="I99" s="231" t="s">
        <v>2572</v>
      </c>
      <c r="J99" s="231" t="s">
        <v>9361</v>
      </c>
      <c r="K99" s="231" t="s">
        <v>4802</v>
      </c>
      <c r="M99" s="232" t="s">
        <v>9566</v>
      </c>
      <c r="N99" s="232" t="s">
        <v>9567</v>
      </c>
      <c r="O99" s="232" t="s">
        <v>9567</v>
      </c>
      <c r="P99" s="232"/>
      <c r="S99" s="232" t="s">
        <v>3027</v>
      </c>
      <c r="T99" s="232" t="s">
        <v>9351</v>
      </c>
      <c r="U99" s="232"/>
      <c r="V99" s="231" t="s">
        <v>2376</v>
      </c>
    </row>
    <row r="100" spans="1:23">
      <c r="A100" s="231" t="s">
        <v>3773</v>
      </c>
      <c r="B100" s="308" t="s">
        <v>9568</v>
      </c>
      <c r="C100" s="231" t="s">
        <v>1724</v>
      </c>
      <c r="E100" s="231" t="s">
        <v>9350</v>
      </c>
      <c r="F100" s="231" t="s">
        <v>2219</v>
      </c>
      <c r="G100" s="231" t="s">
        <v>2219</v>
      </c>
      <c r="H100" s="231" t="s">
        <v>4382</v>
      </c>
      <c r="I100" s="231" t="s">
        <v>2572</v>
      </c>
      <c r="J100" s="231" t="s">
        <v>9361</v>
      </c>
      <c r="K100" s="231" t="s">
        <v>4366</v>
      </c>
      <c r="M100" s="232" t="s">
        <v>9569</v>
      </c>
      <c r="N100" s="232" t="s">
        <v>52</v>
      </c>
      <c r="O100" s="232" t="s">
        <v>9570</v>
      </c>
      <c r="P100" s="232"/>
      <c r="S100" s="232" t="s">
        <v>3030</v>
      </c>
      <c r="T100" s="232" t="s">
        <v>9571</v>
      </c>
      <c r="U100" s="232"/>
      <c r="V100" s="231" t="s">
        <v>1724</v>
      </c>
    </row>
    <row r="101" spans="1:23">
      <c r="A101" s="231" t="s">
        <v>3773</v>
      </c>
      <c r="B101" s="231" t="s">
        <v>9305</v>
      </c>
      <c r="C101" s="231" t="s">
        <v>3032</v>
      </c>
      <c r="E101" s="231" t="s">
        <v>9350</v>
      </c>
      <c r="F101" s="231" t="s">
        <v>2213</v>
      </c>
      <c r="G101" s="231" t="s">
        <v>2213</v>
      </c>
      <c r="H101" s="231" t="s">
        <v>4382</v>
      </c>
      <c r="I101" s="231" t="s">
        <v>2572</v>
      </c>
      <c r="J101" s="231" t="s">
        <v>9361</v>
      </c>
      <c r="K101" s="231" t="s">
        <v>4560</v>
      </c>
      <c r="M101" s="232"/>
      <c r="N101" s="232" t="s">
        <v>52</v>
      </c>
      <c r="O101" s="232" t="s">
        <v>52</v>
      </c>
      <c r="P101" s="232"/>
      <c r="S101" s="232" t="s">
        <v>3033</v>
      </c>
      <c r="T101" s="232" t="s">
        <v>9351</v>
      </c>
      <c r="U101" s="232"/>
      <c r="V101" s="231" t="s">
        <v>3032</v>
      </c>
    </row>
    <row r="102" spans="1:23">
      <c r="A102" s="231" t="s">
        <v>3773</v>
      </c>
      <c r="B102" s="231" t="s">
        <v>687</v>
      </c>
      <c r="C102" s="231" t="s">
        <v>683</v>
      </c>
      <c r="E102" s="231" t="s">
        <v>9350</v>
      </c>
      <c r="F102" s="231" t="s">
        <v>2215</v>
      </c>
      <c r="G102" s="231" t="s">
        <v>2215</v>
      </c>
      <c r="H102" s="231" t="s">
        <v>4382</v>
      </c>
      <c r="M102" s="232" t="s">
        <v>9572</v>
      </c>
      <c r="N102" s="232" t="s">
        <v>9573</v>
      </c>
      <c r="O102" s="232" t="s">
        <v>9573</v>
      </c>
      <c r="P102" s="232"/>
      <c r="S102" s="232" t="s">
        <v>3037</v>
      </c>
      <c r="T102" s="232" t="s">
        <v>9351</v>
      </c>
      <c r="U102" s="232"/>
      <c r="V102" s="231" t="s">
        <v>683</v>
      </c>
    </row>
    <row r="103" spans="1:23">
      <c r="A103" s="231" t="s">
        <v>3773</v>
      </c>
      <c r="B103" s="231" t="s">
        <v>1255</v>
      </c>
      <c r="C103" s="231" t="s">
        <v>3039</v>
      </c>
      <c r="E103" s="231" t="s">
        <v>9350</v>
      </c>
      <c r="F103" s="231" t="s">
        <v>2219</v>
      </c>
      <c r="G103" s="231" t="s">
        <v>2219</v>
      </c>
      <c r="H103" s="231" t="s">
        <v>4382</v>
      </c>
      <c r="I103" s="231" t="s">
        <v>2572</v>
      </c>
      <c r="J103" s="231" t="s">
        <v>9361</v>
      </c>
      <c r="K103" s="231" t="s">
        <v>9574</v>
      </c>
      <c r="M103" s="232" t="s">
        <v>9575</v>
      </c>
      <c r="N103" s="232" t="s">
        <v>52</v>
      </c>
      <c r="O103" s="232" t="s">
        <v>9576</v>
      </c>
      <c r="P103" s="232"/>
      <c r="S103" s="232" t="s">
        <v>3040</v>
      </c>
      <c r="T103" s="232" t="s">
        <v>9577</v>
      </c>
      <c r="U103" s="232"/>
      <c r="V103" s="231" t="s">
        <v>9578</v>
      </c>
    </row>
    <row r="104" spans="1:23">
      <c r="A104" s="231" t="s">
        <v>3773</v>
      </c>
      <c r="B104" s="231" t="s">
        <v>1671</v>
      </c>
      <c r="C104" s="231" t="s">
        <v>9579</v>
      </c>
      <c r="E104" s="231" t="s">
        <v>9350</v>
      </c>
      <c r="F104" s="231" t="s">
        <v>2219</v>
      </c>
      <c r="G104" s="231" t="s">
        <v>2219</v>
      </c>
      <c r="H104" s="231" t="s">
        <v>4382</v>
      </c>
      <c r="M104" s="232"/>
      <c r="N104" s="232" t="s">
        <v>52</v>
      </c>
      <c r="O104" s="232" t="s">
        <v>52</v>
      </c>
      <c r="P104" s="232"/>
      <c r="S104" s="232" t="s">
        <v>3042</v>
      </c>
      <c r="T104" s="232" t="s">
        <v>9359</v>
      </c>
      <c r="U104" s="232"/>
      <c r="V104" s="231" t="s">
        <v>9579</v>
      </c>
    </row>
    <row r="105" spans="1:23">
      <c r="A105" s="231" t="s">
        <v>3773</v>
      </c>
      <c r="B105" s="231" t="s">
        <v>2016</v>
      </c>
      <c r="C105" s="231" t="s">
        <v>9580</v>
      </c>
      <c r="E105" s="231" t="s">
        <v>9350</v>
      </c>
      <c r="F105" s="231" t="s">
        <v>2219</v>
      </c>
      <c r="G105" s="231" t="s">
        <v>2219</v>
      </c>
      <c r="H105" s="231" t="s">
        <v>4382</v>
      </c>
      <c r="I105" s="231" t="s">
        <v>2572</v>
      </c>
      <c r="J105" s="231" t="s">
        <v>9361</v>
      </c>
      <c r="K105" s="231" t="s">
        <v>9581</v>
      </c>
      <c r="M105" s="232" t="s">
        <v>9582</v>
      </c>
      <c r="N105" s="232" t="s">
        <v>52</v>
      </c>
      <c r="O105" s="232" t="s">
        <v>9583</v>
      </c>
      <c r="P105" s="232"/>
      <c r="S105" s="232" t="s">
        <v>3044</v>
      </c>
      <c r="T105" s="232" t="s">
        <v>9584</v>
      </c>
      <c r="U105" s="232"/>
      <c r="V105" s="231" t="s">
        <v>9585</v>
      </c>
    </row>
    <row r="106" spans="1:23">
      <c r="A106" s="231" t="s">
        <v>3773</v>
      </c>
      <c r="B106" s="231" t="s">
        <v>2022</v>
      </c>
      <c r="C106" s="231" t="s">
        <v>9586</v>
      </c>
      <c r="E106" s="231" t="s">
        <v>9350</v>
      </c>
      <c r="F106" s="231" t="s">
        <v>2219</v>
      </c>
      <c r="G106" s="231" t="s">
        <v>2219</v>
      </c>
      <c r="H106" s="231" t="s">
        <v>4382</v>
      </c>
      <c r="I106" s="231" t="s">
        <v>2572</v>
      </c>
      <c r="J106" s="231" t="s">
        <v>9361</v>
      </c>
      <c r="K106" s="231" t="s">
        <v>9587</v>
      </c>
      <c r="M106" s="232" t="s">
        <v>9588</v>
      </c>
      <c r="N106" s="232" t="s">
        <v>52</v>
      </c>
      <c r="O106" s="232" t="s">
        <v>9589</v>
      </c>
      <c r="P106" s="232"/>
      <c r="S106" s="232" t="s">
        <v>3047</v>
      </c>
      <c r="T106" s="232" t="s">
        <v>9584</v>
      </c>
      <c r="U106" s="232"/>
      <c r="V106" s="231" t="s">
        <v>9586</v>
      </c>
    </row>
    <row r="107" spans="1:23">
      <c r="A107" s="231" t="s">
        <v>3773</v>
      </c>
      <c r="B107" s="231" t="s">
        <v>1904</v>
      </c>
      <c r="C107" s="231" t="s">
        <v>1900</v>
      </c>
      <c r="E107" s="231" t="s">
        <v>9350</v>
      </c>
      <c r="F107" s="231" t="s">
        <v>2219</v>
      </c>
      <c r="G107" s="231" t="s">
        <v>2219</v>
      </c>
      <c r="H107" s="231" t="s">
        <v>4382</v>
      </c>
      <c r="I107" s="231" t="s">
        <v>2572</v>
      </c>
      <c r="J107" s="231" t="s">
        <v>9361</v>
      </c>
      <c r="K107" s="231" t="s">
        <v>9590</v>
      </c>
      <c r="M107" s="232"/>
      <c r="N107" s="232" t="s">
        <v>52</v>
      </c>
      <c r="O107" s="232" t="s">
        <v>52</v>
      </c>
      <c r="P107" s="232"/>
      <c r="S107" s="232" t="s">
        <v>3051</v>
      </c>
      <c r="T107" s="232" t="s">
        <v>9351</v>
      </c>
      <c r="U107" s="232"/>
      <c r="V107" s="231" t="s">
        <v>9591</v>
      </c>
    </row>
    <row r="108" spans="1:23">
      <c r="A108" s="231" t="s">
        <v>3773</v>
      </c>
      <c r="B108" s="231" t="s">
        <v>836</v>
      </c>
      <c r="C108" s="231" t="s">
        <v>1870</v>
      </c>
      <c r="E108" s="231" t="s">
        <v>9350</v>
      </c>
      <c r="F108" s="231" t="s">
        <v>2219</v>
      </c>
      <c r="G108" s="231" t="s">
        <v>2219</v>
      </c>
      <c r="H108" s="231" t="s">
        <v>4382</v>
      </c>
      <c r="I108" s="231" t="s">
        <v>2572</v>
      </c>
      <c r="J108" s="231" t="s">
        <v>9361</v>
      </c>
      <c r="K108" s="231" t="s">
        <v>4699</v>
      </c>
      <c r="M108" s="232"/>
      <c r="N108" s="232" t="s">
        <v>52</v>
      </c>
      <c r="O108" s="232" t="s">
        <v>52</v>
      </c>
      <c r="P108" s="232"/>
      <c r="Q108" s="231" t="s">
        <v>9592</v>
      </c>
      <c r="S108" s="232" t="s">
        <v>3059</v>
      </c>
      <c r="T108" s="232" t="s">
        <v>9351</v>
      </c>
      <c r="U108" s="232"/>
      <c r="V108" s="231" t="s">
        <v>9593</v>
      </c>
    </row>
    <row r="109" spans="1:23">
      <c r="A109" s="231" t="s">
        <v>3773</v>
      </c>
      <c r="B109" s="231" t="s">
        <v>1736</v>
      </c>
      <c r="C109" s="231" t="s">
        <v>1732</v>
      </c>
      <c r="E109" s="231" t="s">
        <v>9350</v>
      </c>
      <c r="F109" s="231" t="s">
        <v>2213</v>
      </c>
      <c r="G109" s="231" t="s">
        <v>2219</v>
      </c>
      <c r="H109" s="231" t="s">
        <v>4382</v>
      </c>
      <c r="I109" s="231" t="s">
        <v>2572</v>
      </c>
      <c r="J109" s="231" t="s">
        <v>9361</v>
      </c>
      <c r="K109" s="231" t="s">
        <v>4845</v>
      </c>
      <c r="M109" s="232" t="s">
        <v>9594</v>
      </c>
      <c r="N109" s="232" t="s">
        <v>52</v>
      </c>
      <c r="O109" s="232" t="s">
        <v>1734</v>
      </c>
      <c r="P109" s="232"/>
      <c r="S109" s="232" t="s">
        <v>3061</v>
      </c>
      <c r="T109" s="232" t="s">
        <v>9571</v>
      </c>
      <c r="U109" s="232"/>
      <c r="V109" s="231" t="s">
        <v>1732</v>
      </c>
    </row>
    <row r="110" spans="1:23">
      <c r="A110" s="231" t="s">
        <v>3773</v>
      </c>
      <c r="B110" s="231" t="s">
        <v>981</v>
      </c>
      <c r="C110" s="231" t="s">
        <v>2338</v>
      </c>
      <c r="E110" s="231" t="s">
        <v>9431</v>
      </c>
      <c r="F110" s="231" t="s">
        <v>2223</v>
      </c>
      <c r="G110" s="231" t="s">
        <v>2223</v>
      </c>
      <c r="H110" s="231" t="s">
        <v>4382</v>
      </c>
      <c r="I110" s="231" t="s">
        <v>4206</v>
      </c>
      <c r="M110" s="232"/>
      <c r="N110" s="232" t="s">
        <v>52</v>
      </c>
      <c r="O110" s="232" t="s">
        <v>52</v>
      </c>
      <c r="P110" s="232"/>
      <c r="S110" s="232" t="s">
        <v>3064</v>
      </c>
      <c r="T110" s="232" t="s">
        <v>9351</v>
      </c>
      <c r="U110" s="232" t="s">
        <v>9369</v>
      </c>
      <c r="V110" s="231" t="s">
        <v>9595</v>
      </c>
    </row>
    <row r="111" spans="1:23">
      <c r="A111" s="231" t="s">
        <v>3773</v>
      </c>
      <c r="B111" s="231" t="s">
        <v>988</v>
      </c>
      <c r="C111" s="231" t="s">
        <v>2340</v>
      </c>
      <c r="E111" s="231" t="s">
        <v>9350</v>
      </c>
      <c r="F111" s="231" t="s">
        <v>4362</v>
      </c>
      <c r="G111" s="231" t="s">
        <v>2213</v>
      </c>
      <c r="H111" s="231" t="s">
        <v>4382</v>
      </c>
      <c r="I111" s="231" t="s">
        <v>9596</v>
      </c>
      <c r="J111" s="231" t="s">
        <v>9361</v>
      </c>
      <c r="K111" s="231" t="s">
        <v>4874</v>
      </c>
      <c r="M111" s="232"/>
      <c r="N111" s="232" t="s">
        <v>52</v>
      </c>
      <c r="O111" s="232" t="s">
        <v>52</v>
      </c>
      <c r="P111" s="232"/>
      <c r="S111" s="232" t="s">
        <v>3067</v>
      </c>
      <c r="T111" s="232" t="s">
        <v>9351</v>
      </c>
      <c r="U111" s="231" t="s">
        <v>9369</v>
      </c>
      <c r="V111" s="231" t="s">
        <v>2340</v>
      </c>
    </row>
    <row r="112" spans="1:23">
      <c r="A112" s="231" t="s">
        <v>3773</v>
      </c>
      <c r="B112" s="231" t="s">
        <v>2533</v>
      </c>
      <c r="C112" s="231" t="s">
        <v>2530</v>
      </c>
      <c r="E112" s="231" t="s">
        <v>9350</v>
      </c>
      <c r="F112" s="231" t="s">
        <v>2219</v>
      </c>
      <c r="G112" s="231" t="s">
        <v>2219</v>
      </c>
      <c r="H112" s="231" t="s">
        <v>4382</v>
      </c>
      <c r="I112" s="231" t="s">
        <v>2572</v>
      </c>
      <c r="J112" s="231" t="s">
        <v>9361</v>
      </c>
      <c r="K112" s="231" t="s">
        <v>4846</v>
      </c>
      <c r="M112" s="232"/>
      <c r="N112" s="232" t="s">
        <v>52</v>
      </c>
      <c r="O112" s="232" t="s">
        <v>52</v>
      </c>
      <c r="P112" s="232"/>
      <c r="S112" s="232" t="s">
        <v>3070</v>
      </c>
      <c r="T112" s="232" t="s">
        <v>9351</v>
      </c>
      <c r="U112" s="231" t="s">
        <v>9369</v>
      </c>
      <c r="V112" s="231" t="s">
        <v>2530</v>
      </c>
    </row>
    <row r="113" spans="1:24">
      <c r="A113" s="231" t="s">
        <v>3773</v>
      </c>
      <c r="B113" s="231" t="s">
        <v>3078</v>
      </c>
      <c r="C113" s="231" t="s">
        <v>3074</v>
      </c>
      <c r="E113" s="231" t="s">
        <v>9350</v>
      </c>
      <c r="F113" s="231" t="s">
        <v>2219</v>
      </c>
      <c r="G113" s="231" t="s">
        <v>2219</v>
      </c>
      <c r="H113" s="231" t="s">
        <v>4382</v>
      </c>
      <c r="M113" s="232"/>
      <c r="N113" s="232" t="s">
        <v>52</v>
      </c>
      <c r="O113" s="232" t="s">
        <v>52</v>
      </c>
      <c r="P113" s="232"/>
      <c r="S113" s="232" t="s">
        <v>3075</v>
      </c>
      <c r="T113" s="232" t="s">
        <v>9351</v>
      </c>
      <c r="U113" s="232"/>
      <c r="V113" s="231" t="s">
        <v>3074</v>
      </c>
    </row>
    <row r="114" spans="1:24">
      <c r="A114" s="231" t="s">
        <v>3773</v>
      </c>
      <c r="B114" s="231" t="s">
        <v>3083</v>
      </c>
      <c r="C114" s="231" t="s">
        <v>3079</v>
      </c>
      <c r="E114" s="231" t="s">
        <v>9350</v>
      </c>
      <c r="F114" s="231" t="s">
        <v>2213</v>
      </c>
      <c r="G114" s="231" t="s">
        <v>2213</v>
      </c>
      <c r="H114" s="231" t="s">
        <v>4382</v>
      </c>
      <c r="I114" s="231" t="s">
        <v>2572</v>
      </c>
      <c r="J114" s="231" t="s">
        <v>9361</v>
      </c>
      <c r="K114" s="231" t="s">
        <v>9597</v>
      </c>
      <c r="M114" s="232"/>
      <c r="N114" s="232" t="s">
        <v>52</v>
      </c>
      <c r="O114" s="232" t="s">
        <v>52</v>
      </c>
      <c r="P114" s="232"/>
      <c r="S114" s="232" t="s">
        <v>3080</v>
      </c>
      <c r="T114" s="232" t="s">
        <v>9351</v>
      </c>
      <c r="U114" s="232"/>
      <c r="V114" s="231" t="s">
        <v>3079</v>
      </c>
    </row>
    <row r="115" spans="1:24">
      <c r="A115" s="231" t="s">
        <v>3773</v>
      </c>
      <c r="B115" s="231" t="s">
        <v>3088</v>
      </c>
      <c r="C115" s="231" t="s">
        <v>3084</v>
      </c>
      <c r="E115" s="231" t="s">
        <v>9350</v>
      </c>
      <c r="F115" s="231" t="s">
        <v>2213</v>
      </c>
      <c r="G115" s="231" t="s">
        <v>2213</v>
      </c>
      <c r="H115" s="231" t="s">
        <v>4382</v>
      </c>
      <c r="I115" s="231" t="s">
        <v>2572</v>
      </c>
      <c r="J115" s="231" t="s">
        <v>9361</v>
      </c>
      <c r="K115" s="231" t="s">
        <v>4424</v>
      </c>
      <c r="M115" s="232"/>
      <c r="N115" s="232" t="s">
        <v>52</v>
      </c>
      <c r="O115" s="232" t="s">
        <v>52</v>
      </c>
      <c r="P115" s="232"/>
      <c r="S115" s="232" t="s">
        <v>3085</v>
      </c>
      <c r="T115" s="232" t="s">
        <v>9351</v>
      </c>
      <c r="U115" s="232"/>
      <c r="V115" s="231" t="s">
        <v>3084</v>
      </c>
    </row>
    <row r="116" spans="1:24">
      <c r="A116" s="231" t="s">
        <v>3773</v>
      </c>
      <c r="B116" s="231" t="s">
        <v>3093</v>
      </c>
      <c r="C116" s="231" t="s">
        <v>3089</v>
      </c>
      <c r="E116" s="231" t="s">
        <v>9350</v>
      </c>
      <c r="F116" s="231" t="s">
        <v>4362</v>
      </c>
      <c r="G116" s="231" t="s">
        <v>2219</v>
      </c>
      <c r="H116" s="231" t="s">
        <v>4382</v>
      </c>
      <c r="I116" s="231" t="s">
        <v>2572</v>
      </c>
      <c r="J116" s="231" t="s">
        <v>9361</v>
      </c>
      <c r="K116" s="231" t="s">
        <v>9598</v>
      </c>
      <c r="M116" s="232" t="s">
        <v>9599</v>
      </c>
      <c r="N116" s="232" t="s">
        <v>52</v>
      </c>
      <c r="O116" s="232" t="s">
        <v>9600</v>
      </c>
      <c r="P116" s="232"/>
      <c r="S116" s="232" t="s">
        <v>3090</v>
      </c>
      <c r="T116" s="232" t="s">
        <v>9601</v>
      </c>
      <c r="U116" s="232"/>
      <c r="V116" s="231" t="s">
        <v>3089</v>
      </c>
    </row>
    <row r="117" spans="1:24">
      <c r="A117" s="231" t="s">
        <v>3773</v>
      </c>
      <c r="B117" s="231" t="s">
        <v>3098</v>
      </c>
      <c r="C117" s="231" t="s">
        <v>9602</v>
      </c>
      <c r="E117" s="231" t="s">
        <v>9350</v>
      </c>
      <c r="F117" s="231" t="s">
        <v>2213</v>
      </c>
      <c r="G117" s="231" t="s">
        <v>2219</v>
      </c>
      <c r="H117" s="231" t="s">
        <v>4382</v>
      </c>
      <c r="I117" s="231" t="s">
        <v>2572</v>
      </c>
      <c r="J117" s="231" t="s">
        <v>9361</v>
      </c>
      <c r="K117" s="231" t="s">
        <v>9603</v>
      </c>
      <c r="M117" s="232" t="s">
        <v>9604</v>
      </c>
      <c r="N117" s="232" t="s">
        <v>52</v>
      </c>
      <c r="O117" s="232" t="s">
        <v>9605</v>
      </c>
      <c r="P117" s="232"/>
      <c r="S117" s="232" t="s">
        <v>3095</v>
      </c>
      <c r="T117" s="232" t="s">
        <v>9601</v>
      </c>
      <c r="U117" s="232"/>
      <c r="V117" s="231" t="s">
        <v>9602</v>
      </c>
    </row>
    <row r="118" spans="1:24">
      <c r="A118" s="231" t="s">
        <v>3773</v>
      </c>
      <c r="B118" s="231" t="s">
        <v>3104</v>
      </c>
      <c r="C118" s="231" t="s">
        <v>3100</v>
      </c>
      <c r="E118" s="231" t="s">
        <v>9350</v>
      </c>
      <c r="F118" s="231" t="s">
        <v>2216</v>
      </c>
      <c r="G118" s="231" t="s">
        <v>2216</v>
      </c>
      <c r="H118" s="231" t="s">
        <v>4382</v>
      </c>
      <c r="I118" s="231" t="s">
        <v>4218</v>
      </c>
      <c r="M118" s="232" t="s">
        <v>9606</v>
      </c>
      <c r="N118" s="232" t="s">
        <v>52</v>
      </c>
      <c r="O118" s="232" t="s">
        <v>9607</v>
      </c>
      <c r="P118" s="232"/>
      <c r="S118" s="232" t="s">
        <v>3101</v>
      </c>
      <c r="T118" s="232" t="s">
        <v>9601</v>
      </c>
      <c r="U118" s="232"/>
      <c r="V118" s="231" t="s">
        <v>3100</v>
      </c>
    </row>
    <row r="119" spans="1:24">
      <c r="A119" s="231" t="s">
        <v>3773</v>
      </c>
      <c r="B119" s="231" t="s">
        <v>3109</v>
      </c>
      <c r="C119" s="231" t="s">
        <v>3105</v>
      </c>
      <c r="E119" s="231" t="s">
        <v>9350</v>
      </c>
      <c r="F119" s="231" t="s">
        <v>2216</v>
      </c>
      <c r="G119" s="231" t="s">
        <v>2216</v>
      </c>
      <c r="H119" s="231" t="s">
        <v>4382</v>
      </c>
      <c r="I119" s="231" t="s">
        <v>4218</v>
      </c>
      <c r="M119" s="232" t="s">
        <v>9608</v>
      </c>
      <c r="N119" s="232" t="s">
        <v>52</v>
      </c>
      <c r="O119" s="232" t="s">
        <v>9609</v>
      </c>
      <c r="P119" s="232"/>
      <c r="S119" s="232" t="s">
        <v>3106</v>
      </c>
      <c r="T119" s="232" t="s">
        <v>9601</v>
      </c>
      <c r="U119" s="232"/>
      <c r="V119" s="231" t="s">
        <v>3105</v>
      </c>
    </row>
    <row r="120" spans="1:24">
      <c r="A120" s="231" t="s">
        <v>3773</v>
      </c>
      <c r="B120" s="231" t="s">
        <v>906</v>
      </c>
      <c r="C120" s="231" t="s">
        <v>9138</v>
      </c>
      <c r="E120" s="231" t="s">
        <v>9350</v>
      </c>
      <c r="F120" s="231" t="s">
        <v>2219</v>
      </c>
      <c r="G120" s="231" t="s">
        <v>2219</v>
      </c>
      <c r="H120" s="231" t="s">
        <v>4382</v>
      </c>
      <c r="M120" s="232"/>
      <c r="N120" s="232" t="s">
        <v>52</v>
      </c>
      <c r="O120" s="232" t="s">
        <v>52</v>
      </c>
      <c r="P120" s="232"/>
      <c r="S120" s="232" t="s">
        <v>3113</v>
      </c>
      <c r="T120" s="232" t="s">
        <v>9351</v>
      </c>
      <c r="U120" s="232" t="s">
        <v>9406</v>
      </c>
      <c r="V120" s="231" t="s">
        <v>9138</v>
      </c>
    </row>
    <row r="121" spans="1:24">
      <c r="A121" s="231" t="s">
        <v>3773</v>
      </c>
      <c r="B121" s="231" t="s">
        <v>732</v>
      </c>
      <c r="C121" s="231" t="s">
        <v>9610</v>
      </c>
      <c r="E121" s="231" t="s">
        <v>9350</v>
      </c>
      <c r="F121" s="231" t="s">
        <v>2219</v>
      </c>
      <c r="G121" s="231" t="s">
        <v>2219</v>
      </c>
      <c r="H121" s="231" t="s">
        <v>4382</v>
      </c>
      <c r="I121" s="231" t="s">
        <v>2572</v>
      </c>
      <c r="J121" s="231" t="s">
        <v>9361</v>
      </c>
      <c r="K121" s="231" t="s">
        <v>9611</v>
      </c>
      <c r="M121" s="232"/>
      <c r="N121" s="232" t="s">
        <v>52</v>
      </c>
      <c r="O121" s="232" t="s">
        <v>52</v>
      </c>
      <c r="P121" s="232"/>
      <c r="S121" s="232" t="s">
        <v>3117</v>
      </c>
      <c r="T121" s="232" t="s">
        <v>9351</v>
      </c>
      <c r="U121" s="232"/>
      <c r="V121" s="231" t="s">
        <v>4460</v>
      </c>
      <c r="X121" s="231" t="s">
        <v>4463</v>
      </c>
    </row>
    <row r="122" spans="1:24">
      <c r="A122" s="231" t="s">
        <v>3773</v>
      </c>
      <c r="B122" s="231" t="s">
        <v>738</v>
      </c>
      <c r="C122" s="231" t="s">
        <v>733</v>
      </c>
      <c r="E122" s="231" t="s">
        <v>9350</v>
      </c>
      <c r="F122" s="231" t="s">
        <v>2219</v>
      </c>
      <c r="G122" s="231" t="s">
        <v>2219</v>
      </c>
      <c r="H122" s="231" t="s">
        <v>4382</v>
      </c>
      <c r="I122" s="231" t="s">
        <v>2572</v>
      </c>
      <c r="J122" s="231" t="s">
        <v>9361</v>
      </c>
      <c r="K122" s="231" t="s">
        <v>9612</v>
      </c>
      <c r="M122" s="232"/>
      <c r="N122" s="232" t="s">
        <v>52</v>
      </c>
      <c r="O122" s="232" t="s">
        <v>52</v>
      </c>
      <c r="P122" s="232"/>
      <c r="S122" s="232" t="s">
        <v>3120</v>
      </c>
      <c r="T122" s="232" t="s">
        <v>9351</v>
      </c>
      <c r="U122" s="232"/>
      <c r="V122" s="231" t="s">
        <v>733</v>
      </c>
    </row>
    <row r="123" spans="1:24">
      <c r="A123" s="231" t="s">
        <v>3773</v>
      </c>
      <c r="B123" s="231" t="s">
        <v>1665</v>
      </c>
      <c r="C123" s="308" t="s">
        <v>9613</v>
      </c>
      <c r="E123" s="231" t="s">
        <v>9350</v>
      </c>
      <c r="F123" s="231" t="s">
        <v>4081</v>
      </c>
      <c r="G123" s="231" t="s">
        <v>4081</v>
      </c>
      <c r="H123" s="231" t="s">
        <v>4382</v>
      </c>
      <c r="I123" s="231" t="s">
        <v>2572</v>
      </c>
      <c r="J123" s="231" t="s">
        <v>9361</v>
      </c>
      <c r="K123" s="231" t="s">
        <v>4384</v>
      </c>
      <c r="M123" s="232"/>
      <c r="N123" s="232" t="s">
        <v>52</v>
      </c>
      <c r="O123" s="232" t="s">
        <v>52</v>
      </c>
      <c r="P123" s="232"/>
      <c r="S123" s="232" t="s">
        <v>3122</v>
      </c>
      <c r="T123" s="232" t="s">
        <v>9359</v>
      </c>
      <c r="U123" s="232"/>
      <c r="V123" s="231" t="s">
        <v>1661</v>
      </c>
    </row>
    <row r="124" spans="1:24">
      <c r="A124" s="231" t="s">
        <v>3773</v>
      </c>
      <c r="B124" s="231" t="s">
        <v>3128</v>
      </c>
      <c r="C124" s="231" t="s">
        <v>2211</v>
      </c>
      <c r="E124" s="231" t="s">
        <v>9350</v>
      </c>
      <c r="F124" s="231" t="s">
        <v>2213</v>
      </c>
      <c r="G124" s="231" t="s">
        <v>2213</v>
      </c>
      <c r="H124" s="231" t="s">
        <v>4382</v>
      </c>
      <c r="M124" s="232"/>
      <c r="N124" s="232" t="s">
        <v>52</v>
      </c>
      <c r="O124" s="232" t="s">
        <v>52</v>
      </c>
      <c r="P124" s="232"/>
      <c r="S124" s="232" t="s">
        <v>3125</v>
      </c>
      <c r="T124" s="232" t="s">
        <v>9351</v>
      </c>
      <c r="U124" s="232"/>
      <c r="V124" s="231" t="s">
        <v>9614</v>
      </c>
    </row>
    <row r="125" spans="1:24">
      <c r="A125" s="231" t="s">
        <v>3773</v>
      </c>
      <c r="B125" s="231" t="s">
        <v>3134</v>
      </c>
      <c r="C125" s="231" t="s">
        <v>9615</v>
      </c>
      <c r="E125" s="231" t="s">
        <v>9350</v>
      </c>
      <c r="F125" s="231" t="s">
        <v>2216</v>
      </c>
      <c r="G125" s="231" t="s">
        <v>2216</v>
      </c>
      <c r="H125" s="231" t="s">
        <v>4382</v>
      </c>
      <c r="I125" s="231" t="s">
        <v>4218</v>
      </c>
      <c r="M125" s="232"/>
      <c r="N125" s="232" t="s">
        <v>52</v>
      </c>
      <c r="O125" s="232" t="s">
        <v>52</v>
      </c>
      <c r="P125" s="232"/>
      <c r="S125" s="232" t="s">
        <v>3131</v>
      </c>
      <c r="T125" s="232" t="s">
        <v>9351</v>
      </c>
      <c r="U125" s="232"/>
      <c r="V125" s="231" t="s">
        <v>9616</v>
      </c>
    </row>
    <row r="126" spans="1:24">
      <c r="A126" s="231" t="s">
        <v>3773</v>
      </c>
      <c r="B126" s="231" t="s">
        <v>772</v>
      </c>
      <c r="C126" s="231" t="s">
        <v>810</v>
      </c>
      <c r="E126" s="231" t="s">
        <v>9350</v>
      </c>
      <c r="F126" s="231" t="s">
        <v>2216</v>
      </c>
      <c r="G126" s="231" t="s">
        <v>2216</v>
      </c>
      <c r="H126" s="231" t="s">
        <v>4382</v>
      </c>
      <c r="I126" s="231" t="s">
        <v>4218</v>
      </c>
      <c r="M126" s="232"/>
      <c r="N126" s="232" t="s">
        <v>52</v>
      </c>
      <c r="O126" s="232" t="s">
        <v>52</v>
      </c>
      <c r="P126" s="232"/>
      <c r="S126" s="232" t="s">
        <v>3136</v>
      </c>
      <c r="T126" s="232" t="s">
        <v>9351</v>
      </c>
      <c r="U126" s="232"/>
      <c r="V126" s="231" t="s">
        <v>9617</v>
      </c>
    </row>
    <row r="127" spans="1:24">
      <c r="A127" s="231" t="s">
        <v>3773</v>
      </c>
      <c r="B127" s="231" t="s">
        <v>778</v>
      </c>
      <c r="C127" s="231" t="s">
        <v>3138</v>
      </c>
      <c r="E127" s="231" t="s">
        <v>9350</v>
      </c>
      <c r="F127" s="231" t="s">
        <v>9437</v>
      </c>
      <c r="G127" s="231" t="s">
        <v>2215</v>
      </c>
      <c r="H127" s="231" t="s">
        <v>4378</v>
      </c>
      <c r="M127" s="232"/>
      <c r="N127" s="232" t="s">
        <v>52</v>
      </c>
      <c r="O127" s="232" t="s">
        <v>52</v>
      </c>
      <c r="P127" s="232"/>
      <c r="S127" s="232" t="s">
        <v>3139</v>
      </c>
      <c r="T127" s="232" t="s">
        <v>9351</v>
      </c>
      <c r="U127" s="232"/>
      <c r="V127" s="231" t="s">
        <v>9618</v>
      </c>
    </row>
    <row r="128" spans="1:24">
      <c r="A128" s="231" t="s">
        <v>3773</v>
      </c>
      <c r="B128" s="231" t="s">
        <v>784</v>
      </c>
      <c r="C128" s="231" t="s">
        <v>9619</v>
      </c>
      <c r="E128" s="231" t="s">
        <v>9350</v>
      </c>
      <c r="F128" s="231" t="s">
        <v>4080</v>
      </c>
      <c r="G128" s="231" t="s">
        <v>4080</v>
      </c>
      <c r="H128" s="231" t="s">
        <v>4382</v>
      </c>
      <c r="I128" s="231" t="s">
        <v>2572</v>
      </c>
      <c r="J128" s="231" t="s">
        <v>9352</v>
      </c>
      <c r="K128" s="231" t="s">
        <v>9353</v>
      </c>
      <c r="M128" s="232"/>
      <c r="N128" s="232" t="s">
        <v>52</v>
      </c>
      <c r="O128" s="232" t="s">
        <v>52</v>
      </c>
      <c r="P128" s="232"/>
      <c r="S128" s="232" t="s">
        <v>3142</v>
      </c>
      <c r="T128" s="232" t="s">
        <v>9351</v>
      </c>
      <c r="U128" s="232"/>
      <c r="V128" s="231" t="s">
        <v>9620</v>
      </c>
    </row>
    <row r="129" spans="1:24">
      <c r="A129" s="231" t="s">
        <v>3773</v>
      </c>
      <c r="B129" s="231" t="s">
        <v>790</v>
      </c>
      <c r="C129" s="231" t="s">
        <v>9621</v>
      </c>
      <c r="E129" s="231" t="s">
        <v>9350</v>
      </c>
      <c r="F129" s="231" t="s">
        <v>9622</v>
      </c>
      <c r="G129" s="231" t="s">
        <v>3824</v>
      </c>
      <c r="H129" s="231" t="s">
        <v>4378</v>
      </c>
      <c r="M129" s="232"/>
      <c r="N129" s="232" t="s">
        <v>52</v>
      </c>
      <c r="O129" s="232" t="s">
        <v>52</v>
      </c>
      <c r="P129" s="232"/>
      <c r="S129" s="232" t="s">
        <v>3145</v>
      </c>
      <c r="T129" s="232" t="s">
        <v>9351</v>
      </c>
      <c r="U129" s="232"/>
      <c r="V129" s="231" t="s">
        <v>9623</v>
      </c>
    </row>
    <row r="130" spans="1:24">
      <c r="A130" s="231" t="s">
        <v>3773</v>
      </c>
      <c r="B130" s="231" t="s">
        <v>9624</v>
      </c>
      <c r="C130" s="231" t="s">
        <v>1711</v>
      </c>
      <c r="E130" s="231" t="s">
        <v>9350</v>
      </c>
      <c r="F130" s="231" t="s">
        <v>2219</v>
      </c>
      <c r="G130" s="231" t="s">
        <v>2219</v>
      </c>
      <c r="H130" s="231" t="s">
        <v>4382</v>
      </c>
      <c r="I130" s="231" t="s">
        <v>2572</v>
      </c>
      <c r="J130" s="231" t="s">
        <v>9361</v>
      </c>
      <c r="K130" s="231" t="s">
        <v>9625</v>
      </c>
      <c r="M130" s="232" t="s">
        <v>9626</v>
      </c>
      <c r="N130" s="232" t="s">
        <v>9627</v>
      </c>
      <c r="O130" s="232" t="s">
        <v>52</v>
      </c>
      <c r="P130" s="232"/>
      <c r="S130" s="232" t="s">
        <v>3149</v>
      </c>
      <c r="T130" s="232" t="s">
        <v>9351</v>
      </c>
      <c r="U130" s="232"/>
      <c r="V130" s="231" t="s">
        <v>1711</v>
      </c>
    </row>
    <row r="131" spans="1:24">
      <c r="A131" s="231" t="s">
        <v>3773</v>
      </c>
      <c r="B131" s="231" t="s">
        <v>3155</v>
      </c>
      <c r="C131" s="231" t="s">
        <v>4721</v>
      </c>
      <c r="E131" s="231" t="s">
        <v>9350</v>
      </c>
      <c r="F131" s="231" t="s">
        <v>2219</v>
      </c>
      <c r="G131" s="231" t="s">
        <v>2219</v>
      </c>
      <c r="H131" s="231" t="s">
        <v>4382</v>
      </c>
      <c r="I131" s="231" t="s">
        <v>2572</v>
      </c>
      <c r="J131" s="231" t="s">
        <v>9361</v>
      </c>
      <c r="K131" s="231" t="s">
        <v>9628</v>
      </c>
      <c r="M131" s="232"/>
      <c r="N131" s="232" t="s">
        <v>52</v>
      </c>
      <c r="O131" s="232" t="s">
        <v>52</v>
      </c>
      <c r="P131" s="232"/>
      <c r="S131" s="232" t="s">
        <v>4723</v>
      </c>
      <c r="T131" s="232" t="s">
        <v>9379</v>
      </c>
      <c r="U131" s="232"/>
      <c r="V131" s="231" t="s">
        <v>4721</v>
      </c>
    </row>
    <row r="132" spans="1:24">
      <c r="A132" s="231" t="s">
        <v>3773</v>
      </c>
      <c r="B132" s="231" t="s">
        <v>9629</v>
      </c>
      <c r="C132" s="231" t="s">
        <v>9630</v>
      </c>
      <c r="E132" s="231" t="s">
        <v>9350</v>
      </c>
      <c r="F132" s="231" t="s">
        <v>2219</v>
      </c>
      <c r="G132" s="231" t="s">
        <v>2219</v>
      </c>
      <c r="H132" s="231" t="s">
        <v>4382</v>
      </c>
      <c r="M132" s="232"/>
      <c r="N132" s="232" t="s">
        <v>52</v>
      </c>
      <c r="O132" s="232" t="s">
        <v>52</v>
      </c>
      <c r="P132" s="232"/>
      <c r="S132" s="232" t="s">
        <v>3950</v>
      </c>
      <c r="T132" s="232" t="s">
        <v>9525</v>
      </c>
      <c r="U132" s="232"/>
      <c r="V132" s="231" t="s">
        <v>9630</v>
      </c>
    </row>
    <row r="133" spans="1:24">
      <c r="A133" s="231" t="s">
        <v>3773</v>
      </c>
      <c r="B133" s="231" t="s">
        <v>627</v>
      </c>
      <c r="C133" s="231" t="s">
        <v>623</v>
      </c>
      <c r="E133" s="231" t="s">
        <v>9350</v>
      </c>
      <c r="F133" s="231" t="s">
        <v>9622</v>
      </c>
      <c r="G133" s="231" t="s">
        <v>4102</v>
      </c>
      <c r="H133" s="231" t="s">
        <v>4378</v>
      </c>
      <c r="M133" s="232"/>
      <c r="N133" s="232" t="s">
        <v>52</v>
      </c>
      <c r="O133" s="232" t="s">
        <v>52</v>
      </c>
      <c r="P133" s="232"/>
      <c r="S133" s="232" t="s">
        <v>2881</v>
      </c>
      <c r="T133" s="232" t="s">
        <v>9351</v>
      </c>
      <c r="U133" s="232"/>
      <c r="V133" s="231" t="s">
        <v>623</v>
      </c>
    </row>
    <row r="134" spans="1:24">
      <c r="A134" s="231" t="s">
        <v>3773</v>
      </c>
      <c r="B134" s="231" t="s">
        <v>9631</v>
      </c>
      <c r="C134" s="231" t="s">
        <v>9632</v>
      </c>
      <c r="E134" s="231" t="s">
        <v>9350</v>
      </c>
      <c r="F134" s="231" t="s">
        <v>2219</v>
      </c>
      <c r="G134" s="231" t="s">
        <v>2219</v>
      </c>
      <c r="H134" s="231" t="s">
        <v>4382</v>
      </c>
      <c r="I134" s="231" t="s">
        <v>2572</v>
      </c>
      <c r="J134" s="231" t="s">
        <v>9361</v>
      </c>
      <c r="K134" s="231" t="s">
        <v>9633</v>
      </c>
      <c r="M134" s="232"/>
      <c r="N134" s="232" t="s">
        <v>52</v>
      </c>
      <c r="O134" s="232" t="s">
        <v>52</v>
      </c>
      <c r="P134" s="232"/>
      <c r="S134" s="232" t="s">
        <v>9634</v>
      </c>
      <c r="T134" s="232" t="s">
        <v>9379</v>
      </c>
      <c r="U134" s="232"/>
      <c r="V134" s="231" t="s">
        <v>9635</v>
      </c>
    </row>
    <row r="135" spans="1:24">
      <c r="A135" s="231" t="s">
        <v>3773</v>
      </c>
      <c r="B135" s="231" t="s">
        <v>3169</v>
      </c>
      <c r="C135" s="231" t="s">
        <v>9636</v>
      </c>
      <c r="E135" s="231" t="s">
        <v>9350</v>
      </c>
      <c r="F135" s="231" t="s">
        <v>2223</v>
      </c>
      <c r="G135" s="231" t="s">
        <v>2223</v>
      </c>
      <c r="H135" s="231" t="s">
        <v>4382</v>
      </c>
      <c r="M135" s="232"/>
      <c r="N135" s="232" t="s">
        <v>52</v>
      </c>
      <c r="O135" s="232" t="s">
        <v>52</v>
      </c>
      <c r="P135" s="232"/>
      <c r="S135" s="232" t="s">
        <v>3168</v>
      </c>
      <c r="T135" s="232" t="s">
        <v>9359</v>
      </c>
      <c r="U135" s="232"/>
      <c r="V135" s="231" t="s">
        <v>9637</v>
      </c>
    </row>
    <row r="136" spans="1:24">
      <c r="A136" s="231" t="s">
        <v>3773</v>
      </c>
      <c r="B136" s="231" t="s">
        <v>2536</v>
      </c>
      <c r="C136" s="231" t="s">
        <v>4201</v>
      </c>
      <c r="E136" s="231" t="s">
        <v>9350</v>
      </c>
      <c r="F136" s="231" t="s">
        <v>2219</v>
      </c>
      <c r="G136" s="231" t="s">
        <v>2219</v>
      </c>
      <c r="H136" s="231" t="s">
        <v>4382</v>
      </c>
      <c r="I136" s="231" t="s">
        <v>2572</v>
      </c>
      <c r="J136" s="231" t="s">
        <v>9361</v>
      </c>
      <c r="K136" s="231" t="s">
        <v>9638</v>
      </c>
      <c r="M136" s="232"/>
      <c r="N136" s="232" t="s">
        <v>52</v>
      </c>
      <c r="O136" s="232" t="s">
        <v>52</v>
      </c>
      <c r="P136" s="232"/>
      <c r="S136" s="232" t="s">
        <v>3172</v>
      </c>
      <c r="T136" s="232" t="s">
        <v>9351</v>
      </c>
      <c r="U136" s="232"/>
      <c r="V136" s="231" t="s">
        <v>4201</v>
      </c>
    </row>
    <row r="137" spans="1:24">
      <c r="A137" s="231" t="s">
        <v>3773</v>
      </c>
      <c r="B137" s="231" t="s">
        <v>1102</v>
      </c>
      <c r="C137" s="231" t="s">
        <v>2349</v>
      </c>
      <c r="D137" s="231" t="s">
        <v>9404</v>
      </c>
      <c r="E137" s="231" t="s">
        <v>9350</v>
      </c>
      <c r="F137" s="231" t="s">
        <v>4112</v>
      </c>
      <c r="G137" s="231" t="s">
        <v>4084</v>
      </c>
      <c r="H137" s="231" t="s">
        <v>4378</v>
      </c>
      <c r="M137" s="232" t="s">
        <v>9639</v>
      </c>
      <c r="N137" s="232" t="s">
        <v>9640</v>
      </c>
      <c r="O137" s="232" t="s">
        <v>9640</v>
      </c>
      <c r="P137" s="232"/>
      <c r="S137" s="232" t="s">
        <v>3893</v>
      </c>
      <c r="T137" s="232" t="s">
        <v>9351</v>
      </c>
      <c r="U137" s="232" t="s">
        <v>9406</v>
      </c>
      <c r="V137" s="231" t="s">
        <v>2349</v>
      </c>
    </row>
    <row r="138" spans="1:24">
      <c r="A138" s="231" t="s">
        <v>3773</v>
      </c>
      <c r="B138" s="231" t="s">
        <v>3774</v>
      </c>
      <c r="C138" s="231" t="s">
        <v>3770</v>
      </c>
      <c r="E138" s="231" t="s">
        <v>9350</v>
      </c>
      <c r="F138" s="231" t="s">
        <v>2216</v>
      </c>
      <c r="G138" s="231" t="s">
        <v>2216</v>
      </c>
      <c r="H138" s="231" t="s">
        <v>4382</v>
      </c>
      <c r="I138" s="231" t="s">
        <v>4218</v>
      </c>
      <c r="M138" s="232" t="s">
        <v>9641</v>
      </c>
      <c r="N138" s="232" t="s">
        <v>3772</v>
      </c>
      <c r="O138" s="232" t="s">
        <v>52</v>
      </c>
      <c r="P138" s="232"/>
      <c r="S138" s="232" t="s">
        <v>3771</v>
      </c>
      <c r="T138" s="232" t="s">
        <v>9642</v>
      </c>
      <c r="U138" s="232"/>
      <c r="V138" s="231" t="s">
        <v>3770</v>
      </c>
    </row>
    <row r="139" spans="1:24">
      <c r="A139" s="231" t="s">
        <v>3773</v>
      </c>
      <c r="B139" s="231" t="s">
        <v>3777</v>
      </c>
      <c r="C139" s="231" t="s">
        <v>1086</v>
      </c>
      <c r="E139" s="231" t="s">
        <v>9350</v>
      </c>
      <c r="F139" s="231" t="s">
        <v>3862</v>
      </c>
      <c r="G139" s="231" t="s">
        <v>4111</v>
      </c>
      <c r="H139" s="231" t="s">
        <v>4378</v>
      </c>
      <c r="M139" s="232" t="s">
        <v>9643</v>
      </c>
      <c r="N139" s="232" t="s">
        <v>3776</v>
      </c>
      <c r="O139" s="232" t="s">
        <v>52</v>
      </c>
      <c r="P139" s="232"/>
      <c r="S139" s="232" t="s">
        <v>3775</v>
      </c>
      <c r="T139" s="232" t="s">
        <v>9642</v>
      </c>
      <c r="U139" s="232"/>
      <c r="V139" s="231" t="s">
        <v>1086</v>
      </c>
    </row>
    <row r="140" spans="1:24">
      <c r="A140" s="231" t="s">
        <v>3773</v>
      </c>
      <c r="B140" s="231" t="s">
        <v>9644</v>
      </c>
      <c r="C140" s="231" t="s">
        <v>9645</v>
      </c>
      <c r="E140" s="231" t="s">
        <v>9350</v>
      </c>
      <c r="F140" s="231" t="s">
        <v>4080</v>
      </c>
      <c r="G140" s="231" t="s">
        <v>4080</v>
      </c>
      <c r="H140" s="231" t="s">
        <v>4382</v>
      </c>
      <c r="M140" s="232" t="s">
        <v>9646</v>
      </c>
      <c r="N140" s="232" t="s">
        <v>52</v>
      </c>
      <c r="O140" s="232" t="s">
        <v>9647</v>
      </c>
      <c r="P140" s="232"/>
      <c r="S140" s="232" t="s">
        <v>3787</v>
      </c>
      <c r="T140" s="232" t="s">
        <v>9577</v>
      </c>
      <c r="U140" s="232"/>
      <c r="V140" s="231" t="s">
        <v>9645</v>
      </c>
    </row>
    <row r="141" spans="1:24">
      <c r="A141" s="231" t="s">
        <v>9648</v>
      </c>
      <c r="B141" s="231" t="s">
        <v>3193</v>
      </c>
      <c r="C141" s="231" t="s">
        <v>2470</v>
      </c>
      <c r="E141" s="231" t="s">
        <v>9350</v>
      </c>
      <c r="F141" s="231" t="s">
        <v>3844</v>
      </c>
      <c r="G141" s="231" t="s">
        <v>3844</v>
      </c>
      <c r="H141" s="231" t="s">
        <v>4382</v>
      </c>
      <c r="I141" s="231" t="s">
        <v>4859</v>
      </c>
      <c r="J141" s="308" t="s">
        <v>3460</v>
      </c>
      <c r="K141" s="231" t="s">
        <v>4596</v>
      </c>
      <c r="M141" s="232" t="s">
        <v>9518</v>
      </c>
      <c r="N141" s="232" t="s">
        <v>9649</v>
      </c>
      <c r="O141" s="232" t="s">
        <v>9649</v>
      </c>
      <c r="P141" s="232"/>
      <c r="S141" s="232" t="s">
        <v>3190</v>
      </c>
      <c r="T141" s="232" t="s">
        <v>9650</v>
      </c>
      <c r="U141" s="232"/>
      <c r="V141" s="231" t="s">
        <v>9651</v>
      </c>
    </row>
    <row r="142" spans="1:24">
      <c r="A142" s="231" t="s">
        <v>3773</v>
      </c>
      <c r="B142" s="231" t="s">
        <v>1525</v>
      </c>
      <c r="C142" s="231" t="s">
        <v>9652</v>
      </c>
      <c r="E142" s="231" t="s">
        <v>9350</v>
      </c>
      <c r="F142" s="231" t="s">
        <v>2219</v>
      </c>
      <c r="G142" s="231" t="s">
        <v>2219</v>
      </c>
      <c r="H142" s="231" t="s">
        <v>4382</v>
      </c>
      <c r="I142" s="231" t="s">
        <v>2572</v>
      </c>
      <c r="J142" s="309" t="s">
        <v>9653</v>
      </c>
      <c r="K142" s="309" t="s">
        <v>9654</v>
      </c>
      <c r="M142" s="232" t="s">
        <v>9655</v>
      </c>
      <c r="N142" s="232" t="s">
        <v>9656</v>
      </c>
      <c r="O142" s="232" t="s">
        <v>52</v>
      </c>
      <c r="P142" s="232"/>
      <c r="Q142" s="231" t="s">
        <v>9560</v>
      </c>
      <c r="S142" s="232" t="s">
        <v>3110</v>
      </c>
      <c r="T142" s="232" t="s">
        <v>9351</v>
      </c>
      <c r="U142" s="232"/>
      <c r="V142" s="231" t="s">
        <v>9657</v>
      </c>
    </row>
    <row r="143" spans="1:24">
      <c r="A143" s="231" t="s">
        <v>3773</v>
      </c>
      <c r="B143" s="231" t="s">
        <v>860</v>
      </c>
      <c r="C143" s="231" t="s">
        <v>9658</v>
      </c>
      <c r="E143" s="231" t="s">
        <v>9350</v>
      </c>
      <c r="F143" s="231" t="s">
        <v>4081</v>
      </c>
      <c r="G143" s="231" t="s">
        <v>4081</v>
      </c>
      <c r="H143" s="231" t="s">
        <v>4382</v>
      </c>
      <c r="J143" s="231" t="s">
        <v>9659</v>
      </c>
      <c r="K143" s="231" t="s">
        <v>9660</v>
      </c>
      <c r="M143" s="232" t="s">
        <v>9661</v>
      </c>
      <c r="N143" s="232" t="s">
        <v>9662</v>
      </c>
      <c r="O143" s="232" t="s">
        <v>52</v>
      </c>
      <c r="P143" s="232"/>
      <c r="S143" s="232" t="s">
        <v>3055</v>
      </c>
      <c r="T143" s="232" t="s">
        <v>9351</v>
      </c>
      <c r="U143" s="232"/>
      <c r="V143" s="231" t="s">
        <v>9658</v>
      </c>
    </row>
    <row r="144" spans="1:24">
      <c r="A144" s="231" t="s">
        <v>3773</v>
      </c>
      <c r="B144" s="231" t="s">
        <v>9663</v>
      </c>
      <c r="C144" s="231" t="s">
        <v>2490</v>
      </c>
      <c r="D144" s="231" t="s">
        <v>9664</v>
      </c>
      <c r="E144" s="231" t="s">
        <v>9350</v>
      </c>
      <c r="F144" s="231" t="s">
        <v>2219</v>
      </c>
      <c r="G144" s="231" t="s">
        <v>2219</v>
      </c>
      <c r="H144" s="231" t="s">
        <v>4382</v>
      </c>
      <c r="K144" s="235" t="s">
        <v>4878</v>
      </c>
      <c r="M144" s="232" t="s">
        <v>9665</v>
      </c>
      <c r="N144" s="232" t="s">
        <v>2491</v>
      </c>
      <c r="O144" s="232" t="s">
        <v>2491</v>
      </c>
      <c r="P144" s="232"/>
      <c r="S144" s="232" t="s">
        <v>3794</v>
      </c>
      <c r="T144" s="232" t="s">
        <v>9351</v>
      </c>
      <c r="U144" s="232"/>
      <c r="V144" s="231" t="s">
        <v>2490</v>
      </c>
      <c r="X144" s="231" t="s">
        <v>9666</v>
      </c>
    </row>
    <row r="145" spans="1:24">
      <c r="A145" s="231" t="s">
        <v>3773</v>
      </c>
      <c r="B145" s="231" t="s">
        <v>3798</v>
      </c>
      <c r="C145" s="231" t="s">
        <v>3795</v>
      </c>
      <c r="D145" s="231" t="s">
        <v>9664</v>
      </c>
      <c r="E145" s="231" t="s">
        <v>9350</v>
      </c>
      <c r="F145" s="231" t="s">
        <v>2216</v>
      </c>
      <c r="G145" s="231" t="s">
        <v>2216</v>
      </c>
      <c r="H145" s="231" t="s">
        <v>4382</v>
      </c>
      <c r="M145" s="232" t="s">
        <v>9667</v>
      </c>
      <c r="N145" s="232" t="s">
        <v>9668</v>
      </c>
      <c r="O145" s="232" t="s">
        <v>9668</v>
      </c>
      <c r="P145" s="232"/>
      <c r="S145" s="232" t="s">
        <v>3796</v>
      </c>
      <c r="T145" s="232" t="s">
        <v>9351</v>
      </c>
      <c r="U145" s="232"/>
      <c r="V145" s="231" t="s">
        <v>3795</v>
      </c>
      <c r="X145" s="231" t="s">
        <v>9666</v>
      </c>
    </row>
    <row r="146" spans="1:24">
      <c r="A146" s="231" t="s">
        <v>3773</v>
      </c>
      <c r="B146" s="231" t="s">
        <v>3802</v>
      </c>
      <c r="C146" s="231" t="s">
        <v>3799</v>
      </c>
      <c r="D146" s="231" t="s">
        <v>9664</v>
      </c>
      <c r="E146" s="231" t="s">
        <v>9350</v>
      </c>
      <c r="F146" s="231" t="s">
        <v>4082</v>
      </c>
      <c r="G146" s="231" t="s">
        <v>4082</v>
      </c>
      <c r="H146" s="231" t="s">
        <v>4382</v>
      </c>
      <c r="M146" s="232" t="s">
        <v>9667</v>
      </c>
      <c r="N146" s="232" t="s">
        <v>9668</v>
      </c>
      <c r="O146" s="232" t="s">
        <v>9668</v>
      </c>
      <c r="P146" s="232"/>
      <c r="S146" s="232" t="s">
        <v>3800</v>
      </c>
      <c r="T146" s="232" t="s">
        <v>9351</v>
      </c>
      <c r="U146" s="232"/>
      <c r="V146" s="231" t="s">
        <v>3799</v>
      </c>
      <c r="X146" s="231" t="s">
        <v>9666</v>
      </c>
    </row>
    <row r="147" spans="1:24">
      <c r="A147" s="231" t="s">
        <v>3773</v>
      </c>
      <c r="B147" s="231" t="s">
        <v>2498</v>
      </c>
      <c r="C147" s="231" t="s">
        <v>2496</v>
      </c>
      <c r="D147" s="231" t="s">
        <v>9664</v>
      </c>
      <c r="E147" s="231" t="s">
        <v>9350</v>
      </c>
      <c r="F147" s="231" t="s">
        <v>2216</v>
      </c>
      <c r="G147" s="231" t="s">
        <v>2216</v>
      </c>
      <c r="H147" s="231" t="s">
        <v>4382</v>
      </c>
      <c r="M147" s="232" t="s">
        <v>9669</v>
      </c>
      <c r="N147" s="232" t="s">
        <v>9670</v>
      </c>
      <c r="O147" s="232" t="s">
        <v>9670</v>
      </c>
      <c r="P147" s="232"/>
      <c r="S147" s="232" t="s">
        <v>3803</v>
      </c>
      <c r="T147" s="232" t="s">
        <v>9351</v>
      </c>
      <c r="U147" s="232"/>
      <c r="V147" s="231" t="s">
        <v>2496</v>
      </c>
      <c r="X147" s="231" t="s">
        <v>9666</v>
      </c>
    </row>
    <row r="148" spans="1:24">
      <c r="A148" s="231" t="s">
        <v>3773</v>
      </c>
      <c r="B148" s="231" t="s">
        <v>3806</v>
      </c>
      <c r="C148" s="231" t="s">
        <v>2499</v>
      </c>
      <c r="D148" s="231" t="s">
        <v>9664</v>
      </c>
      <c r="E148" s="231" t="s">
        <v>9350</v>
      </c>
      <c r="F148" s="231" t="s">
        <v>4362</v>
      </c>
      <c r="G148" s="231" t="s">
        <v>4362</v>
      </c>
      <c r="H148" s="231" t="s">
        <v>4382</v>
      </c>
      <c r="M148" s="232" t="s">
        <v>9671</v>
      </c>
      <c r="N148" s="232" t="s">
        <v>9672</v>
      </c>
      <c r="O148" s="232" t="s">
        <v>9672</v>
      </c>
      <c r="P148" s="232"/>
      <c r="S148" s="232" t="s">
        <v>3805</v>
      </c>
      <c r="T148" s="232" t="s">
        <v>9351</v>
      </c>
      <c r="U148" s="232"/>
      <c r="V148" s="231" t="s">
        <v>9673</v>
      </c>
      <c r="X148" s="231" t="s">
        <v>9666</v>
      </c>
    </row>
    <row r="149" spans="1:24">
      <c r="A149" s="231" t="s">
        <v>3773</v>
      </c>
      <c r="B149" s="231" t="s">
        <v>2504</v>
      </c>
      <c r="C149" s="231" t="s">
        <v>2502</v>
      </c>
      <c r="D149" s="231" t="s">
        <v>9664</v>
      </c>
      <c r="E149" s="231" t="s">
        <v>9350</v>
      </c>
      <c r="F149" s="231" t="s">
        <v>2215</v>
      </c>
      <c r="G149" s="231" t="s">
        <v>2215</v>
      </c>
      <c r="H149" s="231" t="s">
        <v>4382</v>
      </c>
      <c r="M149" s="232" t="s">
        <v>9674</v>
      </c>
      <c r="N149" s="232" t="s">
        <v>9675</v>
      </c>
      <c r="O149" s="232" t="s">
        <v>9675</v>
      </c>
      <c r="P149" s="232"/>
      <c r="S149" s="232" t="s">
        <v>3807</v>
      </c>
      <c r="T149" s="232" t="s">
        <v>9351</v>
      </c>
      <c r="U149" s="232"/>
      <c r="V149" s="231" t="s">
        <v>2502</v>
      </c>
      <c r="X149" s="231" t="s">
        <v>9666</v>
      </c>
    </row>
    <row r="150" spans="1:24">
      <c r="A150" s="231" t="s">
        <v>3773</v>
      </c>
      <c r="B150" s="231" t="s">
        <v>2507</v>
      </c>
      <c r="C150" s="231" t="s">
        <v>2505</v>
      </c>
      <c r="D150" s="231" t="s">
        <v>9664</v>
      </c>
      <c r="E150" s="231" t="s">
        <v>9350</v>
      </c>
      <c r="F150" s="231" t="s">
        <v>2215</v>
      </c>
      <c r="G150" s="231" t="s">
        <v>2215</v>
      </c>
      <c r="H150" s="231" t="s">
        <v>4382</v>
      </c>
      <c r="M150" s="232" t="s">
        <v>9676</v>
      </c>
      <c r="N150" s="232" t="s">
        <v>9677</v>
      </c>
      <c r="O150" s="232" t="s">
        <v>9677</v>
      </c>
      <c r="P150" s="232"/>
      <c r="S150" s="232" t="s">
        <v>3808</v>
      </c>
      <c r="T150" s="232" t="s">
        <v>9351</v>
      </c>
      <c r="U150" s="232"/>
      <c r="V150" s="231" t="s">
        <v>2505</v>
      </c>
      <c r="X150" s="231" t="s">
        <v>9666</v>
      </c>
    </row>
    <row r="151" spans="1:24">
      <c r="A151" s="231" t="s">
        <v>3773</v>
      </c>
      <c r="B151" s="231" t="s">
        <v>502</v>
      </c>
      <c r="C151" s="231" t="s">
        <v>9678</v>
      </c>
      <c r="E151" s="231" t="s">
        <v>9350</v>
      </c>
      <c r="F151" s="231" t="s">
        <v>4362</v>
      </c>
      <c r="G151" s="231" t="s">
        <v>2215</v>
      </c>
      <c r="H151" s="231" t="s">
        <v>4382</v>
      </c>
      <c r="M151" s="232" t="s">
        <v>9679</v>
      </c>
      <c r="N151" s="232" t="s">
        <v>9680</v>
      </c>
      <c r="O151" s="232" t="s">
        <v>9680</v>
      </c>
      <c r="P151" s="232"/>
      <c r="S151" s="232" t="s">
        <v>2601</v>
      </c>
      <c r="T151" s="232" t="s">
        <v>9379</v>
      </c>
      <c r="U151" s="232"/>
      <c r="V151" s="231" t="s">
        <v>667</v>
      </c>
    </row>
    <row r="152" spans="1:24">
      <c r="A152" s="231" t="s">
        <v>3773</v>
      </c>
      <c r="B152" s="231" t="s">
        <v>3812</v>
      </c>
      <c r="C152" s="231" t="s">
        <v>4883</v>
      </c>
      <c r="E152" s="231" t="s">
        <v>9350</v>
      </c>
      <c r="F152" s="231" t="s">
        <v>2213</v>
      </c>
      <c r="G152" s="231" t="s">
        <v>2213</v>
      </c>
      <c r="H152" s="231" t="s">
        <v>4382</v>
      </c>
      <c r="I152" s="231" t="s">
        <v>2572</v>
      </c>
      <c r="J152" s="231" t="s">
        <v>9361</v>
      </c>
      <c r="K152" s="231" t="s">
        <v>4882</v>
      </c>
      <c r="M152" s="232"/>
      <c r="N152" s="232" t="s">
        <v>3816</v>
      </c>
      <c r="O152" s="232" t="s">
        <v>9681</v>
      </c>
      <c r="P152" s="232"/>
      <c r="S152" s="232" t="s">
        <v>9682</v>
      </c>
      <c r="T152" s="232" t="s">
        <v>9351</v>
      </c>
      <c r="U152" s="232"/>
      <c r="V152" s="231" t="s">
        <v>9683</v>
      </c>
      <c r="X152" s="231" t="s">
        <v>9684</v>
      </c>
    </row>
    <row r="153" spans="1:24">
      <c r="A153" s="231" t="s">
        <v>3773</v>
      </c>
      <c r="B153" s="231" t="s">
        <v>3817</v>
      </c>
      <c r="C153" s="231" t="s">
        <v>4899</v>
      </c>
      <c r="E153" s="231" t="s">
        <v>9685</v>
      </c>
      <c r="F153" s="231" t="s">
        <v>2213</v>
      </c>
      <c r="G153" s="231" t="s">
        <v>2213</v>
      </c>
      <c r="H153" s="231" t="s">
        <v>4382</v>
      </c>
      <c r="I153" s="231" t="s">
        <v>513</v>
      </c>
      <c r="J153" s="231" t="s">
        <v>9686</v>
      </c>
      <c r="K153" s="231" t="s">
        <v>4898</v>
      </c>
      <c r="M153" s="232"/>
      <c r="N153" s="232" t="s">
        <v>9687</v>
      </c>
      <c r="O153" s="232" t="s">
        <v>9688</v>
      </c>
      <c r="P153" s="232"/>
      <c r="S153" s="232" t="s">
        <v>9689</v>
      </c>
      <c r="T153" s="232" t="s">
        <v>9351</v>
      </c>
      <c r="U153" s="232"/>
      <c r="V153" s="231" t="s">
        <v>9690</v>
      </c>
      <c r="X153" s="231" t="s">
        <v>9684</v>
      </c>
    </row>
    <row r="154" spans="1:24">
      <c r="A154" s="235" t="s">
        <v>3773</v>
      </c>
      <c r="B154" s="236" t="s">
        <v>3793</v>
      </c>
      <c r="C154" s="235"/>
      <c r="D154" s="235"/>
      <c r="E154" s="235" t="s">
        <v>9350</v>
      </c>
      <c r="F154" s="235" t="s">
        <v>9691</v>
      </c>
      <c r="G154" s="235" t="s">
        <v>9692</v>
      </c>
      <c r="H154" s="235" t="s">
        <v>9693</v>
      </c>
      <c r="I154" s="235" t="s">
        <v>2572</v>
      </c>
      <c r="J154" s="235" t="s">
        <v>9361</v>
      </c>
      <c r="K154" s="235" t="s">
        <v>4468</v>
      </c>
      <c r="M154" s="232" t="s">
        <v>9694</v>
      </c>
      <c r="N154" s="232" t="s">
        <v>52</v>
      </c>
      <c r="O154" s="232" t="s">
        <v>9695</v>
      </c>
      <c r="P154" s="232"/>
      <c r="S154" s="232" t="s">
        <v>3791</v>
      </c>
      <c r="T154" s="232" t="s">
        <v>9351</v>
      </c>
      <c r="U154" s="232"/>
      <c r="V154" s="231" t="s">
        <v>9696</v>
      </c>
      <c r="X154" s="231" t="s">
        <v>4471</v>
      </c>
    </row>
    <row r="155" spans="1:24">
      <c r="A155" s="235" t="s">
        <v>3773</v>
      </c>
      <c r="B155" s="235" t="s">
        <v>2597</v>
      </c>
      <c r="C155" s="236" t="s">
        <v>9697</v>
      </c>
      <c r="D155" s="235"/>
      <c r="E155" s="236" t="s">
        <v>9350</v>
      </c>
      <c r="F155" s="236" t="s">
        <v>4112</v>
      </c>
      <c r="G155" s="235" t="s">
        <v>9698</v>
      </c>
      <c r="H155" s="235" t="s">
        <v>4378</v>
      </c>
      <c r="I155" s="235"/>
      <c r="J155" s="235"/>
      <c r="K155" s="235"/>
      <c r="M155" s="232"/>
      <c r="N155" s="232" t="s">
        <v>52</v>
      </c>
      <c r="O155" s="232" t="s">
        <v>52</v>
      </c>
      <c r="P155" s="232"/>
      <c r="S155" s="232" t="s">
        <v>2593</v>
      </c>
      <c r="T155" s="232" t="s">
        <v>9351</v>
      </c>
      <c r="U155" s="232"/>
      <c r="V155" s="231" t="s">
        <v>9699</v>
      </c>
    </row>
    <row r="156" spans="1:24">
      <c r="A156" s="235" t="s">
        <v>3773</v>
      </c>
      <c r="B156" s="235" t="s">
        <v>9700</v>
      </c>
      <c r="C156" s="236" t="s">
        <v>9701</v>
      </c>
      <c r="D156" s="235"/>
      <c r="E156" s="236" t="s">
        <v>9350</v>
      </c>
      <c r="F156" s="236" t="s">
        <v>3844</v>
      </c>
      <c r="G156" s="235" t="s">
        <v>9698</v>
      </c>
      <c r="H156" s="235" t="s">
        <v>4378</v>
      </c>
      <c r="I156" s="235"/>
      <c r="J156" s="235"/>
      <c r="K156" s="235"/>
      <c r="M156" s="232" t="s">
        <v>9541</v>
      </c>
      <c r="N156" s="232" t="s">
        <v>9542</v>
      </c>
      <c r="O156" s="232" t="s">
        <v>9542</v>
      </c>
      <c r="P156" s="232"/>
      <c r="S156" s="232" t="s">
        <v>2894</v>
      </c>
      <c r="T156" s="231" t="s">
        <v>9702</v>
      </c>
      <c r="V156" s="231" t="s">
        <v>9701</v>
      </c>
    </row>
    <row r="157" spans="1:24">
      <c r="A157" s="235" t="s">
        <v>3773</v>
      </c>
      <c r="B157" s="235" t="s">
        <v>2912</v>
      </c>
      <c r="C157" s="236" t="s">
        <v>9703</v>
      </c>
      <c r="D157" s="235"/>
      <c r="E157" s="236" t="s">
        <v>9350</v>
      </c>
      <c r="F157" s="236" t="s">
        <v>3844</v>
      </c>
      <c r="G157" s="235" t="s">
        <v>9698</v>
      </c>
      <c r="H157" s="235" t="s">
        <v>4378</v>
      </c>
      <c r="I157" s="235"/>
      <c r="J157" s="235"/>
      <c r="K157" s="235"/>
      <c r="M157" s="232"/>
      <c r="N157" s="232" t="s">
        <v>52</v>
      </c>
      <c r="O157" s="232" t="s">
        <v>52</v>
      </c>
      <c r="P157" s="232"/>
      <c r="S157" s="232" t="s">
        <v>2909</v>
      </c>
      <c r="T157" s="232" t="str">
        <f>VLOOKUP(B157,'[3]TB_CUSTOMER欄位檢核&amp;聯動規則(總表)'!$A:$E,3,FALSE)</f>
        <v>舊核紀錄，不再更新</v>
      </c>
      <c r="U157" s="232"/>
      <c r="V157" s="231" t="s">
        <v>9703</v>
      </c>
    </row>
    <row r="158" spans="1:24">
      <c r="A158" s="235" t="s">
        <v>3773</v>
      </c>
      <c r="B158" s="235" t="s">
        <v>2923</v>
      </c>
      <c r="C158" s="236" t="s">
        <v>9704</v>
      </c>
      <c r="D158" s="235"/>
      <c r="E158" s="236" t="s">
        <v>9350</v>
      </c>
      <c r="F158" s="236" t="s">
        <v>3844</v>
      </c>
      <c r="G158" s="235" t="s">
        <v>9698</v>
      </c>
      <c r="H158" s="235" t="s">
        <v>4378</v>
      </c>
      <c r="I158" s="235"/>
      <c r="J158" s="235"/>
      <c r="K158" s="235"/>
      <c r="M158" s="232"/>
      <c r="N158" s="232" t="s">
        <v>52</v>
      </c>
      <c r="O158" s="232" t="s">
        <v>52</v>
      </c>
      <c r="P158" s="232"/>
      <c r="S158" s="232" t="s">
        <v>2920</v>
      </c>
      <c r="T158" s="231" t="s">
        <v>9702</v>
      </c>
      <c r="V158" s="231" t="s">
        <v>9704</v>
      </c>
    </row>
    <row r="159" spans="1:24">
      <c r="A159" s="235" t="s">
        <v>3773</v>
      </c>
      <c r="B159" s="235" t="s">
        <v>2928</v>
      </c>
      <c r="C159" s="236" t="s">
        <v>9705</v>
      </c>
      <c r="D159" s="235"/>
      <c r="E159" s="236" t="s">
        <v>9350</v>
      </c>
      <c r="F159" s="236" t="s">
        <v>3844</v>
      </c>
      <c r="G159" s="235" t="s">
        <v>9698</v>
      </c>
      <c r="H159" s="235" t="s">
        <v>4378</v>
      </c>
      <c r="I159" s="235"/>
      <c r="J159" s="235"/>
      <c r="K159" s="235"/>
      <c r="M159" s="232"/>
      <c r="N159" s="232" t="s">
        <v>52</v>
      </c>
      <c r="O159" s="232" t="s">
        <v>52</v>
      </c>
      <c r="P159" s="232"/>
      <c r="S159" s="232" t="s">
        <v>2925</v>
      </c>
      <c r="T159" s="231" t="s">
        <v>9702</v>
      </c>
      <c r="V159" s="231" t="s">
        <v>9705</v>
      </c>
    </row>
    <row r="160" spans="1:24">
      <c r="A160" s="235" t="s">
        <v>3773</v>
      </c>
      <c r="B160" s="235" t="s">
        <v>2933</v>
      </c>
      <c r="C160" s="236" t="s">
        <v>9706</v>
      </c>
      <c r="D160" s="235"/>
      <c r="E160" s="236" t="s">
        <v>9350</v>
      </c>
      <c r="F160" s="236" t="s">
        <v>3844</v>
      </c>
      <c r="G160" s="235" t="s">
        <v>9698</v>
      </c>
      <c r="H160" s="235" t="s">
        <v>4378</v>
      </c>
      <c r="I160" s="235"/>
      <c r="J160" s="235"/>
      <c r="K160" s="235"/>
      <c r="M160" s="232"/>
      <c r="N160" s="232" t="s">
        <v>52</v>
      </c>
      <c r="O160" s="232" t="s">
        <v>52</v>
      </c>
      <c r="P160" s="232"/>
      <c r="S160" s="232" t="s">
        <v>2930</v>
      </c>
      <c r="T160" s="231" t="s">
        <v>9702</v>
      </c>
      <c r="V160" s="231" t="s">
        <v>9706</v>
      </c>
    </row>
    <row r="161" spans="1:22">
      <c r="A161" s="235" t="s">
        <v>3773</v>
      </c>
      <c r="B161" s="235" t="s">
        <v>2938</v>
      </c>
      <c r="C161" s="236" t="s">
        <v>9707</v>
      </c>
      <c r="D161" s="235"/>
      <c r="E161" s="236" t="s">
        <v>9350</v>
      </c>
      <c r="F161" s="236" t="s">
        <v>3844</v>
      </c>
      <c r="G161" s="235" t="s">
        <v>9698</v>
      </c>
      <c r="H161" s="235" t="s">
        <v>4378</v>
      </c>
      <c r="I161" s="235"/>
      <c r="J161" s="235"/>
      <c r="K161" s="235"/>
      <c r="M161" s="232"/>
      <c r="N161" s="232" t="s">
        <v>52</v>
      </c>
      <c r="O161" s="232" t="s">
        <v>52</v>
      </c>
      <c r="P161" s="232"/>
      <c r="S161" s="232" t="s">
        <v>2935</v>
      </c>
      <c r="T161" s="231" t="s">
        <v>9702</v>
      </c>
      <c r="V161" s="231" t="s">
        <v>9707</v>
      </c>
    </row>
    <row r="162" spans="1:22">
      <c r="A162" s="235" t="s">
        <v>3773</v>
      </c>
      <c r="B162" s="235" t="s">
        <v>2136</v>
      </c>
      <c r="C162" s="236" t="s">
        <v>9708</v>
      </c>
      <c r="D162" s="235"/>
      <c r="E162" s="236" t="s">
        <v>9350</v>
      </c>
      <c r="F162" s="236" t="s">
        <v>3844</v>
      </c>
      <c r="G162" s="235" t="s">
        <v>9698</v>
      </c>
      <c r="H162" s="235" t="s">
        <v>4378</v>
      </c>
      <c r="I162" s="235"/>
      <c r="J162" s="235"/>
      <c r="K162" s="235"/>
      <c r="M162" s="232"/>
      <c r="N162" s="232" t="s">
        <v>52</v>
      </c>
      <c r="O162" s="232" t="s">
        <v>52</v>
      </c>
      <c r="P162" s="232"/>
      <c r="S162" s="232" t="s">
        <v>2940</v>
      </c>
      <c r="T162" s="231" t="s">
        <v>9702</v>
      </c>
      <c r="V162" s="231" t="s">
        <v>9708</v>
      </c>
    </row>
    <row r="163" spans="1:22">
      <c r="A163" s="235" t="s">
        <v>3773</v>
      </c>
      <c r="B163" s="235" t="s">
        <v>2946</v>
      </c>
      <c r="C163" s="236" t="s">
        <v>9709</v>
      </c>
      <c r="D163" s="235"/>
      <c r="E163" s="236" t="s">
        <v>9350</v>
      </c>
      <c r="F163" s="236" t="s">
        <v>3844</v>
      </c>
      <c r="G163" s="235" t="s">
        <v>9698</v>
      </c>
      <c r="H163" s="235" t="s">
        <v>4378</v>
      </c>
      <c r="I163" s="235"/>
      <c r="J163" s="235"/>
      <c r="K163" s="235"/>
      <c r="M163" s="232"/>
      <c r="N163" s="232" t="s">
        <v>52</v>
      </c>
      <c r="O163" s="232" t="s">
        <v>52</v>
      </c>
      <c r="P163" s="232"/>
      <c r="S163" s="232" t="s">
        <v>2943</v>
      </c>
      <c r="T163" s="231" t="s">
        <v>9702</v>
      </c>
      <c r="V163" s="231" t="s">
        <v>9709</v>
      </c>
    </row>
    <row r="164" spans="1:22">
      <c r="A164" s="235" t="s">
        <v>3773</v>
      </c>
      <c r="B164" s="235" t="s">
        <v>2951</v>
      </c>
      <c r="C164" s="236" t="s">
        <v>9710</v>
      </c>
      <c r="D164" s="235"/>
      <c r="E164" s="236" t="s">
        <v>9350</v>
      </c>
      <c r="F164" s="236" t="s">
        <v>3844</v>
      </c>
      <c r="G164" s="235" t="s">
        <v>9698</v>
      </c>
      <c r="H164" s="235" t="s">
        <v>4378</v>
      </c>
      <c r="I164" s="235"/>
      <c r="J164" s="235"/>
      <c r="K164" s="235"/>
      <c r="M164" s="232"/>
      <c r="N164" s="232" t="s">
        <v>52</v>
      </c>
      <c r="O164" s="232" t="s">
        <v>52</v>
      </c>
      <c r="P164" s="232"/>
      <c r="S164" s="232" t="s">
        <v>2948</v>
      </c>
      <c r="T164" s="231" t="s">
        <v>9702</v>
      </c>
      <c r="V164" s="231" t="s">
        <v>9710</v>
      </c>
    </row>
    <row r="165" spans="1:22">
      <c r="A165" s="235" t="s">
        <v>3773</v>
      </c>
      <c r="B165" s="235" t="s">
        <v>2956</v>
      </c>
      <c r="C165" s="236" t="s">
        <v>9711</v>
      </c>
      <c r="D165" s="235"/>
      <c r="E165" s="236" t="s">
        <v>9350</v>
      </c>
      <c r="F165" s="236" t="s">
        <v>3844</v>
      </c>
      <c r="G165" s="235" t="s">
        <v>9698</v>
      </c>
      <c r="H165" s="235" t="s">
        <v>4378</v>
      </c>
      <c r="I165" s="235"/>
      <c r="J165" s="235"/>
      <c r="K165" s="235"/>
      <c r="M165" s="232"/>
      <c r="N165" s="232" t="s">
        <v>52</v>
      </c>
      <c r="O165" s="232" t="s">
        <v>52</v>
      </c>
      <c r="P165" s="232"/>
      <c r="S165" s="232" t="s">
        <v>2953</v>
      </c>
      <c r="T165" s="231" t="s">
        <v>9702</v>
      </c>
      <c r="V165" s="231" t="s">
        <v>9712</v>
      </c>
    </row>
    <row r="166" spans="1:22">
      <c r="A166" s="235" t="s">
        <v>3773</v>
      </c>
      <c r="B166" s="235" t="s">
        <v>2961</v>
      </c>
      <c r="C166" s="236" t="s">
        <v>9713</v>
      </c>
      <c r="D166" s="235"/>
      <c r="E166" s="236" t="s">
        <v>9350</v>
      </c>
      <c r="F166" s="236" t="s">
        <v>3844</v>
      </c>
      <c r="G166" s="235" t="s">
        <v>9698</v>
      </c>
      <c r="H166" s="235" t="s">
        <v>4378</v>
      </c>
      <c r="I166" s="235"/>
      <c r="J166" s="235"/>
      <c r="K166" s="235"/>
      <c r="M166" s="232"/>
      <c r="N166" s="232" t="s">
        <v>52</v>
      </c>
      <c r="O166" s="232" t="s">
        <v>52</v>
      </c>
      <c r="P166" s="232"/>
      <c r="S166" s="232" t="s">
        <v>2958</v>
      </c>
      <c r="T166" s="231" t="s">
        <v>9702</v>
      </c>
      <c r="V166" s="231" t="s">
        <v>9713</v>
      </c>
    </row>
    <row r="167" spans="1:22">
      <c r="A167" s="235" t="s">
        <v>3773</v>
      </c>
      <c r="B167" s="235" t="s">
        <v>2966</v>
      </c>
      <c r="C167" s="236" t="s">
        <v>9714</v>
      </c>
      <c r="D167" s="235"/>
      <c r="E167" s="236" t="s">
        <v>9350</v>
      </c>
      <c r="F167" s="236" t="s">
        <v>3844</v>
      </c>
      <c r="G167" s="235" t="s">
        <v>9698</v>
      </c>
      <c r="H167" s="235" t="s">
        <v>4378</v>
      </c>
      <c r="I167" s="235"/>
      <c r="J167" s="235"/>
      <c r="K167" s="235"/>
      <c r="M167" s="232"/>
      <c r="N167" s="232" t="s">
        <v>52</v>
      </c>
      <c r="O167" s="232" t="s">
        <v>52</v>
      </c>
      <c r="P167" s="232"/>
      <c r="S167" s="232" t="s">
        <v>2963</v>
      </c>
      <c r="T167" s="231" t="s">
        <v>9702</v>
      </c>
      <c r="V167" s="231" t="s">
        <v>9714</v>
      </c>
    </row>
    <row r="168" spans="1:22">
      <c r="A168" s="235" t="s">
        <v>3773</v>
      </c>
      <c r="B168" s="235" t="s">
        <v>2971</v>
      </c>
      <c r="C168" s="236" t="s">
        <v>9715</v>
      </c>
      <c r="D168" s="235"/>
      <c r="E168" s="236" t="s">
        <v>9350</v>
      </c>
      <c r="F168" s="236" t="s">
        <v>3844</v>
      </c>
      <c r="G168" s="235" t="s">
        <v>9698</v>
      </c>
      <c r="H168" s="235" t="s">
        <v>4378</v>
      </c>
      <c r="I168" s="235"/>
      <c r="J168" s="235"/>
      <c r="K168" s="235"/>
      <c r="M168" s="232"/>
      <c r="N168" s="232" t="s">
        <v>52</v>
      </c>
      <c r="O168" s="232" t="s">
        <v>52</v>
      </c>
      <c r="P168" s="232"/>
      <c r="S168" s="232" t="s">
        <v>2968</v>
      </c>
      <c r="T168" s="231" t="s">
        <v>9702</v>
      </c>
      <c r="V168" s="231" t="s">
        <v>9715</v>
      </c>
    </row>
    <row r="169" spans="1:22">
      <c r="A169" s="235" t="s">
        <v>3773</v>
      </c>
      <c r="B169" s="235" t="s">
        <v>2976</v>
      </c>
      <c r="C169" s="236" t="s">
        <v>9716</v>
      </c>
      <c r="D169" s="235"/>
      <c r="E169" s="236" t="s">
        <v>9350</v>
      </c>
      <c r="F169" s="236" t="s">
        <v>3844</v>
      </c>
      <c r="G169" s="235" t="s">
        <v>9698</v>
      </c>
      <c r="H169" s="235" t="s">
        <v>4378</v>
      </c>
      <c r="I169" s="235"/>
      <c r="J169" s="235"/>
      <c r="K169" s="235"/>
      <c r="M169" s="232"/>
      <c r="N169" s="232" t="s">
        <v>52</v>
      </c>
      <c r="O169" s="232" t="s">
        <v>52</v>
      </c>
      <c r="P169" s="232"/>
      <c r="S169" s="232" t="s">
        <v>2973</v>
      </c>
      <c r="T169" s="231" t="s">
        <v>9702</v>
      </c>
      <c r="V169" s="231" t="s">
        <v>9716</v>
      </c>
    </row>
    <row r="170" spans="1:22">
      <c r="A170" s="235" t="s">
        <v>3773</v>
      </c>
      <c r="B170" s="235" t="s">
        <v>2981</v>
      </c>
      <c r="C170" s="236" t="s">
        <v>9717</v>
      </c>
      <c r="D170" s="235"/>
      <c r="E170" s="236" t="s">
        <v>9350</v>
      </c>
      <c r="F170" s="236" t="s">
        <v>3844</v>
      </c>
      <c r="G170" s="235" t="s">
        <v>9698</v>
      </c>
      <c r="H170" s="235" t="s">
        <v>4378</v>
      </c>
      <c r="I170" s="235"/>
      <c r="J170" s="235"/>
      <c r="K170" s="235"/>
      <c r="M170" s="232"/>
      <c r="N170" s="232" t="s">
        <v>52</v>
      </c>
      <c r="O170" s="232" t="s">
        <v>52</v>
      </c>
      <c r="P170" s="232"/>
      <c r="S170" s="232" t="s">
        <v>2978</v>
      </c>
      <c r="T170" s="231" t="s">
        <v>9702</v>
      </c>
      <c r="V170" s="231" t="s">
        <v>9717</v>
      </c>
    </row>
    <row r="171" spans="1:22">
      <c r="A171" s="235" t="s">
        <v>3773</v>
      </c>
      <c r="B171" s="235" t="s">
        <v>2986</v>
      </c>
      <c r="C171" s="236" t="s">
        <v>9718</v>
      </c>
      <c r="D171" s="235"/>
      <c r="E171" s="236" t="s">
        <v>9350</v>
      </c>
      <c r="F171" s="236" t="s">
        <v>3844</v>
      </c>
      <c r="G171" s="235" t="s">
        <v>9698</v>
      </c>
      <c r="H171" s="235" t="s">
        <v>4378</v>
      </c>
      <c r="I171" s="235"/>
      <c r="J171" s="235"/>
      <c r="K171" s="235"/>
      <c r="M171" s="232"/>
      <c r="N171" s="232" t="s">
        <v>52</v>
      </c>
      <c r="O171" s="232" t="s">
        <v>52</v>
      </c>
      <c r="P171" s="232"/>
      <c r="S171" s="232" t="s">
        <v>2983</v>
      </c>
      <c r="T171" s="231" t="s">
        <v>9702</v>
      </c>
      <c r="V171" s="231" t="s">
        <v>9718</v>
      </c>
    </row>
    <row r="172" spans="1:22">
      <c r="A172" s="235" t="s">
        <v>3773</v>
      </c>
      <c r="B172" s="235" t="s">
        <v>2991</v>
      </c>
      <c r="C172" s="236" t="s">
        <v>9719</v>
      </c>
      <c r="D172" s="235"/>
      <c r="E172" s="236" t="s">
        <v>9350</v>
      </c>
      <c r="F172" s="236" t="s">
        <v>3844</v>
      </c>
      <c r="G172" s="235" t="s">
        <v>9698</v>
      </c>
      <c r="H172" s="235" t="s">
        <v>4378</v>
      </c>
      <c r="I172" s="235"/>
      <c r="J172" s="235"/>
      <c r="K172" s="235"/>
      <c r="M172" s="232"/>
      <c r="N172" s="232" t="s">
        <v>52</v>
      </c>
      <c r="O172" s="232" t="s">
        <v>52</v>
      </c>
      <c r="P172" s="232"/>
      <c r="S172" s="232" t="s">
        <v>2988</v>
      </c>
      <c r="T172" s="231" t="s">
        <v>9702</v>
      </c>
      <c r="V172" s="231" t="s">
        <v>9719</v>
      </c>
    </row>
    <row r="173" spans="1:22">
      <c r="A173" s="235" t="s">
        <v>3773</v>
      </c>
      <c r="B173" s="235" t="s">
        <v>2996</v>
      </c>
      <c r="C173" s="236" t="s">
        <v>9720</v>
      </c>
      <c r="D173" s="235"/>
      <c r="E173" s="236" t="s">
        <v>9350</v>
      </c>
      <c r="F173" s="236" t="s">
        <v>3844</v>
      </c>
      <c r="G173" s="235" t="s">
        <v>9698</v>
      </c>
      <c r="H173" s="235" t="s">
        <v>4378</v>
      </c>
      <c r="I173" s="235"/>
      <c r="J173" s="235"/>
      <c r="K173" s="235"/>
      <c r="M173" s="232"/>
      <c r="N173" s="232" t="s">
        <v>52</v>
      </c>
      <c r="O173" s="232" t="s">
        <v>52</v>
      </c>
      <c r="P173" s="232"/>
      <c r="S173" s="232" t="s">
        <v>2993</v>
      </c>
      <c r="T173" s="231" t="s">
        <v>9702</v>
      </c>
      <c r="V173" s="231" t="s">
        <v>9720</v>
      </c>
    </row>
    <row r="174" spans="1:22">
      <c r="A174" s="235" t="s">
        <v>3773</v>
      </c>
      <c r="B174" s="235" t="s">
        <v>3001</v>
      </c>
      <c r="C174" s="236" t="s">
        <v>9721</v>
      </c>
      <c r="D174" s="235"/>
      <c r="E174" s="236" t="s">
        <v>9350</v>
      </c>
      <c r="F174" s="236" t="s">
        <v>3844</v>
      </c>
      <c r="G174" s="235" t="s">
        <v>9698</v>
      </c>
      <c r="H174" s="235" t="s">
        <v>4378</v>
      </c>
      <c r="I174" s="235"/>
      <c r="J174" s="235"/>
      <c r="K174" s="235"/>
      <c r="M174" s="232"/>
      <c r="N174" s="232" t="s">
        <v>52</v>
      </c>
      <c r="O174" s="232" t="s">
        <v>52</v>
      </c>
      <c r="P174" s="232"/>
      <c r="S174" s="232" t="s">
        <v>2998</v>
      </c>
      <c r="T174" s="231" t="s">
        <v>9702</v>
      </c>
      <c r="V174" s="231" t="s">
        <v>9721</v>
      </c>
    </row>
    <row r="175" spans="1:22">
      <c r="A175" s="235" t="s">
        <v>3773</v>
      </c>
      <c r="B175" s="235" t="s">
        <v>3006</v>
      </c>
      <c r="C175" s="236" t="s">
        <v>9722</v>
      </c>
      <c r="D175" s="235"/>
      <c r="E175" s="236" t="s">
        <v>9350</v>
      </c>
      <c r="F175" s="236" t="s">
        <v>3844</v>
      </c>
      <c r="G175" s="235" t="s">
        <v>9698</v>
      </c>
      <c r="H175" s="235" t="s">
        <v>4378</v>
      </c>
      <c r="I175" s="235"/>
      <c r="J175" s="235"/>
      <c r="K175" s="235"/>
      <c r="M175" s="232"/>
      <c r="N175" s="232" t="s">
        <v>52</v>
      </c>
      <c r="O175" s="232" t="s">
        <v>52</v>
      </c>
      <c r="P175" s="232"/>
      <c r="S175" s="232" t="s">
        <v>3003</v>
      </c>
      <c r="T175" s="231" t="s">
        <v>9702</v>
      </c>
      <c r="V175" s="231" t="s">
        <v>9722</v>
      </c>
    </row>
    <row r="176" spans="1:22">
      <c r="A176" s="235" t="s">
        <v>3773</v>
      </c>
      <c r="B176" s="235" t="s">
        <v>3011</v>
      </c>
      <c r="C176" s="236" t="s">
        <v>9723</v>
      </c>
      <c r="D176" s="235"/>
      <c r="E176" s="236" t="s">
        <v>9350</v>
      </c>
      <c r="F176" s="236" t="s">
        <v>3844</v>
      </c>
      <c r="G176" s="235" t="s">
        <v>9698</v>
      </c>
      <c r="H176" s="235" t="s">
        <v>4378</v>
      </c>
      <c r="I176" s="235"/>
      <c r="J176" s="235"/>
      <c r="K176" s="235"/>
      <c r="M176" s="232"/>
      <c r="N176" s="232" t="s">
        <v>52</v>
      </c>
      <c r="O176" s="232" t="s">
        <v>52</v>
      </c>
      <c r="P176" s="232"/>
      <c r="S176" s="232" t="s">
        <v>3008</v>
      </c>
      <c r="T176" s="231" t="s">
        <v>9702</v>
      </c>
      <c r="V176" s="231" t="s">
        <v>9724</v>
      </c>
    </row>
    <row r="177" spans="1:22">
      <c r="A177" s="235" t="s">
        <v>3773</v>
      </c>
      <c r="B177" s="235" t="s">
        <v>3016</v>
      </c>
      <c r="C177" s="236" t="s">
        <v>9725</v>
      </c>
      <c r="D177" s="235"/>
      <c r="E177" s="236" t="s">
        <v>9350</v>
      </c>
      <c r="F177" s="236" t="s">
        <v>3844</v>
      </c>
      <c r="G177" s="235" t="s">
        <v>9698</v>
      </c>
      <c r="H177" s="235" t="s">
        <v>4378</v>
      </c>
      <c r="I177" s="235"/>
      <c r="J177" s="235"/>
      <c r="K177" s="235"/>
      <c r="M177" s="232"/>
      <c r="N177" s="232" t="s">
        <v>52</v>
      </c>
      <c r="O177" s="232" t="s">
        <v>52</v>
      </c>
      <c r="P177" s="232"/>
      <c r="S177" s="232" t="s">
        <v>3013</v>
      </c>
      <c r="T177" s="231" t="s">
        <v>9702</v>
      </c>
      <c r="V177" s="231" t="s">
        <v>9725</v>
      </c>
    </row>
    <row r="178" spans="1:22">
      <c r="A178" s="235" t="s">
        <v>3773</v>
      </c>
      <c r="B178" s="235" t="s">
        <v>3021</v>
      </c>
      <c r="C178" s="236" t="s">
        <v>9726</v>
      </c>
      <c r="D178" s="235"/>
      <c r="E178" s="236" t="s">
        <v>9350</v>
      </c>
      <c r="F178" s="236" t="s">
        <v>3844</v>
      </c>
      <c r="G178" s="235" t="s">
        <v>9698</v>
      </c>
      <c r="H178" s="235" t="s">
        <v>4378</v>
      </c>
      <c r="I178" s="235"/>
      <c r="J178" s="235"/>
      <c r="K178" s="235"/>
      <c r="M178" s="232"/>
      <c r="N178" s="232" t="s">
        <v>52</v>
      </c>
      <c r="O178" s="232" t="s">
        <v>52</v>
      </c>
      <c r="P178" s="232"/>
      <c r="S178" s="232" t="s">
        <v>3018</v>
      </c>
      <c r="T178" s="231" t="s">
        <v>9702</v>
      </c>
      <c r="V178" s="231" t="s">
        <v>9726</v>
      </c>
    </row>
    <row r="179" spans="1:22">
      <c r="A179" s="235" t="s">
        <v>3773</v>
      </c>
      <c r="B179" s="235" t="s">
        <v>3026</v>
      </c>
      <c r="C179" s="236" t="s">
        <v>9727</v>
      </c>
      <c r="D179" s="235"/>
      <c r="E179" s="236" t="s">
        <v>9350</v>
      </c>
      <c r="F179" s="236" t="s">
        <v>3844</v>
      </c>
      <c r="G179" s="235" t="s">
        <v>9698</v>
      </c>
      <c r="H179" s="235" t="s">
        <v>4378</v>
      </c>
      <c r="I179" s="235"/>
      <c r="J179" s="235"/>
      <c r="K179" s="235"/>
      <c r="M179" s="232"/>
      <c r="N179" s="232" t="s">
        <v>52</v>
      </c>
      <c r="O179" s="232" t="s">
        <v>52</v>
      </c>
      <c r="P179" s="232"/>
      <c r="S179" s="232" t="s">
        <v>3023</v>
      </c>
      <c r="T179" s="231" t="s">
        <v>9702</v>
      </c>
      <c r="V179" s="231" t="s">
        <v>9727</v>
      </c>
    </row>
    <row r="180" spans="1:22">
      <c r="A180" s="235" t="s">
        <v>3773</v>
      </c>
      <c r="B180" s="235" t="s">
        <v>3782</v>
      </c>
      <c r="C180" s="236" t="s">
        <v>9728</v>
      </c>
      <c r="D180" s="235"/>
      <c r="E180" s="236" t="s">
        <v>9350</v>
      </c>
      <c r="F180" s="236" t="s">
        <v>9622</v>
      </c>
      <c r="G180" s="235" t="s">
        <v>9698</v>
      </c>
      <c r="H180" s="235" t="s">
        <v>9729</v>
      </c>
      <c r="I180" s="235"/>
      <c r="J180" s="235"/>
      <c r="K180" s="235"/>
      <c r="M180" s="232"/>
      <c r="N180" s="232" t="s">
        <v>52</v>
      </c>
      <c r="O180" s="232" t="s">
        <v>52</v>
      </c>
      <c r="P180" s="232"/>
      <c r="S180" s="232" t="s">
        <v>9730</v>
      </c>
      <c r="T180" s="232" t="str">
        <f>VLOOKUP(B180,'[3]TB_CUSTOMER欄位檢核&amp;聯動規則(總表)'!$A:$E,3,FALSE)</f>
        <v>使用中</v>
      </c>
      <c r="U180" s="232"/>
      <c r="V180" s="231" t="s">
        <v>9731</v>
      </c>
    </row>
    <row r="181" spans="1:22">
      <c r="A181" s="235" t="s">
        <v>3773</v>
      </c>
      <c r="B181" s="235" t="s">
        <v>1091</v>
      </c>
      <c r="C181" s="310" t="s">
        <v>9732</v>
      </c>
      <c r="D181" s="235"/>
      <c r="E181" s="236" t="s">
        <v>9350</v>
      </c>
      <c r="F181" s="236" t="s">
        <v>9622</v>
      </c>
      <c r="G181" s="235" t="s">
        <v>9698</v>
      </c>
      <c r="H181" s="235" t="s">
        <v>9729</v>
      </c>
      <c r="I181" s="235"/>
      <c r="J181" s="235"/>
      <c r="K181" s="235"/>
      <c r="M181" s="232"/>
      <c r="N181" s="232" t="s">
        <v>52</v>
      </c>
      <c r="O181" s="232" t="s">
        <v>52</v>
      </c>
      <c r="P181" s="232"/>
      <c r="S181" s="232" t="s">
        <v>9733</v>
      </c>
      <c r="T181" s="232" t="str">
        <f>VLOOKUP(B181,'[3]TB_CUSTOMER欄位檢核&amp;聯動規則(總表)'!$A:$E,3,FALSE)</f>
        <v>使用中</v>
      </c>
      <c r="U181" s="232"/>
      <c r="V181" s="231" t="s">
        <v>9734</v>
      </c>
    </row>
  </sheetData>
  <autoFilter ref="A2:X181"/>
  <mergeCells count="3">
    <mergeCell ref="A1:K1"/>
    <mergeCell ref="M1:Q1"/>
    <mergeCell ref="S1:X1"/>
  </mergeCells>
  <phoneticPr fontId="19" type="noConversion"/>
  <pageMargins left="0.7" right="0.7" top="0.75" bottom="0.75" header="0.3" footer="0.3"/>
  <pageSetup paperSize="9" orientation="portrait" horizontalDpi="360" verticalDpi="18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下拉式選單!$D:$D</xm:f>
          </x14:formula1>
          <xm:sqref>I4:I181</xm:sqref>
        </x14:dataValidation>
        <x14:dataValidation type="list" allowBlank="1" showInputMessage="1" showErrorMessage="1">
          <x14:formula1>
            <xm:f>下拉式選單!$A:$A</xm:f>
          </x14:formula1>
          <xm:sqref>H4:H181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9"/>
  <dimension ref="A1:I102"/>
  <sheetViews>
    <sheetView topLeftCell="A57" workbookViewId="0">
      <selection activeCell="H58" sqref="H58"/>
    </sheetView>
  </sheetViews>
  <sheetFormatPr defaultRowHeight="15.75"/>
  <cols>
    <col min="1" max="1" width="23.7109375" customWidth="1"/>
    <col min="2" max="2" width="28.140625" customWidth="1"/>
    <col min="3" max="3" width="38.140625" customWidth="1"/>
    <col min="4" max="4" width="22.140625" customWidth="1"/>
    <col min="5" max="5" width="27.7109375" customWidth="1"/>
    <col min="7" max="7" width="34" customWidth="1"/>
    <col min="8" max="8" width="56.7109375" customWidth="1"/>
    <col min="9" max="9" width="28.140625" customWidth="1"/>
  </cols>
  <sheetData>
    <row r="1" spans="1:9" ht="47.25">
      <c r="A1" s="340" t="s">
        <v>10684</v>
      </c>
      <c r="B1" s="258" t="s">
        <v>10686</v>
      </c>
      <c r="C1" s="261" t="s">
        <v>10696</v>
      </c>
      <c r="D1" s="261" t="s">
        <v>10695</v>
      </c>
      <c r="E1" s="261" t="s">
        <v>10694</v>
      </c>
      <c r="F1" s="258" t="s">
        <v>3413</v>
      </c>
      <c r="G1" s="258" t="s">
        <v>10690</v>
      </c>
      <c r="H1" s="258" t="s">
        <v>10692</v>
      </c>
      <c r="I1" s="258"/>
    </row>
    <row r="2" spans="1:9">
      <c r="A2" s="341">
        <v>1</v>
      </c>
      <c r="B2" s="258" t="s">
        <v>5486</v>
      </c>
      <c r="C2" s="258" t="s">
        <v>4865</v>
      </c>
      <c r="D2" s="258" t="s">
        <v>4857</v>
      </c>
      <c r="E2" s="258" t="s">
        <v>10670</v>
      </c>
      <c r="F2" s="258" t="s">
        <v>2601</v>
      </c>
      <c r="G2" s="258"/>
      <c r="H2" s="258" t="s">
        <v>501</v>
      </c>
      <c r="I2" s="258" t="s">
        <v>10685</v>
      </c>
    </row>
    <row r="3" spans="1:9" ht="47.25">
      <c r="A3" s="341">
        <f xml:space="preserve"> A2 +1</f>
        <v>2</v>
      </c>
      <c r="B3" s="258" t="s">
        <v>5486</v>
      </c>
      <c r="C3" s="258" t="s">
        <v>4865</v>
      </c>
      <c r="D3" s="258" t="s">
        <v>4857</v>
      </c>
      <c r="E3" s="258" t="s">
        <v>10671</v>
      </c>
      <c r="F3" s="258" t="s">
        <v>2629</v>
      </c>
      <c r="G3" s="258"/>
      <c r="H3" s="258" t="s">
        <v>631</v>
      </c>
      <c r="I3" s="261" t="s">
        <v>10687</v>
      </c>
    </row>
    <row r="4" spans="1:9">
      <c r="A4" s="341">
        <f t="shared" ref="A4:A67" si="0" xml:space="preserve"> A3 +1</f>
        <v>3</v>
      </c>
      <c r="B4" s="258" t="s">
        <v>5486</v>
      </c>
      <c r="C4" s="258" t="s">
        <v>4865</v>
      </c>
      <c r="D4" s="258" t="s">
        <v>4857</v>
      </c>
      <c r="E4" s="258" t="s">
        <v>10672</v>
      </c>
      <c r="F4" s="258"/>
      <c r="G4" s="258" t="s">
        <v>744</v>
      </c>
      <c r="H4" s="258"/>
      <c r="I4" s="258" t="s">
        <v>10688</v>
      </c>
    </row>
    <row r="5" spans="1:9" ht="31.5">
      <c r="A5" s="341">
        <f t="shared" si="0"/>
        <v>4</v>
      </c>
      <c r="B5" s="258" t="s">
        <v>5486</v>
      </c>
      <c r="C5" s="258" t="s">
        <v>4865</v>
      </c>
      <c r="D5" s="258" t="s">
        <v>4857</v>
      </c>
      <c r="E5" s="258" t="s">
        <v>10671</v>
      </c>
      <c r="F5" s="258" t="s">
        <v>2708</v>
      </c>
      <c r="G5" s="258"/>
      <c r="H5" s="258" t="s">
        <v>865</v>
      </c>
      <c r="I5" s="261" t="s">
        <v>10693</v>
      </c>
    </row>
    <row r="6" spans="1:9">
      <c r="A6" s="341">
        <f t="shared" si="0"/>
        <v>5</v>
      </c>
      <c r="B6" s="258" t="s">
        <v>10673</v>
      </c>
      <c r="C6" s="258" t="s">
        <v>4865</v>
      </c>
      <c r="D6" s="258" t="s">
        <v>4857</v>
      </c>
      <c r="E6" s="258" t="s">
        <v>10674</v>
      </c>
      <c r="F6" s="258" t="s">
        <v>2708</v>
      </c>
      <c r="G6" s="258"/>
      <c r="H6" s="258" t="s">
        <v>865</v>
      </c>
      <c r="I6" s="258" t="s">
        <v>9337</v>
      </c>
    </row>
    <row r="7" spans="1:9">
      <c r="A7" s="341">
        <f t="shared" si="0"/>
        <v>6</v>
      </c>
      <c r="B7" s="258" t="s">
        <v>10673</v>
      </c>
      <c r="C7" s="258" t="s">
        <v>4865</v>
      </c>
      <c r="D7" s="258" t="s">
        <v>2572</v>
      </c>
      <c r="E7" s="258"/>
      <c r="F7" s="258" t="s">
        <v>2601</v>
      </c>
      <c r="G7" s="258"/>
      <c r="H7" s="258" t="s">
        <v>501</v>
      </c>
      <c r="I7" s="258" t="s">
        <v>10689</v>
      </c>
    </row>
    <row r="8" spans="1:9">
      <c r="A8" s="341">
        <f t="shared" si="0"/>
        <v>7</v>
      </c>
      <c r="B8" s="258" t="s">
        <v>5486</v>
      </c>
      <c r="C8" s="258" t="s">
        <v>4865</v>
      </c>
      <c r="D8" s="258" t="s">
        <v>4857</v>
      </c>
      <c r="E8" s="258" t="s">
        <v>10675</v>
      </c>
      <c r="F8" s="258" t="s">
        <v>2708</v>
      </c>
      <c r="G8" s="258"/>
      <c r="H8" s="258" t="s">
        <v>865</v>
      </c>
      <c r="I8" s="258" t="s">
        <v>10691</v>
      </c>
    </row>
    <row r="9" spans="1:9">
      <c r="A9" s="341">
        <f t="shared" si="0"/>
        <v>8</v>
      </c>
      <c r="B9" s="258" t="s">
        <v>10673</v>
      </c>
      <c r="C9" s="258" t="s">
        <v>4865</v>
      </c>
      <c r="D9" s="258" t="s">
        <v>4857</v>
      </c>
      <c r="E9" s="258" t="s">
        <v>10674</v>
      </c>
      <c r="F9" s="258" t="s">
        <v>2629</v>
      </c>
      <c r="G9" s="258"/>
      <c r="H9" s="258" t="s">
        <v>631</v>
      </c>
      <c r="I9" s="258"/>
    </row>
    <row r="10" spans="1:9">
      <c r="A10" s="341">
        <f t="shared" si="0"/>
        <v>9</v>
      </c>
      <c r="B10" s="258" t="s">
        <v>8951</v>
      </c>
      <c r="C10" s="258" t="s">
        <v>4865</v>
      </c>
      <c r="D10" s="258" t="s">
        <v>2572</v>
      </c>
      <c r="E10" s="258" t="s">
        <v>10676</v>
      </c>
      <c r="F10" s="258" t="s">
        <v>2601</v>
      </c>
      <c r="G10" s="258"/>
      <c r="H10" s="258" t="s">
        <v>501</v>
      </c>
      <c r="I10" s="258"/>
    </row>
    <row r="11" spans="1:9">
      <c r="A11" s="341">
        <f t="shared" si="0"/>
        <v>10</v>
      </c>
      <c r="B11" s="258" t="s">
        <v>10677</v>
      </c>
      <c r="C11" s="258" t="s">
        <v>10678</v>
      </c>
      <c r="D11" s="258" t="s">
        <v>10679</v>
      </c>
      <c r="E11" s="258"/>
      <c r="F11" s="258" t="s">
        <v>2717</v>
      </c>
      <c r="G11" s="258"/>
      <c r="H11" s="258" t="s">
        <v>2283</v>
      </c>
      <c r="I11" s="258"/>
    </row>
    <row r="12" spans="1:9">
      <c r="A12" s="341">
        <f t="shared" si="0"/>
        <v>11</v>
      </c>
      <c r="B12" s="258" t="s">
        <v>10680</v>
      </c>
      <c r="C12" s="258" t="s">
        <v>10678</v>
      </c>
      <c r="D12" s="258" t="s">
        <v>10679</v>
      </c>
      <c r="E12" s="258"/>
      <c r="F12" s="258" t="s">
        <v>2629</v>
      </c>
      <c r="G12" s="258"/>
      <c r="H12" s="258" t="s">
        <v>631</v>
      </c>
      <c r="I12" s="258"/>
    </row>
    <row r="13" spans="1:9">
      <c r="A13" s="341">
        <f t="shared" si="0"/>
        <v>12</v>
      </c>
      <c r="B13" s="258" t="s">
        <v>10680</v>
      </c>
      <c r="C13" s="258" t="s">
        <v>10678</v>
      </c>
      <c r="D13" s="258" t="s">
        <v>10679</v>
      </c>
      <c r="E13" s="258"/>
      <c r="F13" s="258" t="s">
        <v>3064</v>
      </c>
      <c r="G13" s="258"/>
      <c r="H13" s="258" t="s">
        <v>979</v>
      </c>
      <c r="I13" s="258"/>
    </row>
    <row r="14" spans="1:9">
      <c r="A14" s="341">
        <f t="shared" si="0"/>
        <v>13</v>
      </c>
      <c r="B14" s="258" t="s">
        <v>10680</v>
      </c>
      <c r="C14" s="258" t="s">
        <v>10678</v>
      </c>
      <c r="D14" s="258" t="s">
        <v>10679</v>
      </c>
      <c r="E14" s="258"/>
      <c r="F14" s="258" t="s">
        <v>2702</v>
      </c>
      <c r="G14" s="258"/>
      <c r="H14" s="258" t="s">
        <v>1057</v>
      </c>
      <c r="I14" s="258"/>
    </row>
    <row r="15" spans="1:9">
      <c r="A15" s="341">
        <f t="shared" si="0"/>
        <v>14</v>
      </c>
      <c r="B15" s="258" t="s">
        <v>10681</v>
      </c>
      <c r="C15" s="258" t="s">
        <v>10682</v>
      </c>
      <c r="D15" s="258" t="s">
        <v>10683</v>
      </c>
      <c r="E15" s="258"/>
      <c r="F15" s="258" t="s">
        <v>2705</v>
      </c>
      <c r="G15" s="258"/>
      <c r="H15" s="258" t="s">
        <v>1095</v>
      </c>
      <c r="I15" s="258"/>
    </row>
    <row r="16" spans="1:9">
      <c r="A16" s="341">
        <f t="shared" si="0"/>
        <v>15</v>
      </c>
      <c r="B16" s="258" t="s">
        <v>10680</v>
      </c>
      <c r="C16" s="258" t="s">
        <v>10682</v>
      </c>
      <c r="D16" s="258" t="s">
        <v>10683</v>
      </c>
      <c r="E16" s="258"/>
      <c r="F16" s="258" t="s">
        <v>2708</v>
      </c>
      <c r="G16" s="258"/>
      <c r="H16" s="258" t="s">
        <v>865</v>
      </c>
      <c r="I16" s="258"/>
    </row>
    <row r="17" spans="1:9">
      <c r="A17" s="341">
        <f t="shared" si="0"/>
        <v>16</v>
      </c>
      <c r="B17" s="258" t="s">
        <v>10680</v>
      </c>
      <c r="C17" s="258" t="s">
        <v>10682</v>
      </c>
      <c r="D17" s="258" t="s">
        <v>10683</v>
      </c>
      <c r="E17" s="258"/>
      <c r="F17" s="258" t="s">
        <v>2601</v>
      </c>
      <c r="G17" s="258"/>
      <c r="H17" s="258" t="s">
        <v>501</v>
      </c>
      <c r="I17" s="258"/>
    </row>
    <row r="18" spans="1:9">
      <c r="A18" s="341">
        <f t="shared" si="0"/>
        <v>17</v>
      </c>
      <c r="B18" s="258" t="s">
        <v>10680</v>
      </c>
      <c r="C18" s="258" t="s">
        <v>10682</v>
      </c>
      <c r="D18" s="258" t="s">
        <v>10683</v>
      </c>
      <c r="E18" s="258"/>
      <c r="F18" s="258" t="s">
        <v>2902</v>
      </c>
      <c r="G18" s="258"/>
      <c r="H18" s="258" t="s">
        <v>930</v>
      </c>
      <c r="I18" s="258"/>
    </row>
    <row r="19" spans="1:9">
      <c r="A19" s="341">
        <f t="shared" si="0"/>
        <v>18</v>
      </c>
      <c r="B19" s="258" t="s">
        <v>10680</v>
      </c>
      <c r="C19" s="258" t="s">
        <v>10682</v>
      </c>
      <c r="D19" s="258" t="s">
        <v>10683</v>
      </c>
      <c r="E19" s="258"/>
      <c r="F19" s="258" t="s">
        <v>2904</v>
      </c>
      <c r="G19" s="258"/>
      <c r="H19" s="258" t="s">
        <v>936</v>
      </c>
      <c r="I19" s="258"/>
    </row>
    <row r="20" spans="1:9">
      <c r="A20" s="341">
        <f t="shared" si="0"/>
        <v>19</v>
      </c>
      <c r="B20" s="258" t="s">
        <v>10680</v>
      </c>
      <c r="C20" s="258" t="s">
        <v>10682</v>
      </c>
      <c r="D20" s="258" t="s">
        <v>10683</v>
      </c>
      <c r="E20" s="258"/>
      <c r="F20" s="258" t="s">
        <v>2891</v>
      </c>
      <c r="G20" s="258"/>
      <c r="H20" s="258" t="s">
        <v>925</v>
      </c>
      <c r="I20" s="258"/>
    </row>
    <row r="21" spans="1:9">
      <c r="A21" s="341">
        <f t="shared" si="0"/>
        <v>20</v>
      </c>
      <c r="B21" s="258" t="s">
        <v>10680</v>
      </c>
      <c r="C21" s="258" t="s">
        <v>10682</v>
      </c>
      <c r="D21" s="258" t="s">
        <v>10683</v>
      </c>
      <c r="E21" s="258"/>
      <c r="F21" s="258" t="s">
        <v>2899</v>
      </c>
      <c r="G21" s="258"/>
      <c r="H21" s="258" t="s">
        <v>920</v>
      </c>
      <c r="I21" s="258"/>
    </row>
    <row r="22" spans="1:9">
      <c r="A22" s="341">
        <f t="shared" si="0"/>
        <v>21</v>
      </c>
      <c r="B22" s="258" t="s">
        <v>10680</v>
      </c>
      <c r="C22" s="258" t="s">
        <v>10682</v>
      </c>
      <c r="D22" s="258" t="s">
        <v>10683</v>
      </c>
      <c r="E22" s="258"/>
      <c r="F22" s="258" t="s">
        <v>2787</v>
      </c>
      <c r="G22" s="258"/>
      <c r="H22" s="258" t="s">
        <v>1130</v>
      </c>
      <c r="I22" s="258"/>
    </row>
    <row r="23" spans="1:9">
      <c r="A23" s="341">
        <f t="shared" si="0"/>
        <v>22</v>
      </c>
      <c r="B23" s="258" t="s">
        <v>10680</v>
      </c>
      <c r="C23" s="258" t="s">
        <v>10682</v>
      </c>
      <c r="D23" s="258" t="s">
        <v>10683</v>
      </c>
      <c r="E23" s="258"/>
      <c r="F23" s="258" t="s">
        <v>2791</v>
      </c>
      <c r="G23" s="258"/>
      <c r="H23" s="258" t="s">
        <v>1126</v>
      </c>
      <c r="I23" s="258"/>
    </row>
    <row r="24" spans="1:9">
      <c r="A24" s="341">
        <f t="shared" si="0"/>
        <v>23</v>
      </c>
      <c r="B24" s="258" t="s">
        <v>10680</v>
      </c>
      <c r="C24" s="258" t="s">
        <v>10682</v>
      </c>
      <c r="D24" s="258" t="s">
        <v>10683</v>
      </c>
      <c r="E24" s="258"/>
      <c r="F24" s="258" t="s">
        <v>2779</v>
      </c>
      <c r="G24" s="258"/>
      <c r="H24" s="258" t="s">
        <v>1122</v>
      </c>
      <c r="I24" s="258"/>
    </row>
    <row r="25" spans="1:9">
      <c r="A25" s="341">
        <f t="shared" si="0"/>
        <v>24</v>
      </c>
      <c r="B25" s="258" t="s">
        <v>10680</v>
      </c>
      <c r="C25" s="258" t="s">
        <v>10682</v>
      </c>
      <c r="D25" s="258" t="s">
        <v>10683</v>
      </c>
      <c r="E25" s="258"/>
      <c r="F25" s="258" t="s">
        <v>2888</v>
      </c>
      <c r="G25" s="258"/>
      <c r="H25" s="258" t="s">
        <v>914</v>
      </c>
      <c r="I25" s="258"/>
    </row>
    <row r="26" spans="1:9">
      <c r="A26" s="341">
        <f t="shared" si="0"/>
        <v>25</v>
      </c>
      <c r="B26" s="258" t="s">
        <v>10680</v>
      </c>
      <c r="C26" s="258" t="s">
        <v>10682</v>
      </c>
      <c r="D26" s="258" t="s">
        <v>10683</v>
      </c>
      <c r="E26" s="258"/>
      <c r="F26" s="258" t="s">
        <v>2809</v>
      </c>
      <c r="G26" s="258"/>
      <c r="H26" s="258" t="s">
        <v>577</v>
      </c>
      <c r="I26" s="258"/>
    </row>
    <row r="27" spans="1:9">
      <c r="A27" s="341">
        <f t="shared" si="0"/>
        <v>26</v>
      </c>
      <c r="B27" s="258" t="s">
        <v>10680</v>
      </c>
      <c r="C27" s="258" t="s">
        <v>10682</v>
      </c>
      <c r="D27" s="258" t="s">
        <v>10683</v>
      </c>
      <c r="E27" s="258"/>
      <c r="F27" s="258" t="s">
        <v>2806</v>
      </c>
      <c r="G27" s="258"/>
      <c r="H27" s="258" t="s">
        <v>583</v>
      </c>
      <c r="I27" s="258"/>
    </row>
    <row r="28" spans="1:9">
      <c r="A28" s="341">
        <f t="shared" si="0"/>
        <v>27</v>
      </c>
      <c r="B28" s="258" t="s">
        <v>10680</v>
      </c>
      <c r="C28" s="258" t="s">
        <v>10682</v>
      </c>
      <c r="D28" s="258" t="s">
        <v>10683</v>
      </c>
      <c r="E28" s="258"/>
      <c r="F28" s="258" t="s">
        <v>2777</v>
      </c>
      <c r="G28" s="258"/>
      <c r="H28" s="258" t="s">
        <v>588</v>
      </c>
      <c r="I28" s="258"/>
    </row>
    <row r="29" spans="1:9">
      <c r="A29" s="341">
        <f t="shared" si="0"/>
        <v>28</v>
      </c>
      <c r="B29" s="258" t="s">
        <v>10680</v>
      </c>
      <c r="C29" s="258" t="s">
        <v>10682</v>
      </c>
      <c r="D29" s="258" t="s">
        <v>10683</v>
      </c>
      <c r="E29" s="258"/>
      <c r="F29" s="258" t="s">
        <v>2608</v>
      </c>
      <c r="G29" s="258"/>
      <c r="H29" s="258" t="s">
        <v>1027</v>
      </c>
      <c r="I29" s="258"/>
    </row>
    <row r="30" spans="1:9">
      <c r="A30" s="341">
        <f t="shared" si="0"/>
        <v>29</v>
      </c>
      <c r="B30" s="258" t="s">
        <v>10680</v>
      </c>
      <c r="C30" s="258" t="s">
        <v>10682</v>
      </c>
      <c r="D30" s="258" t="s">
        <v>10683</v>
      </c>
      <c r="E30" s="258"/>
      <c r="F30" s="258" t="s">
        <v>3142</v>
      </c>
      <c r="G30" s="258"/>
      <c r="H30" s="258" t="s">
        <v>3144</v>
      </c>
      <c r="I30" s="258"/>
    </row>
    <row r="31" spans="1:9">
      <c r="A31" s="341">
        <f t="shared" si="0"/>
        <v>30</v>
      </c>
      <c r="B31" s="258" t="s">
        <v>10680</v>
      </c>
      <c r="C31" s="258" t="s">
        <v>10682</v>
      </c>
      <c r="D31" s="258" t="s">
        <v>10683</v>
      </c>
      <c r="E31" s="258"/>
      <c r="F31" s="258" t="s">
        <v>2842</v>
      </c>
      <c r="G31" s="258"/>
      <c r="H31" s="258" t="s">
        <v>1077</v>
      </c>
      <c r="I31" s="258"/>
    </row>
    <row r="32" spans="1:9">
      <c r="A32" s="341">
        <f t="shared" si="0"/>
        <v>31</v>
      </c>
      <c r="B32" s="258" t="s">
        <v>10680</v>
      </c>
      <c r="C32" s="258" t="s">
        <v>10682</v>
      </c>
      <c r="D32" s="258" t="s">
        <v>10683</v>
      </c>
      <c r="E32" s="258"/>
      <c r="F32" s="258" t="s">
        <v>2662</v>
      </c>
      <c r="G32" s="258"/>
      <c r="H32" s="258" t="s">
        <v>891</v>
      </c>
      <c r="I32" s="258"/>
    </row>
    <row r="33" spans="1:9">
      <c r="A33" s="341">
        <f t="shared" si="0"/>
        <v>32</v>
      </c>
      <c r="B33" s="258" t="s">
        <v>10680</v>
      </c>
      <c r="C33" s="258" t="s">
        <v>10682</v>
      </c>
      <c r="D33" s="258" t="s">
        <v>10683</v>
      </c>
      <c r="E33" s="258"/>
      <c r="F33" s="258" t="s">
        <v>2715</v>
      </c>
      <c r="G33" s="258"/>
      <c r="H33" s="258" t="s">
        <v>636</v>
      </c>
      <c r="I33" s="258"/>
    </row>
    <row r="34" spans="1:9">
      <c r="A34" s="341">
        <f t="shared" si="0"/>
        <v>33</v>
      </c>
      <c r="B34" s="258" t="s">
        <v>10680</v>
      </c>
      <c r="C34" s="258" t="s">
        <v>10682</v>
      </c>
      <c r="D34" s="258" t="s">
        <v>10683</v>
      </c>
      <c r="E34" s="258"/>
      <c r="F34" s="258" t="s">
        <v>2782</v>
      </c>
      <c r="G34" s="258"/>
      <c r="H34" s="258" t="s">
        <v>946</v>
      </c>
      <c r="I34" s="258"/>
    </row>
    <row r="35" spans="1:9">
      <c r="A35" s="341">
        <f t="shared" si="0"/>
        <v>34</v>
      </c>
      <c r="B35" s="258" t="s">
        <v>10680</v>
      </c>
      <c r="C35" s="258" t="s">
        <v>10682</v>
      </c>
      <c r="D35" s="258" t="s">
        <v>10683</v>
      </c>
      <c r="E35" s="258"/>
      <c r="F35" s="258" t="s">
        <v>2665</v>
      </c>
      <c r="G35" s="258"/>
      <c r="H35" s="258" t="s">
        <v>655</v>
      </c>
      <c r="I35" s="258"/>
    </row>
    <row r="36" spans="1:9">
      <c r="A36" s="341">
        <f t="shared" si="0"/>
        <v>35</v>
      </c>
      <c r="B36" s="258" t="s">
        <v>10680</v>
      </c>
      <c r="C36" s="258" t="s">
        <v>10682</v>
      </c>
      <c r="D36" s="258" t="s">
        <v>10683</v>
      </c>
      <c r="E36" s="258"/>
      <c r="F36" s="258" t="s">
        <v>2871</v>
      </c>
      <c r="G36" s="258"/>
      <c r="H36" s="258" t="s">
        <v>703</v>
      </c>
      <c r="I36" s="258"/>
    </row>
    <row r="37" spans="1:9">
      <c r="A37" s="341">
        <f t="shared" si="0"/>
        <v>36</v>
      </c>
      <c r="B37" s="258" t="s">
        <v>10680</v>
      </c>
      <c r="C37" s="258" t="s">
        <v>10682</v>
      </c>
      <c r="D37" s="258" t="s">
        <v>10683</v>
      </c>
      <c r="E37" s="258"/>
      <c r="F37" s="258" t="s">
        <v>2916</v>
      </c>
      <c r="G37" s="258"/>
      <c r="H37" s="258" t="s">
        <v>845</v>
      </c>
      <c r="I37" s="258"/>
    </row>
    <row r="38" spans="1:9">
      <c r="A38" s="341">
        <f t="shared" si="0"/>
        <v>37</v>
      </c>
      <c r="B38" s="258" t="s">
        <v>10680</v>
      </c>
      <c r="C38" s="258" t="s">
        <v>10682</v>
      </c>
      <c r="D38" s="258" t="s">
        <v>10683</v>
      </c>
      <c r="E38" s="258"/>
      <c r="F38" s="258" t="s">
        <v>2877</v>
      </c>
      <c r="G38" s="258"/>
      <c r="H38" s="258" t="s">
        <v>719</v>
      </c>
      <c r="I38" s="258"/>
    </row>
    <row r="39" spans="1:9">
      <c r="A39" s="341">
        <f t="shared" si="0"/>
        <v>38</v>
      </c>
      <c r="B39" s="258" t="s">
        <v>10680</v>
      </c>
      <c r="C39" s="258" t="s">
        <v>10682</v>
      </c>
      <c r="D39" s="258" t="s">
        <v>10683</v>
      </c>
      <c r="E39" s="258"/>
      <c r="F39" s="258" t="s">
        <v>2746</v>
      </c>
      <c r="G39" s="258"/>
      <c r="H39" s="258" t="s">
        <v>570</v>
      </c>
      <c r="I39" s="258"/>
    </row>
    <row r="40" spans="1:9">
      <c r="A40" s="341">
        <f t="shared" si="0"/>
        <v>39</v>
      </c>
      <c r="B40" s="258" t="s">
        <v>10680</v>
      </c>
      <c r="C40" s="258" t="s">
        <v>10682</v>
      </c>
      <c r="D40" s="258" t="s">
        <v>10683</v>
      </c>
      <c r="E40" s="258"/>
      <c r="F40" s="258" t="s">
        <v>2749</v>
      </c>
      <c r="G40" s="258"/>
      <c r="H40" s="258" t="s">
        <v>558</v>
      </c>
      <c r="I40" s="258"/>
    </row>
    <row r="41" spans="1:9">
      <c r="A41" s="341">
        <f t="shared" si="0"/>
        <v>40</v>
      </c>
      <c r="B41" s="258" t="s">
        <v>10680</v>
      </c>
      <c r="C41" s="258" t="s">
        <v>10682</v>
      </c>
      <c r="D41" s="258" t="s">
        <v>10683</v>
      </c>
      <c r="E41" s="258"/>
      <c r="F41" s="258" t="s">
        <v>2743</v>
      </c>
      <c r="G41" s="258"/>
      <c r="H41" s="258" t="s">
        <v>564</v>
      </c>
      <c r="I41" s="258"/>
    </row>
    <row r="42" spans="1:9">
      <c r="A42" s="341">
        <f t="shared" si="0"/>
        <v>41</v>
      </c>
      <c r="B42" s="258" t="s">
        <v>10680</v>
      </c>
      <c r="C42" s="258" t="s">
        <v>10682</v>
      </c>
      <c r="D42" s="258" t="s">
        <v>10683</v>
      </c>
      <c r="E42" s="258"/>
      <c r="F42" s="258" t="s">
        <v>2770</v>
      </c>
      <c r="G42" s="258"/>
      <c r="H42" s="258" t="s">
        <v>593</v>
      </c>
      <c r="I42" s="258"/>
    </row>
    <row r="43" spans="1:9">
      <c r="A43" s="341">
        <f t="shared" si="0"/>
        <v>42</v>
      </c>
      <c r="B43" s="258" t="s">
        <v>10680</v>
      </c>
      <c r="C43" s="258" t="s">
        <v>10682</v>
      </c>
      <c r="D43" s="258" t="s">
        <v>10683</v>
      </c>
      <c r="E43" s="258"/>
      <c r="F43" s="258" t="s">
        <v>2772</v>
      </c>
      <c r="G43" s="258"/>
      <c r="H43" s="258" t="s">
        <v>599</v>
      </c>
      <c r="I43" s="258"/>
    </row>
    <row r="44" spans="1:9">
      <c r="A44" s="341">
        <f t="shared" si="0"/>
        <v>43</v>
      </c>
      <c r="B44" s="258" t="s">
        <v>10680</v>
      </c>
      <c r="C44" s="258" t="s">
        <v>10682</v>
      </c>
      <c r="D44" s="258" t="s">
        <v>10683</v>
      </c>
      <c r="E44" s="258"/>
      <c r="F44" s="258" t="s">
        <v>2765</v>
      </c>
      <c r="G44" s="258"/>
      <c r="H44" s="258" t="s">
        <v>10763</v>
      </c>
      <c r="I44" s="258"/>
    </row>
    <row r="45" spans="1:9">
      <c r="A45" s="341">
        <f t="shared" si="0"/>
        <v>44</v>
      </c>
      <c r="B45" s="258" t="s">
        <v>10680</v>
      </c>
      <c r="C45" s="258" t="s">
        <v>10682</v>
      </c>
      <c r="D45" s="258" t="s">
        <v>10683</v>
      </c>
      <c r="E45" s="258"/>
      <c r="F45" s="258" t="s">
        <v>2761</v>
      </c>
      <c r="G45" s="258"/>
      <c r="H45" s="258" t="s">
        <v>10762</v>
      </c>
      <c r="I45" s="258"/>
    </row>
    <row r="46" spans="1:9">
      <c r="A46" s="341">
        <f t="shared" si="0"/>
        <v>45</v>
      </c>
      <c r="B46" s="258" t="s">
        <v>10680</v>
      </c>
      <c r="C46" s="258" t="s">
        <v>10682</v>
      </c>
      <c r="D46" s="258" t="s">
        <v>10683</v>
      </c>
      <c r="E46" s="258"/>
      <c r="F46" s="258" t="s">
        <v>2913</v>
      </c>
      <c r="G46" s="258"/>
      <c r="H46" s="258" t="s">
        <v>940</v>
      </c>
      <c r="I46" s="258"/>
    </row>
    <row r="47" spans="1:9">
      <c r="A47" s="341">
        <f t="shared" si="0"/>
        <v>46</v>
      </c>
      <c r="B47" s="258" t="s">
        <v>10680</v>
      </c>
      <c r="C47" s="258" t="s">
        <v>10682</v>
      </c>
      <c r="D47" s="258" t="s">
        <v>10683</v>
      </c>
      <c r="E47" s="258"/>
      <c r="F47" s="258" t="s">
        <v>3120</v>
      </c>
      <c r="G47" s="258"/>
      <c r="H47" s="258" t="s">
        <v>736</v>
      </c>
      <c r="I47" s="258"/>
    </row>
    <row r="48" spans="1:9">
      <c r="A48" s="341">
        <f t="shared" si="0"/>
        <v>47</v>
      </c>
      <c r="B48" s="258" t="s">
        <v>10680</v>
      </c>
      <c r="C48" s="258" t="s">
        <v>10682</v>
      </c>
      <c r="D48" s="258" t="s">
        <v>10683</v>
      </c>
      <c r="E48" s="258"/>
      <c r="F48" s="258" t="s">
        <v>2606</v>
      </c>
      <c r="G48" s="258"/>
      <c r="H48" s="258" t="s">
        <v>1051</v>
      </c>
      <c r="I48" s="258"/>
    </row>
    <row r="49" spans="1:9">
      <c r="A49" s="341">
        <f t="shared" si="0"/>
        <v>48</v>
      </c>
      <c r="B49" s="258" t="s">
        <v>10680</v>
      </c>
      <c r="C49" s="258" t="s">
        <v>10682</v>
      </c>
      <c r="D49" s="258" t="s">
        <v>10683</v>
      </c>
      <c r="E49" s="258"/>
      <c r="F49" s="258" t="s">
        <v>2697</v>
      </c>
      <c r="G49" s="258"/>
      <c r="H49" s="258" t="s">
        <v>1022</v>
      </c>
      <c r="I49" s="258"/>
    </row>
    <row r="50" spans="1:9">
      <c r="A50" s="341">
        <f t="shared" si="0"/>
        <v>49</v>
      </c>
      <c r="B50" s="258" t="s">
        <v>10680</v>
      </c>
      <c r="C50" s="258" t="s">
        <v>10682</v>
      </c>
      <c r="D50" s="258" t="s">
        <v>10683</v>
      </c>
      <c r="E50" s="258"/>
      <c r="F50" s="258" t="s">
        <v>2752</v>
      </c>
      <c r="G50" s="258"/>
      <c r="H50" s="258" t="s">
        <v>1517</v>
      </c>
      <c r="I50" s="258"/>
    </row>
    <row r="51" spans="1:9">
      <c r="A51" s="341">
        <f t="shared" si="0"/>
        <v>50</v>
      </c>
      <c r="B51" s="258" t="s">
        <v>10680</v>
      </c>
      <c r="C51" s="258" t="s">
        <v>10682</v>
      </c>
      <c r="D51" s="258" t="s">
        <v>10683</v>
      </c>
      <c r="E51" s="258"/>
      <c r="F51" s="258" t="s">
        <v>2635</v>
      </c>
      <c r="G51" s="258"/>
      <c r="H51" s="258" t="s">
        <v>1145</v>
      </c>
      <c r="I51" s="258"/>
    </row>
    <row r="52" spans="1:9">
      <c r="A52" s="341">
        <f t="shared" si="0"/>
        <v>51</v>
      </c>
      <c r="B52" s="258" t="s">
        <v>10680</v>
      </c>
      <c r="C52" s="258" t="s">
        <v>10682</v>
      </c>
      <c r="D52" s="258" t="s">
        <v>10683</v>
      </c>
      <c r="E52" s="258"/>
      <c r="F52" s="258" t="s">
        <v>2756</v>
      </c>
      <c r="G52" s="258"/>
      <c r="H52" s="258" t="s">
        <v>661</v>
      </c>
      <c r="I52" s="258"/>
    </row>
    <row r="53" spans="1:9">
      <c r="A53" s="341">
        <f t="shared" si="0"/>
        <v>52</v>
      </c>
      <c r="B53" s="258" t="s">
        <v>10680</v>
      </c>
      <c r="C53" s="258" t="s">
        <v>10682</v>
      </c>
      <c r="D53" s="258" t="s">
        <v>10683</v>
      </c>
      <c r="E53" s="258"/>
      <c r="F53" s="258" t="s">
        <v>3149</v>
      </c>
      <c r="G53" s="258"/>
      <c r="H53" s="258" t="s">
        <v>1439</v>
      </c>
      <c r="I53" s="258"/>
    </row>
    <row r="54" spans="1:9">
      <c r="A54" s="341">
        <f t="shared" si="0"/>
        <v>53</v>
      </c>
      <c r="B54" s="258" t="s">
        <v>10680</v>
      </c>
      <c r="C54" s="258" t="s">
        <v>10682</v>
      </c>
      <c r="D54" s="258" t="s">
        <v>10683</v>
      </c>
      <c r="E54" s="258"/>
      <c r="F54" s="258" t="s">
        <v>2622</v>
      </c>
      <c r="G54" s="258"/>
      <c r="H54" s="258" t="s">
        <v>897</v>
      </c>
      <c r="I54" s="258"/>
    </row>
    <row r="55" spans="1:9">
      <c r="A55" s="341">
        <f t="shared" si="0"/>
        <v>54</v>
      </c>
      <c r="B55" s="258" t="s">
        <v>10680</v>
      </c>
      <c r="C55" s="258" t="s">
        <v>10682</v>
      </c>
      <c r="D55" s="258" t="s">
        <v>10683</v>
      </c>
      <c r="E55" s="258"/>
      <c r="F55" s="258" t="s">
        <v>2618</v>
      </c>
      <c r="G55" s="258"/>
      <c r="H55" s="258" t="s">
        <v>1004</v>
      </c>
      <c r="I55" s="258"/>
    </row>
    <row r="56" spans="1:9">
      <c r="A56" s="341">
        <f t="shared" si="0"/>
        <v>55</v>
      </c>
      <c r="B56" s="258" t="s">
        <v>10680</v>
      </c>
      <c r="C56" s="258" t="s">
        <v>10682</v>
      </c>
      <c r="D56" s="258" t="s">
        <v>10683</v>
      </c>
      <c r="E56" s="258"/>
      <c r="F56" s="258" t="s">
        <v>2690</v>
      </c>
      <c r="G56" s="258"/>
      <c r="H56" s="258" t="s">
        <v>882</v>
      </c>
      <c r="I56" s="258"/>
    </row>
    <row r="57" spans="1:9">
      <c r="A57" s="341">
        <f t="shared" si="0"/>
        <v>56</v>
      </c>
      <c r="B57" s="258" t="s">
        <v>10680</v>
      </c>
      <c r="C57" s="258" t="s">
        <v>10682</v>
      </c>
      <c r="D57" s="258" t="s">
        <v>10683</v>
      </c>
      <c r="E57" s="258"/>
      <c r="F57" s="258" t="s">
        <v>2738</v>
      </c>
      <c r="G57" s="258"/>
      <c r="H57" s="258" t="s">
        <v>1039</v>
      </c>
      <c r="I57" s="258"/>
    </row>
    <row r="58" spans="1:9">
      <c r="A58" s="341">
        <f t="shared" si="0"/>
        <v>57</v>
      </c>
      <c r="B58" s="258" t="s">
        <v>10680</v>
      </c>
      <c r="C58" s="258" t="s">
        <v>10682</v>
      </c>
      <c r="D58" s="258" t="s">
        <v>10683</v>
      </c>
      <c r="E58" s="258"/>
      <c r="F58" s="258" t="s">
        <v>2763</v>
      </c>
      <c r="G58" s="258"/>
      <c r="H58" s="258" t="s">
        <v>10764</v>
      </c>
      <c r="I58" s="258"/>
    </row>
    <row r="59" spans="1:9">
      <c r="A59" s="341">
        <f t="shared" si="0"/>
        <v>58</v>
      </c>
      <c r="B59" s="258" t="s">
        <v>10680</v>
      </c>
      <c r="C59" s="258" t="s">
        <v>10682</v>
      </c>
      <c r="D59" s="258" t="s">
        <v>10683</v>
      </c>
      <c r="E59" s="258"/>
      <c r="F59" s="258" t="s">
        <v>3051</v>
      </c>
      <c r="G59" s="258"/>
      <c r="H59" s="258" t="s">
        <v>1902</v>
      </c>
      <c r="I59" s="258"/>
    </row>
    <row r="60" spans="1:9">
      <c r="A60" s="341">
        <f t="shared" si="0"/>
        <v>59</v>
      </c>
      <c r="B60" s="258" t="s">
        <v>10680</v>
      </c>
      <c r="C60" s="258" t="s">
        <v>10682</v>
      </c>
      <c r="D60" s="258" t="s">
        <v>10683</v>
      </c>
      <c r="E60" s="258"/>
      <c r="F60" s="258" t="s">
        <v>3037</v>
      </c>
      <c r="G60" s="258"/>
      <c r="H60" s="258" t="s">
        <v>685</v>
      </c>
      <c r="I60" s="258"/>
    </row>
    <row r="61" spans="1:9">
      <c r="A61" s="341">
        <f t="shared" si="0"/>
        <v>60</v>
      </c>
      <c r="B61" s="258" t="s">
        <v>10680</v>
      </c>
      <c r="C61" s="258" t="s">
        <v>10682</v>
      </c>
      <c r="D61" s="258" t="s">
        <v>10683</v>
      </c>
      <c r="E61" s="258"/>
      <c r="F61" s="258" t="s">
        <v>2680</v>
      </c>
      <c r="G61" s="258"/>
      <c r="H61" s="258" t="s">
        <v>1744</v>
      </c>
      <c r="I61" s="258"/>
    </row>
    <row r="62" spans="1:9">
      <c r="A62" s="341">
        <f t="shared" si="0"/>
        <v>61</v>
      </c>
      <c r="B62" s="258" t="s">
        <v>10680</v>
      </c>
      <c r="C62" s="258" t="s">
        <v>10682</v>
      </c>
      <c r="D62" s="258" t="s">
        <v>10683</v>
      </c>
      <c r="E62" s="258"/>
      <c r="F62" s="258" t="s">
        <v>2774</v>
      </c>
      <c r="G62" s="258"/>
      <c r="H62" s="258" t="s">
        <v>604</v>
      </c>
      <c r="I62" s="258"/>
    </row>
    <row r="63" spans="1:9">
      <c r="A63" s="341">
        <f t="shared" si="0"/>
        <v>62</v>
      </c>
      <c r="B63" s="258" t="s">
        <v>10680</v>
      </c>
      <c r="C63" s="258" t="s">
        <v>10682</v>
      </c>
      <c r="D63" s="258" t="s">
        <v>10683</v>
      </c>
      <c r="E63" s="258"/>
      <c r="F63" s="258" t="s">
        <v>2740</v>
      </c>
      <c r="G63" s="258"/>
      <c r="H63" s="258" t="s">
        <v>1045</v>
      </c>
      <c r="I63" s="258"/>
    </row>
    <row r="64" spans="1:9">
      <c r="A64" s="341">
        <f t="shared" si="0"/>
        <v>63</v>
      </c>
      <c r="B64" s="258" t="s">
        <v>10680</v>
      </c>
      <c r="C64" s="258" t="s">
        <v>10682</v>
      </c>
      <c r="D64" s="258" t="s">
        <v>10683</v>
      </c>
      <c r="E64" s="258"/>
      <c r="F64" s="258" t="s">
        <v>2632</v>
      </c>
      <c r="G64" s="258"/>
      <c r="H64" s="258" t="s">
        <v>679</v>
      </c>
      <c r="I64" s="258"/>
    </row>
    <row r="65" spans="1:9">
      <c r="A65" s="341">
        <f t="shared" si="0"/>
        <v>64</v>
      </c>
      <c r="B65" s="258" t="s">
        <v>10680</v>
      </c>
      <c r="C65" s="258" t="s">
        <v>10682</v>
      </c>
      <c r="D65" s="258" t="s">
        <v>10683</v>
      </c>
      <c r="E65" s="258"/>
      <c r="F65" s="258" t="s">
        <v>2881</v>
      </c>
      <c r="G65" s="258"/>
      <c r="H65" s="258" t="s">
        <v>699</v>
      </c>
      <c r="I65" s="258"/>
    </row>
    <row r="66" spans="1:9">
      <c r="A66" s="341">
        <f t="shared" si="0"/>
        <v>65</v>
      </c>
      <c r="B66" s="258" t="s">
        <v>10680</v>
      </c>
      <c r="C66" s="258" t="s">
        <v>10682</v>
      </c>
      <c r="D66" s="258" t="s">
        <v>10683</v>
      </c>
      <c r="E66" s="258"/>
      <c r="F66" s="258" t="s">
        <v>2879</v>
      </c>
      <c r="G66" s="258"/>
      <c r="H66" s="258" t="s">
        <v>693</v>
      </c>
      <c r="I66" s="258"/>
    </row>
    <row r="67" spans="1:9">
      <c r="A67" s="341">
        <f t="shared" si="0"/>
        <v>66</v>
      </c>
      <c r="B67" s="258" t="s">
        <v>10680</v>
      </c>
      <c r="C67" s="258" t="s">
        <v>10682</v>
      </c>
      <c r="D67" s="258" t="s">
        <v>10683</v>
      </c>
      <c r="E67" s="258"/>
      <c r="F67" s="258" t="s">
        <v>3059</v>
      </c>
      <c r="G67" s="258"/>
      <c r="H67" s="258" t="s">
        <v>833</v>
      </c>
      <c r="I67" s="258"/>
    </row>
    <row r="68" spans="1:9">
      <c r="A68" s="341">
        <f t="shared" ref="A68:A102" si="1" xml:space="preserve"> A67 +1</f>
        <v>67</v>
      </c>
      <c r="B68" s="258" t="s">
        <v>10680</v>
      </c>
      <c r="C68" s="258" t="s">
        <v>10678</v>
      </c>
      <c r="D68" s="258" t="s">
        <v>10679</v>
      </c>
      <c r="E68" s="258"/>
      <c r="F68" s="258" t="s">
        <v>2754</v>
      </c>
      <c r="G68" s="258"/>
      <c r="H68" s="258" t="s">
        <v>611</v>
      </c>
      <c r="I68" s="258"/>
    </row>
    <row r="69" spans="1:9">
      <c r="A69" s="341">
        <f t="shared" si="1"/>
        <v>68</v>
      </c>
      <c r="B69" s="258" t="s">
        <v>10680</v>
      </c>
      <c r="C69" s="258" t="s">
        <v>10678</v>
      </c>
      <c r="D69" s="258" t="s">
        <v>10679</v>
      </c>
      <c r="E69" s="258"/>
      <c r="F69" s="258" t="s">
        <v>2720</v>
      </c>
      <c r="G69" s="258"/>
      <c r="H69" s="258" t="s">
        <v>2285</v>
      </c>
      <c r="I69" s="258"/>
    </row>
    <row r="70" spans="1:9">
      <c r="A70" s="341">
        <f t="shared" si="1"/>
        <v>69</v>
      </c>
      <c r="B70" s="258" t="s">
        <v>10680</v>
      </c>
      <c r="C70" s="258" t="s">
        <v>10678</v>
      </c>
      <c r="D70" s="258" t="s">
        <v>10679</v>
      </c>
      <c r="E70" s="258"/>
      <c r="F70" s="258" t="s">
        <v>3110</v>
      </c>
      <c r="G70" s="258"/>
      <c r="H70" s="258" t="s">
        <v>1523</v>
      </c>
      <c r="I70" s="258"/>
    </row>
    <row r="71" spans="1:9">
      <c r="A71" s="341">
        <f t="shared" si="1"/>
        <v>70</v>
      </c>
      <c r="B71" s="258" t="s">
        <v>10680</v>
      </c>
      <c r="C71" s="258" t="s">
        <v>10678</v>
      </c>
      <c r="D71" s="258" t="s">
        <v>10679</v>
      </c>
      <c r="E71" s="258"/>
      <c r="F71" s="258" t="s">
        <v>2694</v>
      </c>
      <c r="G71" s="258"/>
      <c r="H71" s="258" t="s">
        <v>1010</v>
      </c>
      <c r="I71" s="258"/>
    </row>
    <row r="72" spans="1:9">
      <c r="A72" s="341">
        <f t="shared" si="1"/>
        <v>71</v>
      </c>
      <c r="B72" s="258" t="s">
        <v>10680</v>
      </c>
      <c r="C72" s="258" t="s">
        <v>10678</v>
      </c>
      <c r="D72" s="258" t="s">
        <v>10679</v>
      </c>
      <c r="E72" s="258"/>
      <c r="F72" s="258" t="s">
        <v>2700</v>
      </c>
      <c r="G72" s="258"/>
      <c r="H72" s="258" t="s">
        <v>1016</v>
      </c>
      <c r="I72" s="258"/>
    </row>
    <row r="73" spans="1:9">
      <c r="A73" s="341">
        <f t="shared" si="1"/>
        <v>72</v>
      </c>
      <c r="B73" s="258" t="s">
        <v>10680</v>
      </c>
      <c r="C73" s="258" t="s">
        <v>10678</v>
      </c>
      <c r="D73" s="258" t="s">
        <v>10679</v>
      </c>
      <c r="E73" s="258"/>
      <c r="F73" s="258" t="s">
        <v>2759</v>
      </c>
      <c r="G73" s="258"/>
      <c r="H73" s="258" t="s">
        <v>521</v>
      </c>
      <c r="I73" s="258"/>
    </row>
    <row r="74" spans="1:9">
      <c r="A74" s="341">
        <f t="shared" si="1"/>
        <v>73</v>
      </c>
      <c r="B74" s="258" t="s">
        <v>10680</v>
      </c>
      <c r="C74" s="258" t="s">
        <v>10678</v>
      </c>
      <c r="D74" s="258" t="s">
        <v>10679</v>
      </c>
      <c r="E74" s="258"/>
      <c r="F74" s="258" t="s">
        <v>2767</v>
      </c>
      <c r="G74" s="258"/>
      <c r="H74" s="258" t="s">
        <v>552</v>
      </c>
      <c r="I74" s="258"/>
    </row>
    <row r="75" spans="1:9">
      <c r="A75" s="341">
        <f t="shared" si="1"/>
        <v>74</v>
      </c>
      <c r="B75" s="258" t="s">
        <v>10680</v>
      </c>
      <c r="C75" s="258" t="s">
        <v>10678</v>
      </c>
      <c r="D75" s="258" t="s">
        <v>10679</v>
      </c>
      <c r="E75" s="258"/>
      <c r="F75" s="258" t="s">
        <v>2656</v>
      </c>
      <c r="G75" s="258"/>
      <c r="H75" s="258" t="s">
        <v>1062</v>
      </c>
      <c r="I75" s="258"/>
    </row>
    <row r="76" spans="1:9">
      <c r="A76" s="341">
        <f t="shared" si="1"/>
        <v>75</v>
      </c>
      <c r="B76" s="258" t="s">
        <v>10680</v>
      </c>
      <c r="C76" s="258" t="s">
        <v>10678</v>
      </c>
      <c r="D76" s="258" t="s">
        <v>10679</v>
      </c>
      <c r="E76" s="258"/>
      <c r="F76" s="258" t="s">
        <v>2724</v>
      </c>
      <c r="G76" s="258"/>
      <c r="H76" s="258" t="s">
        <v>1411</v>
      </c>
      <c r="I76" s="258"/>
    </row>
    <row r="77" spans="1:9">
      <c r="A77" s="341">
        <f t="shared" si="1"/>
        <v>76</v>
      </c>
      <c r="B77" s="258" t="s">
        <v>10680</v>
      </c>
      <c r="C77" s="258" t="s">
        <v>10678</v>
      </c>
      <c r="D77" s="258" t="s">
        <v>10679</v>
      </c>
      <c r="E77" s="258"/>
      <c r="F77" s="258" t="s">
        <v>2803</v>
      </c>
      <c r="G77" s="258"/>
      <c r="H77" s="258" t="s">
        <v>1110</v>
      </c>
      <c r="I77" s="258"/>
    </row>
    <row r="78" spans="1:9">
      <c r="A78" s="341">
        <f t="shared" si="1"/>
        <v>77</v>
      </c>
      <c r="B78" s="258" t="s">
        <v>10680</v>
      </c>
      <c r="C78" s="258" t="s">
        <v>10678</v>
      </c>
      <c r="D78" s="258" t="s">
        <v>10679</v>
      </c>
      <c r="E78" s="258"/>
      <c r="F78" s="258" t="s">
        <v>2794</v>
      </c>
      <c r="G78" s="258"/>
      <c r="H78" s="258" t="s">
        <v>1105</v>
      </c>
      <c r="I78" s="258"/>
    </row>
    <row r="79" spans="1:9">
      <c r="A79" s="341">
        <f t="shared" si="1"/>
        <v>78</v>
      </c>
      <c r="B79" s="258" t="s">
        <v>10680</v>
      </c>
      <c r="C79" s="258" t="s">
        <v>10678</v>
      </c>
      <c r="D79" s="258" t="s">
        <v>10679</v>
      </c>
      <c r="E79" s="258"/>
      <c r="F79" s="258" t="s">
        <v>2797</v>
      </c>
      <c r="G79" s="258"/>
      <c r="H79" s="258" t="s">
        <v>1118</v>
      </c>
      <c r="I79" s="258"/>
    </row>
    <row r="80" spans="1:9">
      <c r="A80" s="341">
        <f t="shared" si="1"/>
        <v>79</v>
      </c>
      <c r="B80" s="258" t="s">
        <v>10680</v>
      </c>
      <c r="C80" s="258" t="s">
        <v>10678</v>
      </c>
      <c r="D80" s="258" t="s">
        <v>10679</v>
      </c>
      <c r="E80" s="258"/>
      <c r="F80" s="258" t="s">
        <v>2875</v>
      </c>
      <c r="G80" s="258"/>
      <c r="H80" s="258" t="s">
        <v>714</v>
      </c>
      <c r="I80" s="258"/>
    </row>
    <row r="81" spans="1:9">
      <c r="A81" s="341">
        <f t="shared" si="1"/>
        <v>80</v>
      </c>
      <c r="B81" s="258" t="s">
        <v>10680</v>
      </c>
      <c r="C81" s="258" t="s">
        <v>10678</v>
      </c>
      <c r="D81" s="258" t="s">
        <v>10679</v>
      </c>
      <c r="E81" s="258"/>
      <c r="F81" s="258" t="s">
        <v>2612</v>
      </c>
      <c r="G81" s="258"/>
      <c r="H81" s="258" t="s">
        <v>673</v>
      </c>
      <c r="I81" s="258"/>
    </row>
    <row r="82" spans="1:9">
      <c r="A82" s="341">
        <f t="shared" si="1"/>
        <v>81</v>
      </c>
      <c r="B82" s="258" t="s">
        <v>10680</v>
      </c>
      <c r="C82" s="258" t="s">
        <v>10678</v>
      </c>
      <c r="D82" s="258" t="s">
        <v>10679</v>
      </c>
      <c r="E82" s="258"/>
      <c r="F82" s="258" t="s">
        <v>2626</v>
      </c>
      <c r="G82" s="258"/>
      <c r="H82" s="258" t="s">
        <v>874</v>
      </c>
      <c r="I82" s="258"/>
    </row>
    <row r="83" spans="1:9">
      <c r="A83" s="341">
        <f t="shared" si="1"/>
        <v>82</v>
      </c>
      <c r="B83" s="258" t="s">
        <v>10680</v>
      </c>
      <c r="C83" s="258" t="s">
        <v>10678</v>
      </c>
      <c r="D83" s="258" t="s">
        <v>10679</v>
      </c>
      <c r="E83" s="258"/>
      <c r="F83" s="258" t="s">
        <v>2658</v>
      </c>
      <c r="G83" s="258"/>
      <c r="H83" s="258" t="s">
        <v>648</v>
      </c>
      <c r="I83" s="258"/>
    </row>
    <row r="84" spans="1:9">
      <c r="A84" s="341">
        <f t="shared" si="1"/>
        <v>83</v>
      </c>
      <c r="B84" s="258" t="s">
        <v>10680</v>
      </c>
      <c r="C84" s="258" t="s">
        <v>10678</v>
      </c>
      <c r="D84" s="258" t="s">
        <v>10679</v>
      </c>
      <c r="E84" s="258"/>
      <c r="F84" s="258" t="s">
        <v>3117</v>
      </c>
      <c r="G84" s="258"/>
      <c r="H84" s="258" t="s">
        <v>729</v>
      </c>
      <c r="I84" s="258"/>
    </row>
    <row r="85" spans="1:9">
      <c r="A85" s="341">
        <f t="shared" si="1"/>
        <v>84</v>
      </c>
      <c r="B85" s="258" t="s">
        <v>10680</v>
      </c>
      <c r="C85" s="258" t="s">
        <v>10678</v>
      </c>
      <c r="D85" s="258" t="s">
        <v>10679</v>
      </c>
      <c r="E85" s="258"/>
      <c r="F85" s="258" t="s">
        <v>2800</v>
      </c>
      <c r="G85" s="258"/>
      <c r="H85" s="258" t="s">
        <v>1114</v>
      </c>
      <c r="I85" s="258"/>
    </row>
    <row r="86" spans="1:9">
      <c r="A86" s="341">
        <f t="shared" si="1"/>
        <v>85</v>
      </c>
      <c r="B86" s="258" t="s">
        <v>10680</v>
      </c>
      <c r="C86" s="258" t="s">
        <v>10678</v>
      </c>
      <c r="D86" s="258" t="s">
        <v>10679</v>
      </c>
      <c r="E86" s="258"/>
      <c r="F86" s="258" t="s">
        <v>2639</v>
      </c>
      <c r="G86" s="258"/>
      <c r="H86" s="258" t="s">
        <v>642</v>
      </c>
      <c r="I86" s="258"/>
    </row>
    <row r="87" spans="1:9">
      <c r="A87" s="341">
        <f t="shared" si="1"/>
        <v>86</v>
      </c>
      <c r="B87" s="258" t="s">
        <v>10680</v>
      </c>
      <c r="C87" s="258" t="s">
        <v>10678</v>
      </c>
      <c r="D87" s="258" t="s">
        <v>10679</v>
      </c>
      <c r="E87" s="258"/>
      <c r="F87" s="258" t="s">
        <v>3136</v>
      </c>
      <c r="G87" s="258"/>
      <c r="H87" s="258" t="s">
        <v>2097</v>
      </c>
      <c r="I87" s="258"/>
    </row>
    <row r="88" spans="1:9">
      <c r="A88" s="341">
        <f t="shared" si="1"/>
        <v>87</v>
      </c>
      <c r="B88" s="258" t="s">
        <v>10680</v>
      </c>
      <c r="C88" s="258" t="s">
        <v>10678</v>
      </c>
      <c r="D88" s="258" t="s">
        <v>10679</v>
      </c>
      <c r="E88" s="258"/>
      <c r="F88" s="258" t="s">
        <v>3145</v>
      </c>
      <c r="G88" s="258"/>
      <c r="H88" s="258" t="s">
        <v>2103</v>
      </c>
      <c r="I88" s="258"/>
    </row>
    <row r="89" spans="1:9">
      <c r="A89" s="341">
        <f t="shared" si="1"/>
        <v>88</v>
      </c>
      <c r="B89" s="258" t="s">
        <v>10680</v>
      </c>
      <c r="C89" s="258" t="s">
        <v>10678</v>
      </c>
      <c r="D89" s="258" t="s">
        <v>10679</v>
      </c>
      <c r="E89" s="258"/>
      <c r="F89" s="258" t="s">
        <v>3139</v>
      </c>
      <c r="G89" s="258"/>
      <c r="H89" s="258" t="s">
        <v>2099</v>
      </c>
      <c r="I89" s="258"/>
    </row>
    <row r="90" spans="1:9">
      <c r="A90" s="341">
        <f t="shared" si="1"/>
        <v>89</v>
      </c>
      <c r="B90" s="258" t="s">
        <v>10680</v>
      </c>
      <c r="C90" s="258" t="s">
        <v>10678</v>
      </c>
      <c r="D90" s="258" t="s">
        <v>10679</v>
      </c>
      <c r="E90" s="258"/>
      <c r="F90" s="258" t="s">
        <v>2885</v>
      </c>
      <c r="G90" s="258"/>
      <c r="H90" s="258" t="s">
        <v>909</v>
      </c>
      <c r="I90" s="258"/>
    </row>
    <row r="91" spans="1:9">
      <c r="A91" s="341">
        <f t="shared" si="1"/>
        <v>90</v>
      </c>
      <c r="B91" s="258" t="s">
        <v>10680</v>
      </c>
      <c r="C91" s="258" t="s">
        <v>10678</v>
      </c>
      <c r="D91" s="258" t="s">
        <v>10679</v>
      </c>
      <c r="E91" s="258"/>
      <c r="F91" s="258" t="s">
        <v>2678</v>
      </c>
      <c r="G91" s="258"/>
      <c r="H91" s="258" t="s">
        <v>970</v>
      </c>
      <c r="I91" s="258"/>
    </row>
    <row r="92" spans="1:9">
      <c r="A92" s="341">
        <f t="shared" si="1"/>
        <v>91</v>
      </c>
      <c r="B92" s="258" t="s">
        <v>10680</v>
      </c>
      <c r="C92" s="258" t="s">
        <v>10678</v>
      </c>
      <c r="D92" s="258" t="s">
        <v>10679</v>
      </c>
      <c r="E92" s="258"/>
      <c r="F92" s="258" t="s">
        <v>2676</v>
      </c>
      <c r="G92" s="258"/>
      <c r="H92" s="258" t="s">
        <v>952</v>
      </c>
      <c r="I92" s="258"/>
    </row>
    <row r="93" spans="1:9">
      <c r="A93" s="341">
        <f t="shared" si="1"/>
        <v>92</v>
      </c>
      <c r="B93" s="258" t="s">
        <v>10680</v>
      </c>
      <c r="C93" s="258" t="s">
        <v>10678</v>
      </c>
      <c r="D93" s="258" t="s">
        <v>10679</v>
      </c>
      <c r="E93" s="258"/>
      <c r="F93" s="258" t="s">
        <v>2873</v>
      </c>
      <c r="G93" s="258"/>
      <c r="H93" s="258" t="s">
        <v>709</v>
      </c>
      <c r="I93" s="258"/>
    </row>
    <row r="94" spans="1:9">
      <c r="A94" s="341">
        <f t="shared" si="1"/>
        <v>93</v>
      </c>
      <c r="B94" s="258" t="s">
        <v>10680</v>
      </c>
      <c r="C94" s="258" t="s">
        <v>10678</v>
      </c>
      <c r="D94" s="258" t="s">
        <v>10679</v>
      </c>
      <c r="E94" s="258"/>
      <c r="F94" s="258" t="s">
        <v>3055</v>
      </c>
      <c r="G94" s="258"/>
      <c r="H94" s="258" t="s">
        <v>2026</v>
      </c>
      <c r="I94" s="258"/>
    </row>
    <row r="95" spans="1:9">
      <c r="A95" s="341">
        <f t="shared" si="1"/>
        <v>94</v>
      </c>
      <c r="B95" s="258" t="s">
        <v>10680</v>
      </c>
      <c r="C95" s="258" t="s">
        <v>10678</v>
      </c>
      <c r="D95" s="258" t="s">
        <v>10679</v>
      </c>
      <c r="E95" s="258"/>
      <c r="F95" s="258" t="s">
        <v>2832</v>
      </c>
      <c r="G95" s="258"/>
      <c r="H95" s="258" t="s">
        <v>758</v>
      </c>
      <c r="I95" s="258"/>
    </row>
    <row r="96" spans="1:9">
      <c r="A96" s="341">
        <f t="shared" si="1"/>
        <v>95</v>
      </c>
      <c r="B96" s="258" t="s">
        <v>10680</v>
      </c>
      <c r="C96" s="258" t="s">
        <v>10678</v>
      </c>
      <c r="D96" s="258" t="s">
        <v>10679</v>
      </c>
      <c r="E96" s="258"/>
      <c r="F96" s="258" t="s">
        <v>2837</v>
      </c>
      <c r="G96" s="258"/>
      <c r="H96" s="258" t="s">
        <v>1244</v>
      </c>
      <c r="I96" s="258"/>
    </row>
    <row r="97" spans="1:9">
      <c r="A97" s="341">
        <f t="shared" si="1"/>
        <v>96</v>
      </c>
      <c r="B97" s="258" t="s">
        <v>10680</v>
      </c>
      <c r="C97" s="258" t="s">
        <v>10678</v>
      </c>
      <c r="D97" s="258" t="s">
        <v>10679</v>
      </c>
      <c r="E97" s="258"/>
      <c r="F97" s="258" t="s">
        <v>3113</v>
      </c>
      <c r="G97" s="258"/>
      <c r="H97" s="258" t="s">
        <v>903</v>
      </c>
      <c r="I97" s="258"/>
    </row>
    <row r="98" spans="1:9">
      <c r="A98" s="341">
        <f t="shared" si="1"/>
        <v>97</v>
      </c>
      <c r="B98" s="258" t="s">
        <v>10680</v>
      </c>
      <c r="C98" s="258" t="s">
        <v>10678</v>
      </c>
      <c r="D98" s="258" t="s">
        <v>10679</v>
      </c>
      <c r="E98" s="258"/>
      <c r="F98" s="258" t="s">
        <v>2840</v>
      </c>
      <c r="G98" s="258"/>
      <c r="H98" s="258" t="s">
        <v>753</v>
      </c>
      <c r="I98" s="258"/>
    </row>
    <row r="99" spans="1:9">
      <c r="A99" s="341">
        <f t="shared" si="1"/>
        <v>98</v>
      </c>
      <c r="B99" s="258" t="s">
        <v>10680</v>
      </c>
      <c r="C99" s="258" t="s">
        <v>10678</v>
      </c>
      <c r="D99" s="258" t="s">
        <v>10679</v>
      </c>
      <c r="E99" s="258"/>
      <c r="F99" s="258" t="s">
        <v>2906</v>
      </c>
      <c r="G99" s="258"/>
      <c r="H99" s="258" t="s">
        <v>1068</v>
      </c>
      <c r="I99" s="258"/>
    </row>
    <row r="100" spans="1:9">
      <c r="A100" s="341">
        <f t="shared" si="1"/>
        <v>99</v>
      </c>
      <c r="B100" s="258" t="s">
        <v>10680</v>
      </c>
      <c r="C100" s="258" t="s">
        <v>10678</v>
      </c>
      <c r="D100" s="258" t="s">
        <v>10679</v>
      </c>
      <c r="E100" s="258"/>
      <c r="F100" s="258" t="s">
        <v>3040</v>
      </c>
      <c r="G100" s="258"/>
      <c r="H100" s="258" t="s">
        <v>1253</v>
      </c>
      <c r="I100" s="258"/>
    </row>
    <row r="101" spans="1:9">
      <c r="A101" s="341">
        <f t="shared" si="1"/>
        <v>100</v>
      </c>
      <c r="B101" s="258" t="s">
        <v>10680</v>
      </c>
      <c r="C101" s="258" t="s">
        <v>10678</v>
      </c>
      <c r="D101" s="258" t="s">
        <v>10679</v>
      </c>
      <c r="E101" s="258"/>
      <c r="F101" s="258" t="s">
        <v>3067</v>
      </c>
      <c r="G101" s="258"/>
      <c r="H101" s="258" t="s">
        <v>985</v>
      </c>
      <c r="I101" s="258"/>
    </row>
    <row r="102" spans="1:9">
      <c r="A102" s="341">
        <f t="shared" si="1"/>
        <v>101</v>
      </c>
      <c r="B102" s="258" t="s">
        <v>10680</v>
      </c>
      <c r="C102" s="258" t="s">
        <v>10678</v>
      </c>
      <c r="D102" s="258" t="s">
        <v>10679</v>
      </c>
      <c r="E102" s="258"/>
      <c r="F102" s="258" t="s">
        <v>3893</v>
      </c>
      <c r="G102" s="258"/>
      <c r="H102" s="258" t="s">
        <v>1100</v>
      </c>
      <c r="I102" s="258"/>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dimension ref="A1:X152"/>
  <sheetViews>
    <sheetView zoomScale="80" zoomScaleNormal="80" workbookViewId="0">
      <pane xSplit="4" ySplit="3" topLeftCell="E34" activePane="bottomRight" state="frozen"/>
      <selection pane="topRight" activeCell="E1" sqref="E1"/>
      <selection pane="bottomLeft" activeCell="A4" sqref="A4"/>
      <selection pane="bottomRight" activeCell="I39" sqref="I39:K39"/>
    </sheetView>
  </sheetViews>
  <sheetFormatPr defaultRowHeight="15.75"/>
  <cols>
    <col min="1" max="1" width="20.140625" style="258" customWidth="1"/>
    <col min="2" max="2" width="8" style="258" customWidth="1"/>
    <col min="3" max="3" width="6.42578125" style="258" customWidth="1"/>
    <col min="4" max="4" width="7.85546875" style="258" customWidth="1"/>
    <col min="5" max="5" width="30" style="258" customWidth="1"/>
    <col min="6" max="6" width="16.140625" style="258" bestFit="1" customWidth="1"/>
    <col min="7" max="7" width="20.85546875" style="258" customWidth="1"/>
    <col min="8" max="8" width="15.28515625" style="258" customWidth="1"/>
    <col min="9" max="9" width="13.42578125" style="258" customWidth="1"/>
    <col min="10" max="10" width="42.5703125" style="258" customWidth="1"/>
    <col min="11" max="11" width="68.7109375" style="258" customWidth="1"/>
    <col min="12" max="12" width="11" style="258" customWidth="1"/>
    <col min="13" max="13" width="18.7109375" style="258" customWidth="1"/>
    <col min="14" max="14" width="16.140625" style="258" customWidth="1"/>
    <col min="15" max="15" width="15.28515625" style="258" customWidth="1"/>
    <col min="16" max="16" width="33.5703125" style="258" customWidth="1"/>
    <col min="17" max="17" width="40.5703125" style="261" customWidth="1"/>
    <col min="18" max="18" width="24.28515625" customWidth="1"/>
    <col min="19" max="19" width="22.42578125" style="321" customWidth="1"/>
    <col min="20" max="20" width="17.85546875" style="321" customWidth="1"/>
    <col min="21" max="21" width="22.5703125" style="321" customWidth="1"/>
    <col min="22" max="22" width="34.42578125" style="321" customWidth="1"/>
    <col min="23" max="23" width="6" customWidth="1"/>
  </cols>
  <sheetData>
    <row r="1" spans="1:24">
      <c r="A1" s="287"/>
      <c r="B1" s="287"/>
      <c r="C1" s="413" t="s">
        <v>9735</v>
      </c>
      <c r="D1" s="414"/>
      <c r="E1" s="414"/>
      <c r="F1" s="414"/>
      <c r="G1" s="414"/>
      <c r="H1" s="414"/>
      <c r="I1" s="414"/>
      <c r="J1" s="415"/>
      <c r="K1" s="416" t="s">
        <v>9736</v>
      </c>
      <c r="L1" s="416"/>
      <c r="M1" s="416"/>
      <c r="N1" s="416"/>
      <c r="O1" s="416"/>
      <c r="P1" s="416"/>
      <c r="Q1" s="416"/>
      <c r="R1" s="417" t="s">
        <v>10234</v>
      </c>
      <c r="S1" s="417"/>
      <c r="T1" s="418"/>
      <c r="U1" s="418"/>
      <c r="V1" s="418"/>
    </row>
    <row r="2" spans="1:24" s="284" customFormat="1" ht="16.5">
      <c r="A2" s="288"/>
      <c r="B2" s="288"/>
      <c r="C2" s="253" t="s">
        <v>9737</v>
      </c>
      <c r="D2" s="253" t="s">
        <v>9337</v>
      </c>
      <c r="E2" s="253" t="s">
        <v>9738</v>
      </c>
      <c r="F2" s="253" t="s">
        <v>9739</v>
      </c>
      <c r="G2" s="256" t="s">
        <v>9740</v>
      </c>
      <c r="H2" s="253" t="s">
        <v>9741</v>
      </c>
      <c r="I2" s="253" t="s">
        <v>10506</v>
      </c>
      <c r="J2" s="253" t="s">
        <v>10507</v>
      </c>
      <c r="K2" s="253" t="s">
        <v>9742</v>
      </c>
      <c r="L2" s="253" t="s">
        <v>9009</v>
      </c>
      <c r="M2" s="253" t="s">
        <v>9743</v>
      </c>
      <c r="N2" s="253" t="s">
        <v>9744</v>
      </c>
      <c r="O2" s="253" t="s">
        <v>9745</v>
      </c>
      <c r="P2" s="253" t="s">
        <v>9320</v>
      </c>
      <c r="Q2" s="254" t="s">
        <v>9746</v>
      </c>
      <c r="R2" s="254" t="s">
        <v>10235</v>
      </c>
      <c r="S2" s="253" t="s">
        <v>10236</v>
      </c>
      <c r="T2" s="316" t="s">
        <v>10237</v>
      </c>
      <c r="U2" s="316" t="s">
        <v>10238</v>
      </c>
      <c r="V2" s="316" t="s">
        <v>10239</v>
      </c>
    </row>
    <row r="3" spans="1:24" ht="49.5">
      <c r="A3" s="300" t="s">
        <v>9747</v>
      </c>
      <c r="B3" s="300" t="s">
        <v>9748</v>
      </c>
      <c r="C3" s="260" t="s">
        <v>9749</v>
      </c>
      <c r="D3" s="254" t="s">
        <v>3413</v>
      </c>
      <c r="E3" s="256" t="s">
        <v>9750</v>
      </c>
      <c r="F3" s="256" t="s">
        <v>3541</v>
      </c>
      <c r="G3" s="256" t="s">
        <v>9751</v>
      </c>
      <c r="H3" s="256" t="s">
        <v>3369</v>
      </c>
      <c r="I3" s="256" t="s">
        <v>9752</v>
      </c>
      <c r="J3" s="256" t="s">
        <v>9753</v>
      </c>
      <c r="L3" s="301"/>
      <c r="M3" s="301"/>
      <c r="N3" s="301"/>
      <c r="O3" s="301"/>
      <c r="P3" s="302"/>
      <c r="Q3" s="312"/>
      <c r="R3" s="317"/>
      <c r="S3" s="317"/>
      <c r="T3" s="317"/>
      <c r="U3" s="317"/>
      <c r="V3" s="317"/>
      <c r="X3" t="s">
        <v>10731</v>
      </c>
    </row>
    <row r="4" spans="1:24" ht="82.5">
      <c r="A4" s="260" t="s">
        <v>502</v>
      </c>
      <c r="B4" s="260" t="s">
        <v>69</v>
      </c>
      <c r="C4" s="260" t="s">
        <v>2219</v>
      </c>
      <c r="D4" s="289" t="str">
        <f>VLOOKUP(A4,欄位基本設定!$B:$S,18,FALSE)&amp;""</f>
        <v>X0110</v>
      </c>
      <c r="E4" s="255" t="s">
        <v>2568</v>
      </c>
      <c r="F4" s="255"/>
      <c r="G4" s="255"/>
      <c r="H4" s="255"/>
      <c r="I4" s="255" t="s">
        <v>9754</v>
      </c>
      <c r="J4" s="313" t="str">
        <f t="shared" ref="J4:J49" si="0">"PG_DYNC_VALI.SP_"&amp;I4</f>
        <v>PG_DYNC_VALI.SP_V_001</v>
      </c>
      <c r="K4" s="254" t="s">
        <v>10699</v>
      </c>
      <c r="L4" s="255" t="s">
        <v>9755</v>
      </c>
      <c r="M4" s="255" t="s">
        <v>52</v>
      </c>
      <c r="N4" s="255"/>
      <c r="O4" s="255"/>
      <c r="P4" s="256" t="s">
        <v>9756</v>
      </c>
      <c r="Q4" s="257"/>
      <c r="R4" s="318" t="s">
        <v>10240</v>
      </c>
      <c r="S4" s="318"/>
      <c r="T4" s="318"/>
      <c r="U4" s="318"/>
      <c r="V4" s="318"/>
      <c r="X4" t="str">
        <f t="shared" ref="X4:X35" si="1">"INSERT INTO CIFX.TB_COL_BUSINESS_RULE (COL_ID, COLUMN_CODE, TX_ID, SENDER_CODE, CERT_TYPE, CHANGE_TYPE, RULE_ID, RULE_PROCESS, ENABLE) VALUES ("&amp;C4&amp;",'"&amp;D4&amp;"','"&amp;E4&amp;"','"&amp;F4&amp;"','"&amp;G4&amp;"','"&amp;H4&amp;"','"&amp;I4&amp;"','"&amp;J4&amp;"','Y');"</f>
        <v>INSERT INTO CIFX.TB_COL_BUSINESS_RULE (COL_ID, COLUMN_CODE, TX_ID, SENDER_CODE, CERT_TYPE, CHANGE_TYPE, RULE_ID, RULE_PROCESS, ENABLE) VALUES (1,'X0110','createCorporateCust','','','','V_001','PG_DYNC_VALI.SP_V_001','Y');</v>
      </c>
    </row>
    <row r="5" spans="1:24" ht="49.5">
      <c r="A5" s="260" t="s">
        <v>508</v>
      </c>
      <c r="B5" s="260" t="s">
        <v>69</v>
      </c>
      <c r="C5" s="329" t="s">
        <v>10490</v>
      </c>
      <c r="D5" s="289" t="str">
        <f>VLOOKUP(A5,欄位基本設定!$B:$S,18,FALSE)&amp;""</f>
        <v>X0103</v>
      </c>
      <c r="E5" s="255"/>
      <c r="F5" s="255"/>
      <c r="G5" s="255"/>
      <c r="H5" s="255"/>
      <c r="I5" s="255" t="s">
        <v>9757</v>
      </c>
      <c r="J5" s="313" t="str">
        <f t="shared" si="0"/>
        <v>PG_DYNC_VALI.SP_V_003</v>
      </c>
      <c r="K5" s="253" t="s">
        <v>9758</v>
      </c>
      <c r="L5" s="255" t="s">
        <v>9759</v>
      </c>
      <c r="M5" s="255" t="s">
        <v>9760</v>
      </c>
      <c r="N5" s="255"/>
      <c r="O5" s="255"/>
      <c r="P5" s="256"/>
      <c r="Q5" s="257"/>
      <c r="R5" s="318"/>
      <c r="S5" s="318" t="s">
        <v>10241</v>
      </c>
      <c r="T5" s="318"/>
      <c r="U5" s="318"/>
      <c r="V5" s="318"/>
      <c r="X5" t="str">
        <f t="shared" si="1"/>
        <v>INSERT INTO CIFX.TB_COL_BUSINESS_RULE (COL_ID, COLUMN_CODE, TX_ID, SENDER_CODE, CERT_TYPE, CHANGE_TYPE, RULE_ID, RULE_PROCESS, ENABLE) VALUES (2,'X0103','','','','','V_003','PG_DYNC_VALI.SP_V_003','Y');</v>
      </c>
    </row>
    <row r="6" spans="1:24" ht="66">
      <c r="A6" s="253" t="s">
        <v>657</v>
      </c>
      <c r="B6" s="260" t="s">
        <v>69</v>
      </c>
      <c r="C6" s="329" t="s">
        <v>10491</v>
      </c>
      <c r="D6" s="289" t="str">
        <f>VLOOKUP(A6,欄位基本設定!$B:$S,18,FALSE)&amp;""</f>
        <v>X0150</v>
      </c>
      <c r="E6" s="255"/>
      <c r="F6" s="255"/>
      <c r="G6" s="255"/>
      <c r="H6" s="255"/>
      <c r="I6" s="255" t="s">
        <v>9761</v>
      </c>
      <c r="J6" s="313" t="str">
        <f t="shared" si="0"/>
        <v>PG_DYNC_VALI.SP_V_004</v>
      </c>
      <c r="K6" s="254" t="s">
        <v>9762</v>
      </c>
      <c r="L6" s="255" t="s">
        <v>9763</v>
      </c>
      <c r="M6" s="255" t="s">
        <v>9764</v>
      </c>
      <c r="N6" s="255"/>
      <c r="O6" s="255"/>
      <c r="P6" s="256"/>
      <c r="Q6" s="257"/>
      <c r="R6" s="318"/>
      <c r="S6" s="318" t="s">
        <v>10242</v>
      </c>
      <c r="T6" s="318"/>
      <c r="U6" s="318"/>
      <c r="V6" s="318"/>
      <c r="X6" t="str">
        <f t="shared" si="1"/>
        <v>INSERT INTO CIFX.TB_COL_BUSINESS_RULE (COL_ID, COLUMN_CODE, TX_ID, SENDER_CODE, CERT_TYPE, CHANGE_TYPE, RULE_ID, RULE_PROCESS, ENABLE) VALUES (3,'X0150','','','','','V_004','PG_DYNC_VALI.SP_V_004','Y');</v>
      </c>
    </row>
    <row r="7" spans="1:24" ht="49.5">
      <c r="A7" s="253" t="s">
        <v>657</v>
      </c>
      <c r="B7" s="260" t="s">
        <v>69</v>
      </c>
      <c r="C7" s="329" t="s">
        <v>10492</v>
      </c>
      <c r="D7" s="289" t="str">
        <f>VLOOKUP(A7,欄位基本設定!$B:$S,18,FALSE)&amp;""</f>
        <v>X0150</v>
      </c>
      <c r="E7" s="255"/>
      <c r="F7" s="255"/>
      <c r="G7" s="255"/>
      <c r="H7" s="255"/>
      <c r="I7" s="255" t="s">
        <v>9765</v>
      </c>
      <c r="J7" s="313" t="str">
        <f t="shared" si="0"/>
        <v>PG_DYNC_VALI.SP_V_005</v>
      </c>
      <c r="K7" s="254" t="s">
        <v>10701</v>
      </c>
      <c r="L7" s="255" t="s">
        <v>9763</v>
      </c>
      <c r="M7" s="255" t="s">
        <v>9767</v>
      </c>
      <c r="N7" s="255" t="s">
        <v>9768</v>
      </c>
      <c r="O7" s="255"/>
      <c r="P7" s="256"/>
      <c r="Q7" s="257" t="s">
        <v>9769</v>
      </c>
      <c r="R7" s="318"/>
      <c r="S7" s="318" t="s">
        <v>10243</v>
      </c>
      <c r="T7" s="318"/>
      <c r="U7" s="318"/>
      <c r="V7" s="318"/>
      <c r="X7" t="str">
        <f t="shared" si="1"/>
        <v>INSERT INTO CIFX.TB_COL_BUSINESS_RULE (COL_ID, COLUMN_CODE, TX_ID, SENDER_CODE, CERT_TYPE, CHANGE_TYPE, RULE_ID, RULE_PROCESS, ENABLE) VALUES (4,'X0150','','','','','V_005','PG_DYNC_VALI.SP_V_005','Y');</v>
      </c>
    </row>
    <row r="8" spans="1:24" ht="66">
      <c r="A8" s="253" t="s">
        <v>657</v>
      </c>
      <c r="B8" s="260" t="s">
        <v>69</v>
      </c>
      <c r="C8" s="260" t="s">
        <v>4081</v>
      </c>
      <c r="D8" s="289" t="str">
        <f>VLOOKUP(A8,欄位基本設定!$B:$S,18,FALSE)&amp;""</f>
        <v>X0150</v>
      </c>
      <c r="E8" s="255"/>
      <c r="F8" s="255"/>
      <c r="G8" s="255"/>
      <c r="H8" s="255"/>
      <c r="I8" s="255" t="s">
        <v>9770</v>
      </c>
      <c r="J8" s="313" t="str">
        <f t="shared" si="0"/>
        <v>PG_DYNC_VALI.SP_V_006</v>
      </c>
      <c r="K8" s="254" t="s">
        <v>9771</v>
      </c>
      <c r="L8" s="255" t="s">
        <v>9763</v>
      </c>
      <c r="M8" s="255" t="s">
        <v>9772</v>
      </c>
      <c r="N8" s="255" t="s">
        <v>677</v>
      </c>
      <c r="O8" s="255"/>
      <c r="P8" s="256"/>
      <c r="Q8" s="257"/>
      <c r="R8" s="318"/>
      <c r="S8" s="318" t="s">
        <v>10244</v>
      </c>
      <c r="T8" s="318"/>
      <c r="U8" s="318"/>
      <c r="V8" s="318"/>
      <c r="X8" t="str">
        <f t="shared" si="1"/>
        <v>INSERT INTO CIFX.TB_COL_BUSINESS_RULE (COL_ID, COLUMN_CODE, TX_ID, SENDER_CODE, CERT_TYPE, CHANGE_TYPE, RULE_ID, RULE_PROCESS, ENABLE) VALUES (5,'X0150','','','','','V_006','PG_DYNC_VALI.SP_V_006','Y');</v>
      </c>
    </row>
    <row r="9" spans="1:24" ht="49.5">
      <c r="A9" s="253" t="s">
        <v>657</v>
      </c>
      <c r="B9" s="260" t="s">
        <v>69</v>
      </c>
      <c r="C9" s="329" t="s">
        <v>4082</v>
      </c>
      <c r="D9" s="289" t="str">
        <f>VLOOKUP(A9,欄位基本設定!$B:$S,18,FALSE)&amp;""</f>
        <v>X0150</v>
      </c>
      <c r="E9" s="255"/>
      <c r="F9" s="255"/>
      <c r="G9" s="255"/>
      <c r="H9" s="255"/>
      <c r="I9" s="255" t="s">
        <v>9773</v>
      </c>
      <c r="J9" s="313" t="str">
        <f t="shared" si="0"/>
        <v>PG_DYNC_VALI.SP_V_007</v>
      </c>
      <c r="K9" s="254" t="s">
        <v>10700</v>
      </c>
      <c r="L9" s="255" t="s">
        <v>9763</v>
      </c>
      <c r="M9" s="255" t="s">
        <v>9775</v>
      </c>
      <c r="N9" s="255" t="s">
        <v>677</v>
      </c>
      <c r="O9" s="255"/>
      <c r="P9" s="256"/>
      <c r="Q9" s="257"/>
      <c r="R9" s="318"/>
      <c r="S9" s="318" t="s">
        <v>10245</v>
      </c>
      <c r="T9" s="318"/>
      <c r="U9" s="318"/>
      <c r="V9" s="318"/>
      <c r="X9" t="str">
        <f t="shared" si="1"/>
        <v>INSERT INTO CIFX.TB_COL_BUSINESS_RULE (COL_ID, COLUMN_CODE, TX_ID, SENDER_CODE, CERT_TYPE, CHANGE_TYPE, RULE_ID, RULE_PROCESS, ENABLE) VALUES (6,'X0150','','','','','V_007','PG_DYNC_VALI.SP_V_007','Y');</v>
      </c>
    </row>
    <row r="10" spans="1:24" ht="115.5">
      <c r="A10" s="253" t="s">
        <v>657</v>
      </c>
      <c r="B10" s="260" t="s">
        <v>69</v>
      </c>
      <c r="C10" s="329" t="s">
        <v>4083</v>
      </c>
      <c r="D10" s="289" t="str">
        <f>VLOOKUP(A10,欄位基本設定!$B:$S,18,FALSE)&amp;""</f>
        <v>X0150</v>
      </c>
      <c r="E10" s="253"/>
      <c r="F10" s="253"/>
      <c r="G10" s="254" t="s">
        <v>9776</v>
      </c>
      <c r="H10" s="254"/>
      <c r="I10" s="254" t="s">
        <v>9777</v>
      </c>
      <c r="J10" s="313" t="str">
        <f t="shared" si="0"/>
        <v>PG_DYNC_VALI.SP_V_008</v>
      </c>
      <c r="K10" s="254" t="s">
        <v>9778</v>
      </c>
      <c r="L10" s="255" t="s">
        <v>9763</v>
      </c>
      <c r="M10" s="255" t="s">
        <v>9779</v>
      </c>
      <c r="N10" s="253" t="s">
        <v>498</v>
      </c>
      <c r="O10" s="254"/>
      <c r="P10" s="256" t="s">
        <v>9780</v>
      </c>
      <c r="Q10" s="257"/>
      <c r="R10" s="318"/>
      <c r="S10" s="318" t="s">
        <v>10246</v>
      </c>
      <c r="T10" s="318"/>
      <c r="U10" s="318"/>
      <c r="V10" s="318"/>
      <c r="X10" t="str">
        <f t="shared" si="1"/>
        <v>INSERT INTO CIFX.TB_COL_BUSINESS_RULE (COL_ID, COLUMN_CODE, TX_ID, SENDER_CODE, CERT_TYPE, CHANGE_TYPE, RULE_ID, RULE_PROCESS, ENABLE) VALUES (7,'X0150','','','A,E,F,G,H','','V_008','PG_DYNC_VALI.SP_V_008','Y');</v>
      </c>
    </row>
    <row r="11" spans="1:24" ht="66">
      <c r="A11" s="253" t="s">
        <v>657</v>
      </c>
      <c r="B11" s="260" t="s">
        <v>69</v>
      </c>
      <c r="C11" s="329" t="s">
        <v>2216</v>
      </c>
      <c r="D11" s="289" t="str">
        <f>VLOOKUP(A11,欄位基本設定!$B:$S,18,FALSE)&amp;""</f>
        <v>X0150</v>
      </c>
      <c r="E11" s="255"/>
      <c r="F11" s="255"/>
      <c r="G11" s="255" t="s">
        <v>4214</v>
      </c>
      <c r="H11" s="255"/>
      <c r="I11" s="255" t="s">
        <v>9781</v>
      </c>
      <c r="J11" s="313" t="str">
        <f t="shared" si="0"/>
        <v>PG_DYNC_VALI.SP_V_009</v>
      </c>
      <c r="K11" s="254" t="s">
        <v>9782</v>
      </c>
      <c r="L11" s="255" t="s">
        <v>9783</v>
      </c>
      <c r="M11" s="255" t="s">
        <v>9784</v>
      </c>
      <c r="N11" s="255" t="s">
        <v>677</v>
      </c>
      <c r="O11" s="255"/>
      <c r="P11" s="256"/>
      <c r="Q11" s="257" t="s">
        <v>9785</v>
      </c>
      <c r="R11" s="318"/>
      <c r="S11" s="318" t="s">
        <v>10247</v>
      </c>
      <c r="T11" s="318"/>
      <c r="U11" s="318"/>
      <c r="V11" s="318"/>
      <c r="X11" t="str">
        <f t="shared" si="1"/>
        <v>INSERT INTO CIFX.TB_COL_BUSINESS_RULE (COL_ID, COLUMN_CODE, TX_ID, SENDER_CODE, CERT_TYPE, CHANGE_TYPE, RULE_ID, RULE_PROCESS, ENABLE) VALUES (8,'X0150','','','B','','V_009','PG_DYNC_VALI.SP_V_009','Y');</v>
      </c>
    </row>
    <row r="12" spans="1:24" ht="49.5">
      <c r="A12" s="253" t="s">
        <v>657</v>
      </c>
      <c r="B12" s="260" t="s">
        <v>69</v>
      </c>
      <c r="C12" s="260" t="s">
        <v>4084</v>
      </c>
      <c r="D12" s="289" t="str">
        <f>VLOOKUP(A12,欄位基本設定!$B:$S,18,FALSE)&amp;""</f>
        <v>X0150</v>
      </c>
      <c r="E12" s="253"/>
      <c r="F12" s="253"/>
      <c r="G12" s="254" t="s">
        <v>9786</v>
      </c>
      <c r="H12" s="254"/>
      <c r="I12" s="254" t="s">
        <v>9787</v>
      </c>
      <c r="J12" s="313" t="str">
        <f t="shared" si="0"/>
        <v>PG_DYNC_VALI.SP_V_010</v>
      </c>
      <c r="K12" s="254" t="s">
        <v>9788</v>
      </c>
      <c r="L12" s="255" t="s">
        <v>9763</v>
      </c>
      <c r="M12" s="255" t="s">
        <v>9789</v>
      </c>
      <c r="N12" s="253" t="s">
        <v>498</v>
      </c>
      <c r="O12" s="254"/>
      <c r="P12" s="256" t="s">
        <v>9780</v>
      </c>
      <c r="Q12" s="257"/>
      <c r="R12" s="318"/>
      <c r="S12" s="318" t="s">
        <v>10248</v>
      </c>
      <c r="T12" s="318"/>
      <c r="U12" s="318"/>
      <c r="V12" s="318"/>
      <c r="X12" t="str">
        <f t="shared" si="1"/>
        <v>INSERT INTO CIFX.TB_COL_BUSINESS_RULE (COL_ID, COLUMN_CODE, TX_ID, SENDER_CODE, CERT_TYPE, CHANGE_TYPE, RULE_ID, RULE_PROCESS, ENABLE) VALUES (9,'X0150','','','B,OB','','V_010','PG_DYNC_VALI.SP_V_010','Y');</v>
      </c>
    </row>
    <row r="13" spans="1:24" ht="66">
      <c r="A13" s="256" t="s">
        <v>657</v>
      </c>
      <c r="B13" s="260" t="s">
        <v>69</v>
      </c>
      <c r="C13" s="329" t="s">
        <v>2215</v>
      </c>
      <c r="D13" s="289" t="str">
        <f>VLOOKUP(A13,欄位基本設定!$B:$S,18,FALSE)&amp;""</f>
        <v>X0150</v>
      </c>
      <c r="E13" s="256"/>
      <c r="F13" s="256"/>
      <c r="G13" s="256"/>
      <c r="H13" s="256"/>
      <c r="I13" s="256" t="s">
        <v>9790</v>
      </c>
      <c r="J13" s="313" t="str">
        <f t="shared" si="0"/>
        <v>PG_DYNC_VALI.SP_V_011</v>
      </c>
      <c r="K13" s="256" t="s">
        <v>9791</v>
      </c>
      <c r="L13" s="290" t="s">
        <v>9763</v>
      </c>
      <c r="M13" s="290" t="s">
        <v>9792</v>
      </c>
      <c r="N13" s="257" t="s">
        <v>9793</v>
      </c>
      <c r="O13" s="256"/>
      <c r="P13" s="256"/>
      <c r="Q13" s="257"/>
      <c r="R13" s="318"/>
      <c r="S13" s="318" t="s">
        <v>10249</v>
      </c>
      <c r="T13" s="318"/>
      <c r="U13" s="318"/>
      <c r="V13" s="318"/>
      <c r="X13" t="str">
        <f t="shared" si="1"/>
        <v>INSERT INTO CIFX.TB_COL_BUSINESS_RULE (COL_ID, COLUMN_CODE, TX_ID, SENDER_CODE, CERT_TYPE, CHANGE_TYPE, RULE_ID, RULE_PROCESS, ENABLE) VALUES (10,'X0150','','','','','V_011','PG_DYNC_VALI.SP_V_011','Y');</v>
      </c>
    </row>
    <row r="14" spans="1:24" ht="82.5">
      <c r="A14" s="256" t="s">
        <v>657</v>
      </c>
      <c r="B14" s="260" t="s">
        <v>69</v>
      </c>
      <c r="C14" s="329" t="s">
        <v>2223</v>
      </c>
      <c r="D14" s="289" t="str">
        <f>VLOOKUP(A14,欄位基本設定!$B:$S,18,FALSE)&amp;""</f>
        <v>X0150</v>
      </c>
      <c r="E14" s="256"/>
      <c r="F14" s="256"/>
      <c r="G14" s="256"/>
      <c r="H14" s="256"/>
      <c r="I14" s="256" t="s">
        <v>9794</v>
      </c>
      <c r="J14" s="313" t="str">
        <f t="shared" si="0"/>
        <v>PG_DYNC_VALI.SP_V_012</v>
      </c>
      <c r="K14" s="256" t="s">
        <v>9795</v>
      </c>
      <c r="L14" s="291" t="s">
        <v>9796</v>
      </c>
      <c r="M14" s="290" t="s">
        <v>9797</v>
      </c>
      <c r="N14" s="257" t="s">
        <v>9798</v>
      </c>
      <c r="O14" s="256"/>
      <c r="P14" s="256"/>
      <c r="Q14" s="257"/>
      <c r="R14" s="318"/>
      <c r="S14" s="318" t="s">
        <v>10250</v>
      </c>
      <c r="T14" s="318"/>
      <c r="U14" s="318"/>
      <c r="V14" s="318"/>
      <c r="X14" t="str">
        <f t="shared" si="1"/>
        <v>INSERT INTO CIFX.TB_COL_BUSINESS_RULE (COL_ID, COLUMN_CODE, TX_ID, SENDER_CODE, CERT_TYPE, CHANGE_TYPE, RULE_ID, RULE_PROCESS, ENABLE) VALUES (11,'X0150','','','','','V_012','PG_DYNC_VALI.SP_V_012','Y');</v>
      </c>
    </row>
    <row r="15" spans="1:24" ht="157.5">
      <c r="A15" s="256" t="s">
        <v>657</v>
      </c>
      <c r="B15" s="260" t="s">
        <v>69</v>
      </c>
      <c r="C15" s="329" t="s">
        <v>4085</v>
      </c>
      <c r="D15" s="289" t="str">
        <f>VLOOKUP(A15,欄位基本設定!$B:$S,18,FALSE)&amp;""</f>
        <v>X0150</v>
      </c>
      <c r="E15" s="256"/>
      <c r="F15" s="256"/>
      <c r="G15" s="255" t="s">
        <v>4214</v>
      </c>
      <c r="H15" s="255"/>
      <c r="I15" s="255" t="s">
        <v>9799</v>
      </c>
      <c r="J15" s="313" t="str">
        <f t="shared" si="0"/>
        <v>PG_DYNC_VALI.SP_V_013</v>
      </c>
      <c r="K15" s="257" t="s">
        <v>9800</v>
      </c>
      <c r="L15" s="291" t="s">
        <v>9801</v>
      </c>
      <c r="M15" s="290" t="s">
        <v>9802</v>
      </c>
      <c r="N15" s="257" t="s">
        <v>9803</v>
      </c>
      <c r="O15" s="255"/>
      <c r="P15" s="256"/>
      <c r="Q15" s="257"/>
      <c r="R15" s="318"/>
      <c r="S15" s="318" t="s">
        <v>10251</v>
      </c>
      <c r="T15" s="318"/>
      <c r="U15" s="318"/>
      <c r="V15" s="318" t="s">
        <v>10273</v>
      </c>
      <c r="X15" t="str">
        <f t="shared" si="1"/>
        <v>INSERT INTO CIFX.TB_COL_BUSINESS_RULE (COL_ID, COLUMN_CODE, TX_ID, SENDER_CODE, CERT_TYPE, CHANGE_TYPE, RULE_ID, RULE_PROCESS, ENABLE) VALUES (12,'X0150','','','B','','V_013','PG_DYNC_VALI.SP_V_013','Y');</v>
      </c>
    </row>
    <row r="16" spans="1:24" ht="47.25">
      <c r="A16" s="256" t="s">
        <v>657</v>
      </c>
      <c r="B16" s="260" t="s">
        <v>69</v>
      </c>
      <c r="C16" s="260" t="s">
        <v>2217</v>
      </c>
      <c r="D16" s="289" t="str">
        <f>VLOOKUP(A16,欄位基本設定!$B:$S,18,FALSE)&amp;""</f>
        <v>X0150</v>
      </c>
      <c r="E16" s="256"/>
      <c r="F16" s="256"/>
      <c r="G16" s="256" t="s">
        <v>10697</v>
      </c>
      <c r="H16" s="256"/>
      <c r="I16" s="256" t="s">
        <v>9804</v>
      </c>
      <c r="J16" s="313" t="str">
        <f t="shared" si="0"/>
        <v>PG_DYNC_VALI.SP_V_014</v>
      </c>
      <c r="K16" s="257" t="s">
        <v>10702</v>
      </c>
      <c r="L16" s="290" t="s">
        <v>9763</v>
      </c>
      <c r="M16" s="290"/>
      <c r="N16" s="257" t="s">
        <v>9806</v>
      </c>
      <c r="O16" s="256"/>
      <c r="P16" s="256"/>
      <c r="Q16" s="257"/>
      <c r="R16" s="318" t="s">
        <v>10252</v>
      </c>
      <c r="S16" s="318"/>
      <c r="T16" s="318"/>
      <c r="U16" s="318"/>
      <c r="V16" s="318"/>
      <c r="X16" t="str">
        <f t="shared" si="1"/>
        <v>INSERT INTO CIFX.TB_COL_BUSINESS_RULE (COL_ID, COLUMN_CODE, TX_ID, SENDER_CODE, CERT_TYPE, CHANGE_TYPE, RULE_ID, RULE_PROCESS, ENABLE) VALUES (13,'X0150','','','E,F,G,H','','V_014','PG_DYNC_VALI.SP_V_014','Y');</v>
      </c>
    </row>
    <row r="17" spans="1:24" ht="49.5">
      <c r="A17" s="256" t="s">
        <v>657</v>
      </c>
      <c r="B17" s="260" t="s">
        <v>69</v>
      </c>
      <c r="C17" s="329" t="s">
        <v>4088</v>
      </c>
      <c r="D17" s="289" t="str">
        <f>VLOOKUP(A17,欄位基本設定!$B:$S,18,FALSE)&amp;""</f>
        <v>X0150</v>
      </c>
      <c r="E17" s="256"/>
      <c r="F17" s="256"/>
      <c r="G17" s="256" t="s">
        <v>10697</v>
      </c>
      <c r="H17" s="256"/>
      <c r="I17" s="256" t="s">
        <v>9807</v>
      </c>
      <c r="J17" s="313" t="str">
        <f t="shared" si="0"/>
        <v>PG_DYNC_VALI.SP_V_015</v>
      </c>
      <c r="K17" s="257" t="s">
        <v>10703</v>
      </c>
      <c r="L17" s="290" t="s">
        <v>9763</v>
      </c>
      <c r="M17" s="290" t="s">
        <v>9809</v>
      </c>
      <c r="N17" s="257" t="s">
        <v>9806</v>
      </c>
      <c r="O17" s="256"/>
      <c r="P17" s="256"/>
      <c r="Q17" s="257"/>
      <c r="R17" s="318"/>
      <c r="S17" s="318" t="s">
        <v>10253</v>
      </c>
      <c r="T17" s="318"/>
      <c r="U17" s="318"/>
      <c r="V17" s="318"/>
      <c r="X17" t="str">
        <f t="shared" si="1"/>
        <v>INSERT INTO CIFX.TB_COL_BUSINESS_RULE (COL_ID, COLUMN_CODE, TX_ID, SENDER_CODE, CERT_TYPE, CHANGE_TYPE, RULE_ID, RULE_PROCESS, ENABLE) VALUES (14,'X0150','','','E,F,G,H','','V_015','PG_DYNC_VALI.SP_V_015','Y');</v>
      </c>
    </row>
    <row r="18" spans="1:24" ht="141.75">
      <c r="A18" s="256" t="s">
        <v>657</v>
      </c>
      <c r="B18" s="260" t="s">
        <v>69</v>
      </c>
      <c r="C18" s="329" t="s">
        <v>4090</v>
      </c>
      <c r="D18" s="289" t="str">
        <f>VLOOKUP(A18,欄位基本設定!$B:$S,18,FALSE)&amp;""</f>
        <v>X0150</v>
      </c>
      <c r="E18" s="256"/>
      <c r="F18" s="256"/>
      <c r="G18" s="257" t="s">
        <v>10698</v>
      </c>
      <c r="H18" s="257"/>
      <c r="I18" s="257" t="s">
        <v>9811</v>
      </c>
      <c r="J18" s="313" t="str">
        <f t="shared" si="0"/>
        <v>PG_DYNC_VALI.SP_V_016</v>
      </c>
      <c r="K18" s="257" t="s">
        <v>10704</v>
      </c>
      <c r="L18" s="291" t="s">
        <v>9801</v>
      </c>
      <c r="M18" s="290" t="s">
        <v>9802</v>
      </c>
      <c r="N18" s="257" t="s">
        <v>9813</v>
      </c>
      <c r="O18" s="257"/>
      <c r="P18" s="256"/>
      <c r="Q18" s="257"/>
      <c r="R18" s="318"/>
      <c r="S18" s="318" t="s">
        <v>10251</v>
      </c>
      <c r="T18" s="318"/>
      <c r="U18" s="318"/>
      <c r="V18" s="318" t="s">
        <v>10273</v>
      </c>
      <c r="X18" t="str">
        <f t="shared" si="1"/>
        <v>INSERT INTO CIFX.TB_COL_BUSINESS_RULE (COL_ID, COLUMN_CODE, TX_ID, SENDER_CODE, CERT_TYPE, CHANGE_TYPE, RULE_ID, RULE_PROCESS, ENABLE) VALUES (15,'X0150','','','E,F,G,H','','V_016','PG_DYNC_VALI.SP_V_016','Y');</v>
      </c>
    </row>
    <row r="19" spans="1:24" ht="94.5">
      <c r="A19" s="256" t="s">
        <v>657</v>
      </c>
      <c r="B19" s="260" t="s">
        <v>69</v>
      </c>
      <c r="C19" s="329" t="s">
        <v>4091</v>
      </c>
      <c r="D19" s="289" t="str">
        <f>VLOOKUP(A19,欄位基本設定!$B:$S,18,FALSE)&amp;""</f>
        <v>X0150</v>
      </c>
      <c r="E19" s="256"/>
      <c r="F19" s="256"/>
      <c r="G19" s="256" t="s">
        <v>9814</v>
      </c>
      <c r="H19" s="256"/>
      <c r="I19" s="256" t="s">
        <v>9815</v>
      </c>
      <c r="J19" s="313" t="str">
        <f t="shared" si="0"/>
        <v>PG_DYNC_VALI.SP_V_017</v>
      </c>
      <c r="K19" s="257" t="s">
        <v>9816</v>
      </c>
      <c r="L19" s="291" t="s">
        <v>9817</v>
      </c>
      <c r="M19" s="290" t="s">
        <v>9818</v>
      </c>
      <c r="N19" s="257" t="s">
        <v>9819</v>
      </c>
      <c r="O19" s="256"/>
      <c r="P19" s="256"/>
      <c r="Q19" s="257"/>
      <c r="R19" s="318"/>
      <c r="S19" s="318" t="s">
        <v>10254</v>
      </c>
      <c r="T19" s="318"/>
      <c r="U19" s="318"/>
      <c r="V19" s="318"/>
      <c r="X19" t="str">
        <f t="shared" si="1"/>
        <v>INSERT INTO CIFX.TB_COL_BUSINESS_RULE (COL_ID, COLUMN_CODE, TX_ID, SENDER_CODE, CERT_TYPE, CHANGE_TYPE, RULE_ID, RULE_PROCESS, ENABLE) VALUES (16,'X0150','','','OB','','V_017','PG_DYNC_VALI.SP_V_017','Y');</v>
      </c>
    </row>
    <row r="20" spans="1:24" ht="49.5">
      <c r="A20" s="256" t="s">
        <v>657</v>
      </c>
      <c r="B20" s="260" t="s">
        <v>69</v>
      </c>
      <c r="C20" s="260" t="s">
        <v>4092</v>
      </c>
      <c r="D20" s="289" t="str">
        <f>VLOOKUP(A20,欄位基本設定!$B:$S,18,FALSE)&amp;""</f>
        <v>X0150</v>
      </c>
      <c r="E20" s="256"/>
      <c r="F20" s="256"/>
      <c r="G20" s="256" t="s">
        <v>9820</v>
      </c>
      <c r="H20" s="256"/>
      <c r="I20" s="256" t="s">
        <v>9821</v>
      </c>
      <c r="J20" s="313" t="str">
        <f t="shared" si="0"/>
        <v>PG_DYNC_VALI.SP_V_018</v>
      </c>
      <c r="K20" s="257" t="s">
        <v>9822</v>
      </c>
      <c r="L20" s="290" t="s">
        <v>9763</v>
      </c>
      <c r="M20" s="290" t="s">
        <v>9823</v>
      </c>
      <c r="N20" s="257" t="s">
        <v>667</v>
      </c>
      <c r="O20" s="256"/>
      <c r="P20" s="256"/>
      <c r="Q20" s="257"/>
      <c r="R20" s="318"/>
      <c r="S20" s="318" t="s">
        <v>10255</v>
      </c>
      <c r="T20" s="318"/>
      <c r="U20" s="318"/>
      <c r="V20" s="318"/>
      <c r="X20" t="str">
        <f t="shared" si="1"/>
        <v>INSERT INTO CIFX.TB_COL_BUSINESS_RULE (COL_ID, COLUMN_CODE, TX_ID, SENDER_CODE, CERT_TYPE, CHANGE_TYPE, RULE_ID, RULE_PROCESS, ENABLE) VALUES (17,'X0150','','','OA','','V_018','PG_DYNC_VALI.SP_V_018','Y');</v>
      </c>
    </row>
    <row r="21" spans="1:24" ht="66">
      <c r="A21" s="256" t="s">
        <v>2539</v>
      </c>
      <c r="B21" s="260" t="s">
        <v>69</v>
      </c>
      <c r="C21" s="329" t="s">
        <v>4093</v>
      </c>
      <c r="D21" s="289" t="str">
        <f>VLOOKUP(A21,欄位基本設定!$B:$S,18,FALSE)&amp;""</f>
        <v>X0136</v>
      </c>
      <c r="E21" s="256"/>
      <c r="F21" s="256"/>
      <c r="G21" s="257" t="s">
        <v>9824</v>
      </c>
      <c r="H21" s="257"/>
      <c r="I21" s="257" t="s">
        <v>9825</v>
      </c>
      <c r="J21" s="313" t="str">
        <f t="shared" si="0"/>
        <v>PG_DYNC_VALI.SP_V_019</v>
      </c>
      <c r="K21" s="257" t="s">
        <v>9826</v>
      </c>
      <c r="L21" s="290" t="s">
        <v>9827</v>
      </c>
      <c r="M21" s="290"/>
      <c r="N21" s="256" t="s">
        <v>9828</v>
      </c>
      <c r="O21" s="257"/>
      <c r="P21" s="256"/>
      <c r="Q21" s="257"/>
      <c r="R21" s="318" t="s">
        <v>10760</v>
      </c>
      <c r="S21" s="318"/>
      <c r="T21" s="322" t="s">
        <v>9885</v>
      </c>
      <c r="U21" s="318" t="s">
        <v>10761</v>
      </c>
      <c r="V21" s="318"/>
      <c r="X21" t="str">
        <f t="shared" si="1"/>
        <v>INSERT INTO CIFX.TB_COL_BUSINESS_RULE (COL_ID, COLUMN_CODE, TX_ID, SENDER_CODE, CERT_TYPE, CHANGE_TYPE, RULE_ID, RULE_PROCESS, ENABLE) VALUES (18,'X0136','','','OA,OB','','V_019','PG_DYNC_VALI.SP_V_019','Y');</v>
      </c>
    </row>
    <row r="22" spans="1:24" ht="49.5">
      <c r="A22" s="256" t="s">
        <v>2539</v>
      </c>
      <c r="B22" s="260" t="s">
        <v>69</v>
      </c>
      <c r="C22" s="329" t="s">
        <v>4094</v>
      </c>
      <c r="D22" s="289" t="str">
        <f>VLOOKUP(A22,欄位基本設定!$B:$S,18,FALSE)&amp;""</f>
        <v>X0136</v>
      </c>
      <c r="E22" s="256"/>
      <c r="F22" s="256"/>
      <c r="G22" s="256" t="s">
        <v>9829</v>
      </c>
      <c r="H22" s="256"/>
      <c r="I22" s="256" t="s">
        <v>9830</v>
      </c>
      <c r="J22" s="313" t="str">
        <f t="shared" si="0"/>
        <v>PG_DYNC_VALI.SP_V_020</v>
      </c>
      <c r="K22" s="257" t="s">
        <v>9831</v>
      </c>
      <c r="L22" s="290" t="s">
        <v>9832</v>
      </c>
      <c r="M22" s="290"/>
      <c r="N22" s="256" t="s">
        <v>9828</v>
      </c>
      <c r="O22" s="256"/>
      <c r="P22" s="256"/>
      <c r="Q22" s="257"/>
      <c r="R22" s="319" t="s">
        <v>10256</v>
      </c>
      <c r="S22" s="318"/>
      <c r="T22" s="322" t="s">
        <v>10257</v>
      </c>
      <c r="U22" s="318" t="s">
        <v>10258</v>
      </c>
      <c r="V22" s="318"/>
      <c r="X22" t="str">
        <f t="shared" si="1"/>
        <v>INSERT INTO CIFX.TB_COL_BUSINESS_RULE (COL_ID, COLUMN_CODE, TX_ID, SENDER_CODE, CERT_TYPE, CHANGE_TYPE, RULE_ID, RULE_PROCESS, ENABLE) VALUES (19,'X0136','','','A,B,E,F,G,H','','V_020','PG_DYNC_VALI.SP_V_020','Y');</v>
      </c>
    </row>
    <row r="23" spans="1:24" ht="94.5">
      <c r="A23" s="292" t="s">
        <v>9833</v>
      </c>
      <c r="B23" s="304" t="s">
        <v>69</v>
      </c>
      <c r="C23" s="330" t="s">
        <v>4362</v>
      </c>
      <c r="D23" s="303" t="str">
        <f>VLOOKUP(A23,欄位基本設定!$B:$S,18,FALSE)&amp;""</f>
        <v>X0217</v>
      </c>
      <c r="E23" s="292" t="s">
        <v>255</v>
      </c>
      <c r="F23" s="292"/>
      <c r="G23" s="292"/>
      <c r="H23" s="292"/>
      <c r="I23" s="292" t="s">
        <v>9834</v>
      </c>
      <c r="J23" s="314" t="str">
        <f t="shared" si="0"/>
        <v>PG_DYNC_VALI.SP_V_021</v>
      </c>
      <c r="K23" s="293" t="s">
        <v>9835</v>
      </c>
      <c r="L23" s="294" t="s">
        <v>9836</v>
      </c>
      <c r="M23" s="294" t="s">
        <v>9837</v>
      </c>
      <c r="N23" s="292"/>
      <c r="O23" s="292"/>
      <c r="P23" s="292"/>
      <c r="Q23" s="293" t="s">
        <v>9838</v>
      </c>
      <c r="R23" s="320"/>
      <c r="S23" s="320" t="s">
        <v>10259</v>
      </c>
      <c r="T23" s="320" t="s">
        <v>10751</v>
      </c>
      <c r="U23" s="320"/>
      <c r="V23" s="320" t="s">
        <v>10260</v>
      </c>
      <c r="X23" t="str">
        <f t="shared" si="1"/>
        <v>INSERT INTO CIFX.TB_COL_BUSINESS_RULE (COL_ID, COLUMN_CODE, TX_ID, SENDER_CODE, CERT_TYPE, CHANGE_TYPE, RULE_ID, RULE_PROCESS, ENABLE) VALUES (20,'X0217','createOrUpdateCustomerForNBS','','','','V_021','PG_DYNC_VALI.SP_V_021','Y');</v>
      </c>
    </row>
    <row r="24" spans="1:24" ht="82.5">
      <c r="A24" s="256" t="s">
        <v>9833</v>
      </c>
      <c r="B24" s="260" t="s">
        <v>69</v>
      </c>
      <c r="C24" s="260" t="s">
        <v>4268</v>
      </c>
      <c r="D24" s="289" t="str">
        <f>VLOOKUP(A24,欄位基本設定!$B:$S,18,FALSE)&amp;""</f>
        <v>X0217</v>
      </c>
      <c r="E24" s="256"/>
      <c r="F24" s="256"/>
      <c r="G24" s="257" t="s">
        <v>9786</v>
      </c>
      <c r="H24" s="257"/>
      <c r="I24" s="257" t="s">
        <v>9839</v>
      </c>
      <c r="J24" s="313" t="str">
        <f t="shared" si="0"/>
        <v>PG_DYNC_VALI.SP_V_022</v>
      </c>
      <c r="K24" s="253" t="s">
        <v>9840</v>
      </c>
      <c r="L24" s="290" t="s">
        <v>9841</v>
      </c>
      <c r="M24" s="290" t="s">
        <v>9842</v>
      </c>
      <c r="N24" s="256"/>
      <c r="O24" s="257"/>
      <c r="P24" s="256"/>
      <c r="Q24" s="257" t="s">
        <v>9843</v>
      </c>
      <c r="R24" s="318"/>
      <c r="S24" s="319" t="s">
        <v>10261</v>
      </c>
      <c r="T24" s="318" t="s">
        <v>10752</v>
      </c>
      <c r="U24" s="318"/>
      <c r="V24" s="318" t="s">
        <v>10262</v>
      </c>
      <c r="X24" t="str">
        <f t="shared" si="1"/>
        <v>INSERT INTO CIFX.TB_COL_BUSINESS_RULE (COL_ID, COLUMN_CODE, TX_ID, SENDER_CODE, CERT_TYPE, CHANGE_TYPE, RULE_ID, RULE_PROCESS, ENABLE) VALUES (21,'X0217','','','B,OB','','V_022','PG_DYNC_VALI.SP_V_022','Y');</v>
      </c>
    </row>
    <row r="25" spans="1:24" ht="66">
      <c r="A25" s="256" t="s">
        <v>9833</v>
      </c>
      <c r="B25" s="260" t="s">
        <v>69</v>
      </c>
      <c r="C25" s="329" t="s">
        <v>4095</v>
      </c>
      <c r="D25" s="289" t="str">
        <f>VLOOKUP(A25,欄位基本設定!$B:$S,18,FALSE)&amp;""</f>
        <v>X0217</v>
      </c>
      <c r="E25" s="256"/>
      <c r="F25" s="256"/>
      <c r="G25" s="257" t="s">
        <v>9786</v>
      </c>
      <c r="H25" s="257"/>
      <c r="I25" s="257" t="s">
        <v>9839</v>
      </c>
      <c r="J25" s="313" t="str">
        <f t="shared" si="0"/>
        <v>PG_DYNC_VALI.SP_V_022</v>
      </c>
      <c r="K25" s="253" t="s">
        <v>9844</v>
      </c>
      <c r="L25" s="290" t="s">
        <v>9845</v>
      </c>
      <c r="M25" s="290" t="s">
        <v>9846</v>
      </c>
      <c r="N25" s="256"/>
      <c r="O25" s="257"/>
      <c r="P25" s="256"/>
      <c r="Q25" s="257" t="s">
        <v>9843</v>
      </c>
      <c r="R25" s="318"/>
      <c r="S25" s="318" t="s">
        <v>10263</v>
      </c>
      <c r="T25" s="318"/>
      <c r="U25" s="318"/>
      <c r="V25" s="318"/>
      <c r="X25" t="str">
        <f t="shared" si="1"/>
        <v>INSERT INTO CIFX.TB_COL_BUSINESS_RULE (COL_ID, COLUMN_CODE, TX_ID, SENDER_CODE, CERT_TYPE, CHANGE_TYPE, RULE_ID, RULE_PROCESS, ENABLE) VALUES (22,'X0217','','','B,OB','','V_022','PG_DYNC_VALI.SP_V_022','Y');</v>
      </c>
    </row>
    <row r="26" spans="1:24" ht="63">
      <c r="A26" s="256" t="s">
        <v>9833</v>
      </c>
      <c r="B26" s="260" t="s">
        <v>69</v>
      </c>
      <c r="C26" s="329" t="s">
        <v>4096</v>
      </c>
      <c r="D26" s="289" t="str">
        <f>VLOOKUP(A26,欄位基本設定!$B:$S,18,FALSE)&amp;""</f>
        <v>X0217</v>
      </c>
      <c r="E26" s="256"/>
      <c r="F26" s="256"/>
      <c r="G26" s="256" t="s">
        <v>4214</v>
      </c>
      <c r="H26" s="256"/>
      <c r="I26" s="256" t="s">
        <v>9848</v>
      </c>
      <c r="J26" s="313" t="str">
        <f t="shared" si="0"/>
        <v>PG_DYNC_VALI.SP_V_024</v>
      </c>
      <c r="K26" s="257" t="s">
        <v>9849</v>
      </c>
      <c r="L26" s="290" t="s">
        <v>9850</v>
      </c>
      <c r="M26" s="256"/>
      <c r="N26" s="256"/>
      <c r="O26" s="256"/>
      <c r="P26" s="256"/>
      <c r="Q26" s="257"/>
      <c r="R26" s="318" t="s">
        <v>10264</v>
      </c>
      <c r="S26" s="318"/>
      <c r="T26" s="318"/>
      <c r="U26" s="318"/>
      <c r="V26" s="318"/>
      <c r="X26" t="str">
        <f t="shared" si="1"/>
        <v>INSERT INTO CIFX.TB_COL_BUSINESS_RULE (COL_ID, COLUMN_CODE, TX_ID, SENDER_CODE, CERT_TYPE, CHANGE_TYPE, RULE_ID, RULE_PROCESS, ENABLE) VALUES (23,'X0217','','','B','','V_024','PG_DYNC_VALI.SP_V_024','Y');</v>
      </c>
    </row>
    <row r="27" spans="1:24" ht="49.5">
      <c r="A27" s="256" t="s">
        <v>9833</v>
      </c>
      <c r="B27" s="260" t="s">
        <v>69</v>
      </c>
      <c r="C27" s="329" t="s">
        <v>4097</v>
      </c>
      <c r="D27" s="289" t="str">
        <f>VLOOKUP(A27,欄位基本設定!$B:$S,18,FALSE)&amp;""</f>
        <v>X0217</v>
      </c>
      <c r="E27" s="256"/>
      <c r="F27" s="256"/>
      <c r="G27" s="257" t="s">
        <v>9786</v>
      </c>
      <c r="H27" s="257"/>
      <c r="I27" s="257" t="s">
        <v>9851</v>
      </c>
      <c r="J27" s="313" t="str">
        <f t="shared" si="0"/>
        <v>PG_DYNC_VALI.SP_V_025</v>
      </c>
      <c r="K27" s="257" t="s">
        <v>10705</v>
      </c>
      <c r="L27" s="295" t="s">
        <v>9853</v>
      </c>
      <c r="M27" s="290" t="s">
        <v>9854</v>
      </c>
      <c r="N27" s="256" t="s">
        <v>9855</v>
      </c>
      <c r="O27" s="257"/>
      <c r="P27" s="256"/>
      <c r="Q27" s="257" t="s">
        <v>9856</v>
      </c>
      <c r="R27" s="318"/>
      <c r="S27" s="319" t="s">
        <v>10265</v>
      </c>
      <c r="T27" s="318" t="s">
        <v>10753</v>
      </c>
      <c r="U27" s="318"/>
      <c r="V27" s="318" t="s">
        <v>10266</v>
      </c>
      <c r="X27" t="str">
        <f t="shared" si="1"/>
        <v>INSERT INTO CIFX.TB_COL_BUSINESS_RULE (COL_ID, COLUMN_CODE, TX_ID, SENDER_CODE, CERT_TYPE, CHANGE_TYPE, RULE_ID, RULE_PROCESS, ENABLE) VALUES (24,'X0217','','','B,OB','','V_025','PG_DYNC_VALI.SP_V_025','Y');</v>
      </c>
    </row>
    <row r="28" spans="1:24" ht="33">
      <c r="A28" s="256" t="s">
        <v>9833</v>
      </c>
      <c r="B28" s="260" t="s">
        <v>69</v>
      </c>
      <c r="C28" s="260" t="s">
        <v>4098</v>
      </c>
      <c r="D28" s="289" t="str">
        <f>VLOOKUP(A28,欄位基本設定!$B:$S,18,FALSE)&amp;""</f>
        <v>X0217</v>
      </c>
      <c r="E28" s="256"/>
      <c r="F28" s="256"/>
      <c r="G28" s="257" t="s">
        <v>9786</v>
      </c>
      <c r="H28" s="257"/>
      <c r="I28" s="257" t="s">
        <v>9857</v>
      </c>
      <c r="J28" s="313" t="str">
        <f t="shared" si="0"/>
        <v>PG_DYNC_VALI.SP_V_026</v>
      </c>
      <c r="K28" s="296" t="s">
        <v>9858</v>
      </c>
      <c r="L28" s="290" t="s">
        <v>9859</v>
      </c>
      <c r="M28" s="290"/>
      <c r="N28" s="256"/>
      <c r="O28" s="257"/>
      <c r="P28" s="256"/>
      <c r="Q28" s="257"/>
      <c r="R28" s="318" t="s">
        <v>10267</v>
      </c>
      <c r="S28" s="318"/>
      <c r="T28" s="318"/>
      <c r="U28" s="318"/>
      <c r="V28" s="318"/>
      <c r="X28" t="str">
        <f t="shared" si="1"/>
        <v>INSERT INTO CIFX.TB_COL_BUSINESS_RULE (COL_ID, COLUMN_CODE, TX_ID, SENDER_CODE, CERT_TYPE, CHANGE_TYPE, RULE_ID, RULE_PROCESS, ENABLE) VALUES (25,'X0217','','','B,OB','','V_026','PG_DYNC_VALI.SP_V_026','Y');</v>
      </c>
    </row>
    <row r="29" spans="1:24" ht="33">
      <c r="A29" s="256" t="s">
        <v>9833</v>
      </c>
      <c r="B29" s="260" t="s">
        <v>69</v>
      </c>
      <c r="C29" s="329" t="s">
        <v>4099</v>
      </c>
      <c r="D29" s="289" t="str">
        <f>VLOOKUP(A29,欄位基本設定!$B:$S,18,FALSE)&amp;""</f>
        <v>X0217</v>
      </c>
      <c r="E29" s="256"/>
      <c r="F29" s="256"/>
      <c r="G29" s="257" t="s">
        <v>9786</v>
      </c>
      <c r="H29" s="257"/>
      <c r="I29" s="257" t="s">
        <v>9860</v>
      </c>
      <c r="J29" s="313" t="str">
        <f t="shared" si="0"/>
        <v>PG_DYNC_VALI.SP_V_027</v>
      </c>
      <c r="K29" s="296" t="s">
        <v>9861</v>
      </c>
      <c r="L29" s="290" t="s">
        <v>9862</v>
      </c>
      <c r="M29" s="290"/>
      <c r="N29" s="256"/>
      <c r="O29" s="257"/>
      <c r="P29" s="256"/>
      <c r="Q29" s="257"/>
      <c r="R29" s="319" t="s">
        <v>10268</v>
      </c>
      <c r="S29" s="318"/>
      <c r="T29" s="322" t="s">
        <v>10269</v>
      </c>
      <c r="U29" s="318" t="s">
        <v>10270</v>
      </c>
      <c r="V29" s="318"/>
      <c r="X29" t="str">
        <f t="shared" si="1"/>
        <v>INSERT INTO CIFX.TB_COL_BUSINESS_RULE (COL_ID, COLUMN_CODE, TX_ID, SENDER_CODE, CERT_TYPE, CHANGE_TYPE, RULE_ID, RULE_PROCESS, ENABLE) VALUES (26,'X0217','','','B,OB','','V_027','PG_DYNC_VALI.SP_V_027','Y');</v>
      </c>
    </row>
    <row r="30" spans="1:24" ht="33">
      <c r="A30" s="256" t="s">
        <v>1006</v>
      </c>
      <c r="B30" s="260" t="s">
        <v>69</v>
      </c>
      <c r="C30" s="329" t="s">
        <v>4100</v>
      </c>
      <c r="D30" s="289" t="str">
        <f>VLOOKUP(A30,欄位基本設定!$B:$S,18,FALSE)&amp;""</f>
        <v>X0181</v>
      </c>
      <c r="E30" s="256"/>
      <c r="F30" s="256"/>
      <c r="G30" s="256"/>
      <c r="H30" s="256"/>
      <c r="I30" s="256" t="s">
        <v>9863</v>
      </c>
      <c r="J30" s="313" t="str">
        <f t="shared" si="0"/>
        <v>PG_DYNC_VALI.SP_V_028</v>
      </c>
      <c r="K30" s="257" t="s">
        <v>9864</v>
      </c>
      <c r="L30" s="290" t="s">
        <v>9865</v>
      </c>
      <c r="M30" s="290" t="s">
        <v>9866</v>
      </c>
      <c r="N30" s="256" t="s">
        <v>9855</v>
      </c>
      <c r="O30" s="256"/>
      <c r="P30" s="256"/>
      <c r="Q30" s="257"/>
      <c r="R30" s="318"/>
      <c r="S30" s="319" t="s">
        <v>10271</v>
      </c>
      <c r="T30" s="318"/>
      <c r="U30" s="318"/>
      <c r="V30" s="318"/>
      <c r="X30" t="str">
        <f t="shared" si="1"/>
        <v>INSERT INTO CIFX.TB_COL_BUSINESS_RULE (COL_ID, COLUMN_CODE, TX_ID, SENDER_CODE, CERT_TYPE, CHANGE_TYPE, RULE_ID, RULE_PROCESS, ENABLE) VALUES (27,'X0181','','','','','V_028','PG_DYNC_VALI.SP_V_028','Y');</v>
      </c>
    </row>
    <row r="31" spans="1:24" ht="33">
      <c r="A31" s="256" t="s">
        <v>9867</v>
      </c>
      <c r="B31" s="260" t="s">
        <v>69</v>
      </c>
      <c r="C31" s="329" t="s">
        <v>4101</v>
      </c>
      <c r="D31" s="289" t="str">
        <f>VLOOKUP(A31,欄位基本設定!$B:$S,18,FALSE)&amp;""</f>
        <v>X0179</v>
      </c>
      <c r="E31" s="256"/>
      <c r="F31" s="256"/>
      <c r="G31" s="256"/>
      <c r="H31" s="256"/>
      <c r="I31" s="256" t="s">
        <v>9868</v>
      </c>
      <c r="J31" s="313" t="str">
        <f t="shared" si="0"/>
        <v>PG_DYNC_VALI.SP_V_029</v>
      </c>
      <c r="K31" s="296" t="s">
        <v>9869</v>
      </c>
      <c r="L31" s="290" t="s">
        <v>9870</v>
      </c>
      <c r="M31" s="290" t="s">
        <v>9871</v>
      </c>
      <c r="N31" s="256"/>
      <c r="O31" s="256"/>
      <c r="P31" s="256"/>
      <c r="Q31" s="257"/>
      <c r="R31" s="318"/>
      <c r="S31" s="318" t="s">
        <v>10272</v>
      </c>
      <c r="T31" s="318"/>
      <c r="U31" s="318"/>
      <c r="V31" s="318"/>
      <c r="X31" t="str">
        <f t="shared" si="1"/>
        <v>INSERT INTO CIFX.TB_COL_BUSINESS_RULE (COL_ID, COLUMN_CODE, TX_ID, SENDER_CODE, CERT_TYPE, CHANGE_TYPE, RULE_ID, RULE_PROCESS, ENABLE) VALUES (28,'X0179','','','','','V_029','PG_DYNC_VALI.SP_V_029','Y');</v>
      </c>
    </row>
    <row r="32" spans="1:24" ht="157.5">
      <c r="A32" s="256" t="s">
        <v>9867</v>
      </c>
      <c r="B32" s="260" t="s">
        <v>69</v>
      </c>
      <c r="C32" s="260" t="s">
        <v>4102</v>
      </c>
      <c r="D32" s="289" t="str">
        <f>VLOOKUP(A32,欄位基本設定!$B:$S,18,FALSE)&amp;""</f>
        <v>X0179</v>
      </c>
      <c r="E32" s="256"/>
      <c r="F32" s="256"/>
      <c r="G32" s="256" t="s">
        <v>4214</v>
      </c>
      <c r="H32" s="256"/>
      <c r="I32" s="256" t="s">
        <v>9799</v>
      </c>
      <c r="J32" s="313" t="str">
        <f t="shared" si="0"/>
        <v>PG_DYNC_VALI.SP_V_013</v>
      </c>
      <c r="K32" s="257" t="s">
        <v>9800</v>
      </c>
      <c r="L32" s="291" t="s">
        <v>9801</v>
      </c>
      <c r="M32" s="290" t="s">
        <v>9802</v>
      </c>
      <c r="N32" s="257" t="s">
        <v>9872</v>
      </c>
      <c r="O32" s="256"/>
      <c r="P32" s="256"/>
      <c r="Q32" s="257"/>
      <c r="R32" s="318"/>
      <c r="S32" s="319" t="s">
        <v>10251</v>
      </c>
      <c r="T32" s="318"/>
      <c r="U32" s="318"/>
      <c r="V32" s="318" t="s">
        <v>10273</v>
      </c>
      <c r="X32" t="str">
        <f t="shared" si="1"/>
        <v>INSERT INTO CIFX.TB_COL_BUSINESS_RULE (COL_ID, COLUMN_CODE, TX_ID, SENDER_CODE, CERT_TYPE, CHANGE_TYPE, RULE_ID, RULE_PROCESS, ENABLE) VALUES (29,'X0179','','','B','','V_013','PG_DYNC_VALI.SP_V_013','Y');</v>
      </c>
    </row>
    <row r="33" spans="1:24" ht="141.75">
      <c r="A33" s="256" t="s">
        <v>9867</v>
      </c>
      <c r="B33" s="260" t="s">
        <v>69</v>
      </c>
      <c r="C33" s="329" t="s">
        <v>4103</v>
      </c>
      <c r="D33" s="289" t="str">
        <f>VLOOKUP(A33,欄位基本設定!$B:$S,18,FALSE)&amp;""</f>
        <v>X0179</v>
      </c>
      <c r="E33" s="256"/>
      <c r="F33" s="256"/>
      <c r="G33" s="256" t="s">
        <v>9810</v>
      </c>
      <c r="H33" s="256"/>
      <c r="I33" s="256" t="s">
        <v>9811</v>
      </c>
      <c r="J33" s="313" t="str">
        <f t="shared" si="0"/>
        <v>PG_DYNC_VALI.SP_V_016</v>
      </c>
      <c r="K33" s="257" t="s">
        <v>9812</v>
      </c>
      <c r="L33" s="291" t="s">
        <v>9801</v>
      </c>
      <c r="M33" s="290" t="s">
        <v>9802</v>
      </c>
      <c r="N33" s="257" t="s">
        <v>9872</v>
      </c>
      <c r="O33" s="256"/>
      <c r="P33" s="256"/>
      <c r="Q33" s="257"/>
      <c r="R33" s="318"/>
      <c r="S33" s="319" t="s">
        <v>10251</v>
      </c>
      <c r="T33" s="318"/>
      <c r="U33" s="318"/>
      <c r="V33" s="318" t="s">
        <v>10757</v>
      </c>
      <c r="X33" t="str">
        <f t="shared" si="1"/>
        <v>INSERT INTO CIFX.TB_COL_BUSINESS_RULE (COL_ID, COLUMN_CODE, TX_ID, SENDER_CODE, CERT_TYPE, CHANGE_TYPE, RULE_ID, RULE_PROCESS, ENABLE) VALUES (30,'X0179','','','E,F,G,H','','V_016','PG_DYNC_VALI.SP_V_016','Y');</v>
      </c>
    </row>
    <row r="34" spans="1:24" ht="49.5">
      <c r="A34" s="256" t="s">
        <v>9867</v>
      </c>
      <c r="B34" s="260" t="s">
        <v>69</v>
      </c>
      <c r="C34" s="329" t="s">
        <v>4104</v>
      </c>
      <c r="D34" s="289" t="str">
        <f>VLOOKUP(A34,欄位基本設定!$B:$S,18,FALSE)&amp;""</f>
        <v>X0179</v>
      </c>
      <c r="E34" s="256"/>
      <c r="F34" s="256"/>
      <c r="G34" s="257" t="s">
        <v>10511</v>
      </c>
      <c r="H34" s="257"/>
      <c r="I34" s="257" t="s">
        <v>9873</v>
      </c>
      <c r="J34" s="313" t="str">
        <f t="shared" si="0"/>
        <v>PG_DYNC_VALI.SP_V_032</v>
      </c>
      <c r="K34" s="296" t="s">
        <v>10510</v>
      </c>
      <c r="L34" s="290" t="s">
        <v>9874</v>
      </c>
      <c r="M34" s="290"/>
      <c r="N34" s="256"/>
      <c r="O34" s="257"/>
      <c r="P34" s="256"/>
      <c r="Q34" s="257"/>
      <c r="R34" s="319" t="s">
        <v>10274</v>
      </c>
      <c r="S34" s="318"/>
      <c r="T34" s="322" t="s">
        <v>10754</v>
      </c>
      <c r="U34" s="318" t="s">
        <v>10275</v>
      </c>
      <c r="V34" s="318"/>
      <c r="X34" t="str">
        <f t="shared" si="1"/>
        <v>INSERT INTO CIFX.TB_COL_BUSINESS_RULE (COL_ID, COLUMN_CODE, TX_ID, SENDER_CODE, CERT_TYPE, CHANGE_TYPE, RULE_ID, RULE_PROCESS, ENABLE) VALUES (31,'X0179','','','OA,OB','','V_032','PG_DYNC_VALI.SP_V_032','Y');</v>
      </c>
    </row>
    <row r="35" spans="1:24" ht="49.5">
      <c r="A35" s="256" t="s">
        <v>9867</v>
      </c>
      <c r="B35" s="260" t="s">
        <v>69</v>
      </c>
      <c r="C35" s="329" t="s">
        <v>4105</v>
      </c>
      <c r="D35" s="289" t="str">
        <f>VLOOKUP(A35,欄位基本設定!$B:$S,18,FALSE)&amp;""</f>
        <v>X0179</v>
      </c>
      <c r="E35" s="256"/>
      <c r="F35" s="256"/>
      <c r="G35" s="256" t="s">
        <v>9829</v>
      </c>
      <c r="H35" s="256"/>
      <c r="I35" s="256" t="s">
        <v>9875</v>
      </c>
      <c r="J35" s="313" t="str">
        <f t="shared" si="0"/>
        <v>PG_DYNC_VALI.SP_V_033</v>
      </c>
      <c r="K35" s="296" t="s">
        <v>9876</v>
      </c>
      <c r="L35" s="290" t="s">
        <v>9877</v>
      </c>
      <c r="M35" s="290"/>
      <c r="N35" s="256" t="s">
        <v>9878</v>
      </c>
      <c r="O35" s="256"/>
      <c r="P35" s="256"/>
      <c r="Q35" s="257"/>
      <c r="R35" s="319" t="s">
        <v>10276</v>
      </c>
      <c r="S35" s="318"/>
      <c r="T35" s="318" t="s">
        <v>10755</v>
      </c>
      <c r="U35" s="318" t="s">
        <v>10277</v>
      </c>
      <c r="V35" s="318"/>
      <c r="X35" t="str">
        <f t="shared" si="1"/>
        <v>INSERT INTO CIFX.TB_COL_BUSINESS_RULE (COL_ID, COLUMN_CODE, TX_ID, SENDER_CODE, CERT_TYPE, CHANGE_TYPE, RULE_ID, RULE_PROCESS, ENABLE) VALUES (32,'X0179','','','A,B,E,F,G,H','','V_033','PG_DYNC_VALI.SP_V_033','Y');</v>
      </c>
    </row>
    <row r="36" spans="1:24" ht="33">
      <c r="A36" s="256" t="s">
        <v>9867</v>
      </c>
      <c r="B36" s="260" t="s">
        <v>69</v>
      </c>
      <c r="C36" s="260" t="s">
        <v>4106</v>
      </c>
      <c r="D36" s="289" t="str">
        <f>VLOOKUP(A36,欄位基本設定!$B:$S,18,FALSE)&amp;""</f>
        <v>X0179</v>
      </c>
      <c r="E36" s="256"/>
      <c r="F36" s="256"/>
      <c r="G36" s="256"/>
      <c r="H36" s="256"/>
      <c r="I36" s="256" t="s">
        <v>9879</v>
      </c>
      <c r="J36" s="313" t="str">
        <f t="shared" si="0"/>
        <v>PG_DYNC_VALI.SP_V_034</v>
      </c>
      <c r="K36" s="296" t="s">
        <v>9880</v>
      </c>
      <c r="L36" s="290" t="s">
        <v>9881</v>
      </c>
      <c r="M36" s="290"/>
      <c r="N36" s="256" t="s">
        <v>9878</v>
      </c>
      <c r="O36" s="256"/>
      <c r="P36" s="256"/>
      <c r="Q36" s="257"/>
      <c r="R36" s="318" t="s">
        <v>10278</v>
      </c>
      <c r="S36" s="318"/>
      <c r="T36" s="318"/>
      <c r="U36" s="318"/>
      <c r="V36" s="318"/>
      <c r="X36" t="str">
        <f t="shared" ref="X36:X67" si="2">"INSERT INTO CIFX.TB_COL_BUSINESS_RULE (COL_ID, COLUMN_CODE, TX_ID, SENDER_CODE, CERT_TYPE, CHANGE_TYPE, RULE_ID, RULE_PROCESS, ENABLE) VALUES ("&amp;C36&amp;",'"&amp;D36&amp;"','"&amp;E36&amp;"','"&amp;F36&amp;"','"&amp;G36&amp;"','"&amp;H36&amp;"','"&amp;I36&amp;"','"&amp;J36&amp;"','Y');"</f>
        <v>INSERT INTO CIFX.TB_COL_BUSINESS_RULE (COL_ID, COLUMN_CODE, TX_ID, SENDER_CODE, CERT_TYPE, CHANGE_TYPE, RULE_ID, RULE_PROCESS, ENABLE) VALUES (33,'X0179','','','','','V_034','PG_DYNC_VALI.SP_V_034','Y');</v>
      </c>
    </row>
    <row r="37" spans="1:24" ht="94.5">
      <c r="A37" s="292" t="s">
        <v>9867</v>
      </c>
      <c r="B37" s="304" t="s">
        <v>69</v>
      </c>
      <c r="C37" s="330" t="s">
        <v>4107</v>
      </c>
      <c r="D37" s="303" t="str">
        <f>VLOOKUP(A37,欄位基本設定!$B:$S,18,FALSE)&amp;""</f>
        <v>X0179</v>
      </c>
      <c r="E37" s="292"/>
      <c r="F37" s="292" t="s">
        <v>9882</v>
      </c>
      <c r="G37" s="292"/>
      <c r="H37" s="292"/>
      <c r="I37" s="292" t="s">
        <v>9883</v>
      </c>
      <c r="J37" s="314" t="str">
        <f t="shared" si="0"/>
        <v>PG_DYNC_VALI.SP_V_035</v>
      </c>
      <c r="K37" s="293" t="s">
        <v>9884</v>
      </c>
      <c r="L37" s="297" t="s">
        <v>9885</v>
      </c>
      <c r="M37" s="294"/>
      <c r="N37" s="293" t="s">
        <v>9886</v>
      </c>
      <c r="O37" s="292"/>
      <c r="P37" s="292"/>
      <c r="Q37" s="293" t="s">
        <v>9887</v>
      </c>
      <c r="R37" s="320" t="s">
        <v>10279</v>
      </c>
      <c r="S37" s="320"/>
      <c r="T37" s="320"/>
      <c r="U37" s="320"/>
      <c r="V37" s="320"/>
      <c r="X37" t="str">
        <f t="shared" si="2"/>
        <v>INSERT INTO CIFX.TB_COL_BUSINESS_RULE (COL_ID, COLUMN_CODE, TX_ID, SENDER_CODE, CERT_TYPE, CHANGE_TYPE, RULE_ID, RULE_PROCESS, ENABLE) VALUES (34,'X0179','','非NBS','','','V_035','PG_DYNC_VALI.SP_V_035','Y');</v>
      </c>
    </row>
    <row r="38" spans="1:24" ht="16.5">
      <c r="A38" s="292" t="s">
        <v>9867</v>
      </c>
      <c r="B38" s="304" t="s">
        <v>69</v>
      </c>
      <c r="C38" s="330" t="s">
        <v>4108</v>
      </c>
      <c r="D38" s="303" t="str">
        <f>VLOOKUP(A38,欄位基本設定!$B:$S,18,FALSE)&amp;""</f>
        <v>X0179</v>
      </c>
      <c r="E38" s="292"/>
      <c r="F38" s="292"/>
      <c r="G38" s="292"/>
      <c r="H38" s="292"/>
      <c r="I38" s="292" t="s">
        <v>9888</v>
      </c>
      <c r="J38" s="314" t="str">
        <f t="shared" si="0"/>
        <v>PG_DYNC_VALI.SP_V_036</v>
      </c>
      <c r="K38" s="315" t="s">
        <v>10772</v>
      </c>
      <c r="L38" s="294" t="s">
        <v>9885</v>
      </c>
      <c r="M38" s="294"/>
      <c r="N38" s="292" t="s">
        <v>9878</v>
      </c>
      <c r="O38" s="292"/>
      <c r="P38" s="292"/>
      <c r="Q38" s="293" t="s">
        <v>9889</v>
      </c>
      <c r="R38" s="320" t="s">
        <v>10279</v>
      </c>
      <c r="S38" s="320"/>
      <c r="T38" s="320"/>
      <c r="U38" s="320"/>
      <c r="V38" s="320"/>
      <c r="X38" t="str">
        <f t="shared" si="2"/>
        <v>INSERT INTO CIFX.TB_COL_BUSINESS_RULE (COL_ID, COLUMN_CODE, TX_ID, SENDER_CODE, CERT_TYPE, CHANGE_TYPE, RULE_ID, RULE_PROCESS, ENABLE) VALUES (35,'X0179','','','','','V_036','PG_DYNC_VALI.SP_V_036','Y');</v>
      </c>
    </row>
    <row r="39" spans="1:24" ht="82.5">
      <c r="A39" s="256" t="s">
        <v>9867</v>
      </c>
      <c r="B39" s="260" t="s">
        <v>69</v>
      </c>
      <c r="C39" s="329" t="s">
        <v>2225</v>
      </c>
      <c r="D39" s="289" t="str">
        <f>VLOOKUP(A39,欄位基本設定!$B:$S,18,FALSE)&amp;""</f>
        <v>X0179</v>
      </c>
      <c r="E39" s="256"/>
      <c r="F39" s="256"/>
      <c r="G39" s="256"/>
      <c r="H39" s="256"/>
      <c r="I39" s="256" t="s">
        <v>9890</v>
      </c>
      <c r="J39" s="313" t="str">
        <f t="shared" si="0"/>
        <v>PG_DYNC_VALI.SP_V_037</v>
      </c>
      <c r="K39" s="298" t="s">
        <v>9891</v>
      </c>
      <c r="L39" s="290" t="s">
        <v>9892</v>
      </c>
      <c r="M39" s="290"/>
      <c r="N39" s="256"/>
      <c r="O39" s="257" t="s">
        <v>9893</v>
      </c>
      <c r="P39" s="256" t="s">
        <v>9894</v>
      </c>
      <c r="Q39" s="257"/>
      <c r="R39" s="318" t="s">
        <v>10280</v>
      </c>
      <c r="S39" s="318"/>
      <c r="T39" s="318"/>
      <c r="U39" s="318"/>
      <c r="V39" s="318"/>
      <c r="X39" t="str">
        <f t="shared" si="2"/>
        <v>INSERT INTO CIFX.TB_COL_BUSINESS_RULE (COL_ID, COLUMN_CODE, TX_ID, SENDER_CODE, CERT_TYPE, CHANGE_TYPE, RULE_ID, RULE_PROCESS, ENABLE) VALUES (36,'X0179','','','','','V_037','PG_DYNC_VALI.SP_V_037','Y');</v>
      </c>
    </row>
    <row r="40" spans="1:24" ht="49.5">
      <c r="A40" s="256" t="s">
        <v>9867</v>
      </c>
      <c r="B40" s="260" t="s">
        <v>69</v>
      </c>
      <c r="C40" s="260" t="s">
        <v>4109</v>
      </c>
      <c r="D40" s="289" t="str">
        <f>VLOOKUP(A40,欄位基本設定!$B:$S,18,FALSE)&amp;""</f>
        <v>X0179</v>
      </c>
      <c r="E40" s="256"/>
      <c r="F40" s="256"/>
      <c r="G40" s="256" t="s">
        <v>4212</v>
      </c>
      <c r="H40" s="256" t="s">
        <v>10773</v>
      </c>
      <c r="I40" s="256" t="s">
        <v>9895</v>
      </c>
      <c r="J40" s="313" t="str">
        <f t="shared" si="0"/>
        <v>PG_DYNC_VALI.SP_V_038</v>
      </c>
      <c r="K40" s="296" t="s">
        <v>9896</v>
      </c>
      <c r="L40" s="290" t="s">
        <v>9870</v>
      </c>
      <c r="M40" s="290" t="s">
        <v>9897</v>
      </c>
      <c r="N40" s="256"/>
      <c r="O40" s="256"/>
      <c r="P40" s="256"/>
      <c r="Q40" s="257"/>
      <c r="R40" s="318"/>
      <c r="S40" s="319" t="s">
        <v>10281</v>
      </c>
      <c r="T40" s="318"/>
      <c r="U40" s="318"/>
      <c r="V40" s="318"/>
      <c r="X40" t="str">
        <f t="shared" si="2"/>
        <v>INSERT INTO CIFX.TB_COL_BUSINESS_RULE (COL_ID, COLUMN_CODE, TX_ID, SENDER_CODE, CERT_TYPE, CHANGE_TYPE, RULE_ID, RULE_PROCESS, ENABLE) VALUES (37,'X0179','','','A','C','V_038','PG_DYNC_VALI.SP_V_038','Y');</v>
      </c>
    </row>
    <row r="41" spans="1:24" ht="82.5">
      <c r="A41" s="256" t="s">
        <v>9867</v>
      </c>
      <c r="B41" s="260" t="s">
        <v>69</v>
      </c>
      <c r="C41" s="329" t="s">
        <v>4110</v>
      </c>
      <c r="D41" s="289" t="str">
        <f>VLOOKUP(A41,欄位基本設定!$B:$S,18,FALSE)&amp;""</f>
        <v>X0179</v>
      </c>
      <c r="E41" s="256"/>
      <c r="F41" s="256"/>
      <c r="G41" s="256" t="s">
        <v>9810</v>
      </c>
      <c r="H41" s="256"/>
      <c r="I41" s="256" t="s">
        <v>9898</v>
      </c>
      <c r="J41" s="313" t="str">
        <f t="shared" si="0"/>
        <v>PG_DYNC_VALI.SP_V_039</v>
      </c>
      <c r="K41" s="254" t="s">
        <v>9899</v>
      </c>
      <c r="L41" s="291" t="s">
        <v>9870</v>
      </c>
      <c r="M41" s="290" t="s">
        <v>9900</v>
      </c>
      <c r="N41" s="257" t="s">
        <v>9901</v>
      </c>
      <c r="O41" s="256"/>
      <c r="P41" s="256"/>
      <c r="Q41" s="257"/>
      <c r="R41" s="318"/>
      <c r="S41" s="318" t="s">
        <v>10282</v>
      </c>
      <c r="T41" s="318"/>
      <c r="U41" s="318"/>
      <c r="V41" s="318"/>
      <c r="X41" t="str">
        <f t="shared" si="2"/>
        <v>INSERT INTO CIFX.TB_COL_BUSINESS_RULE (COL_ID, COLUMN_CODE, TX_ID, SENDER_CODE, CERT_TYPE, CHANGE_TYPE, RULE_ID, RULE_PROCESS, ENABLE) VALUES (38,'X0179','','','E,F,G,H','','V_039','PG_DYNC_VALI.SP_V_039','Y');</v>
      </c>
    </row>
    <row r="42" spans="1:24" ht="63">
      <c r="A42" s="256" t="s">
        <v>9867</v>
      </c>
      <c r="B42" s="260" t="s">
        <v>69</v>
      </c>
      <c r="C42" s="329" t="s">
        <v>4111</v>
      </c>
      <c r="D42" s="289" t="str">
        <f>VLOOKUP(A42,欄位基本設定!$B:$S,18,FALSE)&amp;""</f>
        <v>X0179</v>
      </c>
      <c r="E42" s="256"/>
      <c r="F42" s="256"/>
      <c r="G42" s="256" t="s">
        <v>4214</v>
      </c>
      <c r="H42" s="256"/>
      <c r="I42" s="256" t="s">
        <v>9902</v>
      </c>
      <c r="J42" s="313" t="str">
        <f t="shared" si="0"/>
        <v>PG_DYNC_VALI.SP_V_040</v>
      </c>
      <c r="K42" s="257" t="s">
        <v>9903</v>
      </c>
      <c r="L42" s="290" t="s">
        <v>9870</v>
      </c>
      <c r="M42" s="290" t="s">
        <v>9904</v>
      </c>
      <c r="N42" s="256" t="s">
        <v>878</v>
      </c>
      <c r="O42" s="256"/>
      <c r="P42" s="256"/>
      <c r="Q42" s="257"/>
      <c r="R42" s="318"/>
      <c r="S42" s="318" t="s">
        <v>10283</v>
      </c>
      <c r="T42" s="318"/>
      <c r="U42" s="318"/>
      <c r="V42" s="318"/>
      <c r="X42" t="str">
        <f t="shared" si="2"/>
        <v>INSERT INTO CIFX.TB_COL_BUSINESS_RULE (COL_ID, COLUMN_CODE, TX_ID, SENDER_CODE, CERT_TYPE, CHANGE_TYPE, RULE_ID, RULE_PROCESS, ENABLE) VALUES (39,'X0179','','','B','','V_040','PG_DYNC_VALI.SP_V_040','Y');</v>
      </c>
    </row>
    <row r="43" spans="1:24" ht="33">
      <c r="A43" s="292" t="s">
        <v>2540</v>
      </c>
      <c r="B43" s="304" t="s">
        <v>69</v>
      </c>
      <c r="C43" s="330" t="s">
        <v>4112</v>
      </c>
      <c r="D43" s="303" t="str">
        <f>VLOOKUP(A43,欄位基本設定!$B:$S,18,FALSE)&amp;""</f>
        <v>X0103</v>
      </c>
      <c r="E43" s="292" t="s">
        <v>255</v>
      </c>
      <c r="F43" s="292"/>
      <c r="G43" s="292"/>
      <c r="H43" s="292" t="s">
        <v>9847</v>
      </c>
      <c r="I43" s="292" t="s">
        <v>9905</v>
      </c>
      <c r="J43" s="314" t="str">
        <f t="shared" si="0"/>
        <v>PG_DYNC_VALI.SP_V_041</v>
      </c>
      <c r="K43" s="293" t="s">
        <v>9906</v>
      </c>
      <c r="L43" s="294" t="s">
        <v>9836</v>
      </c>
      <c r="M43" s="294" t="s">
        <v>9907</v>
      </c>
      <c r="N43" s="292"/>
      <c r="O43" s="292"/>
      <c r="P43" s="292"/>
      <c r="Q43" s="293" t="s">
        <v>9908</v>
      </c>
      <c r="R43" s="320"/>
      <c r="S43" s="320" t="s">
        <v>10758</v>
      </c>
      <c r="T43" s="320" t="s">
        <v>10756</v>
      </c>
      <c r="U43" s="320"/>
      <c r="V43" s="320" t="s">
        <v>10759</v>
      </c>
      <c r="X43" t="str">
        <f t="shared" si="2"/>
        <v>INSERT INTO CIFX.TB_COL_BUSINESS_RULE (COL_ID, COLUMN_CODE, TX_ID, SENDER_CODE, CERT_TYPE, CHANGE_TYPE, RULE_ID, RULE_PROCESS, ENABLE) VALUES (40,'X0103','createOrUpdateCustomerForNBS','','','M','V_041','PG_DYNC_VALI.SP_V_041','Y');</v>
      </c>
    </row>
    <row r="44" spans="1:24" ht="33">
      <c r="A44" s="256" t="s">
        <v>2540</v>
      </c>
      <c r="B44" s="260" t="s">
        <v>69</v>
      </c>
      <c r="C44" s="260" t="s">
        <v>4113</v>
      </c>
      <c r="D44" s="289" t="str">
        <f>VLOOKUP(A44,欄位基本設定!$B:$S,18,FALSE)&amp;""</f>
        <v>X0103</v>
      </c>
      <c r="E44" s="256"/>
      <c r="F44" s="256"/>
      <c r="G44" s="256" t="s">
        <v>9909</v>
      </c>
      <c r="H44" s="256" t="s">
        <v>9847</v>
      </c>
      <c r="I44" s="256" t="s">
        <v>9910</v>
      </c>
      <c r="J44" s="313" t="str">
        <f t="shared" si="0"/>
        <v>PG_DYNC_VALI.SP_V_042</v>
      </c>
      <c r="K44" s="257" t="s">
        <v>9911</v>
      </c>
      <c r="L44" s="290" t="s">
        <v>9912</v>
      </c>
      <c r="M44" s="290"/>
      <c r="N44" s="256" t="s">
        <v>9913</v>
      </c>
      <c r="O44" s="256"/>
      <c r="P44" s="256"/>
      <c r="Q44" s="257"/>
      <c r="R44" s="318" t="s">
        <v>10284</v>
      </c>
      <c r="S44" s="318"/>
      <c r="T44" s="318"/>
      <c r="U44" s="318"/>
      <c r="V44" s="318"/>
      <c r="X44" t="str">
        <f t="shared" si="2"/>
        <v>INSERT INTO CIFX.TB_COL_BUSINESS_RULE (COL_ID, COLUMN_CODE, TX_ID, SENDER_CODE, CERT_TYPE, CHANGE_TYPE, RULE_ID, RULE_PROCESS, ENABLE) VALUES (41,'X0103','','','A,B,E,F,G,H,OA,OB','M','V_042','PG_DYNC_VALI.SP_V_042','Y');</v>
      </c>
    </row>
    <row r="45" spans="1:24" ht="49.5">
      <c r="A45" s="256" t="s">
        <v>9914</v>
      </c>
      <c r="B45" s="260" t="s">
        <v>69</v>
      </c>
      <c r="C45" s="329" t="s">
        <v>4114</v>
      </c>
      <c r="D45" s="289" t="str">
        <f>VLOOKUP(A45,欄位基本設定!$B:$S,18,FALSE)&amp;""</f>
        <v>X0192</v>
      </c>
      <c r="E45" s="256"/>
      <c r="F45" s="256"/>
      <c r="G45" s="256"/>
      <c r="H45" s="256"/>
      <c r="I45" s="256" t="s">
        <v>9915</v>
      </c>
      <c r="J45" s="313" t="str">
        <f t="shared" si="0"/>
        <v>PG_DYNC_VALI.SP_V_043</v>
      </c>
      <c r="K45" s="257" t="s">
        <v>9916</v>
      </c>
      <c r="L45" s="290" t="s">
        <v>9917</v>
      </c>
      <c r="M45" s="290" t="s">
        <v>9918</v>
      </c>
      <c r="N45" s="256" t="s">
        <v>878</v>
      </c>
      <c r="O45" s="256"/>
      <c r="P45" s="256"/>
      <c r="Q45" s="257"/>
      <c r="R45" s="318"/>
      <c r="S45" s="318" t="s">
        <v>10285</v>
      </c>
      <c r="T45" s="318"/>
      <c r="U45" s="318"/>
      <c r="V45" s="318"/>
      <c r="X45" t="str">
        <f t="shared" si="2"/>
        <v>INSERT INTO CIFX.TB_COL_BUSINESS_RULE (COL_ID, COLUMN_CODE, TX_ID, SENDER_CODE, CERT_TYPE, CHANGE_TYPE, RULE_ID, RULE_PROCESS, ENABLE) VALUES (42,'X0192','','','','','V_043','PG_DYNC_VALI.SP_V_043','Y');</v>
      </c>
    </row>
    <row r="46" spans="1:24" ht="33">
      <c r="A46" s="256" t="s">
        <v>9914</v>
      </c>
      <c r="B46" s="260" t="s">
        <v>69</v>
      </c>
      <c r="C46" s="329" t="s">
        <v>4115</v>
      </c>
      <c r="D46" s="289" t="str">
        <f>VLOOKUP(A46,欄位基本設定!$B:$S,18,FALSE)&amp;""</f>
        <v>X0192</v>
      </c>
      <c r="E46" s="256"/>
      <c r="F46" s="256"/>
      <c r="G46" s="256" t="s">
        <v>9829</v>
      </c>
      <c r="H46" s="256"/>
      <c r="I46" s="256" t="s">
        <v>9919</v>
      </c>
      <c r="J46" s="313" t="str">
        <f t="shared" si="0"/>
        <v>PG_DYNC_VALI.SP_V_044</v>
      </c>
      <c r="K46" s="257" t="s">
        <v>9920</v>
      </c>
      <c r="L46" s="290" t="s">
        <v>9917</v>
      </c>
      <c r="M46" s="290" t="s">
        <v>9921</v>
      </c>
      <c r="N46" s="256"/>
      <c r="O46" s="256"/>
      <c r="P46" s="256"/>
      <c r="Q46" s="257"/>
      <c r="R46" s="318"/>
      <c r="S46" s="318" t="s">
        <v>10286</v>
      </c>
      <c r="T46" s="318"/>
      <c r="U46" s="318"/>
      <c r="V46" s="318"/>
      <c r="X46" t="str">
        <f t="shared" si="2"/>
        <v>INSERT INTO CIFX.TB_COL_BUSINESS_RULE (COL_ID, COLUMN_CODE, TX_ID, SENDER_CODE, CERT_TYPE, CHANGE_TYPE, RULE_ID, RULE_PROCESS, ENABLE) VALUES (43,'X0192','','','A,B,E,F,G,H','','V_044','PG_DYNC_VALI.SP_V_044','Y');</v>
      </c>
    </row>
    <row r="47" spans="1:24" ht="33">
      <c r="A47" s="256" t="s">
        <v>9914</v>
      </c>
      <c r="B47" s="260" t="s">
        <v>69</v>
      </c>
      <c r="C47" s="329" t="s">
        <v>4116</v>
      </c>
      <c r="D47" s="289" t="str">
        <f>VLOOKUP(A47,欄位基本設定!$B:$S,18,FALSE)&amp;""</f>
        <v>X0192</v>
      </c>
      <c r="E47" s="256"/>
      <c r="F47" s="256"/>
      <c r="G47" s="256"/>
      <c r="H47" s="256"/>
      <c r="I47" s="256" t="s">
        <v>9922</v>
      </c>
      <c r="J47" s="313" t="str">
        <f t="shared" si="0"/>
        <v>PG_DYNC_VALI.SP_V_045</v>
      </c>
      <c r="K47" s="257" t="s">
        <v>9923</v>
      </c>
      <c r="L47" s="290" t="s">
        <v>9917</v>
      </c>
      <c r="M47" s="290" t="s">
        <v>9924</v>
      </c>
      <c r="N47" s="256" t="s">
        <v>640</v>
      </c>
      <c r="O47" s="256"/>
      <c r="P47" s="256"/>
      <c r="Q47" s="257"/>
      <c r="R47" s="318"/>
      <c r="S47" s="318" t="s">
        <v>10287</v>
      </c>
      <c r="T47" s="318"/>
      <c r="U47" s="318"/>
      <c r="V47" s="318"/>
      <c r="X47" t="str">
        <f t="shared" si="2"/>
        <v>INSERT INTO CIFX.TB_COL_BUSINESS_RULE (COL_ID, COLUMN_CODE, TX_ID, SENDER_CODE, CERT_TYPE, CHANGE_TYPE, RULE_ID, RULE_PROCESS, ENABLE) VALUES (44,'X0192','','','','','V_045','PG_DYNC_VALI.SP_V_045','Y');</v>
      </c>
    </row>
    <row r="48" spans="1:24" ht="66">
      <c r="A48" s="256" t="s">
        <v>9914</v>
      </c>
      <c r="B48" s="260" t="s">
        <v>69</v>
      </c>
      <c r="C48" s="260" t="s">
        <v>4117</v>
      </c>
      <c r="D48" s="289" t="str">
        <f>VLOOKUP(A48,欄位基本設定!$B:$S,18,FALSE)&amp;""</f>
        <v>X0192</v>
      </c>
      <c r="E48" s="256"/>
      <c r="F48" s="256"/>
      <c r="G48" s="256"/>
      <c r="H48" s="256"/>
      <c r="I48" s="256" t="s">
        <v>9770</v>
      </c>
      <c r="J48" s="313" t="str">
        <f t="shared" si="0"/>
        <v>PG_DYNC_VALI.SP_V_006</v>
      </c>
      <c r="K48" s="254" t="s">
        <v>9771</v>
      </c>
      <c r="L48" s="255" t="s">
        <v>9763</v>
      </c>
      <c r="M48" s="255" t="s">
        <v>9772</v>
      </c>
      <c r="N48" s="255" t="s">
        <v>9925</v>
      </c>
      <c r="O48" s="256"/>
      <c r="P48" s="256"/>
      <c r="Q48" s="257"/>
      <c r="R48" s="318"/>
      <c r="S48" s="318" t="s">
        <v>10244</v>
      </c>
      <c r="T48" s="318"/>
      <c r="U48" s="318"/>
      <c r="V48" s="318"/>
      <c r="X48" t="str">
        <f t="shared" si="2"/>
        <v>INSERT INTO CIFX.TB_COL_BUSINESS_RULE (COL_ID, COLUMN_CODE, TX_ID, SENDER_CODE, CERT_TYPE, CHANGE_TYPE, RULE_ID, RULE_PROCESS, ENABLE) VALUES (45,'X0192','','','','','V_006','PG_DYNC_VALI.SP_V_006','Y');</v>
      </c>
    </row>
    <row r="49" spans="1:24" ht="49.5">
      <c r="A49" s="256" t="s">
        <v>9914</v>
      </c>
      <c r="B49" s="260" t="s">
        <v>69</v>
      </c>
      <c r="C49" s="329" t="s">
        <v>4118</v>
      </c>
      <c r="D49" s="289" t="str">
        <f>VLOOKUP(A49,欄位基本設定!$B:$S,18,FALSE)&amp;""</f>
        <v>X0192</v>
      </c>
      <c r="E49" s="256"/>
      <c r="F49" s="256"/>
      <c r="G49" s="256"/>
      <c r="H49" s="256"/>
      <c r="I49" s="256" t="s">
        <v>9773</v>
      </c>
      <c r="J49" s="313" t="str">
        <f t="shared" si="0"/>
        <v>PG_DYNC_VALI.SP_V_007</v>
      </c>
      <c r="K49" s="254" t="s">
        <v>9774</v>
      </c>
      <c r="L49" s="255" t="s">
        <v>9763</v>
      </c>
      <c r="M49" s="255" t="s">
        <v>9775</v>
      </c>
      <c r="N49" s="255" t="s">
        <v>9925</v>
      </c>
      <c r="O49" s="256"/>
      <c r="P49" s="256"/>
      <c r="Q49" s="257"/>
      <c r="R49" s="318"/>
      <c r="S49" s="318" t="s">
        <v>10245</v>
      </c>
      <c r="T49" s="318"/>
      <c r="U49" s="318"/>
      <c r="V49" s="318"/>
      <c r="X49" t="str">
        <f t="shared" si="2"/>
        <v>INSERT INTO CIFX.TB_COL_BUSINESS_RULE (COL_ID, COLUMN_CODE, TX_ID, SENDER_CODE, CERT_TYPE, CHANGE_TYPE, RULE_ID, RULE_PROCESS, ENABLE) VALUES (46,'X0192','','','','','V_007','PG_DYNC_VALI.SP_V_007','Y');</v>
      </c>
    </row>
    <row r="50" spans="1:24" ht="66">
      <c r="A50" s="256" t="s">
        <v>9914</v>
      </c>
      <c r="B50" s="256" t="s">
        <v>9926</v>
      </c>
      <c r="C50" s="329" t="s">
        <v>4119</v>
      </c>
      <c r="D50" s="289" t="str">
        <f>VLOOKUP(A50,欄位基本設定!$B:$S,18,FALSE)&amp;""</f>
        <v>X0192</v>
      </c>
      <c r="E50" s="255"/>
      <c r="F50" s="255"/>
      <c r="G50" s="256" t="s">
        <v>4214</v>
      </c>
      <c r="H50" s="256"/>
      <c r="I50" s="256" t="s">
        <v>10733</v>
      </c>
      <c r="J50" s="342" t="s">
        <v>10707</v>
      </c>
      <c r="K50" s="254" t="s">
        <v>9782</v>
      </c>
      <c r="L50" s="255" t="s">
        <v>9783</v>
      </c>
      <c r="M50" s="255" t="s">
        <v>9784</v>
      </c>
      <c r="N50" s="255" t="s">
        <v>677</v>
      </c>
      <c r="O50" s="256"/>
      <c r="P50" s="256"/>
      <c r="Q50" s="257"/>
      <c r="S50" s="259"/>
      <c r="T50" s="259"/>
      <c r="U50" s="259"/>
      <c r="V50" s="259"/>
      <c r="X50" t="str">
        <f t="shared" si="2"/>
        <v>INSERT INTO CIFX.TB_COL_BUSINESS_RULE (COL_ID, COLUMN_CODE, TX_ID, SENDER_CODE, CERT_TYPE, CHANGE_TYPE, RULE_ID, RULE_PROCESS, ENABLE) VALUES (47,'X0192','','','B','','V_009','PG_DYNC_VALI.SP_V_009','Y');</v>
      </c>
    </row>
    <row r="51" spans="1:24" ht="157.5">
      <c r="A51" s="256" t="s">
        <v>682</v>
      </c>
      <c r="B51" s="256" t="s">
        <v>9926</v>
      </c>
      <c r="C51" s="329" t="s">
        <v>4120</v>
      </c>
      <c r="D51" s="289" t="str">
        <f>VLOOKUP(A51,欄位基本設定!$B:$S,18,FALSE)&amp;""</f>
        <v>X0192</v>
      </c>
      <c r="E51" s="256"/>
      <c r="F51" s="256"/>
      <c r="G51" s="256" t="s">
        <v>4214</v>
      </c>
      <c r="H51" s="256"/>
      <c r="I51" s="256" t="s">
        <v>10734</v>
      </c>
      <c r="J51" s="342" t="s">
        <v>10708</v>
      </c>
      <c r="K51" s="257" t="s">
        <v>9800</v>
      </c>
      <c r="L51" s="291" t="s">
        <v>9801</v>
      </c>
      <c r="M51" s="290" t="s">
        <v>9802</v>
      </c>
      <c r="N51" s="257" t="s">
        <v>9927</v>
      </c>
      <c r="O51" s="256"/>
      <c r="P51" s="256"/>
      <c r="Q51" s="257"/>
      <c r="X51" t="str">
        <f t="shared" si="2"/>
        <v>INSERT INTO CIFX.TB_COL_BUSINESS_RULE (COL_ID, COLUMN_CODE, TX_ID, SENDER_CODE, CERT_TYPE, CHANGE_TYPE, RULE_ID, RULE_PROCESS, ENABLE) VALUES (48,'X0192','','','B','','V_013','PG_DYNC_VALI.SP_V_013','Y');</v>
      </c>
    </row>
    <row r="52" spans="1:24" ht="141.75">
      <c r="A52" s="256" t="s">
        <v>682</v>
      </c>
      <c r="B52" s="256" t="s">
        <v>9926</v>
      </c>
      <c r="C52" s="260" t="s">
        <v>4121</v>
      </c>
      <c r="D52" s="289" t="str">
        <f>VLOOKUP(A52,欄位基本設定!$B:$S,18,FALSE)&amp;""</f>
        <v>X0192</v>
      </c>
      <c r="E52" s="256"/>
      <c r="F52" s="256"/>
      <c r="G52" s="257" t="s">
        <v>9810</v>
      </c>
      <c r="H52" s="256"/>
      <c r="I52" s="256" t="s">
        <v>10735</v>
      </c>
      <c r="J52" s="342" t="s">
        <v>10709</v>
      </c>
      <c r="K52" s="257" t="s">
        <v>9812</v>
      </c>
      <c r="L52" s="291" t="s">
        <v>9801</v>
      </c>
      <c r="M52" s="290" t="s">
        <v>9802</v>
      </c>
      <c r="N52" s="257" t="s">
        <v>9927</v>
      </c>
      <c r="O52" s="256"/>
      <c r="P52" s="256"/>
      <c r="Q52" s="257"/>
      <c r="X52" t="str">
        <f t="shared" si="2"/>
        <v>INSERT INTO CIFX.TB_COL_BUSINESS_RULE (COL_ID, COLUMN_CODE, TX_ID, SENDER_CODE, CERT_TYPE, CHANGE_TYPE, RULE_ID, RULE_PROCESS, ENABLE) VALUES (49,'X0192','','','E,F,G,H','','V_016','PG_DYNC_VALI.SP_V_016','Y');</v>
      </c>
    </row>
    <row r="53" spans="1:24" ht="47.25">
      <c r="A53" s="256" t="s">
        <v>9914</v>
      </c>
      <c r="B53" s="256" t="s">
        <v>9926</v>
      </c>
      <c r="C53" s="329" t="s">
        <v>4122</v>
      </c>
      <c r="D53" s="289" t="str">
        <f>VLOOKUP(A53,欄位基本設定!$B:$S,18,FALSE)&amp;""</f>
        <v>X0192</v>
      </c>
      <c r="E53" s="256"/>
      <c r="F53" s="256"/>
      <c r="G53" s="256" t="s">
        <v>9810</v>
      </c>
      <c r="H53" s="256"/>
      <c r="I53" s="256" t="s">
        <v>10736</v>
      </c>
      <c r="J53" s="342" t="s">
        <v>10710</v>
      </c>
      <c r="K53" s="257" t="s">
        <v>9805</v>
      </c>
      <c r="L53" s="290" t="s">
        <v>9928</v>
      </c>
      <c r="M53" s="290"/>
      <c r="N53" s="257" t="s">
        <v>9929</v>
      </c>
      <c r="O53" s="256"/>
      <c r="P53" s="256"/>
      <c r="Q53" s="257"/>
      <c r="X53" t="str">
        <f t="shared" si="2"/>
        <v>INSERT INTO CIFX.TB_COL_BUSINESS_RULE (COL_ID, COLUMN_CODE, TX_ID, SENDER_CODE, CERT_TYPE, CHANGE_TYPE, RULE_ID, RULE_PROCESS, ENABLE) VALUES (50,'X0192','','','E,F,G,H','','V_014','PG_DYNC_VALI.SP_V_014','Y');</v>
      </c>
    </row>
    <row r="54" spans="1:24" ht="47.25">
      <c r="A54" s="256" t="s">
        <v>9914</v>
      </c>
      <c r="B54" s="256" t="s">
        <v>9926</v>
      </c>
      <c r="C54" s="329" t="s">
        <v>4123</v>
      </c>
      <c r="D54" s="289" t="str">
        <f>VLOOKUP(A54,欄位基本設定!$B:$S,18,FALSE)&amp;""</f>
        <v>X0192</v>
      </c>
      <c r="E54" s="256"/>
      <c r="F54" s="256"/>
      <c r="G54" s="256" t="s">
        <v>9810</v>
      </c>
      <c r="H54" s="256"/>
      <c r="I54" s="256" t="s">
        <v>10737</v>
      </c>
      <c r="J54" s="342" t="s">
        <v>10711</v>
      </c>
      <c r="K54" s="257" t="s">
        <v>9808</v>
      </c>
      <c r="L54" s="290" t="s">
        <v>9928</v>
      </c>
      <c r="M54" s="290" t="s">
        <v>9930</v>
      </c>
      <c r="N54" s="257" t="s">
        <v>9929</v>
      </c>
      <c r="O54" s="256"/>
      <c r="P54" s="256"/>
      <c r="Q54" s="257"/>
      <c r="X54" t="str">
        <f t="shared" si="2"/>
        <v>INSERT INTO CIFX.TB_COL_BUSINESS_RULE (COL_ID, COLUMN_CODE, TX_ID, SENDER_CODE, CERT_TYPE, CHANGE_TYPE, RULE_ID, RULE_PROCESS, ENABLE) VALUES (51,'X0192','','','E,F,G,H','','V_015','PG_DYNC_VALI.SP_V_015','Y');</v>
      </c>
    </row>
    <row r="55" spans="1:24" ht="16.5">
      <c r="A55" s="256" t="s">
        <v>9914</v>
      </c>
      <c r="B55" s="256" t="s">
        <v>9926</v>
      </c>
      <c r="C55" s="329" t="s">
        <v>4124</v>
      </c>
      <c r="D55" s="289" t="str">
        <f>VLOOKUP(A55,欄位基本設定!$B:$S,18,FALSE)&amp;""</f>
        <v>X0192</v>
      </c>
      <c r="E55" s="256"/>
      <c r="F55" s="256"/>
      <c r="G55" s="256" t="s">
        <v>4212</v>
      </c>
      <c r="H55" s="256"/>
      <c r="I55" s="256" t="s">
        <v>10717</v>
      </c>
      <c r="J55" s="313" t="str">
        <f>"PG_DYNC_VALI.SP_"&amp;I55</f>
        <v>PG_DYNC_VALI.SP_V_078</v>
      </c>
      <c r="K55" s="257" t="s">
        <v>9931</v>
      </c>
      <c r="L55" s="290" t="s">
        <v>9917</v>
      </c>
      <c r="M55" s="290" t="s">
        <v>9932</v>
      </c>
      <c r="N55" s="256"/>
      <c r="O55" s="256"/>
      <c r="P55" s="256"/>
      <c r="Q55" s="257"/>
      <c r="X55" t="str">
        <f t="shared" si="2"/>
        <v>INSERT INTO CIFX.TB_COL_BUSINESS_RULE (COL_ID, COLUMN_CODE, TX_ID, SENDER_CODE, CERT_TYPE, CHANGE_TYPE, RULE_ID, RULE_PROCESS, ENABLE) VALUES (52,'X0192','','','A','','V_078','PG_DYNC_VALI.SP_V_078','Y');</v>
      </c>
    </row>
    <row r="56" spans="1:24" ht="47.25">
      <c r="A56" s="256" t="s">
        <v>9914</v>
      </c>
      <c r="B56" s="256" t="s">
        <v>9926</v>
      </c>
      <c r="C56" s="260" t="s">
        <v>4125</v>
      </c>
      <c r="D56" s="289" t="str">
        <f>VLOOKUP(A56,欄位基本設定!$B:$S,18,FALSE)&amp;""</f>
        <v>X0192</v>
      </c>
      <c r="E56" s="256"/>
      <c r="F56" s="256"/>
      <c r="G56" s="256" t="s">
        <v>9810</v>
      </c>
      <c r="H56" s="256"/>
      <c r="I56" s="256" t="s">
        <v>10717</v>
      </c>
      <c r="J56" s="313" t="str">
        <f>"PG_DYNC_VALI.SP_"&amp;I56</f>
        <v>PG_DYNC_VALI.SP_V_078</v>
      </c>
      <c r="K56" s="257" t="s">
        <v>9933</v>
      </c>
      <c r="L56" s="290" t="s">
        <v>9917</v>
      </c>
      <c r="M56" s="290" t="s">
        <v>9934</v>
      </c>
      <c r="N56" s="256" t="s">
        <v>9913</v>
      </c>
      <c r="O56" s="256"/>
      <c r="P56" s="256"/>
      <c r="Q56" s="257"/>
      <c r="X56" t="str">
        <f t="shared" si="2"/>
        <v>INSERT INTO CIFX.TB_COL_BUSINESS_RULE (COL_ID, COLUMN_CODE, TX_ID, SENDER_CODE, CERT_TYPE, CHANGE_TYPE, RULE_ID, RULE_PROCESS, ENABLE) VALUES (53,'X0192','','','E,F,G,H','','V_078','PG_DYNC_VALI.SP_V_078','Y');</v>
      </c>
    </row>
    <row r="57" spans="1:24" ht="16.5">
      <c r="A57" s="256" t="s">
        <v>9914</v>
      </c>
      <c r="B57" s="256" t="s">
        <v>9926</v>
      </c>
      <c r="C57" s="329" t="s">
        <v>4126</v>
      </c>
      <c r="D57" s="289" t="str">
        <f>VLOOKUP(A57,欄位基本設定!$B:$S,18,FALSE)&amp;""</f>
        <v>X0192</v>
      </c>
      <c r="E57" s="256"/>
      <c r="F57" s="256"/>
      <c r="G57" s="256" t="s">
        <v>9810</v>
      </c>
      <c r="H57" s="256"/>
      <c r="I57" s="256" t="s">
        <v>10717</v>
      </c>
      <c r="J57" s="313" t="str">
        <f>"PG_DYNC_VALI.SP_"&amp;I57</f>
        <v>PG_DYNC_VALI.SP_V_078</v>
      </c>
      <c r="K57" s="253" t="s">
        <v>9935</v>
      </c>
      <c r="L57" s="290" t="s">
        <v>9928</v>
      </c>
      <c r="M57" s="290" t="s">
        <v>9930</v>
      </c>
      <c r="N57" s="256"/>
      <c r="O57" s="256"/>
      <c r="P57" s="256"/>
      <c r="Q57" s="257"/>
      <c r="X57" t="str">
        <f t="shared" si="2"/>
        <v>INSERT INTO CIFX.TB_COL_BUSINESS_RULE (COL_ID, COLUMN_CODE, TX_ID, SENDER_CODE, CERT_TYPE, CHANGE_TYPE, RULE_ID, RULE_PROCESS, ENABLE) VALUES (54,'X0192','','','E,F,G,H','','V_078','PG_DYNC_VALI.SP_V_078','Y');</v>
      </c>
    </row>
    <row r="58" spans="1:24" ht="31.5">
      <c r="A58" s="256" t="s">
        <v>9914</v>
      </c>
      <c r="B58" s="256" t="s">
        <v>9926</v>
      </c>
      <c r="C58" s="329" t="s">
        <v>4127</v>
      </c>
      <c r="D58" s="289" t="str">
        <f>VLOOKUP(A58,欄位基本設定!$B:$S,18,FALSE)&amp;""</f>
        <v>X0192</v>
      </c>
      <c r="E58" s="256"/>
      <c r="F58" s="256"/>
      <c r="G58" s="257" t="s">
        <v>9824</v>
      </c>
      <c r="H58" s="256"/>
      <c r="I58" s="256" t="s">
        <v>10717</v>
      </c>
      <c r="J58" s="313" t="str">
        <f>"PG_DYNC_VALI.SP_"&amp;I58</f>
        <v>PG_DYNC_VALI.SP_V_078</v>
      </c>
      <c r="K58" s="257" t="s">
        <v>9936</v>
      </c>
      <c r="L58" s="290" t="s">
        <v>9917</v>
      </c>
      <c r="M58" s="290"/>
      <c r="N58" s="256"/>
      <c r="O58" s="256"/>
      <c r="P58" s="256"/>
      <c r="Q58" s="257"/>
      <c r="X58" t="str">
        <f t="shared" si="2"/>
        <v>INSERT INTO CIFX.TB_COL_BUSINESS_RULE (COL_ID, COLUMN_CODE, TX_ID, SENDER_CODE, CERT_TYPE, CHANGE_TYPE, RULE_ID, RULE_PROCESS, ENABLE) VALUES (55,'X0192','','','OA,OB','','V_078','PG_DYNC_VALI.SP_V_078','Y');</v>
      </c>
    </row>
    <row r="59" spans="1:24" ht="82.5">
      <c r="A59" s="256" t="s">
        <v>9937</v>
      </c>
      <c r="B59" s="256" t="s">
        <v>9926</v>
      </c>
      <c r="C59" s="329" t="s">
        <v>4128</v>
      </c>
      <c r="D59" s="289" t="str">
        <f>VLOOKUP(A59,欄位基本設定!$B:$S,18,FALSE)&amp;""</f>
        <v>X0192</v>
      </c>
      <c r="E59" s="256"/>
      <c r="F59" s="256"/>
      <c r="G59" s="256" t="s">
        <v>9810</v>
      </c>
      <c r="H59" s="256"/>
      <c r="I59" s="256" t="s">
        <v>10738</v>
      </c>
      <c r="J59" s="342" t="s">
        <v>10712</v>
      </c>
      <c r="K59" s="254" t="s">
        <v>9899</v>
      </c>
      <c r="L59" s="291" t="s">
        <v>9870</v>
      </c>
      <c r="M59" s="290" t="s">
        <v>9900</v>
      </c>
      <c r="N59" s="257" t="s">
        <v>9938</v>
      </c>
      <c r="O59" s="256"/>
      <c r="P59" s="256"/>
      <c r="Q59" s="257"/>
      <c r="X59" t="str">
        <f t="shared" si="2"/>
        <v>INSERT INTO CIFX.TB_COL_BUSINESS_RULE (COL_ID, COLUMN_CODE, TX_ID, SENDER_CODE, CERT_TYPE, CHANGE_TYPE, RULE_ID, RULE_PROCESS, ENABLE) VALUES (56,'X0192','','','E,F,G,H','','V_039','PG_DYNC_VALI.SP_V_039','Y');</v>
      </c>
    </row>
    <row r="60" spans="1:24" ht="49.5">
      <c r="A60" s="296" t="s">
        <v>644</v>
      </c>
      <c r="B60" s="256" t="s">
        <v>9926</v>
      </c>
      <c r="C60" s="260" t="s">
        <v>4129</v>
      </c>
      <c r="D60" s="289" t="str">
        <f>VLOOKUP(A60,欄位基本設定!$B:$S,18,FALSE)&amp;""</f>
        <v>X0224</v>
      </c>
      <c r="E60" s="256"/>
      <c r="F60" s="256"/>
      <c r="G60" s="256"/>
      <c r="H60" s="256"/>
      <c r="I60" s="256" t="s">
        <v>10718</v>
      </c>
      <c r="J60" s="313" t="str">
        <f>"PG_DYNC_VALI.SP_"&amp;I60</f>
        <v>PG_DYNC_VALI.SP_V_079</v>
      </c>
      <c r="K60" s="254" t="s">
        <v>9939</v>
      </c>
      <c r="L60" s="290" t="s">
        <v>9917</v>
      </c>
      <c r="M60" s="290" t="s">
        <v>9918</v>
      </c>
      <c r="N60" s="256" t="s">
        <v>877</v>
      </c>
      <c r="O60" s="256"/>
      <c r="P60" s="256"/>
      <c r="Q60" s="257"/>
      <c r="X60" t="str">
        <f t="shared" si="2"/>
        <v>INSERT INTO CIFX.TB_COL_BUSINESS_RULE (COL_ID, COLUMN_CODE, TX_ID, SENDER_CODE, CERT_TYPE, CHANGE_TYPE, RULE_ID, RULE_PROCESS, ENABLE) VALUES (57,'X0224','','','','','V_079','PG_DYNC_VALI.SP_V_079','Y');</v>
      </c>
    </row>
    <row r="61" spans="1:24" ht="49.5">
      <c r="A61" s="296" t="s">
        <v>644</v>
      </c>
      <c r="B61" s="256" t="s">
        <v>9926</v>
      </c>
      <c r="C61" s="329" t="s">
        <v>4130</v>
      </c>
      <c r="D61" s="289" t="str">
        <f>VLOOKUP(A61,欄位基本設定!$B:$S,18,FALSE)&amp;""</f>
        <v>X0224</v>
      </c>
      <c r="E61" s="256"/>
      <c r="F61" s="256"/>
      <c r="G61" s="256"/>
      <c r="H61" s="256"/>
      <c r="I61" s="256" t="s">
        <v>10718</v>
      </c>
      <c r="J61" s="313" t="str">
        <f>"PG_DYNC_VALI.SP_"&amp;I61</f>
        <v>PG_DYNC_VALI.SP_V_079</v>
      </c>
      <c r="K61" s="254" t="s">
        <v>9940</v>
      </c>
      <c r="L61" s="290" t="s">
        <v>9917</v>
      </c>
      <c r="M61" s="290" t="s">
        <v>9924</v>
      </c>
      <c r="N61" s="256" t="s">
        <v>877</v>
      </c>
      <c r="O61" s="256"/>
      <c r="P61" s="256"/>
      <c r="Q61" s="257"/>
      <c r="X61" t="str">
        <f t="shared" si="2"/>
        <v>INSERT INTO CIFX.TB_COL_BUSINESS_RULE (COL_ID, COLUMN_CODE, TX_ID, SENDER_CODE, CERT_TYPE, CHANGE_TYPE, RULE_ID, RULE_PROCESS, ENABLE) VALUES (58,'X0224','','','','','V_079','PG_DYNC_VALI.SP_V_079','Y');</v>
      </c>
    </row>
    <row r="62" spans="1:24" ht="33">
      <c r="A62" s="296" t="s">
        <v>644</v>
      </c>
      <c r="B62" s="256" t="s">
        <v>9926</v>
      </c>
      <c r="C62" s="329" t="s">
        <v>4131</v>
      </c>
      <c r="D62" s="289" t="str">
        <f>VLOOKUP(A62,欄位基本設定!$B:$S,18,FALSE)&amp;""</f>
        <v>X0224</v>
      </c>
      <c r="E62" s="256"/>
      <c r="F62" s="256"/>
      <c r="G62" s="256" t="s">
        <v>4212</v>
      </c>
      <c r="H62" s="256"/>
      <c r="I62" s="256" t="s">
        <v>10718</v>
      </c>
      <c r="J62" s="313" t="str">
        <f>"PG_DYNC_VALI.SP_"&amp;I62</f>
        <v>PG_DYNC_VALI.SP_V_079</v>
      </c>
      <c r="K62" s="254" t="s">
        <v>9941</v>
      </c>
      <c r="L62" s="290" t="s">
        <v>9942</v>
      </c>
      <c r="M62" s="290" t="s">
        <v>9943</v>
      </c>
      <c r="N62" s="256"/>
      <c r="O62" s="256"/>
      <c r="P62" s="256"/>
      <c r="Q62" s="257"/>
      <c r="X62" t="str">
        <f t="shared" si="2"/>
        <v>INSERT INTO CIFX.TB_COL_BUSINESS_RULE (COL_ID, COLUMN_CODE, TX_ID, SENDER_CODE, CERT_TYPE, CHANGE_TYPE, RULE_ID, RULE_PROCESS, ENABLE) VALUES (59,'X0224','','','A','','V_079','PG_DYNC_VALI.SP_V_079','Y');</v>
      </c>
    </row>
    <row r="63" spans="1:24" ht="157.5">
      <c r="A63" s="296" t="s">
        <v>644</v>
      </c>
      <c r="B63" s="256" t="s">
        <v>9926</v>
      </c>
      <c r="C63" s="329" t="s">
        <v>4132</v>
      </c>
      <c r="D63" s="289" t="str">
        <f>VLOOKUP(A63,欄位基本設定!$B:$S,18,FALSE)&amp;""</f>
        <v>X0224</v>
      </c>
      <c r="E63" s="256"/>
      <c r="F63" s="256"/>
      <c r="G63" s="257" t="s">
        <v>9786</v>
      </c>
      <c r="H63" s="256"/>
      <c r="I63" s="256" t="s">
        <v>10739</v>
      </c>
      <c r="J63" s="342" t="s">
        <v>10404</v>
      </c>
      <c r="K63" s="257" t="s">
        <v>10706</v>
      </c>
      <c r="L63" s="290" t="s">
        <v>9945</v>
      </c>
      <c r="M63" s="290" t="s">
        <v>9946</v>
      </c>
      <c r="N63" s="256" t="s">
        <v>1055</v>
      </c>
      <c r="O63" s="256"/>
      <c r="P63" s="256"/>
      <c r="Q63" s="257"/>
      <c r="X63" t="str">
        <f t="shared" si="2"/>
        <v>INSERT INTO CIFX.TB_COL_BUSINESS_RULE (COL_ID, COLUMN_CODE, TX_ID, SENDER_CODE, CERT_TYPE, CHANGE_TYPE, RULE_ID, RULE_PROCESS, ENABLE) VALUES (60,'X0224','','','B,OB','','V_046','PG_DYNC_VALI.SP_V_046','Y');</v>
      </c>
    </row>
    <row r="64" spans="1:24" ht="31.5">
      <c r="A64" s="296" t="s">
        <v>644</v>
      </c>
      <c r="B64" s="256" t="s">
        <v>9926</v>
      </c>
      <c r="C64" s="260" t="s">
        <v>4133</v>
      </c>
      <c r="D64" s="289" t="str">
        <f>VLOOKUP(A64,欄位基本設定!$B:$S,18,FALSE)&amp;""</f>
        <v>X0224</v>
      </c>
      <c r="E64" s="256"/>
      <c r="F64" s="256"/>
      <c r="G64" s="256" t="s">
        <v>9810</v>
      </c>
      <c r="H64" s="256"/>
      <c r="I64" s="256" t="s">
        <v>10718</v>
      </c>
      <c r="J64" s="313" t="str">
        <f>"PG_DYNC_VALI.SP_"&amp;I64</f>
        <v>PG_DYNC_VALI.SP_V_079</v>
      </c>
      <c r="K64" s="257" t="s">
        <v>9947</v>
      </c>
      <c r="L64" s="290" t="s">
        <v>9948</v>
      </c>
      <c r="M64" s="290" t="s">
        <v>9949</v>
      </c>
      <c r="N64" s="256"/>
      <c r="O64" s="256"/>
      <c r="P64" s="256"/>
      <c r="Q64" s="257"/>
      <c r="X64" t="str">
        <f t="shared" si="2"/>
        <v>INSERT INTO CIFX.TB_COL_BUSINESS_RULE (COL_ID, COLUMN_CODE, TX_ID, SENDER_CODE, CERT_TYPE, CHANGE_TYPE, RULE_ID, RULE_PROCESS, ENABLE) VALUES (61,'X0224','','','E,F,G,H','','V_079','PG_DYNC_VALI.SP_V_079','Y');</v>
      </c>
    </row>
    <row r="65" spans="1:24" ht="31.5">
      <c r="A65" s="296" t="s">
        <v>644</v>
      </c>
      <c r="B65" s="256" t="s">
        <v>9926</v>
      </c>
      <c r="C65" s="329" t="s">
        <v>4134</v>
      </c>
      <c r="D65" s="289" t="str">
        <f>VLOOKUP(A65,欄位基本設定!$B:$S,18,FALSE)&amp;""</f>
        <v>X0224</v>
      </c>
      <c r="E65" s="256"/>
      <c r="F65" s="256"/>
      <c r="G65" s="256" t="s">
        <v>9814</v>
      </c>
      <c r="H65" s="256"/>
      <c r="I65" s="256" t="s">
        <v>10718</v>
      </c>
      <c r="J65" s="313" t="str">
        <f>"PG_DYNC_VALI.SP_"&amp;I65</f>
        <v>PG_DYNC_VALI.SP_V_079</v>
      </c>
      <c r="K65" s="257" t="s">
        <v>9950</v>
      </c>
      <c r="L65" s="290" t="s">
        <v>9948</v>
      </c>
      <c r="M65" s="290" t="s">
        <v>9949</v>
      </c>
      <c r="N65" s="256"/>
      <c r="O65" s="256"/>
      <c r="P65" s="256"/>
      <c r="Q65" s="257"/>
      <c r="X65" t="str">
        <f t="shared" si="2"/>
        <v>INSERT INTO CIFX.TB_COL_BUSINESS_RULE (COL_ID, COLUMN_CODE, TX_ID, SENDER_CODE, CERT_TYPE, CHANGE_TYPE, RULE_ID, RULE_PROCESS, ENABLE) VALUES (62,'X0224','','','OB','','V_079','PG_DYNC_VALI.SP_V_079','Y');</v>
      </c>
    </row>
    <row r="66" spans="1:24" ht="94.5">
      <c r="A66" s="256" t="s">
        <v>644</v>
      </c>
      <c r="B66" s="256" t="s">
        <v>9926</v>
      </c>
      <c r="C66" s="329" t="s">
        <v>4135</v>
      </c>
      <c r="D66" s="289" t="str">
        <f>VLOOKUP(A66,欄位基本設定!$B:$S,18,FALSE)&amp;""</f>
        <v>X0224</v>
      </c>
      <c r="E66" s="256"/>
      <c r="F66" s="256"/>
      <c r="G66" s="256" t="s">
        <v>9814</v>
      </c>
      <c r="H66" s="256"/>
      <c r="I66" s="256" t="s">
        <v>10740</v>
      </c>
      <c r="J66" s="342" t="s">
        <v>10713</v>
      </c>
      <c r="K66" s="257" t="s">
        <v>9816</v>
      </c>
      <c r="L66" s="291" t="s">
        <v>9817</v>
      </c>
      <c r="M66" s="290" t="s">
        <v>9818</v>
      </c>
      <c r="N66" s="257" t="s">
        <v>9929</v>
      </c>
      <c r="O66" s="256"/>
      <c r="P66" s="256"/>
      <c r="Q66" s="257"/>
      <c r="X66" t="str">
        <f t="shared" si="2"/>
        <v>INSERT INTO CIFX.TB_COL_BUSINESS_RULE (COL_ID, COLUMN_CODE, TX_ID, SENDER_CODE, CERT_TYPE, CHANGE_TYPE, RULE_ID, RULE_PROCESS, ENABLE) VALUES (63,'X0224','','','OB','','V_017','PG_DYNC_VALI.SP_V_017','Y');</v>
      </c>
    </row>
    <row r="67" spans="1:24" ht="63">
      <c r="A67" s="256" t="s">
        <v>644</v>
      </c>
      <c r="B67" s="256" t="s">
        <v>9926</v>
      </c>
      <c r="C67" s="329" t="s">
        <v>4136</v>
      </c>
      <c r="D67" s="289" t="str">
        <f>VLOOKUP(A67,欄位基本設定!$B:$S,18,FALSE)&amp;""</f>
        <v>X0224</v>
      </c>
      <c r="E67" s="256"/>
      <c r="F67" s="256"/>
      <c r="G67" s="256" t="s">
        <v>4214</v>
      </c>
      <c r="H67" s="256"/>
      <c r="I67" s="256" t="s">
        <v>10741</v>
      </c>
      <c r="J67" s="342" t="s">
        <v>10714</v>
      </c>
      <c r="K67" s="257" t="s">
        <v>9903</v>
      </c>
      <c r="L67" s="290" t="s">
        <v>9870</v>
      </c>
      <c r="M67" s="290" t="s">
        <v>9904</v>
      </c>
      <c r="N67" s="256" t="s">
        <v>895</v>
      </c>
      <c r="O67" s="256"/>
      <c r="P67" s="256"/>
      <c r="Q67" s="257"/>
      <c r="X67" t="str">
        <f t="shared" si="2"/>
        <v>INSERT INTO CIFX.TB_COL_BUSINESS_RULE (COL_ID, COLUMN_CODE, TX_ID, SENDER_CODE, CERT_TYPE, CHANGE_TYPE, RULE_ID, RULE_PROCESS, ENABLE) VALUES (64,'X0224','','','B','','V_040','PG_DYNC_VALI.SP_V_040','Y');</v>
      </c>
    </row>
    <row r="68" spans="1:24" ht="63">
      <c r="A68" s="256" t="s">
        <v>2048</v>
      </c>
      <c r="B68" s="256" t="s">
        <v>9926</v>
      </c>
      <c r="C68" s="260" t="s">
        <v>4137</v>
      </c>
      <c r="D68" s="289" t="str">
        <f>VLOOKUP(A68,欄位基本設定!$B:$S,18,FALSE)&amp;""</f>
        <v>X0159</v>
      </c>
      <c r="E68" s="256"/>
      <c r="F68" s="256"/>
      <c r="G68" s="256" t="s">
        <v>9810</v>
      </c>
      <c r="H68" s="256"/>
      <c r="I68" s="256" t="s">
        <v>10719</v>
      </c>
      <c r="J68" s="313" t="str">
        <f t="shared" ref="J68:J103" si="3">"PG_DYNC_VALI.SP_"&amp;I68</f>
        <v>PG_DYNC_VALI.SP_V_080</v>
      </c>
      <c r="K68" s="257" t="s">
        <v>9951</v>
      </c>
      <c r="L68" s="290">
        <v>7716</v>
      </c>
      <c r="M68" s="290"/>
      <c r="N68" s="257" t="s">
        <v>9952</v>
      </c>
      <c r="O68" s="256"/>
      <c r="P68" s="256"/>
      <c r="Q68" s="257"/>
      <c r="X68" t="str">
        <f t="shared" ref="X68:X99" si="4">"INSERT INTO CIFX.TB_COL_BUSINESS_RULE (COL_ID, COLUMN_CODE, TX_ID, SENDER_CODE, CERT_TYPE, CHANGE_TYPE, RULE_ID, RULE_PROCESS, ENABLE) VALUES ("&amp;C68&amp;",'"&amp;D68&amp;"','"&amp;E68&amp;"','"&amp;F68&amp;"','"&amp;G68&amp;"','"&amp;H68&amp;"','"&amp;I68&amp;"','"&amp;J68&amp;"','Y');"</f>
        <v>INSERT INTO CIFX.TB_COL_BUSINESS_RULE (COL_ID, COLUMN_CODE, TX_ID, SENDER_CODE, CERT_TYPE, CHANGE_TYPE, RULE_ID, RULE_PROCESS, ENABLE) VALUES (65,'X0159','','','E,F,G,H','','V_080','PG_DYNC_VALI.SP_V_080','Y');</v>
      </c>
    </row>
    <row r="69" spans="1:24" ht="31.5">
      <c r="A69" s="256" t="s">
        <v>566</v>
      </c>
      <c r="B69" s="256" t="s">
        <v>9926</v>
      </c>
      <c r="C69" s="329" t="s">
        <v>4138</v>
      </c>
      <c r="D69" s="289" t="str">
        <f>VLOOKUP(A69,欄位基本設定!$B:$S,18,FALSE)&amp;""</f>
        <v>X0160</v>
      </c>
      <c r="E69" s="256"/>
      <c r="F69" s="256"/>
      <c r="G69" s="256" t="s">
        <v>9810</v>
      </c>
      <c r="H69" s="256"/>
      <c r="I69" s="256" t="s">
        <v>10720</v>
      </c>
      <c r="J69" s="313" t="str">
        <f t="shared" si="3"/>
        <v>PG_DYNC_VALI.SP_V_081</v>
      </c>
      <c r="K69" s="257" t="s">
        <v>9953</v>
      </c>
      <c r="L69" s="294"/>
      <c r="M69" s="290"/>
      <c r="N69" s="257" t="s">
        <v>9954</v>
      </c>
      <c r="O69" s="256"/>
      <c r="P69" s="256"/>
      <c r="Q69" s="257" t="s">
        <v>9955</v>
      </c>
      <c r="X69" t="str">
        <f t="shared" si="4"/>
        <v>INSERT INTO CIFX.TB_COL_BUSINESS_RULE (COL_ID, COLUMN_CODE, TX_ID, SENDER_CODE, CERT_TYPE, CHANGE_TYPE, RULE_ID, RULE_PROCESS, ENABLE) VALUES (66,'X0160','','','E,F,G,H','','V_081','PG_DYNC_VALI.SP_V_081','Y');</v>
      </c>
    </row>
    <row r="70" spans="1:24" ht="31.5">
      <c r="A70" s="256" t="s">
        <v>572</v>
      </c>
      <c r="B70" s="256" t="s">
        <v>9926</v>
      </c>
      <c r="C70" s="329" t="s">
        <v>4139</v>
      </c>
      <c r="D70" s="289" t="str">
        <f>VLOOKUP(A70,欄位基本設定!$B:$S,18,FALSE)&amp;""</f>
        <v>X0158</v>
      </c>
      <c r="E70" s="256"/>
      <c r="F70" s="256"/>
      <c r="G70" s="256" t="s">
        <v>9810</v>
      </c>
      <c r="H70" s="256"/>
      <c r="I70" s="256" t="s">
        <v>10720</v>
      </c>
      <c r="J70" s="313" t="str">
        <f t="shared" si="3"/>
        <v>PG_DYNC_VALI.SP_V_081</v>
      </c>
      <c r="K70" s="257" t="s">
        <v>9953</v>
      </c>
      <c r="L70" s="294"/>
      <c r="M70" s="290"/>
      <c r="N70" s="257" t="s">
        <v>2049</v>
      </c>
      <c r="O70" s="256"/>
      <c r="P70" s="256"/>
      <c r="Q70" s="257" t="s">
        <v>9955</v>
      </c>
      <c r="X70" t="str">
        <f t="shared" si="4"/>
        <v>INSERT INTO CIFX.TB_COL_BUSINESS_RULE (COL_ID, COLUMN_CODE, TX_ID, SENDER_CODE, CERT_TYPE, CHANGE_TYPE, RULE_ID, RULE_PROCESS, ENABLE) VALUES (67,'X0158','','','E,F,G,H','','V_081','PG_DYNC_VALI.SP_V_081','Y');</v>
      </c>
    </row>
    <row r="71" spans="1:24" ht="31.5">
      <c r="A71" s="256" t="s">
        <v>566</v>
      </c>
      <c r="B71" s="256" t="s">
        <v>9926</v>
      </c>
      <c r="C71" s="329" t="s">
        <v>4140</v>
      </c>
      <c r="D71" s="289" t="str">
        <f>VLOOKUP(A71,欄位基本設定!$B:$S,18,FALSE)&amp;""</f>
        <v>X0160</v>
      </c>
      <c r="E71" s="256"/>
      <c r="F71" s="256"/>
      <c r="G71" s="256" t="s">
        <v>9810</v>
      </c>
      <c r="H71" s="256"/>
      <c r="I71" s="256" t="s">
        <v>10720</v>
      </c>
      <c r="J71" s="313" t="str">
        <f t="shared" si="3"/>
        <v>PG_DYNC_VALI.SP_V_081</v>
      </c>
      <c r="K71" s="257" t="s">
        <v>9956</v>
      </c>
      <c r="L71" s="294"/>
      <c r="M71" s="256"/>
      <c r="N71" s="256" t="s">
        <v>9957</v>
      </c>
      <c r="O71" s="256"/>
      <c r="P71" s="256"/>
      <c r="Q71" s="257" t="s">
        <v>9955</v>
      </c>
      <c r="X71" t="str">
        <f t="shared" si="4"/>
        <v>INSERT INTO CIFX.TB_COL_BUSINESS_RULE (COL_ID, COLUMN_CODE, TX_ID, SENDER_CODE, CERT_TYPE, CHANGE_TYPE, RULE_ID, RULE_PROCESS, ENABLE) VALUES (68,'X0160','','','E,F,G,H','','V_081','PG_DYNC_VALI.SP_V_081','Y');</v>
      </c>
    </row>
    <row r="72" spans="1:24" ht="31.5">
      <c r="A72" s="256" t="s">
        <v>614</v>
      </c>
      <c r="B72" s="256" t="s">
        <v>9926</v>
      </c>
      <c r="C72" s="260" t="s">
        <v>4141</v>
      </c>
      <c r="D72" s="289" t="str">
        <f>VLOOKUP(A72,欄位基本設定!$B:$S,18,FALSE)&amp;""</f>
        <v>X0197</v>
      </c>
      <c r="E72" s="256"/>
      <c r="F72" s="256"/>
      <c r="G72" s="256"/>
      <c r="H72" s="256"/>
      <c r="I72" s="256" t="s">
        <v>10721</v>
      </c>
      <c r="J72" s="313" t="str">
        <f t="shared" si="3"/>
        <v>PG_DYNC_VALI.SP_V_082</v>
      </c>
      <c r="K72" s="257" t="s">
        <v>9958</v>
      </c>
      <c r="L72" s="290" t="s">
        <v>9801</v>
      </c>
      <c r="M72" s="290" t="s">
        <v>9959</v>
      </c>
      <c r="N72" s="256" t="s">
        <v>526</v>
      </c>
      <c r="O72" s="256"/>
      <c r="P72" s="256"/>
      <c r="Q72" s="257"/>
      <c r="X72" t="str">
        <f t="shared" si="4"/>
        <v>INSERT INTO CIFX.TB_COL_BUSINESS_RULE (COL_ID, COLUMN_CODE, TX_ID, SENDER_CODE, CERT_TYPE, CHANGE_TYPE, RULE_ID, RULE_PROCESS, ENABLE) VALUES (69,'X0197','','','','','V_082','PG_DYNC_VALI.SP_V_082','Y');</v>
      </c>
    </row>
    <row r="73" spans="1:24" ht="31.5">
      <c r="A73" s="256" t="s">
        <v>531</v>
      </c>
      <c r="B73" s="256" t="s">
        <v>9926</v>
      </c>
      <c r="C73" s="329" t="s">
        <v>4142</v>
      </c>
      <c r="D73" s="289" t="str">
        <f>VLOOKUP(A73,欄位基本設定!$B:$S,18,FALSE)&amp;""</f>
        <v>X0173</v>
      </c>
      <c r="E73" s="256"/>
      <c r="F73" s="256"/>
      <c r="G73" s="256" t="s">
        <v>9810</v>
      </c>
      <c r="H73" s="256"/>
      <c r="I73" s="256" t="s">
        <v>10721</v>
      </c>
      <c r="J73" s="313" t="str">
        <f t="shared" si="3"/>
        <v>PG_DYNC_VALI.SP_V_082</v>
      </c>
      <c r="K73" s="257" t="s">
        <v>9960</v>
      </c>
      <c r="L73" s="290">
        <v>7715</v>
      </c>
      <c r="M73" s="290"/>
      <c r="N73" s="257" t="s">
        <v>532</v>
      </c>
      <c r="O73" s="256"/>
      <c r="P73" s="256"/>
      <c r="Q73" s="257"/>
      <c r="X73" t="str">
        <f t="shared" si="4"/>
        <v>INSERT INTO CIFX.TB_COL_BUSINESS_RULE (COL_ID, COLUMN_CODE, TX_ID, SENDER_CODE, CERT_TYPE, CHANGE_TYPE, RULE_ID, RULE_PROCESS, ENABLE) VALUES (70,'X0173','','','E,F,G,H','','V_082','PG_DYNC_VALI.SP_V_082','Y');</v>
      </c>
    </row>
    <row r="74" spans="1:24" ht="47.25">
      <c r="A74" s="256" t="s">
        <v>531</v>
      </c>
      <c r="B74" s="256" t="s">
        <v>9926</v>
      </c>
      <c r="C74" s="329" t="s">
        <v>4143</v>
      </c>
      <c r="D74" s="289" t="str">
        <f>VLOOKUP(A74,欄位基本設定!$B:$S,18,FALSE)&amp;""</f>
        <v>X0173</v>
      </c>
      <c r="E74" s="256"/>
      <c r="F74" s="256"/>
      <c r="G74" s="256"/>
      <c r="H74" s="256"/>
      <c r="I74" s="256" t="s">
        <v>10721</v>
      </c>
      <c r="J74" s="313" t="str">
        <f t="shared" si="3"/>
        <v>PG_DYNC_VALI.SP_V_082</v>
      </c>
      <c r="K74" s="257" t="s">
        <v>9961</v>
      </c>
      <c r="L74" s="290">
        <v>7716</v>
      </c>
      <c r="M74" s="290"/>
      <c r="N74" s="257" t="s">
        <v>9962</v>
      </c>
      <c r="O74" s="256"/>
      <c r="P74" s="256"/>
      <c r="Q74" s="257"/>
      <c r="X74" t="str">
        <f t="shared" si="4"/>
        <v>INSERT INTO CIFX.TB_COL_BUSINESS_RULE (COL_ID, COLUMN_CODE, TX_ID, SENDER_CODE, CERT_TYPE, CHANGE_TYPE, RULE_ID, RULE_PROCESS, ENABLE) VALUES (71,'X0173','','','','','V_082','PG_DYNC_VALI.SP_V_082','Y');</v>
      </c>
    </row>
    <row r="75" spans="1:24" ht="31.5">
      <c r="A75" s="256" t="s">
        <v>531</v>
      </c>
      <c r="B75" s="256" t="s">
        <v>9926</v>
      </c>
      <c r="C75" s="329" t="s">
        <v>4144</v>
      </c>
      <c r="D75" s="289" t="str">
        <f>VLOOKUP(A75,欄位基本設定!$B:$S,18,FALSE)&amp;""</f>
        <v>X0173</v>
      </c>
      <c r="E75" s="256"/>
      <c r="F75" s="256"/>
      <c r="G75" s="256"/>
      <c r="H75" s="256"/>
      <c r="I75" s="256" t="s">
        <v>10721</v>
      </c>
      <c r="J75" s="313" t="str">
        <f t="shared" si="3"/>
        <v>PG_DYNC_VALI.SP_V_082</v>
      </c>
      <c r="K75" s="257" t="s">
        <v>9963</v>
      </c>
      <c r="L75" s="290">
        <v>7710</v>
      </c>
      <c r="M75" s="290"/>
      <c r="N75" s="256" t="s">
        <v>659</v>
      </c>
      <c r="O75" s="256"/>
      <c r="P75" s="256"/>
      <c r="Q75" s="257"/>
      <c r="X75" t="str">
        <f t="shared" si="4"/>
        <v>INSERT INTO CIFX.TB_COL_BUSINESS_RULE (COL_ID, COLUMN_CODE, TX_ID, SENDER_CODE, CERT_TYPE, CHANGE_TYPE, RULE_ID, RULE_PROCESS, ENABLE) VALUES (72,'X0173','','','','','V_082','PG_DYNC_VALI.SP_V_082','Y');</v>
      </c>
    </row>
    <row r="76" spans="1:24" ht="31.5">
      <c r="A76" s="256" t="s">
        <v>543</v>
      </c>
      <c r="B76" s="256" t="s">
        <v>9926</v>
      </c>
      <c r="C76" s="260" t="s">
        <v>4145</v>
      </c>
      <c r="D76" s="289" t="str">
        <f>VLOOKUP(A76,欄位基本設定!$B:$S,18,FALSE)&amp;""</f>
        <v>X0184</v>
      </c>
      <c r="E76" s="256"/>
      <c r="F76" s="256"/>
      <c r="G76" s="256"/>
      <c r="H76" s="256"/>
      <c r="I76" s="256" t="s">
        <v>10722</v>
      </c>
      <c r="J76" s="313" t="str">
        <f t="shared" si="3"/>
        <v>PG_DYNC_VALI.SP_V_083</v>
      </c>
      <c r="K76" s="257" t="s">
        <v>9964</v>
      </c>
      <c r="L76" s="290" t="s">
        <v>9965</v>
      </c>
      <c r="M76" s="256"/>
      <c r="N76" s="256" t="s">
        <v>1495</v>
      </c>
      <c r="O76" s="256"/>
      <c r="P76" s="256"/>
      <c r="Q76" s="257"/>
      <c r="X76" t="str">
        <f t="shared" si="4"/>
        <v>INSERT INTO CIFX.TB_COL_BUSINESS_RULE (COL_ID, COLUMN_CODE, TX_ID, SENDER_CODE, CERT_TYPE, CHANGE_TYPE, RULE_ID, RULE_PROCESS, ENABLE) VALUES (73,'X0184','','','','','V_083','PG_DYNC_VALI.SP_V_083','Y');</v>
      </c>
    </row>
    <row r="77" spans="1:24" ht="31.5">
      <c r="A77" s="256" t="s">
        <v>549</v>
      </c>
      <c r="B77" s="256" t="s">
        <v>9926</v>
      </c>
      <c r="C77" s="329" t="s">
        <v>4146</v>
      </c>
      <c r="D77" s="289" t="str">
        <f>VLOOKUP(A77,欄位基本設定!$B:$S,18,FALSE)&amp;""</f>
        <v>X0165</v>
      </c>
      <c r="E77" s="256"/>
      <c r="F77" s="256"/>
      <c r="G77" s="256"/>
      <c r="H77" s="256"/>
      <c r="I77" s="256" t="s">
        <v>10722</v>
      </c>
      <c r="J77" s="313" t="str">
        <f t="shared" si="3"/>
        <v>PG_DYNC_VALI.SP_V_083</v>
      </c>
      <c r="K77" s="257" t="s">
        <v>9964</v>
      </c>
      <c r="L77" s="290" t="s">
        <v>9965</v>
      </c>
      <c r="M77" s="256"/>
      <c r="N77" s="256" t="s">
        <v>1081</v>
      </c>
      <c r="O77" s="256"/>
      <c r="P77" s="256"/>
      <c r="Q77" s="257"/>
      <c r="X77" t="str">
        <f t="shared" si="4"/>
        <v>INSERT INTO CIFX.TB_COL_BUSINESS_RULE (COL_ID, COLUMN_CODE, TX_ID, SENDER_CODE, CERT_TYPE, CHANGE_TYPE, RULE_ID, RULE_PROCESS, ENABLE) VALUES (74,'X0165','','','','','V_083','PG_DYNC_VALI.SP_V_083','Y');</v>
      </c>
    </row>
    <row r="78" spans="1:24" ht="31.5">
      <c r="A78" s="256" t="s">
        <v>543</v>
      </c>
      <c r="B78" s="256" t="s">
        <v>9926</v>
      </c>
      <c r="C78" s="329" t="s">
        <v>4147</v>
      </c>
      <c r="D78" s="289" t="str">
        <f>VLOOKUP(A78,欄位基本設定!$B:$S,18,FALSE)&amp;""</f>
        <v>X0184</v>
      </c>
      <c r="E78" s="256"/>
      <c r="F78" s="256"/>
      <c r="G78" s="256"/>
      <c r="H78" s="256"/>
      <c r="I78" s="256" t="s">
        <v>10722</v>
      </c>
      <c r="J78" s="313" t="str">
        <f t="shared" si="3"/>
        <v>PG_DYNC_VALI.SP_V_083</v>
      </c>
      <c r="K78" s="257" t="s">
        <v>9966</v>
      </c>
      <c r="L78" s="290" t="s">
        <v>9965</v>
      </c>
      <c r="M78" s="290"/>
      <c r="N78" s="256" t="s">
        <v>9967</v>
      </c>
      <c r="O78" s="256"/>
      <c r="P78" s="256"/>
      <c r="Q78" s="257"/>
      <c r="X78" t="str">
        <f t="shared" si="4"/>
        <v>INSERT INTO CIFX.TB_COL_BUSINESS_RULE (COL_ID, COLUMN_CODE, TX_ID, SENDER_CODE, CERT_TYPE, CHANGE_TYPE, RULE_ID, RULE_PROCESS, ENABLE) VALUES (75,'X0184','','','','','V_083','PG_DYNC_VALI.SP_V_083','Y');</v>
      </c>
    </row>
    <row r="79" spans="1:24" ht="47.25">
      <c r="A79" s="256" t="s">
        <v>549</v>
      </c>
      <c r="B79" s="256" t="s">
        <v>9926</v>
      </c>
      <c r="C79" s="329" t="s">
        <v>4148</v>
      </c>
      <c r="D79" s="289" t="str">
        <f>VLOOKUP(A79,欄位基本設定!$B:$S,18,FALSE)&amp;""</f>
        <v>X0165</v>
      </c>
      <c r="E79" s="256"/>
      <c r="F79" s="256"/>
      <c r="G79" s="256" t="s">
        <v>9810</v>
      </c>
      <c r="H79" s="256"/>
      <c r="I79" s="256" t="s">
        <v>10722</v>
      </c>
      <c r="J79" s="313" t="str">
        <f t="shared" si="3"/>
        <v>PG_DYNC_VALI.SP_V_083</v>
      </c>
      <c r="K79" s="257" t="s">
        <v>9968</v>
      </c>
      <c r="L79" s="290">
        <v>7029</v>
      </c>
      <c r="M79" s="290" t="s">
        <v>9792</v>
      </c>
      <c r="N79" s="257" t="s">
        <v>9969</v>
      </c>
      <c r="O79" s="256"/>
      <c r="P79" s="256"/>
      <c r="Q79" s="257" t="s">
        <v>9970</v>
      </c>
      <c r="X79" t="str">
        <f t="shared" si="4"/>
        <v>INSERT INTO CIFX.TB_COL_BUSINESS_RULE (COL_ID, COLUMN_CODE, TX_ID, SENDER_CODE, CERT_TYPE, CHANGE_TYPE, RULE_ID, RULE_PROCESS, ENABLE) VALUES (76,'X0165','','','E,F,G,H','','V_083','PG_DYNC_VALI.SP_V_083','Y');</v>
      </c>
    </row>
    <row r="80" spans="1:24" ht="63">
      <c r="A80" s="256" t="s">
        <v>543</v>
      </c>
      <c r="B80" s="256" t="s">
        <v>9926</v>
      </c>
      <c r="C80" s="260" t="s">
        <v>3822</v>
      </c>
      <c r="D80" s="289" t="str">
        <f>VLOOKUP(A80,欄位基本設定!$B:$S,18,FALSE)&amp;""</f>
        <v>X0184</v>
      </c>
      <c r="E80" s="256"/>
      <c r="F80" s="256"/>
      <c r="G80" s="256" t="s">
        <v>9810</v>
      </c>
      <c r="H80" s="256"/>
      <c r="I80" s="256" t="s">
        <v>10722</v>
      </c>
      <c r="J80" s="313" t="str">
        <f t="shared" si="3"/>
        <v>PG_DYNC_VALI.SP_V_083</v>
      </c>
      <c r="K80" s="257" t="s">
        <v>9971</v>
      </c>
      <c r="L80" s="290">
        <v>7029</v>
      </c>
      <c r="M80" s="290" t="s">
        <v>9792</v>
      </c>
      <c r="N80" s="257" t="s">
        <v>9972</v>
      </c>
      <c r="O80" s="256"/>
      <c r="P80" s="256"/>
      <c r="Q80" s="257"/>
      <c r="X80" t="str">
        <f t="shared" si="4"/>
        <v>INSERT INTO CIFX.TB_COL_BUSINESS_RULE (COL_ID, COLUMN_CODE, TX_ID, SENDER_CODE, CERT_TYPE, CHANGE_TYPE, RULE_ID, RULE_PROCESS, ENABLE) VALUES (77,'X0184','','','E,F,G,H','','V_083','PG_DYNC_VALI.SP_V_083','Y');</v>
      </c>
    </row>
    <row r="81" spans="1:24" ht="47.25">
      <c r="A81" s="256" t="s">
        <v>549</v>
      </c>
      <c r="B81" s="256" t="s">
        <v>9926</v>
      </c>
      <c r="C81" s="329" t="s">
        <v>3823</v>
      </c>
      <c r="D81" s="289" t="str">
        <f>VLOOKUP(A81,欄位基本設定!$B:$S,18,FALSE)&amp;""</f>
        <v>X0165</v>
      </c>
      <c r="E81" s="256"/>
      <c r="F81" s="256"/>
      <c r="G81" s="256" t="s">
        <v>9810</v>
      </c>
      <c r="H81" s="256"/>
      <c r="I81" s="256" t="s">
        <v>10722</v>
      </c>
      <c r="J81" s="313" t="str">
        <f t="shared" si="3"/>
        <v>PG_DYNC_VALI.SP_V_083</v>
      </c>
      <c r="K81" s="257" t="s">
        <v>9973</v>
      </c>
      <c r="L81" s="290">
        <v>7029</v>
      </c>
      <c r="M81" s="290" t="s">
        <v>9792</v>
      </c>
      <c r="N81" s="257" t="s">
        <v>9974</v>
      </c>
      <c r="O81" s="256"/>
      <c r="P81" s="256"/>
      <c r="Q81" s="257"/>
      <c r="X81" t="str">
        <f t="shared" si="4"/>
        <v>INSERT INTO CIFX.TB_COL_BUSINESS_RULE (COL_ID, COLUMN_CODE, TX_ID, SENDER_CODE, CERT_TYPE, CHANGE_TYPE, RULE_ID, RULE_PROCESS, ENABLE) VALUES (78,'X0165','','','E,F,G,H','','V_083','PG_DYNC_VALI.SP_V_083','Y');</v>
      </c>
    </row>
    <row r="82" spans="1:24" ht="47.25">
      <c r="A82" s="256" t="s">
        <v>543</v>
      </c>
      <c r="B82" s="256" t="s">
        <v>9926</v>
      </c>
      <c r="C82" s="329" t="s">
        <v>3824</v>
      </c>
      <c r="D82" s="289" t="str">
        <f>VLOOKUP(A82,欄位基本設定!$B:$S,18,FALSE)&amp;""</f>
        <v>X0184</v>
      </c>
      <c r="E82" s="256"/>
      <c r="F82" s="256"/>
      <c r="G82" s="256" t="s">
        <v>9810</v>
      </c>
      <c r="H82" s="256"/>
      <c r="I82" s="256" t="s">
        <v>10722</v>
      </c>
      <c r="J82" s="313" t="str">
        <f t="shared" si="3"/>
        <v>PG_DYNC_VALI.SP_V_083</v>
      </c>
      <c r="K82" s="257" t="s">
        <v>9975</v>
      </c>
      <c r="L82" s="290" t="s">
        <v>9796</v>
      </c>
      <c r="M82" s="290" t="s">
        <v>9797</v>
      </c>
      <c r="N82" s="257" t="s">
        <v>9976</v>
      </c>
      <c r="O82" s="256"/>
      <c r="P82" s="256"/>
      <c r="Q82" s="257"/>
      <c r="X82" t="str">
        <f t="shared" si="4"/>
        <v>INSERT INTO CIFX.TB_COL_BUSINESS_RULE (COL_ID, COLUMN_CODE, TX_ID, SENDER_CODE, CERT_TYPE, CHANGE_TYPE, RULE_ID, RULE_PROCESS, ENABLE) VALUES (79,'X0184','','','E,F,G,H','','V_083','PG_DYNC_VALI.SP_V_083','Y');</v>
      </c>
    </row>
    <row r="83" spans="1:24" ht="47.25">
      <c r="A83" s="256" t="s">
        <v>549</v>
      </c>
      <c r="B83" s="256" t="s">
        <v>9926</v>
      </c>
      <c r="C83" s="329" t="s">
        <v>9437</v>
      </c>
      <c r="D83" s="289" t="str">
        <f>VLOOKUP(A83,欄位基本設定!$B:$S,18,FALSE)&amp;""</f>
        <v>X0165</v>
      </c>
      <c r="E83" s="256"/>
      <c r="F83" s="256"/>
      <c r="G83" s="256" t="s">
        <v>9810</v>
      </c>
      <c r="H83" s="256"/>
      <c r="I83" s="256" t="s">
        <v>10722</v>
      </c>
      <c r="J83" s="313" t="str">
        <f t="shared" si="3"/>
        <v>PG_DYNC_VALI.SP_V_083</v>
      </c>
      <c r="K83" s="257" t="s">
        <v>9975</v>
      </c>
      <c r="L83" s="290" t="s">
        <v>9796</v>
      </c>
      <c r="M83" s="290" t="s">
        <v>9797</v>
      </c>
      <c r="N83" s="257" t="s">
        <v>9974</v>
      </c>
      <c r="O83" s="256"/>
      <c r="P83" s="256"/>
      <c r="Q83" s="257"/>
      <c r="X83" t="str">
        <f t="shared" si="4"/>
        <v>INSERT INTO CIFX.TB_COL_BUSINESS_RULE (COL_ID, COLUMN_CODE, TX_ID, SENDER_CODE, CERT_TYPE, CHANGE_TYPE, RULE_ID, RULE_PROCESS, ENABLE) VALUES (80,'X0165','','','E,F,G,H','','V_083','PG_DYNC_VALI.SP_V_083','Y');</v>
      </c>
    </row>
    <row r="84" spans="1:24" ht="110.25">
      <c r="A84" s="256" t="s">
        <v>9978</v>
      </c>
      <c r="B84" s="256" t="s">
        <v>9926</v>
      </c>
      <c r="C84" s="260" t="s">
        <v>9977</v>
      </c>
      <c r="D84" s="289" t="str">
        <f>VLOOKUP(A84,欄位基本設定!$B:$S,18,FALSE)&amp;""</f>
        <v>X0204</v>
      </c>
      <c r="E84" s="256"/>
      <c r="F84" s="256"/>
      <c r="G84" s="256" t="s">
        <v>9810</v>
      </c>
      <c r="H84" s="256"/>
      <c r="I84" s="256" t="s">
        <v>10721</v>
      </c>
      <c r="J84" s="313" t="str">
        <f t="shared" si="3"/>
        <v>PG_DYNC_VALI.SP_V_082</v>
      </c>
      <c r="K84" s="257" t="s">
        <v>9979</v>
      </c>
      <c r="L84" s="290" t="s">
        <v>9980</v>
      </c>
      <c r="M84" s="290"/>
      <c r="N84" s="257" t="s">
        <v>9981</v>
      </c>
      <c r="O84" s="256"/>
      <c r="P84" s="256"/>
      <c r="Q84" s="257"/>
      <c r="X84" t="str">
        <f t="shared" si="4"/>
        <v>INSERT INTO CIFX.TB_COL_BUSINESS_RULE (COL_ID, COLUMN_CODE, TX_ID, SENDER_CODE, CERT_TYPE, CHANGE_TYPE, RULE_ID, RULE_PROCESS, ENABLE) VALUES (81,'X0204','','','E,F,G,H','','V_082','PG_DYNC_VALI.SP_V_082','Y');</v>
      </c>
    </row>
    <row r="85" spans="1:24" ht="31.5">
      <c r="A85" s="256" t="s">
        <v>595</v>
      </c>
      <c r="B85" s="256" t="s">
        <v>9926</v>
      </c>
      <c r="C85" s="329" t="s">
        <v>3825</v>
      </c>
      <c r="D85" s="289" t="str">
        <f>VLOOKUP(A85,欄位基本設定!$B:$S,18,FALSE)&amp;""</f>
        <v>X0162</v>
      </c>
      <c r="E85" s="256"/>
      <c r="F85" s="256"/>
      <c r="G85" s="256"/>
      <c r="H85" s="256"/>
      <c r="I85" s="256" t="s">
        <v>10723</v>
      </c>
      <c r="J85" s="313" t="str">
        <f t="shared" si="3"/>
        <v>PG_DYNC_VALI.SP_V_084</v>
      </c>
      <c r="K85" s="257" t="s">
        <v>9982</v>
      </c>
      <c r="L85" s="299" t="s">
        <v>9862</v>
      </c>
      <c r="M85" s="290"/>
      <c r="N85" s="256" t="s">
        <v>597</v>
      </c>
      <c r="O85" s="256"/>
      <c r="P85" s="256"/>
      <c r="Q85" s="257"/>
      <c r="X85" t="str">
        <f t="shared" si="4"/>
        <v>INSERT INTO CIFX.TB_COL_BUSINESS_RULE (COL_ID, COLUMN_CODE, TX_ID, SENDER_CODE, CERT_TYPE, CHANGE_TYPE, RULE_ID, RULE_PROCESS, ENABLE) VALUES (82,'X0162','','','','','V_084','PG_DYNC_VALI.SP_V_084','Y');</v>
      </c>
    </row>
    <row r="86" spans="1:24" ht="31.5">
      <c r="A86" s="256" t="s">
        <v>601</v>
      </c>
      <c r="B86" s="256" t="s">
        <v>9926</v>
      </c>
      <c r="C86" s="329" t="s">
        <v>3826</v>
      </c>
      <c r="D86" s="289" t="str">
        <f>VLOOKUP(A86,欄位基本設定!$B:$S,18,FALSE)&amp;""</f>
        <v>X0163</v>
      </c>
      <c r="E86" s="256"/>
      <c r="F86" s="256"/>
      <c r="G86" s="256"/>
      <c r="H86" s="256"/>
      <c r="I86" s="256" t="s">
        <v>10723</v>
      </c>
      <c r="J86" s="313" t="str">
        <f t="shared" si="3"/>
        <v>PG_DYNC_VALI.SP_V_084</v>
      </c>
      <c r="K86" s="257" t="s">
        <v>9982</v>
      </c>
      <c r="L86" s="299" t="s">
        <v>9862</v>
      </c>
      <c r="M86" s="290"/>
      <c r="N86" s="256" t="s">
        <v>591</v>
      </c>
      <c r="O86" s="256"/>
      <c r="P86" s="256"/>
      <c r="Q86" s="257"/>
      <c r="X86" t="str">
        <f t="shared" si="4"/>
        <v>INSERT INTO CIFX.TB_COL_BUSINESS_RULE (COL_ID, COLUMN_CODE, TX_ID, SENDER_CODE, CERT_TYPE, CHANGE_TYPE, RULE_ID, RULE_PROCESS, ENABLE) VALUES (83,'X0163','','','','','V_084','PG_DYNC_VALI.SP_V_084','Y');</v>
      </c>
    </row>
    <row r="87" spans="1:24" ht="63">
      <c r="A87" s="256" t="s">
        <v>663</v>
      </c>
      <c r="B87" s="256" t="s">
        <v>9926</v>
      </c>
      <c r="C87" s="329" t="s">
        <v>3827</v>
      </c>
      <c r="D87" s="289" t="str">
        <f>VLOOKUP(A87,欄位基本設定!$B:$S,18,FALSE)&amp;""</f>
        <v>X0177</v>
      </c>
      <c r="E87" s="256"/>
      <c r="F87" s="256"/>
      <c r="G87" s="256"/>
      <c r="H87" s="256"/>
      <c r="I87" s="256" t="s">
        <v>10721</v>
      </c>
      <c r="J87" s="313" t="str">
        <f t="shared" si="3"/>
        <v>PG_DYNC_VALI.SP_V_082</v>
      </c>
      <c r="K87" s="257" t="s">
        <v>9983</v>
      </c>
      <c r="L87" s="290">
        <v>7710</v>
      </c>
      <c r="M87" s="256"/>
      <c r="N87" s="256"/>
      <c r="O87" s="256"/>
      <c r="P87" s="256"/>
      <c r="Q87" s="257"/>
      <c r="X87" t="str">
        <f t="shared" si="4"/>
        <v>INSERT INTO CIFX.TB_COL_BUSINESS_RULE (COL_ID, COLUMN_CODE, TX_ID, SENDER_CODE, CERT_TYPE, CHANGE_TYPE, RULE_ID, RULE_PROCESS, ENABLE) VALUES (84,'X0177','','','','','V_082','PG_DYNC_VALI.SP_V_082','Y');</v>
      </c>
    </row>
    <row r="88" spans="1:24" ht="47.25">
      <c r="A88" s="256" t="s">
        <v>607</v>
      </c>
      <c r="B88" s="256" t="s">
        <v>9926</v>
      </c>
      <c r="C88" s="260" t="s">
        <v>3828</v>
      </c>
      <c r="D88" s="289" t="str">
        <f>VLOOKUP(A88,欄位基本設定!$B:$S,18,FALSE)&amp;""</f>
        <v>X0188</v>
      </c>
      <c r="E88" s="256"/>
      <c r="F88" s="256"/>
      <c r="G88" s="256"/>
      <c r="H88" s="256"/>
      <c r="I88" s="256" t="s">
        <v>10724</v>
      </c>
      <c r="J88" s="313" t="str">
        <f t="shared" si="3"/>
        <v>PG_DYNC_VALI.SP_V_085</v>
      </c>
      <c r="K88" s="257" t="s">
        <v>9984</v>
      </c>
      <c r="L88" s="290" t="s">
        <v>9985</v>
      </c>
      <c r="M88" s="256"/>
      <c r="N88" s="256"/>
      <c r="O88" s="256"/>
      <c r="P88" s="256"/>
      <c r="Q88" s="257"/>
      <c r="X88" t="str">
        <f t="shared" si="4"/>
        <v>INSERT INTO CIFX.TB_COL_BUSINESS_RULE (COL_ID, COLUMN_CODE, TX_ID, SENDER_CODE, CERT_TYPE, CHANGE_TYPE, RULE_ID, RULE_PROCESS, ENABLE) VALUES (85,'X0188','','','','','V_085','PG_DYNC_VALI.SP_V_085','Y');</v>
      </c>
    </row>
    <row r="89" spans="1:24" ht="16.5">
      <c r="A89" s="256" t="s">
        <v>2545</v>
      </c>
      <c r="B89" s="256" t="s">
        <v>9926</v>
      </c>
      <c r="C89" s="329" t="s">
        <v>3829</v>
      </c>
      <c r="D89" s="289" t="str">
        <f>VLOOKUP(A89,欄位基本設定!$B:$S,18,FALSE)&amp;""</f>
        <v>X0210</v>
      </c>
      <c r="E89" s="256"/>
      <c r="F89" s="256"/>
      <c r="G89" s="256"/>
      <c r="H89" s="256"/>
      <c r="I89" s="256" t="s">
        <v>10725</v>
      </c>
      <c r="J89" s="313" t="str">
        <f t="shared" si="3"/>
        <v>PG_DYNC_VALI.SP_V_086</v>
      </c>
      <c r="K89" s="256" t="s">
        <v>9986</v>
      </c>
      <c r="L89" s="299" t="s">
        <v>9987</v>
      </c>
      <c r="M89" s="290" t="s">
        <v>9988</v>
      </c>
      <c r="N89" s="256"/>
      <c r="O89" s="256"/>
      <c r="P89" s="256"/>
      <c r="Q89" s="257"/>
      <c r="X89" t="str">
        <f t="shared" si="4"/>
        <v>INSERT INTO CIFX.TB_COL_BUSINESS_RULE (COL_ID, COLUMN_CODE, TX_ID, SENDER_CODE, CERT_TYPE, CHANGE_TYPE, RULE_ID, RULE_PROCESS, ENABLE) VALUES (86,'X0210','','','','','V_086','PG_DYNC_VALI.SP_V_086','Y');</v>
      </c>
    </row>
    <row r="90" spans="1:24" ht="16.5">
      <c r="A90" s="256" t="s">
        <v>1106</v>
      </c>
      <c r="B90" s="256" t="s">
        <v>9926</v>
      </c>
      <c r="C90" s="329" t="s">
        <v>3830</v>
      </c>
      <c r="D90" s="289" t="str">
        <f>VLOOKUP(A90,欄位基本設定!$B:$S,18,FALSE)&amp;""</f>
        <v>X0209</v>
      </c>
      <c r="E90" s="256"/>
      <c r="F90" s="256"/>
      <c r="G90" s="256"/>
      <c r="H90" s="256"/>
      <c r="I90" s="256" t="s">
        <v>10725</v>
      </c>
      <c r="J90" s="313" t="str">
        <f t="shared" si="3"/>
        <v>PG_DYNC_VALI.SP_V_086</v>
      </c>
      <c r="K90" s="256" t="s">
        <v>9989</v>
      </c>
      <c r="L90" s="299" t="s">
        <v>9987</v>
      </c>
      <c r="M90" s="290" t="s">
        <v>9988</v>
      </c>
      <c r="N90" s="256"/>
      <c r="O90" s="256"/>
      <c r="P90" s="256"/>
      <c r="Q90" s="257"/>
      <c r="X90" t="str">
        <f t="shared" si="4"/>
        <v>INSERT INTO CIFX.TB_COL_BUSINESS_RULE (COL_ID, COLUMN_CODE, TX_ID, SENDER_CODE, CERT_TYPE, CHANGE_TYPE, RULE_ID, RULE_PROCESS, ENABLE) VALUES (87,'X0209','','','','','V_086','PG_DYNC_VALI.SP_V_086','Y');</v>
      </c>
    </row>
    <row r="91" spans="1:24" ht="16.5">
      <c r="A91" s="256" t="s">
        <v>1111</v>
      </c>
      <c r="B91" s="256" t="s">
        <v>9926</v>
      </c>
      <c r="C91" s="329" t="s">
        <v>3831</v>
      </c>
      <c r="D91" s="289" t="str">
        <f>VLOOKUP(A91,欄位基本設定!$B:$S,18,FALSE)&amp;""</f>
        <v>X0208</v>
      </c>
      <c r="E91" s="256"/>
      <c r="F91" s="256"/>
      <c r="G91" s="256"/>
      <c r="H91" s="256"/>
      <c r="I91" s="256" t="s">
        <v>10725</v>
      </c>
      <c r="J91" s="313" t="str">
        <f t="shared" si="3"/>
        <v>PG_DYNC_VALI.SP_V_086</v>
      </c>
      <c r="K91" s="256" t="s">
        <v>9990</v>
      </c>
      <c r="L91" s="299" t="s">
        <v>9987</v>
      </c>
      <c r="M91" s="290" t="s">
        <v>9988</v>
      </c>
      <c r="N91" s="256"/>
      <c r="O91" s="256"/>
      <c r="P91" s="256"/>
      <c r="Q91" s="257"/>
      <c r="X91" t="str">
        <f t="shared" si="4"/>
        <v>INSERT INTO CIFX.TB_COL_BUSINESS_RULE (COL_ID, COLUMN_CODE, TX_ID, SENDER_CODE, CERT_TYPE, CHANGE_TYPE, RULE_ID, RULE_PROCESS, ENABLE) VALUES (88,'X0208','','','','','V_086','PG_DYNC_VALI.SP_V_086','Y');</v>
      </c>
    </row>
    <row r="92" spans="1:24" ht="16.5">
      <c r="A92" s="256" t="s">
        <v>948</v>
      </c>
      <c r="B92" s="256" t="s">
        <v>9926</v>
      </c>
      <c r="C92" s="260" t="s">
        <v>3832</v>
      </c>
      <c r="D92" s="289" t="str">
        <f>VLOOKUP(A92,欄位基本設定!$B:$S,18,FALSE)&amp;""</f>
        <v>X0145</v>
      </c>
      <c r="E92" s="256"/>
      <c r="F92" s="256"/>
      <c r="G92" s="256"/>
      <c r="H92" s="256"/>
      <c r="I92" s="256" t="s">
        <v>10726</v>
      </c>
      <c r="J92" s="313" t="str">
        <f t="shared" si="3"/>
        <v>PG_DYNC_VALI.SP_V_087</v>
      </c>
      <c r="K92" s="256" t="s">
        <v>9991</v>
      </c>
      <c r="L92" s="299" t="s">
        <v>9987</v>
      </c>
      <c r="M92" s="290"/>
      <c r="N92" s="256"/>
      <c r="O92" s="256"/>
      <c r="P92" s="256"/>
      <c r="Q92" s="257"/>
      <c r="X92" t="str">
        <f t="shared" si="4"/>
        <v>INSERT INTO CIFX.TB_COL_BUSINESS_RULE (COL_ID, COLUMN_CODE, TX_ID, SENDER_CODE, CERT_TYPE, CHANGE_TYPE, RULE_ID, RULE_PROCESS, ENABLE) VALUES (89,'X0145','','','','','V_087','PG_DYNC_VALI.SP_V_087','Y');</v>
      </c>
    </row>
    <row r="93" spans="1:24" ht="47.25">
      <c r="A93" s="256" t="s">
        <v>760</v>
      </c>
      <c r="B93" s="256" t="s">
        <v>9926</v>
      </c>
      <c r="C93" s="329" t="s">
        <v>3833</v>
      </c>
      <c r="D93" s="289" t="str">
        <f>VLOOKUP(A93,欄位基本設定!$B:$S,18,FALSE)&amp;""</f>
        <v>X0239</v>
      </c>
      <c r="E93" s="256"/>
      <c r="F93" s="256"/>
      <c r="G93" s="256"/>
      <c r="H93" s="256"/>
      <c r="I93" s="256" t="s">
        <v>10727</v>
      </c>
      <c r="J93" s="313" t="str">
        <f t="shared" si="3"/>
        <v>PG_DYNC_VALI.SP_V_088</v>
      </c>
      <c r="K93" s="257" t="s">
        <v>9992</v>
      </c>
      <c r="L93" s="290">
        <v>5317</v>
      </c>
      <c r="M93" s="290"/>
      <c r="N93" s="256" t="s">
        <v>9993</v>
      </c>
      <c r="O93" s="256"/>
      <c r="P93" s="256"/>
      <c r="Q93" s="257"/>
      <c r="X93" t="str">
        <f t="shared" si="4"/>
        <v>INSERT INTO CIFX.TB_COL_BUSINESS_RULE (COL_ID, COLUMN_CODE, TX_ID, SENDER_CODE, CERT_TYPE, CHANGE_TYPE, RULE_ID, RULE_PROCESS, ENABLE) VALUES (90,'X0239','','','','','V_088','PG_DYNC_VALI.SP_V_088','Y');</v>
      </c>
    </row>
    <row r="94" spans="1:24" ht="31.5">
      <c r="A94" s="256" t="s">
        <v>9994</v>
      </c>
      <c r="B94" s="256" t="s">
        <v>9926</v>
      </c>
      <c r="C94" s="329" t="s">
        <v>3834</v>
      </c>
      <c r="D94" s="289" t="str">
        <f>VLOOKUP(A94,欄位基本設定!$B:$S,18,FALSE)&amp;""</f>
        <v>X0240</v>
      </c>
      <c r="E94" s="256"/>
      <c r="F94" s="256"/>
      <c r="G94" s="256"/>
      <c r="H94" s="256"/>
      <c r="I94" s="256" t="s">
        <v>10728</v>
      </c>
      <c r="J94" s="313" t="str">
        <f t="shared" si="3"/>
        <v>PG_DYNC_VALI.SP_V_089</v>
      </c>
      <c r="K94" s="257" t="s">
        <v>9995</v>
      </c>
      <c r="L94" s="299" t="s">
        <v>9801</v>
      </c>
      <c r="M94" s="290" t="s">
        <v>9996</v>
      </c>
      <c r="N94" s="256"/>
      <c r="O94" s="256"/>
      <c r="P94" s="256"/>
      <c r="Q94" s="257"/>
      <c r="X94" t="str">
        <f t="shared" si="4"/>
        <v>INSERT INTO CIFX.TB_COL_BUSINESS_RULE (COL_ID, COLUMN_CODE, TX_ID, SENDER_CODE, CERT_TYPE, CHANGE_TYPE, RULE_ID, RULE_PROCESS, ENABLE) VALUES (91,'X0240','','','','','V_089','PG_DYNC_VALI.SP_V_089','Y');</v>
      </c>
    </row>
    <row r="95" spans="1:24" ht="31.5">
      <c r="A95" s="256" t="s">
        <v>9994</v>
      </c>
      <c r="B95" s="256" t="s">
        <v>9926</v>
      </c>
      <c r="C95" s="329" t="s">
        <v>3836</v>
      </c>
      <c r="D95" s="289" t="str">
        <f>VLOOKUP(A95,欄位基本設定!$B:$S,18,FALSE)&amp;""</f>
        <v>X0240</v>
      </c>
      <c r="E95" s="256"/>
      <c r="F95" s="256"/>
      <c r="G95" s="256"/>
      <c r="H95" s="256"/>
      <c r="I95" s="256" t="s">
        <v>10728</v>
      </c>
      <c r="J95" s="313" t="str">
        <f t="shared" si="3"/>
        <v>PG_DYNC_VALI.SP_V_089</v>
      </c>
      <c r="K95" s="257" t="s">
        <v>9997</v>
      </c>
      <c r="L95" s="299" t="s">
        <v>9801</v>
      </c>
      <c r="M95" s="290" t="s">
        <v>9998</v>
      </c>
      <c r="N95" s="256"/>
      <c r="O95" s="256"/>
      <c r="P95" s="256"/>
      <c r="Q95" s="257"/>
      <c r="X95" t="str">
        <f t="shared" si="4"/>
        <v>INSERT INTO CIFX.TB_COL_BUSINESS_RULE (COL_ID, COLUMN_CODE, TX_ID, SENDER_CODE, CERT_TYPE, CHANGE_TYPE, RULE_ID, RULE_PROCESS, ENABLE) VALUES (92,'X0240','','','','','V_089','PG_DYNC_VALI.SP_V_089','Y');</v>
      </c>
    </row>
    <row r="96" spans="1:24" ht="31.5">
      <c r="A96" s="256" t="s">
        <v>754</v>
      </c>
      <c r="B96" s="256" t="s">
        <v>9926</v>
      </c>
      <c r="C96" s="260" t="s">
        <v>3837</v>
      </c>
      <c r="D96" s="289" t="str">
        <f>VLOOKUP(A96,欄位基本設定!$B:$S,18,FALSE)&amp;""</f>
        <v>X0244</v>
      </c>
      <c r="E96" s="256"/>
      <c r="F96" s="256"/>
      <c r="G96" s="256"/>
      <c r="H96" s="256"/>
      <c r="I96" s="256" t="s">
        <v>10729</v>
      </c>
      <c r="J96" s="313" t="str">
        <f t="shared" si="3"/>
        <v>PG_DYNC_VALI.SP_V_090</v>
      </c>
      <c r="K96" s="257" t="s">
        <v>9999</v>
      </c>
      <c r="L96" s="290">
        <v>5317</v>
      </c>
      <c r="M96" s="290"/>
      <c r="N96" s="256" t="s">
        <v>9993</v>
      </c>
      <c r="O96" s="256"/>
      <c r="P96" s="256"/>
      <c r="Q96" s="257"/>
      <c r="X96" t="str">
        <f t="shared" si="4"/>
        <v>INSERT INTO CIFX.TB_COL_BUSINESS_RULE (COL_ID, COLUMN_CODE, TX_ID, SENDER_CODE, CERT_TYPE, CHANGE_TYPE, RULE_ID, RULE_PROCESS, ENABLE) VALUES (93,'X0244','','','','','V_090','PG_DYNC_VALI.SP_V_090','Y');</v>
      </c>
    </row>
    <row r="97" spans="1:24" ht="78.75">
      <c r="A97" s="260" t="s">
        <v>916</v>
      </c>
      <c r="B97" s="256" t="s">
        <v>9926</v>
      </c>
      <c r="C97" s="329" t="s">
        <v>3838</v>
      </c>
      <c r="D97" s="289" t="str">
        <f>VLOOKUP(A97,欄位基本設定!$B:$S,18,FALSE)&amp;""</f>
        <v>X0128</v>
      </c>
      <c r="E97" s="256" t="s">
        <v>391</v>
      </c>
      <c r="F97" s="256"/>
      <c r="G97" s="256"/>
      <c r="H97" s="256"/>
      <c r="I97" s="256" t="s">
        <v>10730</v>
      </c>
      <c r="J97" s="313" t="str">
        <f t="shared" si="3"/>
        <v>PG_DYNC_VALI.SP_V_091</v>
      </c>
      <c r="K97" s="257" t="s">
        <v>10000</v>
      </c>
      <c r="L97" s="290" t="s">
        <v>10001</v>
      </c>
      <c r="M97" s="290"/>
      <c r="N97" s="256"/>
      <c r="O97" s="256"/>
      <c r="P97" s="256"/>
      <c r="Q97" s="257"/>
      <c r="X97" t="str">
        <f t="shared" si="4"/>
        <v>INSERT INTO CIFX.TB_COL_BUSINESS_RULE (COL_ID, COLUMN_CODE, TX_ID, SENDER_CODE, CERT_TYPE, CHANGE_TYPE, RULE_ID, RULE_PROCESS, ENABLE) VALUES (94,'X0128','updateCustContact','','','','V_091','PG_DYNC_VALI.SP_V_091','Y');</v>
      </c>
    </row>
    <row r="98" spans="1:24" ht="78.75">
      <c r="A98" s="260" t="s">
        <v>922</v>
      </c>
      <c r="B98" s="256" t="s">
        <v>9926</v>
      </c>
      <c r="C98" s="329" t="s">
        <v>3839</v>
      </c>
      <c r="D98" s="289" t="str">
        <f>VLOOKUP(A98,欄位基本設定!$B:$S,18,FALSE)&amp;""</f>
        <v>X0120</v>
      </c>
      <c r="E98" s="256" t="s">
        <v>391</v>
      </c>
      <c r="F98" s="256"/>
      <c r="G98" s="256"/>
      <c r="H98" s="256"/>
      <c r="I98" s="256" t="s">
        <v>10730</v>
      </c>
      <c r="J98" s="313" t="str">
        <f t="shared" si="3"/>
        <v>PG_DYNC_VALI.SP_V_091</v>
      </c>
      <c r="K98" s="257" t="s">
        <v>10000</v>
      </c>
      <c r="L98" s="290" t="s">
        <v>10001</v>
      </c>
      <c r="M98" s="290"/>
      <c r="N98" s="256"/>
      <c r="O98" s="256"/>
      <c r="P98" s="256"/>
      <c r="Q98" s="257"/>
      <c r="X98" t="str">
        <f t="shared" si="4"/>
        <v>INSERT INTO CIFX.TB_COL_BUSINESS_RULE (COL_ID, COLUMN_CODE, TX_ID, SENDER_CODE, CERT_TYPE, CHANGE_TYPE, RULE_ID, RULE_PROCESS, ENABLE) VALUES (95,'X0120','updateCustContact','','','','V_091','PG_DYNC_VALI.SP_V_091','Y');</v>
      </c>
    </row>
    <row r="99" spans="1:24" ht="78.75">
      <c r="A99" s="260" t="s">
        <v>927</v>
      </c>
      <c r="B99" s="256" t="s">
        <v>9926</v>
      </c>
      <c r="C99" s="329" t="s">
        <v>3840</v>
      </c>
      <c r="D99" s="289" t="str">
        <f>VLOOKUP(A99,欄位基本設定!$B:$S,18,FALSE)&amp;""</f>
        <v>X0117</v>
      </c>
      <c r="E99" s="256" t="s">
        <v>391</v>
      </c>
      <c r="F99" s="256"/>
      <c r="G99" s="256"/>
      <c r="H99" s="256"/>
      <c r="I99" s="256" t="s">
        <v>10730</v>
      </c>
      <c r="J99" s="313" t="str">
        <f t="shared" si="3"/>
        <v>PG_DYNC_VALI.SP_V_091</v>
      </c>
      <c r="K99" s="257" t="s">
        <v>10000</v>
      </c>
      <c r="L99" s="290" t="s">
        <v>10001</v>
      </c>
      <c r="M99" s="290"/>
      <c r="N99" s="256"/>
      <c r="O99" s="256"/>
      <c r="P99" s="256"/>
      <c r="Q99" s="257"/>
      <c r="X99" t="str">
        <f t="shared" si="4"/>
        <v>INSERT INTO CIFX.TB_COL_BUSINESS_RULE (COL_ID, COLUMN_CODE, TX_ID, SENDER_CODE, CERT_TYPE, CHANGE_TYPE, RULE_ID, RULE_PROCESS, ENABLE) VALUES (96,'X0117','updateCustContact','','','','V_091','PG_DYNC_VALI.SP_V_091','Y');</v>
      </c>
    </row>
    <row r="100" spans="1:24" ht="78.75">
      <c r="A100" s="260" t="s">
        <v>932</v>
      </c>
      <c r="B100" s="256" t="s">
        <v>9926</v>
      </c>
      <c r="C100" s="260" t="s">
        <v>3841</v>
      </c>
      <c r="D100" s="289" t="str">
        <f>VLOOKUP(A100,欄位基本設定!$B:$S,18,FALSE)&amp;""</f>
        <v>X0111</v>
      </c>
      <c r="E100" s="256" t="s">
        <v>391</v>
      </c>
      <c r="F100" s="256"/>
      <c r="G100" s="256"/>
      <c r="H100" s="256"/>
      <c r="I100" s="256" t="s">
        <v>10730</v>
      </c>
      <c r="J100" s="313" t="str">
        <f t="shared" si="3"/>
        <v>PG_DYNC_VALI.SP_V_091</v>
      </c>
      <c r="K100" s="257" t="s">
        <v>10000</v>
      </c>
      <c r="L100" s="290" t="s">
        <v>10001</v>
      </c>
      <c r="M100" s="290"/>
      <c r="N100" s="256"/>
      <c r="O100" s="256"/>
      <c r="P100" s="256"/>
      <c r="Q100" s="257"/>
      <c r="X100" t="str">
        <f t="shared" ref="X100:X131" si="5">"INSERT INTO CIFX.TB_COL_BUSINESS_RULE (COL_ID, COLUMN_CODE, TX_ID, SENDER_CODE, CERT_TYPE, CHANGE_TYPE, RULE_ID, RULE_PROCESS, ENABLE) VALUES ("&amp;C100&amp;",'"&amp;D100&amp;"','"&amp;E100&amp;"','"&amp;F100&amp;"','"&amp;G100&amp;"','"&amp;H100&amp;"','"&amp;I100&amp;"','"&amp;J100&amp;"','Y');"</f>
        <v>INSERT INTO CIFX.TB_COL_BUSINESS_RULE (COL_ID, COLUMN_CODE, TX_ID, SENDER_CODE, CERT_TYPE, CHANGE_TYPE, RULE_ID, RULE_PROCESS, ENABLE) VALUES (97,'X0111','updateCustContact','','','','V_091','PG_DYNC_VALI.SP_V_091','Y');</v>
      </c>
    </row>
    <row r="101" spans="1:24" ht="78.75">
      <c r="A101" s="260" t="s">
        <v>938</v>
      </c>
      <c r="B101" s="256" t="s">
        <v>9926</v>
      </c>
      <c r="C101" s="329" t="s">
        <v>3842</v>
      </c>
      <c r="D101" s="289" t="str">
        <f>VLOOKUP(A101,欄位基本設定!$B:$S,18,FALSE)&amp;""</f>
        <v>X0114</v>
      </c>
      <c r="E101" s="256" t="s">
        <v>391</v>
      </c>
      <c r="F101" s="256"/>
      <c r="G101" s="256"/>
      <c r="H101" s="256"/>
      <c r="I101" s="256" t="s">
        <v>10730</v>
      </c>
      <c r="J101" s="313" t="str">
        <f t="shared" si="3"/>
        <v>PG_DYNC_VALI.SP_V_091</v>
      </c>
      <c r="K101" s="257" t="s">
        <v>10000</v>
      </c>
      <c r="L101" s="290" t="s">
        <v>10001</v>
      </c>
      <c r="M101" s="290"/>
      <c r="N101" s="256"/>
      <c r="O101" s="256"/>
      <c r="P101" s="256"/>
      <c r="Q101" s="257"/>
      <c r="X101" t="str">
        <f t="shared" si="5"/>
        <v>INSERT INTO CIFX.TB_COL_BUSINESS_RULE (COL_ID, COLUMN_CODE, TX_ID, SENDER_CODE, CERT_TYPE, CHANGE_TYPE, RULE_ID, RULE_PROCESS, ENABLE) VALUES (98,'X0114','updateCustContact','','','','V_091','PG_DYNC_VALI.SP_V_091','Y');</v>
      </c>
    </row>
    <row r="102" spans="1:24" ht="78.75">
      <c r="A102" s="260" t="s">
        <v>1131</v>
      </c>
      <c r="B102" s="256" t="s">
        <v>9926</v>
      </c>
      <c r="C102" s="329" t="s">
        <v>3843</v>
      </c>
      <c r="D102" s="289" t="str">
        <f>VLOOKUP(A102,欄位基本設定!$B:$S,18,FALSE)&amp;""</f>
        <v>X0124</v>
      </c>
      <c r="E102" s="256" t="s">
        <v>391</v>
      </c>
      <c r="F102" s="256"/>
      <c r="G102" s="256"/>
      <c r="H102" s="256"/>
      <c r="I102" s="256" t="s">
        <v>10748</v>
      </c>
      <c r="J102" s="313" t="str">
        <f t="shared" si="3"/>
        <v>PG_DYNC_VALI.SP_V_091</v>
      </c>
      <c r="K102" s="257" t="s">
        <v>10000</v>
      </c>
      <c r="L102" s="290" t="s">
        <v>10001</v>
      </c>
      <c r="M102" s="290"/>
      <c r="N102" s="256"/>
      <c r="O102" s="256"/>
      <c r="P102" s="256"/>
      <c r="Q102" s="257"/>
      <c r="X102" t="str">
        <f t="shared" si="5"/>
        <v>INSERT INTO CIFX.TB_COL_BUSINESS_RULE (COL_ID, COLUMN_CODE, TX_ID, SENDER_CODE, CERT_TYPE, CHANGE_TYPE, RULE_ID, RULE_PROCESS, ENABLE) VALUES (99,'X0124','updateCustContact','','','','V_091','PG_DYNC_VALI.SP_V_091','Y');</v>
      </c>
    </row>
    <row r="103" spans="1:24" ht="16.5">
      <c r="A103" s="260" t="s">
        <v>867</v>
      </c>
      <c r="B103" s="256" t="s">
        <v>10746</v>
      </c>
      <c r="C103" s="329" t="s">
        <v>3844</v>
      </c>
      <c r="D103" s="289" t="str">
        <f>VLOOKUP(A103,欄位基本設定!$B:$S,18,FALSE)&amp;""</f>
        <v>X0109</v>
      </c>
      <c r="E103" s="256"/>
      <c r="F103" s="256"/>
      <c r="G103" s="256"/>
      <c r="H103" s="256" t="s">
        <v>10747</v>
      </c>
      <c r="I103" s="256" t="s">
        <v>10749</v>
      </c>
      <c r="J103" s="313" t="str">
        <f t="shared" si="3"/>
        <v>PG_DYNC_VALI.SP_V_100</v>
      </c>
      <c r="K103" s="257" t="s">
        <v>10750</v>
      </c>
      <c r="L103" s="290">
        <v>5008</v>
      </c>
      <c r="M103" s="290"/>
      <c r="N103" s="256"/>
      <c r="O103" s="256"/>
      <c r="P103" s="256"/>
      <c r="Q103" s="257"/>
      <c r="X103" t="str">
        <f t="shared" si="5"/>
        <v>INSERT INTO CIFX.TB_COL_BUSINESS_RULE (COL_ID, COLUMN_CODE, TX_ID, SENDER_CODE, CERT_TYPE, CHANGE_TYPE, RULE_ID, RULE_PROCESS, ENABLE) VALUES (100,'X0109','','','','C','V_100','PG_DYNC_VALI.SP_V_100','Y');</v>
      </c>
    </row>
    <row r="104" spans="1:24" ht="157.5">
      <c r="A104" s="260" t="s">
        <v>1059</v>
      </c>
      <c r="B104" s="256" t="s">
        <v>4684</v>
      </c>
      <c r="C104" s="260" t="s">
        <v>3845</v>
      </c>
      <c r="D104" s="289" t="s">
        <v>2702</v>
      </c>
      <c r="E104" s="256"/>
      <c r="F104" s="256"/>
      <c r="G104" s="256" t="s">
        <v>9786</v>
      </c>
      <c r="H104" s="256"/>
      <c r="I104" s="256" t="s">
        <v>10403</v>
      </c>
      <c r="J104" s="256" t="s">
        <v>10404</v>
      </c>
      <c r="K104" s="257" t="s">
        <v>9944</v>
      </c>
      <c r="L104" s="290" t="s">
        <v>9945</v>
      </c>
      <c r="M104" s="290" t="s">
        <v>9946</v>
      </c>
      <c r="N104" s="256" t="s">
        <v>640</v>
      </c>
      <c r="O104" s="256"/>
      <c r="P104" s="256"/>
      <c r="Q104" s="257"/>
      <c r="X104" t="str">
        <f t="shared" si="5"/>
        <v>INSERT INTO CIFX.TB_COL_BUSINESS_RULE (COL_ID, COLUMN_CODE, TX_ID, SENDER_CODE, CERT_TYPE, CHANGE_TYPE, RULE_ID, RULE_PROCESS, ENABLE) VALUES (101,'X0107','','','B,OB','','V_046','PG_DYNC_VALI.SP_V_046','Y');</v>
      </c>
    </row>
    <row r="105" spans="1:24" ht="31.5">
      <c r="A105" s="260" t="s">
        <v>1097</v>
      </c>
      <c r="B105" s="256" t="s">
        <v>4684</v>
      </c>
      <c r="C105" s="329" t="s">
        <v>3846</v>
      </c>
      <c r="D105" s="289" t="s">
        <v>2705</v>
      </c>
      <c r="E105" s="256"/>
      <c r="F105" s="256"/>
      <c r="G105" s="256"/>
      <c r="H105" s="256"/>
      <c r="I105" s="256" t="s">
        <v>10405</v>
      </c>
      <c r="J105" s="256" t="s">
        <v>10406</v>
      </c>
      <c r="K105" s="257" t="s">
        <v>10479</v>
      </c>
      <c r="L105" s="290" t="s">
        <v>9945</v>
      </c>
      <c r="M105" s="290" t="s">
        <v>10407</v>
      </c>
      <c r="N105" s="256"/>
      <c r="O105" s="256"/>
      <c r="P105" s="256"/>
      <c r="Q105" s="257"/>
      <c r="X105" t="str">
        <f t="shared" si="5"/>
        <v>INSERT INTO CIFX.TB_COL_BUSINESS_RULE (COL_ID, COLUMN_CODE, TX_ID, SENDER_CODE, CERT_TYPE, CHANGE_TYPE, RULE_ID, RULE_PROCESS, ENABLE) VALUES (102,'X0108','','','','','V_047','PG_DYNC_VALI.SP_V_047','Y');</v>
      </c>
    </row>
    <row r="106" spans="1:24" ht="31.5">
      <c r="A106" s="260" t="s">
        <v>867</v>
      </c>
      <c r="B106" s="256" t="s">
        <v>4684</v>
      </c>
      <c r="C106" s="329" t="s">
        <v>3847</v>
      </c>
      <c r="D106" s="289" t="s">
        <v>2708</v>
      </c>
      <c r="E106" s="256"/>
      <c r="F106" s="256"/>
      <c r="G106" s="256" t="s">
        <v>9810</v>
      </c>
      <c r="H106" s="256"/>
      <c r="I106" s="256" t="s">
        <v>10408</v>
      </c>
      <c r="J106" s="256" t="s">
        <v>10409</v>
      </c>
      <c r="K106" s="257" t="s">
        <v>10014</v>
      </c>
      <c r="L106" s="290" t="s">
        <v>9917</v>
      </c>
      <c r="M106" s="290" t="s">
        <v>9934</v>
      </c>
      <c r="N106" s="256" t="s">
        <v>677</v>
      </c>
      <c r="O106" s="256"/>
      <c r="P106" s="256"/>
      <c r="Q106" s="257"/>
      <c r="X106" t="str">
        <f t="shared" si="5"/>
        <v>INSERT INTO CIFX.TB_COL_BUSINESS_RULE (COL_ID, COLUMN_CODE, TX_ID, SENDER_CODE, CERT_TYPE, CHANGE_TYPE, RULE_ID, RULE_PROCESS, ENABLE) VALUES (103,'X0109','','','E,F,G,H','','V_048','PG_DYNC_VALI.SP_V_048','Y');</v>
      </c>
    </row>
    <row r="107" spans="1:24" ht="31.5">
      <c r="A107" s="260" t="s">
        <v>867</v>
      </c>
      <c r="B107" s="256" t="s">
        <v>4684</v>
      </c>
      <c r="C107" s="329" t="s">
        <v>3848</v>
      </c>
      <c r="D107" s="289" t="s">
        <v>2708</v>
      </c>
      <c r="E107" s="256"/>
      <c r="F107" s="256"/>
      <c r="G107" s="256" t="s">
        <v>9824</v>
      </c>
      <c r="H107" s="256" t="s">
        <v>4216</v>
      </c>
      <c r="I107" s="256" t="s">
        <v>10410</v>
      </c>
      <c r="J107" s="256" t="s">
        <v>10411</v>
      </c>
      <c r="K107" s="257" t="s">
        <v>10015</v>
      </c>
      <c r="L107" s="290" t="s">
        <v>9755</v>
      </c>
      <c r="M107" s="290" t="s">
        <v>10412</v>
      </c>
      <c r="N107" s="256"/>
      <c r="O107" s="256"/>
      <c r="P107" s="256"/>
      <c r="Q107" s="257"/>
      <c r="X107" t="str">
        <f t="shared" si="5"/>
        <v>INSERT INTO CIFX.TB_COL_BUSINESS_RULE (COL_ID, COLUMN_CODE, TX_ID, SENDER_CODE, CERT_TYPE, CHANGE_TYPE, RULE_ID, RULE_PROCESS, ENABLE) VALUES (104,'X0109','','','OA,OB','C','V_049','PG_DYNC_VALI.SP_V_049','Y');</v>
      </c>
    </row>
    <row r="108" spans="1:24" ht="78.75">
      <c r="A108" s="260" t="s">
        <v>867</v>
      </c>
      <c r="B108" s="256" t="s">
        <v>4684</v>
      </c>
      <c r="C108" s="260" t="s">
        <v>3849</v>
      </c>
      <c r="D108" s="289" t="s">
        <v>2708</v>
      </c>
      <c r="E108" s="256"/>
      <c r="F108" s="256"/>
      <c r="G108" s="256" t="s">
        <v>9810</v>
      </c>
      <c r="H108" s="256"/>
      <c r="I108" s="256" t="s">
        <v>10738</v>
      </c>
      <c r="J108" s="342" t="s">
        <v>10712</v>
      </c>
      <c r="K108" s="257" t="s">
        <v>9899</v>
      </c>
      <c r="L108" s="290" t="s">
        <v>10413</v>
      </c>
      <c r="M108" s="290" t="s">
        <v>10414</v>
      </c>
      <c r="N108" s="256" t="s">
        <v>10415</v>
      </c>
      <c r="O108" s="256"/>
      <c r="P108" s="256"/>
      <c r="Q108" s="257"/>
      <c r="X108" t="str">
        <f t="shared" si="5"/>
        <v>INSERT INTO CIFX.TB_COL_BUSINESS_RULE (COL_ID, COLUMN_CODE, TX_ID, SENDER_CODE, CERT_TYPE, CHANGE_TYPE, RULE_ID, RULE_PROCESS, ENABLE) VALUES (105,'X0109','','','E,F,G,H','','V_039','PG_DYNC_VALI.SP_V_039','Y');</v>
      </c>
    </row>
    <row r="109" spans="1:24" ht="16.5">
      <c r="A109" s="260" t="s">
        <v>867</v>
      </c>
      <c r="B109" s="256" t="s">
        <v>4684</v>
      </c>
      <c r="C109" s="329" t="s">
        <v>3850</v>
      </c>
      <c r="D109" s="289" t="s">
        <v>2708</v>
      </c>
      <c r="E109" s="256"/>
      <c r="F109" s="256"/>
      <c r="G109" s="256"/>
      <c r="H109" s="256"/>
      <c r="I109" s="256" t="s">
        <v>10416</v>
      </c>
      <c r="J109" s="256" t="s">
        <v>10417</v>
      </c>
      <c r="K109" s="257" t="s">
        <v>10017</v>
      </c>
      <c r="L109" s="290" t="s">
        <v>9942</v>
      </c>
      <c r="M109" s="290"/>
      <c r="N109" s="256"/>
      <c r="O109" s="256"/>
      <c r="P109" s="256"/>
      <c r="Q109" s="257"/>
      <c r="X109" t="str">
        <f t="shared" si="5"/>
        <v>INSERT INTO CIFX.TB_COL_BUSINESS_RULE (COL_ID, COLUMN_CODE, TX_ID, SENDER_CODE, CERT_TYPE, CHANGE_TYPE, RULE_ID, RULE_PROCESS, ENABLE) VALUES (106,'X0109','','','','','V_051','PG_DYNC_VALI.SP_V_051','Y');</v>
      </c>
    </row>
    <row r="110" spans="1:24" ht="16.5">
      <c r="A110" s="260" t="s">
        <v>537</v>
      </c>
      <c r="B110" s="256" t="s">
        <v>4684</v>
      </c>
      <c r="C110" s="329" t="s">
        <v>3851</v>
      </c>
      <c r="D110" s="289" t="s">
        <v>2765</v>
      </c>
      <c r="E110" s="256"/>
      <c r="F110" s="256"/>
      <c r="G110" s="256"/>
      <c r="H110" s="256"/>
      <c r="I110" s="256" t="s">
        <v>10416</v>
      </c>
      <c r="J110" s="256" t="s">
        <v>10417</v>
      </c>
      <c r="K110" s="257" t="s">
        <v>10017</v>
      </c>
      <c r="L110" s="290" t="s">
        <v>9942</v>
      </c>
      <c r="M110" s="290"/>
      <c r="N110" s="256"/>
      <c r="O110" s="256"/>
      <c r="P110" s="256"/>
      <c r="Q110" s="257"/>
      <c r="X110" t="str">
        <f t="shared" si="5"/>
        <v>INSERT INTO CIFX.TB_COL_BUSINESS_RULE (COL_ID, COLUMN_CODE, TX_ID, SENDER_CODE, CERT_TYPE, CHANGE_TYPE, RULE_ID, RULE_PROCESS, ENABLE) VALUES (107,'X0164','','','','','V_051','PG_DYNC_VALI.SP_V_051','Y');</v>
      </c>
    </row>
    <row r="111" spans="1:24" ht="16.5">
      <c r="A111" s="260" t="s">
        <v>1041</v>
      </c>
      <c r="B111" s="256" t="s">
        <v>4684</v>
      </c>
      <c r="C111" s="329" t="s">
        <v>3852</v>
      </c>
      <c r="D111" s="289" t="s">
        <v>2738</v>
      </c>
      <c r="E111" s="256"/>
      <c r="F111" s="256"/>
      <c r="G111" s="256"/>
      <c r="H111" s="256"/>
      <c r="I111" s="256" t="s">
        <v>10416</v>
      </c>
      <c r="J111" s="256" t="s">
        <v>10417</v>
      </c>
      <c r="K111" s="257" t="s">
        <v>10017</v>
      </c>
      <c r="L111" s="290" t="s">
        <v>9942</v>
      </c>
      <c r="M111" s="290"/>
      <c r="N111" s="256"/>
      <c r="O111" s="256"/>
      <c r="P111" s="256"/>
      <c r="Q111" s="257"/>
      <c r="X111" t="str">
        <f t="shared" si="5"/>
        <v>INSERT INTO CIFX.TB_COL_BUSINESS_RULE (COL_ID, COLUMN_CODE, TX_ID, SENDER_CODE, CERT_TYPE, CHANGE_TYPE, RULE_ID, RULE_PROCESS, ENABLE) VALUES (108,'X0183','','','','','V_051','PG_DYNC_VALI.SP_V_051','Y');</v>
      </c>
    </row>
    <row r="112" spans="1:24" ht="16.5">
      <c r="A112" s="260" t="s">
        <v>1047</v>
      </c>
      <c r="B112" s="256" t="s">
        <v>4684</v>
      </c>
      <c r="C112" s="260" t="s">
        <v>3853</v>
      </c>
      <c r="D112" s="289" t="s">
        <v>2740</v>
      </c>
      <c r="E112" s="256"/>
      <c r="F112" s="256"/>
      <c r="G112" s="256"/>
      <c r="H112" s="256"/>
      <c r="I112" s="256" t="s">
        <v>10416</v>
      </c>
      <c r="J112" s="256" t="s">
        <v>10417</v>
      </c>
      <c r="K112" s="257" t="s">
        <v>10017</v>
      </c>
      <c r="L112" s="290" t="s">
        <v>9942</v>
      </c>
      <c r="M112" s="290"/>
      <c r="N112" s="256"/>
      <c r="O112" s="256"/>
      <c r="P112" s="256"/>
      <c r="Q112" s="257"/>
      <c r="X112" t="str">
        <f t="shared" si="5"/>
        <v>INSERT INTO CIFX.TB_COL_BUSINESS_RULE (COL_ID, COLUMN_CODE, TX_ID, SENDER_CODE, CERT_TYPE, CHANGE_TYPE, RULE_ID, RULE_PROCESS, ENABLE) VALUES (109,'X0190','','','','','V_051','PG_DYNC_VALI.SP_V_051','Y');</v>
      </c>
    </row>
    <row r="113" spans="1:24" ht="31.5">
      <c r="A113" s="260" t="s">
        <v>932</v>
      </c>
      <c r="B113" s="256" t="s">
        <v>4684</v>
      </c>
      <c r="C113" s="329" t="s">
        <v>3854</v>
      </c>
      <c r="D113" s="289" t="s">
        <v>2902</v>
      </c>
      <c r="E113" s="256" t="s">
        <v>391</v>
      </c>
      <c r="F113" s="256"/>
      <c r="G113" s="256"/>
      <c r="H113" s="256"/>
      <c r="I113" s="256" t="s">
        <v>10418</v>
      </c>
      <c r="J113" s="256" t="s">
        <v>10419</v>
      </c>
      <c r="K113" s="257" t="s">
        <v>10018</v>
      </c>
      <c r="L113" s="290" t="s">
        <v>10001</v>
      </c>
      <c r="M113" s="290"/>
      <c r="N113" s="256"/>
      <c r="O113" s="256"/>
      <c r="P113" s="256" t="s">
        <v>10420</v>
      </c>
      <c r="Q113" s="257"/>
      <c r="X113" t="str">
        <f t="shared" si="5"/>
        <v>INSERT INTO CIFX.TB_COL_BUSINESS_RULE (COL_ID, COLUMN_CODE, TX_ID, SENDER_CODE, CERT_TYPE, CHANGE_TYPE, RULE_ID, RULE_PROCESS, ENABLE) VALUES (110,'X0111','updateCustContact','','','','V_052','PG_DYNC_VALI.SP_V_052','Y');</v>
      </c>
    </row>
    <row r="114" spans="1:24" ht="31.5">
      <c r="A114" s="260" t="s">
        <v>938</v>
      </c>
      <c r="B114" s="256" t="s">
        <v>4684</v>
      </c>
      <c r="C114" s="329" t="s">
        <v>10004</v>
      </c>
      <c r="D114" s="289" t="s">
        <v>2904</v>
      </c>
      <c r="E114" s="256" t="s">
        <v>391</v>
      </c>
      <c r="F114" s="256"/>
      <c r="G114" s="256"/>
      <c r="H114" s="256"/>
      <c r="I114" s="256" t="s">
        <v>10418</v>
      </c>
      <c r="J114" s="256" t="s">
        <v>10419</v>
      </c>
      <c r="K114" s="257" t="s">
        <v>10018</v>
      </c>
      <c r="L114" s="290" t="s">
        <v>10001</v>
      </c>
      <c r="M114" s="290"/>
      <c r="N114" s="256"/>
      <c r="O114" s="256"/>
      <c r="P114" s="256" t="s">
        <v>10420</v>
      </c>
      <c r="Q114" s="257"/>
      <c r="X114" t="str">
        <f t="shared" si="5"/>
        <v>INSERT INTO CIFX.TB_COL_BUSINESS_RULE (COL_ID, COLUMN_CODE, TX_ID, SENDER_CODE, CERT_TYPE, CHANGE_TYPE, RULE_ID, RULE_PROCESS, ENABLE) VALUES (111,'X0114','updateCustContact','','','','V_052','PG_DYNC_VALI.SP_V_052','Y');</v>
      </c>
    </row>
    <row r="115" spans="1:24" ht="31.5">
      <c r="A115" s="260" t="s">
        <v>927</v>
      </c>
      <c r="B115" s="256" t="s">
        <v>4684</v>
      </c>
      <c r="C115" s="329" t="s">
        <v>3855</v>
      </c>
      <c r="D115" s="289" t="s">
        <v>2891</v>
      </c>
      <c r="E115" s="256" t="s">
        <v>391</v>
      </c>
      <c r="F115" s="256"/>
      <c r="G115" s="256"/>
      <c r="H115" s="256"/>
      <c r="I115" s="256" t="s">
        <v>10418</v>
      </c>
      <c r="J115" s="256" t="s">
        <v>10419</v>
      </c>
      <c r="K115" s="257" t="s">
        <v>10018</v>
      </c>
      <c r="L115" s="290" t="s">
        <v>10001</v>
      </c>
      <c r="M115" s="290"/>
      <c r="N115" s="256"/>
      <c r="O115" s="256"/>
      <c r="P115" s="256" t="s">
        <v>10420</v>
      </c>
      <c r="Q115" s="257"/>
      <c r="X115" t="str">
        <f t="shared" si="5"/>
        <v>INSERT INTO CIFX.TB_COL_BUSINESS_RULE (COL_ID, COLUMN_CODE, TX_ID, SENDER_CODE, CERT_TYPE, CHANGE_TYPE, RULE_ID, RULE_PROCESS, ENABLE) VALUES (112,'X0117','updateCustContact','','','','V_052','PG_DYNC_VALI.SP_V_052','Y');</v>
      </c>
    </row>
    <row r="116" spans="1:24" ht="31.5">
      <c r="A116" s="260" t="s">
        <v>922</v>
      </c>
      <c r="B116" s="256" t="s">
        <v>4684</v>
      </c>
      <c r="C116" s="260" t="s">
        <v>10007</v>
      </c>
      <c r="D116" s="289" t="s">
        <v>2899</v>
      </c>
      <c r="E116" s="256" t="s">
        <v>391</v>
      </c>
      <c r="F116" s="256"/>
      <c r="G116" s="256"/>
      <c r="H116" s="256"/>
      <c r="I116" s="256" t="s">
        <v>10418</v>
      </c>
      <c r="J116" s="256" t="s">
        <v>10419</v>
      </c>
      <c r="K116" s="257" t="s">
        <v>10480</v>
      </c>
      <c r="L116" s="290" t="s">
        <v>10001</v>
      </c>
      <c r="M116" s="290"/>
      <c r="N116" s="256"/>
      <c r="O116" s="256"/>
      <c r="P116" s="256" t="s">
        <v>10420</v>
      </c>
      <c r="Q116" s="257"/>
      <c r="X116" t="str">
        <f t="shared" si="5"/>
        <v>INSERT INTO CIFX.TB_COL_BUSINESS_RULE (COL_ID, COLUMN_CODE, TX_ID, SENDER_CODE, CERT_TYPE, CHANGE_TYPE, RULE_ID, RULE_PROCESS, ENABLE) VALUES (113,'X0120','updateCustContact','','','','V_052','PG_DYNC_VALI.SP_V_052','Y');</v>
      </c>
    </row>
    <row r="117" spans="1:24" ht="31.5">
      <c r="A117" s="260" t="s">
        <v>1131</v>
      </c>
      <c r="B117" s="256" t="s">
        <v>4684</v>
      </c>
      <c r="C117" s="329" t="s">
        <v>3856</v>
      </c>
      <c r="D117" s="289" t="s">
        <v>2787</v>
      </c>
      <c r="E117" s="256" t="s">
        <v>391</v>
      </c>
      <c r="F117" s="256"/>
      <c r="G117" s="256"/>
      <c r="H117" s="256"/>
      <c r="I117" s="256" t="s">
        <v>10418</v>
      </c>
      <c r="J117" s="256" t="s">
        <v>10419</v>
      </c>
      <c r="K117" s="257" t="s">
        <v>10018</v>
      </c>
      <c r="L117" s="290" t="s">
        <v>10001</v>
      </c>
      <c r="M117" s="290"/>
      <c r="N117" s="256"/>
      <c r="O117" s="256"/>
      <c r="P117" s="256" t="s">
        <v>10420</v>
      </c>
      <c r="Q117" s="257"/>
      <c r="X117" t="str">
        <f t="shared" si="5"/>
        <v>INSERT INTO CIFX.TB_COL_BUSINESS_RULE (COL_ID, COLUMN_CODE, TX_ID, SENDER_CODE, CERT_TYPE, CHANGE_TYPE, RULE_ID, RULE_PROCESS, ENABLE) VALUES (114,'X0124','updateCustContact','','','','V_052','PG_DYNC_VALI.SP_V_052','Y');</v>
      </c>
    </row>
    <row r="118" spans="1:24" ht="31.5">
      <c r="A118" s="260" t="s">
        <v>1127</v>
      </c>
      <c r="B118" s="256" t="s">
        <v>4684</v>
      </c>
      <c r="C118" s="329" t="s">
        <v>3857</v>
      </c>
      <c r="D118" s="289" t="s">
        <v>2791</v>
      </c>
      <c r="E118" s="256" t="s">
        <v>391</v>
      </c>
      <c r="F118" s="256"/>
      <c r="G118" s="256"/>
      <c r="H118" s="256"/>
      <c r="I118" s="256" t="s">
        <v>10418</v>
      </c>
      <c r="J118" s="256" t="s">
        <v>10419</v>
      </c>
      <c r="K118" s="257" t="s">
        <v>10018</v>
      </c>
      <c r="L118" s="290" t="s">
        <v>10001</v>
      </c>
      <c r="M118" s="290"/>
      <c r="N118" s="256"/>
      <c r="O118" s="256"/>
      <c r="P118" s="256" t="s">
        <v>10420</v>
      </c>
      <c r="Q118" s="257"/>
      <c r="X118" t="str">
        <f t="shared" si="5"/>
        <v>INSERT INTO CIFX.TB_COL_BUSINESS_RULE (COL_ID, COLUMN_CODE, TX_ID, SENDER_CODE, CERT_TYPE, CHANGE_TYPE, RULE_ID, RULE_PROCESS, ENABLE) VALUES (115,'X0126','updateCustContact','','','','V_052','PG_DYNC_VALI.SP_V_052','Y');</v>
      </c>
    </row>
    <row r="119" spans="1:24" ht="31.5">
      <c r="A119" s="260" t="s">
        <v>916</v>
      </c>
      <c r="B119" s="256" t="s">
        <v>4684</v>
      </c>
      <c r="C119" s="329" t="s">
        <v>3858</v>
      </c>
      <c r="D119" s="289" t="s">
        <v>2888</v>
      </c>
      <c r="E119" s="256" t="s">
        <v>391</v>
      </c>
      <c r="F119" s="256"/>
      <c r="G119" s="256"/>
      <c r="H119" s="256"/>
      <c r="I119" s="256" t="s">
        <v>10418</v>
      </c>
      <c r="J119" s="256" t="s">
        <v>10419</v>
      </c>
      <c r="K119" s="257" t="s">
        <v>10018</v>
      </c>
      <c r="L119" s="290" t="s">
        <v>10001</v>
      </c>
      <c r="M119" s="290"/>
      <c r="N119" s="256"/>
      <c r="O119" s="256"/>
      <c r="P119" s="256" t="s">
        <v>10420</v>
      </c>
      <c r="Q119" s="257"/>
      <c r="X119" t="str">
        <f t="shared" si="5"/>
        <v>INSERT INTO CIFX.TB_COL_BUSINESS_RULE (COL_ID, COLUMN_CODE, TX_ID, SENDER_CODE, CERT_TYPE, CHANGE_TYPE, RULE_ID, RULE_PROCESS, ENABLE) VALUES (116,'X0128','updateCustContact','','','','V_052','PG_DYNC_VALI.SP_V_052','Y');</v>
      </c>
    </row>
    <row r="120" spans="1:24" ht="31.5">
      <c r="A120" s="260" t="s">
        <v>948</v>
      </c>
      <c r="B120" s="256" t="s">
        <v>4684</v>
      </c>
      <c r="C120" s="260" t="s">
        <v>3859</v>
      </c>
      <c r="D120" s="289" t="s">
        <v>2782</v>
      </c>
      <c r="E120" s="256" t="s">
        <v>391</v>
      </c>
      <c r="F120" s="256"/>
      <c r="G120" s="256"/>
      <c r="H120" s="256"/>
      <c r="I120" s="256" t="s">
        <v>10418</v>
      </c>
      <c r="J120" s="256" t="s">
        <v>10419</v>
      </c>
      <c r="K120" s="257" t="s">
        <v>10018</v>
      </c>
      <c r="L120" s="290" t="s">
        <v>10001</v>
      </c>
      <c r="M120" s="290"/>
      <c r="N120" s="256"/>
      <c r="O120" s="256"/>
      <c r="P120" s="256" t="s">
        <v>10420</v>
      </c>
      <c r="Q120" s="257"/>
      <c r="X120" t="str">
        <f t="shared" si="5"/>
        <v>INSERT INTO CIFX.TB_COL_BUSINESS_RULE (COL_ID, COLUMN_CODE, TX_ID, SENDER_CODE, CERT_TYPE, CHANGE_TYPE, RULE_ID, RULE_PROCESS, ENABLE) VALUES (117,'X0145','updateCustContact','','','','V_052','PG_DYNC_VALI.SP_V_052','Y');</v>
      </c>
    </row>
    <row r="121" spans="1:24" ht="31.5">
      <c r="A121" s="260" t="s">
        <v>942</v>
      </c>
      <c r="B121" s="256" t="s">
        <v>4684</v>
      </c>
      <c r="C121" s="329" t="s">
        <v>3860</v>
      </c>
      <c r="D121" s="289" t="s">
        <v>2913</v>
      </c>
      <c r="E121" s="256" t="s">
        <v>391</v>
      </c>
      <c r="F121" s="256"/>
      <c r="G121" s="256"/>
      <c r="H121" s="256"/>
      <c r="I121" s="256" t="s">
        <v>10418</v>
      </c>
      <c r="J121" s="256" t="s">
        <v>10419</v>
      </c>
      <c r="K121" s="257" t="s">
        <v>10018</v>
      </c>
      <c r="L121" s="290" t="s">
        <v>10001</v>
      </c>
      <c r="M121" s="290"/>
      <c r="N121" s="256"/>
      <c r="O121" s="256"/>
      <c r="P121" s="256" t="s">
        <v>10420</v>
      </c>
      <c r="Q121" s="257"/>
      <c r="X121" t="str">
        <f t="shared" si="5"/>
        <v>INSERT INTO CIFX.TB_COL_BUSINESS_RULE (COL_ID, COLUMN_CODE, TX_ID, SENDER_CODE, CERT_TYPE, CHANGE_TYPE, RULE_ID, RULE_PROCESS, ENABLE) VALUES (118,'X0166','updateCustContact','','','','V_052','PG_DYNC_VALI.SP_V_052','Y');</v>
      </c>
    </row>
    <row r="122" spans="1:24" ht="31.5">
      <c r="A122" s="260" t="s">
        <v>1106</v>
      </c>
      <c r="B122" s="256" t="s">
        <v>4684</v>
      </c>
      <c r="C122" s="329" t="s">
        <v>3861</v>
      </c>
      <c r="D122" s="289" t="s">
        <v>2794</v>
      </c>
      <c r="E122" s="256" t="s">
        <v>391</v>
      </c>
      <c r="F122" s="256"/>
      <c r="G122" s="256"/>
      <c r="H122" s="256"/>
      <c r="I122" s="256" t="s">
        <v>10418</v>
      </c>
      <c r="J122" s="256" t="s">
        <v>10419</v>
      </c>
      <c r="K122" s="257" t="s">
        <v>10018</v>
      </c>
      <c r="L122" s="290" t="s">
        <v>10001</v>
      </c>
      <c r="M122" s="290"/>
      <c r="N122" s="256"/>
      <c r="O122" s="256"/>
      <c r="P122" s="256" t="s">
        <v>10420</v>
      </c>
      <c r="Q122" s="257"/>
      <c r="X122" t="str">
        <f t="shared" si="5"/>
        <v>INSERT INTO CIFX.TB_COL_BUSINESS_RULE (COL_ID, COLUMN_CODE, TX_ID, SENDER_CODE, CERT_TYPE, CHANGE_TYPE, RULE_ID, RULE_PROCESS, ENABLE) VALUES (119,'X0209','updateCustContact','','','','V_052','PG_DYNC_VALI.SP_V_052','Y');</v>
      </c>
    </row>
    <row r="123" spans="1:24" ht="31.5">
      <c r="A123" s="260" t="s">
        <v>911</v>
      </c>
      <c r="B123" s="256" t="s">
        <v>4684</v>
      </c>
      <c r="C123" s="329" t="s">
        <v>3862</v>
      </c>
      <c r="D123" s="289" t="s">
        <v>2885</v>
      </c>
      <c r="E123" s="256" t="s">
        <v>391</v>
      </c>
      <c r="F123" s="256"/>
      <c r="G123" s="256"/>
      <c r="H123" s="256"/>
      <c r="I123" s="256" t="s">
        <v>10418</v>
      </c>
      <c r="J123" s="256" t="s">
        <v>10419</v>
      </c>
      <c r="K123" s="257" t="s">
        <v>10018</v>
      </c>
      <c r="L123" s="290" t="s">
        <v>10001</v>
      </c>
      <c r="M123" s="290"/>
      <c r="N123" s="256"/>
      <c r="O123" s="256"/>
      <c r="P123" s="256" t="s">
        <v>10420</v>
      </c>
      <c r="Q123" s="257"/>
      <c r="X123" t="str">
        <f t="shared" si="5"/>
        <v>INSERT INTO CIFX.TB_COL_BUSINESS_RULE (COL_ID, COLUMN_CODE, TX_ID, SENDER_CODE, CERT_TYPE, CHANGE_TYPE, RULE_ID, RULE_PROCESS, ENABLE) VALUES (120,'X0232','updateCustContact','','','','V_052','PG_DYNC_VALI.SP_V_052','Y');</v>
      </c>
    </row>
    <row r="124" spans="1:24" ht="78.75">
      <c r="A124" s="260" t="s">
        <v>1127</v>
      </c>
      <c r="B124" s="256" t="s">
        <v>4684</v>
      </c>
      <c r="C124" s="260" t="s">
        <v>3863</v>
      </c>
      <c r="D124" s="289" t="s">
        <v>2791</v>
      </c>
      <c r="E124" s="256" t="s">
        <v>391</v>
      </c>
      <c r="F124" s="256"/>
      <c r="G124" s="256"/>
      <c r="H124" s="256"/>
      <c r="I124" s="256" t="s">
        <v>10742</v>
      </c>
      <c r="J124" s="313" t="s">
        <v>10732</v>
      </c>
      <c r="K124" s="257" t="s">
        <v>10000</v>
      </c>
      <c r="L124" s="290" t="s">
        <v>10001</v>
      </c>
      <c r="M124" s="290"/>
      <c r="N124" s="256"/>
      <c r="O124" s="256"/>
      <c r="P124" s="256"/>
      <c r="Q124" s="257"/>
      <c r="X124" t="str">
        <f t="shared" si="5"/>
        <v>INSERT INTO CIFX.TB_COL_BUSINESS_RULE (COL_ID, COLUMN_CODE, TX_ID, SENDER_CODE, CERT_TYPE, CHANGE_TYPE, RULE_ID, RULE_PROCESS, ENABLE) VALUES (121,'X0126','updateCustContact','','','','V_091','PG_DYNC_VALI.SP_V_091','Y');</v>
      </c>
    </row>
    <row r="125" spans="1:24" ht="78.75">
      <c r="A125" s="260" t="s">
        <v>948</v>
      </c>
      <c r="B125" s="256" t="s">
        <v>4684</v>
      </c>
      <c r="C125" s="329" t="s">
        <v>3864</v>
      </c>
      <c r="D125" s="289" t="s">
        <v>2782</v>
      </c>
      <c r="E125" s="256" t="s">
        <v>391</v>
      </c>
      <c r="F125" s="256"/>
      <c r="G125" s="256"/>
      <c r="H125" s="256"/>
      <c r="I125" s="256" t="s">
        <v>10743</v>
      </c>
      <c r="J125" s="313" t="s">
        <v>10732</v>
      </c>
      <c r="K125" s="257" t="s">
        <v>10481</v>
      </c>
      <c r="L125" s="290" t="s">
        <v>10001</v>
      </c>
      <c r="M125" s="290"/>
      <c r="N125" s="256"/>
      <c r="O125" s="256"/>
      <c r="P125" s="256"/>
      <c r="Q125" s="257"/>
      <c r="X125" t="str">
        <f t="shared" si="5"/>
        <v>INSERT INTO CIFX.TB_COL_BUSINESS_RULE (COL_ID, COLUMN_CODE, TX_ID, SENDER_CODE, CERT_TYPE, CHANGE_TYPE, RULE_ID, RULE_PROCESS, ENABLE) VALUES (122,'X0145','updateCustContact','','','','V_091','PG_DYNC_VALI.SP_V_091','Y');</v>
      </c>
    </row>
    <row r="126" spans="1:24" ht="78.75">
      <c r="A126" s="260" t="s">
        <v>942</v>
      </c>
      <c r="B126" s="256" t="s">
        <v>4684</v>
      </c>
      <c r="C126" s="329" t="s">
        <v>3865</v>
      </c>
      <c r="D126" s="289" t="s">
        <v>2913</v>
      </c>
      <c r="E126" s="256" t="s">
        <v>391</v>
      </c>
      <c r="F126" s="256"/>
      <c r="G126" s="256"/>
      <c r="H126" s="256"/>
      <c r="I126" s="256" t="s">
        <v>10743</v>
      </c>
      <c r="J126" s="313" t="s">
        <v>10732</v>
      </c>
      <c r="K126" s="257" t="s">
        <v>10000</v>
      </c>
      <c r="L126" s="290" t="s">
        <v>10001</v>
      </c>
      <c r="M126" s="290"/>
      <c r="N126" s="256"/>
      <c r="O126" s="256"/>
      <c r="P126" s="256"/>
      <c r="Q126" s="257"/>
      <c r="X126" t="str">
        <f t="shared" si="5"/>
        <v>INSERT INTO CIFX.TB_COL_BUSINESS_RULE (COL_ID, COLUMN_CODE, TX_ID, SENDER_CODE, CERT_TYPE, CHANGE_TYPE, RULE_ID, RULE_PROCESS, ENABLE) VALUES (123,'X0166','updateCustContact','','','','V_091','PG_DYNC_VALI.SP_V_091','Y');</v>
      </c>
    </row>
    <row r="127" spans="1:24" ht="78.75">
      <c r="A127" s="260" t="s">
        <v>1106</v>
      </c>
      <c r="B127" s="256" t="s">
        <v>4684</v>
      </c>
      <c r="C127" s="329" t="s">
        <v>3866</v>
      </c>
      <c r="D127" s="289" t="s">
        <v>2794</v>
      </c>
      <c r="E127" s="256" t="s">
        <v>391</v>
      </c>
      <c r="F127" s="256"/>
      <c r="G127" s="256"/>
      <c r="H127" s="256"/>
      <c r="I127" s="256" t="s">
        <v>10743</v>
      </c>
      <c r="J127" s="313" t="s">
        <v>10732</v>
      </c>
      <c r="K127" s="257" t="s">
        <v>10000</v>
      </c>
      <c r="L127" s="290" t="s">
        <v>10001</v>
      </c>
      <c r="M127" s="290"/>
      <c r="N127" s="256"/>
      <c r="O127" s="256"/>
      <c r="P127" s="256"/>
      <c r="Q127" s="257"/>
      <c r="X127" t="str">
        <f t="shared" si="5"/>
        <v>INSERT INTO CIFX.TB_COL_BUSINESS_RULE (COL_ID, COLUMN_CODE, TX_ID, SENDER_CODE, CERT_TYPE, CHANGE_TYPE, RULE_ID, RULE_PROCESS, ENABLE) VALUES (124,'X0209','updateCustContact','','','','V_091','PG_DYNC_VALI.SP_V_091','Y');</v>
      </c>
    </row>
    <row r="128" spans="1:24" ht="78.75">
      <c r="A128" s="260" t="s">
        <v>911</v>
      </c>
      <c r="B128" s="256" t="s">
        <v>4684</v>
      </c>
      <c r="C128" s="260" t="s">
        <v>3867</v>
      </c>
      <c r="D128" s="289" t="s">
        <v>2885</v>
      </c>
      <c r="E128" s="256" t="s">
        <v>391</v>
      </c>
      <c r="F128" s="256"/>
      <c r="G128" s="256"/>
      <c r="H128" s="256"/>
      <c r="I128" s="256" t="s">
        <v>10743</v>
      </c>
      <c r="J128" s="313" t="s">
        <v>10732</v>
      </c>
      <c r="K128" s="257" t="s">
        <v>10482</v>
      </c>
      <c r="L128" s="290" t="s">
        <v>10001</v>
      </c>
      <c r="M128" s="290"/>
      <c r="N128" s="256"/>
      <c r="O128" s="256"/>
      <c r="P128" s="256"/>
      <c r="Q128" s="257"/>
      <c r="X128" t="str">
        <f t="shared" si="5"/>
        <v>INSERT INTO CIFX.TB_COL_BUSINESS_RULE (COL_ID, COLUMN_CODE, TX_ID, SENDER_CODE, CERT_TYPE, CHANGE_TYPE, RULE_ID, RULE_PROCESS, ENABLE) VALUES (125,'X0232','updateCustContact','','','','V_091','PG_DYNC_VALI.SP_V_091','Y');</v>
      </c>
    </row>
    <row r="129" spans="1:24" ht="78.75">
      <c r="A129" s="260" t="s">
        <v>766</v>
      </c>
      <c r="B129" s="256" t="s">
        <v>4684</v>
      </c>
      <c r="C129" s="329" t="s">
        <v>3868</v>
      </c>
      <c r="D129" s="289" t="s">
        <v>2842</v>
      </c>
      <c r="E129" s="256" t="s">
        <v>391</v>
      </c>
      <c r="F129" s="256"/>
      <c r="G129" s="256"/>
      <c r="H129" s="256"/>
      <c r="I129" s="256" t="s">
        <v>10743</v>
      </c>
      <c r="J129" s="313" t="s">
        <v>10732</v>
      </c>
      <c r="K129" s="257" t="s">
        <v>10000</v>
      </c>
      <c r="L129" s="290" t="s">
        <v>10001</v>
      </c>
      <c r="M129" s="290"/>
      <c r="N129" s="256"/>
      <c r="O129" s="256"/>
      <c r="P129" s="256"/>
      <c r="Q129" s="257"/>
      <c r="X129" t="str">
        <f t="shared" si="5"/>
        <v>INSERT INTO CIFX.TB_COL_BUSINESS_RULE (COL_ID, COLUMN_CODE, TX_ID, SENDER_CODE, CERT_TYPE, CHANGE_TYPE, RULE_ID, RULE_PROCESS, ENABLE) VALUES (126,'X0141','updateCustContact','','','','V_091','PG_DYNC_VALI.SP_V_091','Y');</v>
      </c>
    </row>
    <row r="130" spans="1:24" ht="78.75">
      <c r="A130" s="260" t="s">
        <v>766</v>
      </c>
      <c r="B130" s="256" t="s">
        <v>4684</v>
      </c>
      <c r="C130" s="329" t="s">
        <v>3869</v>
      </c>
      <c r="D130" s="289" t="s">
        <v>2842</v>
      </c>
      <c r="E130" s="256"/>
      <c r="F130" s="256"/>
      <c r="G130" s="256"/>
      <c r="H130" s="256"/>
      <c r="I130" s="256" t="s">
        <v>10421</v>
      </c>
      <c r="J130" s="256" t="s">
        <v>10422</v>
      </c>
      <c r="K130" s="257" t="s">
        <v>10292</v>
      </c>
      <c r="L130" s="290" t="s">
        <v>9942</v>
      </c>
      <c r="M130" s="290"/>
      <c r="N130" s="256"/>
      <c r="O130" s="256"/>
      <c r="P130" s="256"/>
      <c r="Q130" s="257"/>
      <c r="X130" t="str">
        <f t="shared" si="5"/>
        <v>INSERT INTO CIFX.TB_COL_BUSINESS_RULE (COL_ID, COLUMN_CODE, TX_ID, SENDER_CODE, CERT_TYPE, CHANGE_TYPE, RULE_ID, RULE_PROCESS, ENABLE) VALUES (127,'X0141','','','','','V_055','PG_DYNC_VALI.SP_V_055','Y');</v>
      </c>
    </row>
    <row r="131" spans="1:24" ht="189">
      <c r="A131" s="260" t="s">
        <v>766</v>
      </c>
      <c r="B131" s="256" t="s">
        <v>4684</v>
      </c>
      <c r="C131" s="329" t="s">
        <v>3870</v>
      </c>
      <c r="D131" s="289" t="s">
        <v>2842</v>
      </c>
      <c r="E131" s="256" t="s">
        <v>10423</v>
      </c>
      <c r="F131" s="256"/>
      <c r="G131" s="256"/>
      <c r="H131" s="256"/>
      <c r="I131" s="256" t="s">
        <v>10424</v>
      </c>
      <c r="J131" s="256" t="s">
        <v>10425</v>
      </c>
      <c r="K131" s="257" t="s">
        <v>10293</v>
      </c>
      <c r="L131" s="290" t="s">
        <v>10426</v>
      </c>
      <c r="M131" s="290"/>
      <c r="N131" s="256"/>
      <c r="O131" s="256"/>
      <c r="P131" s="256"/>
      <c r="Q131" s="257" t="s">
        <v>10427</v>
      </c>
      <c r="X131" t="str">
        <f t="shared" si="5"/>
        <v>INSERT INTO CIFX.TB_COL_BUSINESS_RULE (COL_ID, COLUMN_CODE, TX_ID, SENDER_CODE, CERT_TYPE, CHANGE_TYPE, RULE_ID, RULE_PROCESS, ENABLE) VALUES (128,'X0141','A12301','','','','V_056','PG_DYNC_VALI.SP_V_056','Y');</v>
      </c>
    </row>
    <row r="132" spans="1:24" ht="78.75">
      <c r="A132" s="260" t="s">
        <v>893</v>
      </c>
      <c r="B132" s="256" t="s">
        <v>4684</v>
      </c>
      <c r="C132" s="260" t="s">
        <v>3871</v>
      </c>
      <c r="D132" s="289" t="s">
        <v>2662</v>
      </c>
      <c r="E132" s="256"/>
      <c r="F132" s="256"/>
      <c r="G132" s="256" t="s">
        <v>9776</v>
      </c>
      <c r="H132" s="256"/>
      <c r="I132" s="256" t="s">
        <v>10428</v>
      </c>
      <c r="J132" s="256" t="s">
        <v>10429</v>
      </c>
      <c r="K132" s="257" t="s">
        <v>10483</v>
      </c>
      <c r="L132" s="290" t="s">
        <v>9942</v>
      </c>
      <c r="M132" s="290"/>
      <c r="N132" s="256"/>
      <c r="O132" s="256"/>
      <c r="P132" s="256"/>
      <c r="Q132" s="257"/>
      <c r="X132" t="str">
        <f t="shared" ref="X132:X152" si="6">"INSERT INTO CIFX.TB_COL_BUSINESS_RULE (COL_ID, COLUMN_CODE, TX_ID, SENDER_CODE, CERT_TYPE, CHANGE_TYPE, RULE_ID, RULE_PROCESS, ENABLE) VALUES ("&amp;C132&amp;",'"&amp;D132&amp;"','"&amp;E132&amp;"','"&amp;F132&amp;"','"&amp;G132&amp;"','"&amp;H132&amp;"','"&amp;I132&amp;"','"&amp;J132&amp;"','Y');"</f>
        <v>INSERT INTO CIFX.TB_COL_BUSINESS_RULE (COL_ID, COLUMN_CODE, TX_ID, SENDER_CODE, CERT_TYPE, CHANGE_TYPE, RULE_ID, RULE_PROCESS, ENABLE) VALUES (129,'X0142','','','A,E,F,G,H','','V_057','PG_DYNC_VALI.SP_V_057','Y');</v>
      </c>
    </row>
    <row r="133" spans="1:24" ht="31.5">
      <c r="A133" s="260" t="s">
        <v>893</v>
      </c>
      <c r="B133" s="256" t="s">
        <v>4684</v>
      </c>
      <c r="C133" s="329" t="s">
        <v>3872</v>
      </c>
      <c r="D133" s="289" t="s">
        <v>2662</v>
      </c>
      <c r="E133" s="256"/>
      <c r="F133" s="256"/>
      <c r="G133" s="256" t="s">
        <v>10430</v>
      </c>
      <c r="H133" s="256"/>
      <c r="I133" s="256" t="s">
        <v>10431</v>
      </c>
      <c r="J133" s="256" t="s">
        <v>10432</v>
      </c>
      <c r="K133" s="257" t="s">
        <v>10484</v>
      </c>
      <c r="L133" s="290" t="s">
        <v>9942</v>
      </c>
      <c r="M133" s="290" t="s">
        <v>10433</v>
      </c>
      <c r="N133" s="256"/>
      <c r="O133" s="256"/>
      <c r="P133" s="256"/>
      <c r="Q133" s="257"/>
      <c r="X133" t="str">
        <f t="shared" si="6"/>
        <v>INSERT INTO CIFX.TB_COL_BUSINESS_RULE (COL_ID, COLUMN_CODE, TX_ID, SENDER_CODE, CERT_TYPE, CHANGE_TYPE, RULE_ID, RULE_PROCESS, ENABLE) VALUES (130,'X0142','','','A,B,OA,OB','','V_058','PG_DYNC_VALI.SP_V_058','Y');</v>
      </c>
    </row>
    <row r="134" spans="1:24" ht="157.5">
      <c r="A134" s="260" t="s">
        <v>893</v>
      </c>
      <c r="B134" s="256" t="s">
        <v>4684</v>
      </c>
      <c r="C134" s="329" t="s">
        <v>3873</v>
      </c>
      <c r="D134" s="289" t="s">
        <v>2662</v>
      </c>
      <c r="E134" s="256"/>
      <c r="F134" s="256"/>
      <c r="G134" s="256" t="s">
        <v>4214</v>
      </c>
      <c r="H134" s="256"/>
      <c r="I134" s="256" t="s">
        <v>10734</v>
      </c>
      <c r="J134" s="342" t="s">
        <v>10708</v>
      </c>
      <c r="K134" s="257" t="s">
        <v>9800</v>
      </c>
      <c r="L134" s="290" t="s">
        <v>9942</v>
      </c>
      <c r="M134" s="290" t="s">
        <v>10434</v>
      </c>
      <c r="N134" s="256" t="s">
        <v>10435</v>
      </c>
      <c r="O134" s="256"/>
      <c r="P134" s="256"/>
      <c r="Q134" s="257"/>
      <c r="X134" t="str">
        <f t="shared" si="6"/>
        <v>INSERT INTO CIFX.TB_COL_BUSINESS_RULE (COL_ID, COLUMN_CODE, TX_ID, SENDER_CODE, CERT_TYPE, CHANGE_TYPE, RULE_ID, RULE_PROCESS, ENABLE) VALUES (131,'X0142','','','B','','V_013','PG_DYNC_VALI.SP_V_013','Y');</v>
      </c>
    </row>
    <row r="135" spans="1:24" ht="126">
      <c r="A135" s="260" t="s">
        <v>893</v>
      </c>
      <c r="B135" s="256" t="s">
        <v>4684</v>
      </c>
      <c r="C135" s="329" t="s">
        <v>3874</v>
      </c>
      <c r="D135" s="289" t="s">
        <v>2662</v>
      </c>
      <c r="E135" s="256"/>
      <c r="F135" s="256"/>
      <c r="G135" s="256" t="s">
        <v>9810</v>
      </c>
      <c r="H135" s="256"/>
      <c r="I135" s="256" t="s">
        <v>10436</v>
      </c>
      <c r="J135" s="256" t="s">
        <v>10437</v>
      </c>
      <c r="K135" s="257" t="s">
        <v>10010</v>
      </c>
      <c r="L135" s="290" t="s">
        <v>9942</v>
      </c>
      <c r="M135" s="290" t="s">
        <v>10434</v>
      </c>
      <c r="N135" s="256" t="s">
        <v>10435</v>
      </c>
      <c r="O135" s="256"/>
      <c r="P135" s="256"/>
      <c r="Q135" s="257"/>
      <c r="X135" t="str">
        <f t="shared" si="6"/>
        <v>INSERT INTO CIFX.TB_COL_BUSINESS_RULE (COL_ID, COLUMN_CODE, TX_ID, SENDER_CODE, CERT_TYPE, CHANGE_TYPE, RULE_ID, RULE_PROCESS, ENABLE) VALUES (132,'X0142','','','E,F,G,H','','V_060','PG_DYNC_VALI.SP_V_060','Y');</v>
      </c>
    </row>
    <row r="136" spans="1:24" ht="126">
      <c r="A136" s="260" t="s">
        <v>893</v>
      </c>
      <c r="B136" s="256" t="s">
        <v>4684</v>
      </c>
      <c r="C136" s="260" t="s">
        <v>3875</v>
      </c>
      <c r="D136" s="289" t="s">
        <v>2662</v>
      </c>
      <c r="E136" s="256"/>
      <c r="F136" s="256"/>
      <c r="G136" s="256"/>
      <c r="H136" s="256"/>
      <c r="I136" s="256" t="s">
        <v>10438</v>
      </c>
      <c r="J136" s="256" t="s">
        <v>10439</v>
      </c>
      <c r="K136" s="257" t="s">
        <v>10011</v>
      </c>
      <c r="L136" s="290" t="s">
        <v>10440</v>
      </c>
      <c r="M136" s="290"/>
      <c r="N136" s="256"/>
      <c r="O136" s="256" t="s">
        <v>10441</v>
      </c>
      <c r="P136" s="256" t="s">
        <v>10442</v>
      </c>
      <c r="Q136" s="257"/>
      <c r="X136" t="str">
        <f t="shared" si="6"/>
        <v>INSERT INTO CIFX.TB_COL_BUSINESS_RULE (COL_ID, COLUMN_CODE, TX_ID, SENDER_CODE, CERT_TYPE, CHANGE_TYPE, RULE_ID, RULE_PROCESS, ENABLE) VALUES (133,'X0142','','','','','V_061','PG_DYNC_VALI.SP_V_061','Y');</v>
      </c>
    </row>
    <row r="137" spans="1:24" ht="31.5">
      <c r="A137" s="260" t="s">
        <v>638</v>
      </c>
      <c r="B137" s="256" t="s">
        <v>4684</v>
      </c>
      <c r="C137" s="329" t="s">
        <v>3876</v>
      </c>
      <c r="D137" s="289" t="s">
        <v>2715</v>
      </c>
      <c r="E137" s="256"/>
      <c r="F137" s="256"/>
      <c r="G137" s="256"/>
      <c r="H137" s="256"/>
      <c r="I137" s="256" t="s">
        <v>10744</v>
      </c>
      <c r="J137" s="342" t="s">
        <v>10715</v>
      </c>
      <c r="K137" s="257" t="s">
        <v>9766</v>
      </c>
      <c r="L137" s="290" t="s">
        <v>9928</v>
      </c>
      <c r="M137" s="290" t="s">
        <v>9767</v>
      </c>
      <c r="N137" s="256" t="s">
        <v>2319</v>
      </c>
      <c r="O137" s="256"/>
      <c r="P137" s="256"/>
      <c r="Q137" s="257" t="s">
        <v>10443</v>
      </c>
      <c r="X137" t="str">
        <f t="shared" si="6"/>
        <v>INSERT INTO CIFX.TB_COL_BUSINESS_RULE (COL_ID, COLUMN_CODE, TX_ID, SENDER_CODE, CERT_TYPE, CHANGE_TYPE, RULE_ID, RULE_PROCESS, ENABLE) VALUES (134,'X0143','','','','','V_005','PG_DYNC_VALI.SP_V_005','Y');</v>
      </c>
    </row>
    <row r="138" spans="1:24" ht="31.5">
      <c r="A138" s="260" t="s">
        <v>638</v>
      </c>
      <c r="B138" s="256" t="s">
        <v>4684</v>
      </c>
      <c r="C138" s="329" t="s">
        <v>3877</v>
      </c>
      <c r="D138" s="289" t="s">
        <v>2715</v>
      </c>
      <c r="E138" s="256"/>
      <c r="F138" s="256"/>
      <c r="G138" s="256"/>
      <c r="H138" s="256"/>
      <c r="I138" s="256" t="s">
        <v>10444</v>
      </c>
      <c r="J138" s="256" t="s">
        <v>10445</v>
      </c>
      <c r="K138" s="257" t="s">
        <v>10016</v>
      </c>
      <c r="L138" s="290" t="s">
        <v>10446</v>
      </c>
      <c r="M138" s="290"/>
      <c r="N138" s="256" t="s">
        <v>498</v>
      </c>
      <c r="O138" s="256"/>
      <c r="P138" s="256"/>
      <c r="Q138" s="257"/>
      <c r="X138" t="str">
        <f t="shared" si="6"/>
        <v>INSERT INTO CIFX.TB_COL_BUSINESS_RULE (COL_ID, COLUMN_CODE, TX_ID, SENDER_CODE, CERT_TYPE, CHANGE_TYPE, RULE_ID, RULE_PROCESS, ENABLE) VALUES (135,'X0143','','','','','V_063','PG_DYNC_VALI.SP_V_063','Y');</v>
      </c>
    </row>
    <row r="139" spans="1:24" ht="31.5">
      <c r="A139" s="260" t="s">
        <v>884</v>
      </c>
      <c r="B139" s="256" t="s">
        <v>4684</v>
      </c>
      <c r="C139" s="329" t="s">
        <v>3878</v>
      </c>
      <c r="D139" s="289" t="s">
        <v>2690</v>
      </c>
      <c r="E139" s="256"/>
      <c r="F139" s="256"/>
      <c r="G139" s="256"/>
      <c r="H139" s="256"/>
      <c r="I139" s="256" t="s">
        <v>10447</v>
      </c>
      <c r="J139" s="256" t="s">
        <v>10448</v>
      </c>
      <c r="K139" s="257" t="s">
        <v>10485</v>
      </c>
      <c r="L139" s="290" t="s">
        <v>10449</v>
      </c>
      <c r="M139" s="290"/>
      <c r="N139" s="256"/>
      <c r="O139" s="256"/>
      <c r="P139" s="256"/>
      <c r="Q139" s="257"/>
      <c r="X139" t="str">
        <f t="shared" si="6"/>
        <v>INSERT INTO CIFX.TB_COL_BUSINESS_RULE (COL_ID, COLUMN_CODE, TX_ID, SENDER_CODE, CERT_TYPE, CHANGE_TYPE, RULE_ID, RULE_PROCESS, ENABLE) VALUES (136,'X0182','','','','','V_064','PG_DYNC_VALI.SP_V_064','Y');</v>
      </c>
    </row>
    <row r="140" spans="1:24" ht="47.25">
      <c r="A140" s="260" t="s">
        <v>1012</v>
      </c>
      <c r="B140" s="256" t="s">
        <v>4684</v>
      </c>
      <c r="C140" s="260" t="s">
        <v>3879</v>
      </c>
      <c r="D140" s="289" t="s">
        <v>2694</v>
      </c>
      <c r="E140" s="256"/>
      <c r="F140" s="256"/>
      <c r="G140" s="256" t="s">
        <v>4214</v>
      </c>
      <c r="H140" s="256"/>
      <c r="I140" s="256" t="s">
        <v>10450</v>
      </c>
      <c r="J140" s="256" t="s">
        <v>10451</v>
      </c>
      <c r="K140" s="257" t="s">
        <v>10013</v>
      </c>
      <c r="L140" s="290" t="s">
        <v>10452</v>
      </c>
      <c r="M140" s="290"/>
      <c r="N140" s="256" t="s">
        <v>498</v>
      </c>
      <c r="O140" s="256"/>
      <c r="P140" s="256"/>
      <c r="Q140" s="257"/>
      <c r="X140" t="str">
        <f t="shared" si="6"/>
        <v>INSERT INTO CIFX.TB_COL_BUSINESS_RULE (COL_ID, COLUMN_CODE, TX_ID, SENDER_CODE, CERT_TYPE, CHANGE_TYPE, RULE_ID, RULE_PROCESS, ENABLE) VALUES (137,'X0201','','','B','','V_065','PG_DYNC_VALI.SP_V_065','Y');</v>
      </c>
    </row>
    <row r="141" spans="1:24" ht="47.25">
      <c r="A141" s="260" t="s">
        <v>1064</v>
      </c>
      <c r="B141" s="256" t="s">
        <v>4684</v>
      </c>
      <c r="C141" s="329" t="s">
        <v>3880</v>
      </c>
      <c r="D141" s="289" t="s">
        <v>2656</v>
      </c>
      <c r="E141" s="256"/>
      <c r="F141" s="256"/>
      <c r="G141" s="256"/>
      <c r="H141" s="256"/>
      <c r="I141" s="256" t="s">
        <v>10453</v>
      </c>
      <c r="J141" s="256" t="s">
        <v>10454</v>
      </c>
      <c r="K141" s="257" t="s">
        <v>10288</v>
      </c>
      <c r="L141" s="290" t="s">
        <v>10455</v>
      </c>
      <c r="M141" s="290"/>
      <c r="N141" s="256"/>
      <c r="O141" s="256"/>
      <c r="P141" s="256"/>
      <c r="Q141" s="257" t="s">
        <v>10456</v>
      </c>
      <c r="X141" t="str">
        <f t="shared" si="6"/>
        <v>INSERT INTO CIFX.TB_COL_BUSINESS_RULE (COL_ID, COLUMN_CODE, TX_ID, SENDER_CODE, CERT_TYPE, CHANGE_TYPE, RULE_ID, RULE_PROCESS, ENABLE) VALUES (138,'X0205','','','','','V_066','PG_DYNC_VALI.SP_V_066','Y');</v>
      </c>
    </row>
    <row r="142" spans="1:24" ht="31.5">
      <c r="A142" s="260" t="s">
        <v>1064</v>
      </c>
      <c r="B142" s="256" t="s">
        <v>4684</v>
      </c>
      <c r="C142" s="329" t="s">
        <v>3881</v>
      </c>
      <c r="D142" s="289" t="s">
        <v>2656</v>
      </c>
      <c r="E142" s="256"/>
      <c r="F142" s="256"/>
      <c r="G142" s="256"/>
      <c r="H142" s="256"/>
      <c r="I142" s="256" t="s">
        <v>10457</v>
      </c>
      <c r="J142" s="256" t="s">
        <v>10458</v>
      </c>
      <c r="K142" s="257" t="s">
        <v>10486</v>
      </c>
      <c r="L142" s="290" t="s">
        <v>10459</v>
      </c>
      <c r="M142" s="290"/>
      <c r="N142" s="256"/>
      <c r="O142" s="256"/>
      <c r="P142" s="256"/>
      <c r="Q142" s="257"/>
      <c r="X142" t="str">
        <f t="shared" si="6"/>
        <v>INSERT INTO CIFX.TB_COL_BUSINESS_RULE (COL_ID, COLUMN_CODE, TX_ID, SENDER_CODE, CERT_TYPE, CHANGE_TYPE, RULE_ID, RULE_PROCESS, ENABLE) VALUES (139,'X0205','','','','','V_067','PG_DYNC_VALI.SP_V_067','Y');</v>
      </c>
    </row>
    <row r="143" spans="1:24" ht="47.25">
      <c r="A143" s="260" t="s">
        <v>651</v>
      </c>
      <c r="B143" s="256" t="s">
        <v>4684</v>
      </c>
      <c r="C143" s="329" t="s">
        <v>3882</v>
      </c>
      <c r="D143" s="289" t="s">
        <v>2658</v>
      </c>
      <c r="E143" s="256"/>
      <c r="F143" s="256"/>
      <c r="G143" s="256"/>
      <c r="H143" s="256"/>
      <c r="I143" s="256" t="s">
        <v>10460</v>
      </c>
      <c r="J143" s="256" t="s">
        <v>10461</v>
      </c>
      <c r="K143" s="257" t="s">
        <v>10487</v>
      </c>
      <c r="L143" s="290" t="s">
        <v>9942</v>
      </c>
      <c r="M143" s="290" t="s">
        <v>10009</v>
      </c>
      <c r="N143" s="256" t="s">
        <v>498</v>
      </c>
      <c r="O143" s="256"/>
      <c r="P143" s="256" t="s">
        <v>10462</v>
      </c>
      <c r="Q143" s="257"/>
      <c r="X143" t="str">
        <f t="shared" si="6"/>
        <v>INSERT INTO CIFX.TB_COL_BUSINESS_RULE (COL_ID, COLUMN_CODE, TX_ID, SENDER_CODE, CERT_TYPE, CHANGE_TYPE, RULE_ID, RULE_PROCESS, ENABLE) VALUES (140,'X0220','','','','','V_068','PG_DYNC_VALI.SP_V_068','Y');</v>
      </c>
    </row>
    <row r="144" spans="1:24" ht="31.5">
      <c r="A144" s="260" t="s">
        <v>651</v>
      </c>
      <c r="B144" s="256" t="s">
        <v>4684</v>
      </c>
      <c r="C144" s="260" t="s">
        <v>3885</v>
      </c>
      <c r="D144" s="289" t="s">
        <v>2658</v>
      </c>
      <c r="E144" s="256"/>
      <c r="F144" s="256"/>
      <c r="G144" s="256"/>
      <c r="H144" s="256"/>
      <c r="I144" s="256" t="s">
        <v>10745</v>
      </c>
      <c r="J144" s="342" t="s">
        <v>10716</v>
      </c>
      <c r="K144" s="257" t="s">
        <v>9852</v>
      </c>
      <c r="L144" s="290" t="s">
        <v>9755</v>
      </c>
      <c r="M144" s="290" t="s">
        <v>10463</v>
      </c>
      <c r="N144" s="256" t="s">
        <v>670</v>
      </c>
      <c r="O144" s="256"/>
      <c r="P144" s="256"/>
      <c r="Q144" s="257"/>
      <c r="X144" t="str">
        <f t="shared" si="6"/>
        <v>INSERT INTO CIFX.TB_COL_BUSINESS_RULE (COL_ID, COLUMN_CODE, TX_ID, SENDER_CODE, CERT_TYPE, CHANGE_TYPE, RULE_ID, RULE_PROCESS, ENABLE) VALUES (141,'X0220','','','','','V_025','PG_DYNC_VALI.SP_V_025','Y');</v>
      </c>
    </row>
    <row r="145" spans="1:24" ht="31.5">
      <c r="A145" s="260" t="s">
        <v>972</v>
      </c>
      <c r="B145" s="256" t="s">
        <v>4684</v>
      </c>
      <c r="C145" s="329" t="s">
        <v>3892</v>
      </c>
      <c r="D145" s="289" t="s">
        <v>2678</v>
      </c>
      <c r="E145" s="256"/>
      <c r="F145" s="256"/>
      <c r="G145" s="256"/>
      <c r="H145" s="256"/>
      <c r="I145" s="256" t="s">
        <v>10464</v>
      </c>
      <c r="J145" s="256" t="s">
        <v>10465</v>
      </c>
      <c r="K145" s="257" t="s">
        <v>10012</v>
      </c>
      <c r="L145" s="290" t="s">
        <v>9942</v>
      </c>
      <c r="M145" s="290"/>
      <c r="N145" s="256" t="s">
        <v>2529</v>
      </c>
      <c r="O145" s="256"/>
      <c r="P145" s="256"/>
      <c r="Q145" s="257"/>
      <c r="X145" t="str">
        <f t="shared" si="6"/>
        <v>INSERT INTO CIFX.TB_COL_BUSINESS_RULE (COL_ID, COLUMN_CODE, TX_ID, SENDER_CODE, CERT_TYPE, CHANGE_TYPE, RULE_ID, RULE_PROCESS, ENABLE) VALUES (142,'X0235','','','','','V_070','PG_DYNC_VALI.SP_V_070','Y');</v>
      </c>
    </row>
    <row r="146" spans="1:24" ht="16.5">
      <c r="A146" s="260" t="s">
        <v>1070</v>
      </c>
      <c r="B146" s="256" t="s">
        <v>4684</v>
      </c>
      <c r="C146" s="329" t="s">
        <v>3894</v>
      </c>
      <c r="D146" s="289" t="s">
        <v>2906</v>
      </c>
      <c r="E146" s="256"/>
      <c r="F146" s="256"/>
      <c r="G146" s="256"/>
      <c r="H146" s="256"/>
      <c r="I146" s="256" t="s">
        <v>10466</v>
      </c>
      <c r="J146" s="256" t="s">
        <v>10467</v>
      </c>
      <c r="K146" s="257" t="s">
        <v>10002</v>
      </c>
      <c r="L146" s="290" t="s">
        <v>10468</v>
      </c>
      <c r="M146" s="290"/>
      <c r="N146" s="256" t="s">
        <v>2008</v>
      </c>
      <c r="O146" s="256"/>
      <c r="P146" s="256"/>
      <c r="Q146" s="257"/>
      <c r="X146" t="str">
        <f t="shared" si="6"/>
        <v>INSERT INTO CIFX.TB_COL_BUSINESS_RULE (COL_ID, COLUMN_CODE, TX_ID, SENDER_CODE, CERT_TYPE, CHANGE_TYPE, RULE_ID, RULE_PROCESS, ENABLE) VALUES (143,'X0247','','','','','V_071','PG_DYNC_VALI.SP_V_071','Y');</v>
      </c>
    </row>
    <row r="147" spans="1:24" ht="16.5">
      <c r="A147" s="260" t="s">
        <v>1070</v>
      </c>
      <c r="B147" s="256" t="s">
        <v>4684</v>
      </c>
      <c r="C147" s="329" t="s">
        <v>3921</v>
      </c>
      <c r="D147" s="289" t="s">
        <v>2906</v>
      </c>
      <c r="E147" s="256"/>
      <c r="F147" s="256"/>
      <c r="G147" s="256"/>
      <c r="H147" s="256"/>
      <c r="I147" s="256" t="s">
        <v>10469</v>
      </c>
      <c r="J147" s="256" t="s">
        <v>10470</v>
      </c>
      <c r="K147" s="257" t="s">
        <v>10003</v>
      </c>
      <c r="L147" s="290" t="s">
        <v>9942</v>
      </c>
      <c r="M147" s="290"/>
      <c r="N147" s="256"/>
      <c r="O147" s="256"/>
      <c r="P147" s="256"/>
      <c r="Q147" s="257"/>
      <c r="X147" t="str">
        <f t="shared" si="6"/>
        <v>INSERT INTO CIFX.TB_COL_BUSINESS_RULE (COL_ID, COLUMN_CODE, TX_ID, SENDER_CODE, CERT_TYPE, CHANGE_TYPE, RULE_ID, RULE_PROCESS, ENABLE) VALUES (144,'X0247','','','','','V_072','PG_DYNC_VALI.SP_V_072','Y');</v>
      </c>
    </row>
    <row r="148" spans="1:24" ht="78.75">
      <c r="A148" s="260" t="s">
        <v>1070</v>
      </c>
      <c r="B148" s="256" t="s">
        <v>4684</v>
      </c>
      <c r="C148" s="260" t="s">
        <v>3922</v>
      </c>
      <c r="D148" s="289" t="s">
        <v>2906</v>
      </c>
      <c r="E148" s="256" t="s">
        <v>53</v>
      </c>
      <c r="F148" s="256"/>
      <c r="G148" s="256"/>
      <c r="H148" s="256"/>
      <c r="I148" s="256" t="s">
        <v>10471</v>
      </c>
      <c r="J148" s="256" t="s">
        <v>10472</v>
      </c>
      <c r="K148" s="257" t="s">
        <v>10005</v>
      </c>
      <c r="L148" s="290">
        <v>7313</v>
      </c>
      <c r="M148" s="290"/>
      <c r="N148" s="256"/>
      <c r="O148" s="256"/>
      <c r="P148" s="256"/>
      <c r="Q148" s="257" t="s">
        <v>10473</v>
      </c>
      <c r="X148" t="str">
        <f t="shared" si="6"/>
        <v>INSERT INTO CIFX.TB_COL_BUSINESS_RULE (COL_ID, COLUMN_CODE, TX_ID, SENDER_CODE, CERT_TYPE, CHANGE_TYPE, RULE_ID, RULE_PROCESS, ENABLE) VALUES (145,'X0247','TQP03002','','','','V_073','PG_DYNC_VALI.SP_V_073','Y');</v>
      </c>
    </row>
    <row r="149" spans="1:24" ht="78.75">
      <c r="A149" s="260" t="s">
        <v>1070</v>
      </c>
      <c r="B149" s="256" t="s">
        <v>4684</v>
      </c>
      <c r="C149" s="329" t="s">
        <v>3923</v>
      </c>
      <c r="D149" s="289" t="s">
        <v>2906</v>
      </c>
      <c r="E149" s="256" t="s">
        <v>427</v>
      </c>
      <c r="F149" s="256"/>
      <c r="G149" s="256"/>
      <c r="H149" s="256"/>
      <c r="I149" s="256" t="s">
        <v>10474</v>
      </c>
      <c r="J149" s="256" t="s">
        <v>10475</v>
      </c>
      <c r="K149" s="257" t="s">
        <v>10006</v>
      </c>
      <c r="L149" s="290">
        <v>7102</v>
      </c>
      <c r="M149" s="290"/>
      <c r="N149" s="256" t="s">
        <v>2008</v>
      </c>
      <c r="O149" s="256"/>
      <c r="P149" s="256"/>
      <c r="Q149" s="257"/>
      <c r="X149" t="str">
        <f t="shared" si="6"/>
        <v>INSERT INTO CIFX.TB_COL_BUSINESS_RULE (COL_ID, COLUMN_CODE, TX_ID, SENDER_CODE, CERT_TYPE, CHANGE_TYPE, RULE_ID, RULE_PROCESS, ENABLE) VALUES (146,'X0247','NT1504','','','','V_074','PG_DYNC_VALI.SP_V_074','Y');</v>
      </c>
    </row>
    <row r="150" spans="1:24" ht="47.25">
      <c r="A150" s="260" t="s">
        <v>1070</v>
      </c>
      <c r="B150" s="256" t="s">
        <v>4684</v>
      </c>
      <c r="C150" s="329" t="s">
        <v>3924</v>
      </c>
      <c r="D150" s="289" t="s">
        <v>2906</v>
      </c>
      <c r="E150" s="256"/>
      <c r="F150" s="256"/>
      <c r="G150" s="256"/>
      <c r="H150" s="256"/>
      <c r="I150" s="256" t="s">
        <v>10476</v>
      </c>
      <c r="J150" s="256" t="s">
        <v>10477</v>
      </c>
      <c r="K150" s="257" t="s">
        <v>10008</v>
      </c>
      <c r="L150" s="290" t="s">
        <v>10478</v>
      </c>
      <c r="M150" s="290"/>
      <c r="N150" s="256" t="s">
        <v>2008</v>
      </c>
      <c r="O150" s="256"/>
      <c r="P150" s="256"/>
      <c r="Q150" s="257"/>
      <c r="X150" t="str">
        <f t="shared" si="6"/>
        <v>INSERT INTO CIFX.TB_COL_BUSINESS_RULE (COL_ID, COLUMN_CODE, TX_ID, SENDER_CODE, CERT_TYPE, CHANGE_TYPE, RULE_ID, RULE_PROCESS, ENABLE) VALUES (147,'X0247','','','','','V_075','PG_DYNC_VALI.SP_V_075','Y');</v>
      </c>
    </row>
    <row r="151" spans="1:24" ht="16.5">
      <c r="A151" s="256" t="s">
        <v>644</v>
      </c>
      <c r="B151" s="256" t="s">
        <v>10495</v>
      </c>
      <c r="C151" s="329" t="s">
        <v>3925</v>
      </c>
      <c r="D151" s="289" t="str">
        <f>VLOOKUP(A151,欄位基本設定!$B:$S,18,FALSE)&amp;""</f>
        <v>X0224</v>
      </c>
      <c r="E151" s="256"/>
      <c r="F151" s="256"/>
      <c r="G151" s="256" t="s">
        <v>10488</v>
      </c>
      <c r="H151" s="256"/>
      <c r="I151" s="256" t="s">
        <v>10508</v>
      </c>
      <c r="J151" s="256" t="s">
        <v>10489</v>
      </c>
      <c r="K151" s="256" t="s">
        <v>10493</v>
      </c>
      <c r="L151" s="295" t="s">
        <v>10496</v>
      </c>
      <c r="M151" s="331" t="s">
        <v>10497</v>
      </c>
      <c r="N151" s="256"/>
      <c r="O151" s="256"/>
      <c r="P151" s="256"/>
      <c r="Q151" s="257"/>
      <c r="X151" t="str">
        <f t="shared" si="6"/>
        <v>INSERT INTO CIFX.TB_COL_BUSINESS_RULE (COL_ID, COLUMN_CODE, TX_ID, SENDER_CODE, CERT_TYPE, CHANGE_TYPE, RULE_ID, RULE_PROCESS, ENABLE) VALUES (148,'X0224','','','A','','V_076','PG_DYNC_VALI.SP_V_076','Y');</v>
      </c>
    </row>
    <row r="152" spans="1:24" ht="16.5">
      <c r="A152" s="256" t="s">
        <v>10504</v>
      </c>
      <c r="B152" s="256" t="s">
        <v>10498</v>
      </c>
      <c r="C152" s="329" t="s">
        <v>10494</v>
      </c>
      <c r="D152" s="332" t="s">
        <v>10503</v>
      </c>
      <c r="E152" s="256"/>
      <c r="F152" s="256"/>
      <c r="G152" s="256" t="s">
        <v>10499</v>
      </c>
      <c r="H152" s="256"/>
      <c r="I152" s="256" t="s">
        <v>10509</v>
      </c>
      <c r="J152" s="256" t="s">
        <v>10500</v>
      </c>
      <c r="K152" s="256" t="s">
        <v>10502</v>
      </c>
      <c r="L152" s="295" t="s">
        <v>10501</v>
      </c>
      <c r="M152" s="331" t="s">
        <v>10505</v>
      </c>
      <c r="N152" s="256"/>
      <c r="O152" s="256"/>
      <c r="P152" s="256"/>
      <c r="Q152" s="257"/>
      <c r="X152" t="str">
        <f t="shared" si="6"/>
        <v>INSERT INTO CIFX.TB_COL_BUSINESS_RULE (COL_ID, COLUMN_CODE, TX_ID, SENDER_CODE, CERT_TYPE, CHANGE_TYPE, RULE_ID, RULE_PROCESS, ENABLE) VALUES (149,'X0192','','','A','','V_077','PG_DYNC_VALI.SP_V_077','Y');</v>
      </c>
    </row>
  </sheetData>
  <autoFilter ref="A3:AA153"/>
  <mergeCells count="3">
    <mergeCell ref="C1:J1"/>
    <mergeCell ref="K1:Q1"/>
    <mergeCell ref="R1:V1"/>
  </mergeCells>
  <phoneticPr fontId="19" type="noConversion"/>
  <dataValidations disablePrompts="1" count="1">
    <dataValidation type="list" allowBlank="1" showInputMessage="1" showErrorMessage="1" sqref="F13:F14 F16 F18:F25 F28:F29 F40:F41 F52:F54 F59 F66 F32:F36">
      <formula1>"必填檢核,欄位業務檢核,特殊檢核規則,聯動規則,特殊聯動規則"</formula1>
    </dataValidation>
  </dataValidations>
  <pageMargins left="0.7" right="0.7" top="0.75" bottom="0.75" header="0.3" footer="0.3"/>
  <pageSetup paperSize="9" orientation="portrait" horizontalDpi="360" verticalDpi="18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2"/>
  <dimension ref="A4:J48"/>
  <sheetViews>
    <sheetView topLeftCell="A7" workbookViewId="0">
      <selection activeCell="N35" sqref="N35"/>
    </sheetView>
  </sheetViews>
  <sheetFormatPr defaultRowHeight="15.75"/>
  <cols>
    <col min="1" max="1" width="26.85546875" bestFit="1" customWidth="1"/>
    <col min="2" max="2" width="17.7109375" bestFit="1" customWidth="1"/>
    <col min="3" max="3" width="11.7109375" bestFit="1" customWidth="1"/>
    <col min="10" max="10" width="32.7109375" customWidth="1"/>
  </cols>
  <sheetData>
    <row r="4" spans="1:10">
      <c r="A4" t="s">
        <v>10665</v>
      </c>
      <c r="B4" t="s">
        <v>10666</v>
      </c>
      <c r="C4" t="s">
        <v>10667</v>
      </c>
    </row>
    <row r="5" spans="1:10">
      <c r="A5" t="s">
        <v>1106</v>
      </c>
      <c r="B5" t="s">
        <v>2794</v>
      </c>
      <c r="C5">
        <v>1</v>
      </c>
    </row>
    <row r="6" spans="1:10">
      <c r="A6" t="s">
        <v>1119</v>
      </c>
      <c r="B6" t="s">
        <v>2797</v>
      </c>
      <c r="C6">
        <v>1</v>
      </c>
    </row>
    <row r="7" spans="1:10">
      <c r="A7" t="s">
        <v>1115</v>
      </c>
      <c r="B7" t="s">
        <v>2800</v>
      </c>
      <c r="C7">
        <v>1</v>
      </c>
    </row>
    <row r="8" spans="1:10">
      <c r="A8" t="s">
        <v>1111</v>
      </c>
      <c r="B8" t="s">
        <v>2803</v>
      </c>
      <c r="C8">
        <v>1</v>
      </c>
      <c r="J8" t="s">
        <v>10668</v>
      </c>
    </row>
    <row r="9" spans="1:10">
      <c r="A9" t="s">
        <v>938</v>
      </c>
      <c r="B9" t="s">
        <v>2904</v>
      </c>
      <c r="C9">
        <v>2</v>
      </c>
      <c r="J9" s="338">
        <v>1</v>
      </c>
    </row>
    <row r="10" spans="1:10">
      <c r="A10" t="s">
        <v>938</v>
      </c>
      <c r="B10" t="s">
        <v>2904</v>
      </c>
      <c r="C10">
        <v>3</v>
      </c>
      <c r="J10" s="339" t="s">
        <v>1111</v>
      </c>
    </row>
    <row r="11" spans="1:10">
      <c r="A11" t="s">
        <v>1106</v>
      </c>
      <c r="B11" t="s">
        <v>2794</v>
      </c>
      <c r="C11">
        <v>3</v>
      </c>
      <c r="J11" s="339" t="s">
        <v>1106</v>
      </c>
    </row>
    <row r="12" spans="1:10">
      <c r="A12" t="s">
        <v>1119</v>
      </c>
      <c r="B12" t="s">
        <v>2797</v>
      </c>
      <c r="C12">
        <v>3</v>
      </c>
      <c r="J12" s="339" t="s">
        <v>1119</v>
      </c>
    </row>
    <row r="13" spans="1:10">
      <c r="A13" t="s">
        <v>1115</v>
      </c>
      <c r="B13" t="s">
        <v>2800</v>
      </c>
      <c r="C13">
        <v>3</v>
      </c>
      <c r="J13" s="339" t="s">
        <v>1115</v>
      </c>
    </row>
    <row r="14" spans="1:10">
      <c r="A14" t="s">
        <v>1111</v>
      </c>
      <c r="B14" t="s">
        <v>2803</v>
      </c>
      <c r="C14">
        <v>3</v>
      </c>
      <c r="J14" s="338">
        <v>2</v>
      </c>
    </row>
    <row r="15" spans="1:10">
      <c r="A15" t="s">
        <v>847</v>
      </c>
      <c r="B15" t="s">
        <v>2916</v>
      </c>
      <c r="C15">
        <v>4</v>
      </c>
      <c r="J15" s="339" t="s">
        <v>938</v>
      </c>
    </row>
    <row r="16" spans="1:10">
      <c r="A16" t="s">
        <v>1106</v>
      </c>
      <c r="B16" t="s">
        <v>2794</v>
      </c>
      <c r="C16">
        <v>5</v>
      </c>
      <c r="J16" s="338">
        <v>3</v>
      </c>
    </row>
    <row r="17" spans="1:10">
      <c r="A17" t="s">
        <v>1119</v>
      </c>
      <c r="B17" t="s">
        <v>2797</v>
      </c>
      <c r="C17">
        <v>5</v>
      </c>
      <c r="J17" s="339" t="s">
        <v>938</v>
      </c>
    </row>
    <row r="18" spans="1:10">
      <c r="A18" t="s">
        <v>1115</v>
      </c>
      <c r="B18" t="s">
        <v>2800</v>
      </c>
      <c r="C18">
        <v>5</v>
      </c>
      <c r="J18" s="339" t="s">
        <v>1111</v>
      </c>
    </row>
    <row r="19" spans="1:10">
      <c r="A19" t="s">
        <v>1111</v>
      </c>
      <c r="B19" t="s">
        <v>2803</v>
      </c>
      <c r="C19">
        <v>5</v>
      </c>
      <c r="J19" s="339" t="s">
        <v>1106</v>
      </c>
    </row>
    <row r="20" spans="1:10">
      <c r="A20" t="s">
        <v>938</v>
      </c>
      <c r="B20" t="s">
        <v>2904</v>
      </c>
      <c r="C20">
        <v>5</v>
      </c>
      <c r="J20" s="339" t="s">
        <v>1119</v>
      </c>
    </row>
    <row r="21" spans="1:10">
      <c r="A21" t="s">
        <v>847</v>
      </c>
      <c r="B21" t="s">
        <v>2916</v>
      </c>
      <c r="C21">
        <v>5</v>
      </c>
      <c r="J21" s="339" t="s">
        <v>1115</v>
      </c>
    </row>
    <row r="22" spans="1:10">
      <c r="A22" t="s">
        <v>938</v>
      </c>
      <c r="B22" t="s">
        <v>2904</v>
      </c>
      <c r="C22">
        <v>6</v>
      </c>
      <c r="J22" s="338">
        <v>4</v>
      </c>
    </row>
    <row r="23" spans="1:10">
      <c r="A23" t="s">
        <v>847</v>
      </c>
      <c r="B23" t="s">
        <v>2916</v>
      </c>
      <c r="C23">
        <v>6</v>
      </c>
      <c r="J23" s="339" t="s">
        <v>847</v>
      </c>
    </row>
    <row r="24" spans="1:10">
      <c r="A24" t="s">
        <v>1106</v>
      </c>
      <c r="B24" t="s">
        <v>2794</v>
      </c>
      <c r="C24">
        <v>7</v>
      </c>
      <c r="J24" s="338">
        <v>5</v>
      </c>
    </row>
    <row r="25" spans="1:10">
      <c r="A25" t="s">
        <v>1119</v>
      </c>
      <c r="B25" t="s">
        <v>2797</v>
      </c>
      <c r="C25">
        <v>7</v>
      </c>
      <c r="J25" s="339" t="s">
        <v>938</v>
      </c>
    </row>
    <row r="26" spans="1:10">
      <c r="A26" t="s">
        <v>1115</v>
      </c>
      <c r="B26" t="s">
        <v>2800</v>
      </c>
      <c r="C26">
        <v>7</v>
      </c>
      <c r="J26" s="339" t="s">
        <v>847</v>
      </c>
    </row>
    <row r="27" spans="1:10">
      <c r="A27" t="s">
        <v>1111</v>
      </c>
      <c r="B27" t="s">
        <v>2803</v>
      </c>
      <c r="C27">
        <v>7</v>
      </c>
      <c r="J27" s="339" t="s">
        <v>1111</v>
      </c>
    </row>
    <row r="28" spans="1:10">
      <c r="A28" t="s">
        <v>938</v>
      </c>
      <c r="B28" t="s">
        <v>2904</v>
      </c>
      <c r="C28">
        <v>7</v>
      </c>
      <c r="J28" s="339" t="s">
        <v>1106</v>
      </c>
    </row>
    <row r="29" spans="1:10">
      <c r="A29" t="s">
        <v>847</v>
      </c>
      <c r="B29" t="s">
        <v>2916</v>
      </c>
      <c r="C29">
        <v>7</v>
      </c>
      <c r="J29" s="339" t="s">
        <v>1119</v>
      </c>
    </row>
    <row r="30" spans="1:10">
      <c r="A30" t="s">
        <v>1106</v>
      </c>
      <c r="B30" t="s">
        <v>2794</v>
      </c>
      <c r="C30" t="s">
        <v>10669</v>
      </c>
      <c r="J30" s="339" t="s">
        <v>1115</v>
      </c>
    </row>
    <row r="31" spans="1:10">
      <c r="A31" t="s">
        <v>1119</v>
      </c>
      <c r="B31" t="s">
        <v>2797</v>
      </c>
      <c r="C31" t="s">
        <v>10669</v>
      </c>
      <c r="J31" s="338">
        <v>6</v>
      </c>
    </row>
    <row r="32" spans="1:10">
      <c r="A32" t="s">
        <v>1115</v>
      </c>
      <c r="B32" t="s">
        <v>2800</v>
      </c>
      <c r="C32" t="s">
        <v>10669</v>
      </c>
      <c r="J32" s="339" t="s">
        <v>938</v>
      </c>
    </row>
    <row r="33" spans="1:10">
      <c r="A33" t="s">
        <v>1111</v>
      </c>
      <c r="B33" t="s">
        <v>2803</v>
      </c>
      <c r="C33" t="s">
        <v>10669</v>
      </c>
      <c r="J33" s="339" t="s">
        <v>847</v>
      </c>
    </row>
    <row r="34" spans="1:10">
      <c r="A34" t="s">
        <v>938</v>
      </c>
      <c r="B34" t="s">
        <v>2904</v>
      </c>
      <c r="C34" t="s">
        <v>10669</v>
      </c>
      <c r="J34" s="338">
        <v>7</v>
      </c>
    </row>
    <row r="35" spans="1:10">
      <c r="A35" t="s">
        <v>847</v>
      </c>
      <c r="B35" t="s">
        <v>2916</v>
      </c>
      <c r="C35" t="s">
        <v>10669</v>
      </c>
      <c r="J35" s="339" t="s">
        <v>938</v>
      </c>
    </row>
    <row r="36" spans="1:10">
      <c r="J36" s="339" t="s">
        <v>847</v>
      </c>
    </row>
    <row r="37" spans="1:10">
      <c r="J37" s="339" t="s">
        <v>1111</v>
      </c>
    </row>
    <row r="38" spans="1:10">
      <c r="J38" s="339" t="s">
        <v>1106</v>
      </c>
    </row>
    <row r="39" spans="1:10">
      <c r="J39" s="339" t="s">
        <v>1119</v>
      </c>
    </row>
    <row r="40" spans="1:10">
      <c r="J40" s="339" t="s">
        <v>1115</v>
      </c>
    </row>
    <row r="41" spans="1:10">
      <c r="J41" s="338" t="s">
        <v>4208</v>
      </c>
    </row>
    <row r="42" spans="1:10">
      <c r="J42" s="339" t="s">
        <v>938</v>
      </c>
    </row>
    <row r="43" spans="1:10">
      <c r="J43" s="339" t="s">
        <v>847</v>
      </c>
    </row>
    <row r="44" spans="1:10">
      <c r="J44" s="339" t="s">
        <v>1111</v>
      </c>
    </row>
    <row r="45" spans="1:10">
      <c r="J45" s="339" t="s">
        <v>1106</v>
      </c>
    </row>
    <row r="46" spans="1:10">
      <c r="J46" s="339" t="s">
        <v>1119</v>
      </c>
    </row>
    <row r="47" spans="1:10">
      <c r="J47" s="339" t="s">
        <v>1115</v>
      </c>
    </row>
    <row r="48" spans="1:10">
      <c r="J48" s="338" t="s">
        <v>19</v>
      </c>
    </row>
  </sheetData>
  <phoneticPr fontId="18" type="noConversion"/>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3"/>
  <dimension ref="B1:F31"/>
  <sheetViews>
    <sheetView workbookViewId="0">
      <selection activeCell="D11" sqref="A11:D22"/>
    </sheetView>
  </sheetViews>
  <sheetFormatPr defaultRowHeight="15.75"/>
  <cols>
    <col min="2" max="2" width="51.5703125" bestFit="1" customWidth="1"/>
    <col min="3" max="6" width="35.140625" customWidth="1"/>
  </cols>
  <sheetData>
    <row r="1" spans="2:6" ht="16.5">
      <c r="B1" s="279" t="s">
        <v>10019</v>
      </c>
      <c r="C1" s="279" t="s">
        <v>10020</v>
      </c>
      <c r="D1" s="279" t="s">
        <v>10021</v>
      </c>
      <c r="E1" s="279" t="s">
        <v>10022</v>
      </c>
      <c r="F1" s="279" t="s">
        <v>9248</v>
      </c>
    </row>
    <row r="2" spans="2:6" ht="33">
      <c r="B2" s="280" t="s">
        <v>10023</v>
      </c>
      <c r="C2" s="281" t="s">
        <v>10024</v>
      </c>
      <c r="D2" s="281" t="s">
        <v>10025</v>
      </c>
      <c r="E2" s="279" t="s">
        <v>10026</v>
      </c>
      <c r="F2" s="281" t="s">
        <v>10027</v>
      </c>
    </row>
    <row r="3" spans="2:6" ht="33">
      <c r="B3" s="280" t="s">
        <v>10028</v>
      </c>
      <c r="C3" s="281" t="s">
        <v>10025</v>
      </c>
      <c r="D3" s="281" t="s">
        <v>10024</v>
      </c>
      <c r="E3" s="279" t="s">
        <v>10029</v>
      </c>
      <c r="F3" s="281" t="s">
        <v>10027</v>
      </c>
    </row>
    <row r="4" spans="2:6" ht="16.5">
      <c r="B4" s="280" t="s">
        <v>10030</v>
      </c>
      <c r="C4" s="282" t="s">
        <v>10031</v>
      </c>
      <c r="D4" s="281" t="s">
        <v>10032</v>
      </c>
      <c r="E4" s="279" t="s">
        <v>10033</v>
      </c>
      <c r="F4" s="279" t="s">
        <v>10034</v>
      </c>
    </row>
    <row r="5" spans="2:6" ht="16.5">
      <c r="B5" s="280" t="s">
        <v>10030</v>
      </c>
      <c r="C5" s="282" t="s">
        <v>10031</v>
      </c>
      <c r="D5" s="281" t="s">
        <v>10035</v>
      </c>
      <c r="E5" s="279" t="s">
        <v>10036</v>
      </c>
      <c r="F5" s="279" t="s">
        <v>10034</v>
      </c>
    </row>
    <row r="6" spans="2:6" ht="16.5">
      <c r="B6" s="280" t="s">
        <v>10037</v>
      </c>
      <c r="C6" s="282" t="s">
        <v>10031</v>
      </c>
      <c r="D6" s="281" t="s">
        <v>10038</v>
      </c>
      <c r="E6" s="279" t="s">
        <v>10039</v>
      </c>
      <c r="F6" s="281" t="s">
        <v>10040</v>
      </c>
    </row>
    <row r="7" spans="2:6" ht="16.5">
      <c r="B7" s="280" t="s">
        <v>10037</v>
      </c>
      <c r="C7" s="282" t="s">
        <v>10031</v>
      </c>
      <c r="D7" s="281" t="s">
        <v>10041</v>
      </c>
      <c r="E7" s="279" t="s">
        <v>10042</v>
      </c>
      <c r="F7" s="281" t="s">
        <v>10040</v>
      </c>
    </row>
    <row r="8" spans="2:6" ht="33">
      <c r="B8" s="280" t="s">
        <v>10043</v>
      </c>
      <c r="C8" s="282" t="s">
        <v>10031</v>
      </c>
      <c r="D8" s="281" t="s">
        <v>10044</v>
      </c>
      <c r="E8" s="279" t="s">
        <v>10045</v>
      </c>
      <c r="F8" s="281" t="s">
        <v>10046</v>
      </c>
    </row>
    <row r="9" spans="2:6" ht="33">
      <c r="B9" s="280" t="s">
        <v>10043</v>
      </c>
      <c r="C9" s="282" t="s">
        <v>10031</v>
      </c>
      <c r="D9" s="281" t="s">
        <v>10047</v>
      </c>
      <c r="E9" s="279" t="s">
        <v>10048</v>
      </c>
      <c r="F9" s="281" t="s">
        <v>10046</v>
      </c>
    </row>
    <row r="10" spans="2:6" ht="16.5">
      <c r="B10" s="280" t="s">
        <v>10043</v>
      </c>
      <c r="C10" s="282" t="s">
        <v>10031</v>
      </c>
      <c r="D10" s="281" t="s">
        <v>10049</v>
      </c>
      <c r="E10" s="279" t="s">
        <v>10050</v>
      </c>
      <c r="F10" s="281" t="s">
        <v>10051</v>
      </c>
    </row>
    <row r="11" spans="2:6" ht="16.5">
      <c r="B11" s="280" t="s">
        <v>10043</v>
      </c>
      <c r="C11" s="282" t="s">
        <v>10031</v>
      </c>
      <c r="D11" s="281" t="s">
        <v>10052</v>
      </c>
      <c r="E11" s="279" t="s">
        <v>10053</v>
      </c>
      <c r="F11" s="281" t="s">
        <v>10051</v>
      </c>
    </row>
    <row r="12" spans="2:6" ht="16.5">
      <c r="B12" s="280" t="s">
        <v>10043</v>
      </c>
      <c r="C12" s="282" t="s">
        <v>10031</v>
      </c>
      <c r="D12" s="281" t="s">
        <v>10054</v>
      </c>
      <c r="E12" s="279" t="s">
        <v>10055</v>
      </c>
      <c r="F12" s="281" t="s">
        <v>10056</v>
      </c>
    </row>
    <row r="13" spans="2:6" ht="16.5">
      <c r="B13" s="280" t="s">
        <v>10043</v>
      </c>
      <c r="C13" s="282" t="s">
        <v>10031</v>
      </c>
      <c r="D13" s="281" t="s">
        <v>10057</v>
      </c>
      <c r="E13" s="279" t="s">
        <v>10058</v>
      </c>
      <c r="F13" s="281" t="s">
        <v>10056</v>
      </c>
    </row>
    <row r="14" spans="2:6" ht="16.5">
      <c r="B14" s="280" t="s">
        <v>10043</v>
      </c>
      <c r="C14" s="282" t="s">
        <v>10031</v>
      </c>
      <c r="D14" s="281" t="s">
        <v>10059</v>
      </c>
      <c r="E14" s="279" t="s">
        <v>10060</v>
      </c>
      <c r="F14" s="281" t="s">
        <v>10061</v>
      </c>
    </row>
    <row r="15" spans="2:6" ht="16.5">
      <c r="B15" s="280" t="s">
        <v>10043</v>
      </c>
      <c r="C15" s="282" t="s">
        <v>10031</v>
      </c>
      <c r="D15" s="281" t="s">
        <v>10062</v>
      </c>
      <c r="E15" s="279" t="s">
        <v>10063</v>
      </c>
      <c r="F15" s="281" t="s">
        <v>10061</v>
      </c>
    </row>
    <row r="16" spans="2:6" ht="16.5">
      <c r="B16" s="280" t="s">
        <v>10043</v>
      </c>
      <c r="C16" s="282" t="s">
        <v>10031</v>
      </c>
      <c r="D16" s="281" t="s">
        <v>10064</v>
      </c>
      <c r="E16" s="279" t="s">
        <v>10065</v>
      </c>
      <c r="F16" s="283" t="s">
        <v>10066</v>
      </c>
    </row>
    <row r="17" spans="2:6" ht="16.5">
      <c r="B17" s="280" t="s">
        <v>10043</v>
      </c>
      <c r="C17" s="282" t="s">
        <v>10031</v>
      </c>
      <c r="D17" s="281" t="s">
        <v>10067</v>
      </c>
      <c r="E17" s="279" t="s">
        <v>10068</v>
      </c>
      <c r="F17" s="283" t="s">
        <v>10066</v>
      </c>
    </row>
    <row r="18" spans="2:6" ht="16.5">
      <c r="B18" s="280" t="s">
        <v>10043</v>
      </c>
      <c r="C18" s="282" t="s">
        <v>10031</v>
      </c>
      <c r="D18" s="281" t="s">
        <v>10069</v>
      </c>
      <c r="E18" s="279" t="s">
        <v>10070</v>
      </c>
      <c r="F18" s="283" t="s">
        <v>10071</v>
      </c>
    </row>
    <row r="19" spans="2:6" ht="16.5">
      <c r="B19" s="280" t="s">
        <v>10043</v>
      </c>
      <c r="C19" s="282" t="s">
        <v>10031</v>
      </c>
      <c r="D19" s="281" t="s">
        <v>10072</v>
      </c>
      <c r="E19" s="279" t="s">
        <v>10073</v>
      </c>
      <c r="F19" s="283" t="s">
        <v>10071</v>
      </c>
    </row>
    <row r="20" spans="2:6" ht="16.5">
      <c r="B20" s="280" t="s">
        <v>10043</v>
      </c>
      <c r="C20" s="282" t="s">
        <v>10031</v>
      </c>
      <c r="D20" s="281" t="s">
        <v>10074</v>
      </c>
      <c r="E20" s="279" t="s">
        <v>10075</v>
      </c>
      <c r="F20" s="283" t="s">
        <v>10076</v>
      </c>
    </row>
    <row r="21" spans="2:6" ht="16.5">
      <c r="B21" s="280" t="s">
        <v>10043</v>
      </c>
      <c r="C21" s="282" t="s">
        <v>10031</v>
      </c>
      <c r="D21" s="281" t="s">
        <v>10077</v>
      </c>
      <c r="E21" s="279" t="s">
        <v>10078</v>
      </c>
      <c r="F21" s="283" t="s">
        <v>10076</v>
      </c>
    </row>
    <row r="22" spans="2:6" ht="16.5">
      <c r="B22" s="280" t="s">
        <v>10043</v>
      </c>
      <c r="C22" s="282" t="s">
        <v>10031</v>
      </c>
      <c r="D22" s="281" t="s">
        <v>10079</v>
      </c>
      <c r="E22" s="279" t="s">
        <v>10080</v>
      </c>
      <c r="F22" s="283" t="s">
        <v>10081</v>
      </c>
    </row>
    <row r="23" spans="2:6" ht="16.5">
      <c r="B23" s="280" t="s">
        <v>10043</v>
      </c>
      <c r="C23" s="282" t="s">
        <v>10031</v>
      </c>
      <c r="D23" s="281" t="s">
        <v>10082</v>
      </c>
      <c r="E23" s="279" t="s">
        <v>10083</v>
      </c>
      <c r="F23" s="283" t="s">
        <v>10081</v>
      </c>
    </row>
    <row r="24" spans="2:6" ht="16.5">
      <c r="B24" s="280" t="s">
        <v>10043</v>
      </c>
      <c r="C24" s="282" t="s">
        <v>10031</v>
      </c>
      <c r="D24" s="281" t="s">
        <v>10084</v>
      </c>
      <c r="E24" s="279" t="s">
        <v>10085</v>
      </c>
      <c r="F24" s="283" t="s">
        <v>10086</v>
      </c>
    </row>
    <row r="25" spans="2:6" ht="16.5">
      <c r="B25" s="280" t="s">
        <v>10043</v>
      </c>
      <c r="C25" s="282" t="s">
        <v>10031</v>
      </c>
      <c r="D25" s="281" t="s">
        <v>10087</v>
      </c>
      <c r="E25" s="279" t="s">
        <v>10088</v>
      </c>
      <c r="F25" s="283" t="s">
        <v>10086</v>
      </c>
    </row>
    <row r="26" spans="2:6" ht="16.5">
      <c r="B26" s="280" t="s">
        <v>10043</v>
      </c>
      <c r="C26" s="282" t="s">
        <v>10031</v>
      </c>
      <c r="D26" s="281" t="s">
        <v>10089</v>
      </c>
      <c r="E26" s="279" t="s">
        <v>10090</v>
      </c>
      <c r="F26" s="283" t="s">
        <v>10091</v>
      </c>
    </row>
    <row r="27" spans="2:6" ht="16.5">
      <c r="B27" s="280" t="s">
        <v>10043</v>
      </c>
      <c r="C27" s="282" t="s">
        <v>10031</v>
      </c>
      <c r="D27" s="281" t="s">
        <v>10092</v>
      </c>
      <c r="E27" s="279" t="s">
        <v>10093</v>
      </c>
      <c r="F27" s="283" t="s">
        <v>10091</v>
      </c>
    </row>
    <row r="28" spans="2:6" ht="16.5">
      <c r="B28" s="280" t="s">
        <v>10043</v>
      </c>
      <c r="C28" s="282" t="s">
        <v>10031</v>
      </c>
      <c r="D28" s="281" t="s">
        <v>10094</v>
      </c>
      <c r="E28" s="279" t="s">
        <v>10095</v>
      </c>
      <c r="F28" s="283" t="s">
        <v>10096</v>
      </c>
    </row>
    <row r="29" spans="2:6" ht="16.5">
      <c r="B29" s="280" t="s">
        <v>10043</v>
      </c>
      <c r="C29" s="282" t="s">
        <v>10031</v>
      </c>
      <c r="D29" s="281" t="s">
        <v>10097</v>
      </c>
      <c r="E29" s="279" t="s">
        <v>10098</v>
      </c>
      <c r="F29" s="283" t="s">
        <v>10096</v>
      </c>
    </row>
    <row r="30" spans="2:6" ht="16.5">
      <c r="B30" s="280" t="s">
        <v>10043</v>
      </c>
      <c r="C30" s="282" t="s">
        <v>10031</v>
      </c>
      <c r="D30" s="281" t="s">
        <v>10099</v>
      </c>
      <c r="E30" s="279" t="s">
        <v>10100</v>
      </c>
      <c r="F30" s="283" t="s">
        <v>10101</v>
      </c>
    </row>
    <row r="31" spans="2:6" ht="16.5">
      <c r="B31" s="280" t="s">
        <v>10043</v>
      </c>
      <c r="C31" s="282" t="s">
        <v>10031</v>
      </c>
      <c r="D31" s="281" t="s">
        <v>10102</v>
      </c>
      <c r="E31" s="279" t="s">
        <v>10103</v>
      </c>
      <c r="F31" s="283" t="s">
        <v>10101</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4"/>
  <dimension ref="A1:B223"/>
  <sheetViews>
    <sheetView topLeftCell="A184" workbookViewId="0">
      <selection activeCell="B215" sqref="B215"/>
    </sheetView>
  </sheetViews>
  <sheetFormatPr defaultColWidth="9.140625" defaultRowHeight="16.5"/>
  <cols>
    <col min="1" max="2" width="66.140625" style="232" customWidth="1"/>
    <col min="3" max="16384" width="9.140625" style="232"/>
  </cols>
  <sheetData>
    <row r="1" spans="1:2">
      <c r="A1" s="237" t="s">
        <v>10104</v>
      </c>
    </row>
    <row r="2" spans="1:2" ht="17.25" thickBot="1">
      <c r="A2" s="238" t="s">
        <v>10105</v>
      </c>
    </row>
    <row r="3" spans="1:2" ht="17.25" thickBot="1">
      <c r="A3" s="428" t="s">
        <v>10106</v>
      </c>
      <c r="B3" s="429"/>
    </row>
    <row r="4" spans="1:2" ht="17.25" thickBot="1">
      <c r="A4" s="239" t="s">
        <v>10107</v>
      </c>
      <c r="B4" s="240" t="s">
        <v>10108</v>
      </c>
    </row>
    <row r="5" spans="1:2" ht="17.25" thickBot="1">
      <c r="A5" s="241" t="s">
        <v>10109</v>
      </c>
      <c r="B5" s="242" t="s">
        <v>10110</v>
      </c>
    </row>
    <row r="6" spans="1:2" ht="17.25" thickBot="1">
      <c r="A6" s="241" t="s">
        <v>10111</v>
      </c>
      <c r="B6" s="243" t="s">
        <v>10112</v>
      </c>
    </row>
    <row r="7" spans="1:2" ht="17.25" thickBot="1">
      <c r="A7" s="244"/>
    </row>
    <row r="8" spans="1:2" ht="17.25" thickBot="1">
      <c r="A8" s="428" t="s">
        <v>10113</v>
      </c>
      <c r="B8" s="429"/>
    </row>
    <row r="9" spans="1:2" ht="17.25" thickBot="1">
      <c r="A9" s="239" t="s">
        <v>10107</v>
      </c>
      <c r="B9" s="240" t="s">
        <v>10108</v>
      </c>
    </row>
    <row r="10" spans="1:2" ht="17.25" thickBot="1">
      <c r="A10" s="245" t="s">
        <v>10114</v>
      </c>
      <c r="B10" s="246" t="s">
        <v>10115</v>
      </c>
    </row>
    <row r="11" spans="1:2" ht="17.25" thickBot="1">
      <c r="A11" s="245" t="s">
        <v>10114</v>
      </c>
      <c r="B11" s="246" t="s">
        <v>10116</v>
      </c>
    </row>
    <row r="12" spans="1:2" ht="17.25" thickBot="1">
      <c r="A12" s="245" t="s">
        <v>10114</v>
      </c>
      <c r="B12" s="246" t="s">
        <v>10117</v>
      </c>
    </row>
    <row r="13" spans="1:2">
      <c r="A13" s="247" t="s">
        <v>10118</v>
      </c>
    </row>
    <row r="14" spans="1:2">
      <c r="A14" s="248"/>
    </row>
    <row r="15" spans="1:2" ht="17.25" thickBot="1">
      <c r="A15" s="237" t="s">
        <v>10119</v>
      </c>
    </row>
    <row r="16" spans="1:2" ht="17.25" thickBot="1">
      <c r="A16" s="426" t="s">
        <v>10120</v>
      </c>
      <c r="B16" s="427"/>
    </row>
    <row r="17" spans="1:2" ht="17.25" thickBot="1">
      <c r="A17" s="249" t="s">
        <v>10116</v>
      </c>
      <c r="B17" s="250" t="s">
        <v>10121</v>
      </c>
    </row>
    <row r="18" spans="1:2">
      <c r="A18" s="423" t="s">
        <v>10122</v>
      </c>
      <c r="B18" s="251" t="s">
        <v>10123</v>
      </c>
    </row>
    <row r="19" spans="1:2" ht="17.25" thickBot="1">
      <c r="A19" s="424"/>
      <c r="B19" s="243" t="s">
        <v>10124</v>
      </c>
    </row>
    <row r="20" spans="1:2">
      <c r="A20" s="423" t="s">
        <v>10125</v>
      </c>
      <c r="B20" s="251" t="s">
        <v>10126</v>
      </c>
    </row>
    <row r="21" spans="1:2">
      <c r="A21" s="425"/>
      <c r="B21" s="251" t="s">
        <v>10127</v>
      </c>
    </row>
    <row r="22" spans="1:2">
      <c r="A22" s="425"/>
      <c r="B22" s="251" t="s">
        <v>10128</v>
      </c>
    </row>
    <row r="23" spans="1:2">
      <c r="A23" s="425"/>
      <c r="B23" s="251" t="s">
        <v>10129</v>
      </c>
    </row>
    <row r="24" spans="1:2" ht="17.25" thickBot="1">
      <c r="A24" s="424"/>
      <c r="B24" s="243" t="s">
        <v>10130</v>
      </c>
    </row>
    <row r="25" spans="1:2">
      <c r="A25" s="423" t="s">
        <v>10131</v>
      </c>
      <c r="B25" s="251" t="s">
        <v>10123</v>
      </c>
    </row>
    <row r="26" spans="1:2" ht="17.25" thickBot="1">
      <c r="A26" s="424"/>
      <c r="B26" s="243" t="s">
        <v>10124</v>
      </c>
    </row>
    <row r="27" spans="1:2">
      <c r="A27" s="423" t="s">
        <v>10132</v>
      </c>
      <c r="B27" s="251" t="s">
        <v>10123</v>
      </c>
    </row>
    <row r="28" spans="1:2" ht="17.25" thickBot="1">
      <c r="A28" s="424"/>
      <c r="B28" s="243" t="s">
        <v>10124</v>
      </c>
    </row>
    <row r="29" spans="1:2">
      <c r="A29" s="423" t="s">
        <v>10133</v>
      </c>
      <c r="B29" s="251" t="s">
        <v>10123</v>
      </c>
    </row>
    <row r="30" spans="1:2" ht="17.25" thickBot="1">
      <c r="A30" s="424"/>
      <c r="B30" s="243" t="s">
        <v>10124</v>
      </c>
    </row>
    <row r="31" spans="1:2">
      <c r="A31" s="423" t="s">
        <v>10134</v>
      </c>
      <c r="B31" s="251" t="s">
        <v>10123</v>
      </c>
    </row>
    <row r="32" spans="1:2" ht="17.25" thickBot="1">
      <c r="A32" s="424"/>
      <c r="B32" s="243" t="s">
        <v>10124</v>
      </c>
    </row>
    <row r="33" spans="1:2">
      <c r="A33" s="423" t="s">
        <v>10135</v>
      </c>
      <c r="B33" s="251" t="s">
        <v>10123</v>
      </c>
    </row>
    <row r="34" spans="1:2">
      <c r="A34" s="425"/>
      <c r="B34" s="251" t="s">
        <v>10126</v>
      </c>
    </row>
    <row r="35" spans="1:2">
      <c r="A35" s="425"/>
      <c r="B35" s="251" t="s">
        <v>10127</v>
      </c>
    </row>
    <row r="36" spans="1:2">
      <c r="A36" s="425"/>
      <c r="B36" s="251" t="s">
        <v>10128</v>
      </c>
    </row>
    <row r="37" spans="1:2">
      <c r="A37" s="425"/>
      <c r="B37" s="251" t="s">
        <v>10129</v>
      </c>
    </row>
    <row r="38" spans="1:2">
      <c r="A38" s="425"/>
      <c r="B38" s="251" t="s">
        <v>10130</v>
      </c>
    </row>
    <row r="39" spans="1:2" ht="17.25" thickBot="1">
      <c r="A39" s="424"/>
      <c r="B39" s="243" t="s">
        <v>10124</v>
      </c>
    </row>
    <row r="40" spans="1:2" ht="17.25" thickBot="1">
      <c r="A40" s="252" t="s">
        <v>10136</v>
      </c>
      <c r="B40" s="243" t="s">
        <v>10137</v>
      </c>
    </row>
    <row r="41" spans="1:2">
      <c r="A41" s="248"/>
    </row>
    <row r="42" spans="1:2" ht="17.25" thickBot="1">
      <c r="A42" s="237" t="s">
        <v>10138</v>
      </c>
    </row>
    <row r="43" spans="1:2" ht="17.25" thickBot="1">
      <c r="A43" s="426" t="s">
        <v>10139</v>
      </c>
      <c r="B43" s="427"/>
    </row>
    <row r="44" spans="1:2" ht="17.25" thickBot="1">
      <c r="A44" s="252" t="s">
        <v>10140</v>
      </c>
      <c r="B44" s="243" t="s">
        <v>10141</v>
      </c>
    </row>
    <row r="45" spans="1:2" ht="101.25" customHeight="1" thickBot="1">
      <c r="A45" s="252" t="s">
        <v>10142</v>
      </c>
      <c r="B45" s="243" t="s">
        <v>10143</v>
      </c>
    </row>
    <row r="46" spans="1:2">
      <c r="A46" s="248"/>
    </row>
    <row r="47" spans="1:2">
      <c r="A47" s="237" t="s">
        <v>10144</v>
      </c>
    </row>
    <row r="48" spans="1:2" ht="17.25" thickBot="1">
      <c r="A48" s="262" t="s">
        <v>10145</v>
      </c>
      <c r="B48"/>
    </row>
    <row r="49" spans="1:2" ht="17.25" thickBot="1">
      <c r="A49" s="419" t="s">
        <v>10146</v>
      </c>
      <c r="B49" s="420"/>
    </row>
    <row r="50" spans="1:2" ht="17.25" thickBot="1">
      <c r="A50" s="263" t="s">
        <v>10147</v>
      </c>
      <c r="B50" s="264" t="s">
        <v>10148</v>
      </c>
    </row>
    <row r="51" spans="1:2" ht="17.25" thickBot="1">
      <c r="A51" s="265" t="s">
        <v>498</v>
      </c>
      <c r="B51" s="266" t="s">
        <v>10149</v>
      </c>
    </row>
    <row r="52" spans="1:2" ht="17.25" thickBot="1">
      <c r="A52" s="267"/>
      <c r="B52"/>
    </row>
    <row r="53" spans="1:2" ht="17.25" thickBot="1">
      <c r="A53" s="419" t="s">
        <v>10150</v>
      </c>
      <c r="B53" s="420"/>
    </row>
    <row r="54" spans="1:2" ht="17.25" thickBot="1">
      <c r="A54" s="263" t="s">
        <v>10107</v>
      </c>
      <c r="B54" s="264" t="s">
        <v>10108</v>
      </c>
    </row>
    <row r="55" spans="1:2" ht="17.25" thickBot="1">
      <c r="A55" s="421" t="s">
        <v>10151</v>
      </c>
      <c r="B55" s="422"/>
    </row>
    <row r="56" spans="1:2" ht="17.25" thickBot="1">
      <c r="A56" s="268" t="s">
        <v>10114</v>
      </c>
      <c r="B56" s="269" t="s">
        <v>10152</v>
      </c>
    </row>
    <row r="57" spans="1:2" ht="17.25" thickBot="1">
      <c r="A57" s="268" t="s">
        <v>10114</v>
      </c>
      <c r="B57" s="269" t="s">
        <v>10153</v>
      </c>
    </row>
    <row r="58" spans="1:2" ht="17.25" thickBot="1">
      <c r="A58" s="268" t="s">
        <v>10114</v>
      </c>
      <c r="B58" s="269" t="s">
        <v>10154</v>
      </c>
    </row>
    <row r="59" spans="1:2" ht="17.25" thickBot="1">
      <c r="A59" s="268" t="s">
        <v>10114</v>
      </c>
      <c r="B59" s="269" t="s">
        <v>10155</v>
      </c>
    </row>
    <row r="60" spans="1:2" ht="17.25" thickBot="1">
      <c r="A60" s="268" t="s">
        <v>10114</v>
      </c>
      <c r="B60" s="269" t="s">
        <v>10156</v>
      </c>
    </row>
    <row r="61" spans="1:2">
      <c r="A61" s="270" t="s">
        <v>10157</v>
      </c>
      <c r="B61"/>
    </row>
    <row r="62" spans="1:2">
      <c r="A62" s="270" t="s">
        <v>10158</v>
      </c>
      <c r="B62"/>
    </row>
    <row r="64" spans="1:2">
      <c r="A64" s="278" t="s">
        <v>10159</v>
      </c>
      <c r="B64"/>
    </row>
    <row r="65" spans="1:2">
      <c r="A65" s="272" t="s">
        <v>10160</v>
      </c>
      <c r="B65"/>
    </row>
    <row r="66" spans="1:2" ht="17.25" thickBot="1">
      <c r="A66" s="262" t="s">
        <v>10161</v>
      </c>
      <c r="B66"/>
    </row>
    <row r="67" spans="1:2" ht="17.25" thickBot="1">
      <c r="A67" s="419" t="s">
        <v>10162</v>
      </c>
      <c r="B67" s="420"/>
    </row>
    <row r="68" spans="1:2" ht="17.25" thickBot="1">
      <c r="A68" s="263" t="s">
        <v>10147</v>
      </c>
      <c r="B68" s="264" t="s">
        <v>10148</v>
      </c>
    </row>
    <row r="69" spans="1:2" ht="17.25" thickBot="1">
      <c r="A69" s="265" t="s">
        <v>498</v>
      </c>
      <c r="B69" s="266" t="s">
        <v>10149</v>
      </c>
    </row>
    <row r="70" spans="1:2" ht="17.25" thickBot="1">
      <c r="A70" s="265" t="s">
        <v>2226</v>
      </c>
      <c r="B70" s="266" t="s">
        <v>10163</v>
      </c>
    </row>
    <row r="71" spans="1:2" ht="17.25" thickBot="1">
      <c r="A71" s="265" t="s">
        <v>10164</v>
      </c>
      <c r="B71" s="266" t="s">
        <v>10165</v>
      </c>
    </row>
    <row r="72" spans="1:2" ht="17.25" thickBot="1">
      <c r="A72" s="265" t="s">
        <v>10166</v>
      </c>
      <c r="B72" s="273" t="s">
        <v>10167</v>
      </c>
    </row>
    <row r="73" spans="1:2" ht="17.25" thickBot="1">
      <c r="A73" s="265" t="s">
        <v>10168</v>
      </c>
      <c r="B73" s="266" t="s">
        <v>10169</v>
      </c>
    </row>
    <row r="74" spans="1:2" ht="17.25" thickBot="1">
      <c r="A74" s="265" t="s">
        <v>10170</v>
      </c>
      <c r="B74" s="266" t="s">
        <v>10169</v>
      </c>
    </row>
    <row r="75" spans="1:2" ht="17.25" thickBot="1">
      <c r="A75" s="265" t="s">
        <v>10171</v>
      </c>
      <c r="B75" s="266" t="s">
        <v>10169</v>
      </c>
    </row>
    <row r="76" spans="1:2" ht="17.25" thickBot="1">
      <c r="A76" s="265" t="s">
        <v>10172</v>
      </c>
      <c r="B76" s="266" t="s">
        <v>10169</v>
      </c>
    </row>
    <row r="77" spans="1:2" ht="17.25" thickBot="1">
      <c r="A77" s="265" t="s">
        <v>10173</v>
      </c>
      <c r="B77" s="266" t="s">
        <v>10169</v>
      </c>
    </row>
    <row r="78" spans="1:2" ht="17.25" thickBot="1">
      <c r="A78" s="265" t="s">
        <v>10174</v>
      </c>
      <c r="B78" s="266" t="s">
        <v>10175</v>
      </c>
    </row>
    <row r="79" spans="1:2" ht="17.25" thickBot="1">
      <c r="A79" s="265" t="s">
        <v>10176</v>
      </c>
      <c r="B79" s="266" t="s">
        <v>10175</v>
      </c>
    </row>
    <row r="80" spans="1:2" ht="17.25" thickBot="1">
      <c r="A80" s="265" t="s">
        <v>634</v>
      </c>
      <c r="B80" s="274" t="s">
        <v>10177</v>
      </c>
    </row>
    <row r="81" spans="1:2" ht="17.25" thickBot="1">
      <c r="A81" s="267"/>
      <c r="B81"/>
    </row>
    <row r="82" spans="1:2" ht="17.25" thickBot="1">
      <c r="A82" s="419" t="s">
        <v>10178</v>
      </c>
      <c r="B82" s="420"/>
    </row>
    <row r="83" spans="1:2" ht="17.25" thickBot="1">
      <c r="A83" s="263" t="s">
        <v>10107</v>
      </c>
      <c r="B83" s="264" t="s">
        <v>10108</v>
      </c>
    </row>
    <row r="84" spans="1:2" ht="17.25" thickBot="1">
      <c r="A84" s="268" t="s">
        <v>10114</v>
      </c>
      <c r="B84" s="269" t="s">
        <v>10179</v>
      </c>
    </row>
    <row r="85" spans="1:2" ht="17.25" thickBot="1">
      <c r="A85" s="268" t="s">
        <v>10114</v>
      </c>
      <c r="B85" s="269" t="s">
        <v>10180</v>
      </c>
    </row>
    <row r="86" spans="1:2">
      <c r="A86" s="276" t="s">
        <v>10181</v>
      </c>
      <c r="B86"/>
    </row>
    <row r="87" spans="1:2" ht="17.25" thickBot="1">
      <c r="A87" s="275"/>
      <c r="B87"/>
    </row>
    <row r="88" spans="1:2" ht="17.25" thickBot="1">
      <c r="A88" s="419" t="s">
        <v>10162</v>
      </c>
      <c r="B88" s="420"/>
    </row>
    <row r="89" spans="1:2" ht="17.25" thickBot="1">
      <c r="A89" s="263" t="s">
        <v>10147</v>
      </c>
      <c r="B89" s="264" t="s">
        <v>10148</v>
      </c>
    </row>
    <row r="90" spans="1:2" ht="17.25" thickBot="1">
      <c r="A90" s="265" t="s">
        <v>498</v>
      </c>
      <c r="B90" s="266" t="s">
        <v>10149</v>
      </c>
    </row>
    <row r="91" spans="1:2" ht="17.25" thickBot="1">
      <c r="A91" s="265" t="s">
        <v>2226</v>
      </c>
      <c r="B91" s="266" t="s">
        <v>10163</v>
      </c>
    </row>
    <row r="92" spans="1:2" ht="17.25" thickBot="1">
      <c r="A92" s="265" t="s">
        <v>10164</v>
      </c>
      <c r="B92" s="266" t="s">
        <v>10165</v>
      </c>
    </row>
    <row r="93" spans="1:2" ht="17.25" thickBot="1">
      <c r="A93" s="265" t="s">
        <v>10166</v>
      </c>
      <c r="B93" s="273" t="s">
        <v>10182</v>
      </c>
    </row>
    <row r="94" spans="1:2" ht="17.25" thickBot="1">
      <c r="A94" s="265" t="s">
        <v>10168</v>
      </c>
      <c r="B94" s="266" t="s">
        <v>10169</v>
      </c>
    </row>
    <row r="95" spans="1:2" ht="17.25" thickBot="1">
      <c r="A95" s="265" t="s">
        <v>10170</v>
      </c>
      <c r="B95" s="266" t="s">
        <v>10169</v>
      </c>
    </row>
    <row r="96" spans="1:2" ht="17.25" thickBot="1">
      <c r="A96" s="265" t="s">
        <v>10171</v>
      </c>
      <c r="B96" s="266" t="s">
        <v>10169</v>
      </c>
    </row>
    <row r="97" spans="1:2" ht="17.25" thickBot="1">
      <c r="A97" s="265" t="s">
        <v>10172</v>
      </c>
      <c r="B97" s="266" t="s">
        <v>10169</v>
      </c>
    </row>
    <row r="98" spans="1:2" ht="17.25" thickBot="1">
      <c r="A98" s="265" t="s">
        <v>10173</v>
      </c>
      <c r="B98" s="266" t="s">
        <v>10169</v>
      </c>
    </row>
    <row r="99" spans="1:2" ht="17.25" thickBot="1">
      <c r="A99" s="265" t="s">
        <v>10174</v>
      </c>
      <c r="B99" s="266" t="s">
        <v>10175</v>
      </c>
    </row>
    <row r="100" spans="1:2" ht="17.25" thickBot="1">
      <c r="A100" s="265" t="s">
        <v>10176</v>
      </c>
      <c r="B100" s="266" t="s">
        <v>10175</v>
      </c>
    </row>
    <row r="101" spans="1:2" ht="17.25" thickBot="1">
      <c r="A101" s="265" t="s">
        <v>634</v>
      </c>
      <c r="B101" s="274" t="s">
        <v>10177</v>
      </c>
    </row>
    <row r="102" spans="1:2" ht="17.25" thickBot="1">
      <c r="A102" s="267"/>
      <c r="B102"/>
    </row>
    <row r="103" spans="1:2" ht="17.25" thickBot="1">
      <c r="A103" s="419" t="s">
        <v>10178</v>
      </c>
      <c r="B103" s="420"/>
    </row>
    <row r="104" spans="1:2" ht="17.25" thickBot="1">
      <c r="A104" s="263" t="s">
        <v>10107</v>
      </c>
      <c r="B104" s="264" t="s">
        <v>10108</v>
      </c>
    </row>
    <row r="105" spans="1:2" ht="17.25" thickBot="1">
      <c r="A105" s="268" t="s">
        <v>10114</v>
      </c>
      <c r="B105" s="269" t="s">
        <v>10179</v>
      </c>
    </row>
    <row r="106" spans="1:2" ht="17.25" thickBot="1">
      <c r="A106" s="268" t="s">
        <v>10114</v>
      </c>
      <c r="B106" s="269" t="s">
        <v>10180</v>
      </c>
    </row>
    <row r="107" spans="1:2">
      <c r="A107" s="276" t="s">
        <v>10183</v>
      </c>
      <c r="B107"/>
    </row>
    <row r="108" spans="1:2">
      <c r="A108" s="275"/>
      <c r="B108"/>
    </row>
    <row r="109" spans="1:2">
      <c r="A109" s="272" t="s">
        <v>10184</v>
      </c>
      <c r="B109"/>
    </row>
    <row r="110" spans="1:2" ht="17.25" thickBot="1">
      <c r="A110" s="262" t="s">
        <v>10161</v>
      </c>
      <c r="B110"/>
    </row>
    <row r="111" spans="1:2" ht="17.25" thickBot="1">
      <c r="A111" s="419" t="s">
        <v>10162</v>
      </c>
      <c r="B111" s="420"/>
    </row>
    <row r="112" spans="1:2" ht="17.25" thickBot="1">
      <c r="A112" s="263" t="s">
        <v>10147</v>
      </c>
      <c r="B112" s="264" t="s">
        <v>10148</v>
      </c>
    </row>
    <row r="113" spans="1:2" ht="17.25" thickBot="1">
      <c r="A113" s="265" t="s">
        <v>498</v>
      </c>
      <c r="B113" s="266" t="s">
        <v>10149</v>
      </c>
    </row>
    <row r="114" spans="1:2" ht="17.25" thickBot="1">
      <c r="A114" s="265" t="s">
        <v>2226</v>
      </c>
      <c r="B114" s="266" t="s">
        <v>10185</v>
      </c>
    </row>
    <row r="115" spans="1:2" ht="17.25" thickBot="1">
      <c r="A115" s="265" t="s">
        <v>10164</v>
      </c>
      <c r="B115" s="266" t="s">
        <v>10165</v>
      </c>
    </row>
    <row r="116" spans="1:2" ht="17.25" thickBot="1">
      <c r="A116" s="265" t="s">
        <v>10166</v>
      </c>
      <c r="B116" s="273" t="s">
        <v>10167</v>
      </c>
    </row>
    <row r="117" spans="1:2" ht="17.25" thickBot="1">
      <c r="A117" s="265" t="s">
        <v>10168</v>
      </c>
      <c r="B117" s="266" t="s">
        <v>10169</v>
      </c>
    </row>
    <row r="118" spans="1:2" ht="17.25" thickBot="1">
      <c r="A118" s="265" t="s">
        <v>10170</v>
      </c>
      <c r="B118" s="266" t="s">
        <v>10186</v>
      </c>
    </row>
    <row r="119" spans="1:2" ht="17.25" thickBot="1">
      <c r="A119" s="265" t="s">
        <v>10171</v>
      </c>
      <c r="B119" s="266" t="s">
        <v>10187</v>
      </c>
    </row>
    <row r="120" spans="1:2" ht="17.25" thickBot="1">
      <c r="A120" s="265" t="s">
        <v>10172</v>
      </c>
      <c r="B120" s="266" t="s">
        <v>10188</v>
      </c>
    </row>
    <row r="121" spans="1:2" ht="17.25" thickBot="1">
      <c r="A121" s="265" t="s">
        <v>10173</v>
      </c>
      <c r="B121" s="266" t="s">
        <v>10169</v>
      </c>
    </row>
    <row r="122" spans="1:2" ht="17.25" thickBot="1">
      <c r="A122" s="265" t="s">
        <v>10174</v>
      </c>
      <c r="B122" s="266" t="s">
        <v>10175</v>
      </c>
    </row>
    <row r="123" spans="1:2" ht="17.25" thickBot="1">
      <c r="A123" s="265" t="s">
        <v>10176</v>
      </c>
      <c r="B123" s="266" t="s">
        <v>10175</v>
      </c>
    </row>
    <row r="124" spans="1:2" ht="17.25" thickBot="1">
      <c r="A124" s="265" t="s">
        <v>634</v>
      </c>
      <c r="B124" s="274" t="s">
        <v>10177</v>
      </c>
    </row>
    <row r="125" spans="1:2" ht="17.25" thickBot="1">
      <c r="A125" s="267"/>
      <c r="B125"/>
    </row>
    <row r="126" spans="1:2" ht="17.25" thickBot="1">
      <c r="A126" s="419" t="s">
        <v>10178</v>
      </c>
      <c r="B126" s="420"/>
    </row>
    <row r="127" spans="1:2" ht="17.25" thickBot="1">
      <c r="A127" s="263" t="s">
        <v>10107</v>
      </c>
      <c r="B127" s="264" t="s">
        <v>10108</v>
      </c>
    </row>
    <row r="128" spans="1:2" ht="17.25" thickBot="1">
      <c r="A128" s="268" t="s">
        <v>10114</v>
      </c>
      <c r="B128" s="269" t="s">
        <v>10179</v>
      </c>
    </row>
    <row r="129" spans="1:2" ht="17.25" thickBot="1">
      <c r="A129" s="268" t="s">
        <v>10114</v>
      </c>
      <c r="B129" s="269" t="s">
        <v>10180</v>
      </c>
    </row>
    <row r="130" spans="1:2">
      <c r="A130" s="276" t="s">
        <v>10181</v>
      </c>
      <c r="B130"/>
    </row>
    <row r="131" spans="1:2" ht="17.25" thickBot="1">
      <c r="A131" s="275"/>
      <c r="B131"/>
    </row>
    <row r="132" spans="1:2" ht="17.25" thickBot="1">
      <c r="A132" s="419" t="s">
        <v>10162</v>
      </c>
      <c r="B132" s="420"/>
    </row>
    <row r="133" spans="1:2" ht="17.25" thickBot="1">
      <c r="A133" s="263" t="s">
        <v>10147</v>
      </c>
      <c r="B133" s="264" t="s">
        <v>10148</v>
      </c>
    </row>
    <row r="134" spans="1:2" ht="17.25" thickBot="1">
      <c r="A134" s="265" t="s">
        <v>498</v>
      </c>
      <c r="B134" s="266" t="s">
        <v>10149</v>
      </c>
    </row>
    <row r="135" spans="1:2" ht="17.25" thickBot="1">
      <c r="A135" s="265" t="s">
        <v>2226</v>
      </c>
      <c r="B135" s="266" t="s">
        <v>10185</v>
      </c>
    </row>
    <row r="136" spans="1:2" ht="17.25" thickBot="1">
      <c r="A136" s="265" t="s">
        <v>10164</v>
      </c>
      <c r="B136" s="266" t="s">
        <v>10165</v>
      </c>
    </row>
    <row r="137" spans="1:2" ht="17.25" thickBot="1">
      <c r="A137" s="265" t="s">
        <v>10166</v>
      </c>
      <c r="B137" s="273" t="s">
        <v>10182</v>
      </c>
    </row>
    <row r="138" spans="1:2" ht="17.25" thickBot="1">
      <c r="A138" s="265" t="s">
        <v>10168</v>
      </c>
      <c r="B138" s="266" t="s">
        <v>10169</v>
      </c>
    </row>
    <row r="139" spans="1:2" ht="17.25" thickBot="1">
      <c r="A139" s="265" t="s">
        <v>10170</v>
      </c>
      <c r="B139" s="266" t="s">
        <v>10186</v>
      </c>
    </row>
    <row r="140" spans="1:2" ht="17.25" thickBot="1">
      <c r="A140" s="265" t="s">
        <v>10171</v>
      </c>
      <c r="B140" s="266" t="s">
        <v>10187</v>
      </c>
    </row>
    <row r="141" spans="1:2" ht="17.25" thickBot="1">
      <c r="A141" s="265" t="s">
        <v>10172</v>
      </c>
      <c r="B141" s="266" t="s">
        <v>10188</v>
      </c>
    </row>
    <row r="142" spans="1:2" ht="17.25" thickBot="1">
      <c r="A142" s="265" t="s">
        <v>10173</v>
      </c>
      <c r="B142" s="266" t="s">
        <v>10169</v>
      </c>
    </row>
    <row r="143" spans="1:2" ht="17.25" thickBot="1">
      <c r="A143" s="265" t="s">
        <v>10174</v>
      </c>
      <c r="B143" s="266" t="s">
        <v>10175</v>
      </c>
    </row>
    <row r="144" spans="1:2" ht="17.25" thickBot="1">
      <c r="A144" s="265" t="s">
        <v>10176</v>
      </c>
      <c r="B144" s="266" t="s">
        <v>10175</v>
      </c>
    </row>
    <row r="145" spans="1:2" ht="17.25" thickBot="1">
      <c r="A145" s="265" t="s">
        <v>634</v>
      </c>
      <c r="B145" s="274" t="s">
        <v>10177</v>
      </c>
    </row>
    <row r="146" spans="1:2" ht="17.25" thickBot="1">
      <c r="A146" s="267"/>
      <c r="B146"/>
    </row>
    <row r="147" spans="1:2" ht="17.25" thickBot="1">
      <c r="A147" s="419" t="s">
        <v>10178</v>
      </c>
      <c r="B147" s="420"/>
    </row>
    <row r="148" spans="1:2" ht="17.25" thickBot="1">
      <c r="A148" s="263" t="s">
        <v>10107</v>
      </c>
      <c r="B148" s="264" t="s">
        <v>10108</v>
      </c>
    </row>
    <row r="149" spans="1:2" ht="17.25" thickBot="1">
      <c r="A149" s="268" t="s">
        <v>10114</v>
      </c>
      <c r="B149" s="269" t="s">
        <v>10179</v>
      </c>
    </row>
    <row r="150" spans="1:2" ht="17.25" thickBot="1">
      <c r="A150" s="268" t="s">
        <v>10114</v>
      </c>
      <c r="B150" s="269" t="s">
        <v>10180</v>
      </c>
    </row>
    <row r="151" spans="1:2">
      <c r="A151" s="276" t="s">
        <v>10183</v>
      </c>
      <c r="B151"/>
    </row>
    <row r="152" spans="1:2">
      <c r="A152" s="277"/>
      <c r="B152"/>
    </row>
    <row r="153" spans="1:2">
      <c r="A153" s="275"/>
      <c r="B153"/>
    </row>
    <row r="154" spans="1:2">
      <c r="A154" s="278" t="s">
        <v>10189</v>
      </c>
      <c r="B154"/>
    </row>
    <row r="155" spans="1:2">
      <c r="A155" s="272" t="s">
        <v>10190</v>
      </c>
      <c r="B155"/>
    </row>
    <row r="156" spans="1:2" ht="17.25" thickBot="1">
      <c r="A156" s="262" t="s">
        <v>10161</v>
      </c>
      <c r="B156"/>
    </row>
    <row r="157" spans="1:2" ht="17.25" thickBot="1">
      <c r="A157" s="419" t="s">
        <v>10162</v>
      </c>
      <c r="B157" s="420"/>
    </row>
    <row r="158" spans="1:2" ht="17.25" thickBot="1">
      <c r="A158" s="263" t="s">
        <v>10147</v>
      </c>
      <c r="B158" s="264" t="s">
        <v>10148</v>
      </c>
    </row>
    <row r="159" spans="1:2" ht="17.25" thickBot="1">
      <c r="A159" s="265" t="s">
        <v>498</v>
      </c>
      <c r="B159" s="266" t="s">
        <v>10149</v>
      </c>
    </row>
    <row r="160" spans="1:2" ht="17.25" thickBot="1">
      <c r="A160" s="265" t="s">
        <v>2226</v>
      </c>
      <c r="B160" s="266" t="s">
        <v>10185</v>
      </c>
    </row>
    <row r="161" spans="1:2" ht="17.25" thickBot="1">
      <c r="A161" s="265" t="s">
        <v>10164</v>
      </c>
      <c r="B161" s="266" t="s">
        <v>10191</v>
      </c>
    </row>
    <row r="162" spans="1:2" ht="17.25" thickBot="1">
      <c r="A162" s="265" t="s">
        <v>10166</v>
      </c>
      <c r="B162" s="273" t="s">
        <v>10167</v>
      </c>
    </row>
    <row r="163" spans="1:2" ht="17.25" thickBot="1">
      <c r="A163" s="265" t="s">
        <v>10168</v>
      </c>
      <c r="B163" s="266" t="s">
        <v>10169</v>
      </c>
    </row>
    <row r="164" spans="1:2" ht="17.25" thickBot="1">
      <c r="A164" s="265" t="s">
        <v>10170</v>
      </c>
      <c r="B164" s="266" t="s">
        <v>10192</v>
      </c>
    </row>
    <row r="165" spans="1:2" ht="17.25" thickBot="1">
      <c r="A165" s="265" t="s">
        <v>10171</v>
      </c>
      <c r="B165" s="266" t="s">
        <v>10187</v>
      </c>
    </row>
    <row r="166" spans="1:2" ht="17.25" thickBot="1">
      <c r="A166" s="265" t="s">
        <v>10172</v>
      </c>
      <c r="B166" s="266" t="s">
        <v>10169</v>
      </c>
    </row>
    <row r="167" spans="1:2" ht="17.25" thickBot="1">
      <c r="A167" s="265" t="s">
        <v>10173</v>
      </c>
      <c r="B167" s="266" t="s">
        <v>10169</v>
      </c>
    </row>
    <row r="168" spans="1:2" ht="17.25" thickBot="1">
      <c r="A168" s="265" t="s">
        <v>10174</v>
      </c>
      <c r="B168" s="266" t="s">
        <v>10175</v>
      </c>
    </row>
    <row r="169" spans="1:2" ht="17.25" thickBot="1">
      <c r="A169" s="265" t="s">
        <v>10176</v>
      </c>
      <c r="B169" s="266" t="s">
        <v>10175</v>
      </c>
    </row>
    <row r="170" spans="1:2" ht="17.25" thickBot="1">
      <c r="A170" s="265" t="s">
        <v>634</v>
      </c>
      <c r="B170" s="274" t="s">
        <v>10177</v>
      </c>
    </row>
    <row r="171" spans="1:2" ht="17.25" thickBot="1">
      <c r="A171" s="267"/>
      <c r="B171"/>
    </row>
    <row r="172" spans="1:2" ht="17.25" thickBot="1">
      <c r="A172" s="419" t="s">
        <v>10178</v>
      </c>
      <c r="B172" s="420"/>
    </row>
    <row r="173" spans="1:2" ht="17.25" thickBot="1">
      <c r="A173" s="263" t="s">
        <v>10107</v>
      </c>
      <c r="B173" s="264" t="s">
        <v>10108</v>
      </c>
    </row>
    <row r="174" spans="1:2" ht="17.25" thickBot="1">
      <c r="A174" s="268" t="s">
        <v>10114</v>
      </c>
      <c r="B174" s="269" t="s">
        <v>10179</v>
      </c>
    </row>
    <row r="175" spans="1:2" ht="17.25" thickBot="1">
      <c r="A175" s="268" t="s">
        <v>10114</v>
      </c>
      <c r="B175" s="269" t="s">
        <v>10180</v>
      </c>
    </row>
    <row r="176" spans="1:2">
      <c r="A176" s="272" t="s">
        <v>10193</v>
      </c>
      <c r="B176"/>
    </row>
    <row r="177" spans="1:2" ht="17.25" thickBot="1">
      <c r="A177" s="275"/>
      <c r="B177"/>
    </row>
    <row r="178" spans="1:2" ht="17.25" thickBot="1">
      <c r="A178" s="419" t="s">
        <v>10162</v>
      </c>
      <c r="B178" s="420"/>
    </row>
    <row r="179" spans="1:2" ht="17.25" thickBot="1">
      <c r="A179" s="263" t="s">
        <v>10147</v>
      </c>
      <c r="B179" s="264" t="s">
        <v>10148</v>
      </c>
    </row>
    <row r="180" spans="1:2" ht="17.25" thickBot="1">
      <c r="A180" s="265" t="s">
        <v>498</v>
      </c>
      <c r="B180" s="266" t="s">
        <v>10149</v>
      </c>
    </row>
    <row r="181" spans="1:2" ht="17.25" thickBot="1">
      <c r="A181" s="265" t="s">
        <v>2226</v>
      </c>
      <c r="B181" s="266" t="s">
        <v>10185</v>
      </c>
    </row>
    <row r="182" spans="1:2" ht="17.25" thickBot="1">
      <c r="A182" s="265" t="s">
        <v>10164</v>
      </c>
      <c r="B182" s="266" t="s">
        <v>10191</v>
      </c>
    </row>
    <row r="183" spans="1:2" ht="17.25" thickBot="1">
      <c r="A183" s="265" t="s">
        <v>10166</v>
      </c>
      <c r="B183" s="273" t="s">
        <v>10182</v>
      </c>
    </row>
    <row r="184" spans="1:2" ht="17.25" thickBot="1">
      <c r="A184" s="265" t="s">
        <v>10168</v>
      </c>
      <c r="B184" s="266" t="s">
        <v>10169</v>
      </c>
    </row>
    <row r="185" spans="1:2" ht="17.25" thickBot="1">
      <c r="A185" s="265" t="s">
        <v>10170</v>
      </c>
      <c r="B185" s="266" t="s">
        <v>10192</v>
      </c>
    </row>
    <row r="186" spans="1:2" ht="17.25" thickBot="1">
      <c r="A186" s="265" t="s">
        <v>10171</v>
      </c>
      <c r="B186" s="266" t="s">
        <v>10187</v>
      </c>
    </row>
    <row r="187" spans="1:2" ht="17.25" thickBot="1">
      <c r="A187" s="265" t="s">
        <v>10172</v>
      </c>
      <c r="B187" s="266" t="s">
        <v>10169</v>
      </c>
    </row>
    <row r="188" spans="1:2" ht="17.25" thickBot="1">
      <c r="A188" s="265" t="s">
        <v>10173</v>
      </c>
      <c r="B188" s="266" t="s">
        <v>10169</v>
      </c>
    </row>
    <row r="189" spans="1:2" ht="17.25" thickBot="1">
      <c r="A189" s="265" t="s">
        <v>10174</v>
      </c>
      <c r="B189" s="266" t="s">
        <v>10175</v>
      </c>
    </row>
    <row r="190" spans="1:2" ht="17.25" thickBot="1">
      <c r="A190" s="265" t="s">
        <v>10176</v>
      </c>
      <c r="B190" s="266" t="s">
        <v>10175</v>
      </c>
    </row>
    <row r="191" spans="1:2" ht="17.25" thickBot="1">
      <c r="A191" s="265" t="s">
        <v>634</v>
      </c>
      <c r="B191" s="274" t="s">
        <v>10177</v>
      </c>
    </row>
    <row r="192" spans="1:2" ht="17.25" thickBot="1">
      <c r="A192" s="267"/>
      <c r="B192"/>
    </row>
    <row r="193" spans="1:2" ht="17.25" thickBot="1">
      <c r="A193" s="419" t="s">
        <v>10178</v>
      </c>
      <c r="B193" s="420"/>
    </row>
    <row r="194" spans="1:2" ht="17.25" thickBot="1">
      <c r="A194" s="263" t="s">
        <v>10107</v>
      </c>
      <c r="B194" s="264" t="s">
        <v>10108</v>
      </c>
    </row>
    <row r="195" spans="1:2" ht="17.25" thickBot="1">
      <c r="A195" s="268" t="s">
        <v>10114</v>
      </c>
      <c r="B195" s="269" t="s">
        <v>10179</v>
      </c>
    </row>
    <row r="196" spans="1:2" ht="17.25" thickBot="1">
      <c r="A196" s="268" t="s">
        <v>10114</v>
      </c>
      <c r="B196" s="269" t="s">
        <v>10180</v>
      </c>
    </row>
    <row r="197" spans="1:2">
      <c r="A197" s="272" t="s">
        <v>10193</v>
      </c>
      <c r="B197"/>
    </row>
    <row r="200" spans="1:2">
      <c r="A200" s="278" t="s">
        <v>10291</v>
      </c>
      <c r="B200"/>
    </row>
    <row r="201" spans="1:2" ht="17.25" thickBot="1">
      <c r="A201" s="262" t="s">
        <v>10194</v>
      </c>
      <c r="B201"/>
    </row>
    <row r="202" spans="1:2" ht="17.25" thickBot="1">
      <c r="A202" s="419" t="s">
        <v>10195</v>
      </c>
      <c r="B202" s="420"/>
    </row>
    <row r="203" spans="1:2" ht="17.25" thickBot="1">
      <c r="A203" s="263" t="s">
        <v>10147</v>
      </c>
      <c r="B203" s="264" t="s">
        <v>10148</v>
      </c>
    </row>
    <row r="204" spans="1:2" ht="17.25" thickBot="1">
      <c r="A204" s="265" t="s">
        <v>498</v>
      </c>
      <c r="B204" s="266" t="s">
        <v>10149</v>
      </c>
    </row>
    <row r="205" spans="1:2" ht="17.25" thickBot="1">
      <c r="A205" s="267"/>
      <c r="B205"/>
    </row>
    <row r="206" spans="1:2" ht="17.25" thickBot="1">
      <c r="A206" s="419" t="s">
        <v>10150</v>
      </c>
      <c r="B206" s="420"/>
    </row>
    <row r="207" spans="1:2" ht="17.25" thickBot="1">
      <c r="A207" s="263" t="s">
        <v>10107</v>
      </c>
      <c r="B207" s="264" t="s">
        <v>10108</v>
      </c>
    </row>
    <row r="208" spans="1:2" ht="17.25" thickBot="1">
      <c r="A208" s="421" t="s">
        <v>10151</v>
      </c>
      <c r="B208" s="422"/>
    </row>
    <row r="209" spans="1:2" ht="17.25" thickBot="1">
      <c r="A209" s="268" t="s">
        <v>10114</v>
      </c>
      <c r="B209" s="269" t="s">
        <v>10152</v>
      </c>
    </row>
    <row r="210" spans="1:2" ht="17.25" thickBot="1">
      <c r="A210" s="268" t="s">
        <v>10114</v>
      </c>
      <c r="B210" s="269" t="s">
        <v>10155</v>
      </c>
    </row>
    <row r="211" spans="1:2">
      <c r="A211" s="272" t="s">
        <v>10289</v>
      </c>
      <c r="B211"/>
    </row>
    <row r="212" spans="1:2">
      <c r="A212" s="277" t="s">
        <v>10290</v>
      </c>
      <c r="B212"/>
    </row>
    <row r="214" spans="1:2">
      <c r="A214" s="278" t="s">
        <v>10196</v>
      </c>
    </row>
    <row r="215" spans="1:2">
      <c r="A215" s="232" t="s">
        <v>10197</v>
      </c>
    </row>
    <row r="216" spans="1:2">
      <c r="A216" s="232" t="s">
        <v>10198</v>
      </c>
    </row>
    <row r="217" spans="1:2">
      <c r="A217" s="232" t="s">
        <v>10199</v>
      </c>
    </row>
    <row r="218" spans="1:2">
      <c r="A218" s="232" t="s">
        <v>10200</v>
      </c>
    </row>
    <row r="219" spans="1:2">
      <c r="A219" s="232" t="s">
        <v>10201</v>
      </c>
    </row>
    <row r="220" spans="1:2">
      <c r="A220" s="232" t="s">
        <v>10202</v>
      </c>
    </row>
    <row r="221" spans="1:2">
      <c r="A221" s="232" t="s">
        <v>10203</v>
      </c>
    </row>
    <row r="222" spans="1:2">
      <c r="A222" s="232" t="s">
        <v>10204</v>
      </c>
    </row>
    <row r="223" spans="1:2">
      <c r="A223" s="232" t="s">
        <v>10205</v>
      </c>
    </row>
  </sheetData>
  <mergeCells count="29">
    <mergeCell ref="A111:B111"/>
    <mergeCell ref="A178:B178"/>
    <mergeCell ref="A193:B193"/>
    <mergeCell ref="A126:B126"/>
    <mergeCell ref="A132:B132"/>
    <mergeCell ref="A147:B147"/>
    <mergeCell ref="A157:B157"/>
    <mergeCell ref="A172:B172"/>
    <mergeCell ref="A3:B3"/>
    <mergeCell ref="A8:B8"/>
    <mergeCell ref="A16:B16"/>
    <mergeCell ref="A18:A19"/>
    <mergeCell ref="A20:A24"/>
    <mergeCell ref="A202:B202"/>
    <mergeCell ref="A206:B206"/>
    <mergeCell ref="A208:B208"/>
    <mergeCell ref="A25:A26"/>
    <mergeCell ref="A49:B49"/>
    <mergeCell ref="A53:B53"/>
    <mergeCell ref="A55:B55"/>
    <mergeCell ref="A27:A28"/>
    <mergeCell ref="A29:A30"/>
    <mergeCell ref="A31:A32"/>
    <mergeCell ref="A33:A39"/>
    <mergeCell ref="A43:B43"/>
    <mergeCell ref="A67:B67"/>
    <mergeCell ref="A82:B82"/>
    <mergeCell ref="A88:B88"/>
    <mergeCell ref="A103:B103"/>
  </mergeCells>
  <phoneticPr fontId="1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5">
    <tabColor theme="0" tint="-0.499984740745262"/>
  </sheetPr>
  <dimension ref="A1:E10"/>
  <sheetViews>
    <sheetView workbookViewId="0">
      <selection activeCell="F1" sqref="F1"/>
    </sheetView>
  </sheetViews>
  <sheetFormatPr defaultColWidth="9.140625" defaultRowHeight="16.5"/>
  <cols>
    <col min="1" max="1" width="13.28515625" style="232" bestFit="1" customWidth="1"/>
    <col min="2" max="2" width="30" style="232" customWidth="1"/>
    <col min="3" max="3" width="2.42578125" style="232" customWidth="1"/>
    <col min="4" max="16384" width="9.140625" style="232"/>
  </cols>
  <sheetData>
    <row r="1" spans="1:5">
      <c r="A1" s="231" t="s">
        <v>10206</v>
      </c>
      <c r="B1" s="231"/>
      <c r="C1" s="231"/>
      <c r="D1" s="231" t="s">
        <v>9329</v>
      </c>
    </row>
    <row r="2" spans="1:5">
      <c r="A2" s="232" t="s">
        <v>4378</v>
      </c>
      <c r="B2" s="232" t="s">
        <v>10207</v>
      </c>
      <c r="D2" s="231" t="s">
        <v>4218</v>
      </c>
      <c r="E2" s="232" t="s">
        <v>10208</v>
      </c>
    </row>
    <row r="3" spans="1:5">
      <c r="A3" s="232" t="s">
        <v>4382</v>
      </c>
      <c r="B3" s="232" t="s">
        <v>10209</v>
      </c>
      <c r="D3" s="231" t="s">
        <v>2572</v>
      </c>
      <c r="E3" s="232" t="s">
        <v>10210</v>
      </c>
    </row>
    <row r="4" spans="1:5">
      <c r="D4" s="231" t="s">
        <v>4206</v>
      </c>
      <c r="E4" s="232" t="s">
        <v>10211</v>
      </c>
    </row>
    <row r="5" spans="1:5">
      <c r="D5" s="231" t="s">
        <v>4382</v>
      </c>
      <c r="E5" s="232" t="s">
        <v>10212</v>
      </c>
    </row>
    <row r="6" spans="1:5">
      <c r="D6" s="231" t="s">
        <v>4216</v>
      </c>
      <c r="E6" s="311" t="s">
        <v>10213</v>
      </c>
    </row>
    <row r="7" spans="1:5">
      <c r="D7" s="231" t="s">
        <v>9540</v>
      </c>
      <c r="E7" s="232" t="s">
        <v>10214</v>
      </c>
    </row>
    <row r="8" spans="1:5">
      <c r="D8" s="231" t="s">
        <v>4220</v>
      </c>
      <c r="E8" s="232" t="s">
        <v>10215</v>
      </c>
    </row>
    <row r="9" spans="1:5">
      <c r="D9" s="231" t="s">
        <v>4859</v>
      </c>
      <c r="E9" s="232" t="s">
        <v>10216</v>
      </c>
    </row>
    <row r="10" spans="1:5">
      <c r="D10" s="309" t="s">
        <v>10217</v>
      </c>
      <c r="E10" s="311" t="s">
        <v>10218</v>
      </c>
    </row>
  </sheetData>
  <phoneticPr fontId="18" type="noConversion"/>
  <pageMargins left="0.7" right="0.7" top="0.75" bottom="0.75" header="0.3" footer="0.3"/>
  <pageSetup paperSize="9" orientation="portrait" horizontalDpi="360" verticalDpi="18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filterMode="1">
    <tabColor rgb="FFFFFF00"/>
  </sheetPr>
  <dimension ref="A1:N156"/>
  <sheetViews>
    <sheetView zoomScale="85" zoomScaleNormal="85" workbookViewId="0">
      <pane ySplit="1" topLeftCell="A61" activePane="bottomLeft" state="frozen"/>
      <selection activeCell="C351" sqref="C351"/>
      <selection pane="bottomLeft" activeCell="D65" sqref="D65"/>
    </sheetView>
  </sheetViews>
  <sheetFormatPr defaultColWidth="9.140625" defaultRowHeight="16.5"/>
  <cols>
    <col min="1" max="1" width="13.7109375" style="364" bestFit="1" customWidth="1"/>
    <col min="2" max="2" width="28.140625" style="403" customWidth="1"/>
    <col min="3" max="3" width="30" style="352" bestFit="1" customWidth="1"/>
    <col min="4" max="4" width="37.42578125" style="352" bestFit="1" customWidth="1"/>
    <col min="5" max="5" width="19.85546875" style="352" bestFit="1" customWidth="1"/>
    <col min="6" max="6" width="15.140625" style="352" bestFit="1" customWidth="1"/>
    <col min="7" max="7" width="91.85546875" style="352" customWidth="1"/>
    <col min="8" max="9" width="13.140625" style="352" bestFit="1" customWidth="1"/>
    <col min="10" max="10" width="8.140625" style="352" customWidth="1"/>
    <col min="11" max="11" width="62.140625" style="352" customWidth="1"/>
    <col min="12" max="13" width="13.140625" style="364" bestFit="1" customWidth="1"/>
    <col min="14" max="14" width="13.7109375" style="352" bestFit="1" customWidth="1"/>
    <col min="15" max="16384" width="9.140625" style="352"/>
  </cols>
  <sheetData>
    <row r="1" spans="1:14">
      <c r="A1" s="346" t="s">
        <v>10774</v>
      </c>
      <c r="B1" s="401" t="s">
        <v>11958</v>
      </c>
      <c r="C1" s="345" t="s">
        <v>11957</v>
      </c>
      <c r="D1" s="345" t="s">
        <v>11956</v>
      </c>
      <c r="E1" s="347" t="s">
        <v>10775</v>
      </c>
      <c r="F1" s="347" t="s">
        <v>10776</v>
      </c>
      <c r="G1" s="347" t="s">
        <v>10777</v>
      </c>
      <c r="H1" s="348" t="s">
        <v>10778</v>
      </c>
      <c r="I1" s="348" t="s">
        <v>10779</v>
      </c>
      <c r="J1" s="348" t="s">
        <v>10780</v>
      </c>
      <c r="K1" s="345" t="s">
        <v>10781</v>
      </c>
      <c r="L1" s="349" t="s">
        <v>10782</v>
      </c>
      <c r="M1" s="350" t="s">
        <v>10783</v>
      </c>
      <c r="N1" s="351" t="s">
        <v>11942</v>
      </c>
    </row>
    <row r="2" spans="1:14" ht="61.5" hidden="1" customHeight="1">
      <c r="A2" s="353" t="s">
        <v>10784</v>
      </c>
      <c r="B2" s="400" t="s">
        <v>671</v>
      </c>
      <c r="C2" s="354" t="s">
        <v>673</v>
      </c>
      <c r="D2" s="354" t="s">
        <v>675</v>
      </c>
      <c r="E2" s="354" t="s">
        <v>2612</v>
      </c>
      <c r="F2" s="354" t="s">
        <v>10785</v>
      </c>
      <c r="G2" s="355" t="s">
        <v>10786</v>
      </c>
      <c r="H2" s="355" t="s">
        <v>10787</v>
      </c>
      <c r="I2" s="355" t="s">
        <v>10788</v>
      </c>
      <c r="J2" s="355" t="s">
        <v>10789</v>
      </c>
      <c r="K2" s="355" t="s">
        <v>10790</v>
      </c>
      <c r="L2" s="356" t="s">
        <v>10791</v>
      </c>
      <c r="M2" s="398" t="s">
        <v>11943</v>
      </c>
      <c r="N2" s="399" t="s">
        <v>11944</v>
      </c>
    </row>
    <row r="3" spans="1:14" ht="56.25" hidden="1" customHeight="1">
      <c r="A3" s="353" t="s">
        <v>10784</v>
      </c>
      <c r="B3" s="400" t="s">
        <v>671</v>
      </c>
      <c r="C3" s="354" t="s">
        <v>673</v>
      </c>
      <c r="D3" s="354" t="s">
        <v>675</v>
      </c>
      <c r="E3" s="354" t="s">
        <v>2612</v>
      </c>
      <c r="F3" s="357" t="s">
        <v>9848</v>
      </c>
      <c r="G3" s="355" t="s">
        <v>10792</v>
      </c>
      <c r="H3" s="355" t="s">
        <v>10793</v>
      </c>
      <c r="I3" s="355" t="s">
        <v>10794</v>
      </c>
      <c r="J3" s="355" t="s">
        <v>10789</v>
      </c>
      <c r="K3" s="355" t="s">
        <v>10795</v>
      </c>
      <c r="L3" s="356" t="s">
        <v>10796</v>
      </c>
      <c r="M3" s="356" t="s">
        <v>10796</v>
      </c>
      <c r="N3" s="399" t="s">
        <v>11944</v>
      </c>
    </row>
    <row r="4" spans="1:14" ht="99" hidden="1" customHeight="1">
      <c r="A4" s="353" t="s">
        <v>10797</v>
      </c>
      <c r="B4" s="400" t="s">
        <v>671</v>
      </c>
      <c r="C4" s="354" t="s">
        <v>673</v>
      </c>
      <c r="D4" s="354" t="s">
        <v>675</v>
      </c>
      <c r="E4" s="354" t="s">
        <v>2612</v>
      </c>
      <c r="F4" s="357" t="s">
        <v>9848</v>
      </c>
      <c r="G4" s="355" t="s">
        <v>10792</v>
      </c>
      <c r="H4" s="355" t="s">
        <v>10787</v>
      </c>
      <c r="I4" s="355" t="s">
        <v>10798</v>
      </c>
      <c r="J4" s="355" t="s">
        <v>10789</v>
      </c>
      <c r="K4" s="355" t="s">
        <v>10799</v>
      </c>
      <c r="L4" s="356" t="s">
        <v>10800</v>
      </c>
      <c r="M4" s="356" t="s">
        <v>10791</v>
      </c>
      <c r="N4" s="399" t="s">
        <v>11944</v>
      </c>
    </row>
    <row r="5" spans="1:14" ht="72.75" hidden="1" customHeight="1">
      <c r="A5" s="353" t="s">
        <v>10784</v>
      </c>
      <c r="B5" s="400" t="s">
        <v>671</v>
      </c>
      <c r="C5" s="354" t="s">
        <v>673</v>
      </c>
      <c r="D5" s="354" t="s">
        <v>675</v>
      </c>
      <c r="E5" s="354" t="s">
        <v>2612</v>
      </c>
      <c r="F5" s="357" t="s">
        <v>9851</v>
      </c>
      <c r="G5" s="355" t="s">
        <v>10801</v>
      </c>
      <c r="H5" s="355" t="s">
        <v>10802</v>
      </c>
      <c r="I5" s="355" t="s">
        <v>10803</v>
      </c>
      <c r="J5" s="355" t="s">
        <v>10789</v>
      </c>
      <c r="K5" s="355" t="s">
        <v>10804</v>
      </c>
      <c r="L5" s="356" t="s">
        <v>10791</v>
      </c>
      <c r="M5" s="356" t="s">
        <v>10791</v>
      </c>
      <c r="N5" s="399" t="s">
        <v>11944</v>
      </c>
    </row>
    <row r="6" spans="1:14" ht="72.75" hidden="1" customHeight="1">
      <c r="A6" s="353" t="s">
        <v>10805</v>
      </c>
      <c r="B6" s="400" t="s">
        <v>671</v>
      </c>
      <c r="C6" s="354" t="s">
        <v>673</v>
      </c>
      <c r="D6" s="354" t="s">
        <v>675</v>
      </c>
      <c r="E6" s="354" t="s">
        <v>2612</v>
      </c>
      <c r="F6" s="357" t="s">
        <v>9851</v>
      </c>
      <c r="G6" s="355" t="s">
        <v>10801</v>
      </c>
      <c r="H6" s="355" t="s">
        <v>10806</v>
      </c>
      <c r="I6" s="355" t="s">
        <v>10807</v>
      </c>
      <c r="J6" s="355" t="s">
        <v>10789</v>
      </c>
      <c r="K6" s="355" t="s">
        <v>10808</v>
      </c>
      <c r="L6" s="356" t="s">
        <v>10809</v>
      </c>
      <c r="M6" s="356" t="s">
        <v>10809</v>
      </c>
      <c r="N6" s="399" t="s">
        <v>11944</v>
      </c>
    </row>
    <row r="7" spans="1:14" ht="101.25" hidden="1" customHeight="1">
      <c r="A7" s="353" t="s">
        <v>10810</v>
      </c>
      <c r="B7" s="400" t="s">
        <v>671</v>
      </c>
      <c r="C7" s="354" t="s">
        <v>673</v>
      </c>
      <c r="D7" s="354" t="s">
        <v>675</v>
      </c>
      <c r="E7" s="354" t="s">
        <v>2612</v>
      </c>
      <c r="F7" s="357" t="s">
        <v>9857</v>
      </c>
      <c r="G7" s="355" t="s">
        <v>9858</v>
      </c>
      <c r="H7" s="355" t="s">
        <v>10811</v>
      </c>
      <c r="I7" s="355" t="s">
        <v>10812</v>
      </c>
      <c r="J7" s="355" t="s">
        <v>10789</v>
      </c>
      <c r="K7" s="355" t="s">
        <v>10813</v>
      </c>
      <c r="L7" s="356" t="s">
        <v>10791</v>
      </c>
      <c r="M7" s="356" t="s">
        <v>10791</v>
      </c>
      <c r="N7" s="399" t="s">
        <v>11944</v>
      </c>
    </row>
    <row r="8" spans="1:14" ht="97.5" hidden="1" customHeight="1">
      <c r="A8" s="353" t="s">
        <v>10814</v>
      </c>
      <c r="B8" s="400" t="s">
        <v>671</v>
      </c>
      <c r="C8" s="354" t="s">
        <v>10815</v>
      </c>
      <c r="D8" s="354" t="s">
        <v>10816</v>
      </c>
      <c r="E8" s="354" t="s">
        <v>2612</v>
      </c>
      <c r="F8" s="354" t="s">
        <v>10817</v>
      </c>
      <c r="G8" s="355" t="s">
        <v>9858</v>
      </c>
      <c r="H8" s="355" t="s">
        <v>10818</v>
      </c>
      <c r="I8" s="355" t="s">
        <v>10819</v>
      </c>
      <c r="J8" s="355" t="s">
        <v>10789</v>
      </c>
      <c r="K8" s="355" t="s">
        <v>10820</v>
      </c>
      <c r="L8" s="356" t="s">
        <v>10821</v>
      </c>
      <c r="M8" s="356" t="s">
        <v>10821</v>
      </c>
      <c r="N8" s="399" t="s">
        <v>11944</v>
      </c>
    </row>
    <row r="9" spans="1:14" ht="123" hidden="1" customHeight="1">
      <c r="A9" s="353" t="s">
        <v>10822</v>
      </c>
      <c r="B9" s="400" t="s">
        <v>671</v>
      </c>
      <c r="C9" s="354" t="s">
        <v>673</v>
      </c>
      <c r="D9" s="354" t="s">
        <v>675</v>
      </c>
      <c r="E9" s="354" t="s">
        <v>2612</v>
      </c>
      <c r="F9" s="354" t="s">
        <v>10823</v>
      </c>
      <c r="G9" s="355" t="s">
        <v>9861</v>
      </c>
      <c r="H9" s="355" t="s">
        <v>10824</v>
      </c>
      <c r="I9" s="355" t="s">
        <v>10825</v>
      </c>
      <c r="J9" s="355" t="s">
        <v>10789</v>
      </c>
      <c r="K9" s="355" t="s">
        <v>10826</v>
      </c>
      <c r="L9" s="356" t="s">
        <v>10827</v>
      </c>
      <c r="M9" s="356" t="s">
        <v>10827</v>
      </c>
      <c r="N9" s="399" t="s">
        <v>11944</v>
      </c>
    </row>
    <row r="10" spans="1:14" ht="97.5" hidden="1" customHeight="1">
      <c r="A10" s="353" t="s">
        <v>10828</v>
      </c>
      <c r="B10" s="400" t="s">
        <v>671</v>
      </c>
      <c r="C10" s="354" t="s">
        <v>673</v>
      </c>
      <c r="D10" s="354" t="s">
        <v>675</v>
      </c>
      <c r="E10" s="354" t="s">
        <v>2612</v>
      </c>
      <c r="F10" s="354" t="s">
        <v>10829</v>
      </c>
      <c r="G10" s="355" t="s">
        <v>9861</v>
      </c>
      <c r="H10" s="355" t="s">
        <v>10830</v>
      </c>
      <c r="I10" s="355" t="s">
        <v>10831</v>
      </c>
      <c r="J10" s="355" t="s">
        <v>10832</v>
      </c>
      <c r="K10" s="355" t="s">
        <v>10833</v>
      </c>
      <c r="L10" s="356" t="s">
        <v>10800</v>
      </c>
      <c r="M10" s="356" t="s">
        <v>10834</v>
      </c>
      <c r="N10" s="399" t="s">
        <v>11944</v>
      </c>
    </row>
    <row r="11" spans="1:14" ht="122.25" hidden="1" customHeight="1">
      <c r="A11" s="353"/>
      <c r="B11" s="400" t="s">
        <v>1700</v>
      </c>
      <c r="C11" s="354" t="s">
        <v>10835</v>
      </c>
      <c r="D11" s="354" t="s">
        <v>1006</v>
      </c>
      <c r="E11" s="354" t="s">
        <v>2618</v>
      </c>
      <c r="F11" s="358" t="s">
        <v>10836</v>
      </c>
      <c r="G11" s="355" t="s">
        <v>10837</v>
      </c>
      <c r="H11" s="355" t="s">
        <v>10838</v>
      </c>
      <c r="I11" s="355" t="s">
        <v>10839</v>
      </c>
      <c r="J11" s="359" t="s">
        <v>10832</v>
      </c>
      <c r="K11" s="355" t="s">
        <v>10840</v>
      </c>
      <c r="L11" s="356" t="s">
        <v>10841</v>
      </c>
      <c r="M11" s="356" t="s">
        <v>10841</v>
      </c>
      <c r="N11" s="399" t="s">
        <v>11944</v>
      </c>
    </row>
    <row r="12" spans="1:14" ht="122.25" hidden="1" customHeight="1">
      <c r="A12" s="360" t="s">
        <v>10828</v>
      </c>
      <c r="B12" s="400" t="s">
        <v>1700</v>
      </c>
      <c r="C12" s="354" t="s">
        <v>10842</v>
      </c>
      <c r="D12" s="354" t="s">
        <v>1006</v>
      </c>
      <c r="E12" s="354" t="s">
        <v>2618</v>
      </c>
      <c r="F12" s="358" t="s">
        <v>10836</v>
      </c>
      <c r="G12" s="355" t="s">
        <v>10837</v>
      </c>
      <c r="H12" s="355" t="s">
        <v>10843</v>
      </c>
      <c r="I12" s="355" t="s">
        <v>10844</v>
      </c>
      <c r="J12" s="359" t="s">
        <v>10832</v>
      </c>
      <c r="K12" s="355" t="s">
        <v>10845</v>
      </c>
      <c r="L12" s="356" t="s">
        <v>10791</v>
      </c>
      <c r="M12" s="356" t="s">
        <v>10791</v>
      </c>
      <c r="N12" s="399" t="s">
        <v>11944</v>
      </c>
    </row>
    <row r="13" spans="1:14" ht="66" hidden="1" customHeight="1">
      <c r="A13" s="360" t="s">
        <v>10828</v>
      </c>
      <c r="B13" s="400" t="s">
        <v>1506</v>
      </c>
      <c r="C13" s="354" t="s">
        <v>10846</v>
      </c>
      <c r="D13" s="354" t="s">
        <v>899</v>
      </c>
      <c r="E13" s="354" t="s">
        <v>2622</v>
      </c>
      <c r="F13" s="361" t="s">
        <v>9868</v>
      </c>
      <c r="G13" s="355" t="s">
        <v>10847</v>
      </c>
      <c r="H13" s="355" t="s">
        <v>10843</v>
      </c>
      <c r="I13" s="355" t="s">
        <v>10848</v>
      </c>
      <c r="J13" s="359" t="s">
        <v>10832</v>
      </c>
      <c r="K13" s="354" t="s">
        <v>10849</v>
      </c>
      <c r="L13" s="356" t="s">
        <v>10791</v>
      </c>
      <c r="M13" s="356" t="s">
        <v>10791</v>
      </c>
      <c r="N13" s="399" t="s">
        <v>11944</v>
      </c>
    </row>
    <row r="14" spans="1:14" ht="66" hidden="1" customHeight="1">
      <c r="A14" s="360" t="s">
        <v>10828</v>
      </c>
      <c r="B14" s="400" t="s">
        <v>1506</v>
      </c>
      <c r="C14" s="354" t="s">
        <v>10850</v>
      </c>
      <c r="D14" s="354" t="s">
        <v>899</v>
      </c>
      <c r="E14" s="354" t="s">
        <v>2622</v>
      </c>
      <c r="F14" s="361" t="s">
        <v>9868</v>
      </c>
      <c r="G14" s="355" t="s">
        <v>10847</v>
      </c>
      <c r="H14" s="355" t="s">
        <v>10851</v>
      </c>
      <c r="I14" s="355" t="s">
        <v>10852</v>
      </c>
      <c r="J14" s="359" t="s">
        <v>10832</v>
      </c>
      <c r="K14" s="354" t="s">
        <v>10853</v>
      </c>
      <c r="L14" s="356" t="s">
        <v>10854</v>
      </c>
      <c r="M14" s="356" t="s">
        <v>10855</v>
      </c>
      <c r="N14" s="399" t="s">
        <v>11944</v>
      </c>
    </row>
    <row r="15" spans="1:14" ht="72" hidden="1" customHeight="1">
      <c r="A15" s="360" t="s">
        <v>10856</v>
      </c>
      <c r="B15" s="400" t="s">
        <v>1506</v>
      </c>
      <c r="C15" s="354" t="s">
        <v>897</v>
      </c>
      <c r="D15" s="354" t="s">
        <v>899</v>
      </c>
      <c r="E15" s="354" t="s">
        <v>2622</v>
      </c>
      <c r="F15" s="361" t="s">
        <v>9873</v>
      </c>
      <c r="G15" s="355" t="s">
        <v>10857</v>
      </c>
      <c r="H15" s="355" t="s">
        <v>10858</v>
      </c>
      <c r="I15" s="355" t="s">
        <v>10859</v>
      </c>
      <c r="J15" s="354" t="s">
        <v>10860</v>
      </c>
      <c r="K15" s="355" t="s">
        <v>10861</v>
      </c>
      <c r="L15" s="356" t="s">
        <v>10791</v>
      </c>
      <c r="M15" s="356" t="s">
        <v>10791</v>
      </c>
      <c r="N15" s="399" t="s">
        <v>11944</v>
      </c>
    </row>
    <row r="16" spans="1:14" ht="72" hidden="1" customHeight="1">
      <c r="A16" s="360" t="s">
        <v>10862</v>
      </c>
      <c r="B16" s="400" t="s">
        <v>1506</v>
      </c>
      <c r="C16" s="354" t="s">
        <v>897</v>
      </c>
      <c r="D16" s="354" t="s">
        <v>899</v>
      </c>
      <c r="E16" s="354" t="s">
        <v>2622</v>
      </c>
      <c r="F16" s="361" t="s">
        <v>9873</v>
      </c>
      <c r="G16" s="355" t="s">
        <v>10857</v>
      </c>
      <c r="H16" s="355" t="s">
        <v>10863</v>
      </c>
      <c r="I16" s="355" t="s">
        <v>10864</v>
      </c>
      <c r="J16" s="354" t="s">
        <v>10832</v>
      </c>
      <c r="K16" s="355" t="s">
        <v>10865</v>
      </c>
      <c r="L16" s="356" t="s">
        <v>10855</v>
      </c>
      <c r="M16" s="356" t="s">
        <v>10866</v>
      </c>
      <c r="N16" s="399" t="s">
        <v>11944</v>
      </c>
    </row>
    <row r="17" spans="1:14" ht="72" hidden="1" customHeight="1">
      <c r="A17" s="362"/>
      <c r="B17" s="400" t="s">
        <v>1506</v>
      </c>
      <c r="C17" s="354" t="s">
        <v>897</v>
      </c>
      <c r="D17" s="354" t="s">
        <v>899</v>
      </c>
      <c r="E17" s="354" t="s">
        <v>2622</v>
      </c>
      <c r="F17" s="361" t="s">
        <v>9875</v>
      </c>
      <c r="G17" s="355" t="s">
        <v>10867</v>
      </c>
      <c r="H17" s="355" t="s">
        <v>10868</v>
      </c>
      <c r="I17" s="355" t="s">
        <v>10869</v>
      </c>
      <c r="J17" s="354" t="s">
        <v>10870</v>
      </c>
      <c r="K17" s="355" t="s">
        <v>10861</v>
      </c>
      <c r="L17" s="356" t="s">
        <v>10871</v>
      </c>
      <c r="M17" s="356" t="s">
        <v>10872</v>
      </c>
      <c r="N17" s="399" t="s">
        <v>11944</v>
      </c>
    </row>
    <row r="18" spans="1:14" ht="72" hidden="1" customHeight="1">
      <c r="A18" s="362"/>
      <c r="B18" s="400" t="s">
        <v>1506</v>
      </c>
      <c r="C18" s="354" t="s">
        <v>897</v>
      </c>
      <c r="D18" s="354" t="s">
        <v>899</v>
      </c>
      <c r="E18" s="354" t="s">
        <v>2622</v>
      </c>
      <c r="F18" s="361" t="s">
        <v>9875</v>
      </c>
      <c r="G18" s="355" t="s">
        <v>10873</v>
      </c>
      <c r="H18" s="355" t="s">
        <v>10874</v>
      </c>
      <c r="I18" s="355" t="s">
        <v>10875</v>
      </c>
      <c r="J18" s="354" t="s">
        <v>10832</v>
      </c>
      <c r="K18" s="355" t="s">
        <v>10876</v>
      </c>
      <c r="L18" s="356" t="s">
        <v>10877</v>
      </c>
      <c r="M18" s="356" t="s">
        <v>10800</v>
      </c>
      <c r="N18" s="399" t="s">
        <v>11944</v>
      </c>
    </row>
    <row r="19" spans="1:14" ht="72" hidden="1" customHeight="1">
      <c r="A19" s="362"/>
      <c r="B19" s="400" t="s">
        <v>1506</v>
      </c>
      <c r="C19" s="354" t="s">
        <v>897</v>
      </c>
      <c r="D19" s="354" t="s">
        <v>899</v>
      </c>
      <c r="E19" s="354" t="s">
        <v>2622</v>
      </c>
      <c r="F19" s="361" t="s">
        <v>9879</v>
      </c>
      <c r="G19" s="355" t="s">
        <v>10878</v>
      </c>
      <c r="H19" s="355" t="s">
        <v>10879</v>
      </c>
      <c r="I19" s="355" t="s">
        <v>10880</v>
      </c>
      <c r="J19" s="354" t="s">
        <v>10832</v>
      </c>
      <c r="K19" s="355" t="s">
        <v>10881</v>
      </c>
      <c r="L19" s="356" t="s">
        <v>10882</v>
      </c>
      <c r="M19" s="356" t="s">
        <v>10883</v>
      </c>
      <c r="N19" s="399" t="s">
        <v>11944</v>
      </c>
    </row>
    <row r="20" spans="1:14" ht="72" hidden="1" customHeight="1">
      <c r="A20" s="362"/>
      <c r="B20" s="400" t="s">
        <v>1506</v>
      </c>
      <c r="C20" s="354" t="s">
        <v>897</v>
      </c>
      <c r="D20" s="354" t="s">
        <v>899</v>
      </c>
      <c r="E20" s="354" t="s">
        <v>2622</v>
      </c>
      <c r="F20" s="361" t="s">
        <v>9879</v>
      </c>
      <c r="G20" s="355" t="s">
        <v>10878</v>
      </c>
      <c r="H20" s="355" t="s">
        <v>10884</v>
      </c>
      <c r="I20" s="355" t="s">
        <v>10885</v>
      </c>
      <c r="J20" s="354" t="s">
        <v>10886</v>
      </c>
      <c r="K20" s="355" t="s">
        <v>10887</v>
      </c>
      <c r="L20" s="356" t="s">
        <v>10791</v>
      </c>
      <c r="M20" s="356" t="s">
        <v>10791</v>
      </c>
      <c r="N20" s="399" t="s">
        <v>11944</v>
      </c>
    </row>
    <row r="21" spans="1:14" ht="102" hidden="1" customHeight="1">
      <c r="A21" s="362"/>
      <c r="B21" s="400" t="s">
        <v>1506</v>
      </c>
      <c r="C21" s="354" t="s">
        <v>897</v>
      </c>
      <c r="D21" s="354" t="s">
        <v>899</v>
      </c>
      <c r="E21" s="354" t="s">
        <v>2622</v>
      </c>
      <c r="F21" s="361" t="s">
        <v>9883</v>
      </c>
      <c r="G21" s="355" t="s">
        <v>10888</v>
      </c>
      <c r="H21" s="355" t="s">
        <v>10889</v>
      </c>
      <c r="I21" s="355" t="s">
        <v>10890</v>
      </c>
      <c r="J21" s="354" t="s">
        <v>10832</v>
      </c>
      <c r="K21" s="355" t="s">
        <v>10891</v>
      </c>
      <c r="L21" s="356" t="s">
        <v>10791</v>
      </c>
      <c r="M21" s="356" t="s">
        <v>10791</v>
      </c>
      <c r="N21" s="399" t="s">
        <v>11944</v>
      </c>
    </row>
    <row r="22" spans="1:14" ht="102" hidden="1" customHeight="1">
      <c r="A22" s="362"/>
      <c r="B22" s="400" t="s">
        <v>1506</v>
      </c>
      <c r="C22" s="354" t="s">
        <v>897</v>
      </c>
      <c r="D22" s="354" t="s">
        <v>899</v>
      </c>
      <c r="E22" s="354" t="s">
        <v>2622</v>
      </c>
      <c r="F22" s="361" t="s">
        <v>9883</v>
      </c>
      <c r="G22" s="355" t="s">
        <v>10892</v>
      </c>
      <c r="H22" s="355" t="s">
        <v>10893</v>
      </c>
      <c r="I22" s="355" t="s">
        <v>10894</v>
      </c>
      <c r="J22" s="354" t="s">
        <v>10832</v>
      </c>
      <c r="K22" s="355" t="s">
        <v>10895</v>
      </c>
      <c r="L22" s="356" t="s">
        <v>10896</v>
      </c>
      <c r="M22" s="356" t="s">
        <v>10896</v>
      </c>
      <c r="N22" s="399" t="s">
        <v>11944</v>
      </c>
    </row>
    <row r="23" spans="1:14" ht="72" hidden="1" customHeight="1">
      <c r="A23" s="360" t="s">
        <v>10897</v>
      </c>
      <c r="B23" s="400" t="s">
        <v>1506</v>
      </c>
      <c r="C23" s="354" t="s">
        <v>897</v>
      </c>
      <c r="D23" s="354" t="s">
        <v>899</v>
      </c>
      <c r="E23" s="354" t="s">
        <v>2622</v>
      </c>
      <c r="F23" s="361" t="s">
        <v>9890</v>
      </c>
      <c r="G23" s="355" t="s">
        <v>10898</v>
      </c>
      <c r="H23" s="355" t="s">
        <v>10899</v>
      </c>
      <c r="I23" s="355" t="s">
        <v>10900</v>
      </c>
      <c r="J23" s="354" t="s">
        <v>10886</v>
      </c>
      <c r="K23" s="354" t="s">
        <v>10901</v>
      </c>
      <c r="L23" s="356" t="s">
        <v>10902</v>
      </c>
      <c r="M23" s="356" t="s">
        <v>10902</v>
      </c>
      <c r="N23" s="399" t="s">
        <v>11944</v>
      </c>
    </row>
    <row r="24" spans="1:14" ht="72" hidden="1" customHeight="1">
      <c r="A24" s="360" t="s">
        <v>10897</v>
      </c>
      <c r="B24" s="400" t="s">
        <v>1506</v>
      </c>
      <c r="C24" s="354" t="s">
        <v>897</v>
      </c>
      <c r="D24" s="354" t="s">
        <v>899</v>
      </c>
      <c r="E24" s="354" t="s">
        <v>2622</v>
      </c>
      <c r="F24" s="361" t="s">
        <v>9890</v>
      </c>
      <c r="G24" s="355" t="s">
        <v>10903</v>
      </c>
      <c r="H24" s="355" t="s">
        <v>10904</v>
      </c>
      <c r="I24" s="355" t="s">
        <v>10905</v>
      </c>
      <c r="J24" s="354" t="s">
        <v>10832</v>
      </c>
      <c r="K24" s="354" t="s">
        <v>10906</v>
      </c>
      <c r="L24" s="356"/>
      <c r="M24" s="356" t="s">
        <v>10800</v>
      </c>
      <c r="N24" s="399" t="s">
        <v>11944</v>
      </c>
    </row>
    <row r="25" spans="1:14" ht="72" hidden="1" customHeight="1">
      <c r="A25" s="362"/>
      <c r="B25" s="400" t="s">
        <v>1506</v>
      </c>
      <c r="C25" s="354" t="s">
        <v>897</v>
      </c>
      <c r="D25" s="354" t="s">
        <v>899</v>
      </c>
      <c r="E25" s="354" t="s">
        <v>2622</v>
      </c>
      <c r="F25" s="361" t="s">
        <v>9895</v>
      </c>
      <c r="G25" s="355" t="s">
        <v>10907</v>
      </c>
      <c r="H25" s="355" t="s">
        <v>10908</v>
      </c>
      <c r="I25" s="355" t="s">
        <v>10909</v>
      </c>
      <c r="J25" s="354" t="s">
        <v>10910</v>
      </c>
      <c r="K25" s="354" t="s">
        <v>10911</v>
      </c>
      <c r="L25" s="356" t="s">
        <v>10855</v>
      </c>
      <c r="M25" s="356" t="s">
        <v>10855</v>
      </c>
      <c r="N25" s="399" t="s">
        <v>11944</v>
      </c>
    </row>
    <row r="26" spans="1:14" ht="72" hidden="1" customHeight="1">
      <c r="A26" s="362"/>
      <c r="B26" s="400" t="s">
        <v>1506</v>
      </c>
      <c r="C26" s="354" t="s">
        <v>897</v>
      </c>
      <c r="D26" s="354" t="s">
        <v>899</v>
      </c>
      <c r="E26" s="354" t="s">
        <v>2622</v>
      </c>
      <c r="F26" s="361" t="s">
        <v>9895</v>
      </c>
      <c r="G26" s="355" t="s">
        <v>10907</v>
      </c>
      <c r="H26" s="355" t="s">
        <v>10912</v>
      </c>
      <c r="I26" s="355" t="s">
        <v>10913</v>
      </c>
      <c r="J26" s="354" t="s">
        <v>10832</v>
      </c>
      <c r="K26" s="354" t="s">
        <v>10914</v>
      </c>
      <c r="L26" s="356" t="s">
        <v>10800</v>
      </c>
      <c r="M26" s="356" t="s">
        <v>10800</v>
      </c>
      <c r="N26" s="399" t="s">
        <v>11944</v>
      </c>
    </row>
    <row r="27" spans="1:14" ht="72" hidden="1" customHeight="1">
      <c r="A27" s="360" t="s">
        <v>10915</v>
      </c>
      <c r="B27" s="400" t="s">
        <v>1506</v>
      </c>
      <c r="C27" s="354" t="s">
        <v>897</v>
      </c>
      <c r="D27" s="354" t="s">
        <v>899</v>
      </c>
      <c r="E27" s="354" t="s">
        <v>2622</v>
      </c>
      <c r="F27" s="361" t="s">
        <v>9898</v>
      </c>
      <c r="G27" s="355" t="s">
        <v>10916</v>
      </c>
      <c r="H27" s="355" t="s">
        <v>10917</v>
      </c>
      <c r="I27" s="355" t="s">
        <v>10918</v>
      </c>
      <c r="J27" s="354" t="s">
        <v>10919</v>
      </c>
      <c r="K27" s="354" t="s">
        <v>10911</v>
      </c>
      <c r="L27" s="356" t="s">
        <v>10855</v>
      </c>
      <c r="M27" s="356" t="s">
        <v>10855</v>
      </c>
      <c r="N27" s="399" t="s">
        <v>11944</v>
      </c>
    </row>
    <row r="28" spans="1:14" ht="72" hidden="1" customHeight="1">
      <c r="A28" s="360" t="s">
        <v>10920</v>
      </c>
      <c r="B28" s="400" t="s">
        <v>1506</v>
      </c>
      <c r="C28" s="354" t="s">
        <v>897</v>
      </c>
      <c r="D28" s="354" t="s">
        <v>899</v>
      </c>
      <c r="E28" s="354" t="s">
        <v>2622</v>
      </c>
      <c r="F28" s="361" t="s">
        <v>9898</v>
      </c>
      <c r="G28" s="355" t="s">
        <v>10916</v>
      </c>
      <c r="H28" s="355" t="s">
        <v>10921</v>
      </c>
      <c r="I28" s="355" t="s">
        <v>10922</v>
      </c>
      <c r="J28" s="354" t="s">
        <v>10832</v>
      </c>
      <c r="K28" s="354" t="s">
        <v>10923</v>
      </c>
      <c r="L28" s="356" t="s">
        <v>10800</v>
      </c>
      <c r="M28" s="356" t="s">
        <v>10800</v>
      </c>
      <c r="N28" s="399" t="s">
        <v>11944</v>
      </c>
    </row>
    <row r="29" spans="1:14" ht="72" hidden="1" customHeight="1">
      <c r="A29" s="362"/>
      <c r="B29" s="400" t="s">
        <v>1506</v>
      </c>
      <c r="C29" s="354" t="s">
        <v>897</v>
      </c>
      <c r="D29" s="354" t="s">
        <v>899</v>
      </c>
      <c r="E29" s="354" t="s">
        <v>2622</v>
      </c>
      <c r="F29" s="361" t="s">
        <v>9902</v>
      </c>
      <c r="G29" s="355" t="s">
        <v>10924</v>
      </c>
      <c r="H29" s="355" t="s">
        <v>10925</v>
      </c>
      <c r="I29" s="355" t="s">
        <v>10926</v>
      </c>
      <c r="J29" s="354" t="s">
        <v>10832</v>
      </c>
      <c r="K29" s="354" t="s">
        <v>10927</v>
      </c>
      <c r="L29" s="356" t="s">
        <v>10855</v>
      </c>
      <c r="M29" s="356" t="s">
        <v>10855</v>
      </c>
      <c r="N29" s="399" t="s">
        <v>11944</v>
      </c>
    </row>
    <row r="30" spans="1:14" ht="72" hidden="1" customHeight="1">
      <c r="A30" s="360" t="s">
        <v>10928</v>
      </c>
      <c r="B30" s="400" t="s">
        <v>1506</v>
      </c>
      <c r="C30" s="354" t="s">
        <v>897</v>
      </c>
      <c r="D30" s="354" t="s">
        <v>899</v>
      </c>
      <c r="E30" s="354" t="s">
        <v>2622</v>
      </c>
      <c r="F30" s="361" t="s">
        <v>9902</v>
      </c>
      <c r="G30" s="355" t="s">
        <v>10924</v>
      </c>
      <c r="H30" s="355" t="s">
        <v>10929</v>
      </c>
      <c r="I30" s="355" t="s">
        <v>10930</v>
      </c>
      <c r="J30" s="354" t="s">
        <v>10832</v>
      </c>
      <c r="K30" s="354" t="s">
        <v>10923</v>
      </c>
      <c r="L30" s="356" t="s">
        <v>10800</v>
      </c>
      <c r="M30" s="356" t="s">
        <v>10791</v>
      </c>
      <c r="N30" s="399" t="s">
        <v>11944</v>
      </c>
    </row>
    <row r="31" spans="1:14" ht="72" hidden="1" customHeight="1">
      <c r="A31" s="362"/>
      <c r="B31" s="400" t="e">
        <v>#N/A</v>
      </c>
      <c r="C31" s="354" t="s">
        <v>631</v>
      </c>
      <c r="D31" s="354" t="s">
        <v>508</v>
      </c>
      <c r="E31" s="354" t="s">
        <v>10931</v>
      </c>
      <c r="F31" s="361" t="s">
        <v>9905</v>
      </c>
      <c r="G31" s="355" t="s">
        <v>10932</v>
      </c>
      <c r="H31" s="355" t="s">
        <v>10933</v>
      </c>
      <c r="I31" s="355" t="s">
        <v>10934</v>
      </c>
      <c r="J31" s="354" t="s">
        <v>10832</v>
      </c>
      <c r="K31" s="355" t="s">
        <v>10935</v>
      </c>
      <c r="L31" s="356" t="s">
        <v>10936</v>
      </c>
      <c r="M31" s="356" t="s">
        <v>10936</v>
      </c>
      <c r="N31" s="399" t="s">
        <v>11944</v>
      </c>
    </row>
    <row r="32" spans="1:14" ht="72" hidden="1" customHeight="1">
      <c r="A32" s="362"/>
      <c r="B32" s="400" t="s">
        <v>677</v>
      </c>
      <c r="C32" s="354" t="s">
        <v>679</v>
      </c>
      <c r="D32" s="354" t="s">
        <v>682</v>
      </c>
      <c r="E32" s="354" t="s">
        <v>2632</v>
      </c>
      <c r="F32" s="361" t="s">
        <v>9915</v>
      </c>
      <c r="G32" s="355" t="s">
        <v>10937</v>
      </c>
      <c r="H32" s="355" t="s">
        <v>10938</v>
      </c>
      <c r="I32" s="355" t="s">
        <v>10939</v>
      </c>
      <c r="J32" s="363" t="s">
        <v>10832</v>
      </c>
      <c r="K32" s="355" t="s">
        <v>10940</v>
      </c>
      <c r="L32" s="356" t="s">
        <v>10941</v>
      </c>
      <c r="M32" s="356" t="s">
        <v>10942</v>
      </c>
      <c r="N32" s="399" t="s">
        <v>11944</v>
      </c>
    </row>
    <row r="33" spans="1:14" ht="72" hidden="1" customHeight="1">
      <c r="A33" s="362"/>
      <c r="B33" s="400" t="s">
        <v>677</v>
      </c>
      <c r="C33" s="354" t="s">
        <v>679</v>
      </c>
      <c r="D33" s="354" t="s">
        <v>682</v>
      </c>
      <c r="E33" s="354" t="s">
        <v>2632</v>
      </c>
      <c r="F33" s="361" t="s">
        <v>9915</v>
      </c>
      <c r="G33" s="355" t="s">
        <v>10943</v>
      </c>
      <c r="H33" s="355" t="s">
        <v>10944</v>
      </c>
      <c r="I33" s="355" t="s">
        <v>10945</v>
      </c>
      <c r="J33" s="363" t="s">
        <v>10832</v>
      </c>
      <c r="K33" s="355" t="s">
        <v>10946</v>
      </c>
      <c r="L33" s="356" t="s">
        <v>10800</v>
      </c>
      <c r="M33" s="356" t="s">
        <v>10800</v>
      </c>
      <c r="N33" s="399" t="s">
        <v>11944</v>
      </c>
    </row>
    <row r="34" spans="1:14" ht="72" hidden="1" customHeight="1">
      <c r="A34" s="362"/>
      <c r="B34" s="400" t="s">
        <v>677</v>
      </c>
      <c r="C34" s="354" t="s">
        <v>679</v>
      </c>
      <c r="D34" s="354" t="s">
        <v>682</v>
      </c>
      <c r="E34" s="354" t="s">
        <v>2632</v>
      </c>
      <c r="F34" s="361" t="s">
        <v>9919</v>
      </c>
      <c r="G34" s="355" t="s">
        <v>10947</v>
      </c>
      <c r="H34" s="355" t="s">
        <v>10948</v>
      </c>
      <c r="I34" s="355" t="s">
        <v>10949</v>
      </c>
      <c r="J34" s="363" t="s">
        <v>10832</v>
      </c>
      <c r="K34" s="355" t="s">
        <v>10950</v>
      </c>
      <c r="L34" s="356" t="s">
        <v>10800</v>
      </c>
      <c r="M34" s="356" t="s">
        <v>10800</v>
      </c>
      <c r="N34" s="399" t="s">
        <v>11944</v>
      </c>
    </row>
    <row r="35" spans="1:14" ht="72" hidden="1" customHeight="1">
      <c r="A35" s="362"/>
      <c r="B35" s="400" t="s">
        <v>677</v>
      </c>
      <c r="C35" s="354" t="s">
        <v>679</v>
      </c>
      <c r="D35" s="354" t="s">
        <v>682</v>
      </c>
      <c r="E35" s="354" t="s">
        <v>2632</v>
      </c>
      <c r="F35" s="361" t="s">
        <v>9919</v>
      </c>
      <c r="G35" s="355" t="s">
        <v>10951</v>
      </c>
      <c r="H35" s="355" t="s">
        <v>10952</v>
      </c>
      <c r="I35" s="355" t="s">
        <v>10953</v>
      </c>
      <c r="J35" s="363" t="s">
        <v>10832</v>
      </c>
      <c r="K35" s="354" t="s">
        <v>10954</v>
      </c>
      <c r="L35" s="356" t="s">
        <v>10942</v>
      </c>
      <c r="M35" s="356" t="s">
        <v>10942</v>
      </c>
      <c r="N35" s="399" t="s">
        <v>11944</v>
      </c>
    </row>
    <row r="36" spans="1:14" ht="72" customHeight="1">
      <c r="A36" s="407" t="s">
        <v>11988</v>
      </c>
      <c r="B36" s="400" t="s">
        <v>1640</v>
      </c>
      <c r="C36" s="405" t="s">
        <v>11961</v>
      </c>
      <c r="D36" s="354" t="s">
        <v>932</v>
      </c>
      <c r="E36" s="405" t="s">
        <v>11981</v>
      </c>
      <c r="F36" s="361" t="s">
        <v>10418</v>
      </c>
      <c r="G36" s="404" t="s">
        <v>11963</v>
      </c>
      <c r="H36" s="404" t="s">
        <v>11987</v>
      </c>
      <c r="I36" s="404" t="s">
        <v>11989</v>
      </c>
      <c r="J36" s="406" t="s">
        <v>11967</v>
      </c>
      <c r="K36" s="404" t="s">
        <v>11971</v>
      </c>
      <c r="L36" s="408" t="s">
        <v>11972</v>
      </c>
      <c r="M36" s="408" t="s">
        <v>11972</v>
      </c>
      <c r="N36" s="405" t="s">
        <v>11973</v>
      </c>
    </row>
    <row r="37" spans="1:14" ht="72" customHeight="1">
      <c r="A37" s="407" t="s">
        <v>11986</v>
      </c>
      <c r="B37" s="400" t="s">
        <v>1640</v>
      </c>
      <c r="C37" s="405" t="s">
        <v>930</v>
      </c>
      <c r="D37" s="354" t="s">
        <v>932</v>
      </c>
      <c r="E37" s="354" t="s">
        <v>2902</v>
      </c>
      <c r="F37" s="361" t="s">
        <v>10418</v>
      </c>
      <c r="G37" s="404" t="s">
        <v>11945</v>
      </c>
      <c r="H37" s="404" t="s">
        <v>11990</v>
      </c>
      <c r="I37" s="404" t="s">
        <v>11991</v>
      </c>
      <c r="J37" s="406" t="s">
        <v>11967</v>
      </c>
      <c r="K37" s="404" t="s">
        <v>11976</v>
      </c>
      <c r="L37" s="408" t="s">
        <v>11977</v>
      </c>
      <c r="M37" s="408" t="s">
        <v>11978</v>
      </c>
      <c r="N37" s="405" t="s">
        <v>11979</v>
      </c>
    </row>
    <row r="38" spans="1:14" ht="72" customHeight="1">
      <c r="A38" s="407" t="s">
        <v>11984</v>
      </c>
      <c r="B38" s="400" t="s">
        <v>1643</v>
      </c>
      <c r="C38" s="405" t="s">
        <v>11992</v>
      </c>
      <c r="D38" s="405" t="s">
        <v>11980</v>
      </c>
      <c r="E38" s="405" t="s">
        <v>11982</v>
      </c>
      <c r="F38" s="361" t="s">
        <v>10418</v>
      </c>
      <c r="G38" s="355" t="s">
        <v>11945</v>
      </c>
      <c r="H38" s="404" t="s">
        <v>11993</v>
      </c>
      <c r="I38" s="404" t="s">
        <v>11994</v>
      </c>
      <c r="J38" s="406" t="s">
        <v>11967</v>
      </c>
      <c r="K38" s="404" t="s">
        <v>11971</v>
      </c>
      <c r="L38" s="408" t="s">
        <v>11972</v>
      </c>
      <c r="M38" s="408" t="s">
        <v>11972</v>
      </c>
      <c r="N38" s="405" t="s">
        <v>11997</v>
      </c>
    </row>
    <row r="39" spans="1:14" ht="72" customHeight="1">
      <c r="A39" s="407" t="s">
        <v>11985</v>
      </c>
      <c r="B39" s="400" t="s">
        <v>1643</v>
      </c>
      <c r="C39" s="405" t="s">
        <v>11983</v>
      </c>
      <c r="D39" s="405" t="s">
        <v>11980</v>
      </c>
      <c r="E39" s="405" t="s">
        <v>11982</v>
      </c>
      <c r="F39" s="361" t="s">
        <v>10418</v>
      </c>
      <c r="G39" s="355" t="s">
        <v>11945</v>
      </c>
      <c r="H39" s="404" t="s">
        <v>11995</v>
      </c>
      <c r="I39" s="404" t="s">
        <v>11996</v>
      </c>
      <c r="J39" s="406" t="s">
        <v>11967</v>
      </c>
      <c r="K39" s="404" t="s">
        <v>11976</v>
      </c>
      <c r="L39" s="408" t="s">
        <v>11977</v>
      </c>
      <c r="M39" s="408" t="s">
        <v>11978</v>
      </c>
      <c r="N39" s="405" t="s">
        <v>11997</v>
      </c>
    </row>
    <row r="40" spans="1:14" ht="72" customHeight="1">
      <c r="A40" s="407" t="s">
        <v>11969</v>
      </c>
      <c r="B40" s="400" t="s">
        <v>923</v>
      </c>
      <c r="C40" s="354" t="s">
        <v>925</v>
      </c>
      <c r="D40" s="354" t="s">
        <v>927</v>
      </c>
      <c r="E40" s="354" t="s">
        <v>2891</v>
      </c>
      <c r="F40" s="361" t="s">
        <v>10418</v>
      </c>
      <c r="G40" s="355" t="s">
        <v>11945</v>
      </c>
      <c r="H40" s="404" t="s">
        <v>12000</v>
      </c>
      <c r="I40" s="404" t="s">
        <v>12001</v>
      </c>
      <c r="J40" s="363" t="s">
        <v>11966</v>
      </c>
      <c r="K40" s="354" t="s">
        <v>11970</v>
      </c>
      <c r="L40" s="408" t="s">
        <v>11972</v>
      </c>
      <c r="M40" s="408" t="s">
        <v>11972</v>
      </c>
      <c r="N40" s="405" t="s">
        <v>11979</v>
      </c>
    </row>
    <row r="41" spans="1:14" ht="72" customHeight="1">
      <c r="A41" s="362" t="s">
        <v>11974</v>
      </c>
      <c r="B41" s="400" t="s">
        <v>923</v>
      </c>
      <c r="C41" s="405" t="s">
        <v>12009</v>
      </c>
      <c r="D41" s="354" t="s">
        <v>927</v>
      </c>
      <c r="E41" s="354" t="s">
        <v>2891</v>
      </c>
      <c r="F41" s="361" t="s">
        <v>10418</v>
      </c>
      <c r="G41" s="355" t="s">
        <v>11945</v>
      </c>
      <c r="H41" s="404" t="s">
        <v>11998</v>
      </c>
      <c r="I41" s="404" t="s">
        <v>11999</v>
      </c>
      <c r="J41" s="363" t="s">
        <v>11966</v>
      </c>
      <c r="K41" s="354" t="s">
        <v>11975</v>
      </c>
      <c r="L41" s="408" t="s">
        <v>11977</v>
      </c>
      <c r="M41" s="408" t="s">
        <v>11977</v>
      </c>
      <c r="N41" s="405" t="s">
        <v>12002</v>
      </c>
    </row>
    <row r="42" spans="1:14" ht="72" customHeight="1">
      <c r="A42" s="407" t="s">
        <v>12010</v>
      </c>
      <c r="B42" s="400" t="s">
        <v>1883</v>
      </c>
      <c r="C42" s="405" t="s">
        <v>12003</v>
      </c>
      <c r="D42" s="354" t="s">
        <v>922</v>
      </c>
      <c r="E42" s="354" t="s">
        <v>2899</v>
      </c>
      <c r="F42" s="361" t="s">
        <v>10418</v>
      </c>
      <c r="G42" s="355" t="s">
        <v>11945</v>
      </c>
      <c r="H42" s="404" t="s">
        <v>12005</v>
      </c>
      <c r="I42" s="404" t="s">
        <v>12006</v>
      </c>
      <c r="J42" s="363" t="s">
        <v>11966</v>
      </c>
      <c r="K42" s="354" t="s">
        <v>11970</v>
      </c>
      <c r="L42" s="408" t="s">
        <v>11972</v>
      </c>
      <c r="M42" s="408" t="s">
        <v>11972</v>
      </c>
      <c r="N42" s="405" t="s">
        <v>11979</v>
      </c>
    </row>
    <row r="43" spans="1:14" ht="72" customHeight="1">
      <c r="A43" s="407" t="s">
        <v>11986</v>
      </c>
      <c r="B43" s="400" t="s">
        <v>1883</v>
      </c>
      <c r="C43" s="354" t="s">
        <v>920</v>
      </c>
      <c r="D43" s="354" t="s">
        <v>922</v>
      </c>
      <c r="E43" s="354" t="s">
        <v>2899</v>
      </c>
      <c r="F43" s="361" t="s">
        <v>10418</v>
      </c>
      <c r="G43" s="355" t="s">
        <v>11945</v>
      </c>
      <c r="H43" s="404" t="s">
        <v>12007</v>
      </c>
      <c r="I43" s="404" t="s">
        <v>12008</v>
      </c>
      <c r="J43" s="363" t="s">
        <v>11966</v>
      </c>
      <c r="K43" s="354" t="s">
        <v>11975</v>
      </c>
      <c r="L43" s="408" t="s">
        <v>11977</v>
      </c>
      <c r="M43" s="408" t="s">
        <v>11977</v>
      </c>
      <c r="N43" s="405" t="s">
        <v>12002</v>
      </c>
    </row>
    <row r="44" spans="1:14" ht="72" customHeight="1">
      <c r="A44" s="362" t="s">
        <v>11968</v>
      </c>
      <c r="B44" s="400" t="s">
        <v>9468</v>
      </c>
      <c r="C44" s="405" t="s">
        <v>12011</v>
      </c>
      <c r="D44" s="354" t="s">
        <v>1131</v>
      </c>
      <c r="E44" s="354" t="s">
        <v>2787</v>
      </c>
      <c r="F44" s="361" t="s">
        <v>10418</v>
      </c>
      <c r="G44" s="355" t="s">
        <v>11945</v>
      </c>
      <c r="H44" s="404" t="s">
        <v>12012</v>
      </c>
      <c r="I44" s="404" t="s">
        <v>12013</v>
      </c>
      <c r="J44" s="363" t="s">
        <v>11966</v>
      </c>
      <c r="K44" s="354" t="s">
        <v>11970</v>
      </c>
      <c r="L44" s="408" t="s">
        <v>11972</v>
      </c>
      <c r="M44" s="408" t="s">
        <v>11972</v>
      </c>
      <c r="N44" s="405" t="s">
        <v>11979</v>
      </c>
    </row>
    <row r="45" spans="1:14" ht="72" customHeight="1">
      <c r="A45" s="407" t="s">
        <v>11986</v>
      </c>
      <c r="B45" s="400" t="s">
        <v>9468</v>
      </c>
      <c r="C45" s="354" t="s">
        <v>1130</v>
      </c>
      <c r="D45" s="354" t="s">
        <v>1131</v>
      </c>
      <c r="E45" s="354" t="s">
        <v>2787</v>
      </c>
      <c r="F45" s="361" t="s">
        <v>10418</v>
      </c>
      <c r="G45" s="355" t="s">
        <v>11945</v>
      </c>
      <c r="H45" s="404" t="s">
        <v>12014</v>
      </c>
      <c r="I45" s="404" t="s">
        <v>12015</v>
      </c>
      <c r="J45" s="363" t="s">
        <v>11966</v>
      </c>
      <c r="K45" s="354" t="s">
        <v>11975</v>
      </c>
      <c r="L45" s="408" t="s">
        <v>11977</v>
      </c>
      <c r="M45" s="408" t="s">
        <v>11977</v>
      </c>
      <c r="N45" s="405" t="s">
        <v>12002</v>
      </c>
    </row>
    <row r="46" spans="1:14" ht="72" customHeight="1">
      <c r="A46" s="407" t="s">
        <v>11969</v>
      </c>
      <c r="B46" s="400" t="s">
        <v>2526</v>
      </c>
      <c r="C46" s="405" t="s">
        <v>12016</v>
      </c>
      <c r="D46" s="354" t="s">
        <v>1127</v>
      </c>
      <c r="E46" s="354" t="s">
        <v>2791</v>
      </c>
      <c r="F46" s="361" t="s">
        <v>10418</v>
      </c>
      <c r="G46" s="355" t="s">
        <v>11945</v>
      </c>
      <c r="H46" s="404" t="s">
        <v>12012</v>
      </c>
      <c r="I46" s="404" t="s">
        <v>12020</v>
      </c>
      <c r="J46" s="363" t="s">
        <v>11966</v>
      </c>
      <c r="K46" s="354" t="s">
        <v>11970</v>
      </c>
      <c r="L46" s="408" t="s">
        <v>11972</v>
      </c>
      <c r="M46" s="408" t="s">
        <v>11972</v>
      </c>
      <c r="N46" s="405" t="s">
        <v>11979</v>
      </c>
    </row>
    <row r="47" spans="1:14" ht="72" customHeight="1">
      <c r="A47" s="407" t="s">
        <v>12019</v>
      </c>
      <c r="B47" s="400" t="s">
        <v>2526</v>
      </c>
      <c r="C47" s="405" t="s">
        <v>12016</v>
      </c>
      <c r="D47" s="354" t="s">
        <v>1127</v>
      </c>
      <c r="E47" s="354" t="s">
        <v>2791</v>
      </c>
      <c r="F47" s="361" t="s">
        <v>10418</v>
      </c>
      <c r="G47" s="355" t="s">
        <v>11945</v>
      </c>
      <c r="H47" s="404" t="s">
        <v>12017</v>
      </c>
      <c r="I47" s="404" t="s">
        <v>12018</v>
      </c>
      <c r="J47" s="363" t="s">
        <v>11966</v>
      </c>
      <c r="K47" s="354" t="s">
        <v>11975</v>
      </c>
      <c r="L47" s="408" t="s">
        <v>11977</v>
      </c>
      <c r="M47" s="408" t="s">
        <v>11977</v>
      </c>
      <c r="N47" s="405" t="s">
        <v>12002</v>
      </c>
    </row>
    <row r="48" spans="1:14" ht="72" customHeight="1">
      <c r="A48" s="362" t="s">
        <v>11968</v>
      </c>
      <c r="B48" s="400" t="s">
        <v>912</v>
      </c>
      <c r="C48" s="405" t="s">
        <v>12022</v>
      </c>
      <c r="D48" s="354" t="s">
        <v>916</v>
      </c>
      <c r="E48" s="354" t="s">
        <v>2888</v>
      </c>
      <c r="F48" s="361" t="s">
        <v>10418</v>
      </c>
      <c r="G48" s="355" t="s">
        <v>11945</v>
      </c>
      <c r="H48" s="404" t="s">
        <v>12024</v>
      </c>
      <c r="I48" s="404" t="s">
        <v>12026</v>
      </c>
      <c r="J48" s="363" t="s">
        <v>11966</v>
      </c>
      <c r="K48" s="354" t="s">
        <v>11970</v>
      </c>
      <c r="L48" s="356" t="s">
        <v>10001</v>
      </c>
      <c r="M48" s="356" t="s">
        <v>10001</v>
      </c>
      <c r="N48" s="354" t="s">
        <v>12031</v>
      </c>
    </row>
    <row r="49" spans="1:14" ht="72" customHeight="1">
      <c r="A49" s="407" t="s">
        <v>12019</v>
      </c>
      <c r="B49" s="400" t="s">
        <v>912</v>
      </c>
      <c r="C49" s="405" t="s">
        <v>12021</v>
      </c>
      <c r="D49" s="354" t="s">
        <v>916</v>
      </c>
      <c r="E49" s="354" t="s">
        <v>2888</v>
      </c>
      <c r="F49" s="361" t="s">
        <v>10418</v>
      </c>
      <c r="G49" s="355" t="s">
        <v>11945</v>
      </c>
      <c r="H49" s="404" t="s">
        <v>12028</v>
      </c>
      <c r="I49" s="404" t="s">
        <v>12030</v>
      </c>
      <c r="J49" s="363" t="s">
        <v>11966</v>
      </c>
      <c r="K49" s="354" t="s">
        <v>11975</v>
      </c>
      <c r="L49" s="356" t="s">
        <v>12032</v>
      </c>
      <c r="M49" s="356" t="s">
        <v>12032</v>
      </c>
      <c r="N49" s="354" t="s">
        <v>12031</v>
      </c>
    </row>
    <row r="50" spans="1:14" ht="72" customHeight="1">
      <c r="A50" s="362" t="s">
        <v>11968</v>
      </c>
      <c r="B50" s="400" t="s">
        <v>11959</v>
      </c>
      <c r="C50" s="405" t="s">
        <v>12033</v>
      </c>
      <c r="D50" s="354" t="s">
        <v>948</v>
      </c>
      <c r="E50" s="354" t="s">
        <v>2782</v>
      </c>
      <c r="F50" s="361" t="s">
        <v>10418</v>
      </c>
      <c r="G50" s="355" t="s">
        <v>11945</v>
      </c>
      <c r="H50" s="355" t="s">
        <v>12023</v>
      </c>
      <c r="I50" s="355" t="s">
        <v>12025</v>
      </c>
      <c r="J50" s="363" t="s">
        <v>11966</v>
      </c>
      <c r="K50" s="354" t="s">
        <v>11970</v>
      </c>
      <c r="L50" s="356" t="s">
        <v>10001</v>
      </c>
      <c r="M50" s="356" t="s">
        <v>10001</v>
      </c>
      <c r="N50" s="354" t="s">
        <v>12031</v>
      </c>
    </row>
    <row r="51" spans="1:14" ht="72" customHeight="1">
      <c r="A51" s="362" t="s">
        <v>11974</v>
      </c>
      <c r="B51" s="400" t="s">
        <v>11959</v>
      </c>
      <c r="C51" s="354" t="s">
        <v>946</v>
      </c>
      <c r="D51" s="354" t="s">
        <v>948</v>
      </c>
      <c r="E51" s="354" t="s">
        <v>2782</v>
      </c>
      <c r="F51" s="361" t="s">
        <v>10418</v>
      </c>
      <c r="G51" s="355" t="s">
        <v>11945</v>
      </c>
      <c r="H51" s="355" t="s">
        <v>12027</v>
      </c>
      <c r="I51" s="355" t="s">
        <v>12029</v>
      </c>
      <c r="J51" s="363" t="s">
        <v>11966</v>
      </c>
      <c r="K51" s="354" t="s">
        <v>11975</v>
      </c>
      <c r="L51" s="356" t="s">
        <v>12032</v>
      </c>
      <c r="M51" s="356" t="s">
        <v>12032</v>
      </c>
      <c r="N51" s="354" t="s">
        <v>12031</v>
      </c>
    </row>
    <row r="52" spans="1:14" ht="72" customHeight="1">
      <c r="A52" s="407" t="s">
        <v>12004</v>
      </c>
      <c r="B52" s="400" t="s">
        <v>939</v>
      </c>
      <c r="C52" s="405" t="s">
        <v>12034</v>
      </c>
      <c r="D52" s="354" t="s">
        <v>942</v>
      </c>
      <c r="E52" s="354" t="s">
        <v>2913</v>
      </c>
      <c r="F52" s="361" t="s">
        <v>10418</v>
      </c>
      <c r="G52" s="355" t="s">
        <v>11945</v>
      </c>
      <c r="H52" s="404" t="s">
        <v>12040</v>
      </c>
      <c r="I52" s="404" t="s">
        <v>12042</v>
      </c>
      <c r="J52" s="363" t="s">
        <v>11966</v>
      </c>
      <c r="K52" s="354" t="s">
        <v>11970</v>
      </c>
      <c r="L52" s="356" t="s">
        <v>10001</v>
      </c>
      <c r="M52" s="356" t="s">
        <v>10001</v>
      </c>
      <c r="N52" s="354" t="s">
        <v>12031</v>
      </c>
    </row>
    <row r="53" spans="1:14" ht="72" customHeight="1">
      <c r="A53" s="362" t="s">
        <v>11974</v>
      </c>
      <c r="B53" s="400" t="s">
        <v>939</v>
      </c>
      <c r="C53" s="354" t="s">
        <v>940</v>
      </c>
      <c r="D53" s="354" t="s">
        <v>942</v>
      </c>
      <c r="E53" s="354" t="s">
        <v>2913</v>
      </c>
      <c r="F53" s="361" t="s">
        <v>10418</v>
      </c>
      <c r="G53" s="355" t="s">
        <v>11945</v>
      </c>
      <c r="H53" s="404" t="s">
        <v>12036</v>
      </c>
      <c r="I53" s="404" t="s">
        <v>12038</v>
      </c>
      <c r="J53" s="363" t="s">
        <v>11966</v>
      </c>
      <c r="K53" s="354" t="s">
        <v>11975</v>
      </c>
      <c r="L53" s="356" t="s">
        <v>12032</v>
      </c>
      <c r="M53" s="356" t="s">
        <v>12032</v>
      </c>
      <c r="N53" s="354" t="s">
        <v>12031</v>
      </c>
    </row>
    <row r="54" spans="1:14" ht="72" customHeight="1">
      <c r="A54" s="362" t="s">
        <v>11968</v>
      </c>
      <c r="B54" s="400" t="s">
        <v>2523</v>
      </c>
      <c r="C54" s="405" t="s">
        <v>12043</v>
      </c>
      <c r="D54" s="354" t="s">
        <v>1106</v>
      </c>
      <c r="E54" s="354" t="s">
        <v>2794</v>
      </c>
      <c r="F54" s="361" t="s">
        <v>10418</v>
      </c>
      <c r="G54" s="355" t="s">
        <v>11945</v>
      </c>
      <c r="H54" s="355" t="s">
        <v>12039</v>
      </c>
      <c r="I54" s="355" t="s">
        <v>12041</v>
      </c>
      <c r="J54" s="363" t="s">
        <v>11966</v>
      </c>
      <c r="K54" s="354" t="s">
        <v>11970</v>
      </c>
      <c r="L54" s="356" t="s">
        <v>10001</v>
      </c>
      <c r="M54" s="356" t="s">
        <v>10001</v>
      </c>
      <c r="N54" s="354" t="s">
        <v>12031</v>
      </c>
    </row>
    <row r="55" spans="1:14" ht="72" customHeight="1">
      <c r="A55" s="362" t="s">
        <v>11974</v>
      </c>
      <c r="B55" s="400" t="s">
        <v>2523</v>
      </c>
      <c r="C55" s="354" t="s">
        <v>1105</v>
      </c>
      <c r="D55" s="354" t="s">
        <v>1106</v>
      </c>
      <c r="E55" s="354" t="s">
        <v>2794</v>
      </c>
      <c r="F55" s="361" t="s">
        <v>10418</v>
      </c>
      <c r="G55" s="355" t="s">
        <v>11945</v>
      </c>
      <c r="H55" s="355" t="s">
        <v>12035</v>
      </c>
      <c r="I55" s="355" t="s">
        <v>12037</v>
      </c>
      <c r="J55" s="363" t="s">
        <v>11966</v>
      </c>
      <c r="K55" s="354" t="s">
        <v>11975</v>
      </c>
      <c r="L55" s="356" t="s">
        <v>12032</v>
      </c>
      <c r="M55" s="356" t="s">
        <v>12032</v>
      </c>
      <c r="N55" s="354" t="s">
        <v>12031</v>
      </c>
    </row>
    <row r="56" spans="1:14" ht="72" customHeight="1">
      <c r="A56" s="362" t="s">
        <v>11968</v>
      </c>
      <c r="B56" s="400" t="s">
        <v>907</v>
      </c>
      <c r="C56" s="405" t="s">
        <v>12044</v>
      </c>
      <c r="D56" s="354" t="s">
        <v>911</v>
      </c>
      <c r="E56" s="354" t="s">
        <v>2885</v>
      </c>
      <c r="F56" s="361" t="s">
        <v>10418</v>
      </c>
      <c r="G56" s="355" t="s">
        <v>11945</v>
      </c>
      <c r="H56" s="404" t="s">
        <v>12045</v>
      </c>
      <c r="I56" s="404" t="s">
        <v>12046</v>
      </c>
      <c r="J56" s="363" t="s">
        <v>11966</v>
      </c>
      <c r="K56" s="354" t="s">
        <v>11970</v>
      </c>
      <c r="L56" s="356" t="s">
        <v>10001</v>
      </c>
      <c r="M56" s="356" t="s">
        <v>10001</v>
      </c>
      <c r="N56" s="354" t="s">
        <v>12031</v>
      </c>
    </row>
    <row r="57" spans="1:14" ht="72" customHeight="1">
      <c r="A57" s="407" t="s">
        <v>11986</v>
      </c>
      <c r="B57" s="400" t="s">
        <v>907</v>
      </c>
      <c r="C57" s="354" t="s">
        <v>909</v>
      </c>
      <c r="D57" s="354" t="s">
        <v>911</v>
      </c>
      <c r="E57" s="354" t="s">
        <v>2885</v>
      </c>
      <c r="F57" s="361" t="s">
        <v>10418</v>
      </c>
      <c r="G57" s="355" t="s">
        <v>11945</v>
      </c>
      <c r="H57" s="404" t="s">
        <v>12047</v>
      </c>
      <c r="I57" s="404" t="s">
        <v>12048</v>
      </c>
      <c r="J57" s="363" t="s">
        <v>11966</v>
      </c>
      <c r="K57" s="354" t="s">
        <v>11975</v>
      </c>
      <c r="L57" s="356" t="s">
        <v>12032</v>
      </c>
      <c r="M57" s="356" t="s">
        <v>12032</v>
      </c>
      <c r="N57" s="354" t="s">
        <v>12031</v>
      </c>
    </row>
    <row r="58" spans="1:14" ht="72" customHeight="1">
      <c r="A58" s="362"/>
      <c r="B58" s="400" t="s">
        <v>1247</v>
      </c>
      <c r="C58" s="405" t="s">
        <v>12052</v>
      </c>
      <c r="D58" s="354" t="s">
        <v>766</v>
      </c>
      <c r="E58" s="354" t="s">
        <v>2842</v>
      </c>
      <c r="F58" s="361" t="s">
        <v>10421</v>
      </c>
      <c r="G58" s="404" t="s">
        <v>12049</v>
      </c>
      <c r="H58" s="404" t="s">
        <v>12056</v>
      </c>
      <c r="I58" s="404" t="s">
        <v>12057</v>
      </c>
      <c r="J58" s="363"/>
      <c r="K58" s="404" t="s">
        <v>12055</v>
      </c>
      <c r="L58" s="356"/>
      <c r="M58" s="356"/>
      <c r="N58" s="354"/>
    </row>
    <row r="59" spans="1:14" ht="72" customHeight="1">
      <c r="A59" s="362"/>
      <c r="B59" s="400" t="s">
        <v>1247</v>
      </c>
      <c r="C59" s="354" t="s">
        <v>1077</v>
      </c>
      <c r="D59" s="354" t="s">
        <v>766</v>
      </c>
      <c r="E59" s="354" t="s">
        <v>2842</v>
      </c>
      <c r="F59" s="361" t="s">
        <v>10424</v>
      </c>
      <c r="G59" s="404" t="s">
        <v>12049</v>
      </c>
      <c r="H59" s="355"/>
      <c r="I59" s="355"/>
      <c r="J59" s="363"/>
      <c r="K59" s="354"/>
      <c r="L59" s="356"/>
      <c r="M59" s="356"/>
      <c r="N59" s="354"/>
    </row>
    <row r="60" spans="1:14" ht="72" customHeight="1">
      <c r="A60" s="362"/>
      <c r="B60" s="409" t="s">
        <v>12060</v>
      </c>
      <c r="C60" s="354" t="s">
        <v>891</v>
      </c>
      <c r="D60" s="354" t="s">
        <v>893</v>
      </c>
      <c r="E60" s="354" t="s">
        <v>2662</v>
      </c>
      <c r="F60" s="361" t="s">
        <v>10428</v>
      </c>
      <c r="G60" s="404" t="s">
        <v>12061</v>
      </c>
      <c r="H60" s="404" t="s">
        <v>12063</v>
      </c>
      <c r="I60" s="404" t="s">
        <v>12064</v>
      </c>
      <c r="J60" s="406" t="s">
        <v>12065</v>
      </c>
      <c r="K60" s="405" t="s">
        <v>12062</v>
      </c>
      <c r="L60" s="408" t="s">
        <v>12066</v>
      </c>
      <c r="M60" s="408" t="s">
        <v>11978</v>
      </c>
      <c r="N60" s="405" t="s">
        <v>11997</v>
      </c>
    </row>
    <row r="61" spans="1:14" ht="72" customHeight="1">
      <c r="A61" s="362"/>
      <c r="B61" s="400" t="s">
        <v>1256</v>
      </c>
      <c r="C61" s="354" t="s">
        <v>891</v>
      </c>
      <c r="D61" s="354" t="s">
        <v>893</v>
      </c>
      <c r="E61" s="354" t="s">
        <v>2662</v>
      </c>
      <c r="F61" s="361" t="s">
        <v>10428</v>
      </c>
      <c r="G61" s="355" t="s">
        <v>11946</v>
      </c>
      <c r="H61" s="404" t="s">
        <v>12067</v>
      </c>
      <c r="I61" s="404" t="s">
        <v>12068</v>
      </c>
      <c r="J61" s="406" t="s">
        <v>12065</v>
      </c>
      <c r="K61" s="405" t="s">
        <v>12070</v>
      </c>
      <c r="L61" s="408" t="s">
        <v>12069</v>
      </c>
      <c r="M61" s="408" t="s">
        <v>12069</v>
      </c>
      <c r="N61" s="405" t="s">
        <v>11997</v>
      </c>
    </row>
    <row r="62" spans="1:14" ht="72" customHeight="1">
      <c r="A62" s="362"/>
      <c r="B62" s="400" t="s">
        <v>1256</v>
      </c>
      <c r="C62" s="354" t="s">
        <v>891</v>
      </c>
      <c r="D62" s="354" t="s">
        <v>893</v>
      </c>
      <c r="E62" s="354" t="s">
        <v>2662</v>
      </c>
      <c r="F62" s="361" t="s">
        <v>10431</v>
      </c>
      <c r="G62" s="355" t="s">
        <v>11946</v>
      </c>
      <c r="H62" s="404" t="s">
        <v>12072</v>
      </c>
      <c r="I62" s="404" t="s">
        <v>12073</v>
      </c>
      <c r="J62" s="406" t="s">
        <v>12065</v>
      </c>
      <c r="K62" s="405" t="s">
        <v>12071</v>
      </c>
      <c r="L62" s="408" t="s">
        <v>12074</v>
      </c>
      <c r="M62" s="408" t="s">
        <v>12074</v>
      </c>
      <c r="N62" s="405" t="s">
        <v>11997</v>
      </c>
    </row>
    <row r="63" spans="1:14" ht="72" customHeight="1">
      <c r="A63" s="362"/>
      <c r="B63" s="400" t="s">
        <v>1256</v>
      </c>
      <c r="C63" s="354" t="s">
        <v>891</v>
      </c>
      <c r="D63" s="354" t="s">
        <v>893</v>
      </c>
      <c r="E63" s="354" t="s">
        <v>2662</v>
      </c>
      <c r="F63" s="361" t="s">
        <v>10431</v>
      </c>
      <c r="G63" s="355" t="s">
        <v>11946</v>
      </c>
      <c r="H63" s="404" t="s">
        <v>12076</v>
      </c>
      <c r="I63" s="404" t="s">
        <v>12077</v>
      </c>
      <c r="J63" s="406" t="s">
        <v>12065</v>
      </c>
      <c r="K63" s="405" t="s">
        <v>12075</v>
      </c>
      <c r="L63" s="408" t="s">
        <v>11978</v>
      </c>
      <c r="M63" s="408" t="s">
        <v>11978</v>
      </c>
      <c r="N63" s="405" t="s">
        <v>11979</v>
      </c>
    </row>
    <row r="64" spans="1:14" ht="110.25">
      <c r="A64" s="362"/>
      <c r="B64" s="400" t="s">
        <v>1256</v>
      </c>
      <c r="C64" s="354" t="s">
        <v>891</v>
      </c>
      <c r="D64" s="354" t="s">
        <v>893</v>
      </c>
      <c r="E64" s="354" t="s">
        <v>2662</v>
      </c>
      <c r="F64" s="361" t="s">
        <v>10436</v>
      </c>
      <c r="G64" s="257" t="s">
        <v>12078</v>
      </c>
      <c r="H64" s="404"/>
      <c r="I64" s="404"/>
      <c r="J64" s="406"/>
      <c r="K64" s="405"/>
      <c r="L64" s="408"/>
      <c r="M64" s="408"/>
      <c r="N64" s="405"/>
    </row>
    <row r="65" spans="1:14" ht="110.25">
      <c r="A65" s="362"/>
      <c r="B65" s="400" t="s">
        <v>1256</v>
      </c>
      <c r="C65" s="354" t="s">
        <v>891</v>
      </c>
      <c r="D65" s="354" t="s">
        <v>893</v>
      </c>
      <c r="E65" s="354" t="s">
        <v>2662</v>
      </c>
      <c r="F65" s="361" t="s">
        <v>10436</v>
      </c>
      <c r="G65" s="257" t="s">
        <v>12078</v>
      </c>
      <c r="H65" s="404"/>
      <c r="I65" s="404"/>
      <c r="J65" s="406"/>
      <c r="K65" s="405"/>
      <c r="L65" s="408"/>
      <c r="M65" s="408"/>
      <c r="N65" s="405"/>
    </row>
    <row r="66" spans="1:14" ht="112.5" customHeight="1">
      <c r="A66" s="362"/>
      <c r="B66" s="400" t="s">
        <v>1256</v>
      </c>
      <c r="C66" s="354" t="s">
        <v>891</v>
      </c>
      <c r="D66" s="354" t="s">
        <v>893</v>
      </c>
      <c r="E66" s="354" t="s">
        <v>2662</v>
      </c>
      <c r="F66" s="361" t="s">
        <v>10438</v>
      </c>
      <c r="G66" s="257" t="s">
        <v>10011</v>
      </c>
      <c r="H66" s="355"/>
      <c r="I66" s="355"/>
      <c r="J66" s="363"/>
      <c r="K66" s="354"/>
      <c r="L66" s="356"/>
      <c r="M66" s="356"/>
      <c r="N66" s="354"/>
    </row>
    <row r="67" spans="1:14" ht="72" customHeight="1">
      <c r="A67" s="362"/>
      <c r="B67" s="400" t="s">
        <v>634</v>
      </c>
      <c r="C67" s="354" t="s">
        <v>636</v>
      </c>
      <c r="D67" s="354" t="s">
        <v>638</v>
      </c>
      <c r="E67" s="354" t="s">
        <v>2715</v>
      </c>
      <c r="F67" s="361" t="s">
        <v>10444</v>
      </c>
      <c r="G67" s="355" t="s">
        <v>11947</v>
      </c>
      <c r="H67" s="355"/>
      <c r="I67" s="355"/>
      <c r="J67" s="363"/>
      <c r="K67" s="354"/>
      <c r="L67" s="356"/>
      <c r="M67" s="356"/>
      <c r="N67" s="354"/>
    </row>
    <row r="68" spans="1:14" ht="72" customHeight="1">
      <c r="A68" s="362"/>
      <c r="B68" s="400" t="s">
        <v>1391</v>
      </c>
      <c r="C68" s="354" t="s">
        <v>882</v>
      </c>
      <c r="D68" s="354" t="s">
        <v>884</v>
      </c>
      <c r="E68" s="354" t="s">
        <v>2690</v>
      </c>
      <c r="F68" s="361" t="s">
        <v>10447</v>
      </c>
      <c r="G68" s="355" t="s">
        <v>11948</v>
      </c>
      <c r="H68" s="355"/>
      <c r="I68" s="355"/>
      <c r="J68" s="363"/>
      <c r="K68" s="354"/>
      <c r="L68" s="356"/>
      <c r="M68" s="356"/>
      <c r="N68" s="354"/>
    </row>
    <row r="69" spans="1:14" ht="72" customHeight="1">
      <c r="A69" s="362"/>
      <c r="B69" s="400" t="s">
        <v>11960</v>
      </c>
      <c r="C69" s="354" t="s">
        <v>1010</v>
      </c>
      <c r="D69" s="354" t="s">
        <v>1012</v>
      </c>
      <c r="E69" s="354" t="s">
        <v>2694</v>
      </c>
      <c r="F69" s="361" t="s">
        <v>10450</v>
      </c>
      <c r="G69" s="355" t="s">
        <v>11949</v>
      </c>
      <c r="H69" s="355"/>
      <c r="I69" s="355"/>
      <c r="J69" s="363"/>
      <c r="K69" s="354"/>
      <c r="L69" s="356"/>
      <c r="M69" s="356"/>
      <c r="N69" s="354"/>
    </row>
    <row r="70" spans="1:14" ht="72" customHeight="1">
      <c r="A70" s="362"/>
      <c r="B70" s="400" t="s">
        <v>1060</v>
      </c>
      <c r="C70" s="354" t="s">
        <v>1062</v>
      </c>
      <c r="D70" s="354" t="s">
        <v>1064</v>
      </c>
      <c r="E70" s="354" t="s">
        <v>2656</v>
      </c>
      <c r="F70" s="361" t="s">
        <v>10453</v>
      </c>
      <c r="G70" s="355" t="s">
        <v>11950</v>
      </c>
      <c r="H70" s="355"/>
      <c r="I70" s="355"/>
      <c r="J70" s="363"/>
      <c r="K70" s="354"/>
      <c r="L70" s="356"/>
      <c r="M70" s="356"/>
      <c r="N70" s="354"/>
    </row>
    <row r="71" spans="1:14" ht="72" customHeight="1">
      <c r="A71" s="362"/>
      <c r="B71" s="400" t="s">
        <v>1060</v>
      </c>
      <c r="C71" s="354" t="s">
        <v>1062</v>
      </c>
      <c r="D71" s="354" t="s">
        <v>1064</v>
      </c>
      <c r="E71" s="354" t="s">
        <v>2656</v>
      </c>
      <c r="F71" s="361" t="s">
        <v>10457</v>
      </c>
      <c r="G71" s="355" t="s">
        <v>11950</v>
      </c>
      <c r="H71" s="355"/>
      <c r="I71" s="355"/>
      <c r="J71" s="363"/>
      <c r="K71" s="354"/>
      <c r="L71" s="356"/>
      <c r="M71" s="356"/>
      <c r="N71" s="354"/>
    </row>
    <row r="72" spans="1:14" ht="72" customHeight="1">
      <c r="A72" s="362"/>
      <c r="B72" s="400" t="s">
        <v>646</v>
      </c>
      <c r="C72" s="354" t="s">
        <v>648</v>
      </c>
      <c r="D72" s="354" t="s">
        <v>651</v>
      </c>
      <c r="E72" s="354" t="s">
        <v>2658</v>
      </c>
      <c r="F72" s="361" t="s">
        <v>10460</v>
      </c>
      <c r="G72" s="355" t="s">
        <v>11951</v>
      </c>
      <c r="H72" s="355"/>
      <c r="I72" s="355"/>
      <c r="J72" s="363"/>
      <c r="K72" s="354"/>
      <c r="L72" s="356"/>
      <c r="M72" s="356"/>
      <c r="N72" s="354"/>
    </row>
    <row r="73" spans="1:14" ht="72" customHeight="1">
      <c r="A73" s="362"/>
      <c r="B73" s="400" t="s">
        <v>2286</v>
      </c>
      <c r="C73" s="354" t="s">
        <v>970</v>
      </c>
      <c r="D73" s="354" t="s">
        <v>972</v>
      </c>
      <c r="E73" s="354" t="s">
        <v>2678</v>
      </c>
      <c r="F73" s="361" t="s">
        <v>10464</v>
      </c>
      <c r="G73" s="355" t="s">
        <v>11952</v>
      </c>
      <c r="H73" s="355"/>
      <c r="I73" s="355"/>
      <c r="J73" s="363"/>
      <c r="K73" s="354"/>
      <c r="L73" s="356"/>
      <c r="M73" s="356"/>
      <c r="N73" s="354"/>
    </row>
    <row r="74" spans="1:14" ht="72" customHeight="1">
      <c r="A74" s="362"/>
      <c r="B74" s="400" t="s">
        <v>2010</v>
      </c>
      <c r="C74" s="354" t="s">
        <v>1068</v>
      </c>
      <c r="D74" s="354" t="s">
        <v>1070</v>
      </c>
      <c r="E74" s="354" t="s">
        <v>2906</v>
      </c>
      <c r="F74" s="361" t="s">
        <v>10466</v>
      </c>
      <c r="G74" s="355" t="s">
        <v>11953</v>
      </c>
      <c r="H74" s="355"/>
      <c r="I74" s="355"/>
      <c r="J74" s="363"/>
      <c r="K74" s="354"/>
      <c r="L74" s="356"/>
      <c r="M74" s="356"/>
      <c r="N74" s="354"/>
    </row>
    <row r="75" spans="1:14" ht="72" customHeight="1">
      <c r="A75" s="362"/>
      <c r="B75" s="400" t="s">
        <v>2010</v>
      </c>
      <c r="C75" s="354" t="s">
        <v>1068</v>
      </c>
      <c r="D75" s="354" t="s">
        <v>1070</v>
      </c>
      <c r="E75" s="354" t="s">
        <v>2906</v>
      </c>
      <c r="F75" s="361" t="s">
        <v>10469</v>
      </c>
      <c r="G75" s="355" t="s">
        <v>11953</v>
      </c>
      <c r="H75" s="355"/>
      <c r="I75" s="355"/>
      <c r="J75" s="363"/>
      <c r="K75" s="354"/>
      <c r="L75" s="356"/>
      <c r="M75" s="356"/>
      <c r="N75" s="354"/>
    </row>
    <row r="76" spans="1:14" ht="72" customHeight="1">
      <c r="A76" s="362"/>
      <c r="B76" s="400" t="s">
        <v>2010</v>
      </c>
      <c r="C76" s="354" t="s">
        <v>1068</v>
      </c>
      <c r="D76" s="354" t="s">
        <v>1070</v>
      </c>
      <c r="E76" s="354" t="s">
        <v>2906</v>
      </c>
      <c r="F76" s="361" t="s">
        <v>10471</v>
      </c>
      <c r="G76" s="355" t="s">
        <v>11953</v>
      </c>
      <c r="H76" s="355"/>
      <c r="I76" s="355"/>
      <c r="J76" s="363"/>
      <c r="K76" s="354"/>
      <c r="L76" s="356"/>
      <c r="M76" s="356"/>
      <c r="N76" s="354"/>
    </row>
    <row r="77" spans="1:14" ht="72" customHeight="1">
      <c r="A77" s="362"/>
      <c r="B77" s="400" t="s">
        <v>2010</v>
      </c>
      <c r="C77" s="354" t="s">
        <v>1068</v>
      </c>
      <c r="D77" s="354" t="s">
        <v>1070</v>
      </c>
      <c r="E77" s="354" t="s">
        <v>2906</v>
      </c>
      <c r="F77" s="361" t="s">
        <v>10474</v>
      </c>
      <c r="G77" s="355" t="s">
        <v>11953</v>
      </c>
      <c r="H77" s="355"/>
      <c r="I77" s="355"/>
      <c r="J77" s="363"/>
      <c r="K77" s="354"/>
      <c r="L77" s="356"/>
      <c r="M77" s="356"/>
      <c r="N77" s="354"/>
    </row>
    <row r="78" spans="1:14" ht="72" customHeight="1">
      <c r="A78" s="362"/>
      <c r="B78" s="400" t="s">
        <v>2010</v>
      </c>
      <c r="C78" s="354" t="s">
        <v>1068</v>
      </c>
      <c r="D78" s="354" t="s">
        <v>1070</v>
      </c>
      <c r="E78" s="354" t="s">
        <v>2906</v>
      </c>
      <c r="F78" s="361" t="s">
        <v>10476</v>
      </c>
      <c r="G78" s="355" t="s">
        <v>11953</v>
      </c>
      <c r="H78" s="355"/>
      <c r="I78" s="355"/>
      <c r="J78" s="363"/>
      <c r="K78" s="354"/>
      <c r="L78" s="356"/>
      <c r="M78" s="356"/>
      <c r="N78" s="354"/>
    </row>
    <row r="79" spans="1:14" ht="72" customHeight="1">
      <c r="A79" s="362"/>
      <c r="B79" s="400" t="s">
        <v>640</v>
      </c>
      <c r="C79" s="354" t="s">
        <v>642</v>
      </c>
      <c r="D79" s="354" t="s">
        <v>644</v>
      </c>
      <c r="E79" s="354" t="s">
        <v>2639</v>
      </c>
      <c r="F79" s="361" t="s">
        <v>10955</v>
      </c>
      <c r="G79" s="355" t="s">
        <v>11954</v>
      </c>
      <c r="H79" s="355"/>
      <c r="I79" s="355"/>
      <c r="J79" s="363"/>
      <c r="K79" s="354"/>
      <c r="L79" s="356"/>
      <c r="M79" s="356"/>
      <c r="N79" s="354"/>
    </row>
    <row r="80" spans="1:14" ht="72" customHeight="1">
      <c r="A80" s="362"/>
      <c r="B80" s="400" t="s">
        <v>677</v>
      </c>
      <c r="C80" s="354" t="s">
        <v>679</v>
      </c>
      <c r="D80" s="354" t="s">
        <v>682</v>
      </c>
      <c r="E80" s="354" t="s">
        <v>2632</v>
      </c>
      <c r="F80" s="361" t="s">
        <v>10956</v>
      </c>
      <c r="G80" s="355" t="s">
        <v>11955</v>
      </c>
      <c r="H80" s="355"/>
      <c r="I80" s="355"/>
      <c r="J80" s="363"/>
      <c r="K80" s="354"/>
      <c r="L80" s="356"/>
      <c r="M80" s="356"/>
      <c r="N80" s="354"/>
    </row>
    <row r="81" spans="1:14" ht="72" customHeight="1">
      <c r="A81" s="362"/>
      <c r="B81" s="402"/>
      <c r="C81" s="354"/>
      <c r="D81" s="354"/>
      <c r="E81" s="354"/>
      <c r="F81" s="361"/>
      <c r="G81" s="355"/>
      <c r="H81" s="355"/>
      <c r="I81" s="355"/>
      <c r="J81" s="363"/>
      <c r="K81" s="354"/>
      <c r="L81" s="356"/>
      <c r="M81" s="356"/>
      <c r="N81" s="354"/>
    </row>
    <row r="82" spans="1:14" ht="72" customHeight="1">
      <c r="A82" s="362"/>
      <c r="B82" s="402"/>
      <c r="C82" s="354"/>
      <c r="D82" s="354"/>
      <c r="E82" s="354"/>
      <c r="F82" s="361"/>
      <c r="G82" s="355"/>
      <c r="H82" s="355"/>
      <c r="I82" s="355"/>
      <c r="J82" s="363"/>
      <c r="K82" s="354"/>
      <c r="L82" s="356"/>
      <c r="M82" s="356"/>
      <c r="N82" s="354"/>
    </row>
    <row r="83" spans="1:14" ht="72" customHeight="1">
      <c r="A83" s="362"/>
      <c r="B83" s="402"/>
      <c r="C83" s="354"/>
      <c r="D83" s="354"/>
      <c r="E83" s="354"/>
      <c r="F83" s="361"/>
      <c r="G83" s="355"/>
      <c r="H83" s="355"/>
      <c r="I83" s="355"/>
      <c r="J83" s="363"/>
      <c r="K83" s="354"/>
      <c r="L83" s="356"/>
      <c r="M83" s="356"/>
      <c r="N83" s="354"/>
    </row>
    <row r="84" spans="1:14" ht="72" customHeight="1">
      <c r="A84" s="362"/>
      <c r="B84" s="402"/>
      <c r="C84" s="354"/>
      <c r="D84" s="354"/>
      <c r="E84" s="354"/>
      <c r="F84" s="361"/>
      <c r="G84" s="355"/>
      <c r="H84" s="355"/>
      <c r="I84" s="355"/>
      <c r="J84" s="363"/>
      <c r="K84" s="354"/>
      <c r="L84" s="356"/>
      <c r="M84" s="356"/>
      <c r="N84" s="354"/>
    </row>
    <row r="85" spans="1:14" ht="72" customHeight="1">
      <c r="A85" s="362"/>
      <c r="B85" s="402"/>
      <c r="C85" s="354"/>
      <c r="D85" s="354"/>
      <c r="E85" s="354"/>
      <c r="F85" s="361"/>
      <c r="G85" s="355"/>
      <c r="H85" s="355"/>
      <c r="I85" s="355"/>
      <c r="J85" s="363"/>
      <c r="K85" s="354"/>
      <c r="L85" s="356"/>
      <c r="M85" s="356"/>
      <c r="N85" s="354"/>
    </row>
    <row r="86" spans="1:14" ht="72" customHeight="1">
      <c r="A86" s="362"/>
      <c r="B86" s="402"/>
      <c r="C86" s="354"/>
      <c r="D86" s="354"/>
      <c r="E86" s="354"/>
      <c r="F86" s="361"/>
      <c r="G86" s="355"/>
      <c r="H86" s="355"/>
      <c r="I86" s="355"/>
      <c r="J86" s="363"/>
      <c r="K86" s="354"/>
      <c r="L86" s="356"/>
      <c r="M86" s="356"/>
      <c r="N86" s="354"/>
    </row>
    <row r="87" spans="1:14" ht="72" customHeight="1">
      <c r="A87" s="362"/>
      <c r="B87" s="402"/>
      <c r="C87" s="354"/>
      <c r="D87" s="354"/>
      <c r="E87" s="354"/>
      <c r="F87" s="361"/>
      <c r="G87" s="355"/>
      <c r="H87" s="355"/>
      <c r="I87" s="355"/>
      <c r="J87" s="363"/>
      <c r="K87" s="354"/>
      <c r="L87" s="356"/>
      <c r="M87" s="356"/>
      <c r="N87" s="354"/>
    </row>
    <row r="88" spans="1:14" ht="72" customHeight="1">
      <c r="A88" s="362"/>
      <c r="B88" s="402"/>
      <c r="C88" s="354"/>
      <c r="D88" s="354"/>
      <c r="E88" s="354"/>
      <c r="F88" s="361"/>
      <c r="G88" s="355"/>
      <c r="H88" s="355"/>
      <c r="I88" s="355"/>
      <c r="J88" s="363"/>
      <c r="K88" s="354"/>
      <c r="L88" s="356"/>
      <c r="M88" s="356"/>
      <c r="N88" s="354"/>
    </row>
    <row r="89" spans="1:14" ht="72" customHeight="1">
      <c r="A89" s="362"/>
      <c r="B89" s="402"/>
      <c r="C89" s="354"/>
      <c r="D89" s="354"/>
      <c r="E89" s="354"/>
      <c r="F89" s="361"/>
      <c r="G89" s="355"/>
      <c r="H89" s="355"/>
      <c r="I89" s="355"/>
      <c r="J89" s="363"/>
      <c r="K89" s="354"/>
      <c r="L89" s="356"/>
      <c r="M89" s="356"/>
      <c r="N89" s="354"/>
    </row>
    <row r="90" spans="1:14" ht="72" customHeight="1">
      <c r="A90" s="362"/>
      <c r="B90" s="402"/>
      <c r="C90" s="354"/>
      <c r="D90" s="354"/>
      <c r="E90" s="354"/>
      <c r="F90" s="361"/>
      <c r="G90" s="355"/>
      <c r="H90" s="355"/>
      <c r="I90" s="355"/>
      <c r="J90" s="363"/>
      <c r="K90" s="354"/>
      <c r="L90" s="356"/>
      <c r="M90" s="356"/>
      <c r="N90" s="354"/>
    </row>
    <row r="91" spans="1:14" ht="72" customHeight="1">
      <c r="A91" s="362"/>
      <c r="B91" s="402"/>
      <c r="C91" s="354"/>
      <c r="D91" s="354"/>
      <c r="E91" s="354"/>
      <c r="F91" s="361"/>
      <c r="G91" s="355"/>
      <c r="H91" s="355"/>
      <c r="I91" s="355"/>
      <c r="J91" s="363"/>
      <c r="K91" s="354"/>
      <c r="L91" s="356"/>
      <c r="M91" s="356"/>
      <c r="N91" s="354"/>
    </row>
    <row r="92" spans="1:14" ht="72" customHeight="1">
      <c r="A92" s="362"/>
      <c r="B92" s="402"/>
      <c r="C92" s="354"/>
      <c r="D92" s="354"/>
      <c r="E92" s="354"/>
      <c r="F92" s="361"/>
      <c r="G92" s="355"/>
      <c r="H92" s="355"/>
      <c r="I92" s="355"/>
      <c r="J92" s="363"/>
      <c r="K92" s="354"/>
      <c r="L92" s="356"/>
      <c r="M92" s="356"/>
      <c r="N92" s="354"/>
    </row>
    <row r="93" spans="1:14" ht="72" customHeight="1">
      <c r="A93" s="362"/>
      <c r="B93" s="402"/>
      <c r="C93" s="354"/>
      <c r="D93" s="354"/>
      <c r="E93" s="354"/>
      <c r="F93" s="361"/>
      <c r="G93" s="355"/>
      <c r="H93" s="355"/>
      <c r="I93" s="355"/>
      <c r="J93" s="363"/>
      <c r="K93" s="354"/>
      <c r="L93" s="356"/>
      <c r="M93" s="356"/>
      <c r="N93" s="354"/>
    </row>
    <row r="94" spans="1:14" ht="72" customHeight="1">
      <c r="A94" s="362"/>
      <c r="B94" s="402"/>
      <c r="C94" s="354"/>
      <c r="D94" s="354"/>
      <c r="E94" s="354"/>
      <c r="F94" s="361"/>
      <c r="G94" s="355"/>
      <c r="H94" s="355"/>
      <c r="I94" s="355"/>
      <c r="J94" s="363"/>
      <c r="K94" s="354"/>
      <c r="L94" s="356"/>
      <c r="M94" s="356"/>
      <c r="N94" s="354"/>
    </row>
    <row r="95" spans="1:14" ht="72" customHeight="1">
      <c r="A95" s="362"/>
      <c r="B95" s="402"/>
      <c r="C95" s="354"/>
      <c r="D95" s="354"/>
      <c r="E95" s="354"/>
      <c r="F95" s="361"/>
      <c r="G95" s="355"/>
      <c r="H95" s="355"/>
      <c r="I95" s="355"/>
      <c r="J95" s="363"/>
      <c r="K95" s="354"/>
      <c r="L95" s="356"/>
      <c r="M95" s="356"/>
      <c r="N95" s="354"/>
    </row>
    <row r="96" spans="1:14" ht="72" customHeight="1">
      <c r="A96" s="362"/>
      <c r="B96" s="402"/>
      <c r="C96" s="354"/>
      <c r="D96" s="354"/>
      <c r="E96" s="354"/>
      <c r="F96" s="361"/>
      <c r="G96" s="355"/>
      <c r="H96" s="355"/>
      <c r="I96" s="355"/>
      <c r="J96" s="363"/>
      <c r="K96" s="354"/>
      <c r="L96" s="356"/>
      <c r="M96" s="356"/>
      <c r="N96" s="354"/>
    </row>
    <row r="97" spans="1:14" ht="72" customHeight="1">
      <c r="A97" s="362"/>
      <c r="B97" s="402"/>
      <c r="C97" s="354"/>
      <c r="D97" s="354"/>
      <c r="E97" s="354"/>
      <c r="F97" s="361"/>
      <c r="G97" s="355"/>
      <c r="H97" s="355"/>
      <c r="I97" s="355"/>
      <c r="J97" s="363"/>
      <c r="K97" s="354"/>
      <c r="L97" s="356"/>
      <c r="M97" s="356"/>
      <c r="N97" s="354"/>
    </row>
    <row r="98" spans="1:14" ht="72" customHeight="1">
      <c r="A98" s="362"/>
      <c r="B98" s="402"/>
      <c r="C98" s="354"/>
      <c r="D98" s="354"/>
      <c r="E98" s="354"/>
      <c r="F98" s="361"/>
      <c r="G98" s="355"/>
      <c r="H98" s="355"/>
      <c r="I98" s="355"/>
      <c r="J98" s="363"/>
      <c r="K98" s="354"/>
      <c r="L98" s="356"/>
      <c r="M98" s="356"/>
      <c r="N98" s="354"/>
    </row>
    <row r="99" spans="1:14" ht="72" customHeight="1">
      <c r="A99" s="362"/>
      <c r="B99" s="402"/>
      <c r="C99" s="354"/>
      <c r="D99" s="354"/>
      <c r="E99" s="354"/>
      <c r="F99" s="361"/>
      <c r="G99" s="355"/>
      <c r="H99" s="355"/>
      <c r="I99" s="355"/>
      <c r="J99" s="363"/>
      <c r="K99" s="354"/>
      <c r="L99" s="356"/>
      <c r="M99" s="356"/>
      <c r="N99" s="354"/>
    </row>
    <row r="100" spans="1:14" ht="72" customHeight="1">
      <c r="A100" s="362"/>
      <c r="B100" s="402"/>
      <c r="C100" s="354"/>
      <c r="D100" s="354"/>
      <c r="E100" s="354"/>
      <c r="F100" s="361"/>
      <c r="G100" s="355"/>
      <c r="H100" s="355"/>
      <c r="I100" s="355"/>
      <c r="J100" s="363"/>
      <c r="K100" s="354"/>
      <c r="L100" s="356"/>
      <c r="M100" s="356"/>
      <c r="N100" s="354"/>
    </row>
    <row r="101" spans="1:14" ht="72" customHeight="1">
      <c r="A101" s="362"/>
      <c r="B101" s="402"/>
      <c r="C101" s="354"/>
      <c r="D101" s="354"/>
      <c r="E101" s="354"/>
      <c r="F101" s="361"/>
      <c r="G101" s="355"/>
      <c r="H101" s="355"/>
      <c r="I101" s="355"/>
      <c r="J101" s="363"/>
      <c r="K101" s="354"/>
      <c r="L101" s="356"/>
      <c r="M101" s="356"/>
      <c r="N101" s="354"/>
    </row>
    <row r="102" spans="1:14" ht="72" customHeight="1">
      <c r="A102" s="362"/>
      <c r="B102" s="402"/>
      <c r="C102" s="354"/>
      <c r="D102" s="354"/>
      <c r="E102" s="354"/>
      <c r="F102" s="361"/>
      <c r="G102" s="355"/>
      <c r="H102" s="355"/>
      <c r="I102" s="355"/>
      <c r="J102" s="363"/>
      <c r="K102" s="354"/>
      <c r="L102" s="356"/>
      <c r="M102" s="356"/>
      <c r="N102" s="354"/>
    </row>
    <row r="103" spans="1:14" ht="72" customHeight="1">
      <c r="A103" s="362"/>
      <c r="B103" s="402"/>
      <c r="C103" s="354"/>
      <c r="D103" s="354"/>
      <c r="E103" s="354"/>
      <c r="F103" s="361"/>
      <c r="G103" s="355"/>
      <c r="H103" s="355"/>
      <c r="I103" s="355"/>
      <c r="J103" s="363"/>
      <c r="K103" s="354"/>
      <c r="L103" s="356"/>
      <c r="M103" s="356"/>
      <c r="N103" s="354"/>
    </row>
    <row r="104" spans="1:14" ht="72" customHeight="1">
      <c r="A104" s="362"/>
      <c r="B104" s="402"/>
      <c r="C104" s="354"/>
      <c r="D104" s="354"/>
      <c r="E104" s="354"/>
      <c r="F104" s="361"/>
      <c r="G104" s="355"/>
      <c r="H104" s="355"/>
      <c r="I104" s="355"/>
      <c r="J104" s="363"/>
      <c r="K104" s="354"/>
      <c r="L104" s="356"/>
      <c r="M104" s="356"/>
      <c r="N104" s="354"/>
    </row>
    <row r="105" spans="1:14" ht="72" customHeight="1">
      <c r="A105" s="362"/>
      <c r="B105" s="402"/>
      <c r="C105" s="354"/>
      <c r="D105" s="354"/>
      <c r="E105" s="354"/>
      <c r="F105" s="361"/>
      <c r="G105" s="355"/>
      <c r="H105" s="355"/>
      <c r="I105" s="355"/>
      <c r="J105" s="363"/>
      <c r="K105" s="354"/>
      <c r="L105" s="356"/>
      <c r="M105" s="356"/>
      <c r="N105" s="354"/>
    </row>
    <row r="106" spans="1:14" ht="72" customHeight="1">
      <c r="A106" s="362"/>
      <c r="B106" s="402"/>
      <c r="C106" s="354"/>
      <c r="D106" s="354"/>
      <c r="E106" s="354"/>
      <c r="F106" s="361"/>
      <c r="G106" s="355"/>
      <c r="H106" s="355"/>
      <c r="I106" s="355"/>
      <c r="J106" s="363"/>
      <c r="K106" s="354"/>
      <c r="L106" s="356"/>
      <c r="M106" s="356"/>
      <c r="N106" s="354"/>
    </row>
    <row r="107" spans="1:14" ht="72" customHeight="1">
      <c r="A107" s="362"/>
      <c r="B107" s="402"/>
      <c r="C107" s="354"/>
      <c r="D107" s="354"/>
      <c r="E107" s="354"/>
      <c r="F107" s="361"/>
      <c r="G107" s="355"/>
      <c r="H107" s="355"/>
      <c r="I107" s="355"/>
      <c r="J107" s="363"/>
      <c r="K107" s="354"/>
      <c r="L107" s="356"/>
      <c r="M107" s="356"/>
      <c r="N107" s="354"/>
    </row>
    <row r="108" spans="1:14" ht="72" customHeight="1">
      <c r="A108" s="362"/>
      <c r="B108" s="402"/>
      <c r="C108" s="354"/>
      <c r="D108" s="354"/>
      <c r="E108" s="354"/>
      <c r="F108" s="361"/>
      <c r="G108" s="355"/>
      <c r="H108" s="355"/>
      <c r="I108" s="355"/>
      <c r="J108" s="363"/>
      <c r="K108" s="354"/>
      <c r="L108" s="356"/>
      <c r="M108" s="356"/>
      <c r="N108" s="354"/>
    </row>
    <row r="109" spans="1:14" ht="72" customHeight="1">
      <c r="A109" s="362"/>
      <c r="B109" s="402"/>
      <c r="C109" s="354"/>
      <c r="D109" s="354"/>
      <c r="E109" s="354"/>
      <c r="F109" s="361"/>
      <c r="G109" s="355"/>
      <c r="H109" s="355"/>
      <c r="I109" s="355"/>
      <c r="J109" s="363"/>
      <c r="K109" s="354"/>
      <c r="L109" s="356"/>
      <c r="M109" s="356"/>
      <c r="N109" s="354"/>
    </row>
    <row r="110" spans="1:14" ht="72" customHeight="1">
      <c r="A110" s="362"/>
      <c r="B110" s="402"/>
      <c r="C110" s="354"/>
      <c r="D110" s="354"/>
      <c r="E110" s="354"/>
      <c r="F110" s="361"/>
      <c r="G110" s="355"/>
      <c r="H110" s="355"/>
      <c r="I110" s="355"/>
      <c r="J110" s="363"/>
      <c r="K110" s="354"/>
      <c r="L110" s="356"/>
      <c r="M110" s="356"/>
      <c r="N110" s="354"/>
    </row>
    <row r="111" spans="1:14" ht="72" customHeight="1">
      <c r="A111" s="362"/>
      <c r="B111" s="402"/>
      <c r="C111" s="354"/>
      <c r="D111" s="354"/>
      <c r="E111" s="354"/>
      <c r="F111" s="361"/>
      <c r="G111" s="355"/>
      <c r="H111" s="355"/>
      <c r="I111" s="355"/>
      <c r="J111" s="363"/>
      <c r="K111" s="354"/>
      <c r="L111" s="356"/>
      <c r="M111" s="356"/>
      <c r="N111" s="354"/>
    </row>
    <row r="112" spans="1:14" ht="72" customHeight="1">
      <c r="A112" s="362"/>
      <c r="B112" s="402"/>
      <c r="C112" s="354"/>
      <c r="D112" s="354"/>
      <c r="E112" s="354"/>
      <c r="F112" s="361"/>
      <c r="G112" s="355"/>
      <c r="H112" s="355"/>
      <c r="I112" s="355"/>
      <c r="J112" s="363"/>
      <c r="K112" s="354"/>
      <c r="L112" s="356"/>
      <c r="M112" s="356"/>
      <c r="N112" s="354"/>
    </row>
    <row r="113" spans="1:14" ht="72" customHeight="1">
      <c r="A113" s="362"/>
      <c r="B113" s="402"/>
      <c r="C113" s="354"/>
      <c r="D113" s="354"/>
      <c r="E113" s="354"/>
      <c r="F113" s="361"/>
      <c r="G113" s="355"/>
      <c r="H113" s="355"/>
      <c r="I113" s="355"/>
      <c r="J113" s="363"/>
      <c r="K113" s="354"/>
      <c r="L113" s="356"/>
      <c r="M113" s="356"/>
      <c r="N113" s="354"/>
    </row>
    <row r="114" spans="1:14" ht="72" customHeight="1">
      <c r="A114" s="362"/>
      <c r="B114" s="402"/>
      <c r="C114" s="354"/>
      <c r="D114" s="354"/>
      <c r="E114" s="354"/>
      <c r="F114" s="361"/>
      <c r="G114" s="355"/>
      <c r="H114" s="355"/>
      <c r="I114" s="355"/>
      <c r="J114" s="363"/>
      <c r="K114" s="354"/>
      <c r="L114" s="356"/>
      <c r="M114" s="356"/>
      <c r="N114" s="354"/>
    </row>
    <row r="115" spans="1:14" ht="72" customHeight="1">
      <c r="A115" s="362"/>
      <c r="B115" s="402"/>
      <c r="C115" s="354"/>
      <c r="D115" s="354"/>
      <c r="E115" s="354"/>
      <c r="F115" s="361"/>
      <c r="G115" s="355"/>
      <c r="H115" s="355"/>
      <c r="I115" s="355"/>
      <c r="J115" s="363"/>
      <c r="K115" s="354"/>
      <c r="L115" s="356"/>
      <c r="M115" s="356"/>
      <c r="N115" s="354"/>
    </row>
    <row r="116" spans="1:14" ht="72" customHeight="1">
      <c r="A116" s="362"/>
      <c r="B116" s="402"/>
      <c r="C116" s="354"/>
      <c r="D116" s="354"/>
      <c r="E116" s="354"/>
      <c r="F116" s="361"/>
      <c r="G116" s="355"/>
      <c r="H116" s="355"/>
      <c r="I116" s="355"/>
      <c r="J116" s="363"/>
      <c r="K116" s="354"/>
      <c r="L116" s="356"/>
      <c r="M116" s="356"/>
      <c r="N116" s="354"/>
    </row>
    <row r="117" spans="1:14" ht="72" customHeight="1">
      <c r="A117" s="362"/>
      <c r="B117" s="402"/>
      <c r="C117" s="354"/>
      <c r="D117" s="354"/>
      <c r="E117" s="354"/>
      <c r="F117" s="361"/>
      <c r="G117" s="355"/>
      <c r="H117" s="355"/>
      <c r="I117" s="355"/>
      <c r="J117" s="363"/>
      <c r="K117" s="354"/>
      <c r="L117" s="356"/>
      <c r="M117" s="356"/>
      <c r="N117" s="354"/>
    </row>
    <row r="118" spans="1:14" ht="72" customHeight="1">
      <c r="A118" s="362"/>
      <c r="B118" s="402"/>
      <c r="C118" s="354"/>
      <c r="D118" s="354"/>
      <c r="E118" s="354"/>
      <c r="F118" s="361"/>
      <c r="G118" s="355"/>
      <c r="H118" s="355"/>
      <c r="I118" s="355"/>
      <c r="J118" s="363"/>
      <c r="K118" s="354"/>
      <c r="L118" s="356"/>
      <c r="M118" s="356"/>
      <c r="N118" s="354"/>
    </row>
    <row r="119" spans="1:14" ht="72" customHeight="1">
      <c r="A119" s="362"/>
      <c r="B119" s="402"/>
      <c r="C119" s="354"/>
      <c r="D119" s="354"/>
      <c r="E119" s="354"/>
      <c r="F119" s="361"/>
      <c r="G119" s="355"/>
      <c r="H119" s="355"/>
      <c r="I119" s="355"/>
      <c r="J119" s="363"/>
      <c r="K119" s="354"/>
      <c r="L119" s="356"/>
      <c r="M119" s="356"/>
      <c r="N119" s="354"/>
    </row>
    <row r="120" spans="1:14" ht="72" customHeight="1">
      <c r="A120" s="362"/>
      <c r="B120" s="402"/>
      <c r="C120" s="354"/>
      <c r="D120" s="354"/>
      <c r="E120" s="354"/>
      <c r="F120" s="361"/>
      <c r="G120" s="355"/>
      <c r="H120" s="355"/>
      <c r="I120" s="355"/>
      <c r="J120" s="363"/>
      <c r="K120" s="354"/>
      <c r="L120" s="356"/>
      <c r="M120" s="356"/>
      <c r="N120" s="354"/>
    </row>
    <row r="121" spans="1:14" ht="72" customHeight="1">
      <c r="A121" s="362"/>
      <c r="B121" s="402"/>
      <c r="C121" s="354"/>
      <c r="D121" s="354"/>
      <c r="E121" s="354"/>
      <c r="F121" s="361"/>
      <c r="G121" s="355"/>
      <c r="H121" s="355"/>
      <c r="I121" s="355"/>
      <c r="J121" s="363"/>
      <c r="K121" s="354"/>
      <c r="L121" s="356"/>
      <c r="M121" s="356"/>
      <c r="N121" s="354"/>
    </row>
    <row r="122" spans="1:14" ht="72" customHeight="1">
      <c r="A122" s="362"/>
      <c r="B122" s="402"/>
      <c r="C122" s="354"/>
      <c r="D122" s="354"/>
      <c r="E122" s="354"/>
      <c r="F122" s="361"/>
      <c r="G122" s="355"/>
      <c r="H122" s="355"/>
      <c r="I122" s="355"/>
      <c r="J122" s="363"/>
      <c r="K122" s="354"/>
      <c r="L122" s="356"/>
      <c r="M122" s="356"/>
      <c r="N122" s="354"/>
    </row>
    <row r="123" spans="1:14" ht="72" customHeight="1">
      <c r="A123" s="362"/>
      <c r="B123" s="402"/>
      <c r="C123" s="354"/>
      <c r="D123" s="354"/>
      <c r="E123" s="354"/>
      <c r="F123" s="361"/>
      <c r="G123" s="355"/>
      <c r="H123" s="355"/>
      <c r="I123" s="355"/>
      <c r="J123" s="363"/>
      <c r="K123" s="354"/>
      <c r="L123" s="356"/>
      <c r="M123" s="356"/>
      <c r="N123" s="354"/>
    </row>
    <row r="124" spans="1:14" ht="72" customHeight="1">
      <c r="A124" s="362"/>
      <c r="B124" s="402"/>
      <c r="C124" s="354"/>
      <c r="D124" s="354"/>
      <c r="E124" s="354"/>
      <c r="F124" s="361"/>
      <c r="G124" s="355"/>
      <c r="H124" s="355"/>
      <c r="I124" s="355"/>
      <c r="J124" s="363"/>
      <c r="K124" s="354"/>
      <c r="L124" s="356"/>
      <c r="M124" s="356"/>
      <c r="N124" s="354"/>
    </row>
    <row r="125" spans="1:14" ht="72" customHeight="1">
      <c r="A125" s="362"/>
      <c r="B125" s="402"/>
      <c r="C125" s="354"/>
      <c r="D125" s="354"/>
      <c r="E125" s="354"/>
      <c r="F125" s="361"/>
      <c r="G125" s="355"/>
      <c r="H125" s="355"/>
      <c r="I125" s="355"/>
      <c r="J125" s="363"/>
      <c r="K125" s="354"/>
      <c r="L125" s="356"/>
      <c r="M125" s="356"/>
      <c r="N125" s="354"/>
    </row>
    <row r="126" spans="1:14" ht="72" customHeight="1">
      <c r="A126" s="362"/>
      <c r="B126" s="402"/>
      <c r="C126" s="354"/>
      <c r="D126" s="354"/>
      <c r="E126" s="354"/>
      <c r="F126" s="361"/>
      <c r="G126" s="355"/>
      <c r="H126" s="355"/>
      <c r="I126" s="355"/>
      <c r="J126" s="363"/>
      <c r="K126" s="354"/>
      <c r="L126" s="356"/>
      <c r="M126" s="356"/>
      <c r="N126" s="354"/>
    </row>
    <row r="127" spans="1:14" ht="72" customHeight="1">
      <c r="A127" s="362"/>
      <c r="B127" s="402"/>
      <c r="C127" s="354"/>
      <c r="D127" s="354"/>
      <c r="E127" s="354"/>
      <c r="F127" s="361"/>
      <c r="G127" s="355"/>
      <c r="H127" s="355"/>
      <c r="I127" s="355"/>
      <c r="J127" s="363"/>
      <c r="K127" s="354"/>
      <c r="L127" s="356"/>
      <c r="M127" s="356"/>
      <c r="N127" s="354"/>
    </row>
    <row r="128" spans="1:14" ht="72" customHeight="1">
      <c r="A128" s="362"/>
      <c r="B128" s="402"/>
      <c r="C128" s="354"/>
      <c r="D128" s="354"/>
      <c r="E128" s="354"/>
      <c r="F128" s="361"/>
      <c r="G128" s="355"/>
      <c r="H128" s="355"/>
      <c r="I128" s="355"/>
      <c r="J128" s="363"/>
      <c r="K128" s="354"/>
      <c r="L128" s="356"/>
      <c r="M128" s="356"/>
      <c r="N128" s="354"/>
    </row>
    <row r="129" spans="1:14" ht="72" customHeight="1">
      <c r="A129" s="362"/>
      <c r="B129" s="402"/>
      <c r="C129" s="354"/>
      <c r="D129" s="354"/>
      <c r="E129" s="354"/>
      <c r="F129" s="361"/>
      <c r="G129" s="355"/>
      <c r="H129" s="355"/>
      <c r="I129" s="355"/>
      <c r="J129" s="363"/>
      <c r="K129" s="354"/>
      <c r="L129" s="356"/>
      <c r="M129" s="356"/>
      <c r="N129" s="354"/>
    </row>
    <row r="130" spans="1:14" ht="72" customHeight="1">
      <c r="A130" s="362"/>
      <c r="B130" s="402"/>
      <c r="C130" s="354"/>
      <c r="D130" s="354"/>
      <c r="E130" s="354"/>
      <c r="F130" s="361"/>
      <c r="G130" s="355"/>
      <c r="H130" s="355"/>
      <c r="I130" s="355"/>
      <c r="J130" s="363"/>
      <c r="K130" s="354"/>
      <c r="L130" s="356"/>
      <c r="M130" s="356"/>
      <c r="N130" s="354"/>
    </row>
    <row r="131" spans="1:14" ht="72" customHeight="1">
      <c r="A131" s="362"/>
      <c r="B131" s="402"/>
      <c r="C131" s="354"/>
      <c r="D131" s="354"/>
      <c r="E131" s="354"/>
      <c r="F131" s="361"/>
      <c r="G131" s="355"/>
      <c r="H131" s="355"/>
      <c r="I131" s="355"/>
      <c r="J131" s="363"/>
      <c r="K131" s="354"/>
      <c r="L131" s="356"/>
      <c r="M131" s="356"/>
      <c r="N131" s="354"/>
    </row>
    <row r="132" spans="1:14" ht="72" customHeight="1">
      <c r="A132" s="362"/>
      <c r="B132" s="402"/>
      <c r="C132" s="354"/>
      <c r="D132" s="354"/>
      <c r="E132" s="354"/>
      <c r="F132" s="361"/>
      <c r="G132" s="355"/>
      <c r="H132" s="355"/>
      <c r="I132" s="355"/>
      <c r="J132" s="363"/>
      <c r="K132" s="354"/>
      <c r="L132" s="356"/>
      <c r="M132" s="356"/>
      <c r="N132" s="354"/>
    </row>
    <row r="133" spans="1:14" ht="72" customHeight="1">
      <c r="A133" s="362"/>
      <c r="B133" s="402"/>
      <c r="C133" s="354"/>
      <c r="D133" s="354"/>
      <c r="E133" s="354"/>
      <c r="F133" s="361"/>
      <c r="G133" s="355"/>
      <c r="H133" s="355"/>
      <c r="I133" s="355"/>
      <c r="J133" s="363"/>
      <c r="K133" s="354"/>
      <c r="L133" s="356"/>
      <c r="M133" s="356"/>
      <c r="N133" s="354"/>
    </row>
    <row r="134" spans="1:14" ht="72" customHeight="1">
      <c r="A134" s="362"/>
      <c r="B134" s="402"/>
      <c r="C134" s="354"/>
      <c r="D134" s="354"/>
      <c r="E134" s="354"/>
      <c r="F134" s="361"/>
      <c r="G134" s="355"/>
      <c r="H134" s="355"/>
      <c r="I134" s="355"/>
      <c r="J134" s="363"/>
      <c r="K134" s="354"/>
      <c r="L134" s="356"/>
      <c r="M134" s="356"/>
      <c r="N134" s="354"/>
    </row>
    <row r="135" spans="1:14" ht="72" customHeight="1">
      <c r="A135" s="362"/>
      <c r="B135" s="402"/>
      <c r="C135" s="354"/>
      <c r="D135" s="354"/>
      <c r="E135" s="354"/>
      <c r="F135" s="361"/>
      <c r="G135" s="355"/>
      <c r="H135" s="355"/>
      <c r="I135" s="355"/>
      <c r="J135" s="363"/>
      <c r="K135" s="354"/>
      <c r="L135" s="356"/>
      <c r="M135" s="356"/>
      <c r="N135" s="354"/>
    </row>
    <row r="136" spans="1:14" ht="72" customHeight="1">
      <c r="A136" s="362"/>
      <c r="B136" s="402"/>
      <c r="C136" s="354"/>
      <c r="D136" s="354"/>
      <c r="E136" s="354"/>
      <c r="F136" s="361"/>
      <c r="G136" s="355"/>
      <c r="H136" s="355"/>
      <c r="I136" s="355"/>
      <c r="J136" s="363"/>
      <c r="K136" s="354"/>
      <c r="L136" s="356"/>
      <c r="M136" s="356"/>
      <c r="N136" s="354"/>
    </row>
    <row r="137" spans="1:14" ht="72" customHeight="1">
      <c r="A137" s="362"/>
      <c r="B137" s="402"/>
      <c r="C137" s="354"/>
      <c r="D137" s="354"/>
      <c r="E137" s="354"/>
      <c r="F137" s="361"/>
      <c r="G137" s="355"/>
      <c r="H137" s="355"/>
      <c r="I137" s="355"/>
      <c r="J137" s="363"/>
      <c r="K137" s="354"/>
      <c r="L137" s="356"/>
      <c r="M137" s="356"/>
      <c r="N137" s="354"/>
    </row>
    <row r="138" spans="1:14" ht="72" customHeight="1">
      <c r="A138" s="362"/>
      <c r="B138" s="402"/>
      <c r="C138" s="354"/>
      <c r="D138" s="354"/>
      <c r="E138" s="354"/>
      <c r="F138" s="361"/>
      <c r="G138" s="355"/>
      <c r="H138" s="355"/>
      <c r="I138" s="355"/>
      <c r="J138" s="363"/>
      <c r="K138" s="354"/>
      <c r="L138" s="356"/>
      <c r="M138" s="356"/>
      <c r="N138" s="354"/>
    </row>
    <row r="139" spans="1:14" ht="72" customHeight="1">
      <c r="A139" s="362"/>
      <c r="B139" s="402"/>
      <c r="C139" s="354"/>
      <c r="D139" s="354"/>
      <c r="E139" s="354"/>
      <c r="F139" s="361"/>
      <c r="G139" s="355"/>
      <c r="H139" s="355"/>
      <c r="I139" s="355"/>
      <c r="J139" s="363"/>
      <c r="K139" s="354"/>
      <c r="L139" s="356"/>
      <c r="M139" s="356"/>
      <c r="N139" s="354"/>
    </row>
    <row r="140" spans="1:14" ht="72" customHeight="1">
      <c r="A140" s="362"/>
      <c r="B140" s="402"/>
      <c r="C140" s="354"/>
      <c r="D140" s="354"/>
      <c r="E140" s="354"/>
      <c r="F140" s="361"/>
      <c r="G140" s="355"/>
      <c r="H140" s="355"/>
      <c r="I140" s="355"/>
      <c r="J140" s="363"/>
      <c r="K140" s="354"/>
      <c r="L140" s="356"/>
      <c r="M140" s="356"/>
      <c r="N140" s="354"/>
    </row>
    <row r="141" spans="1:14" ht="72" customHeight="1">
      <c r="A141" s="362"/>
      <c r="B141" s="402"/>
      <c r="C141" s="354"/>
      <c r="D141" s="354"/>
      <c r="E141" s="354"/>
      <c r="F141" s="361"/>
      <c r="G141" s="355"/>
      <c r="H141" s="355"/>
      <c r="I141" s="355"/>
      <c r="J141" s="363"/>
      <c r="K141" s="354"/>
      <c r="L141" s="356"/>
      <c r="M141" s="356"/>
      <c r="N141" s="354"/>
    </row>
    <row r="142" spans="1:14" ht="72" customHeight="1">
      <c r="A142" s="362"/>
      <c r="B142" s="402"/>
      <c r="C142" s="354"/>
      <c r="D142" s="354"/>
      <c r="E142" s="354"/>
      <c r="F142" s="361"/>
      <c r="G142" s="355"/>
      <c r="H142" s="355"/>
      <c r="I142" s="355"/>
      <c r="J142" s="363"/>
      <c r="K142" s="354"/>
      <c r="L142" s="356"/>
      <c r="M142" s="356"/>
      <c r="N142" s="354"/>
    </row>
    <row r="143" spans="1:14" ht="72" customHeight="1">
      <c r="A143" s="362"/>
      <c r="B143" s="402"/>
      <c r="C143" s="354"/>
      <c r="D143" s="354"/>
      <c r="E143" s="354"/>
      <c r="F143" s="361"/>
      <c r="G143" s="355"/>
      <c r="H143" s="355"/>
      <c r="I143" s="355"/>
      <c r="J143" s="363"/>
      <c r="K143" s="354"/>
      <c r="L143" s="356"/>
      <c r="M143" s="356"/>
      <c r="N143" s="354"/>
    </row>
    <row r="144" spans="1:14" ht="72" customHeight="1">
      <c r="A144" s="362"/>
      <c r="B144" s="402"/>
      <c r="C144" s="354"/>
      <c r="D144" s="354"/>
      <c r="E144" s="354"/>
      <c r="F144" s="361"/>
      <c r="G144" s="355"/>
      <c r="H144" s="355"/>
      <c r="I144" s="355"/>
      <c r="J144" s="363"/>
      <c r="K144" s="354"/>
      <c r="L144" s="356"/>
      <c r="M144" s="356"/>
      <c r="N144" s="354"/>
    </row>
    <row r="145" spans="1:14" ht="72" customHeight="1">
      <c r="A145" s="362"/>
      <c r="B145" s="402"/>
      <c r="C145" s="354"/>
      <c r="D145" s="354"/>
      <c r="E145" s="354"/>
      <c r="F145" s="361"/>
      <c r="G145" s="355"/>
      <c r="H145" s="355"/>
      <c r="I145" s="355"/>
      <c r="J145" s="363"/>
      <c r="K145" s="354"/>
      <c r="L145" s="356"/>
      <c r="M145" s="356"/>
      <c r="N145" s="354"/>
    </row>
    <row r="146" spans="1:14" ht="72" customHeight="1">
      <c r="A146" s="362"/>
      <c r="B146" s="402"/>
      <c r="C146" s="354"/>
      <c r="D146" s="354"/>
      <c r="E146" s="354"/>
      <c r="F146" s="361"/>
      <c r="G146" s="355"/>
      <c r="H146" s="355"/>
      <c r="I146" s="355"/>
      <c r="J146" s="363"/>
      <c r="K146" s="354"/>
      <c r="L146" s="356"/>
      <c r="M146" s="356"/>
      <c r="N146" s="354"/>
    </row>
    <row r="147" spans="1:14" ht="72" customHeight="1">
      <c r="A147" s="362"/>
      <c r="B147" s="402"/>
      <c r="C147" s="354"/>
      <c r="D147" s="354"/>
      <c r="E147" s="354"/>
      <c r="F147" s="361"/>
      <c r="G147" s="355"/>
      <c r="H147" s="355"/>
      <c r="I147" s="355"/>
      <c r="J147" s="363"/>
      <c r="K147" s="354"/>
      <c r="L147" s="356"/>
      <c r="M147" s="356"/>
      <c r="N147" s="354"/>
    </row>
    <row r="148" spans="1:14" ht="72" customHeight="1">
      <c r="A148" s="362"/>
      <c r="B148" s="402"/>
      <c r="C148" s="354"/>
      <c r="D148" s="354"/>
      <c r="E148" s="354"/>
      <c r="F148" s="361"/>
      <c r="G148" s="355"/>
      <c r="H148" s="355"/>
      <c r="I148" s="355"/>
      <c r="J148" s="363"/>
      <c r="K148" s="354"/>
      <c r="L148" s="356"/>
      <c r="M148" s="356"/>
      <c r="N148" s="354"/>
    </row>
    <row r="149" spans="1:14" ht="72" customHeight="1">
      <c r="A149" s="362"/>
      <c r="B149" s="402"/>
      <c r="C149" s="354"/>
      <c r="D149" s="354"/>
      <c r="E149" s="354"/>
      <c r="F149" s="361"/>
      <c r="G149" s="355"/>
      <c r="H149" s="355"/>
      <c r="I149" s="355"/>
      <c r="J149" s="363"/>
      <c r="K149" s="354"/>
      <c r="L149" s="356"/>
      <c r="M149" s="356"/>
      <c r="N149" s="354"/>
    </row>
    <row r="150" spans="1:14" ht="72" customHeight="1">
      <c r="A150" s="362"/>
      <c r="B150" s="402"/>
      <c r="C150" s="354"/>
      <c r="D150" s="354"/>
      <c r="E150" s="354"/>
      <c r="F150" s="361"/>
      <c r="G150" s="355"/>
      <c r="H150" s="355"/>
      <c r="I150" s="355"/>
      <c r="J150" s="363"/>
      <c r="K150" s="354"/>
      <c r="L150" s="356"/>
      <c r="M150" s="356"/>
      <c r="N150" s="354"/>
    </row>
    <row r="151" spans="1:14" ht="72" customHeight="1">
      <c r="A151" s="362"/>
      <c r="B151" s="402"/>
      <c r="C151" s="354"/>
      <c r="D151" s="354"/>
      <c r="E151" s="354"/>
      <c r="F151" s="361"/>
      <c r="G151" s="355"/>
      <c r="H151" s="355"/>
      <c r="I151" s="355"/>
      <c r="J151" s="363"/>
      <c r="K151" s="354"/>
      <c r="L151" s="356"/>
      <c r="M151" s="356"/>
      <c r="N151" s="354"/>
    </row>
    <row r="152" spans="1:14" ht="72" customHeight="1">
      <c r="A152" s="362"/>
      <c r="B152" s="402"/>
      <c r="C152" s="354"/>
      <c r="D152" s="354"/>
      <c r="E152" s="354"/>
      <c r="F152" s="361"/>
      <c r="G152" s="355"/>
      <c r="H152" s="355"/>
      <c r="I152" s="355"/>
      <c r="J152" s="363"/>
      <c r="K152" s="354"/>
      <c r="L152" s="356"/>
      <c r="M152" s="356"/>
      <c r="N152" s="354"/>
    </row>
    <row r="153" spans="1:14" ht="72" customHeight="1">
      <c r="A153" s="362"/>
      <c r="B153" s="402"/>
      <c r="C153" s="354"/>
      <c r="D153" s="354"/>
      <c r="E153" s="354"/>
      <c r="F153" s="361"/>
      <c r="G153" s="355"/>
      <c r="H153" s="355"/>
      <c r="I153" s="355"/>
      <c r="J153" s="363"/>
      <c r="K153" s="354"/>
      <c r="L153" s="356"/>
      <c r="M153" s="356"/>
      <c r="N153" s="354"/>
    </row>
    <row r="154" spans="1:14" ht="72" customHeight="1">
      <c r="A154" s="362"/>
      <c r="B154" s="402"/>
      <c r="C154" s="354"/>
      <c r="D154" s="354"/>
      <c r="E154" s="354"/>
      <c r="F154" s="361"/>
      <c r="G154" s="355"/>
      <c r="H154" s="355"/>
      <c r="I154" s="355"/>
      <c r="J154" s="363"/>
      <c r="K154" s="354"/>
      <c r="L154" s="356"/>
      <c r="M154" s="356"/>
      <c r="N154" s="354"/>
    </row>
    <row r="155" spans="1:14" ht="72" customHeight="1">
      <c r="A155" s="362"/>
      <c r="B155" s="402"/>
      <c r="C155" s="354"/>
      <c r="D155" s="354"/>
      <c r="E155" s="354"/>
      <c r="F155" s="361"/>
      <c r="G155" s="355"/>
      <c r="H155" s="355"/>
      <c r="I155" s="355"/>
      <c r="J155" s="363"/>
      <c r="K155" s="354"/>
      <c r="L155" s="356"/>
      <c r="M155" s="356"/>
      <c r="N155" s="354"/>
    </row>
    <row r="156" spans="1:14" ht="72" customHeight="1">
      <c r="A156" s="362"/>
      <c r="B156" s="402"/>
      <c r="C156" s="354"/>
      <c r="D156" s="354"/>
      <c r="E156" s="354"/>
      <c r="F156" s="361"/>
      <c r="G156" s="355"/>
      <c r="H156" s="355"/>
      <c r="I156" s="355"/>
      <c r="J156" s="363"/>
      <c r="K156" s="354"/>
      <c r="L156" s="356"/>
      <c r="M156" s="356"/>
      <c r="N156" s="354"/>
    </row>
  </sheetData>
  <autoFilter ref="A1:N80">
    <filterColumn colId="13">
      <filters blank="1"/>
    </filterColumn>
  </autoFilter>
  <phoneticPr fontId="19" type="noConversion"/>
  <conditionalFormatting sqref="A66:N156 A2:N63">
    <cfRule type="expression" dxfId="1" priority="4">
      <formula>IF($N2="done",1,0)</formula>
    </cfRule>
  </conditionalFormatting>
  <conditionalFormatting sqref="A64:N65">
    <cfRule type="expression" dxfId="0" priority="1">
      <formula>IF($N64="done",1,0)</formula>
    </cfRule>
  </conditionalFormatting>
  <pageMargins left="0.7" right="0.7" top="0.75" bottom="0.75" header="0.3" footer="0.3"/>
  <pageSetup paperSize="9" orientation="portrait" horizontalDpi="360" verticalDpi="18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6"/>
  <dimension ref="A1:AA33"/>
  <sheetViews>
    <sheetView zoomScale="80" zoomScaleNormal="80" workbookViewId="0">
      <pane xSplit="5" ySplit="2" topLeftCell="H15" activePane="bottomRight" state="frozen"/>
      <selection pane="topRight" activeCell="E1" sqref="E1"/>
      <selection pane="bottomLeft" activeCell="A4" sqref="A4"/>
      <selection pane="bottomRight" activeCell="N20" sqref="N20"/>
    </sheetView>
  </sheetViews>
  <sheetFormatPr defaultRowHeight="15.75"/>
  <cols>
    <col min="1" max="2" width="20.140625" style="258" customWidth="1"/>
    <col min="3" max="3" width="8" style="258" customWidth="1"/>
    <col min="4" max="4" width="6.42578125" style="258" customWidth="1"/>
    <col min="5" max="5" width="7.85546875" style="258" customWidth="1"/>
    <col min="6" max="6" width="36.5703125" style="258" bestFit="1" customWidth="1"/>
    <col min="7" max="7" width="37.28515625" style="258" bestFit="1" customWidth="1"/>
    <col min="8" max="8" width="30" style="258" customWidth="1"/>
    <col min="9" max="9" width="16.140625" style="258" bestFit="1" customWidth="1"/>
    <col min="10" max="10" width="20.85546875" style="258" customWidth="1"/>
    <col min="11" max="11" width="15.28515625" style="258" customWidth="1"/>
    <col min="12" max="12" width="13.42578125" style="258" customWidth="1"/>
    <col min="13" max="13" width="42.5703125" style="258" customWidth="1"/>
    <col min="14" max="14" width="68.7109375" style="258" customWidth="1"/>
    <col min="15" max="15" width="11" style="258" customWidth="1"/>
    <col min="16" max="16" width="18.7109375" style="258" customWidth="1"/>
    <col min="17" max="17" width="16.140625" style="258" customWidth="1"/>
    <col min="18" max="18" width="15.28515625" style="258" customWidth="1"/>
    <col min="19" max="19" width="33.5703125" style="258" customWidth="1"/>
    <col min="20" max="20" width="40.5703125" style="261" customWidth="1"/>
    <col min="21" max="21" width="24.28515625" customWidth="1"/>
    <col min="22" max="22" width="22.42578125" style="321" customWidth="1"/>
    <col min="23" max="23" width="17.85546875" style="321" customWidth="1"/>
    <col min="24" max="24" width="22.5703125" style="321" customWidth="1"/>
    <col min="25" max="25" width="34.42578125" style="321" customWidth="1"/>
    <col min="26" max="26" width="6" customWidth="1"/>
  </cols>
  <sheetData>
    <row r="1" spans="1:27" s="284" customFormat="1" ht="16.5">
      <c r="A1" s="288"/>
      <c r="B1" s="288"/>
      <c r="C1" s="288"/>
      <c r="D1" s="253" t="s">
        <v>9737</v>
      </c>
      <c r="E1" s="253" t="s">
        <v>9337</v>
      </c>
      <c r="F1" s="253"/>
      <c r="G1" s="253"/>
      <c r="H1" s="253" t="s">
        <v>9738</v>
      </c>
      <c r="I1" s="253" t="s">
        <v>9739</v>
      </c>
      <c r="J1" s="256" t="s">
        <v>9740</v>
      </c>
      <c r="K1" s="253" t="s">
        <v>9741</v>
      </c>
      <c r="L1" s="253" t="s">
        <v>10506</v>
      </c>
      <c r="M1" s="253" t="s">
        <v>10507</v>
      </c>
      <c r="N1" s="253" t="s">
        <v>9742</v>
      </c>
      <c r="O1" s="253" t="s">
        <v>9009</v>
      </c>
      <c r="P1" s="253" t="s">
        <v>9743</v>
      </c>
      <c r="Q1" s="253" t="s">
        <v>9744</v>
      </c>
      <c r="R1" s="253" t="s">
        <v>9745</v>
      </c>
      <c r="S1" s="253" t="s">
        <v>9320</v>
      </c>
      <c r="T1" s="254" t="s">
        <v>9746</v>
      </c>
      <c r="U1" s="254" t="s">
        <v>10235</v>
      </c>
      <c r="V1" s="253" t="s">
        <v>10236</v>
      </c>
      <c r="W1" s="316" t="s">
        <v>10237</v>
      </c>
      <c r="X1" s="316" t="s">
        <v>10238</v>
      </c>
      <c r="Y1" s="316" t="s">
        <v>10239</v>
      </c>
    </row>
    <row r="2" spans="1:27" ht="49.5">
      <c r="A2" s="300" t="s">
        <v>9747</v>
      </c>
      <c r="B2" s="396" t="s">
        <v>11939</v>
      </c>
      <c r="C2" s="300" t="s">
        <v>9748</v>
      </c>
      <c r="D2" s="260" t="s">
        <v>9749</v>
      </c>
      <c r="E2" s="254" t="s">
        <v>3413</v>
      </c>
      <c r="F2" s="254" t="s">
        <v>11940</v>
      </c>
      <c r="G2" s="254" t="s">
        <v>11941</v>
      </c>
      <c r="H2" s="256" t="s">
        <v>9750</v>
      </c>
      <c r="I2" s="256" t="s">
        <v>3541</v>
      </c>
      <c r="J2" s="256" t="s">
        <v>9751</v>
      </c>
      <c r="K2" s="256" t="s">
        <v>3369</v>
      </c>
      <c r="L2" s="256" t="s">
        <v>9752</v>
      </c>
      <c r="M2" s="256" t="s">
        <v>9753</v>
      </c>
      <c r="O2" s="301"/>
      <c r="P2" s="301"/>
      <c r="Q2" s="301"/>
      <c r="R2" s="301"/>
      <c r="S2" s="302"/>
      <c r="T2" s="312"/>
      <c r="U2" s="317"/>
      <c r="V2" s="317"/>
      <c r="W2" s="317"/>
      <c r="X2" s="317"/>
      <c r="Y2" s="317"/>
      <c r="AA2" t="s">
        <v>10731</v>
      </c>
    </row>
    <row r="3" spans="1:27" ht="31.5">
      <c r="A3" s="260" t="s">
        <v>932</v>
      </c>
      <c r="B3" s="397"/>
      <c r="C3" s="256" t="s">
        <v>4684</v>
      </c>
      <c r="D3" s="329" t="s">
        <v>3854</v>
      </c>
      <c r="E3" s="289" t="s">
        <v>2902</v>
      </c>
      <c r="F3" s="289" t="s">
        <v>932</v>
      </c>
      <c r="G3" s="289" t="s">
        <v>930</v>
      </c>
      <c r="H3" s="256" t="s">
        <v>11964</v>
      </c>
      <c r="I3" s="256"/>
      <c r="J3" s="256"/>
      <c r="K3" s="256"/>
      <c r="L3" s="256" t="s">
        <v>10418</v>
      </c>
      <c r="M3" s="256" t="s">
        <v>10419</v>
      </c>
      <c r="N3" s="257" t="s">
        <v>10018</v>
      </c>
      <c r="O3" s="290" t="s">
        <v>10001</v>
      </c>
      <c r="P3" s="290"/>
      <c r="Q3" s="256"/>
      <c r="R3" s="256"/>
      <c r="S3" s="256" t="s">
        <v>10420</v>
      </c>
      <c r="T3" s="257"/>
      <c r="AA3" t="str">
        <f t="shared" ref="AA3:AA15" si="0">"INSERT INTO CIFX.TB_COL_BUSINESS_RULE (COL_ID, COLUMN_CODE, TX_ID, SENDER_CODE, CERT_TYPE, CHANGE_TYPE, RULE_ID, RULE_PROCESS, ENABLE) VALUES ("&amp;D3&amp;",'"&amp;E3&amp;"','"&amp;H3&amp;"','"&amp;I3&amp;"','"&amp;J3&amp;"','"&amp;K3&amp;"','"&amp;L3&amp;"','"&amp;M3&amp;"','Y');"</f>
        <v>INSERT INTO CIFX.TB_COL_BUSINESS_RULE (COL_ID, COLUMN_CODE, TX_ID, SENDER_CODE, CERT_TYPE, CHANGE_TYPE, RULE_ID, RULE_PROCESS, ENABLE) VALUES (110,'X0111','updateCustContact','','','','V_052','PG_DYNC_VALI.SP_V_052','Y');</v>
      </c>
    </row>
    <row r="4" spans="1:27" ht="31.5">
      <c r="A4" s="260" t="s">
        <v>938</v>
      </c>
      <c r="B4" s="397"/>
      <c r="C4" s="256" t="s">
        <v>4684</v>
      </c>
      <c r="D4" s="329" t="s">
        <v>10004</v>
      </c>
      <c r="E4" s="289" t="s">
        <v>2904</v>
      </c>
      <c r="F4" s="289" t="s">
        <v>938</v>
      </c>
      <c r="G4" s="289" t="s">
        <v>936</v>
      </c>
      <c r="H4" s="256" t="s">
        <v>391</v>
      </c>
      <c r="I4" s="256"/>
      <c r="J4" s="256"/>
      <c r="K4" s="256"/>
      <c r="L4" s="256" t="s">
        <v>10418</v>
      </c>
      <c r="M4" s="256" t="s">
        <v>10419</v>
      </c>
      <c r="N4" s="257" t="s">
        <v>10018</v>
      </c>
      <c r="O4" s="290" t="s">
        <v>10001</v>
      </c>
      <c r="P4" s="290"/>
      <c r="Q4" s="256"/>
      <c r="R4" s="256"/>
      <c r="S4" s="256" t="s">
        <v>10420</v>
      </c>
      <c r="T4" s="257"/>
      <c r="AA4" t="str">
        <f t="shared" si="0"/>
        <v>INSERT INTO CIFX.TB_COL_BUSINESS_RULE (COL_ID, COLUMN_CODE, TX_ID, SENDER_CODE, CERT_TYPE, CHANGE_TYPE, RULE_ID, RULE_PROCESS, ENABLE) VALUES (111,'X0114','updateCustContact','','','','V_052','PG_DYNC_VALI.SP_V_052','Y');</v>
      </c>
    </row>
    <row r="5" spans="1:27" ht="31.5">
      <c r="A5" s="260" t="s">
        <v>927</v>
      </c>
      <c r="B5" s="397"/>
      <c r="C5" s="256" t="s">
        <v>4684</v>
      </c>
      <c r="D5" s="329" t="s">
        <v>3855</v>
      </c>
      <c r="E5" s="289" t="s">
        <v>2891</v>
      </c>
      <c r="F5" s="289" t="s">
        <v>927</v>
      </c>
      <c r="G5" s="289" t="s">
        <v>925</v>
      </c>
      <c r="H5" s="256" t="s">
        <v>391</v>
      </c>
      <c r="I5" s="256"/>
      <c r="J5" s="256"/>
      <c r="K5" s="256"/>
      <c r="L5" s="256" t="s">
        <v>10418</v>
      </c>
      <c r="M5" s="256" t="s">
        <v>10419</v>
      </c>
      <c r="N5" s="257" t="s">
        <v>10018</v>
      </c>
      <c r="O5" s="290" t="s">
        <v>10001</v>
      </c>
      <c r="P5" s="290"/>
      <c r="Q5" s="256"/>
      <c r="R5" s="256"/>
      <c r="S5" s="256" t="s">
        <v>10420</v>
      </c>
      <c r="T5" s="257"/>
      <c r="AA5" t="str">
        <f t="shared" si="0"/>
        <v>INSERT INTO CIFX.TB_COL_BUSINESS_RULE (COL_ID, COLUMN_CODE, TX_ID, SENDER_CODE, CERT_TYPE, CHANGE_TYPE, RULE_ID, RULE_PROCESS, ENABLE) VALUES (112,'X0117','updateCustContact','','','','V_052','PG_DYNC_VALI.SP_V_052','Y');</v>
      </c>
    </row>
    <row r="6" spans="1:27" ht="31.5">
      <c r="A6" s="260" t="s">
        <v>922</v>
      </c>
      <c r="B6" s="397"/>
      <c r="C6" s="256" t="s">
        <v>4684</v>
      </c>
      <c r="D6" s="260" t="s">
        <v>10007</v>
      </c>
      <c r="E6" s="289" t="s">
        <v>2899</v>
      </c>
      <c r="F6" s="289" t="s">
        <v>922</v>
      </c>
      <c r="G6" s="289" t="s">
        <v>920</v>
      </c>
      <c r="H6" s="256" t="s">
        <v>391</v>
      </c>
      <c r="I6" s="256"/>
      <c r="J6" s="256"/>
      <c r="K6" s="256"/>
      <c r="L6" s="256" t="s">
        <v>10418</v>
      </c>
      <c r="M6" s="256" t="s">
        <v>10419</v>
      </c>
      <c r="N6" s="257" t="s">
        <v>10480</v>
      </c>
      <c r="O6" s="290" t="s">
        <v>10001</v>
      </c>
      <c r="P6" s="290"/>
      <c r="Q6" s="256"/>
      <c r="R6" s="256"/>
      <c r="S6" s="256" t="s">
        <v>10420</v>
      </c>
      <c r="T6" s="257"/>
      <c r="AA6" t="str">
        <f t="shared" si="0"/>
        <v>INSERT INTO CIFX.TB_COL_BUSINESS_RULE (COL_ID, COLUMN_CODE, TX_ID, SENDER_CODE, CERT_TYPE, CHANGE_TYPE, RULE_ID, RULE_PROCESS, ENABLE) VALUES (113,'X0120','updateCustContact','','','','V_052','PG_DYNC_VALI.SP_V_052','Y');</v>
      </c>
    </row>
    <row r="7" spans="1:27" ht="31.5">
      <c r="A7" s="260" t="s">
        <v>1131</v>
      </c>
      <c r="B7" s="397"/>
      <c r="C7" s="256" t="s">
        <v>4684</v>
      </c>
      <c r="D7" s="329" t="s">
        <v>3856</v>
      </c>
      <c r="E7" s="289" t="s">
        <v>2787</v>
      </c>
      <c r="F7" s="289" t="s">
        <v>1131</v>
      </c>
      <c r="G7" s="289" t="s">
        <v>1130</v>
      </c>
      <c r="H7" s="256" t="s">
        <v>391</v>
      </c>
      <c r="I7" s="256"/>
      <c r="J7" s="256"/>
      <c r="K7" s="256"/>
      <c r="L7" s="256" t="s">
        <v>10418</v>
      </c>
      <c r="M7" s="256" t="s">
        <v>10419</v>
      </c>
      <c r="N7" s="257" t="s">
        <v>10018</v>
      </c>
      <c r="O7" s="290" t="s">
        <v>10001</v>
      </c>
      <c r="P7" s="290"/>
      <c r="Q7" s="256"/>
      <c r="R7" s="256"/>
      <c r="S7" s="256" t="s">
        <v>10420</v>
      </c>
      <c r="T7" s="257"/>
      <c r="AA7" t="str">
        <f t="shared" si="0"/>
        <v>INSERT INTO CIFX.TB_COL_BUSINESS_RULE (COL_ID, COLUMN_CODE, TX_ID, SENDER_CODE, CERT_TYPE, CHANGE_TYPE, RULE_ID, RULE_PROCESS, ENABLE) VALUES (114,'X0124','updateCustContact','','','','V_052','PG_DYNC_VALI.SP_V_052','Y');</v>
      </c>
    </row>
    <row r="8" spans="1:27" ht="31.5">
      <c r="A8" s="260" t="s">
        <v>1127</v>
      </c>
      <c r="B8" s="397"/>
      <c r="C8" s="256" t="s">
        <v>4684</v>
      </c>
      <c r="D8" s="329" t="s">
        <v>3857</v>
      </c>
      <c r="E8" s="289" t="s">
        <v>2791</v>
      </c>
      <c r="F8" s="289" t="s">
        <v>1127</v>
      </c>
      <c r="G8" s="289" t="s">
        <v>1126</v>
      </c>
      <c r="H8" s="256" t="s">
        <v>391</v>
      </c>
      <c r="I8" s="256"/>
      <c r="J8" s="256"/>
      <c r="K8" s="256"/>
      <c r="L8" s="256" t="s">
        <v>10418</v>
      </c>
      <c r="M8" s="256" t="s">
        <v>10419</v>
      </c>
      <c r="N8" s="257" t="s">
        <v>10018</v>
      </c>
      <c r="O8" s="290" t="s">
        <v>10001</v>
      </c>
      <c r="P8" s="290"/>
      <c r="Q8" s="256"/>
      <c r="R8" s="256"/>
      <c r="S8" s="256" t="s">
        <v>10420</v>
      </c>
      <c r="T8" s="257"/>
      <c r="AA8" t="str">
        <f t="shared" si="0"/>
        <v>INSERT INTO CIFX.TB_COL_BUSINESS_RULE (COL_ID, COLUMN_CODE, TX_ID, SENDER_CODE, CERT_TYPE, CHANGE_TYPE, RULE_ID, RULE_PROCESS, ENABLE) VALUES (115,'X0126','updateCustContact','','','','V_052','PG_DYNC_VALI.SP_V_052','Y');</v>
      </c>
    </row>
    <row r="9" spans="1:27" ht="31.5">
      <c r="A9" s="260" t="s">
        <v>916</v>
      </c>
      <c r="B9" s="397"/>
      <c r="C9" s="256" t="s">
        <v>4684</v>
      </c>
      <c r="D9" s="329" t="s">
        <v>3858</v>
      </c>
      <c r="E9" s="289" t="s">
        <v>2888</v>
      </c>
      <c r="F9" s="289" t="s">
        <v>916</v>
      </c>
      <c r="G9" s="289" t="s">
        <v>914</v>
      </c>
      <c r="H9" s="256" t="s">
        <v>391</v>
      </c>
      <c r="I9" s="256"/>
      <c r="J9" s="256"/>
      <c r="K9" s="256"/>
      <c r="L9" s="256" t="s">
        <v>10418</v>
      </c>
      <c r="M9" s="256" t="s">
        <v>10419</v>
      </c>
      <c r="N9" s="257" t="s">
        <v>10018</v>
      </c>
      <c r="O9" s="290" t="s">
        <v>10001</v>
      </c>
      <c r="P9" s="290"/>
      <c r="Q9" s="256"/>
      <c r="R9" s="256"/>
      <c r="S9" s="256" t="s">
        <v>10420</v>
      </c>
      <c r="T9" s="257"/>
      <c r="AA9" t="str">
        <f t="shared" si="0"/>
        <v>INSERT INTO CIFX.TB_COL_BUSINESS_RULE (COL_ID, COLUMN_CODE, TX_ID, SENDER_CODE, CERT_TYPE, CHANGE_TYPE, RULE_ID, RULE_PROCESS, ENABLE) VALUES (116,'X0128','updateCustContact','','','','V_052','PG_DYNC_VALI.SP_V_052','Y');</v>
      </c>
    </row>
    <row r="10" spans="1:27" ht="31.5">
      <c r="A10" s="260" t="s">
        <v>948</v>
      </c>
      <c r="B10" s="397"/>
      <c r="C10" s="256" t="s">
        <v>4684</v>
      </c>
      <c r="D10" s="260" t="s">
        <v>3859</v>
      </c>
      <c r="E10" s="289" t="s">
        <v>2782</v>
      </c>
      <c r="F10" s="289" t="s">
        <v>948</v>
      </c>
      <c r="G10" s="289" t="s">
        <v>946</v>
      </c>
      <c r="H10" s="256" t="s">
        <v>391</v>
      </c>
      <c r="I10" s="256"/>
      <c r="J10" s="256"/>
      <c r="K10" s="256"/>
      <c r="L10" s="256" t="s">
        <v>10418</v>
      </c>
      <c r="M10" s="256" t="s">
        <v>10419</v>
      </c>
      <c r="N10" s="257" t="s">
        <v>10018</v>
      </c>
      <c r="O10" s="290" t="s">
        <v>10001</v>
      </c>
      <c r="P10" s="290"/>
      <c r="Q10" s="256"/>
      <c r="R10" s="256"/>
      <c r="S10" s="256" t="s">
        <v>10420</v>
      </c>
      <c r="T10" s="257"/>
      <c r="AA10" t="str">
        <f t="shared" si="0"/>
        <v>INSERT INTO CIFX.TB_COL_BUSINESS_RULE (COL_ID, COLUMN_CODE, TX_ID, SENDER_CODE, CERT_TYPE, CHANGE_TYPE, RULE_ID, RULE_PROCESS, ENABLE) VALUES (117,'X0145','updateCustContact','','','','V_052','PG_DYNC_VALI.SP_V_052','Y');</v>
      </c>
    </row>
    <row r="11" spans="1:27" ht="31.5">
      <c r="A11" s="260" t="s">
        <v>942</v>
      </c>
      <c r="B11" s="397"/>
      <c r="C11" s="256" t="s">
        <v>4684</v>
      </c>
      <c r="D11" s="329" t="s">
        <v>3860</v>
      </c>
      <c r="E11" s="289" t="s">
        <v>2913</v>
      </c>
      <c r="F11" s="289" t="s">
        <v>942</v>
      </c>
      <c r="G11" s="289" t="s">
        <v>940</v>
      </c>
      <c r="H11" s="256" t="s">
        <v>391</v>
      </c>
      <c r="I11" s="256"/>
      <c r="J11" s="256"/>
      <c r="K11" s="256"/>
      <c r="L11" s="256" t="s">
        <v>10418</v>
      </c>
      <c r="M11" s="256" t="s">
        <v>10419</v>
      </c>
      <c r="N11" s="257" t="s">
        <v>10018</v>
      </c>
      <c r="O11" s="290" t="s">
        <v>10001</v>
      </c>
      <c r="P11" s="290"/>
      <c r="Q11" s="256"/>
      <c r="R11" s="256"/>
      <c r="S11" s="256" t="s">
        <v>10420</v>
      </c>
      <c r="T11" s="257"/>
      <c r="AA11" t="str">
        <f t="shared" si="0"/>
        <v>INSERT INTO CIFX.TB_COL_BUSINESS_RULE (COL_ID, COLUMN_CODE, TX_ID, SENDER_CODE, CERT_TYPE, CHANGE_TYPE, RULE_ID, RULE_PROCESS, ENABLE) VALUES (118,'X0166','updateCustContact','','','','V_052','PG_DYNC_VALI.SP_V_052','Y');</v>
      </c>
    </row>
    <row r="12" spans="1:27" ht="31.5">
      <c r="A12" s="260" t="s">
        <v>1106</v>
      </c>
      <c r="B12" s="397"/>
      <c r="C12" s="256" t="s">
        <v>4684</v>
      </c>
      <c r="D12" s="329" t="s">
        <v>3861</v>
      </c>
      <c r="E12" s="289" t="s">
        <v>2794</v>
      </c>
      <c r="F12" s="289" t="s">
        <v>1106</v>
      </c>
      <c r="G12" s="289" t="s">
        <v>1105</v>
      </c>
      <c r="H12" s="256" t="s">
        <v>391</v>
      </c>
      <c r="I12" s="256"/>
      <c r="J12" s="256"/>
      <c r="K12" s="256"/>
      <c r="L12" s="256" t="s">
        <v>10418</v>
      </c>
      <c r="M12" s="256" t="s">
        <v>10419</v>
      </c>
      <c r="N12" s="257" t="s">
        <v>10018</v>
      </c>
      <c r="O12" s="290" t="s">
        <v>10001</v>
      </c>
      <c r="P12" s="290"/>
      <c r="Q12" s="256"/>
      <c r="R12" s="256"/>
      <c r="S12" s="256" t="s">
        <v>10420</v>
      </c>
      <c r="T12" s="257"/>
      <c r="AA12" t="str">
        <f t="shared" si="0"/>
        <v>INSERT INTO CIFX.TB_COL_BUSINESS_RULE (COL_ID, COLUMN_CODE, TX_ID, SENDER_CODE, CERT_TYPE, CHANGE_TYPE, RULE_ID, RULE_PROCESS, ENABLE) VALUES (119,'X0209','updateCustContact','','','','V_052','PG_DYNC_VALI.SP_V_052','Y');</v>
      </c>
    </row>
    <row r="13" spans="1:27" ht="31.5">
      <c r="A13" s="260" t="s">
        <v>911</v>
      </c>
      <c r="B13" s="397"/>
      <c r="C13" s="256" t="s">
        <v>4684</v>
      </c>
      <c r="D13" s="329" t="s">
        <v>3862</v>
      </c>
      <c r="E13" s="289" t="s">
        <v>2885</v>
      </c>
      <c r="F13" s="289" t="s">
        <v>911</v>
      </c>
      <c r="G13" s="289" t="s">
        <v>909</v>
      </c>
      <c r="H13" s="256" t="s">
        <v>11965</v>
      </c>
      <c r="I13" s="256"/>
      <c r="J13" s="256"/>
      <c r="K13" s="256"/>
      <c r="L13" s="256" t="s">
        <v>10418</v>
      </c>
      <c r="M13" s="256" t="s">
        <v>10419</v>
      </c>
      <c r="N13" s="257" t="s">
        <v>10018</v>
      </c>
      <c r="O13" s="290" t="s">
        <v>10001</v>
      </c>
      <c r="P13" s="290"/>
      <c r="Q13" s="256"/>
      <c r="R13" s="256"/>
      <c r="S13" s="256" t="s">
        <v>10420</v>
      </c>
      <c r="T13" s="257"/>
      <c r="AA13" t="str">
        <f t="shared" si="0"/>
        <v>INSERT INTO CIFX.TB_COL_BUSINESS_RULE (COL_ID, COLUMN_CODE, TX_ID, SENDER_CODE, CERT_TYPE, CHANGE_TYPE, RULE_ID, RULE_PROCESS, ENABLE) VALUES (120,'X0232','updateCustContact','','','','V_052','PG_DYNC_VALI.SP_V_052','Y');</v>
      </c>
    </row>
    <row r="14" spans="1:27" ht="78.75">
      <c r="A14" s="260" t="s">
        <v>766</v>
      </c>
      <c r="B14" s="397"/>
      <c r="C14" s="256" t="s">
        <v>4684</v>
      </c>
      <c r="D14" s="329" t="s">
        <v>3869</v>
      </c>
      <c r="E14" s="289" t="s">
        <v>2842</v>
      </c>
      <c r="F14" s="289" t="s">
        <v>766</v>
      </c>
      <c r="G14" s="289" t="s">
        <v>1077</v>
      </c>
      <c r="H14" s="256"/>
      <c r="I14" s="256"/>
      <c r="J14" s="256"/>
      <c r="K14" s="256"/>
      <c r="L14" s="256" t="s">
        <v>10421</v>
      </c>
      <c r="M14" s="256" t="s">
        <v>10422</v>
      </c>
      <c r="N14" s="257" t="s">
        <v>12051</v>
      </c>
      <c r="O14" s="290" t="s">
        <v>9942</v>
      </c>
      <c r="P14" s="290"/>
      <c r="Q14" s="256"/>
      <c r="R14" s="256"/>
      <c r="S14" s="256"/>
      <c r="T14" s="257"/>
      <c r="AA14" t="str">
        <f t="shared" si="0"/>
        <v>INSERT INTO CIFX.TB_COL_BUSINESS_RULE (COL_ID, COLUMN_CODE, TX_ID, SENDER_CODE, CERT_TYPE, CHANGE_TYPE, RULE_ID, RULE_PROCESS, ENABLE) VALUES (127,'X0141','','','','','V_055','PG_DYNC_VALI.SP_V_055','Y');</v>
      </c>
    </row>
    <row r="15" spans="1:27" ht="189">
      <c r="A15" s="260" t="s">
        <v>766</v>
      </c>
      <c r="B15" s="397"/>
      <c r="C15" s="256" t="s">
        <v>4684</v>
      </c>
      <c r="D15" s="329" t="s">
        <v>3870</v>
      </c>
      <c r="E15" s="289" t="s">
        <v>2842</v>
      </c>
      <c r="F15" s="289" t="s">
        <v>766</v>
      </c>
      <c r="G15" s="289" t="s">
        <v>1077</v>
      </c>
      <c r="H15" s="256" t="s">
        <v>10423</v>
      </c>
      <c r="I15" s="256"/>
      <c r="J15" s="256"/>
      <c r="K15" s="256"/>
      <c r="L15" s="256" t="s">
        <v>10424</v>
      </c>
      <c r="M15" s="256" t="s">
        <v>10425</v>
      </c>
      <c r="N15" s="257" t="s">
        <v>10293</v>
      </c>
      <c r="O15" s="290" t="s">
        <v>10426</v>
      </c>
      <c r="P15" s="290"/>
      <c r="Q15" s="256"/>
      <c r="R15" s="256"/>
      <c r="S15" s="256"/>
      <c r="T15" s="257" t="s">
        <v>10427</v>
      </c>
      <c r="AA15" t="str">
        <f t="shared" si="0"/>
        <v>INSERT INTO CIFX.TB_COL_BUSINESS_RULE (COL_ID, COLUMN_CODE, TX_ID, SENDER_CODE, CERT_TYPE, CHANGE_TYPE, RULE_ID, RULE_PROCESS, ENABLE) VALUES (128,'X0141','A12301','','','','V_056','PG_DYNC_VALI.SP_V_056','Y');</v>
      </c>
    </row>
    <row r="16" spans="1:27" ht="78.75">
      <c r="A16" s="260" t="s">
        <v>893</v>
      </c>
      <c r="B16" s="397"/>
      <c r="C16" s="256" t="s">
        <v>4684</v>
      </c>
      <c r="D16" s="260" t="s">
        <v>3871</v>
      </c>
      <c r="E16" s="289" t="s">
        <v>2662</v>
      </c>
      <c r="F16" s="289" t="s">
        <v>893</v>
      </c>
      <c r="G16" s="289" t="s">
        <v>891</v>
      </c>
      <c r="H16" s="256"/>
      <c r="I16" s="256"/>
      <c r="J16" s="256" t="s">
        <v>9776</v>
      </c>
      <c r="K16" s="256"/>
      <c r="L16" s="256" t="s">
        <v>10428</v>
      </c>
      <c r="M16" s="256" t="s">
        <v>10429</v>
      </c>
      <c r="N16" s="257" t="s">
        <v>10483</v>
      </c>
      <c r="O16" s="290" t="s">
        <v>9942</v>
      </c>
      <c r="P16" s="290"/>
      <c r="Q16" s="256"/>
      <c r="R16" s="256"/>
      <c r="S16" s="256"/>
      <c r="T16" s="257"/>
      <c r="AA16" t="str">
        <f t="shared" ref="AA16:AA33" si="1">"INSERT INTO CIFX.TB_COL_BUSINESS_RULE (COL_ID, COLUMN_CODE, TX_ID, SENDER_CODE, CERT_TYPE, CHANGE_TYPE, RULE_ID, RULE_PROCESS, ENABLE) VALUES ("&amp;D16&amp;",'"&amp;E16&amp;"','"&amp;H16&amp;"','"&amp;I16&amp;"','"&amp;J16&amp;"','"&amp;K16&amp;"','"&amp;L16&amp;"','"&amp;M16&amp;"','Y');"</f>
        <v>INSERT INTO CIFX.TB_COL_BUSINESS_RULE (COL_ID, COLUMN_CODE, TX_ID, SENDER_CODE, CERT_TYPE, CHANGE_TYPE, RULE_ID, RULE_PROCESS, ENABLE) VALUES (129,'X0142','','','A,E,F,G,H','','V_057','PG_DYNC_VALI.SP_V_057','Y');</v>
      </c>
    </row>
    <row r="17" spans="1:27" ht="31.5">
      <c r="A17" s="260" t="s">
        <v>893</v>
      </c>
      <c r="B17" s="397"/>
      <c r="C17" s="256" t="s">
        <v>4684</v>
      </c>
      <c r="D17" s="329" t="s">
        <v>3872</v>
      </c>
      <c r="E17" s="289" t="s">
        <v>2662</v>
      </c>
      <c r="F17" s="289" t="s">
        <v>893</v>
      </c>
      <c r="G17" s="289" t="s">
        <v>891</v>
      </c>
      <c r="H17" s="256"/>
      <c r="I17" s="256"/>
      <c r="J17" s="256" t="s">
        <v>10430</v>
      </c>
      <c r="K17" s="256"/>
      <c r="L17" s="256" t="s">
        <v>10431</v>
      </c>
      <c r="M17" s="256" t="s">
        <v>10432</v>
      </c>
      <c r="N17" s="257" t="s">
        <v>10484</v>
      </c>
      <c r="O17" s="290" t="s">
        <v>9942</v>
      </c>
      <c r="P17" s="290" t="s">
        <v>10433</v>
      </c>
      <c r="Q17" s="256"/>
      <c r="R17" s="256"/>
      <c r="S17" s="256"/>
      <c r="T17" s="257"/>
      <c r="AA17" t="str">
        <f t="shared" si="1"/>
        <v>INSERT INTO CIFX.TB_COL_BUSINESS_RULE (COL_ID, COLUMN_CODE, TX_ID, SENDER_CODE, CERT_TYPE, CHANGE_TYPE, RULE_ID, RULE_PROCESS, ENABLE) VALUES (130,'X0142','','','A,B,OA,OB','','V_058','PG_DYNC_VALI.SP_V_058','Y');</v>
      </c>
    </row>
    <row r="18" spans="1:27" ht="126">
      <c r="A18" s="260" t="s">
        <v>893</v>
      </c>
      <c r="B18" s="397"/>
      <c r="C18" s="256" t="s">
        <v>4684</v>
      </c>
      <c r="D18" s="329" t="s">
        <v>3874</v>
      </c>
      <c r="E18" s="289" t="s">
        <v>2662</v>
      </c>
      <c r="F18" s="289" t="s">
        <v>893</v>
      </c>
      <c r="G18" s="289" t="s">
        <v>891</v>
      </c>
      <c r="H18" s="256"/>
      <c r="I18" s="256"/>
      <c r="J18" s="256" t="s">
        <v>9810</v>
      </c>
      <c r="K18" s="256"/>
      <c r="L18" s="256" t="s">
        <v>10436</v>
      </c>
      <c r="M18" s="256" t="s">
        <v>10437</v>
      </c>
      <c r="N18" s="257" t="s">
        <v>12078</v>
      </c>
      <c r="O18" s="290" t="s">
        <v>9942</v>
      </c>
      <c r="P18" s="290" t="s">
        <v>10434</v>
      </c>
      <c r="Q18" s="256" t="s">
        <v>10435</v>
      </c>
      <c r="R18" s="256"/>
      <c r="S18" s="256"/>
      <c r="T18" s="257"/>
      <c r="AA18" t="str">
        <f t="shared" si="1"/>
        <v>INSERT INTO CIFX.TB_COL_BUSINESS_RULE (COL_ID, COLUMN_CODE, TX_ID, SENDER_CODE, CERT_TYPE, CHANGE_TYPE, RULE_ID, RULE_PROCESS, ENABLE) VALUES (132,'X0142','','','E,F,G,H','','V_060','PG_DYNC_VALI.SP_V_060','Y');</v>
      </c>
    </row>
    <row r="19" spans="1:27" ht="126">
      <c r="A19" s="260" t="s">
        <v>893</v>
      </c>
      <c r="B19" s="397"/>
      <c r="C19" s="256" t="s">
        <v>4684</v>
      </c>
      <c r="D19" s="260" t="s">
        <v>3875</v>
      </c>
      <c r="E19" s="289" t="s">
        <v>2662</v>
      </c>
      <c r="F19" s="289" t="s">
        <v>893</v>
      </c>
      <c r="G19" s="289" t="s">
        <v>891</v>
      </c>
      <c r="H19" s="256"/>
      <c r="I19" s="256"/>
      <c r="J19" s="256"/>
      <c r="K19" s="256"/>
      <c r="L19" s="256" t="s">
        <v>10438</v>
      </c>
      <c r="M19" s="256" t="s">
        <v>10439</v>
      </c>
      <c r="N19" s="257" t="s">
        <v>10011</v>
      </c>
      <c r="O19" s="290" t="s">
        <v>10440</v>
      </c>
      <c r="P19" s="290"/>
      <c r="Q19" s="256"/>
      <c r="R19" s="256" t="s">
        <v>10441</v>
      </c>
      <c r="S19" s="256" t="s">
        <v>10442</v>
      </c>
      <c r="T19" s="257"/>
      <c r="AA19" t="str">
        <f t="shared" si="1"/>
        <v>INSERT INTO CIFX.TB_COL_BUSINESS_RULE (COL_ID, COLUMN_CODE, TX_ID, SENDER_CODE, CERT_TYPE, CHANGE_TYPE, RULE_ID, RULE_PROCESS, ENABLE) VALUES (133,'X0142','','','','','V_061','PG_DYNC_VALI.SP_V_061','Y');</v>
      </c>
    </row>
    <row r="20" spans="1:27" ht="31.5">
      <c r="A20" s="260" t="s">
        <v>638</v>
      </c>
      <c r="B20" s="397"/>
      <c r="C20" s="256" t="s">
        <v>4684</v>
      </c>
      <c r="D20" s="329" t="s">
        <v>3877</v>
      </c>
      <c r="E20" s="289" t="s">
        <v>2715</v>
      </c>
      <c r="F20" s="289" t="s">
        <v>638</v>
      </c>
      <c r="G20" s="289" t="s">
        <v>636</v>
      </c>
      <c r="H20" s="256"/>
      <c r="I20" s="256"/>
      <c r="J20" s="256"/>
      <c r="K20" s="256"/>
      <c r="L20" s="256" t="s">
        <v>10444</v>
      </c>
      <c r="M20" s="256" t="s">
        <v>10445</v>
      </c>
      <c r="N20" s="257" t="s">
        <v>10016</v>
      </c>
      <c r="O20" s="290" t="s">
        <v>10446</v>
      </c>
      <c r="P20" s="290"/>
      <c r="Q20" s="256" t="s">
        <v>498</v>
      </c>
      <c r="R20" s="256"/>
      <c r="S20" s="256"/>
      <c r="T20" s="257"/>
      <c r="AA20" t="str">
        <f t="shared" si="1"/>
        <v>INSERT INTO CIFX.TB_COL_BUSINESS_RULE (COL_ID, COLUMN_CODE, TX_ID, SENDER_CODE, CERT_TYPE, CHANGE_TYPE, RULE_ID, RULE_PROCESS, ENABLE) VALUES (135,'X0143','','','','','V_063','PG_DYNC_VALI.SP_V_063','Y');</v>
      </c>
    </row>
    <row r="21" spans="1:27" ht="31.5">
      <c r="A21" s="260" t="s">
        <v>884</v>
      </c>
      <c r="B21" s="397"/>
      <c r="C21" s="256" t="s">
        <v>4684</v>
      </c>
      <c r="D21" s="329" t="s">
        <v>3878</v>
      </c>
      <c r="E21" s="289" t="s">
        <v>2690</v>
      </c>
      <c r="F21" s="289" t="s">
        <v>884</v>
      </c>
      <c r="G21" s="289" t="s">
        <v>882</v>
      </c>
      <c r="H21" s="256"/>
      <c r="I21" s="256"/>
      <c r="J21" s="256"/>
      <c r="K21" s="256"/>
      <c r="L21" s="256" t="s">
        <v>10447</v>
      </c>
      <c r="M21" s="256" t="s">
        <v>10448</v>
      </c>
      <c r="N21" s="257" t="s">
        <v>10485</v>
      </c>
      <c r="O21" s="290" t="s">
        <v>10449</v>
      </c>
      <c r="P21" s="290"/>
      <c r="Q21" s="256"/>
      <c r="R21" s="256"/>
      <c r="S21" s="256"/>
      <c r="T21" s="257"/>
      <c r="AA21" t="str">
        <f t="shared" si="1"/>
        <v>INSERT INTO CIFX.TB_COL_BUSINESS_RULE (COL_ID, COLUMN_CODE, TX_ID, SENDER_CODE, CERT_TYPE, CHANGE_TYPE, RULE_ID, RULE_PROCESS, ENABLE) VALUES (136,'X0182','','','','','V_064','PG_DYNC_VALI.SP_V_064','Y');</v>
      </c>
    </row>
    <row r="22" spans="1:27" ht="47.25">
      <c r="A22" s="260" t="s">
        <v>1012</v>
      </c>
      <c r="B22" s="397"/>
      <c r="C22" s="256" t="s">
        <v>4684</v>
      </c>
      <c r="D22" s="260" t="s">
        <v>3879</v>
      </c>
      <c r="E22" s="289" t="s">
        <v>2694</v>
      </c>
      <c r="F22" s="289" t="s">
        <v>1012</v>
      </c>
      <c r="G22" s="289" t="s">
        <v>1010</v>
      </c>
      <c r="H22" s="256"/>
      <c r="I22" s="256"/>
      <c r="J22" s="256" t="s">
        <v>4214</v>
      </c>
      <c r="K22" s="256"/>
      <c r="L22" s="256" t="s">
        <v>10450</v>
      </c>
      <c r="M22" s="256" t="s">
        <v>10451</v>
      </c>
      <c r="N22" s="257" t="s">
        <v>10013</v>
      </c>
      <c r="O22" s="290" t="s">
        <v>10452</v>
      </c>
      <c r="P22" s="290"/>
      <c r="Q22" s="256" t="s">
        <v>498</v>
      </c>
      <c r="R22" s="256"/>
      <c r="S22" s="256"/>
      <c r="T22" s="257"/>
      <c r="AA22" t="str">
        <f t="shared" si="1"/>
        <v>INSERT INTO CIFX.TB_COL_BUSINESS_RULE (COL_ID, COLUMN_CODE, TX_ID, SENDER_CODE, CERT_TYPE, CHANGE_TYPE, RULE_ID, RULE_PROCESS, ENABLE) VALUES (137,'X0201','','','B','','V_065','PG_DYNC_VALI.SP_V_065','Y');</v>
      </c>
    </row>
    <row r="23" spans="1:27" ht="47.25">
      <c r="A23" s="260" t="s">
        <v>1064</v>
      </c>
      <c r="B23" s="397"/>
      <c r="C23" s="256" t="s">
        <v>4684</v>
      </c>
      <c r="D23" s="329" t="s">
        <v>3880</v>
      </c>
      <c r="E23" s="289" t="s">
        <v>2656</v>
      </c>
      <c r="F23" s="289" t="s">
        <v>1064</v>
      </c>
      <c r="G23" s="289" t="s">
        <v>1062</v>
      </c>
      <c r="H23" s="256"/>
      <c r="I23" s="256"/>
      <c r="J23" s="256"/>
      <c r="K23" s="256"/>
      <c r="L23" s="256" t="s">
        <v>10453</v>
      </c>
      <c r="M23" s="256" t="s">
        <v>10454</v>
      </c>
      <c r="N23" s="257" t="s">
        <v>10288</v>
      </c>
      <c r="O23" s="290" t="s">
        <v>10455</v>
      </c>
      <c r="P23" s="290"/>
      <c r="Q23" s="256"/>
      <c r="R23" s="256"/>
      <c r="S23" s="256"/>
      <c r="T23" s="257" t="s">
        <v>10456</v>
      </c>
      <c r="AA23" t="str">
        <f t="shared" si="1"/>
        <v>INSERT INTO CIFX.TB_COL_BUSINESS_RULE (COL_ID, COLUMN_CODE, TX_ID, SENDER_CODE, CERT_TYPE, CHANGE_TYPE, RULE_ID, RULE_PROCESS, ENABLE) VALUES (138,'X0205','','','','','V_066','PG_DYNC_VALI.SP_V_066','Y');</v>
      </c>
    </row>
    <row r="24" spans="1:27" ht="31.5">
      <c r="A24" s="260" t="s">
        <v>1064</v>
      </c>
      <c r="B24" s="397"/>
      <c r="C24" s="256" t="s">
        <v>4684</v>
      </c>
      <c r="D24" s="329" t="s">
        <v>3881</v>
      </c>
      <c r="E24" s="289" t="s">
        <v>2656</v>
      </c>
      <c r="F24" s="289" t="s">
        <v>1064</v>
      </c>
      <c r="G24" s="289" t="s">
        <v>1062</v>
      </c>
      <c r="H24" s="256"/>
      <c r="I24" s="256"/>
      <c r="J24" s="256"/>
      <c r="K24" s="256"/>
      <c r="L24" s="256" t="s">
        <v>10457</v>
      </c>
      <c r="M24" s="256" t="s">
        <v>10458</v>
      </c>
      <c r="N24" s="257" t="s">
        <v>10486</v>
      </c>
      <c r="O24" s="290" t="s">
        <v>10459</v>
      </c>
      <c r="P24" s="290"/>
      <c r="Q24" s="256"/>
      <c r="R24" s="256"/>
      <c r="S24" s="256"/>
      <c r="T24" s="257"/>
      <c r="AA24" t="str">
        <f t="shared" si="1"/>
        <v>INSERT INTO CIFX.TB_COL_BUSINESS_RULE (COL_ID, COLUMN_CODE, TX_ID, SENDER_CODE, CERT_TYPE, CHANGE_TYPE, RULE_ID, RULE_PROCESS, ENABLE) VALUES (139,'X0205','','','','','V_067','PG_DYNC_VALI.SP_V_067','Y');</v>
      </c>
    </row>
    <row r="25" spans="1:27" ht="47.25">
      <c r="A25" s="260" t="s">
        <v>651</v>
      </c>
      <c r="B25" s="397"/>
      <c r="C25" s="256" t="s">
        <v>4684</v>
      </c>
      <c r="D25" s="329" t="s">
        <v>3882</v>
      </c>
      <c r="E25" s="289" t="s">
        <v>2658</v>
      </c>
      <c r="F25" s="289" t="s">
        <v>651</v>
      </c>
      <c r="G25" s="289" t="s">
        <v>648</v>
      </c>
      <c r="H25" s="256"/>
      <c r="I25" s="256"/>
      <c r="J25" s="256"/>
      <c r="K25" s="256"/>
      <c r="L25" s="256" t="s">
        <v>10460</v>
      </c>
      <c r="M25" s="256" t="s">
        <v>10461</v>
      </c>
      <c r="N25" s="257" t="s">
        <v>10487</v>
      </c>
      <c r="O25" s="290" t="s">
        <v>9942</v>
      </c>
      <c r="P25" s="290" t="s">
        <v>10009</v>
      </c>
      <c r="Q25" s="256" t="s">
        <v>498</v>
      </c>
      <c r="R25" s="256"/>
      <c r="S25" s="256" t="s">
        <v>10462</v>
      </c>
      <c r="T25" s="257"/>
      <c r="AA25" t="str">
        <f t="shared" si="1"/>
        <v>INSERT INTO CIFX.TB_COL_BUSINESS_RULE (COL_ID, COLUMN_CODE, TX_ID, SENDER_CODE, CERT_TYPE, CHANGE_TYPE, RULE_ID, RULE_PROCESS, ENABLE) VALUES (140,'X0220','','','','','V_068','PG_DYNC_VALI.SP_V_068','Y');</v>
      </c>
    </row>
    <row r="26" spans="1:27" ht="31.5">
      <c r="A26" s="260" t="s">
        <v>972</v>
      </c>
      <c r="B26" s="397"/>
      <c r="C26" s="256" t="s">
        <v>4684</v>
      </c>
      <c r="D26" s="329" t="s">
        <v>3892</v>
      </c>
      <c r="E26" s="289" t="s">
        <v>2678</v>
      </c>
      <c r="F26" s="289" t="s">
        <v>972</v>
      </c>
      <c r="G26" s="289" t="s">
        <v>970</v>
      </c>
      <c r="H26" s="256"/>
      <c r="I26" s="256"/>
      <c r="J26" s="256"/>
      <c r="K26" s="256"/>
      <c r="L26" s="256" t="s">
        <v>10464</v>
      </c>
      <c r="M26" s="256" t="s">
        <v>10465</v>
      </c>
      <c r="N26" s="257" t="s">
        <v>10012</v>
      </c>
      <c r="O26" s="290" t="s">
        <v>9942</v>
      </c>
      <c r="P26" s="290"/>
      <c r="Q26" s="256" t="s">
        <v>2529</v>
      </c>
      <c r="R26" s="256"/>
      <c r="S26" s="256"/>
      <c r="T26" s="257"/>
      <c r="AA26" t="str">
        <f t="shared" si="1"/>
        <v>INSERT INTO CIFX.TB_COL_BUSINESS_RULE (COL_ID, COLUMN_CODE, TX_ID, SENDER_CODE, CERT_TYPE, CHANGE_TYPE, RULE_ID, RULE_PROCESS, ENABLE) VALUES (142,'X0235','','','','','V_070','PG_DYNC_VALI.SP_V_070','Y');</v>
      </c>
    </row>
    <row r="27" spans="1:27" ht="16.5">
      <c r="A27" s="260" t="s">
        <v>1070</v>
      </c>
      <c r="B27" s="397"/>
      <c r="C27" s="256" t="s">
        <v>4684</v>
      </c>
      <c r="D27" s="329" t="s">
        <v>3894</v>
      </c>
      <c r="E27" s="289" t="s">
        <v>2906</v>
      </c>
      <c r="F27" s="289" t="s">
        <v>1070</v>
      </c>
      <c r="G27" s="289" t="s">
        <v>1068</v>
      </c>
      <c r="H27" s="256"/>
      <c r="I27" s="256"/>
      <c r="J27" s="256"/>
      <c r="K27" s="256"/>
      <c r="L27" s="256" t="s">
        <v>10466</v>
      </c>
      <c r="M27" s="256" t="s">
        <v>10467</v>
      </c>
      <c r="N27" s="257" t="s">
        <v>10002</v>
      </c>
      <c r="O27" s="290" t="s">
        <v>10468</v>
      </c>
      <c r="P27" s="290"/>
      <c r="Q27" s="256" t="s">
        <v>2008</v>
      </c>
      <c r="R27" s="256"/>
      <c r="S27" s="256"/>
      <c r="T27" s="257"/>
      <c r="AA27" t="str">
        <f t="shared" si="1"/>
        <v>INSERT INTO CIFX.TB_COL_BUSINESS_RULE (COL_ID, COLUMN_CODE, TX_ID, SENDER_CODE, CERT_TYPE, CHANGE_TYPE, RULE_ID, RULE_PROCESS, ENABLE) VALUES (143,'X0247','','','','','V_071','PG_DYNC_VALI.SP_V_071','Y');</v>
      </c>
    </row>
    <row r="28" spans="1:27" ht="16.5">
      <c r="A28" s="260" t="s">
        <v>1070</v>
      </c>
      <c r="B28" s="397"/>
      <c r="C28" s="256" t="s">
        <v>4684</v>
      </c>
      <c r="D28" s="329" t="s">
        <v>3921</v>
      </c>
      <c r="E28" s="289" t="s">
        <v>2906</v>
      </c>
      <c r="F28" s="289" t="s">
        <v>1070</v>
      </c>
      <c r="G28" s="289" t="s">
        <v>1068</v>
      </c>
      <c r="H28" s="256"/>
      <c r="I28" s="256"/>
      <c r="J28" s="256"/>
      <c r="K28" s="256"/>
      <c r="L28" s="256" t="s">
        <v>10469</v>
      </c>
      <c r="M28" s="256" t="s">
        <v>10470</v>
      </c>
      <c r="N28" s="257" t="s">
        <v>10003</v>
      </c>
      <c r="O28" s="290" t="s">
        <v>9942</v>
      </c>
      <c r="P28" s="290"/>
      <c r="Q28" s="256"/>
      <c r="R28" s="256"/>
      <c r="S28" s="256"/>
      <c r="T28" s="257"/>
      <c r="AA28" t="str">
        <f t="shared" si="1"/>
        <v>INSERT INTO CIFX.TB_COL_BUSINESS_RULE (COL_ID, COLUMN_CODE, TX_ID, SENDER_CODE, CERT_TYPE, CHANGE_TYPE, RULE_ID, RULE_PROCESS, ENABLE) VALUES (144,'X0247','','','','','V_072','PG_DYNC_VALI.SP_V_072','Y');</v>
      </c>
    </row>
    <row r="29" spans="1:27" ht="78.75">
      <c r="A29" s="260" t="s">
        <v>1070</v>
      </c>
      <c r="B29" s="397"/>
      <c r="C29" s="256" t="s">
        <v>4684</v>
      </c>
      <c r="D29" s="260" t="s">
        <v>3922</v>
      </c>
      <c r="E29" s="289" t="s">
        <v>2906</v>
      </c>
      <c r="F29" s="289" t="s">
        <v>1070</v>
      </c>
      <c r="G29" s="289" t="s">
        <v>1068</v>
      </c>
      <c r="H29" s="256" t="s">
        <v>53</v>
      </c>
      <c r="I29" s="256"/>
      <c r="J29" s="256"/>
      <c r="K29" s="256"/>
      <c r="L29" s="256" t="s">
        <v>10471</v>
      </c>
      <c r="M29" s="256" t="s">
        <v>10472</v>
      </c>
      <c r="N29" s="257" t="s">
        <v>10005</v>
      </c>
      <c r="O29" s="290">
        <v>7313</v>
      </c>
      <c r="P29" s="290"/>
      <c r="Q29" s="256"/>
      <c r="R29" s="256"/>
      <c r="S29" s="256"/>
      <c r="T29" s="257" t="s">
        <v>10473</v>
      </c>
      <c r="AA29" t="str">
        <f t="shared" si="1"/>
        <v>INSERT INTO CIFX.TB_COL_BUSINESS_RULE (COL_ID, COLUMN_CODE, TX_ID, SENDER_CODE, CERT_TYPE, CHANGE_TYPE, RULE_ID, RULE_PROCESS, ENABLE) VALUES (145,'X0247','TQP03002','','','','V_073','PG_DYNC_VALI.SP_V_073','Y');</v>
      </c>
    </row>
    <row r="30" spans="1:27" ht="78.75">
      <c r="A30" s="260" t="s">
        <v>1070</v>
      </c>
      <c r="B30" s="397"/>
      <c r="C30" s="256" t="s">
        <v>4684</v>
      </c>
      <c r="D30" s="329" t="s">
        <v>3923</v>
      </c>
      <c r="E30" s="289" t="s">
        <v>2906</v>
      </c>
      <c r="F30" s="289" t="s">
        <v>1070</v>
      </c>
      <c r="G30" s="289" t="s">
        <v>1068</v>
      </c>
      <c r="H30" s="256" t="s">
        <v>427</v>
      </c>
      <c r="I30" s="256"/>
      <c r="J30" s="256"/>
      <c r="K30" s="256"/>
      <c r="L30" s="256" t="s">
        <v>10474</v>
      </c>
      <c r="M30" s="256" t="s">
        <v>10475</v>
      </c>
      <c r="N30" s="257" t="s">
        <v>10006</v>
      </c>
      <c r="O30" s="290">
        <v>7102</v>
      </c>
      <c r="P30" s="290"/>
      <c r="Q30" s="256" t="s">
        <v>2008</v>
      </c>
      <c r="R30" s="256"/>
      <c r="S30" s="256"/>
      <c r="T30" s="257"/>
      <c r="AA30" t="str">
        <f t="shared" si="1"/>
        <v>INSERT INTO CIFX.TB_COL_BUSINESS_RULE (COL_ID, COLUMN_CODE, TX_ID, SENDER_CODE, CERT_TYPE, CHANGE_TYPE, RULE_ID, RULE_PROCESS, ENABLE) VALUES (146,'X0247','NT1504','','','','V_074','PG_DYNC_VALI.SP_V_074','Y');</v>
      </c>
    </row>
    <row r="31" spans="1:27" ht="47.25">
      <c r="A31" s="260" t="s">
        <v>1070</v>
      </c>
      <c r="B31" s="397"/>
      <c r="C31" s="256" t="s">
        <v>4684</v>
      </c>
      <c r="D31" s="329" t="s">
        <v>3924</v>
      </c>
      <c r="E31" s="289" t="s">
        <v>2906</v>
      </c>
      <c r="F31" s="289" t="s">
        <v>1070</v>
      </c>
      <c r="G31" s="289" t="s">
        <v>1068</v>
      </c>
      <c r="H31" s="256"/>
      <c r="I31" s="256"/>
      <c r="J31" s="256"/>
      <c r="K31" s="256"/>
      <c r="L31" s="256" t="s">
        <v>10476</v>
      </c>
      <c r="M31" s="256" t="s">
        <v>10477</v>
      </c>
      <c r="N31" s="257" t="s">
        <v>10008</v>
      </c>
      <c r="O31" s="290" t="s">
        <v>10478</v>
      </c>
      <c r="P31" s="290"/>
      <c r="Q31" s="256" t="s">
        <v>2008</v>
      </c>
      <c r="R31" s="256"/>
      <c r="S31" s="256"/>
      <c r="T31" s="257"/>
      <c r="AA31" t="str">
        <f t="shared" si="1"/>
        <v>INSERT INTO CIFX.TB_COL_BUSINESS_RULE (COL_ID, COLUMN_CODE, TX_ID, SENDER_CODE, CERT_TYPE, CHANGE_TYPE, RULE_ID, RULE_PROCESS, ENABLE) VALUES (147,'X0247','','','','','V_075','PG_DYNC_VALI.SP_V_075','Y');</v>
      </c>
    </row>
    <row r="32" spans="1:27" ht="16.5">
      <c r="A32" s="256" t="s">
        <v>644</v>
      </c>
      <c r="B32" s="397"/>
      <c r="C32" s="256" t="s">
        <v>10495</v>
      </c>
      <c r="D32" s="329" t="s">
        <v>3925</v>
      </c>
      <c r="E32" s="289" t="str">
        <f>VLOOKUP(A32,欄位基本設定!$B:$S,18,FALSE)&amp;""</f>
        <v>X0224</v>
      </c>
      <c r="F32" s="289" t="s">
        <v>644</v>
      </c>
      <c r="G32" s="289" t="s">
        <v>642</v>
      </c>
      <c r="H32" s="256"/>
      <c r="I32" s="256"/>
      <c r="J32" s="256" t="s">
        <v>10488</v>
      </c>
      <c r="K32" s="256"/>
      <c r="L32" s="256" t="s">
        <v>10508</v>
      </c>
      <c r="M32" s="256" t="s">
        <v>10489</v>
      </c>
      <c r="N32" s="256" t="s">
        <v>10493</v>
      </c>
      <c r="O32" s="295" t="s">
        <v>10496</v>
      </c>
      <c r="P32" s="331" t="s">
        <v>10497</v>
      </c>
      <c r="Q32" s="256"/>
      <c r="R32" s="256"/>
      <c r="S32" s="256"/>
      <c r="T32" s="257"/>
      <c r="AA32" t="str">
        <f t="shared" si="1"/>
        <v>INSERT INTO CIFX.TB_COL_BUSINESS_RULE (COL_ID, COLUMN_CODE, TX_ID, SENDER_CODE, CERT_TYPE, CHANGE_TYPE, RULE_ID, RULE_PROCESS, ENABLE) VALUES (148,'X0224','','','A','','V_076','PG_DYNC_VALI.SP_V_076','Y');</v>
      </c>
    </row>
    <row r="33" spans="1:27" ht="16.5">
      <c r="A33" s="256" t="s">
        <v>10504</v>
      </c>
      <c r="B33" s="397"/>
      <c r="C33" s="256" t="s">
        <v>10495</v>
      </c>
      <c r="D33" s="329" t="s">
        <v>10494</v>
      </c>
      <c r="E33" s="332" t="s">
        <v>10503</v>
      </c>
      <c r="F33" s="289" t="s">
        <v>682</v>
      </c>
      <c r="G33" s="289" t="s">
        <v>679</v>
      </c>
      <c r="H33" s="256"/>
      <c r="I33" s="256"/>
      <c r="J33" s="256" t="s">
        <v>10499</v>
      </c>
      <c r="K33" s="256"/>
      <c r="L33" s="256" t="s">
        <v>10509</v>
      </c>
      <c r="M33" s="256" t="s">
        <v>10500</v>
      </c>
      <c r="N33" s="256" t="s">
        <v>10502</v>
      </c>
      <c r="O33" s="295" t="s">
        <v>10501</v>
      </c>
      <c r="P33" s="331" t="s">
        <v>10505</v>
      </c>
      <c r="Q33" s="256"/>
      <c r="R33" s="256"/>
      <c r="S33" s="256"/>
      <c r="T33" s="257"/>
      <c r="AA33" t="str">
        <f t="shared" si="1"/>
        <v>INSERT INTO CIFX.TB_COL_BUSINESS_RULE (COL_ID, COLUMN_CODE, TX_ID, SENDER_CODE, CERT_TYPE, CHANGE_TYPE, RULE_ID, RULE_PROCESS, ENABLE) VALUES (149,'X0192','','','A','','V_077','PG_DYNC_VALI.SP_V_077','Y');</v>
      </c>
    </row>
  </sheetData>
  <autoFilter ref="A2:AD34"/>
  <phoneticPr fontId="18" type="noConversion"/>
  <pageMargins left="0.7" right="0.7" top="0.75" bottom="0.75" header="0.3" footer="0.3"/>
  <pageSetup paperSize="9" orientation="portrait" horizontalDpi="360" verticalDpi="18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1" filterMode="1">
    <tabColor rgb="FF00B050"/>
  </sheetPr>
  <dimension ref="A1:L706"/>
  <sheetViews>
    <sheetView topLeftCell="B1" zoomScale="85" zoomScaleNormal="85" workbookViewId="0">
      <pane ySplit="1" topLeftCell="A9" activePane="bottomLeft" state="frozen"/>
      <selection activeCell="C351" sqref="C351"/>
      <selection pane="bottomLeft" activeCell="J20" sqref="J20"/>
    </sheetView>
  </sheetViews>
  <sheetFormatPr defaultColWidth="10.140625" defaultRowHeight="15.75"/>
  <cols>
    <col min="1" max="1" width="13.7109375" style="168" bestFit="1" customWidth="1"/>
    <col min="2" max="2" width="32.140625" style="169" customWidth="1"/>
    <col min="3" max="3" width="11.28515625" style="170" customWidth="1"/>
    <col min="4" max="4" width="27.28515625" style="171" customWidth="1"/>
    <col min="5" max="5" width="22.28515625" style="171" customWidth="1"/>
    <col min="6" max="6" width="36.7109375" style="172" bestFit="1" customWidth="1"/>
    <col min="7" max="7" width="38.28515625" style="171" customWidth="1"/>
    <col min="8" max="9" width="38.5703125" style="173" customWidth="1"/>
    <col min="10" max="10" width="32.140625" style="169" customWidth="1"/>
    <col min="11" max="11" width="34" style="171" bestFit="1" customWidth="1"/>
    <col min="12" max="12" width="59.42578125" style="169" bestFit="1" customWidth="1"/>
    <col min="13" max="16384" width="10.140625" style="170"/>
  </cols>
  <sheetData>
    <row r="1" spans="1:12" s="164" customFormat="1" ht="13.5">
      <c r="A1" s="162" t="s">
        <v>10957</v>
      </c>
      <c r="B1" s="163" t="s">
        <v>10958</v>
      </c>
      <c r="C1" s="164" t="s">
        <v>2584</v>
      </c>
      <c r="D1" s="165" t="s">
        <v>10959</v>
      </c>
      <c r="E1" s="165" t="s">
        <v>10960</v>
      </c>
      <c r="F1" s="166" t="s">
        <v>10961</v>
      </c>
      <c r="G1" s="165" t="s">
        <v>10962</v>
      </c>
      <c r="H1" s="167" t="s">
        <v>2589</v>
      </c>
      <c r="I1" s="167" t="s">
        <v>10963</v>
      </c>
      <c r="J1" s="163" t="s">
        <v>10958</v>
      </c>
      <c r="K1" s="165" t="s">
        <v>10964</v>
      </c>
      <c r="L1" s="163" t="s">
        <v>10965</v>
      </c>
    </row>
    <row r="2" spans="1:12" s="171" customFormat="1">
      <c r="A2" s="168">
        <v>1</v>
      </c>
      <c r="B2" s="169" t="s">
        <v>10966</v>
      </c>
      <c r="C2" s="170" t="s">
        <v>2593</v>
      </c>
      <c r="D2" s="171" t="s">
        <v>10967</v>
      </c>
      <c r="E2" s="171" t="s">
        <v>10968</v>
      </c>
      <c r="F2" s="172"/>
      <c r="G2" s="171" t="s">
        <v>10969</v>
      </c>
      <c r="H2" s="173" t="s">
        <v>2597</v>
      </c>
      <c r="I2" s="173"/>
      <c r="J2" s="169" t="s">
        <v>10966</v>
      </c>
      <c r="K2" s="170" t="s">
        <v>2598</v>
      </c>
      <c r="L2" s="169" t="s">
        <v>10970</v>
      </c>
    </row>
    <row r="3" spans="1:12" s="171" customFormat="1">
      <c r="A3" s="168">
        <v>2</v>
      </c>
      <c r="B3" s="169" t="s">
        <v>10971</v>
      </c>
      <c r="C3" s="170" t="s">
        <v>2601</v>
      </c>
      <c r="D3" s="171" t="s">
        <v>2602</v>
      </c>
      <c r="E3" s="171" t="s">
        <v>10968</v>
      </c>
      <c r="F3" s="172" t="s">
        <v>501</v>
      </c>
      <c r="G3" s="171" t="s">
        <v>10969</v>
      </c>
      <c r="H3" s="173" t="s">
        <v>502</v>
      </c>
      <c r="I3" s="173" t="s">
        <v>3627</v>
      </c>
      <c r="J3" s="169" t="s">
        <v>10971</v>
      </c>
      <c r="K3" s="170" t="s">
        <v>2603</v>
      </c>
      <c r="L3" s="169" t="s">
        <v>10973</v>
      </c>
    </row>
    <row r="4" spans="1:12" ht="31.5">
      <c r="A4" s="168">
        <v>3</v>
      </c>
      <c r="B4" s="172" t="s">
        <v>10974</v>
      </c>
      <c r="C4" s="170" t="s">
        <v>2606</v>
      </c>
      <c r="D4" s="171" t="s">
        <v>2607</v>
      </c>
      <c r="E4" s="171" t="s">
        <v>10968</v>
      </c>
      <c r="F4" s="172" t="s">
        <v>1051</v>
      </c>
      <c r="G4" s="171" t="s">
        <v>10969</v>
      </c>
      <c r="H4" s="173" t="s">
        <v>1053</v>
      </c>
      <c r="I4" s="173" t="s">
        <v>1051</v>
      </c>
      <c r="J4" s="172" t="s">
        <v>10974</v>
      </c>
      <c r="K4" s="170" t="s">
        <v>2603</v>
      </c>
    </row>
    <row r="5" spans="1:12">
      <c r="A5" s="168">
        <v>4</v>
      </c>
      <c r="B5" s="172" t="s">
        <v>10975</v>
      </c>
      <c r="C5" s="170" t="s">
        <v>2608</v>
      </c>
      <c r="D5" s="171" t="s">
        <v>10976</v>
      </c>
      <c r="E5" s="171" t="s">
        <v>10968</v>
      </c>
      <c r="F5" s="172" t="s">
        <v>1027</v>
      </c>
      <c r="G5" s="171" t="s">
        <v>10969</v>
      </c>
      <c r="H5" s="173" t="s">
        <v>10977</v>
      </c>
      <c r="I5" s="173" t="s">
        <v>1027</v>
      </c>
      <c r="J5" s="172" t="s">
        <v>10975</v>
      </c>
      <c r="K5" s="170" t="s">
        <v>2610</v>
      </c>
    </row>
    <row r="6" spans="1:12">
      <c r="A6" s="168">
        <v>5</v>
      </c>
      <c r="B6" s="172" t="s">
        <v>10978</v>
      </c>
      <c r="C6" s="170" t="s">
        <v>2612</v>
      </c>
      <c r="D6" s="171" t="s">
        <v>10979</v>
      </c>
      <c r="E6" s="171" t="s">
        <v>10968</v>
      </c>
      <c r="F6" s="172" t="s">
        <v>10815</v>
      </c>
      <c r="G6" s="171" t="s">
        <v>10969</v>
      </c>
      <c r="H6" s="173" t="s">
        <v>10816</v>
      </c>
      <c r="I6" s="173" t="s">
        <v>673</v>
      </c>
      <c r="J6" s="172" t="s">
        <v>10978</v>
      </c>
      <c r="K6" s="170" t="s">
        <v>2603</v>
      </c>
    </row>
    <row r="7" spans="1:12">
      <c r="A7" s="168">
        <v>6</v>
      </c>
      <c r="B7" s="172" t="s">
        <v>1030</v>
      </c>
      <c r="C7" s="170" t="s">
        <v>2614</v>
      </c>
      <c r="D7" s="171" t="s">
        <v>10980</v>
      </c>
      <c r="E7" s="171" t="s">
        <v>10968</v>
      </c>
      <c r="F7" s="172" t="s">
        <v>1033</v>
      </c>
      <c r="G7" s="171" t="s">
        <v>10969</v>
      </c>
      <c r="H7" s="173" t="s">
        <v>1035</v>
      </c>
      <c r="I7" s="173" t="s">
        <v>1033</v>
      </c>
      <c r="J7" s="172" t="s">
        <v>1030</v>
      </c>
      <c r="K7" s="170" t="s">
        <v>2616</v>
      </c>
    </row>
    <row r="8" spans="1:12" ht="63">
      <c r="A8" s="168">
        <v>7</v>
      </c>
      <c r="B8" s="172" t="s">
        <v>10981</v>
      </c>
      <c r="C8" s="170" t="s">
        <v>2618</v>
      </c>
      <c r="D8" s="171" t="s">
        <v>10982</v>
      </c>
      <c r="E8" s="171" t="s">
        <v>10968</v>
      </c>
      <c r="F8" s="172" t="s">
        <v>1004</v>
      </c>
      <c r="G8" s="171" t="s">
        <v>10969</v>
      </c>
      <c r="H8" s="173" t="s">
        <v>1006</v>
      </c>
      <c r="I8" s="173" t="s">
        <v>10835</v>
      </c>
      <c r="J8" s="172" t="s">
        <v>10981</v>
      </c>
      <c r="K8" s="170" t="s">
        <v>2620</v>
      </c>
      <c r="L8" s="172" t="s">
        <v>2621</v>
      </c>
    </row>
    <row r="9" spans="1:12">
      <c r="A9" s="168">
        <v>8</v>
      </c>
      <c r="B9" s="172" t="s">
        <v>1506</v>
      </c>
      <c r="C9" s="170" t="s">
        <v>2622</v>
      </c>
      <c r="D9" s="171" t="s">
        <v>10983</v>
      </c>
      <c r="E9" s="171" t="s">
        <v>10968</v>
      </c>
      <c r="F9" s="172" t="s">
        <v>897</v>
      </c>
      <c r="G9" s="171" t="s">
        <v>10969</v>
      </c>
      <c r="H9" s="173" t="s">
        <v>899</v>
      </c>
      <c r="I9" s="173" t="s">
        <v>897</v>
      </c>
      <c r="J9" s="172" t="s">
        <v>1506</v>
      </c>
      <c r="K9" s="170" t="s">
        <v>2624</v>
      </c>
    </row>
    <row r="10" spans="1:12">
      <c r="A10" s="168">
        <v>9</v>
      </c>
      <c r="B10" s="172" t="s">
        <v>10984</v>
      </c>
      <c r="C10" s="170" t="s">
        <v>2626</v>
      </c>
      <c r="D10" s="171" t="s">
        <v>10985</v>
      </c>
      <c r="E10" s="171" t="s">
        <v>10968</v>
      </c>
      <c r="F10" s="172" t="s">
        <v>874</v>
      </c>
      <c r="G10" s="171" t="s">
        <v>10969</v>
      </c>
      <c r="H10" s="173" t="s">
        <v>10986</v>
      </c>
      <c r="I10" s="173" t="s">
        <v>874</v>
      </c>
      <c r="J10" s="172" t="s">
        <v>10984</v>
      </c>
      <c r="K10" s="170" t="s">
        <v>2628</v>
      </c>
    </row>
    <row r="11" spans="1:12" s="171" customFormat="1">
      <c r="A11" s="168">
        <v>10</v>
      </c>
      <c r="B11" s="172" t="s">
        <v>629</v>
      </c>
      <c r="C11" s="170" t="s">
        <v>2629</v>
      </c>
      <c r="D11" s="171" t="s">
        <v>10987</v>
      </c>
      <c r="E11" s="171" t="s">
        <v>10968</v>
      </c>
      <c r="F11" s="172" t="s">
        <v>631</v>
      </c>
      <c r="G11" s="171" t="s">
        <v>10969</v>
      </c>
      <c r="H11" s="173" t="s">
        <v>508</v>
      </c>
      <c r="I11" s="173" t="s">
        <v>631</v>
      </c>
      <c r="J11" s="172" t="s">
        <v>629</v>
      </c>
      <c r="K11" s="170" t="s">
        <v>2631</v>
      </c>
      <c r="L11" s="169"/>
    </row>
    <row r="12" spans="1:12" s="171" customFormat="1">
      <c r="A12" s="168">
        <v>11</v>
      </c>
      <c r="B12" s="172" t="s">
        <v>677</v>
      </c>
      <c r="C12" s="170" t="s">
        <v>2632</v>
      </c>
      <c r="D12" s="171" t="s">
        <v>10988</v>
      </c>
      <c r="E12" s="171" t="s">
        <v>10968</v>
      </c>
      <c r="F12" s="172" t="s">
        <v>10989</v>
      </c>
      <c r="G12" s="171" t="s">
        <v>10969</v>
      </c>
      <c r="H12" s="173" t="s">
        <v>682</v>
      </c>
      <c r="I12" s="173" t="s">
        <v>10989</v>
      </c>
      <c r="J12" s="172" t="s">
        <v>677</v>
      </c>
      <c r="K12" s="170" t="s">
        <v>2634</v>
      </c>
      <c r="L12" s="169"/>
    </row>
    <row r="13" spans="1:12" s="171" customFormat="1" ht="47.25">
      <c r="A13" s="168">
        <v>12</v>
      </c>
      <c r="B13" s="172" t="s">
        <v>10990</v>
      </c>
      <c r="C13" s="170" t="s">
        <v>2635</v>
      </c>
      <c r="D13" s="170" t="s">
        <v>10991</v>
      </c>
      <c r="E13" s="171" t="s">
        <v>10968</v>
      </c>
      <c r="F13" s="172" t="s">
        <v>1145</v>
      </c>
      <c r="G13" s="171" t="s">
        <v>10969</v>
      </c>
      <c r="H13" s="173" t="s">
        <v>2637</v>
      </c>
      <c r="I13" s="173" t="s">
        <v>1145</v>
      </c>
      <c r="J13" s="172" t="s">
        <v>10990</v>
      </c>
      <c r="K13" s="170" t="s">
        <v>2620</v>
      </c>
      <c r="L13" s="172" t="s">
        <v>2638</v>
      </c>
    </row>
    <row r="14" spans="1:12" s="171" customFormat="1">
      <c r="A14" s="168">
        <v>13</v>
      </c>
      <c r="B14" s="172" t="s">
        <v>640</v>
      </c>
      <c r="C14" s="170" t="s">
        <v>2639</v>
      </c>
      <c r="D14" s="171" t="s">
        <v>10992</v>
      </c>
      <c r="E14" s="171" t="s">
        <v>10968</v>
      </c>
      <c r="F14" s="172" t="s">
        <v>10993</v>
      </c>
      <c r="G14" s="171" t="s">
        <v>10969</v>
      </c>
      <c r="H14" s="173" t="s">
        <v>644</v>
      </c>
      <c r="I14" s="173" t="s">
        <v>10994</v>
      </c>
      <c r="J14" s="172" t="s">
        <v>640</v>
      </c>
      <c r="K14" s="170" t="s">
        <v>2620</v>
      </c>
      <c r="L14" s="169"/>
    </row>
    <row r="15" spans="1:12" s="171" customFormat="1" ht="31.5">
      <c r="A15" s="168">
        <v>14</v>
      </c>
      <c r="B15" s="172" t="s">
        <v>10995</v>
      </c>
      <c r="C15" s="170" t="s">
        <v>2642</v>
      </c>
      <c r="D15" s="171" t="s">
        <v>10996</v>
      </c>
      <c r="E15" s="171" t="s">
        <v>10968</v>
      </c>
      <c r="F15" s="169" t="s">
        <v>2644</v>
      </c>
      <c r="G15" s="171" t="s">
        <v>10969</v>
      </c>
      <c r="H15" s="173" t="s">
        <v>10997</v>
      </c>
      <c r="I15" s="173" t="s">
        <v>2644</v>
      </c>
      <c r="J15" s="172" t="s">
        <v>10995</v>
      </c>
      <c r="K15" s="170" t="s">
        <v>2624</v>
      </c>
      <c r="L15" s="169"/>
    </row>
    <row r="16" spans="1:12" s="171" customFormat="1">
      <c r="A16" s="168">
        <v>15</v>
      </c>
      <c r="B16" s="172" t="s">
        <v>2646</v>
      </c>
      <c r="C16" s="170" t="s">
        <v>2647</v>
      </c>
      <c r="D16" s="171" t="s">
        <v>10998</v>
      </c>
      <c r="E16" s="171" t="s">
        <v>10968</v>
      </c>
      <c r="F16" s="169" t="s">
        <v>2649</v>
      </c>
      <c r="G16" s="171" t="s">
        <v>10969</v>
      </c>
      <c r="H16" s="173" t="s">
        <v>2650</v>
      </c>
      <c r="I16" s="173" t="s">
        <v>2649</v>
      </c>
      <c r="J16" s="172" t="s">
        <v>2646</v>
      </c>
      <c r="K16" s="170" t="s">
        <v>2624</v>
      </c>
      <c r="L16" s="169"/>
    </row>
    <row r="17" spans="1:12" s="171" customFormat="1">
      <c r="A17" s="168">
        <v>16</v>
      </c>
      <c r="B17" s="172" t="s">
        <v>10999</v>
      </c>
      <c r="C17" s="170" t="s">
        <v>2652</v>
      </c>
      <c r="D17" s="171" t="s">
        <v>2653</v>
      </c>
      <c r="E17" s="171" t="s">
        <v>11000</v>
      </c>
      <c r="F17" s="169" t="s">
        <v>11001</v>
      </c>
      <c r="G17" s="171" t="s">
        <v>10969</v>
      </c>
      <c r="H17" s="173" t="s">
        <v>2655</v>
      </c>
      <c r="I17" s="173" t="s">
        <v>11002</v>
      </c>
      <c r="J17" s="172" t="s">
        <v>10999</v>
      </c>
      <c r="K17" s="170" t="s">
        <v>2624</v>
      </c>
      <c r="L17" s="169"/>
    </row>
    <row r="18" spans="1:12" s="171" customFormat="1">
      <c r="A18" s="168">
        <v>17</v>
      </c>
      <c r="B18" s="172" t="s">
        <v>1060</v>
      </c>
      <c r="C18" s="170" t="s">
        <v>2656</v>
      </c>
      <c r="D18" s="171" t="s">
        <v>11003</v>
      </c>
      <c r="E18" s="171" t="s">
        <v>10968</v>
      </c>
      <c r="F18" s="172" t="s">
        <v>1062</v>
      </c>
      <c r="G18" s="171" t="s">
        <v>10969</v>
      </c>
      <c r="H18" s="173" t="s">
        <v>1064</v>
      </c>
      <c r="I18" s="173" t="s">
        <v>1062</v>
      </c>
      <c r="J18" s="172" t="s">
        <v>1060</v>
      </c>
      <c r="K18" s="170" t="s">
        <v>2610</v>
      </c>
      <c r="L18" s="169"/>
    </row>
    <row r="19" spans="1:12" s="171" customFormat="1" ht="126">
      <c r="A19" s="168">
        <v>18</v>
      </c>
      <c r="B19" s="172" t="s">
        <v>11004</v>
      </c>
      <c r="C19" s="170" t="s">
        <v>2658</v>
      </c>
      <c r="D19" s="171" t="s">
        <v>11005</v>
      </c>
      <c r="E19" s="171" t="s">
        <v>10968</v>
      </c>
      <c r="F19" s="172" t="s">
        <v>11006</v>
      </c>
      <c r="G19" s="171" t="s">
        <v>10969</v>
      </c>
      <c r="H19" s="173" t="s">
        <v>651</v>
      </c>
      <c r="I19" s="173" t="s">
        <v>2660</v>
      </c>
      <c r="J19" s="172" t="s">
        <v>11004</v>
      </c>
      <c r="K19" s="170" t="s">
        <v>2624</v>
      </c>
      <c r="L19" s="172" t="s">
        <v>11007</v>
      </c>
    </row>
    <row r="20" spans="1:12" s="171" customFormat="1">
      <c r="A20" s="168">
        <v>19</v>
      </c>
      <c r="B20" s="172" t="s">
        <v>1256</v>
      </c>
      <c r="C20" s="170" t="s">
        <v>2662</v>
      </c>
      <c r="D20" s="171" t="s">
        <v>11008</v>
      </c>
      <c r="E20" s="171" t="s">
        <v>10968</v>
      </c>
      <c r="F20" s="172" t="s">
        <v>12059</v>
      </c>
      <c r="G20" s="171" t="s">
        <v>10969</v>
      </c>
      <c r="H20" s="173" t="s">
        <v>11009</v>
      </c>
      <c r="I20" s="173" t="s">
        <v>891</v>
      </c>
      <c r="J20" s="172" t="s">
        <v>1256</v>
      </c>
      <c r="K20" s="170" t="s">
        <v>2620</v>
      </c>
      <c r="L20" s="169"/>
    </row>
    <row r="21" spans="1:12" s="171" customFormat="1">
      <c r="A21" s="168">
        <v>20</v>
      </c>
      <c r="B21" s="172" t="s">
        <v>11010</v>
      </c>
      <c r="C21" s="170" t="s">
        <v>2665</v>
      </c>
      <c r="D21" s="171" t="s">
        <v>11011</v>
      </c>
      <c r="E21" s="171" t="s">
        <v>10968</v>
      </c>
      <c r="F21" s="172" t="s">
        <v>655</v>
      </c>
      <c r="G21" s="171" t="s">
        <v>10969</v>
      </c>
      <c r="H21" s="173" t="s">
        <v>11012</v>
      </c>
      <c r="I21" s="173" t="s">
        <v>11962</v>
      </c>
      <c r="J21" s="172" t="s">
        <v>11010</v>
      </c>
      <c r="K21" s="170" t="s">
        <v>2668</v>
      </c>
      <c r="L21" s="169"/>
    </row>
    <row r="22" spans="1:12" s="171" customFormat="1">
      <c r="A22" s="168">
        <v>21</v>
      </c>
      <c r="B22" s="172" t="s">
        <v>2669</v>
      </c>
      <c r="C22" s="170" t="s">
        <v>2670</v>
      </c>
      <c r="D22" s="171" t="s">
        <v>11013</v>
      </c>
      <c r="E22" s="171" t="s">
        <v>10968</v>
      </c>
      <c r="F22" s="169" t="s">
        <v>2672</v>
      </c>
      <c r="G22" s="171" t="s">
        <v>10969</v>
      </c>
      <c r="H22" s="173" t="s">
        <v>2673</v>
      </c>
      <c r="I22" s="173" t="s">
        <v>2672</v>
      </c>
      <c r="J22" s="172" t="s">
        <v>2669</v>
      </c>
      <c r="K22" s="170" t="s">
        <v>2616</v>
      </c>
      <c r="L22" s="169"/>
    </row>
    <row r="23" spans="1:12" s="171" customFormat="1">
      <c r="A23" s="168">
        <v>22</v>
      </c>
      <c r="B23" s="172" t="s">
        <v>1703</v>
      </c>
      <c r="C23" s="170" t="s">
        <v>2674</v>
      </c>
      <c r="D23" s="171" t="s">
        <v>11014</v>
      </c>
      <c r="E23" s="171" t="s">
        <v>10968</v>
      </c>
      <c r="F23" s="172" t="s">
        <v>1705</v>
      </c>
      <c r="G23" s="171" t="s">
        <v>10969</v>
      </c>
      <c r="H23" s="173" t="s">
        <v>1707</v>
      </c>
      <c r="I23" s="173" t="s">
        <v>1705</v>
      </c>
      <c r="J23" s="172" t="s">
        <v>1703</v>
      </c>
      <c r="K23" s="170" t="s">
        <v>2668</v>
      </c>
      <c r="L23" s="169"/>
    </row>
    <row r="24" spans="1:12" s="171" customFormat="1">
      <c r="A24" s="168">
        <v>23</v>
      </c>
      <c r="B24" s="172" t="s">
        <v>2288</v>
      </c>
      <c r="C24" s="170" t="s">
        <v>2676</v>
      </c>
      <c r="D24" s="171" t="s">
        <v>2677</v>
      </c>
      <c r="E24" s="171" t="s">
        <v>10968</v>
      </c>
      <c r="F24" s="172" t="s">
        <v>952</v>
      </c>
      <c r="G24" s="171" t="s">
        <v>10969</v>
      </c>
      <c r="H24" s="173" t="s">
        <v>954</v>
      </c>
      <c r="I24" s="173" t="s">
        <v>952</v>
      </c>
      <c r="J24" s="172" t="s">
        <v>2288</v>
      </c>
      <c r="K24" s="170" t="s">
        <v>2628</v>
      </c>
      <c r="L24" s="169"/>
    </row>
    <row r="25" spans="1:12" s="171" customFormat="1" ht="31.5">
      <c r="A25" s="168">
        <v>24</v>
      </c>
      <c r="B25" s="172" t="s">
        <v>2286</v>
      </c>
      <c r="C25" s="170" t="s">
        <v>2678</v>
      </c>
      <c r="D25" s="171" t="s">
        <v>11015</v>
      </c>
      <c r="E25" s="171" t="s">
        <v>10968</v>
      </c>
      <c r="F25" s="172" t="s">
        <v>970</v>
      </c>
      <c r="G25" s="171" t="s">
        <v>10969</v>
      </c>
      <c r="H25" s="173" t="s">
        <v>972</v>
      </c>
      <c r="I25" s="173" t="s">
        <v>970</v>
      </c>
      <c r="J25" s="172" t="s">
        <v>2286</v>
      </c>
      <c r="K25" s="170" t="s">
        <v>2616</v>
      </c>
      <c r="L25" s="169"/>
    </row>
    <row r="26" spans="1:12" s="171" customFormat="1">
      <c r="A26" s="168">
        <v>25</v>
      </c>
      <c r="B26" s="172" t="s">
        <v>1385</v>
      </c>
      <c r="C26" s="170" t="s">
        <v>2680</v>
      </c>
      <c r="D26" s="171" t="s">
        <v>2681</v>
      </c>
      <c r="E26" s="171" t="s">
        <v>10968</v>
      </c>
      <c r="F26" s="172" t="s">
        <v>1744</v>
      </c>
      <c r="G26" s="171" t="s">
        <v>10969</v>
      </c>
      <c r="H26" s="173" t="s">
        <v>1390</v>
      </c>
      <c r="I26" s="173" t="s">
        <v>1744</v>
      </c>
      <c r="J26" s="172" t="s">
        <v>1385</v>
      </c>
      <c r="K26" s="170" t="s">
        <v>2620</v>
      </c>
      <c r="L26" s="169"/>
    </row>
    <row r="27" spans="1:12" s="177" customFormat="1">
      <c r="A27" s="174">
        <v>26</v>
      </c>
      <c r="B27" s="175" t="s">
        <v>11016</v>
      </c>
      <c r="C27" s="176" t="s">
        <v>11017</v>
      </c>
      <c r="D27" s="177" t="s">
        <v>11018</v>
      </c>
      <c r="E27" s="177" t="s">
        <v>10968</v>
      </c>
      <c r="F27" s="175" t="s">
        <v>11019</v>
      </c>
      <c r="G27" s="177" t="s">
        <v>10969</v>
      </c>
      <c r="H27" s="178" t="s">
        <v>11020</v>
      </c>
      <c r="I27" s="178" t="s">
        <v>1100</v>
      </c>
      <c r="J27" s="175" t="s">
        <v>11016</v>
      </c>
      <c r="K27" s="176" t="s">
        <v>11021</v>
      </c>
      <c r="L27" s="179" t="s">
        <v>11022</v>
      </c>
    </row>
    <row r="28" spans="1:12" s="171" customFormat="1" ht="299.25">
      <c r="A28" s="168">
        <v>27</v>
      </c>
      <c r="B28" s="172" t="s">
        <v>11023</v>
      </c>
      <c r="C28" s="170" t="s">
        <v>2690</v>
      </c>
      <c r="D28" s="171" t="s">
        <v>2691</v>
      </c>
      <c r="E28" s="171" t="s">
        <v>10968</v>
      </c>
      <c r="F28" s="172" t="s">
        <v>882</v>
      </c>
      <c r="G28" s="171" t="s">
        <v>10969</v>
      </c>
      <c r="H28" s="173" t="s">
        <v>884</v>
      </c>
      <c r="I28" s="173" t="s">
        <v>882</v>
      </c>
      <c r="J28" s="172" t="s">
        <v>11023</v>
      </c>
      <c r="K28" s="170" t="s">
        <v>2634</v>
      </c>
      <c r="L28" s="172" t="s">
        <v>11024</v>
      </c>
    </row>
    <row r="29" spans="1:12" s="171" customFormat="1" ht="31.5">
      <c r="A29" s="168">
        <v>28</v>
      </c>
      <c r="B29" s="172" t="s">
        <v>11025</v>
      </c>
      <c r="C29" s="170" t="s">
        <v>2694</v>
      </c>
      <c r="D29" s="171" t="s">
        <v>11026</v>
      </c>
      <c r="E29" s="171" t="s">
        <v>10968</v>
      </c>
      <c r="F29" s="172" t="s">
        <v>1010</v>
      </c>
      <c r="G29" s="171" t="s">
        <v>10969</v>
      </c>
      <c r="H29" s="173" t="s">
        <v>1012</v>
      </c>
      <c r="I29" s="173" t="s">
        <v>1010</v>
      </c>
      <c r="J29" s="172" t="s">
        <v>11025</v>
      </c>
      <c r="K29" s="170" t="s">
        <v>2616</v>
      </c>
      <c r="L29" s="169"/>
    </row>
    <row r="30" spans="1:12" s="171" customFormat="1" ht="63">
      <c r="A30" s="168">
        <v>29</v>
      </c>
      <c r="B30" s="172" t="s">
        <v>11027</v>
      </c>
      <c r="C30" s="170" t="s">
        <v>2697</v>
      </c>
      <c r="D30" s="171" t="s">
        <v>2698</v>
      </c>
      <c r="E30" s="171" t="s">
        <v>10968</v>
      </c>
      <c r="F30" s="172" t="s">
        <v>1022</v>
      </c>
      <c r="G30" s="171" t="s">
        <v>10969</v>
      </c>
      <c r="H30" s="173" t="s">
        <v>1024</v>
      </c>
      <c r="I30" s="173" t="s">
        <v>1022</v>
      </c>
      <c r="J30" s="172" t="s">
        <v>11027</v>
      </c>
      <c r="K30" s="170" t="s">
        <v>2624</v>
      </c>
      <c r="L30" s="172" t="s">
        <v>2699</v>
      </c>
    </row>
    <row r="31" spans="1:12" s="171" customFormat="1">
      <c r="A31" s="168">
        <v>30</v>
      </c>
      <c r="B31" s="172" t="s">
        <v>1486</v>
      </c>
      <c r="C31" s="170" t="s">
        <v>2700</v>
      </c>
      <c r="D31" s="171" t="s">
        <v>2701</v>
      </c>
      <c r="E31" s="171" t="s">
        <v>10968</v>
      </c>
      <c r="F31" s="172" t="s">
        <v>1016</v>
      </c>
      <c r="G31" s="171" t="s">
        <v>10969</v>
      </c>
      <c r="H31" s="173" t="s">
        <v>1018</v>
      </c>
      <c r="I31" s="173" t="s">
        <v>1016</v>
      </c>
      <c r="J31" s="172" t="s">
        <v>1486</v>
      </c>
      <c r="K31" s="170" t="s">
        <v>2620</v>
      </c>
      <c r="L31" s="169"/>
    </row>
    <row r="32" spans="1:12" s="171" customFormat="1">
      <c r="A32" s="168">
        <v>31</v>
      </c>
      <c r="B32" s="172" t="s">
        <v>2425</v>
      </c>
      <c r="C32" s="170" t="s">
        <v>2702</v>
      </c>
      <c r="D32" s="171" t="s">
        <v>2703</v>
      </c>
      <c r="E32" s="171" t="s">
        <v>11000</v>
      </c>
      <c r="F32" s="172" t="s">
        <v>1057</v>
      </c>
      <c r="G32" s="171" t="s">
        <v>10969</v>
      </c>
      <c r="H32" s="173" t="s">
        <v>1059</v>
      </c>
      <c r="I32" s="173" t="s">
        <v>1057</v>
      </c>
      <c r="J32" s="172" t="s">
        <v>2425</v>
      </c>
      <c r="K32" s="170" t="s">
        <v>2624</v>
      </c>
      <c r="L32" s="169"/>
    </row>
    <row r="33" spans="1:12" s="171" customFormat="1" ht="189">
      <c r="A33" s="168">
        <v>32</v>
      </c>
      <c r="B33" s="172" t="s">
        <v>11028</v>
      </c>
      <c r="C33" s="170" t="s">
        <v>2705</v>
      </c>
      <c r="D33" s="171" t="s">
        <v>11029</v>
      </c>
      <c r="E33" s="171" t="s">
        <v>10968</v>
      </c>
      <c r="F33" s="172" t="s">
        <v>1095</v>
      </c>
      <c r="G33" s="171" t="s">
        <v>10969</v>
      </c>
      <c r="H33" s="173" t="s">
        <v>11030</v>
      </c>
      <c r="I33" s="173" t="s">
        <v>1095</v>
      </c>
      <c r="J33" s="172" t="s">
        <v>11028</v>
      </c>
      <c r="K33" s="170" t="s">
        <v>2634</v>
      </c>
      <c r="L33" s="172" t="s">
        <v>11031</v>
      </c>
    </row>
    <row r="34" spans="1:12" s="171" customFormat="1">
      <c r="A34" s="168">
        <v>33</v>
      </c>
      <c r="B34" s="180" t="s">
        <v>11032</v>
      </c>
      <c r="C34" s="170" t="s">
        <v>2708</v>
      </c>
      <c r="D34" s="171" t="s">
        <v>11033</v>
      </c>
      <c r="E34" s="170" t="s">
        <v>11034</v>
      </c>
      <c r="F34" s="172" t="s">
        <v>865</v>
      </c>
      <c r="G34" s="171" t="s">
        <v>10969</v>
      </c>
      <c r="H34" s="173" t="s">
        <v>11035</v>
      </c>
      <c r="I34" s="173" t="s">
        <v>865</v>
      </c>
      <c r="J34" s="180" t="s">
        <v>11032</v>
      </c>
      <c r="K34" s="170" t="s">
        <v>2711</v>
      </c>
      <c r="L34" s="172"/>
    </row>
    <row r="35" spans="1:12" s="171" customFormat="1">
      <c r="A35" s="168">
        <v>34</v>
      </c>
      <c r="B35" s="180" t="s">
        <v>1863</v>
      </c>
      <c r="C35" s="170" t="s">
        <v>2712</v>
      </c>
      <c r="D35" s="171" t="s">
        <v>11036</v>
      </c>
      <c r="E35" s="170" t="s">
        <v>11034</v>
      </c>
      <c r="F35" s="172" t="s">
        <v>1865</v>
      </c>
      <c r="G35" s="171" t="s">
        <v>10969</v>
      </c>
      <c r="H35" s="173" t="s">
        <v>2714</v>
      </c>
      <c r="I35" s="173" t="s">
        <v>1865</v>
      </c>
      <c r="J35" s="180" t="s">
        <v>1863</v>
      </c>
      <c r="K35" s="170" t="s">
        <v>2624</v>
      </c>
      <c r="L35" s="172"/>
    </row>
    <row r="36" spans="1:12" s="171" customFormat="1">
      <c r="A36" s="168">
        <v>35</v>
      </c>
      <c r="B36" s="180" t="s">
        <v>11037</v>
      </c>
      <c r="C36" s="170" t="s">
        <v>2715</v>
      </c>
      <c r="D36" s="171" t="s">
        <v>11038</v>
      </c>
      <c r="E36" s="170" t="s">
        <v>11034</v>
      </c>
      <c r="F36" s="172" t="s">
        <v>636</v>
      </c>
      <c r="G36" s="171" t="s">
        <v>10969</v>
      </c>
      <c r="H36" s="173" t="s">
        <v>638</v>
      </c>
      <c r="I36" s="173" t="s">
        <v>636</v>
      </c>
      <c r="J36" s="180" t="s">
        <v>11037</v>
      </c>
      <c r="K36" s="170" t="s">
        <v>2628</v>
      </c>
      <c r="L36" s="172"/>
    </row>
    <row r="37" spans="1:12" s="171" customFormat="1">
      <c r="A37" s="168">
        <v>36</v>
      </c>
      <c r="B37" s="180" t="s">
        <v>993</v>
      </c>
      <c r="C37" s="170" t="s">
        <v>2717</v>
      </c>
      <c r="D37" s="171" t="s">
        <v>11039</v>
      </c>
      <c r="E37" s="171" t="s">
        <v>10968</v>
      </c>
      <c r="F37" s="172" t="s">
        <v>11040</v>
      </c>
      <c r="G37" s="171" t="s">
        <v>10969</v>
      </c>
      <c r="H37" s="173" t="s">
        <v>960</v>
      </c>
      <c r="I37" s="173" t="s">
        <v>2283</v>
      </c>
      <c r="J37" s="180" t="s">
        <v>993</v>
      </c>
      <c r="K37" s="170" t="s">
        <v>2603</v>
      </c>
      <c r="L37" s="169"/>
    </row>
    <row r="38" spans="1:12" s="171" customFormat="1">
      <c r="A38" s="168">
        <v>37</v>
      </c>
      <c r="B38" s="180" t="s">
        <v>998</v>
      </c>
      <c r="C38" s="170" t="s">
        <v>2720</v>
      </c>
      <c r="D38" s="171" t="s">
        <v>11041</v>
      </c>
      <c r="E38" s="171" t="s">
        <v>10968</v>
      </c>
      <c r="F38" s="172" t="s">
        <v>11042</v>
      </c>
      <c r="G38" s="171" t="s">
        <v>10969</v>
      </c>
      <c r="H38" s="173" t="s">
        <v>966</v>
      </c>
      <c r="I38" s="173" t="s">
        <v>2285</v>
      </c>
      <c r="J38" s="180" t="s">
        <v>998</v>
      </c>
      <c r="K38" s="170" t="s">
        <v>2603</v>
      </c>
      <c r="L38" s="169"/>
    </row>
    <row r="39" spans="1:12" s="171" customFormat="1">
      <c r="A39" s="168">
        <v>38</v>
      </c>
      <c r="B39" s="180" t="s">
        <v>11043</v>
      </c>
      <c r="C39" s="170" t="s">
        <v>2724</v>
      </c>
      <c r="D39" s="171" t="s">
        <v>11044</v>
      </c>
      <c r="E39" s="171" t="s">
        <v>10968</v>
      </c>
      <c r="F39" s="172" t="s">
        <v>1411</v>
      </c>
      <c r="G39" s="171" t="s">
        <v>10969</v>
      </c>
      <c r="H39" s="173" t="s">
        <v>1413</v>
      </c>
      <c r="I39" s="173" t="s">
        <v>1411</v>
      </c>
      <c r="J39" s="180" t="s">
        <v>11043</v>
      </c>
      <c r="K39" s="170" t="s">
        <v>2620</v>
      </c>
      <c r="L39" s="169"/>
    </row>
    <row r="40" spans="1:12" s="171" customFormat="1">
      <c r="A40" s="168">
        <v>39</v>
      </c>
      <c r="B40" s="180" t="s">
        <v>11045</v>
      </c>
      <c r="C40" s="170" t="s">
        <v>2727</v>
      </c>
      <c r="D40" s="171" t="s">
        <v>11046</v>
      </c>
      <c r="E40" s="171" t="s">
        <v>10968</v>
      </c>
      <c r="F40" s="172" t="s">
        <v>2396</v>
      </c>
      <c r="G40" s="171" t="s">
        <v>2596</v>
      </c>
      <c r="H40" s="173" t="s">
        <v>2398</v>
      </c>
      <c r="I40" s="173" t="s">
        <v>2396</v>
      </c>
      <c r="J40" s="180" t="s">
        <v>11045</v>
      </c>
      <c r="K40" s="170" t="s">
        <v>2620</v>
      </c>
      <c r="L40" s="169"/>
    </row>
    <row r="41" spans="1:12" s="171" customFormat="1" ht="141.75">
      <c r="A41" s="168">
        <v>40</v>
      </c>
      <c r="B41" s="180" t="s">
        <v>11047</v>
      </c>
      <c r="C41" s="170" t="s">
        <v>2729</v>
      </c>
      <c r="D41" s="171" t="s">
        <v>11048</v>
      </c>
      <c r="E41" s="171" t="s">
        <v>10968</v>
      </c>
      <c r="F41" s="172" t="s">
        <v>1405</v>
      </c>
      <c r="G41" s="171" t="s">
        <v>10969</v>
      </c>
      <c r="H41" s="173" t="s">
        <v>1407</v>
      </c>
      <c r="I41" s="173" t="s">
        <v>1405</v>
      </c>
      <c r="J41" s="180" t="s">
        <v>11047</v>
      </c>
      <c r="K41" s="170" t="s">
        <v>2620</v>
      </c>
      <c r="L41" s="169" t="s">
        <v>11049</v>
      </c>
    </row>
    <row r="42" spans="1:12" s="171" customFormat="1">
      <c r="A42" s="168">
        <v>41</v>
      </c>
      <c r="B42" s="180" t="s">
        <v>11050</v>
      </c>
      <c r="C42" s="170" t="s">
        <v>2733</v>
      </c>
      <c r="D42" s="171" t="s">
        <v>11051</v>
      </c>
      <c r="E42" s="171" t="s">
        <v>10968</v>
      </c>
      <c r="F42" s="172" t="s">
        <v>1396</v>
      </c>
      <c r="G42" s="171" t="s">
        <v>10969</v>
      </c>
      <c r="H42" s="173" t="s">
        <v>1398</v>
      </c>
      <c r="I42" s="173" t="s">
        <v>1396</v>
      </c>
      <c r="J42" s="180" t="s">
        <v>11050</v>
      </c>
      <c r="K42" s="170" t="s">
        <v>2624</v>
      </c>
      <c r="L42" s="169"/>
    </row>
    <row r="43" spans="1:12" s="171" customFormat="1">
      <c r="A43" s="168">
        <v>42</v>
      </c>
      <c r="B43" s="180" t="s">
        <v>1750</v>
      </c>
      <c r="C43" s="170" t="s">
        <v>2735</v>
      </c>
      <c r="D43" s="171" t="s">
        <v>11052</v>
      </c>
      <c r="E43" s="171" t="s">
        <v>11000</v>
      </c>
      <c r="F43" s="172" t="s">
        <v>1752</v>
      </c>
      <c r="G43" s="171" t="s">
        <v>10969</v>
      </c>
      <c r="H43" s="173" t="s">
        <v>1754</v>
      </c>
      <c r="I43" s="173" t="s">
        <v>1752</v>
      </c>
      <c r="J43" s="180" t="s">
        <v>1750</v>
      </c>
      <c r="K43" s="170" t="s">
        <v>2737</v>
      </c>
      <c r="L43" s="169"/>
    </row>
    <row r="44" spans="1:12" s="171" customFormat="1">
      <c r="A44" s="168">
        <v>43</v>
      </c>
      <c r="B44" s="180" t="s">
        <v>11053</v>
      </c>
      <c r="C44" s="170" t="s">
        <v>2738</v>
      </c>
      <c r="D44" s="171" t="s">
        <v>11054</v>
      </c>
      <c r="E44" s="171" t="s">
        <v>10968</v>
      </c>
      <c r="F44" s="172" t="s">
        <v>1039</v>
      </c>
      <c r="G44" s="171" t="s">
        <v>10969</v>
      </c>
      <c r="H44" s="173" t="s">
        <v>1041</v>
      </c>
      <c r="I44" s="173" t="s">
        <v>1039</v>
      </c>
      <c r="J44" s="180" t="s">
        <v>11055</v>
      </c>
      <c r="K44" s="170" t="s">
        <v>2603</v>
      </c>
      <c r="L44" s="169"/>
    </row>
    <row r="45" spans="1:12" s="171" customFormat="1">
      <c r="A45" s="168">
        <v>44</v>
      </c>
      <c r="B45" s="180" t="s">
        <v>2402</v>
      </c>
      <c r="C45" s="170" t="s">
        <v>2740</v>
      </c>
      <c r="D45" s="171" t="s">
        <v>11056</v>
      </c>
      <c r="E45" s="171" t="s">
        <v>10968</v>
      </c>
      <c r="F45" s="172" t="s">
        <v>1045</v>
      </c>
      <c r="G45" s="171" t="s">
        <v>10969</v>
      </c>
      <c r="H45" s="173" t="s">
        <v>1047</v>
      </c>
      <c r="I45" s="173" t="s">
        <v>1045</v>
      </c>
      <c r="J45" s="180" t="s">
        <v>2402</v>
      </c>
      <c r="K45" s="170" t="s">
        <v>2616</v>
      </c>
      <c r="L45" s="169"/>
    </row>
    <row r="46" spans="1:12" s="171" customFormat="1" ht="31.5">
      <c r="A46" s="168">
        <v>45</v>
      </c>
      <c r="B46" s="180" t="s">
        <v>11057</v>
      </c>
      <c r="C46" s="170" t="s">
        <v>2743</v>
      </c>
      <c r="D46" s="171" t="s">
        <v>11058</v>
      </c>
      <c r="E46" s="171" t="s">
        <v>10968</v>
      </c>
      <c r="F46" s="172" t="s">
        <v>564</v>
      </c>
      <c r="G46" s="171" t="s">
        <v>10969</v>
      </c>
      <c r="H46" s="173" t="s">
        <v>566</v>
      </c>
      <c r="I46" s="173" t="s">
        <v>564</v>
      </c>
      <c r="J46" s="180" t="s">
        <v>11057</v>
      </c>
      <c r="K46" s="170" t="s">
        <v>2603</v>
      </c>
      <c r="L46" s="169"/>
    </row>
    <row r="47" spans="1:12" s="171" customFormat="1" ht="31.5">
      <c r="A47" s="168">
        <v>46</v>
      </c>
      <c r="B47" s="180" t="s">
        <v>11059</v>
      </c>
      <c r="C47" s="170" t="s">
        <v>2746</v>
      </c>
      <c r="D47" s="171" t="s">
        <v>11060</v>
      </c>
      <c r="E47" s="171" t="s">
        <v>10968</v>
      </c>
      <c r="F47" s="172" t="s">
        <v>11061</v>
      </c>
      <c r="G47" s="171" t="s">
        <v>10969</v>
      </c>
      <c r="H47" s="173" t="s">
        <v>572</v>
      </c>
      <c r="I47" s="173" t="s">
        <v>570</v>
      </c>
      <c r="J47" s="180" t="s">
        <v>11059</v>
      </c>
      <c r="K47" s="170" t="s">
        <v>2603</v>
      </c>
      <c r="L47" s="169"/>
    </row>
    <row r="48" spans="1:12" s="171" customFormat="1">
      <c r="A48" s="168">
        <v>47</v>
      </c>
      <c r="B48" s="180" t="s">
        <v>556</v>
      </c>
      <c r="C48" s="170" t="s">
        <v>2749</v>
      </c>
      <c r="D48" s="171" t="s">
        <v>11062</v>
      </c>
      <c r="E48" s="171" t="s">
        <v>10968</v>
      </c>
      <c r="F48" s="172" t="s">
        <v>558</v>
      </c>
      <c r="G48" s="171" t="s">
        <v>10969</v>
      </c>
      <c r="H48" s="173" t="s">
        <v>560</v>
      </c>
      <c r="I48" s="173" t="s">
        <v>558</v>
      </c>
      <c r="J48" s="180" t="s">
        <v>556</v>
      </c>
      <c r="K48" s="170" t="s">
        <v>2751</v>
      </c>
      <c r="L48" s="169"/>
    </row>
    <row r="49" spans="1:12" s="171" customFormat="1">
      <c r="A49" s="168">
        <v>48</v>
      </c>
      <c r="B49" s="180" t="s">
        <v>526</v>
      </c>
      <c r="C49" s="170" t="s">
        <v>2752</v>
      </c>
      <c r="D49" s="171" t="s">
        <v>11063</v>
      </c>
      <c r="E49" s="171" t="s">
        <v>10968</v>
      </c>
      <c r="F49" s="172" t="s">
        <v>1517</v>
      </c>
      <c r="G49" s="171" t="s">
        <v>10969</v>
      </c>
      <c r="H49" s="173" t="s">
        <v>531</v>
      </c>
      <c r="I49" s="173" t="s">
        <v>1517</v>
      </c>
      <c r="J49" s="180" t="s">
        <v>526</v>
      </c>
      <c r="K49" s="170" t="s">
        <v>2620</v>
      </c>
      <c r="L49" s="169"/>
    </row>
    <row r="50" spans="1:12" s="171" customFormat="1">
      <c r="A50" s="168">
        <v>49</v>
      </c>
      <c r="B50" s="180" t="s">
        <v>609</v>
      </c>
      <c r="C50" s="170" t="s">
        <v>2754</v>
      </c>
      <c r="D50" s="171" t="s">
        <v>2755</v>
      </c>
      <c r="E50" s="171" t="s">
        <v>10968</v>
      </c>
      <c r="F50" s="172" t="s">
        <v>611</v>
      </c>
      <c r="G50" s="171" t="s">
        <v>10969</v>
      </c>
      <c r="H50" s="173" t="s">
        <v>614</v>
      </c>
      <c r="I50" s="173" t="s">
        <v>611</v>
      </c>
      <c r="J50" s="180" t="s">
        <v>609</v>
      </c>
      <c r="K50" s="170" t="s">
        <v>2624</v>
      </c>
      <c r="L50" s="169"/>
    </row>
    <row r="51" spans="1:12" s="171" customFormat="1">
      <c r="A51" s="168">
        <v>50</v>
      </c>
      <c r="B51" s="180" t="s">
        <v>659</v>
      </c>
      <c r="C51" s="170" t="s">
        <v>2756</v>
      </c>
      <c r="D51" s="171" t="s">
        <v>11064</v>
      </c>
      <c r="E51" s="171" t="s">
        <v>10968</v>
      </c>
      <c r="F51" s="172" t="s">
        <v>661</v>
      </c>
      <c r="G51" s="171" t="s">
        <v>10969</v>
      </c>
      <c r="H51" s="173" t="s">
        <v>663</v>
      </c>
      <c r="I51" s="173" t="s">
        <v>661</v>
      </c>
      <c r="J51" s="180" t="s">
        <v>659</v>
      </c>
      <c r="K51" s="170" t="s">
        <v>2758</v>
      </c>
      <c r="L51" s="169"/>
    </row>
    <row r="52" spans="1:12" s="171" customFormat="1">
      <c r="A52" s="168">
        <v>51</v>
      </c>
      <c r="B52" s="180" t="s">
        <v>11065</v>
      </c>
      <c r="C52" s="170" t="s">
        <v>2759</v>
      </c>
      <c r="D52" s="171" t="s">
        <v>11066</v>
      </c>
      <c r="E52" s="171" t="s">
        <v>10968</v>
      </c>
      <c r="F52" s="172" t="s">
        <v>12058</v>
      </c>
      <c r="G52" s="171" t="s">
        <v>10969</v>
      </c>
      <c r="H52" s="173" t="s">
        <v>11067</v>
      </c>
      <c r="I52" s="173" t="s">
        <v>11068</v>
      </c>
      <c r="J52" s="180" t="s">
        <v>11065</v>
      </c>
      <c r="K52" s="170" t="s">
        <v>2628</v>
      </c>
      <c r="L52" s="169"/>
    </row>
    <row r="53" spans="1:12" s="171" customFormat="1" ht="31.5">
      <c r="A53" s="168">
        <v>52</v>
      </c>
      <c r="B53" s="180" t="s">
        <v>11069</v>
      </c>
      <c r="C53" s="170" t="s">
        <v>2761</v>
      </c>
      <c r="D53" s="171" t="s">
        <v>11070</v>
      </c>
      <c r="E53" s="171" t="s">
        <v>10968</v>
      </c>
      <c r="F53" s="172" t="s">
        <v>547</v>
      </c>
      <c r="G53" s="171" t="s">
        <v>10969</v>
      </c>
      <c r="H53" s="173" t="s">
        <v>549</v>
      </c>
      <c r="I53" s="173" t="s">
        <v>547</v>
      </c>
      <c r="J53" s="180" t="s">
        <v>11069</v>
      </c>
      <c r="K53" s="170" t="s">
        <v>2603</v>
      </c>
      <c r="L53" s="169"/>
    </row>
    <row r="54" spans="1:12" s="171" customFormat="1" ht="31.5">
      <c r="A54" s="168">
        <v>53</v>
      </c>
      <c r="B54" s="180" t="s">
        <v>11071</v>
      </c>
      <c r="C54" s="170" t="s">
        <v>2763</v>
      </c>
      <c r="D54" s="171" t="s">
        <v>11072</v>
      </c>
      <c r="E54" s="171" t="s">
        <v>10968</v>
      </c>
      <c r="F54" s="172" t="s">
        <v>541</v>
      </c>
      <c r="G54" s="171" t="s">
        <v>10969</v>
      </c>
      <c r="H54" s="173" t="s">
        <v>543</v>
      </c>
      <c r="I54" s="173" t="s">
        <v>541</v>
      </c>
      <c r="J54" s="180" t="s">
        <v>11071</v>
      </c>
      <c r="K54" s="170" t="s">
        <v>2603</v>
      </c>
      <c r="L54" s="169"/>
    </row>
    <row r="55" spans="1:12" s="171" customFormat="1" ht="31.5">
      <c r="A55" s="168">
        <v>54</v>
      </c>
      <c r="B55" s="180" t="s">
        <v>11073</v>
      </c>
      <c r="C55" s="170" t="s">
        <v>2765</v>
      </c>
      <c r="D55" s="171" t="s">
        <v>11074</v>
      </c>
      <c r="E55" s="171" t="s">
        <v>10968</v>
      </c>
      <c r="F55" s="172" t="s">
        <v>535</v>
      </c>
      <c r="G55" s="171" t="s">
        <v>2596</v>
      </c>
      <c r="H55" s="173" t="s">
        <v>537</v>
      </c>
      <c r="I55" s="173" t="s">
        <v>535</v>
      </c>
      <c r="J55" s="180" t="s">
        <v>11073</v>
      </c>
      <c r="K55" s="170" t="s">
        <v>2616</v>
      </c>
      <c r="L55" s="169"/>
    </row>
    <row r="56" spans="1:12" s="171" customFormat="1">
      <c r="A56" s="168">
        <v>55</v>
      </c>
      <c r="B56" s="180" t="s">
        <v>550</v>
      </c>
      <c r="C56" s="170" t="s">
        <v>2767</v>
      </c>
      <c r="D56" s="171" t="s">
        <v>11075</v>
      </c>
      <c r="E56" s="171" t="s">
        <v>10968</v>
      </c>
      <c r="F56" s="172" t="s">
        <v>552</v>
      </c>
      <c r="G56" s="171" t="s">
        <v>10969</v>
      </c>
      <c r="H56" s="173" t="s">
        <v>554</v>
      </c>
      <c r="I56" s="173" t="s">
        <v>552</v>
      </c>
      <c r="J56" s="180" t="s">
        <v>550</v>
      </c>
      <c r="K56" s="170" t="s">
        <v>2769</v>
      </c>
      <c r="L56" s="169"/>
    </row>
    <row r="57" spans="1:12" s="171" customFormat="1">
      <c r="A57" s="168">
        <v>56</v>
      </c>
      <c r="B57" s="180" t="s">
        <v>591</v>
      </c>
      <c r="C57" s="170" t="s">
        <v>2770</v>
      </c>
      <c r="D57" s="171" t="s">
        <v>11076</v>
      </c>
      <c r="E57" s="171" t="s">
        <v>10968</v>
      </c>
      <c r="F57" s="172" t="s">
        <v>593</v>
      </c>
      <c r="G57" s="171" t="s">
        <v>2596</v>
      </c>
      <c r="H57" s="173" t="s">
        <v>595</v>
      </c>
      <c r="I57" s="173" t="s">
        <v>593</v>
      </c>
      <c r="J57" s="180" t="s">
        <v>591</v>
      </c>
      <c r="K57" s="170" t="s">
        <v>2628</v>
      </c>
      <c r="L57" s="169"/>
    </row>
    <row r="58" spans="1:12" s="171" customFormat="1" ht="31.5">
      <c r="A58" s="168">
        <v>57</v>
      </c>
      <c r="B58" s="180" t="s">
        <v>597</v>
      </c>
      <c r="C58" s="170" t="s">
        <v>2772</v>
      </c>
      <c r="D58" s="171" t="s">
        <v>11077</v>
      </c>
      <c r="E58" s="171" t="s">
        <v>10968</v>
      </c>
      <c r="F58" s="172" t="s">
        <v>599</v>
      </c>
      <c r="G58" s="171" t="s">
        <v>2596</v>
      </c>
      <c r="H58" s="173" t="s">
        <v>601</v>
      </c>
      <c r="I58" s="173" t="s">
        <v>599</v>
      </c>
      <c r="J58" s="180" t="s">
        <v>597</v>
      </c>
      <c r="K58" s="170" t="s">
        <v>2769</v>
      </c>
      <c r="L58" s="169"/>
    </row>
    <row r="59" spans="1:12" s="171" customFormat="1">
      <c r="A59" s="168">
        <v>58</v>
      </c>
      <c r="B59" s="180" t="s">
        <v>602</v>
      </c>
      <c r="C59" s="170" t="s">
        <v>2774</v>
      </c>
      <c r="D59" s="171" t="s">
        <v>11078</v>
      </c>
      <c r="E59" s="171" t="s">
        <v>10968</v>
      </c>
      <c r="F59" s="172" t="s">
        <v>604</v>
      </c>
      <c r="G59" s="171" t="s">
        <v>10969</v>
      </c>
      <c r="H59" s="173" t="s">
        <v>607</v>
      </c>
      <c r="I59" s="173" t="s">
        <v>604</v>
      </c>
      <c r="J59" s="180" t="s">
        <v>602</v>
      </c>
      <c r="K59" s="170" t="s">
        <v>2610</v>
      </c>
      <c r="L59" s="169"/>
    </row>
    <row r="60" spans="1:12" s="171" customFormat="1">
      <c r="A60" s="168">
        <v>59</v>
      </c>
      <c r="B60" s="180" t="s">
        <v>11079</v>
      </c>
      <c r="C60" s="170" t="s">
        <v>2777</v>
      </c>
      <c r="D60" s="171" t="s">
        <v>11080</v>
      </c>
      <c r="E60" s="171" t="s">
        <v>10968</v>
      </c>
      <c r="F60" s="172" t="s">
        <v>588</v>
      </c>
      <c r="G60" s="171" t="s">
        <v>10969</v>
      </c>
      <c r="H60" s="173" t="s">
        <v>589</v>
      </c>
      <c r="I60" s="173" t="s">
        <v>588</v>
      </c>
      <c r="J60" s="180" t="s">
        <v>11081</v>
      </c>
      <c r="K60" s="170" t="s">
        <v>2634</v>
      </c>
      <c r="L60" s="169"/>
    </row>
    <row r="61" spans="1:12" s="171" customFormat="1">
      <c r="A61" s="168">
        <v>60</v>
      </c>
      <c r="B61" s="180" t="s">
        <v>2525</v>
      </c>
      <c r="C61" s="170" t="s">
        <v>2779</v>
      </c>
      <c r="D61" s="171" t="s">
        <v>11082</v>
      </c>
      <c r="E61" s="171" t="s">
        <v>10968</v>
      </c>
      <c r="F61" s="172" t="s">
        <v>1122</v>
      </c>
      <c r="G61" s="171" t="s">
        <v>10969</v>
      </c>
      <c r="H61" s="173" t="s">
        <v>1123</v>
      </c>
      <c r="I61" s="173" t="s">
        <v>1122</v>
      </c>
      <c r="J61" s="180" t="s">
        <v>2525</v>
      </c>
      <c r="K61" s="170" t="s">
        <v>2769</v>
      </c>
      <c r="L61" s="169"/>
    </row>
    <row r="62" spans="1:12" s="171" customFormat="1">
      <c r="A62" s="168">
        <v>61</v>
      </c>
      <c r="B62" s="180" t="s">
        <v>11083</v>
      </c>
      <c r="C62" s="170" t="s">
        <v>2782</v>
      </c>
      <c r="D62" s="171" t="s">
        <v>11084</v>
      </c>
      <c r="E62" s="171" t="s">
        <v>10968</v>
      </c>
      <c r="F62" s="172" t="s">
        <v>946</v>
      </c>
      <c r="G62" s="171" t="s">
        <v>10969</v>
      </c>
      <c r="H62" s="173" t="s">
        <v>11085</v>
      </c>
      <c r="I62" s="173" t="s">
        <v>946</v>
      </c>
      <c r="J62" s="180" t="s">
        <v>11086</v>
      </c>
      <c r="K62" s="170" t="s">
        <v>2785</v>
      </c>
      <c r="L62" s="169"/>
    </row>
    <row r="63" spans="1:12" s="171" customFormat="1">
      <c r="A63" s="168">
        <v>62</v>
      </c>
      <c r="B63" s="180" t="s">
        <v>11087</v>
      </c>
      <c r="C63" s="170" t="s">
        <v>2787</v>
      </c>
      <c r="D63" s="171" t="s">
        <v>11088</v>
      </c>
      <c r="E63" s="171" t="s">
        <v>10968</v>
      </c>
      <c r="F63" s="172" t="s">
        <v>1130</v>
      </c>
      <c r="G63" s="171" t="s">
        <v>10969</v>
      </c>
      <c r="H63" s="173" t="s">
        <v>1131</v>
      </c>
      <c r="I63" s="173" t="s">
        <v>1130</v>
      </c>
      <c r="J63" s="180" t="s">
        <v>11087</v>
      </c>
      <c r="K63" s="170" t="s">
        <v>2789</v>
      </c>
      <c r="L63" s="169"/>
    </row>
    <row r="64" spans="1:12" s="171" customFormat="1">
      <c r="A64" s="168">
        <v>63</v>
      </c>
      <c r="B64" s="180" t="s">
        <v>11089</v>
      </c>
      <c r="C64" s="170" t="s">
        <v>2791</v>
      </c>
      <c r="D64" s="171" t="s">
        <v>11090</v>
      </c>
      <c r="E64" s="171" t="s">
        <v>10968</v>
      </c>
      <c r="F64" s="172" t="s">
        <v>1126</v>
      </c>
      <c r="G64" s="171" t="s">
        <v>10969</v>
      </c>
      <c r="H64" s="173" t="s">
        <v>1127</v>
      </c>
      <c r="I64" s="173" t="s">
        <v>1126</v>
      </c>
      <c r="J64" s="180" t="s">
        <v>11089</v>
      </c>
      <c r="K64" s="170" t="s">
        <v>2769</v>
      </c>
      <c r="L64" s="169"/>
    </row>
    <row r="65" spans="1:12" s="171" customFormat="1">
      <c r="A65" s="168">
        <v>64</v>
      </c>
      <c r="B65" s="180" t="s">
        <v>11091</v>
      </c>
      <c r="C65" s="170" t="s">
        <v>2794</v>
      </c>
      <c r="D65" s="171" t="s">
        <v>11092</v>
      </c>
      <c r="E65" s="171" t="s">
        <v>10968</v>
      </c>
      <c r="F65" s="172" t="s">
        <v>1105</v>
      </c>
      <c r="G65" s="171" t="s">
        <v>10969</v>
      </c>
      <c r="H65" s="173" t="s">
        <v>1106</v>
      </c>
      <c r="I65" s="173" t="s">
        <v>1105</v>
      </c>
      <c r="J65" s="180" t="s">
        <v>11091</v>
      </c>
      <c r="K65" s="170" t="s">
        <v>2769</v>
      </c>
      <c r="L65" s="169"/>
    </row>
    <row r="66" spans="1:12" s="171" customFormat="1">
      <c r="A66" s="168">
        <v>65</v>
      </c>
      <c r="B66" s="180" t="s">
        <v>11093</v>
      </c>
      <c r="C66" s="170" t="s">
        <v>2797</v>
      </c>
      <c r="D66" s="171" t="s">
        <v>11094</v>
      </c>
      <c r="E66" s="171" t="s">
        <v>10968</v>
      </c>
      <c r="F66" s="169" t="s">
        <v>1118</v>
      </c>
      <c r="G66" s="171" t="s">
        <v>10969</v>
      </c>
      <c r="H66" s="173" t="s">
        <v>1119</v>
      </c>
      <c r="I66" s="173" t="s">
        <v>1118</v>
      </c>
      <c r="J66" s="180" t="s">
        <v>11093</v>
      </c>
      <c r="K66" s="170" t="s">
        <v>2785</v>
      </c>
      <c r="L66" s="169"/>
    </row>
    <row r="67" spans="1:12" s="171" customFormat="1">
      <c r="A67" s="168">
        <v>66</v>
      </c>
      <c r="B67" s="180" t="s">
        <v>11095</v>
      </c>
      <c r="C67" s="170" t="s">
        <v>2800</v>
      </c>
      <c r="D67" s="171" t="s">
        <v>11096</v>
      </c>
      <c r="E67" s="171" t="s">
        <v>10968</v>
      </c>
      <c r="F67" s="172" t="s">
        <v>1114</v>
      </c>
      <c r="G67" s="171" t="s">
        <v>10969</v>
      </c>
      <c r="H67" s="173" t="s">
        <v>1115</v>
      </c>
      <c r="I67" s="173" t="s">
        <v>1114</v>
      </c>
      <c r="J67" s="180" t="s">
        <v>11095</v>
      </c>
      <c r="K67" s="170" t="s">
        <v>2789</v>
      </c>
      <c r="L67" s="169"/>
    </row>
    <row r="68" spans="1:12" s="171" customFormat="1">
      <c r="A68" s="168">
        <v>67</v>
      </c>
      <c r="B68" s="180" t="s">
        <v>11097</v>
      </c>
      <c r="C68" s="170" t="s">
        <v>2803</v>
      </c>
      <c r="D68" s="171" t="s">
        <v>11098</v>
      </c>
      <c r="E68" s="171" t="s">
        <v>10968</v>
      </c>
      <c r="F68" s="172" t="s">
        <v>1110</v>
      </c>
      <c r="G68" s="171" t="s">
        <v>10969</v>
      </c>
      <c r="H68" s="173" t="s">
        <v>1111</v>
      </c>
      <c r="I68" s="173" t="s">
        <v>1110</v>
      </c>
      <c r="J68" s="180" t="s">
        <v>11097</v>
      </c>
      <c r="K68" s="170" t="s">
        <v>2769</v>
      </c>
      <c r="L68" s="169"/>
    </row>
    <row r="69" spans="1:12" s="171" customFormat="1">
      <c r="A69" s="168">
        <v>68</v>
      </c>
      <c r="B69" s="180" t="s">
        <v>11099</v>
      </c>
      <c r="C69" s="170" t="s">
        <v>2806</v>
      </c>
      <c r="D69" s="171" t="s">
        <v>11100</v>
      </c>
      <c r="E69" s="171" t="s">
        <v>11000</v>
      </c>
      <c r="F69" s="172" t="s">
        <v>583</v>
      </c>
      <c r="G69" s="171" t="s">
        <v>10969</v>
      </c>
      <c r="H69" s="173" t="s">
        <v>584</v>
      </c>
      <c r="I69" s="173" t="s">
        <v>583</v>
      </c>
      <c r="J69" s="180" t="s">
        <v>11099</v>
      </c>
      <c r="K69" s="170" t="s">
        <v>2769</v>
      </c>
      <c r="L69" s="169"/>
    </row>
    <row r="70" spans="1:12" s="171" customFormat="1">
      <c r="A70" s="168">
        <v>69</v>
      </c>
      <c r="B70" s="180" t="s">
        <v>11101</v>
      </c>
      <c r="C70" s="170" t="s">
        <v>2809</v>
      </c>
      <c r="D70" s="171" t="s">
        <v>11102</v>
      </c>
      <c r="E70" s="171" t="s">
        <v>10968</v>
      </c>
      <c r="F70" s="172" t="s">
        <v>577</v>
      </c>
      <c r="G70" s="171" t="s">
        <v>10969</v>
      </c>
      <c r="H70" s="173" t="s">
        <v>579</v>
      </c>
      <c r="I70" s="173" t="s">
        <v>577</v>
      </c>
      <c r="J70" s="180" t="s">
        <v>11101</v>
      </c>
      <c r="K70" s="170" t="s">
        <v>2789</v>
      </c>
      <c r="L70" s="169"/>
    </row>
    <row r="71" spans="1:12" s="171" customFormat="1">
      <c r="A71" s="168">
        <v>70</v>
      </c>
      <c r="B71" s="180" t="s">
        <v>11103</v>
      </c>
      <c r="C71" s="170" t="s">
        <v>2812</v>
      </c>
      <c r="D71" s="171" t="s">
        <v>2813</v>
      </c>
      <c r="E71" s="171" t="s">
        <v>10968</v>
      </c>
      <c r="F71" s="172" t="s">
        <v>2814</v>
      </c>
      <c r="G71" s="171" t="s">
        <v>10969</v>
      </c>
      <c r="H71" s="173" t="s">
        <v>2815</v>
      </c>
      <c r="I71" s="173" t="s">
        <v>2814</v>
      </c>
      <c r="J71" s="180" t="s">
        <v>11103</v>
      </c>
      <c r="K71" s="170" t="s">
        <v>2624</v>
      </c>
      <c r="L71" s="169"/>
    </row>
    <row r="72" spans="1:12" s="171" customFormat="1">
      <c r="A72" s="168">
        <v>71</v>
      </c>
      <c r="B72" s="180" t="s">
        <v>11104</v>
      </c>
      <c r="C72" s="170" t="s">
        <v>2817</v>
      </c>
      <c r="D72" s="171" t="s">
        <v>11105</v>
      </c>
      <c r="E72" s="171" t="s">
        <v>10968</v>
      </c>
      <c r="F72" s="172" t="s">
        <v>2819</v>
      </c>
      <c r="G72" s="171" t="s">
        <v>10969</v>
      </c>
      <c r="H72" s="173" t="s">
        <v>2820</v>
      </c>
      <c r="I72" s="173" t="s">
        <v>2819</v>
      </c>
      <c r="J72" s="180" t="s">
        <v>11104</v>
      </c>
      <c r="K72" s="170" t="s">
        <v>2624</v>
      </c>
      <c r="L72" s="169"/>
    </row>
    <row r="73" spans="1:12" s="171" customFormat="1">
      <c r="A73" s="168">
        <v>72</v>
      </c>
      <c r="B73" s="180" t="s">
        <v>11106</v>
      </c>
      <c r="C73" s="170" t="s">
        <v>2822</v>
      </c>
      <c r="D73" s="171" t="s">
        <v>11107</v>
      </c>
      <c r="E73" s="171" t="s">
        <v>11000</v>
      </c>
      <c r="F73" s="169" t="s">
        <v>2824</v>
      </c>
      <c r="G73" s="171" t="s">
        <v>10969</v>
      </c>
      <c r="H73" s="173" t="s">
        <v>2825</v>
      </c>
      <c r="I73" s="173" t="s">
        <v>2824</v>
      </c>
      <c r="J73" s="180" t="s">
        <v>11106</v>
      </c>
      <c r="K73" s="170" t="s">
        <v>2610</v>
      </c>
      <c r="L73" s="169"/>
    </row>
    <row r="74" spans="1:12" s="171" customFormat="1">
      <c r="A74" s="168">
        <v>73</v>
      </c>
      <c r="B74" s="172" t="s">
        <v>11108</v>
      </c>
      <c r="C74" s="170" t="s">
        <v>2827</v>
      </c>
      <c r="D74" s="171" t="s">
        <v>2828</v>
      </c>
      <c r="E74" s="171" t="s">
        <v>10968</v>
      </c>
      <c r="F74" s="169" t="s">
        <v>2829</v>
      </c>
      <c r="G74" s="171" t="s">
        <v>10969</v>
      </c>
      <c r="H74" s="173" t="s">
        <v>2830</v>
      </c>
      <c r="I74" s="173" t="s">
        <v>2829</v>
      </c>
      <c r="J74" s="172" t="s">
        <v>11108</v>
      </c>
      <c r="K74" s="170" t="s">
        <v>2624</v>
      </c>
      <c r="L74" s="169"/>
    </row>
    <row r="75" spans="1:12" s="171" customFormat="1" ht="63">
      <c r="A75" s="168">
        <v>74</v>
      </c>
      <c r="B75" s="172" t="s">
        <v>11109</v>
      </c>
      <c r="C75" s="170" t="s">
        <v>2832</v>
      </c>
      <c r="D75" s="171" t="s">
        <v>2833</v>
      </c>
      <c r="E75" s="171" t="s">
        <v>10968</v>
      </c>
      <c r="F75" s="172" t="s">
        <v>11110</v>
      </c>
      <c r="G75" s="171" t="s">
        <v>10969</v>
      </c>
      <c r="H75" s="173" t="s">
        <v>760</v>
      </c>
      <c r="I75" s="173" t="s">
        <v>758</v>
      </c>
      <c r="J75" s="172" t="s">
        <v>11111</v>
      </c>
      <c r="K75" s="170" t="s">
        <v>2624</v>
      </c>
      <c r="L75" s="179" t="s">
        <v>11112</v>
      </c>
    </row>
    <row r="76" spans="1:12" s="171" customFormat="1">
      <c r="A76" s="168">
        <v>75</v>
      </c>
      <c r="B76" s="180" t="s">
        <v>11113</v>
      </c>
      <c r="C76" s="170" t="s">
        <v>2837</v>
      </c>
      <c r="D76" s="171" t="s">
        <v>11114</v>
      </c>
      <c r="E76" s="171" t="s">
        <v>10968</v>
      </c>
      <c r="F76" s="172" t="s">
        <v>1244</v>
      </c>
      <c r="G76" s="171" t="s">
        <v>10969</v>
      </c>
      <c r="H76" s="173" t="s">
        <v>1246</v>
      </c>
      <c r="I76" s="173" t="s">
        <v>1244</v>
      </c>
      <c r="J76" s="180" t="s">
        <v>11115</v>
      </c>
      <c r="K76" s="170" t="s">
        <v>2624</v>
      </c>
      <c r="L76" s="169"/>
    </row>
    <row r="77" spans="1:12" s="171" customFormat="1">
      <c r="A77" s="168">
        <v>76</v>
      </c>
      <c r="B77" s="180" t="s">
        <v>11116</v>
      </c>
      <c r="C77" s="170" t="s">
        <v>2840</v>
      </c>
      <c r="D77" s="171" t="s">
        <v>2841</v>
      </c>
      <c r="E77" s="171" t="s">
        <v>10968</v>
      </c>
      <c r="F77" s="172" t="s">
        <v>753</v>
      </c>
      <c r="G77" s="171" t="s">
        <v>10969</v>
      </c>
      <c r="H77" s="173" t="s">
        <v>754</v>
      </c>
      <c r="I77" s="173" t="s">
        <v>753</v>
      </c>
      <c r="J77" s="180" t="s">
        <v>11116</v>
      </c>
      <c r="K77" s="170" t="s">
        <v>2624</v>
      </c>
      <c r="L77" s="169"/>
    </row>
    <row r="78" spans="1:12" s="171" customFormat="1">
      <c r="A78" s="168">
        <v>77</v>
      </c>
      <c r="B78" s="180" t="s">
        <v>1247</v>
      </c>
      <c r="C78" s="170" t="s">
        <v>2842</v>
      </c>
      <c r="D78" s="171" t="s">
        <v>11117</v>
      </c>
      <c r="E78" s="171" t="s">
        <v>10968</v>
      </c>
      <c r="F78" s="172" t="s">
        <v>1077</v>
      </c>
      <c r="G78" s="171" t="s">
        <v>10969</v>
      </c>
      <c r="H78" s="173" t="s">
        <v>766</v>
      </c>
      <c r="I78" s="173" t="s">
        <v>1077</v>
      </c>
      <c r="J78" s="180" t="s">
        <v>1247</v>
      </c>
      <c r="K78" s="170" t="s">
        <v>2620</v>
      </c>
      <c r="L78" s="169"/>
    </row>
    <row r="79" spans="1:12" s="171" customFormat="1">
      <c r="A79" s="168">
        <v>78</v>
      </c>
      <c r="B79" s="180" t="s">
        <v>2844</v>
      </c>
      <c r="C79" s="170" t="s">
        <v>2845</v>
      </c>
      <c r="D79" s="171" t="s">
        <v>2846</v>
      </c>
      <c r="E79" s="171" t="s">
        <v>10968</v>
      </c>
      <c r="F79" s="169" t="s">
        <v>2847</v>
      </c>
      <c r="G79" s="171" t="s">
        <v>10969</v>
      </c>
      <c r="H79" s="173" t="s">
        <v>2848</v>
      </c>
      <c r="I79" s="173" t="s">
        <v>2847</v>
      </c>
      <c r="J79" s="180" t="s">
        <v>2844</v>
      </c>
      <c r="K79" s="170" t="s">
        <v>2624</v>
      </c>
      <c r="L79" s="169"/>
    </row>
    <row r="80" spans="1:12" s="171" customFormat="1">
      <c r="A80" s="168">
        <v>79</v>
      </c>
      <c r="B80" s="180" t="s">
        <v>2849</v>
      </c>
      <c r="C80" s="170" t="s">
        <v>2850</v>
      </c>
      <c r="D80" s="171" t="s">
        <v>2851</v>
      </c>
      <c r="E80" s="171" t="s">
        <v>10968</v>
      </c>
      <c r="F80" s="169" t="s">
        <v>2852</v>
      </c>
      <c r="G80" s="171" t="s">
        <v>10969</v>
      </c>
      <c r="H80" s="173" t="s">
        <v>2853</v>
      </c>
      <c r="I80" s="173" t="s">
        <v>2852</v>
      </c>
      <c r="J80" s="180" t="s">
        <v>2849</v>
      </c>
      <c r="K80" s="170" t="s">
        <v>2610</v>
      </c>
      <c r="L80" s="169"/>
    </row>
    <row r="81" spans="1:12" s="171" customFormat="1">
      <c r="A81" s="168">
        <v>80</v>
      </c>
      <c r="B81" s="172" t="s">
        <v>11118</v>
      </c>
      <c r="C81" s="170" t="s">
        <v>2855</v>
      </c>
      <c r="D81" s="171" t="s">
        <v>2856</v>
      </c>
      <c r="E81" s="171" t="s">
        <v>10968</v>
      </c>
      <c r="F81" s="172" t="s">
        <v>794</v>
      </c>
      <c r="G81" s="171" t="s">
        <v>10969</v>
      </c>
      <c r="H81" s="173" t="s">
        <v>797</v>
      </c>
      <c r="I81" s="173" t="s">
        <v>794</v>
      </c>
      <c r="J81" s="172" t="s">
        <v>11118</v>
      </c>
      <c r="K81" s="170" t="s">
        <v>2624</v>
      </c>
      <c r="L81" s="169"/>
    </row>
    <row r="82" spans="1:12" s="171" customFormat="1">
      <c r="A82" s="168">
        <v>81</v>
      </c>
      <c r="B82" s="172" t="s">
        <v>11119</v>
      </c>
      <c r="C82" s="170" t="s">
        <v>2858</v>
      </c>
      <c r="D82" s="171" t="s">
        <v>11120</v>
      </c>
      <c r="E82" s="171" t="s">
        <v>10968</v>
      </c>
      <c r="F82" s="172" t="s">
        <v>801</v>
      </c>
      <c r="G82" s="171" t="s">
        <v>10969</v>
      </c>
      <c r="H82" s="173" t="s">
        <v>804</v>
      </c>
      <c r="I82" s="173" t="s">
        <v>801</v>
      </c>
      <c r="J82" s="172" t="s">
        <v>11119</v>
      </c>
      <c r="K82" s="170" t="s">
        <v>2624</v>
      </c>
      <c r="L82" s="169"/>
    </row>
    <row r="83" spans="1:12" s="171" customFormat="1">
      <c r="A83" s="168">
        <v>82</v>
      </c>
      <c r="B83" s="180" t="s">
        <v>11121</v>
      </c>
      <c r="C83" s="170" t="s">
        <v>2861</v>
      </c>
      <c r="D83" s="171" t="s">
        <v>2862</v>
      </c>
      <c r="E83" s="171" t="s">
        <v>10968</v>
      </c>
      <c r="F83" s="172" t="s">
        <v>2491</v>
      </c>
      <c r="G83" s="171" t="s">
        <v>10969</v>
      </c>
      <c r="H83" s="173" t="s">
        <v>2863</v>
      </c>
      <c r="I83" s="173" t="s">
        <v>2491</v>
      </c>
      <c r="J83" s="180" t="s">
        <v>11121</v>
      </c>
      <c r="K83" s="170" t="s">
        <v>2624</v>
      </c>
      <c r="L83" s="169"/>
    </row>
    <row r="84" spans="1:12" s="171" customFormat="1" ht="31.5">
      <c r="A84" s="168">
        <v>83</v>
      </c>
      <c r="B84" s="180" t="s">
        <v>1354</v>
      </c>
      <c r="C84" s="170" t="s">
        <v>2864</v>
      </c>
      <c r="D84" s="171" t="s">
        <v>2865</v>
      </c>
      <c r="E84" s="171" t="s">
        <v>10968</v>
      </c>
      <c r="F84" s="169" t="s">
        <v>1356</v>
      </c>
      <c r="G84" s="171" t="s">
        <v>10969</v>
      </c>
      <c r="H84" s="173" t="s">
        <v>1358</v>
      </c>
      <c r="I84" s="173" t="s">
        <v>1356</v>
      </c>
      <c r="J84" s="180" t="s">
        <v>1354</v>
      </c>
      <c r="K84" s="170" t="s">
        <v>2785</v>
      </c>
      <c r="L84" s="169"/>
    </row>
    <row r="85" spans="1:12" s="171" customFormat="1" ht="31.5">
      <c r="A85" s="168">
        <v>84</v>
      </c>
      <c r="B85" s="180" t="s">
        <v>2866</v>
      </c>
      <c r="C85" s="170" t="s">
        <v>11122</v>
      </c>
      <c r="D85" s="171" t="s">
        <v>2868</v>
      </c>
      <c r="E85" s="171" t="s">
        <v>10968</v>
      </c>
      <c r="F85" s="169" t="s">
        <v>11123</v>
      </c>
      <c r="G85" s="171" t="s">
        <v>11124</v>
      </c>
      <c r="H85" s="173" t="s">
        <v>11125</v>
      </c>
      <c r="I85" s="173" t="s">
        <v>3949</v>
      </c>
      <c r="J85" s="180" t="s">
        <v>2866</v>
      </c>
      <c r="K85" s="170" t="s">
        <v>2624</v>
      </c>
      <c r="L85" s="169"/>
    </row>
    <row r="86" spans="1:12" s="171" customFormat="1">
      <c r="A86" s="168">
        <v>85</v>
      </c>
      <c r="B86" s="180" t="s">
        <v>2170</v>
      </c>
      <c r="C86" s="170" t="s">
        <v>2871</v>
      </c>
      <c r="D86" s="171" t="s">
        <v>2872</v>
      </c>
      <c r="E86" s="171" t="s">
        <v>10968</v>
      </c>
      <c r="F86" s="172" t="s">
        <v>703</v>
      </c>
      <c r="G86" s="171" t="s">
        <v>10969</v>
      </c>
      <c r="H86" s="173" t="s">
        <v>706</v>
      </c>
      <c r="I86" s="173" t="s">
        <v>703</v>
      </c>
      <c r="J86" s="180" t="s">
        <v>2170</v>
      </c>
      <c r="K86" s="170" t="s">
        <v>2624</v>
      </c>
      <c r="L86" s="169"/>
    </row>
    <row r="87" spans="1:12" s="171" customFormat="1">
      <c r="A87" s="168">
        <v>86</v>
      </c>
      <c r="B87" s="180" t="s">
        <v>2174</v>
      </c>
      <c r="C87" s="170" t="s">
        <v>2873</v>
      </c>
      <c r="D87" s="171" t="s">
        <v>2874</v>
      </c>
      <c r="E87" s="171" t="s">
        <v>10968</v>
      </c>
      <c r="F87" s="172" t="s">
        <v>709</v>
      </c>
      <c r="G87" s="171" t="s">
        <v>10969</v>
      </c>
      <c r="H87" s="173" t="s">
        <v>711</v>
      </c>
      <c r="I87" s="173" t="s">
        <v>709</v>
      </c>
      <c r="J87" s="180" t="s">
        <v>2174</v>
      </c>
      <c r="K87" s="170" t="s">
        <v>2624</v>
      </c>
      <c r="L87" s="169"/>
    </row>
    <row r="88" spans="1:12" s="171" customFormat="1">
      <c r="A88" s="168">
        <v>87</v>
      </c>
      <c r="B88" s="180" t="s">
        <v>11126</v>
      </c>
      <c r="C88" s="170" t="s">
        <v>2875</v>
      </c>
      <c r="D88" s="171" t="s">
        <v>2876</v>
      </c>
      <c r="E88" s="171" t="s">
        <v>10968</v>
      </c>
      <c r="F88" s="172" t="s">
        <v>714</v>
      </c>
      <c r="G88" s="171" t="s">
        <v>10969</v>
      </c>
      <c r="H88" s="173" t="s">
        <v>716</v>
      </c>
      <c r="I88" s="173" t="s">
        <v>714</v>
      </c>
      <c r="J88" s="180" t="s">
        <v>11126</v>
      </c>
      <c r="K88" s="170" t="s">
        <v>2624</v>
      </c>
      <c r="L88" s="169"/>
    </row>
    <row r="89" spans="1:12" s="171" customFormat="1">
      <c r="A89" s="168">
        <v>88</v>
      </c>
      <c r="B89" s="180" t="s">
        <v>2180</v>
      </c>
      <c r="C89" s="170" t="s">
        <v>2877</v>
      </c>
      <c r="D89" s="171" t="s">
        <v>2878</v>
      </c>
      <c r="E89" s="171" t="s">
        <v>10968</v>
      </c>
      <c r="F89" s="172" t="s">
        <v>719</v>
      </c>
      <c r="G89" s="171" t="s">
        <v>10969</v>
      </c>
      <c r="H89" s="173" t="s">
        <v>721</v>
      </c>
      <c r="I89" s="173" t="s">
        <v>719</v>
      </c>
      <c r="J89" s="180" t="s">
        <v>2180</v>
      </c>
      <c r="K89" s="170" t="s">
        <v>2624</v>
      </c>
      <c r="L89" s="169"/>
    </row>
    <row r="90" spans="1:12" s="171" customFormat="1">
      <c r="A90" s="168">
        <v>89</v>
      </c>
      <c r="B90" s="180" t="s">
        <v>691</v>
      </c>
      <c r="C90" s="170" t="s">
        <v>2879</v>
      </c>
      <c r="D90" s="171" t="s">
        <v>11127</v>
      </c>
      <c r="E90" s="171" t="s">
        <v>10968</v>
      </c>
      <c r="F90" s="172" t="s">
        <v>693</v>
      </c>
      <c r="G90" s="171" t="s">
        <v>10969</v>
      </c>
      <c r="H90" s="173" t="s">
        <v>696</v>
      </c>
      <c r="I90" s="173" t="s">
        <v>693</v>
      </c>
      <c r="J90" s="180" t="s">
        <v>691</v>
      </c>
      <c r="K90" s="170" t="s">
        <v>2624</v>
      </c>
      <c r="L90" s="169"/>
    </row>
    <row r="91" spans="1:12" s="171" customFormat="1">
      <c r="A91" s="168">
        <v>90</v>
      </c>
      <c r="B91" s="180" t="s">
        <v>623</v>
      </c>
      <c r="C91" s="170" t="s">
        <v>2881</v>
      </c>
      <c r="D91" s="171" t="s">
        <v>11128</v>
      </c>
      <c r="E91" s="171" t="s">
        <v>10968</v>
      </c>
      <c r="F91" s="172" t="s">
        <v>699</v>
      </c>
      <c r="G91" s="171" t="s">
        <v>10969</v>
      </c>
      <c r="H91" s="173" t="s">
        <v>627</v>
      </c>
      <c r="I91" s="173" t="s">
        <v>699</v>
      </c>
      <c r="J91" s="180" t="s">
        <v>623</v>
      </c>
      <c r="K91" s="170" t="s">
        <v>2883</v>
      </c>
      <c r="L91" s="169"/>
    </row>
    <row r="92" spans="1:12" s="171" customFormat="1">
      <c r="A92" s="168">
        <v>91</v>
      </c>
      <c r="B92" s="172" t="s">
        <v>11129</v>
      </c>
      <c r="C92" s="170" t="s">
        <v>2885</v>
      </c>
      <c r="D92" s="171" t="s">
        <v>11130</v>
      </c>
      <c r="E92" s="171" t="s">
        <v>10968</v>
      </c>
      <c r="F92" s="172" t="s">
        <v>909</v>
      </c>
      <c r="G92" s="171" t="s">
        <v>10969</v>
      </c>
      <c r="H92" s="173" t="s">
        <v>911</v>
      </c>
      <c r="I92" s="173" t="s">
        <v>909</v>
      </c>
      <c r="J92" s="172" t="s">
        <v>11129</v>
      </c>
      <c r="K92" s="170" t="s">
        <v>2789</v>
      </c>
      <c r="L92" s="169"/>
    </row>
    <row r="93" spans="1:12" s="171" customFormat="1">
      <c r="A93" s="168">
        <v>92</v>
      </c>
      <c r="B93" s="172" t="s">
        <v>11131</v>
      </c>
      <c r="C93" s="170" t="s">
        <v>2888</v>
      </c>
      <c r="D93" s="171" t="s">
        <v>11132</v>
      </c>
      <c r="E93" s="171" t="s">
        <v>10968</v>
      </c>
      <c r="F93" s="172" t="s">
        <v>914</v>
      </c>
      <c r="G93" s="171" t="s">
        <v>10969</v>
      </c>
      <c r="H93" s="173" t="s">
        <v>916</v>
      </c>
      <c r="I93" s="173" t="s">
        <v>914</v>
      </c>
      <c r="J93" s="172" t="s">
        <v>11131</v>
      </c>
      <c r="K93" s="170" t="s">
        <v>2789</v>
      </c>
      <c r="L93" s="169"/>
    </row>
    <row r="94" spans="1:12" s="171" customFormat="1">
      <c r="A94" s="168">
        <v>93</v>
      </c>
      <c r="B94" s="172" t="s">
        <v>11133</v>
      </c>
      <c r="C94" s="170" t="s">
        <v>2891</v>
      </c>
      <c r="D94" s="171" t="s">
        <v>11134</v>
      </c>
      <c r="E94" s="171" t="s">
        <v>10968</v>
      </c>
      <c r="F94" s="172" t="s">
        <v>925</v>
      </c>
      <c r="G94" s="171" t="s">
        <v>10969</v>
      </c>
      <c r="H94" s="173" t="s">
        <v>927</v>
      </c>
      <c r="I94" s="173" t="s">
        <v>925</v>
      </c>
      <c r="J94" s="172" t="s">
        <v>11133</v>
      </c>
      <c r="K94" s="170" t="s">
        <v>2789</v>
      </c>
      <c r="L94" s="169"/>
    </row>
    <row r="95" spans="1:12" s="171" customFormat="1">
      <c r="A95" s="168">
        <v>94</v>
      </c>
      <c r="B95" s="172" t="s">
        <v>11135</v>
      </c>
      <c r="C95" s="170" t="s">
        <v>2894</v>
      </c>
      <c r="D95" s="171" t="s">
        <v>11136</v>
      </c>
      <c r="E95" s="171" t="s">
        <v>11000</v>
      </c>
      <c r="F95" s="169" t="s">
        <v>2896</v>
      </c>
      <c r="G95" s="171" t="s">
        <v>10969</v>
      </c>
      <c r="H95" s="173" t="s">
        <v>2897</v>
      </c>
      <c r="I95" s="173" t="s">
        <v>2896</v>
      </c>
      <c r="J95" s="172" t="s">
        <v>11135</v>
      </c>
      <c r="K95" s="170" t="s">
        <v>2789</v>
      </c>
      <c r="L95" s="169"/>
    </row>
    <row r="96" spans="1:12" s="171" customFormat="1">
      <c r="A96" s="168">
        <v>95</v>
      </c>
      <c r="B96" s="172" t="s">
        <v>11137</v>
      </c>
      <c r="C96" s="170" t="s">
        <v>2899</v>
      </c>
      <c r="D96" s="171" t="s">
        <v>11138</v>
      </c>
      <c r="E96" s="171" t="s">
        <v>10968</v>
      </c>
      <c r="F96" s="172" t="s">
        <v>920</v>
      </c>
      <c r="G96" s="171" t="s">
        <v>10969</v>
      </c>
      <c r="H96" s="173" t="s">
        <v>922</v>
      </c>
      <c r="I96" s="173" t="s">
        <v>920</v>
      </c>
      <c r="J96" s="172" t="s">
        <v>11137</v>
      </c>
      <c r="K96" s="170" t="s">
        <v>2789</v>
      </c>
      <c r="L96" s="169"/>
    </row>
    <row r="97" spans="1:12" s="171" customFormat="1">
      <c r="A97" s="168">
        <v>96</v>
      </c>
      <c r="B97" s="172" t="s">
        <v>11139</v>
      </c>
      <c r="C97" s="170" t="s">
        <v>2902</v>
      </c>
      <c r="D97" s="171" t="s">
        <v>11140</v>
      </c>
      <c r="E97" s="171" t="s">
        <v>11000</v>
      </c>
      <c r="F97" s="172" t="s">
        <v>930</v>
      </c>
      <c r="G97" s="171" t="s">
        <v>10969</v>
      </c>
      <c r="H97" s="173" t="s">
        <v>932</v>
      </c>
      <c r="I97" s="173" t="s">
        <v>930</v>
      </c>
      <c r="J97" s="172" t="s">
        <v>11139</v>
      </c>
      <c r="K97" s="170" t="s">
        <v>2789</v>
      </c>
      <c r="L97" s="169"/>
    </row>
    <row r="98" spans="1:12" s="171" customFormat="1">
      <c r="A98" s="168">
        <v>97</v>
      </c>
      <c r="B98" s="172" t="s">
        <v>11141</v>
      </c>
      <c r="C98" s="170" t="s">
        <v>2904</v>
      </c>
      <c r="D98" s="171" t="s">
        <v>11142</v>
      </c>
      <c r="E98" s="171" t="s">
        <v>10968</v>
      </c>
      <c r="F98" s="172" t="s">
        <v>936</v>
      </c>
      <c r="G98" s="171" t="s">
        <v>10969</v>
      </c>
      <c r="H98" s="173" t="s">
        <v>938</v>
      </c>
      <c r="I98" s="173" t="s">
        <v>936</v>
      </c>
      <c r="J98" s="172" t="s">
        <v>11141</v>
      </c>
      <c r="K98" s="170" t="s">
        <v>2789</v>
      </c>
      <c r="L98" s="169"/>
    </row>
    <row r="99" spans="1:12" s="171" customFormat="1" ht="31.5">
      <c r="A99" s="168">
        <v>98</v>
      </c>
      <c r="B99" s="172" t="s">
        <v>2010</v>
      </c>
      <c r="C99" s="170" t="s">
        <v>2906</v>
      </c>
      <c r="D99" s="171" t="s">
        <v>11143</v>
      </c>
      <c r="E99" s="171" t="s">
        <v>10968</v>
      </c>
      <c r="F99" s="172" t="s">
        <v>1068</v>
      </c>
      <c r="G99" s="171" t="s">
        <v>10969</v>
      </c>
      <c r="H99" s="173" t="s">
        <v>1070</v>
      </c>
      <c r="I99" s="173" t="s">
        <v>1068</v>
      </c>
      <c r="J99" s="172" t="s">
        <v>2010</v>
      </c>
      <c r="K99" s="170" t="s">
        <v>2789</v>
      </c>
      <c r="L99" s="169"/>
    </row>
    <row r="100" spans="1:12" s="171" customFormat="1">
      <c r="A100" s="168">
        <v>99</v>
      </c>
      <c r="B100" s="172" t="s">
        <v>11144</v>
      </c>
      <c r="C100" s="170" t="s">
        <v>2909</v>
      </c>
      <c r="D100" s="171" t="s">
        <v>11145</v>
      </c>
      <c r="E100" s="171" t="s">
        <v>10968</v>
      </c>
      <c r="F100" s="172" t="s">
        <v>2911</v>
      </c>
      <c r="G100" s="171" t="s">
        <v>10969</v>
      </c>
      <c r="H100" s="173" t="s">
        <v>2912</v>
      </c>
      <c r="I100" s="173" t="s">
        <v>2911</v>
      </c>
      <c r="J100" s="172" t="s">
        <v>11144</v>
      </c>
      <c r="K100" s="170" t="s">
        <v>2789</v>
      </c>
      <c r="L100" s="169"/>
    </row>
    <row r="101" spans="1:12" s="171" customFormat="1">
      <c r="A101" s="168">
        <v>100</v>
      </c>
      <c r="B101" s="172" t="s">
        <v>939</v>
      </c>
      <c r="C101" s="170" t="s">
        <v>2913</v>
      </c>
      <c r="D101" s="171" t="s">
        <v>11146</v>
      </c>
      <c r="E101" s="171" t="s">
        <v>10968</v>
      </c>
      <c r="F101" s="172" t="s">
        <v>940</v>
      </c>
      <c r="G101" s="171" t="s">
        <v>10969</v>
      </c>
      <c r="H101" s="173" t="s">
        <v>942</v>
      </c>
      <c r="I101" s="173" t="s">
        <v>940</v>
      </c>
      <c r="J101" s="172" t="s">
        <v>939</v>
      </c>
      <c r="K101" s="170" t="s">
        <v>2789</v>
      </c>
      <c r="L101" s="169"/>
    </row>
    <row r="102" spans="1:12" s="171" customFormat="1">
      <c r="A102" s="168">
        <v>101</v>
      </c>
      <c r="B102" s="172" t="s">
        <v>2915</v>
      </c>
      <c r="C102" s="170" t="s">
        <v>2916</v>
      </c>
      <c r="D102" s="171" t="s">
        <v>11147</v>
      </c>
      <c r="E102" s="171" t="s">
        <v>10968</v>
      </c>
      <c r="F102" s="172" t="s">
        <v>845</v>
      </c>
      <c r="G102" s="171" t="s">
        <v>10969</v>
      </c>
      <c r="H102" s="173" t="s">
        <v>847</v>
      </c>
      <c r="I102" s="173" t="s">
        <v>845</v>
      </c>
      <c r="J102" s="172" t="s">
        <v>11148</v>
      </c>
      <c r="K102" s="170" t="s">
        <v>2789</v>
      </c>
      <c r="L102" s="169" t="s">
        <v>11149</v>
      </c>
    </row>
    <row r="103" spans="1:12" s="171" customFormat="1">
      <c r="A103" s="168">
        <v>102</v>
      </c>
      <c r="B103" s="172" t="s">
        <v>11150</v>
      </c>
      <c r="C103" s="170" t="s">
        <v>2920</v>
      </c>
      <c r="D103" s="171" t="s">
        <v>11151</v>
      </c>
      <c r="E103" s="171" t="s">
        <v>10968</v>
      </c>
      <c r="F103" s="169" t="s">
        <v>2922</v>
      </c>
      <c r="G103" s="171" t="s">
        <v>10969</v>
      </c>
      <c r="H103" s="173" t="s">
        <v>2923</v>
      </c>
      <c r="I103" s="173" t="s">
        <v>2922</v>
      </c>
      <c r="J103" s="172" t="s">
        <v>11150</v>
      </c>
      <c r="K103" s="170" t="s">
        <v>2789</v>
      </c>
      <c r="L103" s="169"/>
    </row>
    <row r="104" spans="1:12" s="171" customFormat="1">
      <c r="A104" s="168">
        <v>103</v>
      </c>
      <c r="B104" s="172" t="s">
        <v>11152</v>
      </c>
      <c r="C104" s="170" t="s">
        <v>2925</v>
      </c>
      <c r="D104" s="171" t="s">
        <v>11153</v>
      </c>
      <c r="E104" s="171" t="s">
        <v>10968</v>
      </c>
      <c r="F104" s="169" t="s">
        <v>2927</v>
      </c>
      <c r="G104" s="171" t="s">
        <v>10969</v>
      </c>
      <c r="H104" s="173" t="s">
        <v>2928</v>
      </c>
      <c r="I104" s="173" t="s">
        <v>2927</v>
      </c>
      <c r="J104" s="172" t="s">
        <v>11152</v>
      </c>
      <c r="K104" s="170" t="s">
        <v>2789</v>
      </c>
      <c r="L104" s="169"/>
    </row>
    <row r="105" spans="1:12" s="171" customFormat="1">
      <c r="A105" s="168">
        <v>104</v>
      </c>
      <c r="B105" s="172" t="s">
        <v>2929</v>
      </c>
      <c r="C105" s="170" t="s">
        <v>2930</v>
      </c>
      <c r="D105" s="171" t="s">
        <v>11154</v>
      </c>
      <c r="E105" s="171" t="s">
        <v>10968</v>
      </c>
      <c r="F105" s="169" t="s">
        <v>2932</v>
      </c>
      <c r="G105" s="171" t="s">
        <v>10969</v>
      </c>
      <c r="H105" s="173" t="s">
        <v>2933</v>
      </c>
      <c r="I105" s="173" t="s">
        <v>2932</v>
      </c>
      <c r="J105" s="172" t="s">
        <v>11155</v>
      </c>
      <c r="K105" s="170" t="s">
        <v>2789</v>
      </c>
      <c r="L105" s="169"/>
    </row>
    <row r="106" spans="1:12" s="171" customFormat="1">
      <c r="A106" s="168">
        <v>105</v>
      </c>
      <c r="B106" s="172" t="s">
        <v>11156</v>
      </c>
      <c r="C106" s="170" t="s">
        <v>2935</v>
      </c>
      <c r="D106" s="171" t="s">
        <v>11157</v>
      </c>
      <c r="E106" s="171" t="s">
        <v>10968</v>
      </c>
      <c r="F106" s="169" t="s">
        <v>2937</v>
      </c>
      <c r="G106" s="171" t="s">
        <v>10969</v>
      </c>
      <c r="H106" s="173" t="s">
        <v>2938</v>
      </c>
      <c r="I106" s="173" t="s">
        <v>2937</v>
      </c>
      <c r="J106" s="172" t="s">
        <v>11156</v>
      </c>
      <c r="K106" s="170" t="s">
        <v>2789</v>
      </c>
      <c r="L106" s="169"/>
    </row>
    <row r="107" spans="1:12" s="171" customFormat="1">
      <c r="A107" s="168">
        <v>106</v>
      </c>
      <c r="B107" s="172" t="s">
        <v>11158</v>
      </c>
      <c r="C107" s="170" t="s">
        <v>2940</v>
      </c>
      <c r="D107" s="171" t="s">
        <v>11159</v>
      </c>
      <c r="E107" s="171" t="s">
        <v>10968</v>
      </c>
      <c r="F107" s="172" t="s">
        <v>2135</v>
      </c>
      <c r="G107" s="171" t="s">
        <v>10969</v>
      </c>
      <c r="H107" s="173" t="s">
        <v>2136</v>
      </c>
      <c r="I107" s="173" t="s">
        <v>2135</v>
      </c>
      <c r="J107" s="172" t="s">
        <v>11158</v>
      </c>
      <c r="K107" s="170" t="s">
        <v>2789</v>
      </c>
      <c r="L107" s="169"/>
    </row>
    <row r="108" spans="1:12" s="171" customFormat="1">
      <c r="A108" s="168">
        <v>107</v>
      </c>
      <c r="B108" s="172" t="s">
        <v>11160</v>
      </c>
      <c r="C108" s="170" t="s">
        <v>2943</v>
      </c>
      <c r="D108" s="171" t="s">
        <v>11161</v>
      </c>
      <c r="E108" s="171" t="s">
        <v>10968</v>
      </c>
      <c r="F108" s="169" t="s">
        <v>2945</v>
      </c>
      <c r="G108" s="171" t="s">
        <v>10969</v>
      </c>
      <c r="H108" s="173" t="s">
        <v>2946</v>
      </c>
      <c r="I108" s="173" t="s">
        <v>2945</v>
      </c>
      <c r="J108" s="172" t="s">
        <v>11160</v>
      </c>
      <c r="K108" s="170" t="s">
        <v>2789</v>
      </c>
      <c r="L108" s="169"/>
    </row>
    <row r="109" spans="1:12" s="171" customFormat="1" ht="31.5">
      <c r="A109" s="168">
        <v>108</v>
      </c>
      <c r="B109" s="172" t="s">
        <v>11162</v>
      </c>
      <c r="C109" s="170" t="s">
        <v>2948</v>
      </c>
      <c r="D109" s="171" t="s">
        <v>11163</v>
      </c>
      <c r="E109" s="171" t="s">
        <v>10968</v>
      </c>
      <c r="F109" s="169" t="s">
        <v>2950</v>
      </c>
      <c r="G109" s="171" t="s">
        <v>10969</v>
      </c>
      <c r="H109" s="173" t="s">
        <v>2951</v>
      </c>
      <c r="I109" s="173" t="s">
        <v>2950</v>
      </c>
      <c r="J109" s="172" t="s">
        <v>11162</v>
      </c>
      <c r="K109" s="170" t="s">
        <v>2789</v>
      </c>
      <c r="L109" s="169"/>
    </row>
    <row r="110" spans="1:12" s="171" customFormat="1" ht="31.5">
      <c r="A110" s="168">
        <v>109</v>
      </c>
      <c r="B110" s="172" t="s">
        <v>11164</v>
      </c>
      <c r="C110" s="170" t="s">
        <v>2953</v>
      </c>
      <c r="D110" s="171" t="s">
        <v>11165</v>
      </c>
      <c r="E110" s="171" t="s">
        <v>10968</v>
      </c>
      <c r="F110" s="169" t="s">
        <v>2955</v>
      </c>
      <c r="G110" s="171" t="s">
        <v>10969</v>
      </c>
      <c r="H110" s="173" t="s">
        <v>2956</v>
      </c>
      <c r="I110" s="173" t="s">
        <v>2955</v>
      </c>
      <c r="J110" s="172" t="s">
        <v>2952</v>
      </c>
      <c r="K110" s="170" t="s">
        <v>2789</v>
      </c>
      <c r="L110" s="169"/>
    </row>
    <row r="111" spans="1:12" s="171" customFormat="1">
      <c r="A111" s="168">
        <v>110</v>
      </c>
      <c r="B111" s="172" t="s">
        <v>11166</v>
      </c>
      <c r="C111" s="170" t="s">
        <v>2958</v>
      </c>
      <c r="D111" s="171" t="s">
        <v>11167</v>
      </c>
      <c r="E111" s="171" t="s">
        <v>10968</v>
      </c>
      <c r="F111" s="169" t="s">
        <v>2960</v>
      </c>
      <c r="G111" s="171" t="s">
        <v>10969</v>
      </c>
      <c r="H111" s="173" t="s">
        <v>2961</v>
      </c>
      <c r="I111" s="173" t="s">
        <v>2960</v>
      </c>
      <c r="J111" s="172" t="s">
        <v>11166</v>
      </c>
      <c r="K111" s="170" t="s">
        <v>2789</v>
      </c>
      <c r="L111" s="169"/>
    </row>
    <row r="112" spans="1:12" s="171" customFormat="1">
      <c r="A112" s="168">
        <v>111</v>
      </c>
      <c r="B112" s="172" t="s">
        <v>11168</v>
      </c>
      <c r="C112" s="170" t="s">
        <v>2963</v>
      </c>
      <c r="D112" s="171" t="s">
        <v>11169</v>
      </c>
      <c r="E112" s="171" t="s">
        <v>10968</v>
      </c>
      <c r="F112" s="169" t="s">
        <v>2965</v>
      </c>
      <c r="G112" s="171" t="s">
        <v>10969</v>
      </c>
      <c r="H112" s="173" t="s">
        <v>2966</v>
      </c>
      <c r="I112" s="173" t="s">
        <v>2965</v>
      </c>
      <c r="J112" s="172" t="s">
        <v>2962</v>
      </c>
      <c r="K112" s="170" t="s">
        <v>2789</v>
      </c>
      <c r="L112" s="169"/>
    </row>
    <row r="113" spans="1:12" s="171" customFormat="1">
      <c r="A113" s="168">
        <v>112</v>
      </c>
      <c r="B113" s="172" t="s">
        <v>11170</v>
      </c>
      <c r="C113" s="170" t="s">
        <v>2968</v>
      </c>
      <c r="D113" s="171" t="s">
        <v>11171</v>
      </c>
      <c r="E113" s="171" t="s">
        <v>10968</v>
      </c>
      <c r="F113" s="169" t="s">
        <v>2970</v>
      </c>
      <c r="G113" s="171" t="s">
        <v>11124</v>
      </c>
      <c r="H113" s="173" t="s">
        <v>2971</v>
      </c>
      <c r="I113" s="173" t="s">
        <v>2970</v>
      </c>
      <c r="J113" s="172" t="s">
        <v>11170</v>
      </c>
      <c r="K113" s="170" t="s">
        <v>2789</v>
      </c>
      <c r="L113" s="169" t="s">
        <v>11172</v>
      </c>
    </row>
    <row r="114" spans="1:12" s="171" customFormat="1">
      <c r="A114" s="168">
        <v>113</v>
      </c>
      <c r="B114" s="172" t="s">
        <v>11173</v>
      </c>
      <c r="C114" s="170" t="s">
        <v>2973</v>
      </c>
      <c r="D114" s="171" t="s">
        <v>11174</v>
      </c>
      <c r="E114" s="171" t="s">
        <v>10968</v>
      </c>
      <c r="F114" s="169" t="s">
        <v>2975</v>
      </c>
      <c r="G114" s="171" t="s">
        <v>10969</v>
      </c>
      <c r="H114" s="173" t="s">
        <v>2976</v>
      </c>
      <c r="I114" s="173" t="s">
        <v>2975</v>
      </c>
      <c r="J114" s="172" t="s">
        <v>11173</v>
      </c>
      <c r="K114" s="170" t="s">
        <v>2789</v>
      </c>
      <c r="L114" s="169"/>
    </row>
    <row r="115" spans="1:12" s="171" customFormat="1">
      <c r="A115" s="168">
        <v>114</v>
      </c>
      <c r="B115" s="172" t="s">
        <v>11175</v>
      </c>
      <c r="C115" s="170" t="s">
        <v>2978</v>
      </c>
      <c r="D115" s="171" t="s">
        <v>11176</v>
      </c>
      <c r="E115" s="171" t="s">
        <v>10968</v>
      </c>
      <c r="F115" s="169" t="s">
        <v>2980</v>
      </c>
      <c r="G115" s="171" t="s">
        <v>11124</v>
      </c>
      <c r="H115" s="173" t="s">
        <v>2981</v>
      </c>
      <c r="I115" s="173" t="s">
        <v>2980</v>
      </c>
      <c r="J115" s="172" t="s">
        <v>11175</v>
      </c>
      <c r="K115" s="170" t="s">
        <v>2789</v>
      </c>
      <c r="L115" s="169"/>
    </row>
    <row r="116" spans="1:12" s="171" customFormat="1">
      <c r="A116" s="168">
        <v>115</v>
      </c>
      <c r="B116" s="172" t="s">
        <v>11177</v>
      </c>
      <c r="C116" s="170" t="s">
        <v>2983</v>
      </c>
      <c r="D116" s="171" t="s">
        <v>11178</v>
      </c>
      <c r="E116" s="171" t="s">
        <v>10968</v>
      </c>
      <c r="F116" s="169" t="s">
        <v>2985</v>
      </c>
      <c r="G116" s="171" t="s">
        <v>10969</v>
      </c>
      <c r="H116" s="173" t="s">
        <v>2986</v>
      </c>
      <c r="I116" s="173" t="s">
        <v>2985</v>
      </c>
      <c r="J116" s="172" t="s">
        <v>11177</v>
      </c>
      <c r="K116" s="170" t="s">
        <v>2789</v>
      </c>
      <c r="L116" s="169"/>
    </row>
    <row r="117" spans="1:12" s="171" customFormat="1">
      <c r="A117" s="168">
        <v>116</v>
      </c>
      <c r="B117" s="172" t="s">
        <v>11179</v>
      </c>
      <c r="C117" s="170" t="s">
        <v>2988</v>
      </c>
      <c r="D117" s="171" t="s">
        <v>11180</v>
      </c>
      <c r="E117" s="171" t="s">
        <v>10968</v>
      </c>
      <c r="F117" s="169" t="s">
        <v>2990</v>
      </c>
      <c r="G117" s="171" t="s">
        <v>10969</v>
      </c>
      <c r="H117" s="173" t="s">
        <v>2991</v>
      </c>
      <c r="I117" s="173" t="s">
        <v>2990</v>
      </c>
      <c r="J117" s="172" t="s">
        <v>11179</v>
      </c>
      <c r="K117" s="170" t="s">
        <v>2789</v>
      </c>
      <c r="L117" s="169"/>
    </row>
    <row r="118" spans="1:12" s="171" customFormat="1">
      <c r="A118" s="168">
        <v>117</v>
      </c>
      <c r="B118" s="172" t="s">
        <v>11181</v>
      </c>
      <c r="C118" s="170" t="s">
        <v>2993</v>
      </c>
      <c r="D118" s="171" t="s">
        <v>11182</v>
      </c>
      <c r="E118" s="171" t="s">
        <v>10968</v>
      </c>
      <c r="F118" s="169" t="s">
        <v>2995</v>
      </c>
      <c r="G118" s="171" t="s">
        <v>10969</v>
      </c>
      <c r="H118" s="173" t="s">
        <v>2996</v>
      </c>
      <c r="I118" s="173" t="s">
        <v>2995</v>
      </c>
      <c r="J118" s="172" t="s">
        <v>11181</v>
      </c>
      <c r="K118" s="170" t="s">
        <v>2789</v>
      </c>
      <c r="L118" s="169"/>
    </row>
    <row r="119" spans="1:12" s="171" customFormat="1">
      <c r="A119" s="168">
        <v>118</v>
      </c>
      <c r="B119" s="172" t="s">
        <v>2997</v>
      </c>
      <c r="C119" s="170" t="s">
        <v>2998</v>
      </c>
      <c r="D119" s="171" t="s">
        <v>11183</v>
      </c>
      <c r="E119" s="171" t="s">
        <v>10968</v>
      </c>
      <c r="F119" s="169" t="s">
        <v>3000</v>
      </c>
      <c r="G119" s="171" t="s">
        <v>2596</v>
      </c>
      <c r="H119" s="173" t="s">
        <v>3001</v>
      </c>
      <c r="I119" s="173" t="s">
        <v>3000</v>
      </c>
      <c r="J119" s="172" t="s">
        <v>11184</v>
      </c>
      <c r="K119" s="170" t="s">
        <v>2789</v>
      </c>
      <c r="L119" s="169"/>
    </row>
    <row r="120" spans="1:12" s="171" customFormat="1" ht="31.5">
      <c r="A120" s="168">
        <v>119</v>
      </c>
      <c r="B120" s="172" t="s">
        <v>11185</v>
      </c>
      <c r="C120" s="170" t="s">
        <v>3003</v>
      </c>
      <c r="D120" s="171" t="s">
        <v>11186</v>
      </c>
      <c r="E120" s="171" t="s">
        <v>10968</v>
      </c>
      <c r="F120" s="169" t="s">
        <v>3005</v>
      </c>
      <c r="G120" s="171" t="s">
        <v>10969</v>
      </c>
      <c r="H120" s="173" t="s">
        <v>3006</v>
      </c>
      <c r="I120" s="173" t="s">
        <v>3005</v>
      </c>
      <c r="J120" s="172" t="s">
        <v>11185</v>
      </c>
      <c r="K120" s="170" t="s">
        <v>2789</v>
      </c>
      <c r="L120" s="169"/>
    </row>
    <row r="121" spans="1:12" s="171" customFormat="1" ht="31.5">
      <c r="A121" s="168">
        <v>120</v>
      </c>
      <c r="B121" s="172" t="s">
        <v>11187</v>
      </c>
      <c r="C121" s="170" t="s">
        <v>3008</v>
      </c>
      <c r="D121" s="171" t="s">
        <v>11188</v>
      </c>
      <c r="E121" s="171" t="s">
        <v>10968</v>
      </c>
      <c r="F121" s="169" t="s">
        <v>3010</v>
      </c>
      <c r="G121" s="171" t="s">
        <v>10969</v>
      </c>
      <c r="H121" s="173" t="s">
        <v>3011</v>
      </c>
      <c r="I121" s="173" t="s">
        <v>3010</v>
      </c>
      <c r="J121" s="172" t="s">
        <v>11187</v>
      </c>
      <c r="K121" s="170" t="s">
        <v>2789</v>
      </c>
      <c r="L121" s="169"/>
    </row>
    <row r="122" spans="1:12" s="171" customFormat="1">
      <c r="A122" s="168">
        <v>121</v>
      </c>
      <c r="B122" s="172" t="s">
        <v>11189</v>
      </c>
      <c r="C122" s="170" t="s">
        <v>3013</v>
      </c>
      <c r="D122" s="171" t="s">
        <v>11190</v>
      </c>
      <c r="E122" s="171" t="s">
        <v>10968</v>
      </c>
      <c r="F122" s="169" t="s">
        <v>3015</v>
      </c>
      <c r="G122" s="171" t="s">
        <v>10969</v>
      </c>
      <c r="H122" s="173" t="s">
        <v>3016</v>
      </c>
      <c r="I122" s="173" t="s">
        <v>3015</v>
      </c>
      <c r="J122" s="172" t="s">
        <v>11191</v>
      </c>
      <c r="K122" s="170" t="s">
        <v>2789</v>
      </c>
      <c r="L122" s="169"/>
    </row>
    <row r="123" spans="1:12" s="171" customFormat="1">
      <c r="A123" s="168">
        <v>122</v>
      </c>
      <c r="B123" s="172" t="s">
        <v>11192</v>
      </c>
      <c r="C123" s="170" t="s">
        <v>3018</v>
      </c>
      <c r="D123" s="171" t="s">
        <v>11193</v>
      </c>
      <c r="E123" s="171" t="s">
        <v>10968</v>
      </c>
      <c r="F123" s="169" t="s">
        <v>3020</v>
      </c>
      <c r="G123" s="171" t="s">
        <v>10969</v>
      </c>
      <c r="H123" s="173" t="s">
        <v>3021</v>
      </c>
      <c r="I123" s="173" t="s">
        <v>3020</v>
      </c>
      <c r="J123" s="172" t="s">
        <v>11192</v>
      </c>
      <c r="K123" s="170" t="s">
        <v>2789</v>
      </c>
      <c r="L123" s="169"/>
    </row>
    <row r="124" spans="1:12" s="171" customFormat="1">
      <c r="A124" s="168">
        <v>123</v>
      </c>
      <c r="B124" s="172" t="s">
        <v>11194</v>
      </c>
      <c r="C124" s="170" t="s">
        <v>3023</v>
      </c>
      <c r="D124" s="171" t="s">
        <v>11195</v>
      </c>
      <c r="E124" s="171" t="s">
        <v>10968</v>
      </c>
      <c r="F124" s="169" t="s">
        <v>3025</v>
      </c>
      <c r="G124" s="171" t="s">
        <v>10969</v>
      </c>
      <c r="H124" s="173" t="s">
        <v>3026</v>
      </c>
      <c r="I124" s="173" t="s">
        <v>3025</v>
      </c>
      <c r="J124" s="172" t="s">
        <v>11194</v>
      </c>
      <c r="K124" s="170" t="s">
        <v>2789</v>
      </c>
      <c r="L124" s="169" t="s">
        <v>11149</v>
      </c>
    </row>
    <row r="125" spans="1:12" s="171" customFormat="1">
      <c r="A125" s="168">
        <v>124</v>
      </c>
      <c r="B125" s="172" t="s">
        <v>2376</v>
      </c>
      <c r="C125" s="170" t="s">
        <v>3027</v>
      </c>
      <c r="D125" s="171" t="s">
        <v>11196</v>
      </c>
      <c r="E125" s="171" t="s">
        <v>10968</v>
      </c>
      <c r="F125" s="172" t="s">
        <v>1074</v>
      </c>
      <c r="G125" s="171" t="s">
        <v>10969</v>
      </c>
      <c r="H125" s="173" t="s">
        <v>11197</v>
      </c>
      <c r="I125" s="173" t="s">
        <v>1074</v>
      </c>
      <c r="J125" s="172" t="s">
        <v>2376</v>
      </c>
      <c r="K125" s="170" t="s">
        <v>2624</v>
      </c>
      <c r="L125" s="169"/>
    </row>
    <row r="126" spans="1:12" s="171" customFormat="1">
      <c r="A126" s="168">
        <v>125</v>
      </c>
      <c r="B126" s="172" t="s">
        <v>1724</v>
      </c>
      <c r="C126" s="170" t="s">
        <v>3030</v>
      </c>
      <c r="D126" s="171" t="s">
        <v>11198</v>
      </c>
      <c r="E126" s="171" t="s">
        <v>10968</v>
      </c>
      <c r="F126" s="172" t="s">
        <v>1726</v>
      </c>
      <c r="G126" s="171" t="s">
        <v>10969</v>
      </c>
      <c r="H126" s="173" t="s">
        <v>1728</v>
      </c>
      <c r="I126" s="173" t="s">
        <v>1726</v>
      </c>
      <c r="J126" s="172" t="s">
        <v>1724</v>
      </c>
      <c r="K126" s="170" t="s">
        <v>2624</v>
      </c>
      <c r="L126" s="169"/>
    </row>
    <row r="127" spans="1:12" s="171" customFormat="1">
      <c r="A127" s="168">
        <v>126</v>
      </c>
      <c r="B127" s="172" t="s">
        <v>3032</v>
      </c>
      <c r="C127" s="170" t="s">
        <v>3033</v>
      </c>
      <c r="D127" s="171" t="s">
        <v>3034</v>
      </c>
      <c r="E127" s="171" t="s">
        <v>10968</v>
      </c>
      <c r="F127" s="172" t="s">
        <v>11199</v>
      </c>
      <c r="G127" s="171" t="s">
        <v>10969</v>
      </c>
      <c r="H127" s="173" t="s">
        <v>11200</v>
      </c>
      <c r="I127" s="173" t="s">
        <v>11201</v>
      </c>
      <c r="J127" s="172" t="s">
        <v>3032</v>
      </c>
      <c r="K127" s="170" t="s">
        <v>2620</v>
      </c>
      <c r="L127" s="169"/>
    </row>
    <row r="128" spans="1:12" s="171" customFormat="1">
      <c r="A128" s="168">
        <v>127</v>
      </c>
      <c r="B128" s="172" t="s">
        <v>683</v>
      </c>
      <c r="C128" s="170" t="s">
        <v>3037</v>
      </c>
      <c r="D128" s="171" t="s">
        <v>11202</v>
      </c>
      <c r="E128" s="171" t="s">
        <v>10968</v>
      </c>
      <c r="F128" s="172" t="s">
        <v>685</v>
      </c>
      <c r="G128" s="171" t="s">
        <v>10969</v>
      </c>
      <c r="H128" s="173" t="s">
        <v>687</v>
      </c>
      <c r="I128" s="173" t="s">
        <v>685</v>
      </c>
      <c r="J128" s="172" t="s">
        <v>683</v>
      </c>
      <c r="K128" s="170" t="s">
        <v>2616</v>
      </c>
      <c r="L128" s="169"/>
    </row>
    <row r="129" spans="1:12" s="171" customFormat="1">
      <c r="A129" s="168">
        <v>128</v>
      </c>
      <c r="B129" s="172" t="s">
        <v>3039</v>
      </c>
      <c r="C129" s="170" t="s">
        <v>3040</v>
      </c>
      <c r="D129" s="171" t="s">
        <v>11203</v>
      </c>
      <c r="E129" s="171" t="s">
        <v>10968</v>
      </c>
      <c r="F129" s="172" t="s">
        <v>1253</v>
      </c>
      <c r="G129" s="171" t="s">
        <v>10969</v>
      </c>
      <c r="H129" s="173" t="s">
        <v>1255</v>
      </c>
      <c r="I129" s="173" t="s">
        <v>1253</v>
      </c>
      <c r="J129" s="172" t="s">
        <v>3039</v>
      </c>
      <c r="K129" s="170" t="s">
        <v>2624</v>
      </c>
      <c r="L129" s="169"/>
    </row>
    <row r="130" spans="1:12" s="171" customFormat="1">
      <c r="A130" s="168">
        <v>129</v>
      </c>
      <c r="B130" s="172" t="s">
        <v>11204</v>
      </c>
      <c r="C130" s="170" t="s">
        <v>3042</v>
      </c>
      <c r="D130" s="171" t="s">
        <v>11205</v>
      </c>
      <c r="E130" s="171" t="s">
        <v>10968</v>
      </c>
      <c r="F130" s="172" t="s">
        <v>1669</v>
      </c>
      <c r="G130" s="171" t="s">
        <v>10969</v>
      </c>
      <c r="H130" s="173" t="s">
        <v>1671</v>
      </c>
      <c r="I130" s="173" t="s">
        <v>1669</v>
      </c>
      <c r="J130" s="172" t="s">
        <v>11204</v>
      </c>
      <c r="K130" s="170" t="s">
        <v>2624</v>
      </c>
      <c r="L130" s="169"/>
    </row>
    <row r="131" spans="1:12" s="171" customFormat="1">
      <c r="A131" s="168">
        <v>130</v>
      </c>
      <c r="B131" s="172" t="s">
        <v>11206</v>
      </c>
      <c r="C131" s="170" t="s">
        <v>3044</v>
      </c>
      <c r="D131" s="171" t="s">
        <v>11207</v>
      </c>
      <c r="E131" s="171" t="s">
        <v>10968</v>
      </c>
      <c r="F131" s="169" t="s">
        <v>11208</v>
      </c>
      <c r="G131" s="171" t="s">
        <v>2596</v>
      </c>
      <c r="H131" s="173" t="s">
        <v>2016</v>
      </c>
      <c r="I131" s="173" t="s">
        <v>3907</v>
      </c>
      <c r="J131" s="172" t="s">
        <v>11206</v>
      </c>
      <c r="K131" s="170" t="s">
        <v>2624</v>
      </c>
      <c r="L131" s="169"/>
    </row>
    <row r="132" spans="1:12" s="171" customFormat="1" ht="31.5">
      <c r="A132" s="168">
        <v>131</v>
      </c>
      <c r="B132" s="172" t="s">
        <v>2018</v>
      </c>
      <c r="C132" s="170" t="s">
        <v>3047</v>
      </c>
      <c r="D132" s="171" t="s">
        <v>11209</v>
      </c>
      <c r="E132" s="171" t="s">
        <v>10968</v>
      </c>
      <c r="F132" s="169" t="s">
        <v>3049</v>
      </c>
      <c r="G132" s="171" t="s">
        <v>10969</v>
      </c>
      <c r="H132" s="173" t="s">
        <v>11210</v>
      </c>
      <c r="I132" s="173" t="s">
        <v>2020</v>
      </c>
      <c r="J132" s="172" t="s">
        <v>2018</v>
      </c>
      <c r="K132" s="170" t="s">
        <v>2624</v>
      </c>
      <c r="L132" s="169"/>
    </row>
    <row r="133" spans="1:12" s="171" customFormat="1">
      <c r="A133" s="168">
        <v>132</v>
      </c>
      <c r="B133" s="172" t="s">
        <v>1900</v>
      </c>
      <c r="C133" s="170" t="s">
        <v>3051</v>
      </c>
      <c r="D133" s="171" t="s">
        <v>11211</v>
      </c>
      <c r="E133" s="171" t="s">
        <v>10968</v>
      </c>
      <c r="F133" s="172" t="s">
        <v>1902</v>
      </c>
      <c r="G133" s="171" t="s">
        <v>10969</v>
      </c>
      <c r="H133" s="173" t="s">
        <v>1904</v>
      </c>
      <c r="I133" s="173" t="s">
        <v>1902</v>
      </c>
      <c r="J133" s="172" t="s">
        <v>1900</v>
      </c>
      <c r="K133" s="170" t="s">
        <v>2624</v>
      </c>
      <c r="L133" s="169" t="s">
        <v>11212</v>
      </c>
    </row>
    <row r="134" spans="1:12" s="171" customFormat="1" ht="31.5">
      <c r="A134" s="168">
        <v>133</v>
      </c>
      <c r="B134" s="172" t="s">
        <v>11213</v>
      </c>
      <c r="C134" s="170" t="s">
        <v>3055</v>
      </c>
      <c r="D134" s="171" t="s">
        <v>11214</v>
      </c>
      <c r="E134" s="171" t="s">
        <v>10968</v>
      </c>
      <c r="F134" s="172" t="s">
        <v>11215</v>
      </c>
      <c r="G134" s="171" t="s">
        <v>10969</v>
      </c>
      <c r="H134" s="173" t="s">
        <v>860</v>
      </c>
      <c r="I134" s="173" t="s">
        <v>2026</v>
      </c>
      <c r="J134" s="172" t="s">
        <v>11213</v>
      </c>
      <c r="K134" s="170" t="s">
        <v>2785</v>
      </c>
      <c r="L134" s="169" t="s">
        <v>11216</v>
      </c>
    </row>
    <row r="135" spans="1:12" s="171" customFormat="1">
      <c r="A135" s="168">
        <v>134</v>
      </c>
      <c r="B135" s="172" t="s">
        <v>11217</v>
      </c>
      <c r="C135" s="170" t="s">
        <v>3059</v>
      </c>
      <c r="D135" s="171" t="s">
        <v>3060</v>
      </c>
      <c r="E135" s="171" t="s">
        <v>10968</v>
      </c>
      <c r="F135" s="172" t="s">
        <v>833</v>
      </c>
      <c r="G135" s="171" t="s">
        <v>10969</v>
      </c>
      <c r="H135" s="173" t="s">
        <v>836</v>
      </c>
      <c r="I135" s="173" t="s">
        <v>833</v>
      </c>
      <c r="J135" s="172" t="s">
        <v>11217</v>
      </c>
      <c r="K135" s="170" t="s">
        <v>2624</v>
      </c>
      <c r="L135" s="169"/>
    </row>
    <row r="136" spans="1:12" s="171" customFormat="1">
      <c r="A136" s="168">
        <v>135</v>
      </c>
      <c r="B136" s="172" t="s">
        <v>1732</v>
      </c>
      <c r="C136" s="170" t="s">
        <v>3061</v>
      </c>
      <c r="D136" s="171" t="s">
        <v>3062</v>
      </c>
      <c r="E136" s="171" t="s">
        <v>10968</v>
      </c>
      <c r="F136" s="172" t="s">
        <v>1734</v>
      </c>
      <c r="G136" s="171" t="s">
        <v>10969</v>
      </c>
      <c r="H136" s="173" t="s">
        <v>1736</v>
      </c>
      <c r="I136" s="173" t="s">
        <v>1734</v>
      </c>
      <c r="J136" s="172" t="s">
        <v>1732</v>
      </c>
      <c r="K136" s="170" t="s">
        <v>2620</v>
      </c>
      <c r="L136" s="169" t="s">
        <v>11218</v>
      </c>
    </row>
    <row r="137" spans="1:12" s="171" customFormat="1">
      <c r="A137" s="168">
        <v>136</v>
      </c>
      <c r="B137" s="172" t="s">
        <v>2338</v>
      </c>
      <c r="C137" s="170" t="s">
        <v>3064</v>
      </c>
      <c r="D137" s="171" t="s">
        <v>11219</v>
      </c>
      <c r="E137" s="171" t="s">
        <v>10968</v>
      </c>
      <c r="F137" s="172" t="s">
        <v>979</v>
      </c>
      <c r="G137" s="171" t="s">
        <v>10969</v>
      </c>
      <c r="H137" s="173" t="s">
        <v>981</v>
      </c>
      <c r="I137" s="173" t="s">
        <v>979</v>
      </c>
      <c r="J137" s="172" t="s">
        <v>2338</v>
      </c>
      <c r="K137" s="170" t="s">
        <v>3066</v>
      </c>
      <c r="L137" s="169"/>
    </row>
    <row r="138" spans="1:12" s="171" customFormat="1">
      <c r="A138" s="168">
        <v>137</v>
      </c>
      <c r="B138" s="172" t="s">
        <v>2340</v>
      </c>
      <c r="C138" s="170" t="s">
        <v>3067</v>
      </c>
      <c r="D138" s="171" t="s">
        <v>11220</v>
      </c>
      <c r="E138" s="171" t="s">
        <v>10968</v>
      </c>
      <c r="F138" s="172" t="s">
        <v>985</v>
      </c>
      <c r="G138" s="171" t="s">
        <v>10969</v>
      </c>
      <c r="H138" s="173" t="s">
        <v>988</v>
      </c>
      <c r="I138" s="173" t="s">
        <v>985</v>
      </c>
      <c r="J138" s="172" t="s">
        <v>2340</v>
      </c>
      <c r="K138" s="170" t="s">
        <v>2603</v>
      </c>
      <c r="L138" s="169"/>
    </row>
    <row r="139" spans="1:12" s="171" customFormat="1" ht="47.25">
      <c r="A139" s="168">
        <v>138</v>
      </c>
      <c r="B139" s="172" t="s">
        <v>11221</v>
      </c>
      <c r="C139" s="170" t="s">
        <v>3070</v>
      </c>
      <c r="D139" s="171" t="s">
        <v>3071</v>
      </c>
      <c r="E139" s="171" t="s">
        <v>10968</v>
      </c>
      <c r="F139" s="169" t="s">
        <v>3072</v>
      </c>
      <c r="G139" s="171" t="s">
        <v>10969</v>
      </c>
      <c r="H139" s="173" t="s">
        <v>2533</v>
      </c>
      <c r="I139" s="173" t="s">
        <v>2531</v>
      </c>
      <c r="J139" s="172" t="s">
        <v>11221</v>
      </c>
      <c r="K139" s="170" t="s">
        <v>2624</v>
      </c>
      <c r="L139" s="172" t="s">
        <v>3073</v>
      </c>
    </row>
    <row r="140" spans="1:12" s="171" customFormat="1">
      <c r="A140" s="168">
        <v>139</v>
      </c>
      <c r="B140" s="172" t="s">
        <v>3074</v>
      </c>
      <c r="C140" s="170" t="s">
        <v>3075</v>
      </c>
      <c r="D140" s="171" t="s">
        <v>3076</v>
      </c>
      <c r="E140" s="171" t="s">
        <v>10968</v>
      </c>
      <c r="F140" s="169" t="s">
        <v>3077</v>
      </c>
      <c r="G140" s="171" t="s">
        <v>10969</v>
      </c>
      <c r="H140" s="173" t="s">
        <v>3078</v>
      </c>
      <c r="I140" s="173" t="s">
        <v>11222</v>
      </c>
      <c r="J140" s="172" t="s">
        <v>3074</v>
      </c>
      <c r="K140" s="170" t="s">
        <v>2624</v>
      </c>
      <c r="L140" s="169"/>
    </row>
    <row r="141" spans="1:12" s="171" customFormat="1">
      <c r="A141" s="168">
        <v>140</v>
      </c>
      <c r="B141" s="172" t="s">
        <v>3079</v>
      </c>
      <c r="C141" s="170" t="s">
        <v>3080</v>
      </c>
      <c r="D141" s="171" t="s">
        <v>11223</v>
      </c>
      <c r="E141" s="171" t="s">
        <v>10968</v>
      </c>
      <c r="F141" s="172" t="s">
        <v>3082</v>
      </c>
      <c r="G141" s="171" t="s">
        <v>10969</v>
      </c>
      <c r="H141" s="173" t="s">
        <v>3083</v>
      </c>
      <c r="I141" s="173" t="s">
        <v>3082</v>
      </c>
      <c r="J141" s="172" t="s">
        <v>3079</v>
      </c>
      <c r="K141" s="170" t="s">
        <v>2620</v>
      </c>
      <c r="L141" s="169"/>
    </row>
    <row r="142" spans="1:12" s="171" customFormat="1">
      <c r="A142" s="168">
        <v>141</v>
      </c>
      <c r="B142" s="172" t="s">
        <v>3084</v>
      </c>
      <c r="C142" s="170" t="s">
        <v>3085</v>
      </c>
      <c r="D142" s="171" t="s">
        <v>11224</v>
      </c>
      <c r="E142" s="171" t="s">
        <v>10968</v>
      </c>
      <c r="F142" s="172" t="s">
        <v>3087</v>
      </c>
      <c r="G142" s="171" t="s">
        <v>10969</v>
      </c>
      <c r="H142" s="173" t="s">
        <v>3088</v>
      </c>
      <c r="I142" s="173" t="s">
        <v>3087</v>
      </c>
      <c r="J142" s="172" t="s">
        <v>3084</v>
      </c>
      <c r="K142" s="170" t="s">
        <v>2620</v>
      </c>
      <c r="L142" s="169"/>
    </row>
    <row r="143" spans="1:12" s="171" customFormat="1">
      <c r="A143" s="168">
        <v>142</v>
      </c>
      <c r="B143" s="172" t="s">
        <v>3089</v>
      </c>
      <c r="C143" s="170" t="s">
        <v>3090</v>
      </c>
      <c r="D143" s="171" t="s">
        <v>11225</v>
      </c>
      <c r="E143" s="171" t="s">
        <v>10968</v>
      </c>
      <c r="F143" s="172" t="s">
        <v>11226</v>
      </c>
      <c r="G143" s="171" t="s">
        <v>10969</v>
      </c>
      <c r="H143" s="173" t="s">
        <v>3093</v>
      </c>
      <c r="I143" s="173" t="s">
        <v>3946</v>
      </c>
      <c r="J143" s="172" t="s">
        <v>3089</v>
      </c>
      <c r="K143" s="170" t="s">
        <v>2603</v>
      </c>
      <c r="L143" s="169"/>
    </row>
    <row r="144" spans="1:12" s="171" customFormat="1" ht="31.5">
      <c r="A144" s="168">
        <v>143</v>
      </c>
      <c r="B144" s="172" t="s">
        <v>3094</v>
      </c>
      <c r="C144" s="170" t="s">
        <v>3095</v>
      </c>
      <c r="D144" s="171" t="s">
        <v>11227</v>
      </c>
      <c r="E144" s="171" t="s">
        <v>10968</v>
      </c>
      <c r="F144" s="172" t="s">
        <v>11228</v>
      </c>
      <c r="G144" s="171" t="s">
        <v>10969</v>
      </c>
      <c r="H144" s="173" t="s">
        <v>3098</v>
      </c>
      <c r="I144" s="173" t="s">
        <v>3947</v>
      </c>
      <c r="J144" s="172" t="s">
        <v>11229</v>
      </c>
      <c r="K144" s="170" t="s">
        <v>2620</v>
      </c>
      <c r="L144" s="169" t="s">
        <v>11230</v>
      </c>
    </row>
    <row r="145" spans="1:12" s="171" customFormat="1">
      <c r="A145" s="168">
        <v>144</v>
      </c>
      <c r="B145" s="172" t="s">
        <v>3100</v>
      </c>
      <c r="C145" s="170" t="s">
        <v>3101</v>
      </c>
      <c r="D145" s="171" t="s">
        <v>11231</v>
      </c>
      <c r="E145" s="171" t="s">
        <v>11232</v>
      </c>
      <c r="F145" s="172" t="s">
        <v>11233</v>
      </c>
      <c r="G145" s="171" t="s">
        <v>10969</v>
      </c>
      <c r="H145" s="173" t="s">
        <v>3104</v>
      </c>
      <c r="I145" s="173" t="s">
        <v>11234</v>
      </c>
      <c r="J145" s="172" t="s">
        <v>3100</v>
      </c>
      <c r="K145" s="170" t="s">
        <v>2631</v>
      </c>
      <c r="L145" s="169"/>
    </row>
    <row r="146" spans="1:12" s="171" customFormat="1">
      <c r="A146" s="168">
        <v>145</v>
      </c>
      <c r="B146" s="172" t="s">
        <v>3105</v>
      </c>
      <c r="C146" s="170" t="s">
        <v>3106</v>
      </c>
      <c r="D146" s="171" t="s">
        <v>11235</v>
      </c>
      <c r="E146" s="171" t="s">
        <v>10968</v>
      </c>
      <c r="F146" s="172" t="s">
        <v>11236</v>
      </c>
      <c r="G146" s="171" t="s">
        <v>11124</v>
      </c>
      <c r="H146" s="173" t="s">
        <v>3109</v>
      </c>
      <c r="I146" s="173" t="s">
        <v>11237</v>
      </c>
      <c r="J146" s="172" t="s">
        <v>3105</v>
      </c>
      <c r="K146" s="170" t="s">
        <v>2631</v>
      </c>
      <c r="L146" s="169"/>
    </row>
    <row r="147" spans="1:12" s="171" customFormat="1">
      <c r="A147" s="168">
        <v>146</v>
      </c>
      <c r="B147" s="172" t="s">
        <v>2008</v>
      </c>
      <c r="C147" s="170" t="s">
        <v>3110</v>
      </c>
      <c r="D147" s="171" t="s">
        <v>3111</v>
      </c>
      <c r="E147" s="171" t="s">
        <v>10968</v>
      </c>
      <c r="F147" s="172" t="s">
        <v>11238</v>
      </c>
      <c r="G147" s="171" t="s">
        <v>10969</v>
      </c>
      <c r="H147" s="173" t="s">
        <v>11239</v>
      </c>
      <c r="I147" s="173" t="s">
        <v>1523</v>
      </c>
      <c r="J147" s="172" t="s">
        <v>2008</v>
      </c>
      <c r="K147" s="170" t="s">
        <v>2624</v>
      </c>
      <c r="L147" s="169"/>
    </row>
    <row r="148" spans="1:12" s="171" customFormat="1" ht="31.5">
      <c r="A148" s="168">
        <v>147</v>
      </c>
      <c r="B148" s="172" t="s">
        <v>11240</v>
      </c>
      <c r="C148" s="170" t="s">
        <v>3113</v>
      </c>
      <c r="D148" s="171" t="s">
        <v>11241</v>
      </c>
      <c r="E148" s="171" t="s">
        <v>10968</v>
      </c>
      <c r="F148" s="172" t="s">
        <v>11242</v>
      </c>
      <c r="G148" s="171" t="s">
        <v>10969</v>
      </c>
      <c r="H148" s="173" t="s">
        <v>906</v>
      </c>
      <c r="I148" s="173" t="s">
        <v>903</v>
      </c>
      <c r="J148" s="172" t="s">
        <v>11240</v>
      </c>
      <c r="K148" s="170" t="s">
        <v>2624</v>
      </c>
      <c r="L148" s="169"/>
    </row>
    <row r="149" spans="1:12" s="171" customFormat="1">
      <c r="A149" s="168">
        <v>148</v>
      </c>
      <c r="B149" s="172" t="s">
        <v>11243</v>
      </c>
      <c r="C149" s="170" t="s">
        <v>3117</v>
      </c>
      <c r="D149" s="171" t="s">
        <v>11244</v>
      </c>
      <c r="E149" s="171" t="s">
        <v>10968</v>
      </c>
      <c r="F149" s="172" t="s">
        <v>729</v>
      </c>
      <c r="G149" s="171" t="s">
        <v>10969</v>
      </c>
      <c r="H149" s="173" t="s">
        <v>732</v>
      </c>
      <c r="I149" s="173" t="s">
        <v>729</v>
      </c>
      <c r="J149" s="172" t="s">
        <v>11243</v>
      </c>
      <c r="K149" s="170" t="s">
        <v>2624</v>
      </c>
      <c r="L149" s="169"/>
    </row>
    <row r="150" spans="1:12" s="171" customFormat="1">
      <c r="A150" s="168">
        <v>149</v>
      </c>
      <c r="B150" s="172" t="s">
        <v>11245</v>
      </c>
      <c r="C150" s="170" t="s">
        <v>3120</v>
      </c>
      <c r="D150" s="171" t="s">
        <v>11246</v>
      </c>
      <c r="E150" s="171" t="s">
        <v>10968</v>
      </c>
      <c r="F150" s="172" t="s">
        <v>736</v>
      </c>
      <c r="G150" s="171" t="s">
        <v>10969</v>
      </c>
      <c r="H150" s="173" t="s">
        <v>738</v>
      </c>
      <c r="I150" s="173" t="s">
        <v>736</v>
      </c>
      <c r="J150" s="172" t="s">
        <v>11245</v>
      </c>
      <c r="K150" s="170" t="s">
        <v>2624</v>
      </c>
      <c r="L150" s="169"/>
    </row>
    <row r="151" spans="1:12" s="171" customFormat="1">
      <c r="A151" s="168">
        <v>150</v>
      </c>
      <c r="B151" s="172" t="s">
        <v>1661</v>
      </c>
      <c r="C151" s="170" t="s">
        <v>3122</v>
      </c>
      <c r="D151" s="171" t="s">
        <v>11247</v>
      </c>
      <c r="E151" s="171" t="s">
        <v>10968</v>
      </c>
      <c r="F151" s="172" t="s">
        <v>1663</v>
      </c>
      <c r="G151" s="171" t="s">
        <v>10969</v>
      </c>
      <c r="H151" s="173" t="s">
        <v>1665</v>
      </c>
      <c r="I151" s="173" t="s">
        <v>1663</v>
      </c>
      <c r="J151" s="172" t="s">
        <v>1661</v>
      </c>
      <c r="K151" s="170" t="s">
        <v>2785</v>
      </c>
      <c r="L151" s="169"/>
    </row>
    <row r="152" spans="1:12" s="171" customFormat="1" ht="47.25">
      <c r="A152" s="168">
        <v>151</v>
      </c>
      <c r="B152" s="180" t="s">
        <v>11248</v>
      </c>
      <c r="C152" s="170" t="s">
        <v>3125</v>
      </c>
      <c r="D152" s="171" t="s">
        <v>11249</v>
      </c>
      <c r="E152" s="171" t="s">
        <v>11232</v>
      </c>
      <c r="F152" s="172" t="s">
        <v>3127</v>
      </c>
      <c r="G152" s="171" t="s">
        <v>10969</v>
      </c>
      <c r="H152" s="173" t="s">
        <v>3128</v>
      </c>
      <c r="I152" s="173" t="s">
        <v>3127</v>
      </c>
      <c r="J152" s="180" t="s">
        <v>11250</v>
      </c>
      <c r="K152" s="170" t="s">
        <v>2620</v>
      </c>
      <c r="L152" s="169" t="s">
        <v>11251</v>
      </c>
    </row>
    <row r="153" spans="1:12" s="171" customFormat="1" ht="31.5">
      <c r="A153" s="168">
        <v>152</v>
      </c>
      <c r="B153" s="180" t="s">
        <v>11252</v>
      </c>
      <c r="C153" s="170" t="s">
        <v>3131</v>
      </c>
      <c r="D153" s="171" t="s">
        <v>11253</v>
      </c>
      <c r="E153" s="171" t="s">
        <v>10968</v>
      </c>
      <c r="F153" s="172" t="s">
        <v>3133</v>
      </c>
      <c r="G153" s="171" t="s">
        <v>10969</v>
      </c>
      <c r="H153" s="173" t="s">
        <v>3134</v>
      </c>
      <c r="I153" s="173" t="s">
        <v>3133</v>
      </c>
      <c r="J153" s="180" t="s">
        <v>11252</v>
      </c>
      <c r="K153" s="170" t="s">
        <v>2631</v>
      </c>
      <c r="L153" s="169"/>
    </row>
    <row r="154" spans="1:12" s="171" customFormat="1" ht="31.5">
      <c r="A154" s="168">
        <v>153</v>
      </c>
      <c r="B154" s="180" t="s">
        <v>11254</v>
      </c>
      <c r="C154" s="170" t="s">
        <v>3136</v>
      </c>
      <c r="D154" s="171" t="s">
        <v>11255</v>
      </c>
      <c r="E154" s="171" t="s">
        <v>10968</v>
      </c>
      <c r="F154" s="172" t="s">
        <v>12054</v>
      </c>
      <c r="G154" s="171" t="s">
        <v>10969</v>
      </c>
      <c r="H154" s="173" t="s">
        <v>12053</v>
      </c>
      <c r="I154" s="173" t="s">
        <v>2097</v>
      </c>
      <c r="J154" s="180" t="s">
        <v>11254</v>
      </c>
      <c r="K154" s="170" t="s">
        <v>2631</v>
      </c>
      <c r="L154" s="169"/>
    </row>
    <row r="155" spans="1:12" s="171" customFormat="1">
      <c r="A155" s="168">
        <v>154</v>
      </c>
      <c r="B155" s="180" t="s">
        <v>3138</v>
      </c>
      <c r="C155" s="170" t="s">
        <v>3139</v>
      </c>
      <c r="D155" s="171" t="s">
        <v>11256</v>
      </c>
      <c r="E155" s="171" t="s">
        <v>10968</v>
      </c>
      <c r="F155" s="172" t="s">
        <v>2099</v>
      </c>
      <c r="G155" s="171" t="s">
        <v>10969</v>
      </c>
      <c r="H155" s="173" t="s">
        <v>778</v>
      </c>
      <c r="I155" s="173" t="s">
        <v>2099</v>
      </c>
      <c r="J155" s="180" t="s">
        <v>3138</v>
      </c>
      <c r="K155" s="170" t="s">
        <v>3141</v>
      </c>
      <c r="L155" s="169"/>
    </row>
    <row r="156" spans="1:12" s="171" customFormat="1">
      <c r="A156" s="168">
        <v>155</v>
      </c>
      <c r="B156" s="180" t="s">
        <v>11257</v>
      </c>
      <c r="C156" s="170" t="s">
        <v>3142</v>
      </c>
      <c r="D156" s="171" t="s">
        <v>11258</v>
      </c>
      <c r="E156" s="171" t="s">
        <v>10968</v>
      </c>
      <c r="F156" s="172" t="s">
        <v>3144</v>
      </c>
      <c r="G156" s="171" t="s">
        <v>10969</v>
      </c>
      <c r="H156" s="173" t="s">
        <v>784</v>
      </c>
      <c r="I156" s="173" t="s">
        <v>3144</v>
      </c>
      <c r="J156" s="180" t="s">
        <v>11257</v>
      </c>
      <c r="K156" s="170" t="s">
        <v>2610</v>
      </c>
      <c r="L156" s="169"/>
    </row>
    <row r="157" spans="1:12" s="171" customFormat="1">
      <c r="A157" s="168">
        <v>156</v>
      </c>
      <c r="B157" s="180" t="s">
        <v>11259</v>
      </c>
      <c r="C157" s="170" t="s">
        <v>3145</v>
      </c>
      <c r="D157" s="171" t="s">
        <v>11260</v>
      </c>
      <c r="E157" s="171" t="s">
        <v>10968</v>
      </c>
      <c r="F157" s="172" t="s">
        <v>2103</v>
      </c>
      <c r="G157" s="171" t="s">
        <v>10969</v>
      </c>
      <c r="H157" s="173" t="s">
        <v>790</v>
      </c>
      <c r="I157" s="173" t="s">
        <v>2103</v>
      </c>
      <c r="J157" s="180" t="s">
        <v>11259</v>
      </c>
      <c r="K157" s="170" t="s">
        <v>3147</v>
      </c>
      <c r="L157" s="169"/>
    </row>
    <row r="158" spans="1:12" s="171" customFormat="1">
      <c r="A158" s="168">
        <v>157</v>
      </c>
      <c r="B158" s="180" t="s">
        <v>11261</v>
      </c>
      <c r="C158" s="170" t="s">
        <v>3149</v>
      </c>
      <c r="D158" s="171" t="s">
        <v>11262</v>
      </c>
      <c r="E158" s="171" t="s">
        <v>10968</v>
      </c>
      <c r="F158" s="172" t="s">
        <v>1439</v>
      </c>
      <c r="G158" s="171" t="s">
        <v>10969</v>
      </c>
      <c r="H158" s="173" t="s">
        <v>1441</v>
      </c>
      <c r="I158" s="173" t="s">
        <v>1439</v>
      </c>
      <c r="J158" s="180" t="s">
        <v>11261</v>
      </c>
      <c r="K158" s="170" t="s">
        <v>2624</v>
      </c>
      <c r="L158" s="169"/>
    </row>
    <row r="159" spans="1:12" s="171" customFormat="1">
      <c r="A159" s="168">
        <v>158</v>
      </c>
      <c r="B159" s="180" t="s">
        <v>11263</v>
      </c>
      <c r="C159" s="170" t="s">
        <v>11264</v>
      </c>
      <c r="D159" s="171" t="s">
        <v>11265</v>
      </c>
      <c r="E159" s="171" t="s">
        <v>10968</v>
      </c>
      <c r="F159" s="172" t="s">
        <v>3154</v>
      </c>
      <c r="G159" s="171" t="s">
        <v>10969</v>
      </c>
      <c r="H159" s="173" t="s">
        <v>3155</v>
      </c>
      <c r="I159" s="173" t="s">
        <v>3154</v>
      </c>
      <c r="J159" s="180" t="s">
        <v>11263</v>
      </c>
      <c r="K159" s="170" t="s">
        <v>2624</v>
      </c>
      <c r="L159" s="169" t="s">
        <v>11266</v>
      </c>
    </row>
    <row r="160" spans="1:12" s="171" customFormat="1" ht="31.5">
      <c r="A160" s="168">
        <v>159</v>
      </c>
      <c r="B160" s="169" t="s">
        <v>11267</v>
      </c>
      <c r="C160" s="170" t="s">
        <v>11268</v>
      </c>
      <c r="D160" s="171" t="s">
        <v>11269</v>
      </c>
      <c r="E160" s="171" t="s">
        <v>10968</v>
      </c>
      <c r="F160" s="169" t="s">
        <v>1582</v>
      </c>
      <c r="G160" s="171" t="s">
        <v>10969</v>
      </c>
      <c r="H160" s="173" t="s">
        <v>11270</v>
      </c>
      <c r="I160" s="173" t="s">
        <v>1582</v>
      </c>
      <c r="J160" s="169" t="s">
        <v>11267</v>
      </c>
      <c r="K160" s="170" t="s">
        <v>2624</v>
      </c>
      <c r="L160" s="169" t="s">
        <v>11271</v>
      </c>
    </row>
    <row r="161" spans="1:12" s="171" customFormat="1" ht="47.25">
      <c r="A161" s="168">
        <v>160</v>
      </c>
      <c r="B161" s="180" t="s">
        <v>11272</v>
      </c>
      <c r="C161" s="170" t="s">
        <v>11273</v>
      </c>
      <c r="E161" s="171" t="s">
        <v>3164</v>
      </c>
      <c r="F161" s="172"/>
      <c r="G161" s="171" t="s">
        <v>10969</v>
      </c>
      <c r="H161" s="170" t="s">
        <v>11274</v>
      </c>
      <c r="I161" s="170"/>
      <c r="J161" s="180" t="s">
        <v>11275</v>
      </c>
      <c r="K161" s="170" t="s">
        <v>2624</v>
      </c>
      <c r="L161" s="169" t="s">
        <v>11276</v>
      </c>
    </row>
    <row r="162" spans="1:12" s="171" customFormat="1" ht="31.5">
      <c r="A162" s="168">
        <v>161</v>
      </c>
      <c r="B162" s="180" t="s">
        <v>11277</v>
      </c>
      <c r="C162" s="170" t="s">
        <v>3168</v>
      </c>
      <c r="E162" s="171" t="s">
        <v>3164</v>
      </c>
      <c r="F162" s="172"/>
      <c r="G162" s="171" t="s">
        <v>2596</v>
      </c>
      <c r="H162" s="170" t="s">
        <v>3169</v>
      </c>
      <c r="I162" s="170"/>
      <c r="J162" s="180" t="s">
        <v>11277</v>
      </c>
      <c r="K162" s="170" t="s">
        <v>2751</v>
      </c>
      <c r="L162" s="169" t="s">
        <v>11278</v>
      </c>
    </row>
    <row r="163" spans="1:12" s="171" customFormat="1" ht="31.5">
      <c r="A163" s="168">
        <v>162</v>
      </c>
      <c r="B163" s="180" t="s">
        <v>11279</v>
      </c>
      <c r="C163" s="170" t="s">
        <v>3172</v>
      </c>
      <c r="E163" s="171" t="s">
        <v>3164</v>
      </c>
      <c r="F163" s="172" t="s">
        <v>11280</v>
      </c>
      <c r="G163" s="171" t="s">
        <v>10969</v>
      </c>
      <c r="H163" s="170" t="s">
        <v>2536</v>
      </c>
      <c r="I163" s="170" t="s">
        <v>2535</v>
      </c>
      <c r="J163" s="180" t="s">
        <v>11279</v>
      </c>
      <c r="K163" s="170" t="s">
        <v>2624</v>
      </c>
      <c r="L163" s="169" t="s">
        <v>11281</v>
      </c>
    </row>
    <row r="164" spans="1:12" s="171" customFormat="1" hidden="1">
      <c r="A164" s="181" t="s">
        <v>3175</v>
      </c>
      <c r="B164" s="172" t="s">
        <v>11282</v>
      </c>
      <c r="C164" s="170" t="s">
        <v>3177</v>
      </c>
      <c r="D164" s="171" t="s">
        <v>11283</v>
      </c>
      <c r="E164" s="170" t="s">
        <v>11284</v>
      </c>
      <c r="F164" s="169"/>
      <c r="G164" s="171" t="s">
        <v>11285</v>
      </c>
      <c r="H164" s="173" t="s">
        <v>3181</v>
      </c>
      <c r="I164" s="173"/>
      <c r="J164" s="172" t="s">
        <v>11282</v>
      </c>
      <c r="K164" s="170" t="s">
        <v>3182</v>
      </c>
      <c r="L164" s="169" t="s">
        <v>10970</v>
      </c>
    </row>
    <row r="165" spans="1:12" s="171" customFormat="1" hidden="1">
      <c r="A165" s="181" t="s">
        <v>3183</v>
      </c>
      <c r="B165" s="169" t="s">
        <v>10971</v>
      </c>
      <c r="C165" s="176" t="s">
        <v>3184</v>
      </c>
      <c r="D165" s="171" t="s">
        <v>2602</v>
      </c>
      <c r="E165" s="170" t="s">
        <v>11284</v>
      </c>
      <c r="F165" s="169" t="s">
        <v>501</v>
      </c>
      <c r="G165" s="171" t="s">
        <v>11285</v>
      </c>
      <c r="H165" s="173" t="s">
        <v>3185</v>
      </c>
      <c r="I165" s="173" t="s">
        <v>501</v>
      </c>
      <c r="J165" s="169" t="s">
        <v>10971</v>
      </c>
      <c r="K165" s="170" t="s">
        <v>2603</v>
      </c>
      <c r="L165" s="169" t="s">
        <v>11286</v>
      </c>
    </row>
    <row r="166" spans="1:12" s="171" customFormat="1" hidden="1">
      <c r="A166" s="181" t="s">
        <v>3187</v>
      </c>
      <c r="B166" s="169" t="s">
        <v>10966</v>
      </c>
      <c r="C166" s="176" t="s">
        <v>3188</v>
      </c>
      <c r="D166" s="171" t="s">
        <v>10967</v>
      </c>
      <c r="E166" s="170" t="s">
        <v>11284</v>
      </c>
      <c r="F166" s="169"/>
      <c r="G166" s="171" t="s">
        <v>11285</v>
      </c>
      <c r="H166" s="173" t="s">
        <v>2597</v>
      </c>
      <c r="I166" s="173"/>
      <c r="J166" s="169" t="s">
        <v>10966</v>
      </c>
      <c r="K166" s="170" t="s">
        <v>3182</v>
      </c>
      <c r="L166" s="169" t="s">
        <v>10970</v>
      </c>
    </row>
    <row r="167" spans="1:12" s="171" customFormat="1" hidden="1">
      <c r="A167" s="181" t="s">
        <v>3189</v>
      </c>
      <c r="B167" s="172" t="s">
        <v>2470</v>
      </c>
      <c r="C167" s="170" t="s">
        <v>3190</v>
      </c>
      <c r="D167" s="171" t="s">
        <v>11287</v>
      </c>
      <c r="E167" s="170" t="s">
        <v>11284</v>
      </c>
      <c r="F167" s="172" t="s">
        <v>11288</v>
      </c>
      <c r="G167" s="171" t="s">
        <v>11285</v>
      </c>
      <c r="H167" s="173" t="s">
        <v>3193</v>
      </c>
      <c r="I167" s="173" t="s">
        <v>3951</v>
      </c>
      <c r="J167" s="172" t="s">
        <v>2470</v>
      </c>
      <c r="K167" s="170" t="s">
        <v>2620</v>
      </c>
      <c r="L167" s="169"/>
    </row>
    <row r="168" spans="1:12" s="171" customFormat="1" hidden="1">
      <c r="A168" s="181" t="s">
        <v>3194</v>
      </c>
      <c r="B168" s="169" t="s">
        <v>11289</v>
      </c>
      <c r="C168" s="170"/>
      <c r="D168" s="171" t="s">
        <v>11290</v>
      </c>
      <c r="E168" s="171" t="s">
        <v>11291</v>
      </c>
      <c r="F168" s="172"/>
      <c r="G168" s="171" t="s">
        <v>11292</v>
      </c>
      <c r="H168" s="173" t="s">
        <v>3199</v>
      </c>
      <c r="I168" s="173"/>
      <c r="J168" s="169" t="s">
        <v>11289</v>
      </c>
      <c r="K168" s="170" t="s">
        <v>3182</v>
      </c>
      <c r="L168" s="169" t="s">
        <v>10970</v>
      </c>
    </row>
    <row r="169" spans="1:12" s="171" customFormat="1" hidden="1">
      <c r="A169" s="181" t="s">
        <v>3200</v>
      </c>
      <c r="B169" s="169" t="s">
        <v>10971</v>
      </c>
      <c r="C169" s="170"/>
      <c r="D169" s="171" t="s">
        <v>2602</v>
      </c>
      <c r="E169" s="171" t="s">
        <v>11291</v>
      </c>
      <c r="F169" s="169" t="s">
        <v>501</v>
      </c>
      <c r="G169" s="171" t="s">
        <v>11292</v>
      </c>
      <c r="H169" s="173" t="s">
        <v>3185</v>
      </c>
      <c r="I169" s="173" t="s">
        <v>501</v>
      </c>
      <c r="J169" s="169" t="s">
        <v>2600</v>
      </c>
      <c r="K169" s="170" t="s">
        <v>2603</v>
      </c>
      <c r="L169" s="169" t="s">
        <v>11286</v>
      </c>
    </row>
    <row r="170" spans="1:12" s="171" customFormat="1" hidden="1">
      <c r="A170" s="181" t="s">
        <v>3201</v>
      </c>
      <c r="B170" s="172" t="s">
        <v>3202</v>
      </c>
      <c r="C170" s="170"/>
      <c r="D170" s="171" t="s">
        <v>11293</v>
      </c>
      <c r="E170" s="170" t="s">
        <v>11294</v>
      </c>
      <c r="F170" s="169" t="s">
        <v>3205</v>
      </c>
      <c r="G170" s="170" t="s">
        <v>11295</v>
      </c>
      <c r="H170" s="173" t="s">
        <v>3207</v>
      </c>
      <c r="I170" s="173" t="s">
        <v>3205</v>
      </c>
      <c r="J170" s="172" t="s">
        <v>3202</v>
      </c>
      <c r="K170" s="170" t="s">
        <v>2624</v>
      </c>
      <c r="L170" s="169"/>
    </row>
    <row r="171" spans="1:12" s="171" customFormat="1" hidden="1">
      <c r="A171" s="181" t="s">
        <v>3208</v>
      </c>
      <c r="B171" s="172" t="s">
        <v>3209</v>
      </c>
      <c r="C171" s="170"/>
      <c r="D171" s="171" t="s">
        <v>11296</v>
      </c>
      <c r="E171" s="170" t="s">
        <v>11294</v>
      </c>
      <c r="F171" s="169" t="s">
        <v>3211</v>
      </c>
      <c r="G171" s="170" t="s">
        <v>11295</v>
      </c>
      <c r="H171" s="173" t="s">
        <v>3212</v>
      </c>
      <c r="I171" s="173" t="s">
        <v>3211</v>
      </c>
      <c r="J171" s="172" t="s">
        <v>3209</v>
      </c>
      <c r="K171" s="170" t="s">
        <v>2631</v>
      </c>
      <c r="L171" s="169"/>
    </row>
    <row r="172" spans="1:12" s="171" customFormat="1" ht="31.5" hidden="1">
      <c r="A172" s="181" t="s">
        <v>3213</v>
      </c>
      <c r="B172" s="172" t="s">
        <v>11297</v>
      </c>
      <c r="C172" s="170"/>
      <c r="D172" s="171" t="s">
        <v>11298</v>
      </c>
      <c r="E172" s="170" t="s">
        <v>11294</v>
      </c>
      <c r="F172" s="169" t="s">
        <v>3216</v>
      </c>
      <c r="G172" s="170" t="s">
        <v>11295</v>
      </c>
      <c r="H172" s="173" t="s">
        <v>3217</v>
      </c>
      <c r="I172" s="173" t="s">
        <v>3216</v>
      </c>
      <c r="J172" s="172" t="s">
        <v>11297</v>
      </c>
      <c r="K172" s="170" t="s">
        <v>11299</v>
      </c>
      <c r="L172" s="169"/>
    </row>
    <row r="173" spans="1:12" s="171" customFormat="1" hidden="1">
      <c r="A173" s="181" t="s">
        <v>3219</v>
      </c>
      <c r="B173" s="172" t="s">
        <v>3220</v>
      </c>
      <c r="C173" s="170"/>
      <c r="D173" s="171" t="s">
        <v>11300</v>
      </c>
      <c r="E173" s="170" t="s">
        <v>11294</v>
      </c>
      <c r="F173" s="169" t="s">
        <v>3222</v>
      </c>
      <c r="G173" s="170" t="s">
        <v>3206</v>
      </c>
      <c r="H173" s="173" t="s">
        <v>3223</v>
      </c>
      <c r="I173" s="173" t="s">
        <v>3222</v>
      </c>
      <c r="J173" s="172" t="s">
        <v>3220</v>
      </c>
      <c r="K173" s="170" t="s">
        <v>11301</v>
      </c>
      <c r="L173" s="169"/>
    </row>
    <row r="174" spans="1:12" s="171" customFormat="1" hidden="1">
      <c r="A174" s="181" t="s">
        <v>3225</v>
      </c>
      <c r="B174" s="172" t="s">
        <v>11302</v>
      </c>
      <c r="C174" s="170"/>
      <c r="D174" s="171" t="s">
        <v>11303</v>
      </c>
      <c r="E174" s="170" t="s">
        <v>11304</v>
      </c>
      <c r="F174" s="172"/>
      <c r="G174" s="170" t="s">
        <v>11305</v>
      </c>
      <c r="H174" s="173" t="s">
        <v>3230</v>
      </c>
      <c r="I174" s="173"/>
      <c r="J174" s="172" t="s">
        <v>3226</v>
      </c>
      <c r="K174" s="170" t="s">
        <v>3182</v>
      </c>
      <c r="L174" s="169" t="s">
        <v>10970</v>
      </c>
    </row>
    <row r="175" spans="1:12" s="171" customFormat="1" hidden="1">
      <c r="A175" s="181" t="s">
        <v>3231</v>
      </c>
      <c r="B175" s="172" t="s">
        <v>11306</v>
      </c>
      <c r="C175" s="170"/>
      <c r="D175" s="171" t="s">
        <v>11307</v>
      </c>
      <c r="E175" s="170" t="s">
        <v>11304</v>
      </c>
      <c r="F175" s="172"/>
      <c r="G175" s="170" t="s">
        <v>11305</v>
      </c>
      <c r="H175" s="173" t="s">
        <v>3234</v>
      </c>
      <c r="I175" s="173"/>
      <c r="J175" s="172" t="s">
        <v>11306</v>
      </c>
      <c r="K175" s="170" t="s">
        <v>3182</v>
      </c>
      <c r="L175" s="169" t="s">
        <v>11308</v>
      </c>
    </row>
    <row r="176" spans="1:12" s="171" customFormat="1" hidden="1">
      <c r="A176" s="181" t="s">
        <v>3235</v>
      </c>
      <c r="B176" s="169" t="s">
        <v>10971</v>
      </c>
      <c r="C176" s="170"/>
      <c r="D176" s="171" t="s">
        <v>2602</v>
      </c>
      <c r="E176" s="170" t="s">
        <v>11304</v>
      </c>
      <c r="F176" s="169" t="s">
        <v>501</v>
      </c>
      <c r="G176" s="170" t="s">
        <v>11305</v>
      </c>
      <c r="H176" s="173" t="s">
        <v>3185</v>
      </c>
      <c r="I176" s="173" t="s">
        <v>501</v>
      </c>
      <c r="J176" s="169" t="s">
        <v>10971</v>
      </c>
      <c r="K176" s="170" t="s">
        <v>2603</v>
      </c>
      <c r="L176" s="169" t="s">
        <v>11286</v>
      </c>
    </row>
    <row r="177" spans="1:12" s="171" customFormat="1" ht="110.25" hidden="1">
      <c r="A177" s="181" t="s">
        <v>3236</v>
      </c>
      <c r="B177" s="180" t="s">
        <v>11309</v>
      </c>
      <c r="C177" s="170"/>
      <c r="D177" s="173" t="s">
        <v>11310</v>
      </c>
      <c r="E177" s="170" t="s">
        <v>11311</v>
      </c>
      <c r="F177" s="180" t="s">
        <v>3239</v>
      </c>
      <c r="G177" s="170" t="s">
        <v>11305</v>
      </c>
      <c r="H177" s="173" t="s">
        <v>11312</v>
      </c>
      <c r="I177" s="173" t="s">
        <v>3239</v>
      </c>
      <c r="J177" s="180" t="s">
        <v>11309</v>
      </c>
      <c r="K177" s="170" t="s">
        <v>2610</v>
      </c>
      <c r="L177" s="169" t="s">
        <v>11313</v>
      </c>
    </row>
    <row r="178" spans="1:12" s="171" customFormat="1" ht="63" hidden="1">
      <c r="A178" s="181" t="s">
        <v>3242</v>
      </c>
      <c r="B178" s="180" t="s">
        <v>11314</v>
      </c>
      <c r="C178" s="170"/>
      <c r="D178" s="173" t="s">
        <v>11315</v>
      </c>
      <c r="E178" s="170" t="s">
        <v>11304</v>
      </c>
      <c r="F178" s="180" t="s">
        <v>11316</v>
      </c>
      <c r="G178" s="170" t="s">
        <v>11305</v>
      </c>
      <c r="H178" s="173" t="s">
        <v>11317</v>
      </c>
      <c r="I178" s="173" t="s">
        <v>11318</v>
      </c>
      <c r="J178" s="180" t="s">
        <v>11319</v>
      </c>
      <c r="K178" s="170" t="s">
        <v>3182</v>
      </c>
      <c r="L178" s="169" t="s">
        <v>11320</v>
      </c>
    </row>
    <row r="179" spans="1:12" s="171" customFormat="1" hidden="1">
      <c r="A179" s="181" t="s">
        <v>3248</v>
      </c>
      <c r="B179" s="172" t="s">
        <v>11321</v>
      </c>
      <c r="C179" s="170"/>
      <c r="D179" s="170" t="s">
        <v>11322</v>
      </c>
      <c r="E179" s="170" t="s">
        <v>11304</v>
      </c>
      <c r="F179" s="172"/>
      <c r="G179" s="170" t="s">
        <v>11305</v>
      </c>
      <c r="H179" s="173" t="s">
        <v>3251</v>
      </c>
      <c r="I179" s="173"/>
      <c r="J179" s="172" t="s">
        <v>11321</v>
      </c>
      <c r="K179" s="170" t="s">
        <v>2631</v>
      </c>
      <c r="L179" s="169" t="s">
        <v>11323</v>
      </c>
    </row>
    <row r="180" spans="1:12" s="171" customFormat="1" ht="47.25" hidden="1">
      <c r="A180" s="181" t="s">
        <v>3253</v>
      </c>
      <c r="B180" s="172" t="s">
        <v>11324</v>
      </c>
      <c r="C180" s="170"/>
      <c r="D180" s="170" t="s">
        <v>11325</v>
      </c>
      <c r="E180" s="170" t="s">
        <v>11304</v>
      </c>
      <c r="F180" s="172"/>
      <c r="G180" s="170" t="s">
        <v>11305</v>
      </c>
      <c r="H180" s="173" t="s">
        <v>3256</v>
      </c>
      <c r="I180" s="173"/>
      <c r="J180" s="172" t="s">
        <v>11324</v>
      </c>
      <c r="K180" s="170" t="s">
        <v>3257</v>
      </c>
      <c r="L180" s="169" t="s">
        <v>11326</v>
      </c>
    </row>
    <row r="181" spans="1:12" s="171" customFormat="1" hidden="1">
      <c r="A181" s="181" t="s">
        <v>3259</v>
      </c>
      <c r="B181" s="172" t="s">
        <v>11327</v>
      </c>
      <c r="C181" s="170"/>
      <c r="D181" s="170" t="s">
        <v>11328</v>
      </c>
      <c r="E181" s="170" t="s">
        <v>11304</v>
      </c>
      <c r="F181" s="172"/>
      <c r="G181" s="170" t="s">
        <v>11305</v>
      </c>
      <c r="H181" s="173" t="s">
        <v>3262</v>
      </c>
      <c r="I181" s="173"/>
      <c r="J181" s="172" t="s">
        <v>3260</v>
      </c>
      <c r="K181" s="170" t="s">
        <v>2668</v>
      </c>
      <c r="L181" s="169" t="s">
        <v>11329</v>
      </c>
    </row>
    <row r="182" spans="1:12" s="171" customFormat="1" ht="47.25" hidden="1">
      <c r="A182" s="181" t="s">
        <v>3264</v>
      </c>
      <c r="B182" s="172" t="s">
        <v>11330</v>
      </c>
      <c r="C182" s="170"/>
      <c r="D182" s="173" t="s">
        <v>11331</v>
      </c>
      <c r="E182" s="170" t="s">
        <v>11304</v>
      </c>
      <c r="F182" s="180" t="s">
        <v>2090</v>
      </c>
      <c r="G182" s="170" t="s">
        <v>11305</v>
      </c>
      <c r="H182" s="173" t="s">
        <v>3267</v>
      </c>
      <c r="I182" s="173" t="s">
        <v>2090</v>
      </c>
      <c r="J182" s="172" t="s">
        <v>11330</v>
      </c>
      <c r="K182" s="170" t="s">
        <v>2603</v>
      </c>
      <c r="L182" s="169" t="s">
        <v>11332</v>
      </c>
    </row>
    <row r="183" spans="1:12" s="171" customFormat="1" ht="47.25" hidden="1">
      <c r="A183" s="181" t="s">
        <v>3269</v>
      </c>
      <c r="B183" s="180" t="s">
        <v>11333</v>
      </c>
      <c r="C183" s="170"/>
      <c r="D183" s="173" t="s">
        <v>11334</v>
      </c>
      <c r="E183" s="170" t="s">
        <v>11304</v>
      </c>
      <c r="F183" s="169" t="s">
        <v>11335</v>
      </c>
      <c r="G183" s="170" t="s">
        <v>11305</v>
      </c>
      <c r="H183" s="173" t="s">
        <v>11336</v>
      </c>
      <c r="I183" s="173" t="s">
        <v>11337</v>
      </c>
      <c r="J183" s="180" t="s">
        <v>11333</v>
      </c>
      <c r="K183" s="170" t="s">
        <v>2789</v>
      </c>
      <c r="L183" s="169" t="s">
        <v>11338</v>
      </c>
    </row>
    <row r="184" spans="1:12" s="171" customFormat="1" ht="63" hidden="1">
      <c r="A184" s="181" t="s">
        <v>3275</v>
      </c>
      <c r="B184" s="180" t="s">
        <v>11339</v>
      </c>
      <c r="C184" s="170"/>
      <c r="D184" s="171" t="s">
        <v>3277</v>
      </c>
      <c r="E184" s="170" t="s">
        <v>11304</v>
      </c>
      <c r="F184" s="169" t="s">
        <v>11340</v>
      </c>
      <c r="G184" s="170" t="s">
        <v>11305</v>
      </c>
      <c r="H184" s="173" t="s">
        <v>11341</v>
      </c>
      <c r="I184" s="173" t="s">
        <v>11342</v>
      </c>
      <c r="J184" s="180" t="s">
        <v>11339</v>
      </c>
      <c r="K184" s="170" t="s">
        <v>2610</v>
      </c>
      <c r="L184" s="169" t="s">
        <v>11343</v>
      </c>
    </row>
    <row r="185" spans="1:12" s="171" customFormat="1" ht="63" hidden="1">
      <c r="A185" s="181" t="s">
        <v>3281</v>
      </c>
      <c r="B185" s="180" t="s">
        <v>11344</v>
      </c>
      <c r="C185" s="170"/>
      <c r="D185" s="173" t="s">
        <v>11345</v>
      </c>
      <c r="E185" s="170" t="s">
        <v>11304</v>
      </c>
      <c r="F185" s="180" t="s">
        <v>11346</v>
      </c>
      <c r="G185" s="170" t="s">
        <v>11305</v>
      </c>
      <c r="H185" s="173" t="s">
        <v>11347</v>
      </c>
      <c r="I185" s="173" t="s">
        <v>11348</v>
      </c>
      <c r="J185" s="180" t="s">
        <v>11344</v>
      </c>
      <c r="K185" s="170" t="s">
        <v>2603</v>
      </c>
      <c r="L185" s="169" t="s">
        <v>11349</v>
      </c>
    </row>
    <row r="186" spans="1:12" s="171" customFormat="1" ht="31.5" hidden="1">
      <c r="A186" s="181" t="s">
        <v>3287</v>
      </c>
      <c r="B186" s="180" t="s">
        <v>11248</v>
      </c>
      <c r="C186" s="170"/>
      <c r="D186" s="171" t="s">
        <v>11249</v>
      </c>
      <c r="E186" s="170" t="s">
        <v>11304</v>
      </c>
      <c r="F186" s="169" t="s">
        <v>11350</v>
      </c>
      <c r="G186" s="170" t="s">
        <v>11305</v>
      </c>
      <c r="H186" s="173" t="s">
        <v>3289</v>
      </c>
      <c r="I186" s="173" t="s">
        <v>11351</v>
      </c>
      <c r="J186" s="180" t="s">
        <v>11248</v>
      </c>
      <c r="K186" s="170" t="s">
        <v>2620</v>
      </c>
      <c r="L186" s="169" t="s">
        <v>11352</v>
      </c>
    </row>
    <row r="187" spans="1:12" s="171" customFormat="1" ht="47.25" hidden="1">
      <c r="A187" s="181" t="s">
        <v>3291</v>
      </c>
      <c r="B187" s="180" t="s">
        <v>11353</v>
      </c>
      <c r="C187" s="170"/>
      <c r="D187" s="173" t="s">
        <v>11354</v>
      </c>
      <c r="E187" s="170" t="s">
        <v>11304</v>
      </c>
      <c r="F187" s="180"/>
      <c r="G187" s="170" t="s">
        <v>11305</v>
      </c>
      <c r="H187" s="173" t="s">
        <v>11355</v>
      </c>
      <c r="I187" s="173"/>
      <c r="J187" s="180" t="s">
        <v>11356</v>
      </c>
      <c r="K187" s="170" t="s">
        <v>2603</v>
      </c>
      <c r="L187" s="169" t="s">
        <v>11357</v>
      </c>
    </row>
    <row r="188" spans="1:12" s="171" customFormat="1" ht="31.5" hidden="1">
      <c r="A188" s="181" t="s">
        <v>3296</v>
      </c>
      <c r="B188" s="180" t="s">
        <v>11358</v>
      </c>
      <c r="C188" s="170"/>
      <c r="D188" s="173" t="s">
        <v>11359</v>
      </c>
      <c r="E188" s="170" t="s">
        <v>11304</v>
      </c>
      <c r="F188" s="180" t="s">
        <v>11360</v>
      </c>
      <c r="G188" s="170" t="s">
        <v>11305</v>
      </c>
      <c r="H188" s="173" t="s">
        <v>3300</v>
      </c>
      <c r="I188" s="173" t="s">
        <v>11361</v>
      </c>
      <c r="J188" s="180" t="s">
        <v>11358</v>
      </c>
      <c r="K188" s="170" t="s">
        <v>3301</v>
      </c>
      <c r="L188" s="169" t="s">
        <v>11362</v>
      </c>
    </row>
    <row r="189" spans="1:12" s="171" customFormat="1" ht="31.5" hidden="1">
      <c r="A189" s="181" t="s">
        <v>3303</v>
      </c>
      <c r="B189" s="180" t="s">
        <v>11363</v>
      </c>
      <c r="C189" s="170"/>
      <c r="D189" s="173" t="s">
        <v>11364</v>
      </c>
      <c r="E189" s="170" t="s">
        <v>11304</v>
      </c>
      <c r="F189" s="180" t="s">
        <v>3306</v>
      </c>
      <c r="G189" s="170" t="s">
        <v>11305</v>
      </c>
      <c r="H189" s="173" t="s">
        <v>3307</v>
      </c>
      <c r="I189" s="173" t="s">
        <v>3306</v>
      </c>
      <c r="J189" s="180" t="s">
        <v>11363</v>
      </c>
      <c r="K189" s="170" t="s">
        <v>2624</v>
      </c>
      <c r="L189" s="169" t="s">
        <v>11365</v>
      </c>
    </row>
    <row r="190" spans="1:12" s="171" customFormat="1" hidden="1">
      <c r="A190" s="181" t="s">
        <v>3309</v>
      </c>
      <c r="B190" s="180" t="s">
        <v>11366</v>
      </c>
      <c r="C190" s="170"/>
      <c r="D190" s="173" t="s">
        <v>11367</v>
      </c>
      <c r="E190" s="170" t="s">
        <v>11304</v>
      </c>
      <c r="F190" s="180" t="s">
        <v>3312</v>
      </c>
      <c r="G190" s="170" t="s">
        <v>11305</v>
      </c>
      <c r="H190" s="173" t="s">
        <v>11368</v>
      </c>
      <c r="I190" s="173" t="s">
        <v>3312</v>
      </c>
      <c r="J190" s="180" t="s">
        <v>11366</v>
      </c>
      <c r="K190" s="170" t="s">
        <v>11369</v>
      </c>
      <c r="L190" s="169" t="s">
        <v>11370</v>
      </c>
    </row>
    <row r="191" spans="1:12" s="171" customFormat="1" ht="63" hidden="1">
      <c r="A191" s="181" t="s">
        <v>3316</v>
      </c>
      <c r="B191" s="180" t="s">
        <v>11272</v>
      </c>
      <c r="C191" s="170"/>
      <c r="E191" s="170" t="s">
        <v>11304</v>
      </c>
      <c r="F191" s="172"/>
      <c r="G191" s="170" t="s">
        <v>11305</v>
      </c>
      <c r="H191" s="170" t="s">
        <v>11274</v>
      </c>
      <c r="I191" s="170"/>
      <c r="J191" s="180" t="s">
        <v>11272</v>
      </c>
      <c r="K191" s="170" t="s">
        <v>2624</v>
      </c>
      <c r="L191" s="169" t="s">
        <v>11371</v>
      </c>
    </row>
    <row r="192" spans="1:12" s="171" customFormat="1" ht="63" hidden="1">
      <c r="A192" s="181" t="s">
        <v>3318</v>
      </c>
      <c r="B192" s="180" t="s">
        <v>11372</v>
      </c>
      <c r="C192" s="170"/>
      <c r="D192" s="173"/>
      <c r="E192" s="170" t="s">
        <v>11304</v>
      </c>
      <c r="F192" s="172" t="s">
        <v>11373</v>
      </c>
      <c r="G192" s="170" t="s">
        <v>11305</v>
      </c>
      <c r="H192" s="170" t="s">
        <v>11374</v>
      </c>
      <c r="I192" s="170" t="s">
        <v>11375</v>
      </c>
      <c r="J192" s="180" t="s">
        <v>11372</v>
      </c>
      <c r="K192" s="170" t="s">
        <v>11369</v>
      </c>
      <c r="L192" s="169" t="s">
        <v>11376</v>
      </c>
    </row>
    <row r="193" spans="1:12" s="171" customFormat="1" ht="31.5" hidden="1">
      <c r="A193" s="181" t="s">
        <v>3323</v>
      </c>
      <c r="B193" s="180" t="s">
        <v>11377</v>
      </c>
      <c r="C193" s="170"/>
      <c r="D193" s="173"/>
      <c r="E193" s="170" t="s">
        <v>11304</v>
      </c>
      <c r="F193" s="172" t="s">
        <v>3325</v>
      </c>
      <c r="G193" s="170" t="s">
        <v>11305</v>
      </c>
      <c r="H193" s="170" t="s">
        <v>11378</v>
      </c>
      <c r="I193" s="170" t="s">
        <v>11379</v>
      </c>
      <c r="J193" s="180" t="s">
        <v>11377</v>
      </c>
      <c r="K193" s="170" t="s">
        <v>2631</v>
      </c>
      <c r="L193" s="170" t="s">
        <v>11380</v>
      </c>
    </row>
    <row r="194" spans="1:12" s="171" customFormat="1" hidden="1">
      <c r="A194" s="181">
        <v>197</v>
      </c>
      <c r="B194" s="180" t="s">
        <v>11381</v>
      </c>
      <c r="C194" s="170"/>
      <c r="D194" s="173"/>
      <c r="E194" s="170" t="s">
        <v>11304</v>
      </c>
      <c r="F194" s="172"/>
      <c r="G194" s="170" t="s">
        <v>11305</v>
      </c>
      <c r="H194" s="170" t="s">
        <v>3329</v>
      </c>
      <c r="I194" s="170"/>
      <c r="J194" s="180" t="s">
        <v>3328</v>
      </c>
      <c r="K194" s="170" t="s">
        <v>11382</v>
      </c>
      <c r="L194" s="170" t="s">
        <v>11383</v>
      </c>
    </row>
    <row r="195" spans="1:12" s="171" customFormat="1" hidden="1">
      <c r="A195" s="181">
        <v>198</v>
      </c>
      <c r="B195" s="180" t="s">
        <v>11384</v>
      </c>
      <c r="C195" s="170"/>
      <c r="D195" s="173"/>
      <c r="E195" s="170" t="s">
        <v>11304</v>
      </c>
      <c r="F195" s="172"/>
      <c r="G195" s="170" t="s">
        <v>11305</v>
      </c>
      <c r="H195" s="170" t="s">
        <v>3333</v>
      </c>
      <c r="I195" s="170"/>
      <c r="J195" s="180" t="s">
        <v>11384</v>
      </c>
      <c r="K195" s="170" t="s">
        <v>11385</v>
      </c>
      <c r="L195" s="170" t="s">
        <v>11383</v>
      </c>
    </row>
    <row r="196" spans="1:12" s="171" customFormat="1" ht="31.5" hidden="1">
      <c r="A196" s="181" t="s">
        <v>3335</v>
      </c>
      <c r="B196" s="180" t="s">
        <v>11386</v>
      </c>
      <c r="C196" s="170"/>
      <c r="D196" s="173"/>
      <c r="E196" s="170" t="s">
        <v>11304</v>
      </c>
      <c r="F196" s="172" t="s">
        <v>11387</v>
      </c>
      <c r="G196" s="170" t="s">
        <v>11305</v>
      </c>
      <c r="H196" s="170" t="s">
        <v>11388</v>
      </c>
      <c r="I196" s="170" t="s">
        <v>11389</v>
      </c>
      <c r="J196" s="180" t="s">
        <v>11386</v>
      </c>
      <c r="K196" s="170" t="s">
        <v>2668</v>
      </c>
      <c r="L196" s="170" t="s">
        <v>11390</v>
      </c>
    </row>
    <row r="197" spans="1:12" s="171" customFormat="1" hidden="1">
      <c r="A197" s="181" t="s">
        <v>3340</v>
      </c>
      <c r="B197" s="172" t="s">
        <v>11391</v>
      </c>
      <c r="C197" s="170"/>
      <c r="D197" s="171" t="s">
        <v>11392</v>
      </c>
      <c r="E197" s="170" t="s">
        <v>11393</v>
      </c>
      <c r="F197" s="169"/>
      <c r="G197" s="170" t="s">
        <v>11394</v>
      </c>
      <c r="H197" s="173" t="s">
        <v>3345</v>
      </c>
      <c r="I197" s="173"/>
      <c r="J197" s="172" t="s">
        <v>11391</v>
      </c>
      <c r="K197" s="170" t="s">
        <v>3182</v>
      </c>
      <c r="L197" s="169" t="s">
        <v>10970</v>
      </c>
    </row>
    <row r="198" spans="1:12" s="171" customFormat="1" hidden="1">
      <c r="A198" s="181" t="s">
        <v>3346</v>
      </c>
      <c r="B198" s="172" t="s">
        <v>11302</v>
      </c>
      <c r="C198" s="170"/>
      <c r="D198" s="171" t="s">
        <v>11303</v>
      </c>
      <c r="E198" s="170" t="s">
        <v>11393</v>
      </c>
      <c r="F198" s="169"/>
      <c r="G198" s="170" t="s">
        <v>11395</v>
      </c>
      <c r="H198" s="173" t="s">
        <v>3230</v>
      </c>
      <c r="I198" s="173"/>
      <c r="J198" s="172" t="s">
        <v>11302</v>
      </c>
      <c r="K198" s="170" t="s">
        <v>3182</v>
      </c>
      <c r="L198" s="169" t="s">
        <v>11396</v>
      </c>
    </row>
    <row r="199" spans="1:12" s="171" customFormat="1" hidden="1">
      <c r="A199" s="181" t="s">
        <v>3348</v>
      </c>
      <c r="B199" s="172" t="s">
        <v>11397</v>
      </c>
      <c r="C199" s="170"/>
      <c r="D199" s="171" t="s">
        <v>11398</v>
      </c>
      <c r="E199" s="170" t="s">
        <v>11393</v>
      </c>
      <c r="F199" s="169" t="s">
        <v>3351</v>
      </c>
      <c r="G199" s="170" t="s">
        <v>11395</v>
      </c>
      <c r="H199" s="173" t="s">
        <v>3352</v>
      </c>
      <c r="I199" s="173" t="s">
        <v>3351</v>
      </c>
      <c r="J199" s="172" t="s">
        <v>11397</v>
      </c>
      <c r="K199" s="170" t="s">
        <v>3182</v>
      </c>
      <c r="L199" s="169" t="s">
        <v>11396</v>
      </c>
    </row>
    <row r="200" spans="1:12" s="171" customFormat="1" hidden="1">
      <c r="A200" s="181" t="s">
        <v>3353</v>
      </c>
      <c r="B200" s="180" t="s">
        <v>11314</v>
      </c>
      <c r="C200" s="170"/>
      <c r="D200" s="173" t="s">
        <v>11315</v>
      </c>
      <c r="E200" s="170" t="s">
        <v>11393</v>
      </c>
      <c r="F200" s="180" t="s">
        <v>3354</v>
      </c>
      <c r="G200" s="170" t="s">
        <v>11394</v>
      </c>
      <c r="H200" s="173" t="s">
        <v>3355</v>
      </c>
      <c r="I200" s="173" t="s">
        <v>3354</v>
      </c>
      <c r="J200" s="180" t="s">
        <v>11314</v>
      </c>
      <c r="K200" s="170" t="s">
        <v>3182</v>
      </c>
      <c r="L200" s="169"/>
    </row>
    <row r="201" spans="1:12" s="171" customFormat="1" hidden="1">
      <c r="A201" s="181" t="s">
        <v>3356</v>
      </c>
      <c r="B201" s="180" t="s">
        <v>3357</v>
      </c>
      <c r="C201" s="170"/>
      <c r="D201" s="173" t="s">
        <v>11399</v>
      </c>
      <c r="E201" s="170" t="s">
        <v>11393</v>
      </c>
      <c r="F201" s="180" t="s">
        <v>3359</v>
      </c>
      <c r="G201" s="170" t="s">
        <v>11394</v>
      </c>
      <c r="H201" s="173" t="s">
        <v>3360</v>
      </c>
      <c r="I201" s="173" t="s">
        <v>3359</v>
      </c>
      <c r="J201" s="180" t="s">
        <v>3357</v>
      </c>
      <c r="K201" s="170" t="s">
        <v>2634</v>
      </c>
      <c r="L201" s="169"/>
    </row>
    <row r="202" spans="1:12" s="171" customFormat="1" hidden="1">
      <c r="A202" s="181" t="s">
        <v>3361</v>
      </c>
      <c r="B202" s="180" t="s">
        <v>3362</v>
      </c>
      <c r="C202" s="170"/>
      <c r="D202" s="173" t="s">
        <v>11400</v>
      </c>
      <c r="E202" s="170" t="s">
        <v>11393</v>
      </c>
      <c r="F202" s="180" t="s">
        <v>1139</v>
      </c>
      <c r="G202" s="170" t="s">
        <v>11394</v>
      </c>
      <c r="H202" s="173" t="s">
        <v>3364</v>
      </c>
      <c r="I202" s="173" t="s">
        <v>1139</v>
      </c>
      <c r="J202" s="180" t="s">
        <v>3362</v>
      </c>
      <c r="K202" s="170" t="s">
        <v>2603</v>
      </c>
      <c r="L202" s="169"/>
    </row>
    <row r="203" spans="1:12" s="171" customFormat="1" ht="63" hidden="1">
      <c r="A203" s="181" t="s">
        <v>3365</v>
      </c>
      <c r="B203" s="180" t="s">
        <v>11401</v>
      </c>
      <c r="C203" s="170"/>
      <c r="D203" s="173" t="s">
        <v>11402</v>
      </c>
      <c r="E203" s="170" t="s">
        <v>11393</v>
      </c>
      <c r="F203" s="180" t="s">
        <v>3368</v>
      </c>
      <c r="G203" s="170" t="s">
        <v>11394</v>
      </c>
      <c r="H203" s="173" t="s">
        <v>3369</v>
      </c>
      <c r="I203" s="173" t="s">
        <v>3368</v>
      </c>
      <c r="J203" s="180" t="s">
        <v>11401</v>
      </c>
      <c r="K203" s="170" t="s">
        <v>2624</v>
      </c>
      <c r="L203" s="180" t="s">
        <v>11403</v>
      </c>
    </row>
    <row r="204" spans="1:12" s="171" customFormat="1" hidden="1">
      <c r="A204" s="181" t="s">
        <v>3371</v>
      </c>
      <c r="B204" s="182" t="s">
        <v>11404</v>
      </c>
      <c r="C204" s="176"/>
      <c r="D204" s="178" t="s">
        <v>11405</v>
      </c>
      <c r="E204" s="176" t="s">
        <v>11393</v>
      </c>
      <c r="F204" s="182" t="s">
        <v>11406</v>
      </c>
      <c r="G204" s="176" t="s">
        <v>11394</v>
      </c>
      <c r="H204" s="178" t="s">
        <v>11407</v>
      </c>
      <c r="I204" s="178" t="s">
        <v>11408</v>
      </c>
      <c r="J204" s="182" t="s">
        <v>11404</v>
      </c>
      <c r="K204" s="176" t="s">
        <v>3182</v>
      </c>
      <c r="L204" s="180" t="s">
        <v>11409</v>
      </c>
    </row>
    <row r="205" spans="1:12" s="171" customFormat="1" hidden="1">
      <c r="A205" s="181" t="s">
        <v>3377</v>
      </c>
      <c r="B205" s="180" t="s">
        <v>3378</v>
      </c>
      <c r="C205" s="170"/>
      <c r="D205" s="173" t="s">
        <v>11410</v>
      </c>
      <c r="E205" s="170" t="s">
        <v>11393</v>
      </c>
      <c r="F205" s="172" t="s">
        <v>3380</v>
      </c>
      <c r="G205" s="170" t="s">
        <v>11411</v>
      </c>
      <c r="H205" s="173" t="s">
        <v>3381</v>
      </c>
      <c r="I205" s="173" t="s">
        <v>3380</v>
      </c>
      <c r="J205" s="180" t="s">
        <v>3378</v>
      </c>
      <c r="K205" s="170" t="s">
        <v>2883</v>
      </c>
      <c r="L205" s="169"/>
    </row>
    <row r="206" spans="1:12" s="171" customFormat="1" hidden="1">
      <c r="A206" s="181" t="s">
        <v>3382</v>
      </c>
      <c r="B206" s="180" t="s">
        <v>3383</v>
      </c>
      <c r="C206" s="170"/>
      <c r="D206" s="173" t="s">
        <v>11412</v>
      </c>
      <c r="E206" s="170" t="s">
        <v>11393</v>
      </c>
      <c r="F206" s="172" t="s">
        <v>3385</v>
      </c>
      <c r="G206" s="170" t="s">
        <v>11394</v>
      </c>
      <c r="H206" s="173" t="s">
        <v>3386</v>
      </c>
      <c r="I206" s="173" t="s">
        <v>3385</v>
      </c>
      <c r="J206" s="180" t="s">
        <v>3383</v>
      </c>
      <c r="K206" s="170" t="s">
        <v>2883</v>
      </c>
      <c r="L206" s="169"/>
    </row>
    <row r="207" spans="1:12" s="171" customFormat="1" hidden="1">
      <c r="A207" s="181" t="s">
        <v>3387</v>
      </c>
      <c r="B207" s="180" t="s">
        <v>11366</v>
      </c>
      <c r="C207" s="170"/>
      <c r="D207" s="173" t="s">
        <v>11367</v>
      </c>
      <c r="E207" s="170" t="s">
        <v>11393</v>
      </c>
      <c r="F207" s="180" t="s">
        <v>3312</v>
      </c>
      <c r="G207" s="170" t="s">
        <v>11394</v>
      </c>
      <c r="H207" s="173" t="s">
        <v>3388</v>
      </c>
      <c r="I207" s="173" t="s">
        <v>3312</v>
      </c>
      <c r="J207" s="180" t="s">
        <v>11366</v>
      </c>
      <c r="K207" s="170" t="s">
        <v>11369</v>
      </c>
      <c r="L207" s="169" t="s">
        <v>11370</v>
      </c>
    </row>
    <row r="208" spans="1:12" s="171" customFormat="1" ht="31.5" hidden="1">
      <c r="A208" s="181" t="s">
        <v>3389</v>
      </c>
      <c r="B208" s="180" t="s">
        <v>11413</v>
      </c>
      <c r="C208" s="170"/>
      <c r="D208" s="173" t="s">
        <v>11414</v>
      </c>
      <c r="E208" s="170" t="s">
        <v>11393</v>
      </c>
      <c r="F208" s="180" t="s">
        <v>3392</v>
      </c>
      <c r="G208" s="170" t="s">
        <v>11411</v>
      </c>
      <c r="H208" s="173" t="s">
        <v>3393</v>
      </c>
      <c r="I208" s="173" t="s">
        <v>3392</v>
      </c>
      <c r="J208" s="180" t="s">
        <v>11413</v>
      </c>
      <c r="K208" s="170" t="s">
        <v>11369</v>
      </c>
      <c r="L208" s="169" t="s">
        <v>11415</v>
      </c>
    </row>
    <row r="209" spans="1:12" s="171" customFormat="1" ht="31.5" hidden="1">
      <c r="A209" s="181" t="s">
        <v>3395</v>
      </c>
      <c r="B209" s="169" t="s">
        <v>10971</v>
      </c>
      <c r="C209" s="170"/>
      <c r="D209" s="171" t="s">
        <v>2602</v>
      </c>
      <c r="E209" s="170" t="s">
        <v>11393</v>
      </c>
      <c r="F209" s="172" t="s">
        <v>501</v>
      </c>
      <c r="G209" s="170" t="s">
        <v>11394</v>
      </c>
      <c r="H209" s="173" t="s">
        <v>3185</v>
      </c>
      <c r="I209" s="173" t="s">
        <v>10972</v>
      </c>
      <c r="J209" s="169" t="s">
        <v>10971</v>
      </c>
      <c r="K209" s="170" t="s">
        <v>2603</v>
      </c>
      <c r="L209" s="169" t="s">
        <v>11416</v>
      </c>
    </row>
    <row r="210" spans="1:12" s="171" customFormat="1" ht="31.5" hidden="1">
      <c r="A210" s="181" t="s">
        <v>3397</v>
      </c>
      <c r="B210" s="172" t="s">
        <v>11004</v>
      </c>
      <c r="C210" s="170"/>
      <c r="D210" s="171" t="s">
        <v>11005</v>
      </c>
      <c r="E210" s="170" t="s">
        <v>11417</v>
      </c>
      <c r="F210" s="172" t="s">
        <v>648</v>
      </c>
      <c r="G210" s="170" t="s">
        <v>11394</v>
      </c>
      <c r="H210" s="173" t="s">
        <v>651</v>
      </c>
      <c r="I210" s="173" t="s">
        <v>648</v>
      </c>
      <c r="J210" s="172" t="s">
        <v>11004</v>
      </c>
      <c r="K210" s="170" t="s">
        <v>2624</v>
      </c>
      <c r="L210" s="169" t="s">
        <v>11418</v>
      </c>
    </row>
    <row r="211" spans="1:12" s="171" customFormat="1" ht="31.5" hidden="1">
      <c r="A211" s="181" t="s">
        <v>3399</v>
      </c>
      <c r="B211" s="180" t="s">
        <v>11032</v>
      </c>
      <c r="C211" s="170"/>
      <c r="D211" s="171" t="s">
        <v>11033</v>
      </c>
      <c r="E211" s="170" t="s">
        <v>11393</v>
      </c>
      <c r="F211" s="172" t="s">
        <v>865</v>
      </c>
      <c r="G211" s="170" t="s">
        <v>11394</v>
      </c>
      <c r="H211" s="173" t="s">
        <v>867</v>
      </c>
      <c r="I211" s="173" t="s">
        <v>865</v>
      </c>
      <c r="J211" s="180" t="s">
        <v>11032</v>
      </c>
      <c r="K211" s="170" t="s">
        <v>2711</v>
      </c>
      <c r="L211" s="169" t="s">
        <v>11419</v>
      </c>
    </row>
    <row r="212" spans="1:12" s="171" customFormat="1" ht="31.5" hidden="1">
      <c r="A212" s="181" t="s">
        <v>3401</v>
      </c>
      <c r="B212" s="172" t="s">
        <v>629</v>
      </c>
      <c r="C212" s="170"/>
      <c r="D212" s="171" t="s">
        <v>11420</v>
      </c>
      <c r="E212" s="170" t="s">
        <v>11393</v>
      </c>
      <c r="F212" s="172" t="s">
        <v>631</v>
      </c>
      <c r="G212" s="170" t="s">
        <v>11394</v>
      </c>
      <c r="H212" s="173" t="s">
        <v>508</v>
      </c>
      <c r="I212" s="173" t="s">
        <v>631</v>
      </c>
      <c r="J212" s="172" t="s">
        <v>629</v>
      </c>
      <c r="K212" s="170" t="s">
        <v>2631</v>
      </c>
      <c r="L212" s="169" t="s">
        <v>11421</v>
      </c>
    </row>
    <row r="213" spans="1:12" s="171" customFormat="1" hidden="1">
      <c r="A213" s="181" t="s">
        <v>3403</v>
      </c>
      <c r="B213" s="172" t="s">
        <v>11422</v>
      </c>
      <c r="C213" s="170"/>
      <c r="D213" s="171" t="s">
        <v>11423</v>
      </c>
      <c r="E213" s="171" t="s">
        <v>11424</v>
      </c>
      <c r="F213" s="172"/>
      <c r="G213" s="170" t="s">
        <v>11425</v>
      </c>
      <c r="H213" s="173" t="s">
        <v>3408</v>
      </c>
      <c r="I213" s="173"/>
      <c r="J213" s="172" t="s">
        <v>11422</v>
      </c>
      <c r="K213" s="170" t="s">
        <v>3182</v>
      </c>
      <c r="L213" s="169" t="s">
        <v>10970</v>
      </c>
    </row>
    <row r="214" spans="1:12" s="171" customFormat="1" ht="31.5" hidden="1">
      <c r="A214" s="181" t="s">
        <v>3409</v>
      </c>
      <c r="B214" s="169" t="s">
        <v>11426</v>
      </c>
      <c r="C214" s="170"/>
      <c r="D214" s="173" t="s">
        <v>11427</v>
      </c>
      <c r="E214" s="171" t="s">
        <v>11424</v>
      </c>
      <c r="F214" s="172" t="s">
        <v>3412</v>
      </c>
      <c r="G214" s="170" t="s">
        <v>11425</v>
      </c>
      <c r="H214" s="173" t="s">
        <v>3413</v>
      </c>
      <c r="I214" s="173" t="s">
        <v>3412</v>
      </c>
      <c r="J214" s="169" t="s">
        <v>11426</v>
      </c>
      <c r="K214" s="170" t="s">
        <v>2785</v>
      </c>
      <c r="L214" s="180" t="s">
        <v>11428</v>
      </c>
    </row>
    <row r="215" spans="1:12" s="171" customFormat="1" hidden="1">
      <c r="A215" s="181" t="s">
        <v>3415</v>
      </c>
      <c r="B215" s="172" t="s">
        <v>11429</v>
      </c>
      <c r="C215" s="170"/>
      <c r="D215" s="171" t="s">
        <v>11430</v>
      </c>
      <c r="E215" s="171" t="s">
        <v>11424</v>
      </c>
      <c r="F215" s="169" t="s">
        <v>3418</v>
      </c>
      <c r="G215" s="170" t="s">
        <v>11431</v>
      </c>
      <c r="H215" s="173" t="s">
        <v>3419</v>
      </c>
      <c r="I215" s="173" t="s">
        <v>3418</v>
      </c>
      <c r="J215" s="172" t="s">
        <v>11429</v>
      </c>
      <c r="K215" s="170" t="s">
        <v>3182</v>
      </c>
      <c r="L215" s="169"/>
    </row>
    <row r="216" spans="1:12" s="171" customFormat="1" hidden="1">
      <c r="A216" s="181" t="s">
        <v>3420</v>
      </c>
      <c r="B216" s="172" t="s">
        <v>11432</v>
      </c>
      <c r="C216" s="170"/>
      <c r="D216" s="171" t="s">
        <v>11433</v>
      </c>
      <c r="E216" s="171" t="s">
        <v>11434</v>
      </c>
      <c r="F216" s="169" t="s">
        <v>3423</v>
      </c>
      <c r="G216" s="170" t="s">
        <v>11425</v>
      </c>
      <c r="H216" s="173" t="s">
        <v>3424</v>
      </c>
      <c r="I216" s="173" t="s">
        <v>3423</v>
      </c>
      <c r="J216" s="172" t="s">
        <v>11432</v>
      </c>
      <c r="K216" s="170" t="s">
        <v>3182</v>
      </c>
      <c r="L216" s="169"/>
    </row>
    <row r="217" spans="1:12" s="171" customFormat="1" hidden="1">
      <c r="A217" s="181" t="s">
        <v>3425</v>
      </c>
      <c r="B217" s="172" t="s">
        <v>11435</v>
      </c>
      <c r="C217" s="170"/>
      <c r="D217" s="171" t="s">
        <v>11436</v>
      </c>
      <c r="E217" s="171" t="s">
        <v>11424</v>
      </c>
      <c r="F217" s="169" t="s">
        <v>3428</v>
      </c>
      <c r="G217" s="170" t="s">
        <v>11425</v>
      </c>
      <c r="H217" s="173" t="s">
        <v>3429</v>
      </c>
      <c r="I217" s="173" t="s">
        <v>3428</v>
      </c>
      <c r="J217" s="172" t="s">
        <v>11435</v>
      </c>
      <c r="K217" s="170" t="s">
        <v>2628</v>
      </c>
      <c r="L217" s="169"/>
    </row>
    <row r="218" spans="1:12" s="171" customFormat="1" hidden="1">
      <c r="A218" s="181" t="s">
        <v>3430</v>
      </c>
      <c r="B218" s="172" t="s">
        <v>11437</v>
      </c>
      <c r="C218" s="170"/>
      <c r="D218" s="171" t="s">
        <v>11438</v>
      </c>
      <c r="E218" s="171" t="s">
        <v>11424</v>
      </c>
      <c r="F218" s="169" t="s">
        <v>3433</v>
      </c>
      <c r="G218" s="170" t="s">
        <v>11439</v>
      </c>
      <c r="H218" s="173" t="s">
        <v>3434</v>
      </c>
      <c r="I218" s="173" t="s">
        <v>3433</v>
      </c>
      <c r="J218" s="172" t="s">
        <v>11437</v>
      </c>
      <c r="K218" s="170" t="s">
        <v>3435</v>
      </c>
      <c r="L218" s="169"/>
    </row>
    <row r="219" spans="1:12" s="177" customFormat="1" hidden="1">
      <c r="A219" s="181" t="s">
        <v>3436</v>
      </c>
      <c r="B219" s="175" t="s">
        <v>11440</v>
      </c>
      <c r="C219" s="176"/>
      <c r="D219" s="177" t="s">
        <v>11441</v>
      </c>
      <c r="E219" s="177" t="s">
        <v>11424</v>
      </c>
      <c r="F219" s="179"/>
      <c r="G219" s="176" t="s">
        <v>11425</v>
      </c>
      <c r="H219" s="178" t="s">
        <v>3439</v>
      </c>
      <c r="I219" s="178"/>
      <c r="J219" s="175" t="s">
        <v>11442</v>
      </c>
      <c r="K219" s="176" t="s">
        <v>2624</v>
      </c>
      <c r="L219" s="179" t="s">
        <v>11443</v>
      </c>
    </row>
    <row r="220" spans="1:12" s="177" customFormat="1" hidden="1">
      <c r="A220" s="181" t="s">
        <v>3441</v>
      </c>
      <c r="B220" s="175" t="s">
        <v>11444</v>
      </c>
      <c r="C220" s="176"/>
      <c r="D220" s="177" t="s">
        <v>11445</v>
      </c>
      <c r="E220" s="177" t="s">
        <v>11424</v>
      </c>
      <c r="F220" s="179"/>
      <c r="G220" s="176" t="s">
        <v>11425</v>
      </c>
      <c r="H220" s="178" t="s">
        <v>3444</v>
      </c>
      <c r="I220" s="178"/>
      <c r="J220" s="175" t="s">
        <v>11444</v>
      </c>
      <c r="K220" s="176" t="s">
        <v>2624</v>
      </c>
      <c r="L220" s="179" t="s">
        <v>11446</v>
      </c>
    </row>
    <row r="221" spans="1:12" s="177" customFormat="1" hidden="1">
      <c r="A221" s="181" t="s">
        <v>3446</v>
      </c>
      <c r="B221" s="175" t="s">
        <v>11447</v>
      </c>
      <c r="C221" s="176"/>
      <c r="D221" s="177" t="s">
        <v>11448</v>
      </c>
      <c r="E221" s="177" t="s">
        <v>11424</v>
      </c>
      <c r="F221" s="179"/>
      <c r="G221" s="176" t="s">
        <v>11425</v>
      </c>
      <c r="H221" s="178" t="s">
        <v>3449</v>
      </c>
      <c r="I221" s="178"/>
      <c r="J221" s="175" t="s">
        <v>11447</v>
      </c>
      <c r="K221" s="176" t="s">
        <v>2785</v>
      </c>
      <c r="L221" s="179" t="s">
        <v>11449</v>
      </c>
    </row>
    <row r="222" spans="1:12" s="177" customFormat="1" hidden="1">
      <c r="A222" s="181" t="s">
        <v>3451</v>
      </c>
      <c r="B222" s="175" t="s">
        <v>11450</v>
      </c>
      <c r="C222" s="176"/>
      <c r="D222" s="177" t="s">
        <v>11451</v>
      </c>
      <c r="E222" s="177" t="s">
        <v>11424</v>
      </c>
      <c r="F222" s="179"/>
      <c r="G222" s="176" t="s">
        <v>11425</v>
      </c>
      <c r="H222" s="178" t="s">
        <v>3454</v>
      </c>
      <c r="I222" s="178"/>
      <c r="J222" s="175" t="s">
        <v>11450</v>
      </c>
      <c r="K222" s="176" t="s">
        <v>2785</v>
      </c>
      <c r="L222" s="179" t="s">
        <v>11452</v>
      </c>
    </row>
    <row r="223" spans="1:12" s="171" customFormat="1" hidden="1">
      <c r="A223" s="181" t="s">
        <v>3456</v>
      </c>
      <c r="B223" s="172" t="s">
        <v>11453</v>
      </c>
      <c r="C223" s="170"/>
      <c r="D223" s="171" t="s">
        <v>11454</v>
      </c>
      <c r="E223" s="171" t="s">
        <v>11455</v>
      </c>
      <c r="F223" s="169"/>
      <c r="G223" s="171" t="s">
        <v>11456</v>
      </c>
      <c r="H223" s="173" t="s">
        <v>3461</v>
      </c>
      <c r="I223" s="173"/>
      <c r="J223" s="172" t="s">
        <v>11453</v>
      </c>
      <c r="K223" s="170" t="s">
        <v>3182</v>
      </c>
      <c r="L223" s="169" t="s">
        <v>10970</v>
      </c>
    </row>
    <row r="224" spans="1:12" s="171" customFormat="1" hidden="1">
      <c r="A224" s="181" t="s">
        <v>3462</v>
      </c>
      <c r="B224" s="172" t="s">
        <v>11457</v>
      </c>
      <c r="C224" s="170"/>
      <c r="D224" s="171" t="s">
        <v>11458</v>
      </c>
      <c r="E224" s="171" t="s">
        <v>11455</v>
      </c>
      <c r="F224" s="169" t="s">
        <v>11459</v>
      </c>
      <c r="G224" s="171" t="s">
        <v>11456</v>
      </c>
      <c r="H224" s="173" t="s">
        <v>3466</v>
      </c>
      <c r="I224" s="173" t="s">
        <v>11460</v>
      </c>
      <c r="J224" s="172" t="s">
        <v>11461</v>
      </c>
      <c r="K224" s="170" t="s">
        <v>3182</v>
      </c>
      <c r="L224" s="169"/>
    </row>
    <row r="225" spans="1:12" s="171" customFormat="1" hidden="1">
      <c r="A225" s="181" t="s">
        <v>3467</v>
      </c>
      <c r="B225" s="172" t="s">
        <v>11462</v>
      </c>
      <c r="C225" s="170"/>
      <c r="D225" s="171" t="s">
        <v>11463</v>
      </c>
      <c r="E225" s="171" t="s">
        <v>11464</v>
      </c>
      <c r="F225" s="169" t="s">
        <v>11465</v>
      </c>
      <c r="G225" s="171" t="s">
        <v>11456</v>
      </c>
      <c r="H225" s="173" t="s">
        <v>3471</v>
      </c>
      <c r="I225" s="173" t="s">
        <v>11466</v>
      </c>
      <c r="J225" s="172" t="s">
        <v>11462</v>
      </c>
      <c r="K225" s="170" t="s">
        <v>2628</v>
      </c>
      <c r="L225" s="169"/>
    </row>
    <row r="226" spans="1:12" s="171" customFormat="1" hidden="1">
      <c r="A226" s="181" t="s">
        <v>3472</v>
      </c>
      <c r="B226" s="172" t="s">
        <v>11467</v>
      </c>
      <c r="C226" s="170"/>
      <c r="D226" s="171" t="s">
        <v>11468</v>
      </c>
      <c r="E226" s="171" t="s">
        <v>11455</v>
      </c>
      <c r="F226" s="172" t="s">
        <v>11469</v>
      </c>
      <c r="G226" s="171" t="s">
        <v>11456</v>
      </c>
      <c r="H226" s="173" t="s">
        <v>3476</v>
      </c>
      <c r="I226" s="173" t="s">
        <v>11470</v>
      </c>
      <c r="J226" s="172" t="s">
        <v>11471</v>
      </c>
      <c r="K226" s="170" t="s">
        <v>3182</v>
      </c>
      <c r="L226" s="169"/>
    </row>
    <row r="227" spans="1:12" s="171" customFormat="1" hidden="1">
      <c r="A227" s="181" t="s">
        <v>3477</v>
      </c>
      <c r="B227" s="169" t="s">
        <v>11472</v>
      </c>
      <c r="C227" s="170"/>
      <c r="D227" s="171" t="s">
        <v>11473</v>
      </c>
      <c r="E227" s="171" t="s">
        <v>11455</v>
      </c>
      <c r="F227" s="172" t="s">
        <v>11474</v>
      </c>
      <c r="G227" s="171" t="s">
        <v>11456</v>
      </c>
      <c r="H227" s="173" t="s">
        <v>3481</v>
      </c>
      <c r="I227" s="173" t="s">
        <v>11475</v>
      </c>
      <c r="J227" s="169" t="s">
        <v>11476</v>
      </c>
      <c r="K227" s="170" t="s">
        <v>2628</v>
      </c>
      <c r="L227" s="169"/>
    </row>
    <row r="228" spans="1:12" s="171" customFormat="1" hidden="1">
      <c r="A228" s="181" t="s">
        <v>3482</v>
      </c>
      <c r="B228" s="169" t="s">
        <v>11477</v>
      </c>
      <c r="C228" s="170"/>
      <c r="D228" s="171" t="s">
        <v>11478</v>
      </c>
      <c r="E228" s="171" t="s">
        <v>11455</v>
      </c>
      <c r="F228" s="172" t="s">
        <v>11479</v>
      </c>
      <c r="G228" s="171" t="s">
        <v>11456</v>
      </c>
      <c r="H228" s="173" t="s">
        <v>3486</v>
      </c>
      <c r="I228" s="173" t="s">
        <v>11480</v>
      </c>
      <c r="J228" s="169" t="s">
        <v>11477</v>
      </c>
      <c r="K228" s="170" t="s">
        <v>2624</v>
      </c>
      <c r="L228" s="169" t="s">
        <v>11481</v>
      </c>
    </row>
    <row r="229" spans="1:12" s="171" customFormat="1" hidden="1">
      <c r="A229" s="181" t="s">
        <v>3488</v>
      </c>
      <c r="B229" s="169" t="s">
        <v>11482</v>
      </c>
      <c r="C229" s="170"/>
      <c r="D229" s="171" t="s">
        <v>11483</v>
      </c>
      <c r="E229" s="171" t="s">
        <v>11484</v>
      </c>
      <c r="F229" s="172"/>
      <c r="G229" s="171" t="s">
        <v>11485</v>
      </c>
      <c r="H229" s="173" t="s">
        <v>3493</v>
      </c>
      <c r="I229" s="173"/>
      <c r="J229" s="169" t="s">
        <v>11482</v>
      </c>
      <c r="K229" s="170" t="s">
        <v>3182</v>
      </c>
      <c r="L229" s="169" t="s">
        <v>10970</v>
      </c>
    </row>
    <row r="230" spans="1:12" s="171" customFormat="1" hidden="1">
      <c r="A230" s="181" t="s">
        <v>3494</v>
      </c>
      <c r="B230" s="172" t="s">
        <v>3495</v>
      </c>
      <c r="C230" s="170"/>
      <c r="D230" s="171" t="s">
        <v>11486</v>
      </c>
      <c r="E230" s="171" t="s">
        <v>11484</v>
      </c>
      <c r="F230" s="172" t="s">
        <v>655</v>
      </c>
      <c r="G230" s="171" t="s">
        <v>11487</v>
      </c>
      <c r="H230" s="173" t="s">
        <v>11488</v>
      </c>
      <c r="I230" s="173" t="s">
        <v>655</v>
      </c>
      <c r="J230" s="172" t="s">
        <v>3495</v>
      </c>
      <c r="K230" s="170" t="s">
        <v>2668</v>
      </c>
      <c r="L230" s="169"/>
    </row>
    <row r="231" spans="1:12" s="171" customFormat="1" hidden="1">
      <c r="A231" s="181" t="s">
        <v>3497</v>
      </c>
      <c r="B231" s="172" t="s">
        <v>3498</v>
      </c>
      <c r="C231" s="170"/>
      <c r="D231" s="171" t="s">
        <v>11489</v>
      </c>
      <c r="E231" s="171" t="s">
        <v>11484</v>
      </c>
      <c r="F231" s="172" t="s">
        <v>1705</v>
      </c>
      <c r="G231" s="171" t="s">
        <v>11487</v>
      </c>
      <c r="H231" s="173" t="s">
        <v>1707</v>
      </c>
      <c r="I231" s="173" t="s">
        <v>1705</v>
      </c>
      <c r="J231" s="172" t="s">
        <v>3498</v>
      </c>
      <c r="K231" s="170" t="s">
        <v>2668</v>
      </c>
      <c r="L231" s="169"/>
    </row>
    <row r="232" spans="1:12" s="171" customFormat="1" hidden="1">
      <c r="A232" s="181" t="s">
        <v>3500</v>
      </c>
      <c r="B232" s="172" t="s">
        <v>3501</v>
      </c>
      <c r="C232" s="170"/>
      <c r="D232" s="171" t="s">
        <v>11490</v>
      </c>
      <c r="E232" s="171" t="s">
        <v>11484</v>
      </c>
      <c r="F232" s="172" t="s">
        <v>11491</v>
      </c>
      <c r="G232" s="171" t="s">
        <v>11487</v>
      </c>
      <c r="H232" s="173" t="s">
        <v>11492</v>
      </c>
      <c r="I232" s="173" t="s">
        <v>11493</v>
      </c>
      <c r="J232" s="172" t="s">
        <v>3501</v>
      </c>
      <c r="K232" s="170" t="s">
        <v>2668</v>
      </c>
      <c r="L232" s="169"/>
    </row>
    <row r="233" spans="1:12" s="171" customFormat="1" hidden="1">
      <c r="A233" s="181" t="s">
        <v>3505</v>
      </c>
      <c r="B233" s="172" t="s">
        <v>3506</v>
      </c>
      <c r="C233" s="170"/>
      <c r="D233" s="171" t="s">
        <v>11494</v>
      </c>
      <c r="E233" s="171" t="s">
        <v>11484</v>
      </c>
      <c r="F233" s="172" t="s">
        <v>11495</v>
      </c>
      <c r="G233" s="171" t="s">
        <v>11487</v>
      </c>
      <c r="H233" s="173" t="s">
        <v>3509</v>
      </c>
      <c r="I233" s="173" t="s">
        <v>11496</v>
      </c>
      <c r="J233" s="172" t="s">
        <v>3506</v>
      </c>
      <c r="K233" s="170" t="s">
        <v>3435</v>
      </c>
      <c r="L233" s="169"/>
    </row>
    <row r="234" spans="1:12" s="171" customFormat="1" hidden="1">
      <c r="A234" s="181" t="s">
        <v>3510</v>
      </c>
      <c r="B234" s="172" t="s">
        <v>3511</v>
      </c>
      <c r="C234" s="170"/>
      <c r="D234" s="171" t="s">
        <v>11497</v>
      </c>
      <c r="E234" s="171" t="s">
        <v>11484</v>
      </c>
      <c r="F234" s="172" t="s">
        <v>11498</v>
      </c>
      <c r="G234" s="171" t="s">
        <v>11487</v>
      </c>
      <c r="H234" s="173" t="s">
        <v>3514</v>
      </c>
      <c r="I234" s="173" t="s">
        <v>11499</v>
      </c>
      <c r="J234" s="172" t="s">
        <v>3511</v>
      </c>
      <c r="K234" s="170" t="s">
        <v>3435</v>
      </c>
      <c r="L234" s="169"/>
    </row>
    <row r="235" spans="1:12" s="171" customFormat="1" ht="31.5" hidden="1">
      <c r="A235" s="181" t="s">
        <v>3515</v>
      </c>
      <c r="B235" s="172" t="s">
        <v>3516</v>
      </c>
      <c r="C235" s="170"/>
      <c r="D235" s="171" t="s">
        <v>11500</v>
      </c>
      <c r="E235" s="171" t="s">
        <v>11484</v>
      </c>
      <c r="F235" s="172" t="s">
        <v>11501</v>
      </c>
      <c r="G235" s="171" t="s">
        <v>11487</v>
      </c>
      <c r="H235" s="173" t="s">
        <v>3519</v>
      </c>
      <c r="I235" s="173" t="s">
        <v>11502</v>
      </c>
      <c r="J235" s="172" t="s">
        <v>3516</v>
      </c>
      <c r="K235" s="170" t="s">
        <v>3435</v>
      </c>
      <c r="L235" s="169"/>
    </row>
    <row r="236" spans="1:12" s="171" customFormat="1" hidden="1">
      <c r="A236" s="181" t="s">
        <v>3520</v>
      </c>
      <c r="B236" s="172" t="s">
        <v>11306</v>
      </c>
      <c r="C236" s="170"/>
      <c r="D236" s="171" t="s">
        <v>11307</v>
      </c>
      <c r="E236" s="171" t="s">
        <v>11503</v>
      </c>
      <c r="F236" s="172"/>
      <c r="G236" s="171" t="s">
        <v>11504</v>
      </c>
      <c r="H236" s="173" t="s">
        <v>3234</v>
      </c>
      <c r="I236" s="173"/>
      <c r="J236" s="172" t="s">
        <v>11306</v>
      </c>
      <c r="K236" s="170" t="s">
        <v>3182</v>
      </c>
      <c r="L236" s="169" t="s">
        <v>10970</v>
      </c>
    </row>
    <row r="237" spans="1:12" s="171" customFormat="1" ht="63" hidden="1">
      <c r="A237" s="181" t="s">
        <v>3523</v>
      </c>
      <c r="B237" s="180" t="s">
        <v>11314</v>
      </c>
      <c r="C237" s="170"/>
      <c r="D237" s="173" t="s">
        <v>11315</v>
      </c>
      <c r="E237" s="171" t="s">
        <v>11503</v>
      </c>
      <c r="F237" s="172" t="s">
        <v>11505</v>
      </c>
      <c r="G237" s="171" t="s">
        <v>11504</v>
      </c>
      <c r="H237" s="173" t="s">
        <v>3355</v>
      </c>
      <c r="I237" s="173" t="s">
        <v>3354</v>
      </c>
      <c r="J237" s="180" t="s">
        <v>11314</v>
      </c>
      <c r="K237" s="170" t="s">
        <v>3182</v>
      </c>
      <c r="L237" s="169" t="s">
        <v>11320</v>
      </c>
    </row>
    <row r="238" spans="1:12" s="171" customFormat="1" hidden="1">
      <c r="A238" s="181" t="s">
        <v>3525</v>
      </c>
      <c r="B238" s="169" t="s">
        <v>11506</v>
      </c>
      <c r="C238" s="170"/>
      <c r="D238" s="171" t="s">
        <v>11507</v>
      </c>
      <c r="E238" s="171" t="s">
        <v>11503</v>
      </c>
      <c r="F238" s="172" t="s">
        <v>11508</v>
      </c>
      <c r="G238" s="171" t="s">
        <v>11504</v>
      </c>
      <c r="H238" s="173" t="s">
        <v>3529</v>
      </c>
      <c r="I238" s="173" t="s">
        <v>11509</v>
      </c>
      <c r="J238" s="169" t="s">
        <v>11506</v>
      </c>
      <c r="K238" s="170" t="s">
        <v>2883</v>
      </c>
      <c r="L238" s="169"/>
    </row>
    <row r="239" spans="1:12" s="171" customFormat="1" ht="31.5" hidden="1">
      <c r="A239" s="181" t="s">
        <v>3530</v>
      </c>
      <c r="B239" s="169" t="s">
        <v>11510</v>
      </c>
      <c r="C239" s="170"/>
      <c r="D239" s="171" t="s">
        <v>11511</v>
      </c>
      <c r="E239" s="171" t="s">
        <v>11503</v>
      </c>
      <c r="F239" s="172" t="s">
        <v>11512</v>
      </c>
      <c r="G239" s="171" t="s">
        <v>11504</v>
      </c>
      <c r="H239" s="173" t="s">
        <v>3534</v>
      </c>
      <c r="I239" s="173" t="s">
        <v>11513</v>
      </c>
      <c r="J239" s="169" t="s">
        <v>11510</v>
      </c>
      <c r="K239" s="171" t="s">
        <v>3535</v>
      </c>
      <c r="L239" s="169" t="s">
        <v>11514</v>
      </c>
    </row>
    <row r="240" spans="1:12" s="171" customFormat="1" ht="31.5" hidden="1">
      <c r="A240" s="181" t="s">
        <v>3537</v>
      </c>
      <c r="B240" s="172" t="s">
        <v>11515</v>
      </c>
      <c r="C240" s="170"/>
      <c r="D240" s="171" t="s">
        <v>11516</v>
      </c>
      <c r="E240" s="171" t="s">
        <v>11503</v>
      </c>
      <c r="F240" s="172" t="s">
        <v>3540</v>
      </c>
      <c r="G240" s="171" t="s">
        <v>11504</v>
      </c>
      <c r="H240" s="173" t="s">
        <v>3541</v>
      </c>
      <c r="I240" s="173" t="s">
        <v>3540</v>
      </c>
      <c r="J240" s="172" t="s">
        <v>11515</v>
      </c>
      <c r="K240" s="170" t="s">
        <v>2603</v>
      </c>
      <c r="L240" s="169" t="s">
        <v>11517</v>
      </c>
    </row>
    <row r="241" spans="1:12" s="171" customFormat="1" ht="31.5" hidden="1">
      <c r="A241" s="181" t="s">
        <v>3543</v>
      </c>
      <c r="B241" s="180" t="s">
        <v>11333</v>
      </c>
      <c r="C241" s="170"/>
      <c r="D241" s="173" t="s">
        <v>11518</v>
      </c>
      <c r="E241" s="171" t="s">
        <v>11503</v>
      </c>
      <c r="F241" s="172" t="s">
        <v>11519</v>
      </c>
      <c r="G241" s="171" t="s">
        <v>11504</v>
      </c>
      <c r="H241" s="173" t="s">
        <v>3546</v>
      </c>
      <c r="I241" s="173" t="s">
        <v>11520</v>
      </c>
      <c r="J241" s="180" t="s">
        <v>3270</v>
      </c>
      <c r="K241" s="170" t="s">
        <v>2789</v>
      </c>
      <c r="L241" s="169" t="s">
        <v>11338</v>
      </c>
    </row>
    <row r="242" spans="1:12" s="171" customFormat="1" ht="47.25" hidden="1">
      <c r="A242" s="181" t="s">
        <v>3547</v>
      </c>
      <c r="B242" s="180" t="s">
        <v>11344</v>
      </c>
      <c r="C242" s="170"/>
      <c r="D242" s="173" t="s">
        <v>11345</v>
      </c>
      <c r="E242" s="171" t="s">
        <v>11503</v>
      </c>
      <c r="F242" s="172" t="s">
        <v>11521</v>
      </c>
      <c r="G242" s="171" t="s">
        <v>11504</v>
      </c>
      <c r="H242" s="173" t="s">
        <v>3549</v>
      </c>
      <c r="I242" s="173" t="s">
        <v>2123</v>
      </c>
      <c r="J242" s="180" t="s">
        <v>11344</v>
      </c>
      <c r="K242" s="170" t="s">
        <v>2603</v>
      </c>
      <c r="L242" s="169" t="s">
        <v>11349</v>
      </c>
    </row>
    <row r="243" spans="1:12" s="171" customFormat="1" ht="63" hidden="1">
      <c r="A243" s="181" t="s">
        <v>3550</v>
      </c>
      <c r="B243" s="180" t="s">
        <v>11522</v>
      </c>
      <c r="C243" s="170"/>
      <c r="D243" s="173" t="s">
        <v>11523</v>
      </c>
      <c r="E243" s="171" t="s">
        <v>11503</v>
      </c>
      <c r="F243" s="172" t="s">
        <v>11524</v>
      </c>
      <c r="G243" s="171" t="s">
        <v>11504</v>
      </c>
      <c r="H243" s="173" t="s">
        <v>3554</v>
      </c>
      <c r="I243" s="173" t="s">
        <v>11525</v>
      </c>
      <c r="J243" s="180" t="s">
        <v>11522</v>
      </c>
      <c r="K243" s="170" t="s">
        <v>11369</v>
      </c>
      <c r="L243" s="169" t="s">
        <v>11526</v>
      </c>
    </row>
    <row r="244" spans="1:12" s="171" customFormat="1" hidden="1">
      <c r="A244" s="181" t="s">
        <v>3556</v>
      </c>
      <c r="B244" s="180" t="s">
        <v>11527</v>
      </c>
      <c r="C244" s="170"/>
      <c r="D244" s="173" t="s">
        <v>11528</v>
      </c>
      <c r="E244" s="171" t="s">
        <v>11503</v>
      </c>
      <c r="F244" s="172" t="s">
        <v>11529</v>
      </c>
      <c r="G244" s="171" t="s">
        <v>11504</v>
      </c>
      <c r="H244" s="173" t="s">
        <v>3560</v>
      </c>
      <c r="I244" s="173" t="s">
        <v>11530</v>
      </c>
      <c r="J244" s="180" t="s">
        <v>11527</v>
      </c>
      <c r="K244" s="170" t="s">
        <v>2603</v>
      </c>
      <c r="L244" s="169" t="s">
        <v>11531</v>
      </c>
    </row>
    <row r="245" spans="1:12" s="171" customFormat="1" ht="47.25" hidden="1">
      <c r="A245" s="181" t="s">
        <v>3562</v>
      </c>
      <c r="B245" s="180" t="s">
        <v>11339</v>
      </c>
      <c r="C245" s="170"/>
      <c r="D245" s="171" t="s">
        <v>11532</v>
      </c>
      <c r="E245" s="171" t="s">
        <v>11503</v>
      </c>
      <c r="F245" s="172" t="s">
        <v>3563</v>
      </c>
      <c r="G245" s="171" t="s">
        <v>11504</v>
      </c>
      <c r="H245" s="173" t="s">
        <v>3564</v>
      </c>
      <c r="I245" s="173" t="s">
        <v>3563</v>
      </c>
      <c r="J245" s="180" t="s">
        <v>11339</v>
      </c>
      <c r="K245" s="170" t="s">
        <v>2610</v>
      </c>
      <c r="L245" s="169" t="s">
        <v>11343</v>
      </c>
    </row>
    <row r="246" spans="1:12" s="171" customFormat="1" ht="47.25" hidden="1">
      <c r="A246" s="181" t="s">
        <v>3565</v>
      </c>
      <c r="B246" s="172" t="s">
        <v>11533</v>
      </c>
      <c r="C246" s="170"/>
      <c r="D246" s="171" t="s">
        <v>11331</v>
      </c>
      <c r="E246" s="171" t="s">
        <v>11534</v>
      </c>
      <c r="F246" s="172" t="s">
        <v>2090</v>
      </c>
      <c r="G246" s="171" t="s">
        <v>11504</v>
      </c>
      <c r="H246" s="173" t="s">
        <v>3566</v>
      </c>
      <c r="I246" s="173" t="s">
        <v>2090</v>
      </c>
      <c r="J246" s="172" t="s">
        <v>11330</v>
      </c>
      <c r="K246" s="170" t="s">
        <v>3182</v>
      </c>
      <c r="L246" s="169" t="s">
        <v>11535</v>
      </c>
    </row>
    <row r="247" spans="1:12" s="171" customFormat="1" hidden="1">
      <c r="A247" s="181" t="s">
        <v>3568</v>
      </c>
      <c r="B247" s="180" t="s">
        <v>11536</v>
      </c>
      <c r="C247" s="170"/>
      <c r="D247" s="173" t="s">
        <v>11537</v>
      </c>
      <c r="E247" s="171" t="s">
        <v>11503</v>
      </c>
      <c r="F247" s="172" t="s">
        <v>11538</v>
      </c>
      <c r="G247" s="171" t="s">
        <v>11504</v>
      </c>
      <c r="H247" s="173" t="s">
        <v>3572</v>
      </c>
      <c r="I247" s="173" t="s">
        <v>11539</v>
      </c>
      <c r="J247" s="180" t="s">
        <v>11536</v>
      </c>
      <c r="K247" s="170" t="s">
        <v>11369</v>
      </c>
      <c r="L247" s="169" t="s">
        <v>11370</v>
      </c>
    </row>
    <row r="248" spans="1:12" s="171" customFormat="1" hidden="1">
      <c r="A248" s="181" t="s">
        <v>3573</v>
      </c>
      <c r="B248" s="169" t="s">
        <v>11540</v>
      </c>
      <c r="C248" s="170"/>
      <c r="D248" s="171" t="s">
        <v>11541</v>
      </c>
      <c r="E248" s="171" t="s">
        <v>11542</v>
      </c>
      <c r="F248" s="169" t="s">
        <v>11543</v>
      </c>
      <c r="G248" s="171" t="s">
        <v>11504</v>
      </c>
      <c r="H248" s="173" t="s">
        <v>3577</v>
      </c>
      <c r="I248" s="173" t="s">
        <v>11544</v>
      </c>
      <c r="J248" s="169" t="s">
        <v>11540</v>
      </c>
      <c r="K248" s="171" t="s">
        <v>11545</v>
      </c>
      <c r="L248" s="169" t="s">
        <v>11546</v>
      </c>
    </row>
    <row r="249" spans="1:12" s="171" customFormat="1" hidden="1">
      <c r="A249" s="181" t="s">
        <v>3580</v>
      </c>
      <c r="B249" s="180" t="s">
        <v>11547</v>
      </c>
      <c r="C249" s="170"/>
      <c r="D249" s="173" t="s">
        <v>11548</v>
      </c>
      <c r="E249" s="171" t="s">
        <v>11503</v>
      </c>
      <c r="F249" s="180" t="s">
        <v>11549</v>
      </c>
      <c r="G249" s="171" t="s">
        <v>11504</v>
      </c>
      <c r="H249" s="173" t="s">
        <v>3584</v>
      </c>
      <c r="I249" s="173" t="s">
        <v>11550</v>
      </c>
      <c r="J249" s="180" t="s">
        <v>11551</v>
      </c>
      <c r="K249" s="170" t="s">
        <v>11369</v>
      </c>
      <c r="L249" s="169" t="s">
        <v>11370</v>
      </c>
    </row>
    <row r="250" spans="1:12" s="171" customFormat="1" hidden="1">
      <c r="A250" s="181" t="s">
        <v>3585</v>
      </c>
      <c r="B250" s="169" t="s">
        <v>11552</v>
      </c>
      <c r="C250" s="170"/>
      <c r="D250" s="171" t="s">
        <v>11553</v>
      </c>
      <c r="E250" s="171" t="s">
        <v>11503</v>
      </c>
      <c r="F250" s="169" t="s">
        <v>11554</v>
      </c>
      <c r="G250" s="171" t="s">
        <v>11504</v>
      </c>
      <c r="H250" s="173" t="s">
        <v>3589</v>
      </c>
      <c r="I250" s="173" t="s">
        <v>11555</v>
      </c>
      <c r="J250" s="169" t="s">
        <v>11552</v>
      </c>
      <c r="K250" s="171" t="s">
        <v>11545</v>
      </c>
      <c r="L250" s="169" t="s">
        <v>11546</v>
      </c>
    </row>
    <row r="251" spans="1:12" s="171" customFormat="1" hidden="1">
      <c r="A251" s="181" t="s">
        <v>3590</v>
      </c>
      <c r="B251" s="172" t="s">
        <v>11556</v>
      </c>
      <c r="C251" s="170"/>
      <c r="D251" s="171" t="s">
        <v>11307</v>
      </c>
      <c r="E251" s="171" t="s">
        <v>3592</v>
      </c>
      <c r="F251" s="169" t="s">
        <v>11557</v>
      </c>
      <c r="G251" s="171" t="s">
        <v>11558</v>
      </c>
      <c r="H251" s="173" t="s">
        <v>3234</v>
      </c>
      <c r="I251" s="173" t="s">
        <v>11559</v>
      </c>
      <c r="J251" s="172" t="s">
        <v>11556</v>
      </c>
      <c r="K251" s="170" t="s">
        <v>3182</v>
      </c>
      <c r="L251" s="169" t="s">
        <v>10970</v>
      </c>
    </row>
    <row r="252" spans="1:12" s="171" customFormat="1" hidden="1">
      <c r="A252" s="181" t="s">
        <v>3595</v>
      </c>
      <c r="B252" s="172" t="s">
        <v>11306</v>
      </c>
      <c r="C252" s="170"/>
      <c r="D252" s="171" t="s">
        <v>11560</v>
      </c>
      <c r="E252" s="171" t="s">
        <v>3592</v>
      </c>
      <c r="F252" s="169" t="s">
        <v>11561</v>
      </c>
      <c r="G252" s="171" t="s">
        <v>11558</v>
      </c>
      <c r="H252" s="173" t="s">
        <v>3598</v>
      </c>
      <c r="I252" s="173" t="s">
        <v>11562</v>
      </c>
      <c r="J252" s="172" t="s">
        <v>11306</v>
      </c>
      <c r="K252" s="170" t="s">
        <v>3182</v>
      </c>
      <c r="L252" s="169" t="s">
        <v>10970</v>
      </c>
    </row>
    <row r="253" spans="1:12" s="171" customFormat="1" hidden="1">
      <c r="A253" s="181" t="s">
        <v>3599</v>
      </c>
      <c r="B253" s="180" t="s">
        <v>11314</v>
      </c>
      <c r="C253" s="170"/>
      <c r="D253" s="173" t="s">
        <v>11315</v>
      </c>
      <c r="E253" s="171" t="s">
        <v>3592</v>
      </c>
      <c r="F253" s="180" t="s">
        <v>11505</v>
      </c>
      <c r="G253" s="171" t="s">
        <v>11558</v>
      </c>
      <c r="H253" s="173" t="s">
        <v>3355</v>
      </c>
      <c r="I253" s="173" t="s">
        <v>3354</v>
      </c>
      <c r="J253" s="180" t="s">
        <v>11314</v>
      </c>
      <c r="K253" s="170" t="s">
        <v>3182</v>
      </c>
      <c r="L253" s="169"/>
    </row>
    <row r="254" spans="1:12" s="171" customFormat="1" hidden="1">
      <c r="A254" s="181" t="s">
        <v>3600</v>
      </c>
      <c r="B254" s="169" t="s">
        <v>11506</v>
      </c>
      <c r="C254" s="170"/>
      <c r="D254" s="171" t="s">
        <v>11507</v>
      </c>
      <c r="E254" s="171" t="s">
        <v>3592</v>
      </c>
      <c r="F254" s="172" t="s">
        <v>11508</v>
      </c>
      <c r="G254" s="171" t="s">
        <v>11558</v>
      </c>
      <c r="H254" s="173" t="s">
        <v>3529</v>
      </c>
      <c r="I254" s="173" t="s">
        <v>11509</v>
      </c>
      <c r="J254" s="169" t="s">
        <v>11506</v>
      </c>
      <c r="K254" s="170" t="s">
        <v>2883</v>
      </c>
      <c r="L254" s="169"/>
    </row>
    <row r="255" spans="1:12" s="171" customFormat="1" hidden="1">
      <c r="A255" s="181" t="s">
        <v>3601</v>
      </c>
      <c r="B255" s="169" t="s">
        <v>11563</v>
      </c>
      <c r="C255" s="170"/>
      <c r="D255" s="171" t="s">
        <v>11564</v>
      </c>
      <c r="E255" s="171" t="s">
        <v>3592</v>
      </c>
      <c r="F255" s="172" t="s">
        <v>11565</v>
      </c>
      <c r="G255" s="171" t="s">
        <v>11558</v>
      </c>
      <c r="H255" s="173" t="s">
        <v>3605</v>
      </c>
      <c r="I255" s="173" t="s">
        <v>11566</v>
      </c>
      <c r="J255" s="169" t="s">
        <v>11563</v>
      </c>
      <c r="K255" s="170" t="s">
        <v>2603</v>
      </c>
      <c r="L255" s="169" t="s">
        <v>11567</v>
      </c>
    </row>
    <row r="256" spans="1:12" s="171" customFormat="1" ht="31.5" hidden="1">
      <c r="A256" s="181" t="s">
        <v>3607</v>
      </c>
      <c r="B256" s="169" t="s">
        <v>11510</v>
      </c>
      <c r="C256" s="170"/>
      <c r="D256" s="171" t="s">
        <v>11511</v>
      </c>
      <c r="E256" s="171" t="s">
        <v>3592</v>
      </c>
      <c r="F256" s="172" t="s">
        <v>11512</v>
      </c>
      <c r="G256" s="171" t="s">
        <v>11558</v>
      </c>
      <c r="H256" s="173" t="s">
        <v>3534</v>
      </c>
      <c r="I256" s="173" t="s">
        <v>11513</v>
      </c>
      <c r="J256" s="169" t="s">
        <v>11510</v>
      </c>
      <c r="K256" s="171" t="s">
        <v>3535</v>
      </c>
      <c r="L256" s="169" t="s">
        <v>11514</v>
      </c>
    </row>
    <row r="257" spans="1:12" s="171" customFormat="1" ht="31.5" hidden="1">
      <c r="A257" s="181" t="s">
        <v>3608</v>
      </c>
      <c r="B257" s="172" t="s">
        <v>11515</v>
      </c>
      <c r="C257" s="170"/>
      <c r="D257" s="171" t="s">
        <v>11516</v>
      </c>
      <c r="E257" s="171" t="s">
        <v>3592</v>
      </c>
      <c r="F257" s="172" t="s">
        <v>3540</v>
      </c>
      <c r="G257" s="171" t="s">
        <v>11558</v>
      </c>
      <c r="H257" s="173" t="s">
        <v>3541</v>
      </c>
      <c r="I257" s="173" t="s">
        <v>3540</v>
      </c>
      <c r="J257" s="172" t="s">
        <v>11515</v>
      </c>
      <c r="K257" s="170" t="s">
        <v>2603</v>
      </c>
      <c r="L257" s="169"/>
    </row>
    <row r="258" spans="1:12" s="171" customFormat="1" hidden="1">
      <c r="A258" s="181" t="s">
        <v>3609</v>
      </c>
      <c r="B258" s="180" t="s">
        <v>3270</v>
      </c>
      <c r="C258" s="170"/>
      <c r="D258" s="173" t="s">
        <v>11518</v>
      </c>
      <c r="E258" s="171" t="s">
        <v>3592</v>
      </c>
      <c r="F258" s="172" t="s">
        <v>11519</v>
      </c>
      <c r="G258" s="171" t="s">
        <v>11558</v>
      </c>
      <c r="H258" s="173" t="s">
        <v>3546</v>
      </c>
      <c r="I258" s="173" t="s">
        <v>11520</v>
      </c>
      <c r="J258" s="180" t="s">
        <v>11333</v>
      </c>
      <c r="K258" s="170" t="s">
        <v>2789</v>
      </c>
      <c r="L258" s="169"/>
    </row>
    <row r="259" spans="1:12" s="171" customFormat="1" ht="31.5" hidden="1">
      <c r="A259" s="181" t="s">
        <v>3610</v>
      </c>
      <c r="B259" s="180" t="s">
        <v>11344</v>
      </c>
      <c r="C259" s="170"/>
      <c r="D259" s="173" t="s">
        <v>11345</v>
      </c>
      <c r="E259" s="171" t="s">
        <v>3592</v>
      </c>
      <c r="F259" s="172" t="s">
        <v>2123</v>
      </c>
      <c r="G259" s="171" t="s">
        <v>11558</v>
      </c>
      <c r="H259" s="173" t="s">
        <v>3549</v>
      </c>
      <c r="I259" s="173" t="s">
        <v>2123</v>
      </c>
      <c r="J259" s="180" t="s">
        <v>11344</v>
      </c>
      <c r="K259" s="170" t="s">
        <v>2603</v>
      </c>
      <c r="L259" s="169" t="s">
        <v>11568</v>
      </c>
    </row>
    <row r="260" spans="1:12" s="171" customFormat="1" hidden="1">
      <c r="A260" s="181" t="s">
        <v>3612</v>
      </c>
      <c r="B260" s="180" t="s">
        <v>11569</v>
      </c>
      <c r="C260" s="170"/>
      <c r="D260" s="171" t="s">
        <v>11532</v>
      </c>
      <c r="E260" s="171" t="s">
        <v>3592</v>
      </c>
      <c r="F260" s="172" t="s">
        <v>3563</v>
      </c>
      <c r="G260" s="171" t="s">
        <v>3594</v>
      </c>
      <c r="H260" s="173" t="s">
        <v>3564</v>
      </c>
      <c r="I260" s="173" t="s">
        <v>3563</v>
      </c>
      <c r="J260" s="180" t="s">
        <v>11569</v>
      </c>
      <c r="K260" s="170" t="s">
        <v>2610</v>
      </c>
      <c r="L260" s="169" t="s">
        <v>11570</v>
      </c>
    </row>
    <row r="261" spans="1:12" s="171" customFormat="1" hidden="1">
      <c r="A261" s="181" t="s">
        <v>3615</v>
      </c>
      <c r="B261" s="172" t="s">
        <v>11330</v>
      </c>
      <c r="C261" s="170"/>
      <c r="D261" s="171" t="s">
        <v>11331</v>
      </c>
      <c r="E261" s="171" t="s">
        <v>3592</v>
      </c>
      <c r="F261" s="172" t="s">
        <v>2090</v>
      </c>
      <c r="G261" s="171" t="s">
        <v>11558</v>
      </c>
      <c r="H261" s="173" t="s">
        <v>3566</v>
      </c>
      <c r="I261" s="173" t="s">
        <v>2090</v>
      </c>
      <c r="J261" s="172" t="s">
        <v>11330</v>
      </c>
      <c r="K261" s="170" t="s">
        <v>3182</v>
      </c>
      <c r="L261" s="169"/>
    </row>
    <row r="262" spans="1:12" s="171" customFormat="1" hidden="1">
      <c r="A262" s="181" t="s">
        <v>3616</v>
      </c>
      <c r="B262" s="180" t="s">
        <v>11536</v>
      </c>
      <c r="C262" s="170"/>
      <c r="D262" s="173" t="s">
        <v>11537</v>
      </c>
      <c r="E262" s="171" t="s">
        <v>3592</v>
      </c>
      <c r="F262" s="172" t="s">
        <v>11538</v>
      </c>
      <c r="G262" s="171" t="s">
        <v>11558</v>
      </c>
      <c r="H262" s="173" t="s">
        <v>3572</v>
      </c>
      <c r="I262" s="173" t="s">
        <v>11539</v>
      </c>
      <c r="J262" s="180" t="s">
        <v>11536</v>
      </c>
      <c r="K262" s="170" t="s">
        <v>11369</v>
      </c>
      <c r="L262" s="169" t="s">
        <v>11370</v>
      </c>
    </row>
    <row r="263" spans="1:12" s="171" customFormat="1" hidden="1">
      <c r="A263" s="181" t="s">
        <v>3617</v>
      </c>
      <c r="B263" s="169" t="s">
        <v>11540</v>
      </c>
      <c r="C263" s="170"/>
      <c r="D263" s="171" t="s">
        <v>11541</v>
      </c>
      <c r="E263" s="171" t="s">
        <v>3592</v>
      </c>
      <c r="F263" s="172" t="s">
        <v>11543</v>
      </c>
      <c r="G263" s="171" t="s">
        <v>11558</v>
      </c>
      <c r="H263" s="173" t="s">
        <v>3577</v>
      </c>
      <c r="I263" s="173" t="s">
        <v>11544</v>
      </c>
      <c r="J263" s="169" t="s">
        <v>11540</v>
      </c>
      <c r="K263" s="171" t="s">
        <v>11545</v>
      </c>
      <c r="L263" s="169" t="s">
        <v>11546</v>
      </c>
    </row>
    <row r="264" spans="1:12" s="171" customFormat="1" hidden="1">
      <c r="A264" s="181" t="s">
        <v>3618</v>
      </c>
      <c r="B264" s="180" t="s">
        <v>11547</v>
      </c>
      <c r="C264" s="170"/>
      <c r="D264" s="173" t="s">
        <v>11548</v>
      </c>
      <c r="E264" s="171" t="s">
        <v>3592</v>
      </c>
      <c r="F264" s="172" t="s">
        <v>11549</v>
      </c>
      <c r="G264" s="171" t="s">
        <v>11571</v>
      </c>
      <c r="H264" s="173" t="s">
        <v>3584</v>
      </c>
      <c r="I264" s="173" t="s">
        <v>11550</v>
      </c>
      <c r="J264" s="180" t="s">
        <v>11547</v>
      </c>
      <c r="K264" s="170" t="s">
        <v>11572</v>
      </c>
      <c r="L264" s="169" t="s">
        <v>11370</v>
      </c>
    </row>
    <row r="265" spans="1:12" s="171" customFormat="1" hidden="1">
      <c r="A265" s="181" t="s">
        <v>3619</v>
      </c>
      <c r="B265" s="169" t="s">
        <v>11552</v>
      </c>
      <c r="C265" s="170"/>
      <c r="D265" s="171" t="s">
        <v>11553</v>
      </c>
      <c r="E265" s="171" t="s">
        <v>3592</v>
      </c>
      <c r="F265" s="172" t="s">
        <v>11554</v>
      </c>
      <c r="G265" s="171" t="s">
        <v>11558</v>
      </c>
      <c r="H265" s="173" t="s">
        <v>3589</v>
      </c>
      <c r="I265" s="173" t="s">
        <v>11555</v>
      </c>
      <c r="J265" s="169" t="s">
        <v>11552</v>
      </c>
      <c r="K265" s="171" t="s">
        <v>11573</v>
      </c>
      <c r="L265" s="169" t="s">
        <v>11546</v>
      </c>
    </row>
    <row r="266" spans="1:12" s="171" customFormat="1" hidden="1">
      <c r="A266" s="181" t="s">
        <v>3620</v>
      </c>
      <c r="B266" s="169" t="s">
        <v>11574</v>
      </c>
      <c r="C266" s="170"/>
      <c r="D266" s="171" t="s">
        <v>11575</v>
      </c>
      <c r="E266" s="171" t="s">
        <v>11576</v>
      </c>
      <c r="F266" s="172"/>
      <c r="G266" s="171" t="s">
        <v>11577</v>
      </c>
      <c r="H266" s="173" t="s">
        <v>3625</v>
      </c>
      <c r="I266" s="173"/>
      <c r="J266" s="169" t="s">
        <v>11574</v>
      </c>
      <c r="K266" s="170" t="s">
        <v>3182</v>
      </c>
      <c r="L266" s="169" t="s">
        <v>10970</v>
      </c>
    </row>
    <row r="267" spans="1:12" s="171" customFormat="1" hidden="1">
      <c r="A267" s="181" t="s">
        <v>3626</v>
      </c>
      <c r="B267" s="169" t="s">
        <v>10971</v>
      </c>
      <c r="C267" s="170"/>
      <c r="D267" s="171" t="s">
        <v>2602</v>
      </c>
      <c r="E267" s="171" t="s">
        <v>11576</v>
      </c>
      <c r="F267" s="172" t="s">
        <v>11578</v>
      </c>
      <c r="G267" s="171" t="s">
        <v>11577</v>
      </c>
      <c r="H267" s="173" t="s">
        <v>3185</v>
      </c>
      <c r="I267" s="173" t="s">
        <v>501</v>
      </c>
      <c r="J267" s="169" t="s">
        <v>10971</v>
      </c>
      <c r="K267" s="170" t="s">
        <v>2603</v>
      </c>
      <c r="L267" s="169" t="s">
        <v>11286</v>
      </c>
    </row>
    <row r="268" spans="1:12" s="171" customFormat="1" hidden="1">
      <c r="A268" s="181" t="s">
        <v>3628</v>
      </c>
      <c r="B268" s="169" t="s">
        <v>11579</v>
      </c>
      <c r="C268" s="170"/>
      <c r="D268" s="171" t="s">
        <v>11580</v>
      </c>
      <c r="E268" s="171" t="s">
        <v>11576</v>
      </c>
      <c r="F268" s="172" t="s">
        <v>11581</v>
      </c>
      <c r="G268" s="171" t="s">
        <v>11577</v>
      </c>
      <c r="H268" s="173" t="s">
        <v>3632</v>
      </c>
      <c r="I268" s="173" t="s">
        <v>11582</v>
      </c>
      <c r="J268" s="169" t="s">
        <v>11579</v>
      </c>
      <c r="K268" s="171" t="s">
        <v>2769</v>
      </c>
      <c r="L268" s="169"/>
    </row>
    <row r="269" spans="1:12" s="171" customFormat="1" hidden="1">
      <c r="A269" s="181" t="s">
        <v>3633</v>
      </c>
      <c r="B269" s="172" t="s">
        <v>11306</v>
      </c>
      <c r="C269" s="170"/>
      <c r="D269" s="171" t="s">
        <v>11307</v>
      </c>
      <c r="E269" s="171" t="s">
        <v>11576</v>
      </c>
      <c r="F269" s="172"/>
      <c r="G269" s="171" t="s">
        <v>11577</v>
      </c>
      <c r="H269" s="173" t="s">
        <v>3234</v>
      </c>
      <c r="I269" s="173"/>
      <c r="J269" s="172" t="s">
        <v>11306</v>
      </c>
      <c r="K269" s="170" t="s">
        <v>3182</v>
      </c>
      <c r="L269" s="169"/>
    </row>
    <row r="270" spans="1:12" s="171" customFormat="1" hidden="1">
      <c r="A270" s="181" t="s">
        <v>3634</v>
      </c>
      <c r="B270" s="180" t="s">
        <v>11536</v>
      </c>
      <c r="C270" s="170"/>
      <c r="D270" s="173" t="s">
        <v>11537</v>
      </c>
      <c r="E270" s="171" t="s">
        <v>11576</v>
      </c>
      <c r="F270" s="172" t="s">
        <v>11538</v>
      </c>
      <c r="G270" s="171" t="s">
        <v>11577</v>
      </c>
      <c r="H270" s="173" t="s">
        <v>3572</v>
      </c>
      <c r="I270" s="173" t="s">
        <v>11539</v>
      </c>
      <c r="J270" s="180" t="s">
        <v>11536</v>
      </c>
      <c r="K270" s="170" t="s">
        <v>11369</v>
      </c>
      <c r="L270" s="169" t="s">
        <v>11370</v>
      </c>
    </row>
    <row r="271" spans="1:12" s="171" customFormat="1" hidden="1">
      <c r="A271" s="181" t="s">
        <v>3635</v>
      </c>
      <c r="B271" s="169" t="s">
        <v>11583</v>
      </c>
      <c r="C271" s="170"/>
      <c r="D271" s="171" t="s">
        <v>11584</v>
      </c>
      <c r="E271" s="171" t="s">
        <v>11576</v>
      </c>
      <c r="F271" s="172" t="s">
        <v>11585</v>
      </c>
      <c r="G271" s="171" t="s">
        <v>11577</v>
      </c>
      <c r="H271" s="173" t="s">
        <v>3639</v>
      </c>
      <c r="I271" s="173" t="s">
        <v>11586</v>
      </c>
      <c r="J271" s="169" t="s">
        <v>11583</v>
      </c>
      <c r="K271" s="171" t="s">
        <v>3640</v>
      </c>
      <c r="L271" s="169"/>
    </row>
    <row r="272" spans="1:12" s="171" customFormat="1" hidden="1">
      <c r="A272" s="181" t="s">
        <v>3641</v>
      </c>
      <c r="B272" s="169" t="s">
        <v>11587</v>
      </c>
      <c r="C272" s="170"/>
      <c r="D272" s="171" t="s">
        <v>11588</v>
      </c>
      <c r="E272" s="171" t="s">
        <v>11576</v>
      </c>
      <c r="F272" s="172" t="s">
        <v>11589</v>
      </c>
      <c r="G272" s="171" t="s">
        <v>11577</v>
      </c>
      <c r="H272" s="173" t="s">
        <v>3645</v>
      </c>
      <c r="I272" s="173" t="s">
        <v>11590</v>
      </c>
      <c r="J272" s="169" t="s">
        <v>11587</v>
      </c>
      <c r="K272" s="171" t="s">
        <v>2616</v>
      </c>
      <c r="L272" s="169" t="s">
        <v>11591</v>
      </c>
    </row>
    <row r="273" spans="1:12" s="171" customFormat="1" ht="31.5" hidden="1">
      <c r="A273" s="181" t="s">
        <v>3647</v>
      </c>
      <c r="B273" s="169" t="s">
        <v>11592</v>
      </c>
      <c r="C273" s="170"/>
      <c r="D273" s="171" t="s">
        <v>11593</v>
      </c>
      <c r="E273" s="171" t="s">
        <v>11576</v>
      </c>
      <c r="F273" s="172" t="s">
        <v>11594</v>
      </c>
      <c r="G273" s="171" t="s">
        <v>11577</v>
      </c>
      <c r="H273" s="173" t="s">
        <v>3651</v>
      </c>
      <c r="I273" s="173" t="s">
        <v>11595</v>
      </c>
      <c r="J273" s="169" t="s">
        <v>11592</v>
      </c>
      <c r="K273" s="171" t="s">
        <v>3535</v>
      </c>
      <c r="L273" s="169" t="s">
        <v>11514</v>
      </c>
    </row>
    <row r="274" spans="1:12" s="171" customFormat="1" ht="31.5" hidden="1">
      <c r="A274" s="181" t="s">
        <v>3652</v>
      </c>
      <c r="B274" s="169" t="s">
        <v>11596</v>
      </c>
      <c r="C274" s="170"/>
      <c r="D274" s="171" t="s">
        <v>11597</v>
      </c>
      <c r="E274" s="171" t="s">
        <v>11576</v>
      </c>
      <c r="F274" s="172" t="s">
        <v>11598</v>
      </c>
      <c r="G274" s="171" t="s">
        <v>11577</v>
      </c>
      <c r="H274" s="173" t="s">
        <v>3656</v>
      </c>
      <c r="I274" s="173" t="s">
        <v>11599</v>
      </c>
      <c r="J274" s="169" t="s">
        <v>11596</v>
      </c>
      <c r="K274" s="171" t="s">
        <v>3535</v>
      </c>
      <c r="L274" s="169" t="s">
        <v>11514</v>
      </c>
    </row>
    <row r="275" spans="1:12" s="171" customFormat="1" ht="31.5" hidden="1">
      <c r="A275" s="181" t="s">
        <v>3657</v>
      </c>
      <c r="B275" s="169" t="s">
        <v>11600</v>
      </c>
      <c r="C275" s="170"/>
      <c r="D275" s="171" t="s">
        <v>11601</v>
      </c>
      <c r="E275" s="171" t="s">
        <v>11576</v>
      </c>
      <c r="F275" s="172" t="s">
        <v>11602</v>
      </c>
      <c r="G275" s="171" t="s">
        <v>11577</v>
      </c>
      <c r="H275" s="173" t="s">
        <v>3661</v>
      </c>
      <c r="I275" s="173" t="s">
        <v>11603</v>
      </c>
      <c r="J275" s="169" t="s">
        <v>11600</v>
      </c>
      <c r="K275" s="171" t="s">
        <v>2789</v>
      </c>
      <c r="L275" s="169"/>
    </row>
    <row r="276" spans="1:12" s="171" customFormat="1" hidden="1">
      <c r="A276" s="181" t="s">
        <v>3662</v>
      </c>
      <c r="B276" s="169" t="s">
        <v>11604</v>
      </c>
      <c r="C276" s="170"/>
      <c r="D276" s="171" t="s">
        <v>11605</v>
      </c>
      <c r="E276" s="171" t="s">
        <v>11576</v>
      </c>
      <c r="F276" s="172" t="s">
        <v>11606</v>
      </c>
      <c r="G276" s="171" t="s">
        <v>11577</v>
      </c>
      <c r="H276" s="173" t="s">
        <v>3666</v>
      </c>
      <c r="I276" s="173" t="s">
        <v>11607</v>
      </c>
      <c r="J276" s="169" t="s">
        <v>11604</v>
      </c>
      <c r="K276" s="170" t="s">
        <v>3314</v>
      </c>
      <c r="L276" s="169" t="s">
        <v>11370</v>
      </c>
    </row>
    <row r="277" spans="1:12" s="171" customFormat="1" hidden="1">
      <c r="A277" s="181" t="s">
        <v>3667</v>
      </c>
      <c r="B277" s="169" t="s">
        <v>11608</v>
      </c>
      <c r="C277" s="170"/>
      <c r="D277" s="171" t="s">
        <v>11609</v>
      </c>
      <c r="E277" s="171" t="s">
        <v>11576</v>
      </c>
      <c r="F277" s="172" t="s">
        <v>11610</v>
      </c>
      <c r="G277" s="171" t="s">
        <v>11577</v>
      </c>
      <c r="H277" s="173" t="s">
        <v>3671</v>
      </c>
      <c r="I277" s="173" t="s">
        <v>11611</v>
      </c>
      <c r="J277" s="169" t="s">
        <v>11612</v>
      </c>
      <c r="K277" s="170" t="s">
        <v>11369</v>
      </c>
      <c r="L277" s="169" t="s">
        <v>11370</v>
      </c>
    </row>
    <row r="278" spans="1:12" s="171" customFormat="1" hidden="1">
      <c r="A278" s="181" t="s">
        <v>3672</v>
      </c>
      <c r="B278" s="169" t="s">
        <v>11613</v>
      </c>
      <c r="C278" s="170"/>
      <c r="D278" s="171" t="s">
        <v>11614</v>
      </c>
      <c r="E278" s="171" t="s">
        <v>11576</v>
      </c>
      <c r="F278" s="172" t="s">
        <v>11615</v>
      </c>
      <c r="G278" s="171" t="s">
        <v>11577</v>
      </c>
      <c r="H278" s="173" t="s">
        <v>3676</v>
      </c>
      <c r="I278" s="173" t="s">
        <v>11616</v>
      </c>
      <c r="J278" s="169" t="s">
        <v>11617</v>
      </c>
      <c r="K278" s="170" t="s">
        <v>11369</v>
      </c>
      <c r="L278" s="169" t="s">
        <v>11370</v>
      </c>
    </row>
    <row r="279" spans="1:12" s="171" customFormat="1" hidden="1">
      <c r="A279" s="181" t="s">
        <v>3677</v>
      </c>
      <c r="B279" s="169" t="s">
        <v>11618</v>
      </c>
      <c r="C279" s="170"/>
      <c r="D279" s="171" t="s">
        <v>11619</v>
      </c>
      <c r="E279" s="171" t="s">
        <v>11576</v>
      </c>
      <c r="F279" s="172" t="s">
        <v>11620</v>
      </c>
      <c r="G279" s="171" t="s">
        <v>11577</v>
      </c>
      <c r="H279" s="173" t="s">
        <v>3681</v>
      </c>
      <c r="I279" s="173" t="s">
        <v>11621</v>
      </c>
      <c r="J279" s="169" t="s">
        <v>11618</v>
      </c>
      <c r="K279" s="170" t="s">
        <v>11369</v>
      </c>
      <c r="L279" s="169" t="s">
        <v>3315</v>
      </c>
    </row>
    <row r="280" spans="1:12" s="171" customFormat="1" hidden="1">
      <c r="A280" s="181" t="s">
        <v>3682</v>
      </c>
      <c r="B280" s="169" t="s">
        <v>11622</v>
      </c>
      <c r="C280" s="170"/>
      <c r="D280" s="171" t="s">
        <v>11623</v>
      </c>
      <c r="E280" s="171" t="s">
        <v>11624</v>
      </c>
      <c r="F280" s="172"/>
      <c r="G280" s="171" t="s">
        <v>3686</v>
      </c>
      <c r="H280" s="173" t="s">
        <v>3687</v>
      </c>
      <c r="I280" s="173"/>
      <c r="J280" s="169" t="s">
        <v>11622</v>
      </c>
      <c r="K280" s="170" t="s">
        <v>3182</v>
      </c>
      <c r="L280" s="169" t="s">
        <v>11308</v>
      </c>
    </row>
    <row r="281" spans="1:12" s="171" customFormat="1" hidden="1">
      <c r="A281" s="181" t="s">
        <v>3688</v>
      </c>
      <c r="B281" s="169" t="s">
        <v>11625</v>
      </c>
      <c r="C281" s="170"/>
      <c r="D281" s="171" t="s">
        <v>11626</v>
      </c>
      <c r="E281" s="171" t="s">
        <v>11627</v>
      </c>
      <c r="F281" s="172" t="s">
        <v>11628</v>
      </c>
      <c r="G281" s="171" t="s">
        <v>3686</v>
      </c>
      <c r="H281" s="173" t="s">
        <v>3692</v>
      </c>
      <c r="I281" s="173" t="s">
        <v>11629</v>
      </c>
      <c r="J281" s="169" t="s">
        <v>11625</v>
      </c>
      <c r="K281" s="170" t="s">
        <v>2603</v>
      </c>
      <c r="L281" s="169"/>
    </row>
    <row r="282" spans="1:12" s="171" customFormat="1" hidden="1">
      <c r="A282" s="181" t="s">
        <v>3693</v>
      </c>
      <c r="B282" s="169" t="s">
        <v>11630</v>
      </c>
      <c r="C282" s="170"/>
      <c r="D282" s="171" t="s">
        <v>11631</v>
      </c>
      <c r="E282" s="171" t="s">
        <v>11627</v>
      </c>
      <c r="F282" s="172" t="s">
        <v>11632</v>
      </c>
      <c r="G282" s="171" t="s">
        <v>3686</v>
      </c>
      <c r="H282" s="173" t="s">
        <v>3697</v>
      </c>
      <c r="I282" s="173" t="s">
        <v>11633</v>
      </c>
      <c r="J282" s="169" t="s">
        <v>11630</v>
      </c>
      <c r="K282" s="170" t="s">
        <v>11545</v>
      </c>
      <c r="L282" s="169"/>
    </row>
    <row r="283" spans="1:12" s="171" customFormat="1" hidden="1">
      <c r="A283" s="181" t="s">
        <v>3698</v>
      </c>
      <c r="B283" s="169" t="s">
        <v>11306</v>
      </c>
      <c r="C283" s="170"/>
      <c r="D283" s="171" t="s">
        <v>11575</v>
      </c>
      <c r="E283" s="171" t="s">
        <v>11627</v>
      </c>
      <c r="F283" s="172"/>
      <c r="G283" s="171" t="s">
        <v>3686</v>
      </c>
      <c r="H283" s="173" t="s">
        <v>3625</v>
      </c>
      <c r="I283" s="173"/>
      <c r="J283" s="169" t="s">
        <v>11306</v>
      </c>
      <c r="K283" s="170" t="s">
        <v>3182</v>
      </c>
      <c r="L283" s="169"/>
    </row>
    <row r="284" spans="1:12" s="171" customFormat="1" ht="31.5" hidden="1">
      <c r="A284" s="181" t="s">
        <v>3699</v>
      </c>
      <c r="B284" s="169" t="s">
        <v>11592</v>
      </c>
      <c r="C284" s="170"/>
      <c r="D284" s="171" t="s">
        <v>11593</v>
      </c>
      <c r="E284" s="171" t="s">
        <v>11627</v>
      </c>
      <c r="F284" s="172" t="s">
        <v>11594</v>
      </c>
      <c r="G284" s="171" t="s">
        <v>3686</v>
      </c>
      <c r="H284" s="173" t="s">
        <v>3651</v>
      </c>
      <c r="I284" s="173" t="s">
        <v>11595</v>
      </c>
      <c r="J284" s="169" t="s">
        <v>11592</v>
      </c>
      <c r="K284" s="171" t="s">
        <v>3535</v>
      </c>
      <c r="L284" s="169" t="s">
        <v>11514</v>
      </c>
    </row>
    <row r="285" spans="1:12" s="171" customFormat="1" ht="31.5" hidden="1">
      <c r="A285" s="181" t="s">
        <v>3700</v>
      </c>
      <c r="B285" s="169" t="s">
        <v>11596</v>
      </c>
      <c r="C285" s="170"/>
      <c r="D285" s="171" t="s">
        <v>11634</v>
      </c>
      <c r="E285" s="171" t="s">
        <v>11627</v>
      </c>
      <c r="F285" s="172" t="s">
        <v>11598</v>
      </c>
      <c r="G285" s="171" t="s">
        <v>3686</v>
      </c>
      <c r="H285" s="173" t="s">
        <v>3656</v>
      </c>
      <c r="I285" s="173" t="s">
        <v>11599</v>
      </c>
      <c r="J285" s="169" t="s">
        <v>11596</v>
      </c>
      <c r="K285" s="171" t="s">
        <v>3535</v>
      </c>
      <c r="L285" s="169" t="s">
        <v>11514</v>
      </c>
    </row>
    <row r="286" spans="1:12" s="171" customFormat="1" ht="31.5" hidden="1">
      <c r="A286" s="181" t="s">
        <v>3701</v>
      </c>
      <c r="B286" s="169" t="s">
        <v>11600</v>
      </c>
      <c r="C286" s="170"/>
      <c r="D286" s="171" t="s">
        <v>11601</v>
      </c>
      <c r="E286" s="171" t="s">
        <v>11627</v>
      </c>
      <c r="F286" s="172" t="s">
        <v>11602</v>
      </c>
      <c r="G286" s="171" t="s">
        <v>3686</v>
      </c>
      <c r="H286" s="173" t="s">
        <v>3661</v>
      </c>
      <c r="I286" s="173" t="s">
        <v>11603</v>
      </c>
      <c r="J286" s="169" t="s">
        <v>11600</v>
      </c>
      <c r="K286" s="171" t="s">
        <v>2789</v>
      </c>
      <c r="L286" s="169"/>
    </row>
    <row r="287" spans="1:12" s="171" customFormat="1" hidden="1">
      <c r="A287" s="181" t="s">
        <v>3702</v>
      </c>
      <c r="B287" s="169" t="s">
        <v>11583</v>
      </c>
      <c r="C287" s="170"/>
      <c r="D287" s="171" t="s">
        <v>11584</v>
      </c>
      <c r="E287" s="171" t="s">
        <v>11627</v>
      </c>
      <c r="F287" s="169" t="s">
        <v>11585</v>
      </c>
      <c r="G287" s="171" t="s">
        <v>3686</v>
      </c>
      <c r="H287" s="173" t="s">
        <v>3639</v>
      </c>
      <c r="I287" s="173" t="s">
        <v>11586</v>
      </c>
      <c r="J287" s="169" t="s">
        <v>11635</v>
      </c>
      <c r="K287" s="171" t="s">
        <v>3640</v>
      </c>
      <c r="L287" s="169"/>
    </row>
    <row r="288" spans="1:12" s="171" customFormat="1" hidden="1">
      <c r="A288" s="181" t="s">
        <v>3703</v>
      </c>
      <c r="B288" s="169" t="s">
        <v>11604</v>
      </c>
      <c r="C288" s="170"/>
      <c r="D288" s="171" t="s">
        <v>11605</v>
      </c>
      <c r="E288" s="171" t="s">
        <v>11627</v>
      </c>
      <c r="F288" s="172" t="s">
        <v>11606</v>
      </c>
      <c r="G288" s="171" t="s">
        <v>3686</v>
      </c>
      <c r="H288" s="173" t="s">
        <v>3666</v>
      </c>
      <c r="I288" s="173" t="s">
        <v>11607</v>
      </c>
      <c r="J288" s="169" t="s">
        <v>11604</v>
      </c>
      <c r="K288" s="170" t="s">
        <v>3314</v>
      </c>
      <c r="L288" s="169" t="s">
        <v>11370</v>
      </c>
    </row>
    <row r="289" spans="1:12" s="171" customFormat="1" hidden="1">
      <c r="A289" s="181" t="s">
        <v>3704</v>
      </c>
      <c r="B289" s="169" t="s">
        <v>11608</v>
      </c>
      <c r="C289" s="170"/>
      <c r="D289" s="171" t="s">
        <v>11609</v>
      </c>
      <c r="E289" s="171" t="s">
        <v>11627</v>
      </c>
      <c r="F289" s="172" t="s">
        <v>11610</v>
      </c>
      <c r="G289" s="171" t="s">
        <v>3686</v>
      </c>
      <c r="H289" s="173" t="s">
        <v>3671</v>
      </c>
      <c r="I289" s="173" t="s">
        <v>11611</v>
      </c>
      <c r="J289" s="169" t="s">
        <v>11608</v>
      </c>
      <c r="K289" s="170" t="s">
        <v>11369</v>
      </c>
      <c r="L289" s="169" t="s">
        <v>11370</v>
      </c>
    </row>
    <row r="290" spans="1:12" s="171" customFormat="1" hidden="1">
      <c r="A290" s="181" t="s">
        <v>3705</v>
      </c>
      <c r="B290" s="169" t="s">
        <v>11613</v>
      </c>
      <c r="C290" s="170"/>
      <c r="D290" s="171" t="s">
        <v>11614</v>
      </c>
      <c r="E290" s="171" t="s">
        <v>11627</v>
      </c>
      <c r="F290" s="172" t="s">
        <v>11615</v>
      </c>
      <c r="G290" s="171" t="s">
        <v>3686</v>
      </c>
      <c r="H290" s="173" t="s">
        <v>3676</v>
      </c>
      <c r="I290" s="173" t="s">
        <v>11616</v>
      </c>
      <c r="J290" s="169" t="s">
        <v>11613</v>
      </c>
      <c r="K290" s="170" t="s">
        <v>11369</v>
      </c>
      <c r="L290" s="169" t="s">
        <v>11370</v>
      </c>
    </row>
    <row r="291" spans="1:12" s="171" customFormat="1" hidden="1">
      <c r="A291" s="181" t="s">
        <v>3706</v>
      </c>
      <c r="B291" s="169" t="s">
        <v>11636</v>
      </c>
      <c r="C291" s="170"/>
      <c r="D291" s="171" t="s">
        <v>11637</v>
      </c>
      <c r="E291" s="171" t="s">
        <v>11627</v>
      </c>
      <c r="F291" s="172" t="s">
        <v>11620</v>
      </c>
      <c r="G291" s="171" t="s">
        <v>3686</v>
      </c>
      <c r="H291" s="173" t="s">
        <v>3681</v>
      </c>
      <c r="I291" s="173" t="s">
        <v>11621</v>
      </c>
      <c r="J291" s="169" t="s">
        <v>11618</v>
      </c>
      <c r="K291" s="170" t="s">
        <v>11369</v>
      </c>
      <c r="L291" s="169" t="s">
        <v>11370</v>
      </c>
    </row>
    <row r="292" spans="1:12" s="171" customFormat="1" hidden="1">
      <c r="A292" s="181" t="s">
        <v>3707</v>
      </c>
      <c r="B292" s="169" t="s">
        <v>3708</v>
      </c>
      <c r="C292" s="170"/>
      <c r="D292" s="171" t="s">
        <v>11638</v>
      </c>
      <c r="E292" s="171" t="s">
        <v>11627</v>
      </c>
      <c r="F292" s="172" t="s">
        <v>11639</v>
      </c>
      <c r="G292" s="171" t="s">
        <v>3686</v>
      </c>
      <c r="H292" s="173" t="s">
        <v>3711</v>
      </c>
      <c r="I292" s="173" t="s">
        <v>11640</v>
      </c>
      <c r="J292" s="169" t="s">
        <v>3708</v>
      </c>
      <c r="K292" s="171" t="s">
        <v>11641</v>
      </c>
      <c r="L292" s="169"/>
    </row>
    <row r="293" spans="1:12" s="171" customFormat="1" hidden="1">
      <c r="A293" s="181" t="s">
        <v>3713</v>
      </c>
      <c r="B293" s="172" t="s">
        <v>3714</v>
      </c>
      <c r="C293" s="170"/>
      <c r="D293" s="171" t="s">
        <v>11642</v>
      </c>
      <c r="E293" s="171" t="s">
        <v>11627</v>
      </c>
      <c r="F293" s="172" t="s">
        <v>11643</v>
      </c>
      <c r="G293" s="171" t="s">
        <v>3686</v>
      </c>
      <c r="H293" s="173" t="s">
        <v>3717</v>
      </c>
      <c r="I293" s="173" t="s">
        <v>11644</v>
      </c>
      <c r="J293" s="172" t="s">
        <v>3714</v>
      </c>
      <c r="K293" s="170" t="s">
        <v>11545</v>
      </c>
      <c r="L293" s="169"/>
    </row>
    <row r="294" spans="1:12" s="171" customFormat="1" hidden="1">
      <c r="A294" s="181" t="s">
        <v>3718</v>
      </c>
      <c r="B294" s="169" t="s">
        <v>11587</v>
      </c>
      <c r="C294" s="170"/>
      <c r="D294" s="171" t="s">
        <v>11588</v>
      </c>
      <c r="E294" s="171" t="s">
        <v>11627</v>
      </c>
      <c r="F294" s="172" t="s">
        <v>11589</v>
      </c>
      <c r="G294" s="171" t="s">
        <v>3686</v>
      </c>
      <c r="H294" s="173" t="s">
        <v>3645</v>
      </c>
      <c r="I294" s="173" t="s">
        <v>11590</v>
      </c>
      <c r="J294" s="169" t="s">
        <v>11587</v>
      </c>
      <c r="K294" s="171" t="s">
        <v>2616</v>
      </c>
      <c r="L294" s="169" t="s">
        <v>11591</v>
      </c>
    </row>
    <row r="295" spans="1:12" s="171" customFormat="1" hidden="1">
      <c r="A295" s="181" t="s">
        <v>3719</v>
      </c>
      <c r="B295" s="169" t="s">
        <v>3720</v>
      </c>
      <c r="C295" s="170"/>
      <c r="D295" s="171" t="s">
        <v>11645</v>
      </c>
      <c r="E295" s="171" t="s">
        <v>3722</v>
      </c>
      <c r="F295" s="172"/>
      <c r="G295" s="171" t="s">
        <v>11646</v>
      </c>
      <c r="H295" s="173" t="s">
        <v>3724</v>
      </c>
      <c r="I295" s="173"/>
      <c r="J295" s="169" t="s">
        <v>3720</v>
      </c>
      <c r="K295" s="170" t="s">
        <v>3182</v>
      </c>
      <c r="L295" s="169"/>
    </row>
    <row r="296" spans="1:12" s="171" customFormat="1" hidden="1">
      <c r="A296" s="181" t="s">
        <v>3725</v>
      </c>
      <c r="B296" s="172" t="s">
        <v>2574</v>
      </c>
      <c r="C296" s="170"/>
      <c r="D296" s="171" t="s">
        <v>11033</v>
      </c>
      <c r="E296" s="171" t="s">
        <v>3722</v>
      </c>
      <c r="F296" s="172" t="s">
        <v>865</v>
      </c>
      <c r="G296" s="171" t="s">
        <v>11646</v>
      </c>
      <c r="H296" s="173" t="s">
        <v>867</v>
      </c>
      <c r="I296" s="173" t="s">
        <v>865</v>
      </c>
      <c r="J296" s="172" t="s">
        <v>2574</v>
      </c>
      <c r="K296" s="170" t="s">
        <v>2616</v>
      </c>
      <c r="L296" s="169"/>
    </row>
    <row r="297" spans="1:12" s="171" customFormat="1" hidden="1">
      <c r="A297" s="181" t="s">
        <v>3726</v>
      </c>
      <c r="B297" s="172" t="s">
        <v>2271</v>
      </c>
      <c r="C297" s="170"/>
      <c r="D297" s="171" t="s">
        <v>10987</v>
      </c>
      <c r="E297" s="171" t="s">
        <v>3722</v>
      </c>
      <c r="F297" s="172" t="s">
        <v>631</v>
      </c>
      <c r="G297" s="171" t="s">
        <v>11647</v>
      </c>
      <c r="H297" s="173" t="s">
        <v>508</v>
      </c>
      <c r="I297" s="173" t="s">
        <v>631</v>
      </c>
      <c r="J297" s="172" t="s">
        <v>2271</v>
      </c>
      <c r="K297" s="170" t="s">
        <v>2631</v>
      </c>
      <c r="L297" s="169"/>
    </row>
    <row r="298" spans="1:12" s="171" customFormat="1" ht="31.5" hidden="1">
      <c r="A298" s="181" t="s">
        <v>3727</v>
      </c>
      <c r="B298" s="172" t="s">
        <v>3728</v>
      </c>
      <c r="C298" s="170"/>
      <c r="D298" s="171" t="s">
        <v>11648</v>
      </c>
      <c r="E298" s="171" t="s">
        <v>3722</v>
      </c>
      <c r="F298" s="172" t="s">
        <v>11649</v>
      </c>
      <c r="G298" s="171" t="s">
        <v>11646</v>
      </c>
      <c r="H298" s="173" t="s">
        <v>3731</v>
      </c>
      <c r="I298" s="173" t="s">
        <v>11650</v>
      </c>
      <c r="J298" s="172" t="s">
        <v>3728</v>
      </c>
      <c r="K298" s="170" t="s">
        <v>2785</v>
      </c>
      <c r="L298" s="169"/>
    </row>
    <row r="299" spans="1:12" s="171" customFormat="1" hidden="1">
      <c r="A299" s="181" t="s">
        <v>3732</v>
      </c>
      <c r="B299" s="172" t="s">
        <v>3733</v>
      </c>
      <c r="C299" s="170"/>
      <c r="D299" s="171" t="s">
        <v>11296</v>
      </c>
      <c r="E299" s="171" t="s">
        <v>3722</v>
      </c>
      <c r="F299" s="172" t="s">
        <v>11651</v>
      </c>
      <c r="G299" s="171" t="s">
        <v>11646</v>
      </c>
      <c r="H299" s="173" t="s">
        <v>3212</v>
      </c>
      <c r="I299" s="173" t="s">
        <v>3211</v>
      </c>
      <c r="J299" s="172" t="s">
        <v>3733</v>
      </c>
      <c r="K299" s="170" t="s">
        <v>2631</v>
      </c>
      <c r="L299" s="169"/>
    </row>
    <row r="300" spans="1:12" s="171" customFormat="1" hidden="1">
      <c r="A300" s="181" t="s">
        <v>3735</v>
      </c>
      <c r="B300" s="172" t="s">
        <v>3736</v>
      </c>
      <c r="C300" s="170"/>
      <c r="D300" s="171" t="s">
        <v>11652</v>
      </c>
      <c r="E300" s="171" t="s">
        <v>3722</v>
      </c>
      <c r="F300" s="169" t="s">
        <v>11653</v>
      </c>
      <c r="G300" s="171" t="s">
        <v>11646</v>
      </c>
      <c r="H300" s="173" t="s">
        <v>3739</v>
      </c>
      <c r="I300" s="173" t="s">
        <v>1439</v>
      </c>
      <c r="J300" s="172" t="s">
        <v>3736</v>
      </c>
      <c r="K300" s="170" t="s">
        <v>2624</v>
      </c>
      <c r="L300" s="169" t="s">
        <v>3740</v>
      </c>
    </row>
    <row r="301" spans="1:12" s="171" customFormat="1" hidden="1">
      <c r="A301" s="181" t="s">
        <v>3741</v>
      </c>
      <c r="B301" s="172" t="s">
        <v>3742</v>
      </c>
      <c r="C301" s="170"/>
      <c r="D301" s="171" t="s">
        <v>11654</v>
      </c>
      <c r="E301" s="171" t="s">
        <v>3722</v>
      </c>
      <c r="F301" s="172" t="s">
        <v>11655</v>
      </c>
      <c r="G301" s="171" t="s">
        <v>11646</v>
      </c>
      <c r="H301" s="173" t="s">
        <v>3745</v>
      </c>
      <c r="I301" s="173" t="s">
        <v>11656</v>
      </c>
      <c r="J301" s="172" t="s">
        <v>3742</v>
      </c>
      <c r="K301" s="170" t="s">
        <v>2624</v>
      </c>
      <c r="L301" s="169" t="s">
        <v>3746</v>
      </c>
    </row>
    <row r="302" spans="1:12" s="171" customFormat="1" ht="78.75" hidden="1">
      <c r="A302" s="181" t="s">
        <v>3747</v>
      </c>
      <c r="B302" s="172" t="s">
        <v>3748</v>
      </c>
      <c r="C302" s="170"/>
      <c r="D302" s="171" t="s">
        <v>11657</v>
      </c>
      <c r="E302" s="171" t="s">
        <v>3722</v>
      </c>
      <c r="F302" s="172" t="s">
        <v>11658</v>
      </c>
      <c r="G302" s="171" t="s">
        <v>11646</v>
      </c>
      <c r="H302" s="173" t="s">
        <v>3751</v>
      </c>
      <c r="I302" s="173" t="s">
        <v>11659</v>
      </c>
      <c r="J302" s="172" t="s">
        <v>3748</v>
      </c>
      <c r="K302" s="170" t="s">
        <v>2624</v>
      </c>
      <c r="L302" s="169" t="s">
        <v>11660</v>
      </c>
    </row>
    <row r="303" spans="1:12" s="171" customFormat="1" ht="126" hidden="1">
      <c r="A303" s="181" t="s">
        <v>3753</v>
      </c>
      <c r="B303" s="172" t="s">
        <v>3754</v>
      </c>
      <c r="C303" s="170"/>
      <c r="D303" s="171" t="s">
        <v>11661</v>
      </c>
      <c r="E303" s="171" t="s">
        <v>3722</v>
      </c>
      <c r="F303" s="169" t="s">
        <v>11662</v>
      </c>
      <c r="G303" s="171" t="s">
        <v>11646</v>
      </c>
      <c r="H303" s="173" t="s">
        <v>3757</v>
      </c>
      <c r="I303" s="173" t="s">
        <v>11663</v>
      </c>
      <c r="J303" s="172" t="s">
        <v>3754</v>
      </c>
      <c r="K303" s="170" t="s">
        <v>2624</v>
      </c>
      <c r="L303" s="169" t="s">
        <v>11664</v>
      </c>
    </row>
    <row r="304" spans="1:12" s="171" customFormat="1" hidden="1">
      <c r="A304" s="181" t="s">
        <v>3759</v>
      </c>
      <c r="B304" s="175" t="s">
        <v>11665</v>
      </c>
      <c r="C304" s="176"/>
      <c r="D304" s="177"/>
      <c r="E304" s="177" t="s">
        <v>11666</v>
      </c>
      <c r="F304" s="172" t="s">
        <v>3762</v>
      </c>
      <c r="G304" s="171" t="s">
        <v>11667</v>
      </c>
      <c r="H304" s="173" t="s">
        <v>11668</v>
      </c>
      <c r="I304" s="173" t="s">
        <v>3762</v>
      </c>
      <c r="J304" s="175" t="s">
        <v>11665</v>
      </c>
      <c r="K304" s="176" t="s">
        <v>11669</v>
      </c>
      <c r="L304" s="169"/>
    </row>
    <row r="305" spans="1:12" s="171" customFormat="1" hidden="1">
      <c r="A305" s="181" t="s">
        <v>3766</v>
      </c>
      <c r="B305" s="175" t="s">
        <v>11670</v>
      </c>
      <c r="C305" s="176"/>
      <c r="D305" s="177"/>
      <c r="E305" s="177" t="s">
        <v>11666</v>
      </c>
      <c r="F305" s="172" t="s">
        <v>3768</v>
      </c>
      <c r="G305" s="171" t="s">
        <v>11667</v>
      </c>
      <c r="H305" s="173" t="s">
        <v>11671</v>
      </c>
      <c r="I305" s="173" t="s">
        <v>3768</v>
      </c>
      <c r="J305" s="175" t="s">
        <v>11670</v>
      </c>
      <c r="K305" s="176" t="s">
        <v>11641</v>
      </c>
      <c r="L305" s="169"/>
    </row>
    <row r="306" spans="1:12" s="171" customFormat="1">
      <c r="A306" s="168">
        <v>163</v>
      </c>
      <c r="B306" s="172" t="s">
        <v>3770</v>
      </c>
      <c r="C306" s="170" t="s">
        <v>3771</v>
      </c>
      <c r="E306" s="171" t="s">
        <v>3164</v>
      </c>
      <c r="F306" s="183" t="s">
        <v>3772</v>
      </c>
      <c r="G306" s="171" t="s">
        <v>3773</v>
      </c>
      <c r="H306" s="173" t="s">
        <v>3774</v>
      </c>
      <c r="I306" s="173" t="s">
        <v>3772</v>
      </c>
      <c r="J306" s="172" t="s">
        <v>3770</v>
      </c>
      <c r="K306" s="170" t="s">
        <v>2631</v>
      </c>
      <c r="L306" s="169"/>
    </row>
    <row r="307" spans="1:12" s="171" customFormat="1">
      <c r="A307" s="168">
        <v>164</v>
      </c>
      <c r="B307" s="172" t="s">
        <v>1086</v>
      </c>
      <c r="C307" s="170" t="s">
        <v>3775</v>
      </c>
      <c r="E307" s="171" t="s">
        <v>3164</v>
      </c>
      <c r="F307" s="183" t="s">
        <v>3776</v>
      </c>
      <c r="G307" s="171" t="s">
        <v>3773</v>
      </c>
      <c r="H307" s="173" t="s">
        <v>3777</v>
      </c>
      <c r="I307" s="173" t="s">
        <v>3776</v>
      </c>
      <c r="J307" s="172" t="s">
        <v>1086</v>
      </c>
      <c r="K307" s="170" t="s">
        <v>3778</v>
      </c>
      <c r="L307" s="169"/>
    </row>
    <row r="308" spans="1:12" s="171" customFormat="1" hidden="1">
      <c r="A308" s="181"/>
      <c r="B308" s="172"/>
      <c r="C308" s="170"/>
      <c r="F308" s="172"/>
      <c r="H308" s="173" t="s">
        <v>52</v>
      </c>
      <c r="I308" s="173"/>
      <c r="J308" s="172"/>
      <c r="K308" s="170"/>
      <c r="L308" s="169"/>
    </row>
    <row r="309" spans="1:12" s="171" customFormat="1" hidden="1">
      <c r="A309" s="181"/>
      <c r="B309" s="172"/>
      <c r="C309" s="170"/>
      <c r="F309" s="172"/>
      <c r="H309" s="173" t="s">
        <v>52</v>
      </c>
      <c r="I309" s="173"/>
      <c r="J309" s="172"/>
      <c r="K309" s="170"/>
      <c r="L309" s="169"/>
    </row>
    <row r="310" spans="1:12" s="171" customFormat="1" hidden="1">
      <c r="A310" s="181"/>
      <c r="B310" s="172"/>
      <c r="C310" s="170"/>
      <c r="F310" s="172"/>
      <c r="H310" s="173" t="s">
        <v>52</v>
      </c>
      <c r="I310" s="173"/>
      <c r="J310" s="172"/>
      <c r="K310" s="170"/>
      <c r="L310" s="169"/>
    </row>
    <row r="311" spans="1:12" s="171" customFormat="1" hidden="1">
      <c r="A311" s="181"/>
      <c r="B311" s="172"/>
      <c r="C311" s="170"/>
      <c r="F311" s="172"/>
      <c r="H311" s="173" t="s">
        <v>52</v>
      </c>
      <c r="I311" s="173"/>
      <c r="J311" s="172"/>
      <c r="K311" s="170"/>
      <c r="L311" s="169"/>
    </row>
    <row r="312" spans="1:12" s="171" customFormat="1" hidden="1">
      <c r="A312" s="181"/>
      <c r="B312" s="172"/>
      <c r="C312" s="170"/>
      <c r="F312" s="172"/>
      <c r="H312" s="173" t="s">
        <v>52</v>
      </c>
      <c r="I312" s="173"/>
      <c r="J312" s="172"/>
      <c r="K312" s="170"/>
      <c r="L312" s="169"/>
    </row>
    <row r="313" spans="1:12" s="171" customFormat="1">
      <c r="A313" s="168">
        <v>165</v>
      </c>
      <c r="B313" s="172" t="s">
        <v>11672</v>
      </c>
      <c r="C313" s="170" t="s">
        <v>11673</v>
      </c>
      <c r="E313" s="171" t="s">
        <v>3164</v>
      </c>
      <c r="F313" s="183" t="s">
        <v>3781</v>
      </c>
      <c r="G313" s="171" t="s">
        <v>3773</v>
      </c>
      <c r="H313" s="173" t="s">
        <v>3782</v>
      </c>
      <c r="I313" s="173" t="s">
        <v>3781</v>
      </c>
      <c r="J313" s="172" t="s">
        <v>11672</v>
      </c>
      <c r="K313" s="170" t="s">
        <v>2883</v>
      </c>
      <c r="L313" s="169"/>
    </row>
    <row r="314" spans="1:12" s="171" customFormat="1">
      <c r="A314" s="168">
        <v>166</v>
      </c>
      <c r="B314" s="172" t="s">
        <v>3783</v>
      </c>
      <c r="C314" s="170" t="s">
        <v>11674</v>
      </c>
      <c r="E314" s="171" t="s">
        <v>3164</v>
      </c>
      <c r="F314" s="183" t="s">
        <v>3785</v>
      </c>
      <c r="G314" s="171" t="s">
        <v>3773</v>
      </c>
      <c r="H314" s="173" t="s">
        <v>1091</v>
      </c>
      <c r="I314" s="173" t="s">
        <v>3785</v>
      </c>
      <c r="J314" s="172" t="s">
        <v>3783</v>
      </c>
      <c r="K314" s="170" t="s">
        <v>2883</v>
      </c>
      <c r="L314" s="169"/>
    </row>
    <row r="315" spans="1:12" s="171" customFormat="1">
      <c r="A315" s="168">
        <v>167</v>
      </c>
      <c r="B315" s="172" t="s">
        <v>11675</v>
      </c>
      <c r="C315" s="172" t="s">
        <v>3787</v>
      </c>
      <c r="E315" s="171" t="s">
        <v>3164</v>
      </c>
      <c r="F315" s="183" t="s">
        <v>3788</v>
      </c>
      <c r="G315" s="171" t="s">
        <v>3773</v>
      </c>
      <c r="H315" s="173" t="s">
        <v>11676</v>
      </c>
      <c r="I315" s="173" t="s">
        <v>3788</v>
      </c>
      <c r="J315" s="172" t="s">
        <v>11675</v>
      </c>
      <c r="K315" s="170" t="s">
        <v>2610</v>
      </c>
      <c r="L315" s="169"/>
    </row>
    <row r="316" spans="1:12" s="171" customFormat="1">
      <c r="A316" s="168">
        <v>168</v>
      </c>
      <c r="B316" s="172" t="s">
        <v>3790</v>
      </c>
      <c r="C316" s="172" t="s">
        <v>3791</v>
      </c>
      <c r="E316" s="171" t="s">
        <v>3164</v>
      </c>
      <c r="F316" s="171" t="s">
        <v>11677</v>
      </c>
      <c r="G316" s="171" t="s">
        <v>3773</v>
      </c>
      <c r="H316" s="173" t="s">
        <v>3793</v>
      </c>
      <c r="I316" s="173" t="s">
        <v>11678</v>
      </c>
      <c r="J316" s="172" t="s">
        <v>3790</v>
      </c>
      <c r="K316" s="170" t="s">
        <v>2616</v>
      </c>
      <c r="L316" s="169"/>
    </row>
    <row r="317" spans="1:12" s="171" customFormat="1">
      <c r="A317" s="168">
        <v>169</v>
      </c>
      <c r="B317" s="172" t="s">
        <v>2490</v>
      </c>
      <c r="C317" s="172" t="s">
        <v>3794</v>
      </c>
      <c r="E317" s="171" t="s">
        <v>3164</v>
      </c>
      <c r="F317" s="183" t="s">
        <v>2491</v>
      </c>
      <c r="G317" s="171" t="s">
        <v>3773</v>
      </c>
      <c r="H317" s="173" t="s">
        <v>2492</v>
      </c>
      <c r="I317" s="173" t="s">
        <v>2491</v>
      </c>
      <c r="J317" s="172" t="s">
        <v>2490</v>
      </c>
      <c r="K317" s="170" t="s">
        <v>2624</v>
      </c>
      <c r="L317" s="169"/>
    </row>
    <row r="318" spans="1:12" s="171" customFormat="1">
      <c r="A318" s="168">
        <v>170</v>
      </c>
      <c r="B318" s="172" t="s">
        <v>3795</v>
      </c>
      <c r="C318" s="172" t="s">
        <v>3796</v>
      </c>
      <c r="E318" s="171" t="s">
        <v>3164</v>
      </c>
      <c r="F318" s="183" t="s">
        <v>3797</v>
      </c>
      <c r="G318" s="171" t="s">
        <v>3773</v>
      </c>
      <c r="H318" s="173" t="s">
        <v>3798</v>
      </c>
      <c r="I318" s="173" t="s">
        <v>3797</v>
      </c>
      <c r="J318" s="172" t="s">
        <v>3795</v>
      </c>
      <c r="K318" s="170" t="s">
        <v>2631</v>
      </c>
      <c r="L318" s="169"/>
    </row>
    <row r="319" spans="1:12" s="171" customFormat="1">
      <c r="A319" s="168">
        <v>171</v>
      </c>
      <c r="B319" s="172" t="s">
        <v>3799</v>
      </c>
      <c r="C319" s="172" t="s">
        <v>3800</v>
      </c>
      <c r="E319" s="171" t="s">
        <v>3164</v>
      </c>
      <c r="F319" s="183" t="s">
        <v>3801</v>
      </c>
      <c r="G319" s="171" t="s">
        <v>3773</v>
      </c>
      <c r="H319" s="173" t="s">
        <v>3802</v>
      </c>
      <c r="I319" s="173" t="s">
        <v>3801</v>
      </c>
      <c r="J319" s="172" t="s">
        <v>3799</v>
      </c>
      <c r="K319" s="170" t="s">
        <v>2668</v>
      </c>
      <c r="L319" s="169"/>
    </row>
    <row r="320" spans="1:12" s="171" customFormat="1">
      <c r="A320" s="168">
        <v>172</v>
      </c>
      <c r="B320" s="172" t="s">
        <v>2496</v>
      </c>
      <c r="C320" s="172" t="s">
        <v>3803</v>
      </c>
      <c r="E320" s="171" t="s">
        <v>3164</v>
      </c>
      <c r="F320" s="183" t="s">
        <v>11679</v>
      </c>
      <c r="G320" s="171" t="s">
        <v>3773</v>
      </c>
      <c r="H320" s="173" t="s">
        <v>2498</v>
      </c>
      <c r="I320" s="173" t="s">
        <v>2497</v>
      </c>
      <c r="J320" s="172" t="s">
        <v>2496</v>
      </c>
      <c r="K320" s="170" t="s">
        <v>2631</v>
      </c>
      <c r="L320" s="169"/>
    </row>
    <row r="321" spans="1:12" s="171" customFormat="1">
      <c r="A321" s="168">
        <v>173</v>
      </c>
      <c r="B321" s="172" t="s">
        <v>2499</v>
      </c>
      <c r="C321" s="172" t="s">
        <v>3805</v>
      </c>
      <c r="E321" s="171" t="s">
        <v>3164</v>
      </c>
      <c r="F321" s="183" t="s">
        <v>2500</v>
      </c>
      <c r="G321" s="171" t="s">
        <v>3773</v>
      </c>
      <c r="H321" s="173" t="s">
        <v>3806</v>
      </c>
      <c r="I321" s="173" t="s">
        <v>2500</v>
      </c>
      <c r="J321" s="172" t="s">
        <v>2499</v>
      </c>
      <c r="K321" s="170" t="s">
        <v>2603</v>
      </c>
      <c r="L321" s="169"/>
    </row>
    <row r="322" spans="1:12" s="171" customFormat="1">
      <c r="A322" s="168">
        <v>174</v>
      </c>
      <c r="B322" s="172" t="s">
        <v>2502</v>
      </c>
      <c r="C322" s="172" t="s">
        <v>3807</v>
      </c>
      <c r="E322" s="171" t="s">
        <v>3164</v>
      </c>
      <c r="F322" s="183" t="s">
        <v>2503</v>
      </c>
      <c r="G322" s="171" t="s">
        <v>3773</v>
      </c>
      <c r="H322" s="173" t="s">
        <v>2504</v>
      </c>
      <c r="I322" s="173" t="s">
        <v>2503</v>
      </c>
      <c r="J322" s="172" t="s">
        <v>2502</v>
      </c>
      <c r="K322" s="170" t="s">
        <v>2616</v>
      </c>
      <c r="L322" s="169"/>
    </row>
    <row r="323" spans="1:12" s="171" customFormat="1">
      <c r="A323" s="168">
        <v>175</v>
      </c>
      <c r="B323" s="172" t="s">
        <v>2505</v>
      </c>
      <c r="C323" s="172" t="s">
        <v>3808</v>
      </c>
      <c r="E323" s="171" t="s">
        <v>3164</v>
      </c>
      <c r="F323" s="183" t="s">
        <v>2506</v>
      </c>
      <c r="G323" s="171" t="s">
        <v>3773</v>
      </c>
      <c r="H323" s="173" t="s">
        <v>2507</v>
      </c>
      <c r="I323" s="173" t="s">
        <v>2506</v>
      </c>
      <c r="J323" s="172" t="s">
        <v>2505</v>
      </c>
      <c r="K323" s="170" t="s">
        <v>2711</v>
      </c>
      <c r="L323" s="169"/>
    </row>
    <row r="324" spans="1:12" s="171" customFormat="1">
      <c r="A324" s="168">
        <v>176</v>
      </c>
      <c r="B324" s="172" t="s">
        <v>11680</v>
      </c>
      <c r="C324" s="170" t="s">
        <v>11681</v>
      </c>
      <c r="E324" s="171" t="s">
        <v>3164</v>
      </c>
      <c r="F324" s="172" t="s">
        <v>11682</v>
      </c>
      <c r="G324" s="171" t="s">
        <v>3773</v>
      </c>
      <c r="H324" s="184" t="s">
        <v>3812</v>
      </c>
      <c r="I324" s="184" t="s">
        <v>9687</v>
      </c>
      <c r="J324" s="172" t="s">
        <v>11680</v>
      </c>
      <c r="K324" s="170" t="s">
        <v>11683</v>
      </c>
      <c r="L324" s="169"/>
    </row>
    <row r="325" spans="1:12" s="171" customFormat="1">
      <c r="A325" s="168">
        <v>177</v>
      </c>
      <c r="B325" s="172" t="s">
        <v>11684</v>
      </c>
      <c r="C325" s="170" t="s">
        <v>11685</v>
      </c>
      <c r="E325" s="171" t="s">
        <v>3164</v>
      </c>
      <c r="F325" s="183" t="s">
        <v>3816</v>
      </c>
      <c r="G325" s="171" t="s">
        <v>3773</v>
      </c>
      <c r="H325" s="184" t="s">
        <v>3817</v>
      </c>
      <c r="I325" s="184" t="s">
        <v>3816</v>
      </c>
      <c r="J325" s="172" t="s">
        <v>11684</v>
      </c>
      <c r="K325" s="170" t="s">
        <v>11683</v>
      </c>
      <c r="L325" s="169"/>
    </row>
    <row r="326" spans="1:12" s="171" customFormat="1">
      <c r="A326" s="168"/>
      <c r="B326" s="172"/>
      <c r="C326" s="170"/>
      <c r="F326" s="172"/>
      <c r="H326" s="173"/>
      <c r="I326" s="173"/>
      <c r="J326" s="172"/>
      <c r="K326" s="170"/>
      <c r="L326" s="169"/>
    </row>
    <row r="327" spans="1:12" s="171" customFormat="1">
      <c r="A327" s="168"/>
      <c r="B327" s="172"/>
      <c r="C327" s="170"/>
      <c r="F327" s="172"/>
      <c r="H327" s="173"/>
      <c r="I327" s="173"/>
      <c r="J327" s="172"/>
      <c r="K327" s="170"/>
      <c r="L327" s="169"/>
    </row>
    <row r="328" spans="1:12" s="171" customFormat="1">
      <c r="A328" s="168"/>
      <c r="B328" s="172"/>
      <c r="C328" s="170"/>
      <c r="F328" s="172"/>
      <c r="H328" s="173"/>
      <c r="I328" s="173"/>
      <c r="J328" s="172"/>
      <c r="K328" s="170"/>
      <c r="L328" s="169"/>
    </row>
    <row r="329" spans="1:12" s="171" customFormat="1">
      <c r="A329" s="168"/>
      <c r="B329" s="172"/>
      <c r="C329" s="170"/>
      <c r="F329" s="172"/>
      <c r="H329" s="173"/>
      <c r="I329" s="173"/>
      <c r="J329" s="172"/>
      <c r="K329" s="170"/>
      <c r="L329" s="169"/>
    </row>
    <row r="330" spans="1:12" s="171" customFormat="1">
      <c r="A330" s="168"/>
      <c r="B330" s="172"/>
      <c r="C330" s="170"/>
      <c r="F330" s="172"/>
      <c r="H330" s="173"/>
      <c r="I330" s="173"/>
      <c r="J330" s="172"/>
      <c r="K330" s="170"/>
      <c r="L330" s="169"/>
    </row>
    <row r="331" spans="1:12" s="171" customFormat="1">
      <c r="A331" s="168"/>
      <c r="B331" s="172"/>
      <c r="C331" s="170"/>
      <c r="F331" s="172"/>
      <c r="H331" s="173"/>
      <c r="I331" s="173"/>
      <c r="J331" s="172"/>
      <c r="K331" s="170"/>
      <c r="L331" s="169"/>
    </row>
    <row r="332" spans="1:12" s="171" customFormat="1">
      <c r="A332" s="168"/>
      <c r="B332" s="172"/>
      <c r="C332" s="170"/>
      <c r="F332" s="172"/>
      <c r="H332" s="173"/>
      <c r="I332" s="173"/>
      <c r="J332" s="172"/>
      <c r="K332" s="170"/>
      <c r="L332" s="169"/>
    </row>
    <row r="333" spans="1:12" s="171" customFormat="1">
      <c r="A333" s="168"/>
      <c r="B333" s="172"/>
      <c r="C333" s="170"/>
      <c r="F333" s="172"/>
      <c r="H333" s="173"/>
      <c r="I333" s="173"/>
      <c r="J333" s="172"/>
      <c r="K333" s="170"/>
      <c r="L333" s="169"/>
    </row>
    <row r="334" spans="1:12" s="171" customFormat="1">
      <c r="A334" s="168"/>
      <c r="B334" s="172"/>
      <c r="C334" s="170"/>
      <c r="F334" s="172"/>
      <c r="H334" s="173"/>
      <c r="I334" s="173"/>
      <c r="J334" s="172"/>
      <c r="K334" s="170"/>
      <c r="L334" s="169"/>
    </row>
    <row r="335" spans="1:12" s="171" customFormat="1">
      <c r="A335" s="168"/>
      <c r="B335" s="172"/>
      <c r="C335" s="170"/>
      <c r="F335" s="172"/>
      <c r="H335" s="173"/>
      <c r="I335" s="173"/>
      <c r="J335" s="172"/>
      <c r="K335" s="170"/>
      <c r="L335" s="169"/>
    </row>
    <row r="336" spans="1:12" s="171" customFormat="1">
      <c r="A336" s="168"/>
      <c r="B336" s="172"/>
      <c r="C336" s="170"/>
      <c r="F336" s="172"/>
      <c r="H336" s="173"/>
      <c r="I336" s="173"/>
      <c r="J336" s="172"/>
      <c r="K336" s="170"/>
      <c r="L336" s="169"/>
    </row>
    <row r="337" spans="1:12" s="171" customFormat="1">
      <c r="A337" s="168"/>
      <c r="B337" s="172"/>
      <c r="C337" s="170"/>
      <c r="F337" s="172"/>
      <c r="H337" s="173"/>
      <c r="I337" s="173"/>
      <c r="J337" s="172"/>
      <c r="K337" s="170"/>
      <c r="L337" s="169"/>
    </row>
    <row r="338" spans="1:12" s="171" customFormat="1">
      <c r="A338" s="168"/>
      <c r="B338" s="172"/>
      <c r="C338" s="170"/>
      <c r="F338" s="172"/>
      <c r="H338" s="173"/>
      <c r="I338" s="173"/>
      <c r="J338" s="172"/>
      <c r="K338" s="170"/>
      <c r="L338" s="169"/>
    </row>
    <row r="339" spans="1:12" s="171" customFormat="1">
      <c r="A339" s="168"/>
      <c r="B339" s="172"/>
      <c r="C339" s="170"/>
      <c r="F339" s="172"/>
      <c r="H339" s="173"/>
      <c r="I339" s="173"/>
      <c r="J339" s="172"/>
      <c r="K339" s="170"/>
      <c r="L339" s="169"/>
    </row>
    <row r="340" spans="1:12" s="171" customFormat="1">
      <c r="A340" s="168"/>
      <c r="B340" s="172"/>
      <c r="C340" s="170"/>
      <c r="F340" s="172"/>
      <c r="H340" s="173"/>
      <c r="I340" s="173"/>
      <c r="J340" s="172"/>
      <c r="K340" s="170"/>
      <c r="L340" s="169"/>
    </row>
    <row r="341" spans="1:12" s="171" customFormat="1">
      <c r="A341" s="168"/>
      <c r="B341" s="172"/>
      <c r="C341" s="170"/>
      <c r="F341" s="172"/>
      <c r="H341" s="173"/>
      <c r="I341" s="173"/>
      <c r="J341" s="172"/>
      <c r="K341" s="170"/>
      <c r="L341" s="169"/>
    </row>
    <row r="342" spans="1:12" s="171" customFormat="1">
      <c r="A342" s="168"/>
      <c r="B342" s="172"/>
      <c r="C342" s="170"/>
      <c r="F342" s="172"/>
      <c r="H342" s="173"/>
      <c r="I342" s="173"/>
      <c r="J342" s="172"/>
      <c r="K342" s="170"/>
      <c r="L342" s="169"/>
    </row>
    <row r="343" spans="1:12" s="171" customFormat="1">
      <c r="A343" s="168"/>
      <c r="B343" s="172"/>
      <c r="C343" s="170"/>
      <c r="F343" s="172"/>
      <c r="H343" s="173"/>
      <c r="I343" s="173"/>
      <c r="J343" s="172"/>
      <c r="K343" s="170"/>
      <c r="L343" s="169"/>
    </row>
    <row r="344" spans="1:12" s="171" customFormat="1">
      <c r="A344" s="168"/>
      <c r="B344" s="172"/>
      <c r="C344" s="170"/>
      <c r="F344" s="172"/>
      <c r="H344" s="173"/>
      <c r="I344" s="173"/>
      <c r="J344" s="172"/>
      <c r="K344" s="170"/>
      <c r="L344" s="169"/>
    </row>
    <row r="345" spans="1:12" s="171" customFormat="1">
      <c r="A345" s="168"/>
      <c r="B345" s="172"/>
      <c r="C345" s="170"/>
      <c r="F345" s="172"/>
      <c r="H345" s="173"/>
      <c r="I345" s="173"/>
      <c r="J345" s="172"/>
      <c r="K345" s="170"/>
      <c r="L345" s="169"/>
    </row>
    <row r="346" spans="1:12" s="171" customFormat="1">
      <c r="A346" s="168"/>
      <c r="B346" s="172"/>
      <c r="C346" s="170"/>
      <c r="F346" s="172"/>
      <c r="H346" s="173"/>
      <c r="I346" s="173"/>
      <c r="J346" s="172"/>
      <c r="K346" s="170"/>
      <c r="L346" s="169"/>
    </row>
    <row r="347" spans="1:12" s="171" customFormat="1">
      <c r="A347" s="168"/>
      <c r="B347" s="172"/>
      <c r="C347" s="170"/>
      <c r="F347" s="172"/>
      <c r="H347" s="173"/>
      <c r="I347" s="173"/>
      <c r="J347" s="172"/>
      <c r="K347" s="170"/>
      <c r="L347" s="169"/>
    </row>
    <row r="348" spans="1:12" s="171" customFormat="1">
      <c r="A348" s="168"/>
      <c r="B348" s="172"/>
      <c r="C348" s="170"/>
      <c r="F348" s="172"/>
      <c r="H348" s="173"/>
      <c r="I348" s="173"/>
      <c r="J348" s="172"/>
      <c r="K348" s="170"/>
      <c r="L348" s="169"/>
    </row>
    <row r="349" spans="1:12" s="171" customFormat="1">
      <c r="A349" s="168"/>
      <c r="B349" s="172"/>
      <c r="C349" s="170"/>
      <c r="F349" s="172"/>
      <c r="H349" s="173"/>
      <c r="I349" s="173"/>
      <c r="J349" s="172"/>
      <c r="K349" s="170"/>
      <c r="L349" s="169"/>
    </row>
    <row r="350" spans="1:12" s="171" customFormat="1">
      <c r="A350" s="168"/>
      <c r="B350" s="172"/>
      <c r="C350" s="170"/>
      <c r="F350" s="172"/>
      <c r="H350" s="173"/>
      <c r="I350" s="173"/>
      <c r="J350" s="172"/>
      <c r="K350" s="170"/>
      <c r="L350" s="169"/>
    </row>
    <row r="351" spans="1:12" s="171" customFormat="1">
      <c r="A351" s="168"/>
      <c r="B351" s="172"/>
      <c r="C351" s="170"/>
      <c r="F351" s="172"/>
      <c r="H351" s="173"/>
      <c r="I351" s="173"/>
      <c r="J351" s="172"/>
      <c r="K351" s="170"/>
      <c r="L351" s="169"/>
    </row>
    <row r="352" spans="1:12" s="171" customFormat="1">
      <c r="A352" s="168"/>
      <c r="B352" s="172"/>
      <c r="C352" s="170"/>
      <c r="F352" s="172"/>
      <c r="H352" s="173"/>
      <c r="I352" s="173"/>
      <c r="J352" s="172"/>
      <c r="K352" s="170"/>
      <c r="L352" s="169"/>
    </row>
    <row r="353" spans="1:12" s="171" customFormat="1">
      <c r="A353" s="168"/>
      <c r="B353" s="172"/>
      <c r="C353" s="170"/>
      <c r="F353" s="172"/>
      <c r="H353" s="173"/>
      <c r="I353" s="173"/>
      <c r="J353" s="172"/>
      <c r="K353" s="170"/>
      <c r="L353" s="169"/>
    </row>
    <row r="354" spans="1:12" s="171" customFormat="1">
      <c r="A354" s="168"/>
      <c r="B354" s="172"/>
      <c r="C354" s="170"/>
      <c r="F354" s="172"/>
      <c r="H354" s="173"/>
      <c r="I354" s="173"/>
      <c r="J354" s="172"/>
      <c r="K354" s="170"/>
      <c r="L354" s="169"/>
    </row>
    <row r="355" spans="1:12" s="171" customFormat="1">
      <c r="A355" s="168"/>
      <c r="B355" s="172"/>
      <c r="C355" s="170"/>
      <c r="F355" s="172"/>
      <c r="H355" s="173"/>
      <c r="I355" s="173"/>
      <c r="J355" s="172"/>
      <c r="K355" s="170"/>
      <c r="L355" s="169"/>
    </row>
    <row r="356" spans="1:12" s="171" customFormat="1">
      <c r="A356" s="168"/>
      <c r="B356" s="172"/>
      <c r="C356" s="170"/>
      <c r="F356" s="172"/>
      <c r="H356" s="173"/>
      <c r="I356" s="173"/>
      <c r="J356" s="172"/>
      <c r="K356" s="170"/>
      <c r="L356" s="169"/>
    </row>
    <row r="357" spans="1:12" s="171" customFormat="1">
      <c r="A357" s="168"/>
      <c r="B357" s="172"/>
      <c r="C357" s="170"/>
      <c r="F357" s="172"/>
      <c r="H357" s="173"/>
      <c r="I357" s="173"/>
      <c r="J357" s="172"/>
      <c r="K357" s="170"/>
      <c r="L357" s="169"/>
    </row>
    <row r="358" spans="1:12" s="171" customFormat="1">
      <c r="A358" s="168"/>
      <c r="B358" s="172"/>
      <c r="C358" s="170"/>
      <c r="F358" s="172"/>
      <c r="H358" s="173"/>
      <c r="I358" s="173"/>
      <c r="J358" s="172"/>
      <c r="K358" s="170"/>
      <c r="L358" s="169"/>
    </row>
    <row r="359" spans="1:12" s="171" customFormat="1">
      <c r="A359" s="168"/>
      <c r="B359" s="172"/>
      <c r="C359" s="170"/>
      <c r="F359" s="172"/>
      <c r="H359" s="173"/>
      <c r="I359" s="173"/>
      <c r="J359" s="172"/>
      <c r="K359" s="170"/>
      <c r="L359" s="169"/>
    </row>
    <row r="360" spans="1:12" s="171" customFormat="1">
      <c r="A360" s="168"/>
      <c r="B360" s="172"/>
      <c r="C360" s="170"/>
      <c r="F360" s="172"/>
      <c r="H360" s="173"/>
      <c r="I360" s="173"/>
      <c r="J360" s="172"/>
      <c r="K360" s="170"/>
      <c r="L360" s="169"/>
    </row>
    <row r="361" spans="1:12" s="171" customFormat="1">
      <c r="A361" s="168"/>
      <c r="B361" s="172"/>
      <c r="C361" s="170"/>
      <c r="F361" s="172"/>
      <c r="H361" s="173"/>
      <c r="I361" s="173"/>
      <c r="J361" s="172"/>
      <c r="K361" s="170"/>
      <c r="L361" s="169"/>
    </row>
    <row r="362" spans="1:12" s="171" customFormat="1">
      <c r="A362" s="168"/>
      <c r="B362" s="172"/>
      <c r="C362" s="170"/>
      <c r="F362" s="172"/>
      <c r="H362" s="173"/>
      <c r="I362" s="173"/>
      <c r="J362" s="172"/>
      <c r="K362" s="170"/>
      <c r="L362" s="169"/>
    </row>
    <row r="363" spans="1:12" s="171" customFormat="1">
      <c r="A363" s="168"/>
      <c r="B363" s="172"/>
      <c r="C363" s="170"/>
      <c r="F363" s="172"/>
      <c r="H363" s="173"/>
      <c r="I363" s="173"/>
      <c r="J363" s="172"/>
      <c r="K363" s="170"/>
      <c r="L363" s="169"/>
    </row>
    <row r="364" spans="1:12" s="171" customFormat="1">
      <c r="A364" s="168"/>
      <c r="B364" s="172"/>
      <c r="C364" s="170"/>
      <c r="F364" s="172"/>
      <c r="H364" s="173"/>
      <c r="I364" s="173"/>
      <c r="J364" s="172"/>
      <c r="K364" s="170"/>
      <c r="L364" s="169"/>
    </row>
    <row r="365" spans="1:12" s="171" customFormat="1">
      <c r="A365" s="168"/>
      <c r="B365" s="172"/>
      <c r="C365" s="170"/>
      <c r="F365" s="172"/>
      <c r="H365" s="173"/>
      <c r="I365" s="173"/>
      <c r="J365" s="172"/>
      <c r="K365" s="170"/>
      <c r="L365" s="169"/>
    </row>
    <row r="366" spans="1:12" s="171" customFormat="1">
      <c r="A366" s="168"/>
      <c r="B366" s="172"/>
      <c r="C366" s="170"/>
      <c r="F366" s="172"/>
      <c r="H366" s="173"/>
      <c r="I366" s="173"/>
      <c r="J366" s="172"/>
      <c r="K366" s="170"/>
      <c r="L366" s="169"/>
    </row>
    <row r="367" spans="1:12" s="171" customFormat="1">
      <c r="A367" s="168"/>
      <c r="B367" s="172"/>
      <c r="C367" s="170"/>
      <c r="F367" s="172"/>
      <c r="H367" s="173"/>
      <c r="I367" s="173"/>
      <c r="J367" s="172"/>
      <c r="K367" s="170"/>
      <c r="L367" s="169"/>
    </row>
    <row r="368" spans="1:12" s="171" customFormat="1">
      <c r="A368" s="168"/>
      <c r="B368" s="172"/>
      <c r="C368" s="170"/>
      <c r="F368" s="172"/>
      <c r="H368" s="173"/>
      <c r="I368" s="173"/>
      <c r="J368" s="172"/>
      <c r="K368" s="170"/>
      <c r="L368" s="169"/>
    </row>
    <row r="369" spans="1:12" s="171" customFormat="1">
      <c r="A369" s="168"/>
      <c r="B369" s="172"/>
      <c r="C369" s="170"/>
      <c r="F369" s="172"/>
      <c r="H369" s="173"/>
      <c r="I369" s="173"/>
      <c r="J369" s="172"/>
      <c r="K369" s="170"/>
      <c r="L369" s="169"/>
    </row>
    <row r="370" spans="1:12" s="171" customFormat="1">
      <c r="A370" s="168"/>
      <c r="B370" s="172"/>
      <c r="C370" s="170"/>
      <c r="F370" s="172"/>
      <c r="H370" s="173"/>
      <c r="I370" s="173"/>
      <c r="J370" s="172"/>
      <c r="K370" s="170"/>
      <c r="L370" s="169"/>
    </row>
    <row r="371" spans="1:12" s="171" customFormat="1">
      <c r="A371" s="168"/>
      <c r="B371" s="172"/>
      <c r="C371" s="170"/>
      <c r="F371" s="172"/>
      <c r="H371" s="173"/>
      <c r="I371" s="173"/>
      <c r="J371" s="172"/>
      <c r="K371" s="170"/>
      <c r="L371" s="169"/>
    </row>
    <row r="372" spans="1:12" s="171" customFormat="1">
      <c r="A372" s="168"/>
      <c r="B372" s="172"/>
      <c r="C372" s="170"/>
      <c r="F372" s="172"/>
      <c r="H372" s="173"/>
      <c r="I372" s="173"/>
      <c r="J372" s="172"/>
      <c r="K372" s="170"/>
      <c r="L372" s="169"/>
    </row>
    <row r="373" spans="1:12" s="171" customFormat="1">
      <c r="A373" s="168"/>
      <c r="B373" s="172"/>
      <c r="C373" s="170"/>
      <c r="F373" s="172"/>
      <c r="H373" s="173"/>
      <c r="I373" s="173"/>
      <c r="J373" s="172"/>
      <c r="K373" s="170"/>
      <c r="L373" s="169"/>
    </row>
    <row r="374" spans="1:12" s="171" customFormat="1">
      <c r="A374" s="168"/>
      <c r="B374" s="172"/>
      <c r="C374" s="170"/>
      <c r="F374" s="172"/>
      <c r="H374" s="173"/>
      <c r="I374" s="173"/>
      <c r="J374" s="172"/>
      <c r="K374" s="170"/>
      <c r="L374" s="169"/>
    </row>
    <row r="375" spans="1:12" s="171" customFormat="1">
      <c r="A375" s="168"/>
      <c r="B375" s="172"/>
      <c r="C375" s="170"/>
      <c r="F375" s="172"/>
      <c r="H375" s="173"/>
      <c r="I375" s="173"/>
      <c r="J375" s="172"/>
      <c r="K375" s="170"/>
      <c r="L375" s="169"/>
    </row>
    <row r="376" spans="1:12" s="171" customFormat="1">
      <c r="A376" s="168"/>
      <c r="B376" s="172"/>
      <c r="C376" s="170"/>
      <c r="F376" s="172"/>
      <c r="H376" s="173"/>
      <c r="I376" s="173"/>
      <c r="J376" s="172"/>
      <c r="K376" s="170"/>
      <c r="L376" s="169"/>
    </row>
    <row r="377" spans="1:12" s="171" customFormat="1">
      <c r="A377" s="168"/>
      <c r="B377" s="172"/>
      <c r="C377" s="170"/>
      <c r="F377" s="172"/>
      <c r="H377" s="173"/>
      <c r="I377" s="173"/>
      <c r="J377" s="172"/>
      <c r="K377" s="170"/>
      <c r="L377" s="169"/>
    </row>
    <row r="378" spans="1:12" s="171" customFormat="1">
      <c r="A378" s="168"/>
      <c r="B378" s="172"/>
      <c r="C378" s="170"/>
      <c r="F378" s="172"/>
      <c r="H378" s="173"/>
      <c r="I378" s="173"/>
      <c r="J378" s="172"/>
      <c r="K378" s="170"/>
      <c r="L378" s="169"/>
    </row>
    <row r="379" spans="1:12" s="171" customFormat="1">
      <c r="A379" s="168"/>
      <c r="B379" s="172"/>
      <c r="C379" s="170"/>
      <c r="F379" s="172"/>
      <c r="H379" s="173"/>
      <c r="I379" s="173"/>
      <c r="J379" s="172"/>
      <c r="K379" s="170"/>
      <c r="L379" s="169"/>
    </row>
    <row r="380" spans="1:12" s="171" customFormat="1">
      <c r="A380" s="168"/>
      <c r="B380" s="172"/>
      <c r="C380" s="170"/>
      <c r="F380" s="172"/>
      <c r="H380" s="173"/>
      <c r="I380" s="173"/>
      <c r="J380" s="172"/>
      <c r="K380" s="170"/>
      <c r="L380" s="169"/>
    </row>
    <row r="381" spans="1:12" s="171" customFormat="1">
      <c r="A381" s="168"/>
      <c r="B381" s="172"/>
      <c r="C381" s="170"/>
      <c r="F381" s="172"/>
      <c r="H381" s="173"/>
      <c r="I381" s="173"/>
      <c r="J381" s="172"/>
      <c r="K381" s="170"/>
      <c r="L381" s="169"/>
    </row>
    <row r="382" spans="1:12" s="171" customFormat="1">
      <c r="A382" s="168"/>
      <c r="B382" s="172"/>
      <c r="C382" s="170"/>
      <c r="F382" s="172"/>
      <c r="H382" s="173"/>
      <c r="I382" s="173"/>
      <c r="J382" s="172"/>
      <c r="K382" s="170"/>
      <c r="L382" s="169"/>
    </row>
    <row r="383" spans="1:12" s="171" customFormat="1">
      <c r="A383" s="168"/>
      <c r="B383" s="172"/>
      <c r="C383" s="170"/>
      <c r="F383" s="172"/>
      <c r="H383" s="173"/>
      <c r="I383" s="173"/>
      <c r="J383" s="172"/>
      <c r="K383" s="170"/>
      <c r="L383" s="169"/>
    </row>
    <row r="384" spans="1:12" s="171" customFormat="1">
      <c r="A384" s="168"/>
      <c r="B384" s="172"/>
      <c r="C384" s="170"/>
      <c r="F384" s="172"/>
      <c r="H384" s="173"/>
      <c r="I384" s="173"/>
      <c r="J384" s="172"/>
      <c r="K384" s="170"/>
      <c r="L384" s="169"/>
    </row>
    <row r="385" spans="1:12" s="171" customFormat="1">
      <c r="A385" s="168"/>
      <c r="B385" s="172"/>
      <c r="C385" s="170"/>
      <c r="F385" s="172"/>
      <c r="H385" s="173"/>
      <c r="I385" s="173"/>
      <c r="J385" s="172"/>
      <c r="K385" s="170"/>
      <c r="L385" s="169"/>
    </row>
    <row r="386" spans="1:12" s="171" customFormat="1">
      <c r="A386" s="168"/>
      <c r="B386" s="172"/>
      <c r="C386" s="170"/>
      <c r="F386" s="172"/>
      <c r="H386" s="173"/>
      <c r="I386" s="173"/>
      <c r="J386" s="172"/>
      <c r="K386" s="170"/>
      <c r="L386" s="169"/>
    </row>
    <row r="387" spans="1:12" s="171" customFormat="1">
      <c r="A387" s="168"/>
      <c r="B387" s="172"/>
      <c r="C387" s="170"/>
      <c r="F387" s="172"/>
      <c r="H387" s="173"/>
      <c r="I387" s="173"/>
      <c r="J387" s="172"/>
      <c r="K387" s="170"/>
      <c r="L387" s="169"/>
    </row>
    <row r="388" spans="1:12" s="171" customFormat="1">
      <c r="A388" s="168"/>
      <c r="B388" s="172"/>
      <c r="C388" s="170"/>
      <c r="F388" s="172"/>
      <c r="H388" s="173"/>
      <c r="I388" s="173"/>
      <c r="J388" s="172"/>
      <c r="K388" s="170"/>
      <c r="L388" s="169"/>
    </row>
    <row r="389" spans="1:12" s="171" customFormat="1">
      <c r="A389" s="168"/>
      <c r="B389" s="172"/>
      <c r="C389" s="170"/>
      <c r="F389" s="172"/>
      <c r="H389" s="173"/>
      <c r="I389" s="173"/>
      <c r="J389" s="172"/>
      <c r="K389" s="170"/>
      <c r="L389" s="169"/>
    </row>
    <row r="390" spans="1:12" s="171" customFormat="1">
      <c r="A390" s="168"/>
      <c r="B390" s="172"/>
      <c r="C390" s="170"/>
      <c r="F390" s="172"/>
      <c r="H390" s="173"/>
      <c r="I390" s="173"/>
      <c r="J390" s="172"/>
      <c r="K390" s="170"/>
      <c r="L390" s="169"/>
    </row>
    <row r="391" spans="1:12" s="171" customFormat="1">
      <c r="A391" s="168"/>
      <c r="B391" s="172"/>
      <c r="C391" s="170"/>
      <c r="F391" s="172"/>
      <c r="H391" s="173"/>
      <c r="I391" s="173"/>
      <c r="J391" s="172"/>
      <c r="K391" s="170"/>
      <c r="L391" s="169"/>
    </row>
    <row r="392" spans="1:12" s="171" customFormat="1">
      <c r="A392" s="168"/>
      <c r="B392" s="172"/>
      <c r="C392" s="170"/>
      <c r="F392" s="172"/>
      <c r="H392" s="173"/>
      <c r="I392" s="173"/>
      <c r="J392" s="172"/>
      <c r="K392" s="170"/>
      <c r="L392" s="169"/>
    </row>
    <row r="393" spans="1:12" s="171" customFormat="1">
      <c r="A393" s="168"/>
      <c r="B393" s="172"/>
      <c r="C393" s="170"/>
      <c r="F393" s="172"/>
      <c r="H393" s="173"/>
      <c r="I393" s="173"/>
      <c r="J393" s="172"/>
      <c r="K393" s="170"/>
      <c r="L393" s="169"/>
    </row>
    <row r="394" spans="1:12" s="171" customFormat="1">
      <c r="A394" s="168"/>
      <c r="B394" s="172"/>
      <c r="C394" s="170"/>
      <c r="F394" s="172"/>
      <c r="H394" s="173"/>
      <c r="I394" s="173"/>
      <c r="J394" s="172"/>
      <c r="K394" s="170"/>
      <c r="L394" s="169"/>
    </row>
    <row r="395" spans="1:12" s="171" customFormat="1">
      <c r="A395" s="168"/>
      <c r="B395" s="172"/>
      <c r="C395" s="170"/>
      <c r="F395" s="172"/>
      <c r="H395" s="173"/>
      <c r="I395" s="173"/>
      <c r="J395" s="172"/>
      <c r="K395" s="170"/>
      <c r="L395" s="169"/>
    </row>
    <row r="396" spans="1:12" s="171" customFormat="1">
      <c r="A396" s="168"/>
      <c r="B396" s="172"/>
      <c r="C396" s="170"/>
      <c r="F396" s="172"/>
      <c r="H396" s="173"/>
      <c r="I396" s="173"/>
      <c r="J396" s="172"/>
      <c r="K396" s="170"/>
      <c r="L396" s="169"/>
    </row>
    <row r="397" spans="1:12" s="171" customFormat="1">
      <c r="A397" s="168"/>
      <c r="B397" s="172"/>
      <c r="C397" s="170"/>
      <c r="F397" s="172"/>
      <c r="H397" s="173"/>
      <c r="I397" s="173"/>
      <c r="J397" s="172"/>
      <c r="K397" s="170"/>
      <c r="L397" s="169"/>
    </row>
    <row r="398" spans="1:12" s="171" customFormat="1">
      <c r="A398" s="168"/>
      <c r="B398" s="172"/>
      <c r="C398" s="170"/>
      <c r="F398" s="172"/>
      <c r="H398" s="173"/>
      <c r="I398" s="173"/>
      <c r="J398" s="172"/>
      <c r="K398" s="170"/>
      <c r="L398" s="169"/>
    </row>
    <row r="399" spans="1:12" s="171" customFormat="1">
      <c r="A399" s="168"/>
      <c r="B399" s="172"/>
      <c r="C399" s="170"/>
      <c r="F399" s="172"/>
      <c r="H399" s="173"/>
      <c r="I399" s="173"/>
      <c r="J399" s="172"/>
      <c r="K399" s="170"/>
      <c r="L399" s="169"/>
    </row>
    <row r="400" spans="1:12" s="171" customFormat="1">
      <c r="A400" s="168"/>
      <c r="B400" s="172"/>
      <c r="C400" s="170"/>
      <c r="F400" s="172"/>
      <c r="H400" s="173"/>
      <c r="I400" s="173"/>
      <c r="J400" s="172"/>
      <c r="K400" s="170"/>
      <c r="L400" s="169"/>
    </row>
    <row r="401" spans="1:12" s="171" customFormat="1">
      <c r="A401" s="168"/>
      <c r="B401" s="172"/>
      <c r="C401" s="170"/>
      <c r="F401" s="172"/>
      <c r="H401" s="173"/>
      <c r="I401" s="173"/>
      <c r="J401" s="172"/>
      <c r="K401" s="170"/>
      <c r="L401" s="169"/>
    </row>
    <row r="402" spans="1:12" s="171" customFormat="1">
      <c r="A402" s="168"/>
      <c r="B402" s="172"/>
      <c r="C402" s="170"/>
      <c r="F402" s="172"/>
      <c r="H402" s="173"/>
      <c r="I402" s="173"/>
      <c r="J402" s="172"/>
      <c r="K402" s="170"/>
      <c r="L402" s="169"/>
    </row>
    <row r="403" spans="1:12" s="171" customFormat="1">
      <c r="A403" s="168"/>
      <c r="B403" s="172"/>
      <c r="C403" s="170"/>
      <c r="F403" s="172"/>
      <c r="H403" s="173"/>
      <c r="I403" s="173"/>
      <c r="J403" s="172"/>
      <c r="K403" s="170"/>
      <c r="L403" s="169"/>
    </row>
    <row r="404" spans="1:12" s="171" customFormat="1">
      <c r="A404" s="168"/>
      <c r="B404" s="172"/>
      <c r="C404" s="170"/>
      <c r="F404" s="172"/>
      <c r="H404" s="173"/>
      <c r="I404" s="173"/>
      <c r="J404" s="172"/>
      <c r="K404" s="170"/>
      <c r="L404" s="169"/>
    </row>
    <row r="405" spans="1:12" s="171" customFormat="1">
      <c r="A405" s="168"/>
      <c r="B405" s="172"/>
      <c r="C405" s="170"/>
      <c r="F405" s="172"/>
      <c r="H405" s="173"/>
      <c r="I405" s="173"/>
      <c r="J405" s="172"/>
      <c r="K405" s="170"/>
      <c r="L405" s="169"/>
    </row>
    <row r="406" spans="1:12" s="171" customFormat="1">
      <c r="A406" s="168"/>
      <c r="B406" s="172"/>
      <c r="C406" s="170"/>
      <c r="F406" s="172"/>
      <c r="H406" s="173"/>
      <c r="I406" s="173"/>
      <c r="J406" s="172"/>
      <c r="K406" s="170"/>
      <c r="L406" s="169"/>
    </row>
    <row r="407" spans="1:12" s="171" customFormat="1">
      <c r="A407" s="168"/>
      <c r="B407" s="172"/>
      <c r="C407" s="170"/>
      <c r="F407" s="172"/>
      <c r="H407" s="173"/>
      <c r="I407" s="173"/>
      <c r="J407" s="172"/>
      <c r="K407" s="170"/>
      <c r="L407" s="169"/>
    </row>
    <row r="408" spans="1:12" s="171" customFormat="1">
      <c r="A408" s="168"/>
      <c r="B408" s="172"/>
      <c r="C408" s="170"/>
      <c r="F408" s="172"/>
      <c r="H408" s="173"/>
      <c r="I408" s="173"/>
      <c r="J408" s="172"/>
      <c r="K408" s="170"/>
      <c r="L408" s="169"/>
    </row>
    <row r="409" spans="1:12" s="171" customFormat="1">
      <c r="A409" s="168"/>
      <c r="B409" s="172"/>
      <c r="C409" s="170"/>
      <c r="F409" s="172"/>
      <c r="H409" s="173"/>
      <c r="I409" s="173"/>
      <c r="J409" s="172"/>
      <c r="K409" s="170"/>
      <c r="L409" s="169"/>
    </row>
    <row r="410" spans="1:12" s="171" customFormat="1">
      <c r="A410" s="168"/>
      <c r="B410" s="172"/>
      <c r="C410" s="170"/>
      <c r="F410" s="172"/>
      <c r="H410" s="173"/>
      <c r="I410" s="173"/>
      <c r="J410" s="172"/>
      <c r="K410" s="170"/>
      <c r="L410" s="169"/>
    </row>
    <row r="411" spans="1:12" s="171" customFormat="1">
      <c r="A411" s="168"/>
      <c r="B411" s="172"/>
      <c r="C411" s="170"/>
      <c r="F411" s="172"/>
      <c r="H411" s="173"/>
      <c r="I411" s="173"/>
      <c r="J411" s="172"/>
      <c r="K411" s="170"/>
      <c r="L411" s="169"/>
    </row>
    <row r="412" spans="1:12" s="171" customFormat="1">
      <c r="A412" s="168"/>
      <c r="B412" s="172"/>
      <c r="C412" s="170"/>
      <c r="F412" s="172"/>
      <c r="H412" s="173"/>
      <c r="I412" s="173"/>
      <c r="J412" s="172"/>
      <c r="K412" s="170"/>
      <c r="L412" s="169"/>
    </row>
    <row r="413" spans="1:12" s="171" customFormat="1">
      <c r="A413" s="168"/>
      <c r="B413" s="172"/>
      <c r="C413" s="170"/>
      <c r="F413" s="172"/>
      <c r="H413" s="173"/>
      <c r="I413" s="173"/>
      <c r="J413" s="172"/>
      <c r="K413" s="170"/>
      <c r="L413" s="169"/>
    </row>
    <row r="414" spans="1:12" s="171" customFormat="1">
      <c r="A414" s="168"/>
      <c r="B414" s="172"/>
      <c r="C414" s="170"/>
      <c r="F414" s="172"/>
      <c r="H414" s="173"/>
      <c r="I414" s="173"/>
      <c r="J414" s="172"/>
      <c r="K414" s="170"/>
      <c r="L414" s="169"/>
    </row>
    <row r="415" spans="1:12" s="171" customFormat="1">
      <c r="A415" s="168"/>
      <c r="B415" s="172"/>
      <c r="C415" s="170"/>
      <c r="F415" s="172"/>
      <c r="H415" s="173"/>
      <c r="I415" s="173"/>
      <c r="J415" s="172"/>
      <c r="K415" s="170"/>
      <c r="L415" s="169"/>
    </row>
    <row r="416" spans="1:12" s="171" customFormat="1">
      <c r="A416" s="168"/>
      <c r="B416" s="172"/>
      <c r="C416" s="170"/>
      <c r="F416" s="172"/>
      <c r="H416" s="173"/>
      <c r="I416" s="173"/>
      <c r="J416" s="172"/>
      <c r="K416" s="170"/>
      <c r="L416" s="169"/>
    </row>
    <row r="417" spans="1:12" s="171" customFormat="1">
      <c r="A417" s="168"/>
      <c r="B417" s="172"/>
      <c r="C417" s="170"/>
      <c r="F417" s="172"/>
      <c r="H417" s="173"/>
      <c r="I417" s="173"/>
      <c r="J417" s="172"/>
      <c r="K417" s="170"/>
      <c r="L417" s="169"/>
    </row>
    <row r="418" spans="1:12" s="171" customFormat="1">
      <c r="A418" s="168"/>
      <c r="B418" s="172"/>
      <c r="C418" s="170"/>
      <c r="F418" s="172"/>
      <c r="H418" s="173"/>
      <c r="I418" s="173"/>
      <c r="J418" s="172"/>
      <c r="K418" s="170"/>
      <c r="L418" s="169"/>
    </row>
    <row r="419" spans="1:12" s="171" customFormat="1">
      <c r="A419" s="168"/>
      <c r="B419" s="172"/>
      <c r="C419" s="170"/>
      <c r="F419" s="172"/>
      <c r="H419" s="173"/>
      <c r="I419" s="173"/>
      <c r="J419" s="172"/>
      <c r="K419" s="170"/>
      <c r="L419" s="169"/>
    </row>
    <row r="420" spans="1:12" s="171" customFormat="1">
      <c r="A420" s="168"/>
      <c r="B420" s="172"/>
      <c r="C420" s="170"/>
      <c r="F420" s="172"/>
      <c r="H420" s="173"/>
      <c r="I420" s="173"/>
      <c r="J420" s="172"/>
      <c r="K420" s="170"/>
      <c r="L420" s="169"/>
    </row>
    <row r="421" spans="1:12" s="171" customFormat="1">
      <c r="A421" s="168"/>
      <c r="B421" s="172"/>
      <c r="C421" s="170"/>
      <c r="F421" s="172"/>
      <c r="H421" s="173"/>
      <c r="I421" s="173"/>
      <c r="J421" s="172"/>
      <c r="K421" s="170"/>
      <c r="L421" s="169"/>
    </row>
    <row r="422" spans="1:12" s="171" customFormat="1">
      <c r="A422" s="168"/>
      <c r="B422" s="172"/>
      <c r="C422" s="170"/>
      <c r="F422" s="172"/>
      <c r="H422" s="173"/>
      <c r="I422" s="173"/>
      <c r="J422" s="172"/>
      <c r="K422" s="170"/>
      <c r="L422" s="169"/>
    </row>
    <row r="423" spans="1:12" s="171" customFormat="1">
      <c r="A423" s="168"/>
      <c r="B423" s="172"/>
      <c r="C423" s="170"/>
      <c r="F423" s="172"/>
      <c r="H423" s="173"/>
      <c r="I423" s="173"/>
      <c r="J423" s="172"/>
      <c r="K423" s="170"/>
      <c r="L423" s="169"/>
    </row>
    <row r="424" spans="1:12" s="171" customFormat="1">
      <c r="A424" s="168"/>
      <c r="B424" s="172"/>
      <c r="C424" s="170"/>
      <c r="F424" s="172"/>
      <c r="H424" s="173"/>
      <c r="I424" s="173"/>
      <c r="J424" s="172"/>
      <c r="K424" s="170"/>
      <c r="L424" s="169"/>
    </row>
    <row r="425" spans="1:12" s="171" customFormat="1">
      <c r="A425" s="168"/>
      <c r="B425" s="172"/>
      <c r="C425" s="170"/>
      <c r="F425" s="172"/>
      <c r="H425" s="173"/>
      <c r="I425" s="173"/>
      <c r="J425" s="172"/>
      <c r="K425" s="170"/>
      <c r="L425" s="169"/>
    </row>
    <row r="426" spans="1:12" s="171" customFormat="1">
      <c r="A426" s="168"/>
      <c r="B426" s="172"/>
      <c r="C426" s="170"/>
      <c r="F426" s="172"/>
      <c r="H426" s="173"/>
      <c r="I426" s="173"/>
      <c r="J426" s="172"/>
      <c r="K426" s="170"/>
      <c r="L426" s="169"/>
    </row>
    <row r="427" spans="1:12" s="171" customFormat="1">
      <c r="A427" s="168"/>
      <c r="B427" s="172"/>
      <c r="C427" s="170"/>
      <c r="F427" s="172"/>
      <c r="H427" s="173"/>
      <c r="I427" s="173"/>
      <c r="J427" s="172"/>
      <c r="K427" s="170"/>
      <c r="L427" s="169"/>
    </row>
    <row r="428" spans="1:12" s="171" customFormat="1">
      <c r="A428" s="168"/>
      <c r="B428" s="172"/>
      <c r="C428" s="170"/>
      <c r="F428" s="172"/>
      <c r="H428" s="173"/>
      <c r="I428" s="173"/>
      <c r="J428" s="172"/>
      <c r="K428" s="170"/>
      <c r="L428" s="169"/>
    </row>
    <row r="429" spans="1:12" s="171" customFormat="1">
      <c r="A429" s="168"/>
      <c r="B429" s="172"/>
      <c r="C429" s="170"/>
      <c r="F429" s="172"/>
      <c r="H429" s="173"/>
      <c r="I429" s="173"/>
      <c r="J429" s="172"/>
      <c r="K429" s="170"/>
      <c r="L429" s="169"/>
    </row>
    <row r="430" spans="1:12" s="171" customFormat="1">
      <c r="A430" s="168"/>
      <c r="B430" s="172"/>
      <c r="C430" s="170"/>
      <c r="F430" s="172"/>
      <c r="H430" s="173"/>
      <c r="I430" s="173"/>
      <c r="J430" s="172"/>
      <c r="K430" s="170"/>
      <c r="L430" s="169"/>
    </row>
    <row r="431" spans="1:12" s="171" customFormat="1">
      <c r="A431" s="168"/>
      <c r="B431" s="172"/>
      <c r="C431" s="170"/>
      <c r="F431" s="172"/>
      <c r="H431" s="173"/>
      <c r="I431" s="173"/>
      <c r="J431" s="172"/>
      <c r="K431" s="170"/>
      <c r="L431" s="169"/>
    </row>
    <row r="432" spans="1:12" s="171" customFormat="1">
      <c r="A432" s="168"/>
      <c r="B432" s="172"/>
      <c r="C432" s="170"/>
      <c r="F432" s="172"/>
      <c r="H432" s="173"/>
      <c r="I432" s="173"/>
      <c r="J432" s="172"/>
      <c r="K432" s="170"/>
      <c r="L432" s="169"/>
    </row>
    <row r="433" spans="1:12" s="171" customFormat="1">
      <c r="A433" s="168"/>
      <c r="B433" s="172"/>
      <c r="C433" s="170"/>
      <c r="F433" s="172"/>
      <c r="H433" s="173"/>
      <c r="I433" s="173"/>
      <c r="J433" s="172"/>
      <c r="K433" s="170"/>
      <c r="L433" s="169"/>
    </row>
    <row r="434" spans="1:12" s="171" customFormat="1">
      <c r="A434" s="168"/>
      <c r="B434" s="172"/>
      <c r="C434" s="170"/>
      <c r="F434" s="172"/>
      <c r="H434" s="173"/>
      <c r="I434" s="173"/>
      <c r="J434" s="172"/>
      <c r="K434" s="170"/>
      <c r="L434" s="169"/>
    </row>
    <row r="435" spans="1:12" s="171" customFormat="1">
      <c r="A435" s="168"/>
      <c r="B435" s="172"/>
      <c r="C435" s="170"/>
      <c r="F435" s="172"/>
      <c r="H435" s="173"/>
      <c r="I435" s="173"/>
      <c r="J435" s="172"/>
      <c r="K435" s="170"/>
      <c r="L435" s="169"/>
    </row>
    <row r="436" spans="1:12" s="171" customFormat="1">
      <c r="A436" s="168"/>
      <c r="B436" s="172"/>
      <c r="C436" s="170"/>
      <c r="F436" s="172"/>
      <c r="H436" s="173"/>
      <c r="I436" s="173"/>
      <c r="J436" s="172"/>
      <c r="K436" s="170"/>
      <c r="L436" s="169"/>
    </row>
    <row r="437" spans="1:12" s="171" customFormat="1">
      <c r="A437" s="168"/>
      <c r="B437" s="172"/>
      <c r="C437" s="170"/>
      <c r="F437" s="172"/>
      <c r="H437" s="173"/>
      <c r="I437" s="173"/>
      <c r="J437" s="172"/>
      <c r="K437" s="170"/>
      <c r="L437" s="169"/>
    </row>
    <row r="438" spans="1:12" s="171" customFormat="1">
      <c r="A438" s="168"/>
      <c r="B438" s="172"/>
      <c r="C438" s="170"/>
      <c r="F438" s="172"/>
      <c r="H438" s="173"/>
      <c r="I438" s="173"/>
      <c r="J438" s="172"/>
      <c r="K438" s="170"/>
      <c r="L438" s="169"/>
    </row>
    <row r="439" spans="1:12" s="171" customFormat="1">
      <c r="A439" s="168"/>
      <c r="B439" s="172"/>
      <c r="C439" s="170"/>
      <c r="F439" s="172"/>
      <c r="H439" s="173"/>
      <c r="I439" s="173"/>
      <c r="J439" s="172"/>
      <c r="K439" s="170"/>
      <c r="L439" s="169"/>
    </row>
    <row r="440" spans="1:12" s="171" customFormat="1">
      <c r="A440" s="168"/>
      <c r="B440" s="172"/>
      <c r="C440" s="170"/>
      <c r="F440" s="172"/>
      <c r="H440" s="173"/>
      <c r="I440" s="173"/>
      <c r="J440" s="172"/>
      <c r="K440" s="170"/>
      <c r="L440" s="169"/>
    </row>
    <row r="441" spans="1:12" s="171" customFormat="1">
      <c r="A441" s="168"/>
      <c r="B441" s="172"/>
      <c r="C441" s="170"/>
      <c r="F441" s="172"/>
      <c r="H441" s="173"/>
      <c r="I441" s="173"/>
      <c r="J441" s="172"/>
      <c r="K441" s="170"/>
      <c r="L441" s="169"/>
    </row>
    <row r="442" spans="1:12" s="171" customFormat="1">
      <c r="A442" s="168"/>
      <c r="B442" s="172"/>
      <c r="C442" s="170"/>
      <c r="F442" s="172"/>
      <c r="H442" s="173"/>
      <c r="I442" s="173"/>
      <c r="J442" s="172"/>
      <c r="K442" s="170"/>
      <c r="L442" s="169"/>
    </row>
    <row r="443" spans="1:12" s="171" customFormat="1">
      <c r="A443" s="168"/>
      <c r="B443" s="172"/>
      <c r="C443" s="170"/>
      <c r="F443" s="172"/>
      <c r="H443" s="173"/>
      <c r="I443" s="173"/>
      <c r="J443" s="172"/>
      <c r="K443" s="170"/>
      <c r="L443" s="169"/>
    </row>
    <row r="444" spans="1:12" s="171" customFormat="1">
      <c r="A444" s="168"/>
      <c r="B444" s="172"/>
      <c r="C444" s="170"/>
      <c r="F444" s="172"/>
      <c r="H444" s="173"/>
      <c r="I444" s="173"/>
      <c r="J444" s="172"/>
      <c r="K444" s="170"/>
      <c r="L444" s="169"/>
    </row>
    <row r="445" spans="1:12" s="171" customFormat="1">
      <c r="A445" s="168"/>
      <c r="B445" s="172"/>
      <c r="C445" s="170"/>
      <c r="F445" s="172"/>
      <c r="H445" s="173"/>
      <c r="I445" s="173"/>
      <c r="J445" s="172"/>
      <c r="K445" s="170"/>
      <c r="L445" s="169"/>
    </row>
    <row r="446" spans="1:12" s="171" customFormat="1">
      <c r="A446" s="168"/>
      <c r="B446" s="172"/>
      <c r="C446" s="170"/>
      <c r="F446" s="172"/>
      <c r="H446" s="173"/>
      <c r="I446" s="173"/>
      <c r="J446" s="172"/>
      <c r="K446" s="170"/>
      <c r="L446" s="169"/>
    </row>
    <row r="447" spans="1:12" s="171" customFormat="1">
      <c r="A447" s="168"/>
      <c r="B447" s="172"/>
      <c r="C447" s="170"/>
      <c r="F447" s="172"/>
      <c r="H447" s="173"/>
      <c r="I447" s="173"/>
      <c r="J447" s="172"/>
      <c r="K447" s="170"/>
      <c r="L447" s="169"/>
    </row>
    <row r="448" spans="1:12" s="171" customFormat="1">
      <c r="A448" s="168"/>
      <c r="B448" s="172"/>
      <c r="C448" s="170"/>
      <c r="F448" s="172"/>
      <c r="H448" s="173"/>
      <c r="I448" s="173"/>
      <c r="J448" s="172"/>
      <c r="K448" s="170"/>
      <c r="L448" s="169"/>
    </row>
    <row r="449" spans="1:12" s="171" customFormat="1">
      <c r="A449" s="168"/>
      <c r="B449" s="172"/>
      <c r="C449" s="170"/>
      <c r="F449" s="172"/>
      <c r="H449" s="173"/>
      <c r="I449" s="173"/>
      <c r="J449" s="172"/>
      <c r="K449" s="170"/>
      <c r="L449" s="169"/>
    </row>
    <row r="450" spans="1:12" s="171" customFormat="1">
      <c r="A450" s="168"/>
      <c r="B450" s="172"/>
      <c r="C450" s="170"/>
      <c r="F450" s="172"/>
      <c r="H450" s="173"/>
      <c r="I450" s="173"/>
      <c r="J450" s="172"/>
      <c r="K450" s="170"/>
      <c r="L450" s="169"/>
    </row>
    <row r="451" spans="1:12" s="171" customFormat="1">
      <c r="A451" s="168"/>
      <c r="B451" s="172"/>
      <c r="C451" s="170"/>
      <c r="F451" s="172"/>
      <c r="H451" s="173"/>
      <c r="I451" s="173"/>
      <c r="J451" s="172"/>
      <c r="K451" s="170"/>
      <c r="L451" s="169"/>
    </row>
    <row r="452" spans="1:12" s="171" customFormat="1">
      <c r="A452" s="168"/>
      <c r="B452" s="172"/>
      <c r="C452" s="170"/>
      <c r="F452" s="172"/>
      <c r="H452" s="173"/>
      <c r="I452" s="173"/>
      <c r="J452" s="172"/>
      <c r="K452" s="170"/>
      <c r="L452" s="169"/>
    </row>
    <row r="453" spans="1:12" s="171" customFormat="1">
      <c r="A453" s="168"/>
      <c r="B453" s="172"/>
      <c r="C453" s="170"/>
      <c r="F453" s="172"/>
      <c r="H453" s="173"/>
      <c r="I453" s="173"/>
      <c r="J453" s="172"/>
      <c r="K453" s="170"/>
      <c r="L453" s="169"/>
    </row>
    <row r="454" spans="1:12" s="171" customFormat="1">
      <c r="A454" s="168"/>
      <c r="B454" s="172"/>
      <c r="C454" s="170"/>
      <c r="F454" s="172"/>
      <c r="H454" s="173"/>
      <c r="I454" s="173"/>
      <c r="J454" s="172"/>
      <c r="K454" s="170"/>
      <c r="L454" s="169"/>
    </row>
    <row r="455" spans="1:12" s="171" customFormat="1">
      <c r="A455" s="168"/>
      <c r="B455" s="172"/>
      <c r="C455" s="170"/>
      <c r="F455" s="172"/>
      <c r="H455" s="173"/>
      <c r="I455" s="173"/>
      <c r="J455" s="172"/>
      <c r="K455" s="170"/>
      <c r="L455" s="169"/>
    </row>
    <row r="456" spans="1:12" s="171" customFormat="1">
      <c r="A456" s="168"/>
      <c r="B456" s="172"/>
      <c r="C456" s="170"/>
      <c r="F456" s="172"/>
      <c r="H456" s="173"/>
      <c r="I456" s="173"/>
      <c r="J456" s="172"/>
      <c r="K456" s="170"/>
      <c r="L456" s="169"/>
    </row>
    <row r="457" spans="1:12" s="171" customFormat="1">
      <c r="A457" s="168"/>
      <c r="B457" s="172"/>
      <c r="C457" s="170"/>
      <c r="F457" s="172"/>
      <c r="H457" s="173"/>
      <c r="I457" s="173"/>
      <c r="J457" s="172"/>
      <c r="K457" s="170"/>
      <c r="L457" s="169"/>
    </row>
    <row r="458" spans="1:12" s="171" customFormat="1">
      <c r="A458" s="168"/>
      <c r="B458" s="172"/>
      <c r="C458" s="170"/>
      <c r="F458" s="172"/>
      <c r="H458" s="173"/>
      <c r="I458" s="173"/>
      <c r="J458" s="172"/>
      <c r="K458" s="170"/>
      <c r="L458" s="169"/>
    </row>
    <row r="459" spans="1:12" s="171" customFormat="1">
      <c r="A459" s="168"/>
      <c r="B459" s="172"/>
      <c r="C459" s="170"/>
      <c r="F459" s="172"/>
      <c r="H459" s="173"/>
      <c r="I459" s="173"/>
      <c r="J459" s="172"/>
      <c r="K459" s="170"/>
      <c r="L459" s="169"/>
    </row>
    <row r="460" spans="1:12" s="171" customFormat="1">
      <c r="A460" s="168"/>
      <c r="B460" s="172"/>
      <c r="C460" s="170"/>
      <c r="F460" s="172"/>
      <c r="H460" s="173"/>
      <c r="I460" s="173"/>
      <c r="J460" s="172"/>
      <c r="K460" s="170"/>
      <c r="L460" s="169"/>
    </row>
    <row r="461" spans="1:12" s="171" customFormat="1">
      <c r="A461" s="168"/>
      <c r="B461" s="172"/>
      <c r="C461" s="170"/>
      <c r="F461" s="172"/>
      <c r="H461" s="173"/>
      <c r="I461" s="173"/>
      <c r="J461" s="172"/>
      <c r="K461" s="170"/>
      <c r="L461" s="169"/>
    </row>
    <row r="462" spans="1:12" s="171" customFormat="1">
      <c r="A462" s="168"/>
      <c r="B462" s="172"/>
      <c r="C462" s="170"/>
      <c r="F462" s="172"/>
      <c r="H462" s="173"/>
      <c r="I462" s="173"/>
      <c r="J462" s="172"/>
      <c r="K462" s="170"/>
      <c r="L462" s="169"/>
    </row>
    <row r="463" spans="1:12" s="171" customFormat="1">
      <c r="A463" s="168"/>
      <c r="B463" s="172"/>
      <c r="C463" s="170"/>
      <c r="F463" s="172"/>
      <c r="H463" s="173"/>
      <c r="I463" s="173"/>
      <c r="J463" s="172"/>
      <c r="K463" s="170"/>
      <c r="L463" s="169"/>
    </row>
    <row r="464" spans="1:12" s="171" customFormat="1">
      <c r="A464" s="168"/>
      <c r="B464" s="172"/>
      <c r="C464" s="170"/>
      <c r="F464" s="172"/>
      <c r="H464" s="173"/>
      <c r="I464" s="173"/>
      <c r="J464" s="172"/>
      <c r="K464" s="170"/>
      <c r="L464" s="169"/>
    </row>
    <row r="465" spans="1:12" s="171" customFormat="1">
      <c r="A465" s="168"/>
      <c r="B465" s="172"/>
      <c r="C465" s="170"/>
      <c r="F465" s="172"/>
      <c r="H465" s="173"/>
      <c r="I465" s="173"/>
      <c r="J465" s="172"/>
      <c r="K465" s="170"/>
      <c r="L465" s="169"/>
    </row>
    <row r="466" spans="1:12" s="171" customFormat="1">
      <c r="A466" s="168"/>
      <c r="B466" s="172"/>
      <c r="C466" s="170"/>
      <c r="F466" s="172"/>
      <c r="H466" s="173"/>
      <c r="I466" s="173"/>
      <c r="J466" s="172"/>
      <c r="K466" s="170"/>
      <c r="L466" s="169"/>
    </row>
    <row r="467" spans="1:12" s="171" customFormat="1">
      <c r="A467" s="168"/>
      <c r="B467" s="172"/>
      <c r="C467" s="170"/>
      <c r="F467" s="172"/>
      <c r="H467" s="173"/>
      <c r="I467" s="173"/>
      <c r="J467" s="172"/>
      <c r="K467" s="170"/>
      <c r="L467" s="169"/>
    </row>
    <row r="468" spans="1:12" s="171" customFormat="1">
      <c r="A468" s="168"/>
      <c r="B468" s="172"/>
      <c r="C468" s="170"/>
      <c r="F468" s="172"/>
      <c r="H468" s="173"/>
      <c r="I468" s="173"/>
      <c r="J468" s="172"/>
      <c r="K468" s="170"/>
      <c r="L468" s="169"/>
    </row>
    <row r="469" spans="1:12" s="171" customFormat="1">
      <c r="A469" s="168"/>
      <c r="B469" s="172"/>
      <c r="C469" s="170"/>
      <c r="F469" s="172"/>
      <c r="H469" s="173"/>
      <c r="I469" s="173"/>
      <c r="J469" s="172"/>
      <c r="K469" s="170"/>
      <c r="L469" s="169"/>
    </row>
    <row r="470" spans="1:12" s="171" customFormat="1">
      <c r="A470" s="168"/>
      <c r="B470" s="172"/>
      <c r="C470" s="170"/>
      <c r="F470" s="172"/>
      <c r="H470" s="173"/>
      <c r="I470" s="173"/>
      <c r="J470" s="172"/>
      <c r="K470" s="170"/>
      <c r="L470" s="169"/>
    </row>
    <row r="471" spans="1:12" s="171" customFormat="1">
      <c r="A471" s="168"/>
      <c r="B471" s="172"/>
      <c r="C471" s="170"/>
      <c r="F471" s="172"/>
      <c r="H471" s="173"/>
      <c r="I471" s="173"/>
      <c r="J471" s="172"/>
      <c r="K471" s="170"/>
      <c r="L471" s="169"/>
    </row>
    <row r="472" spans="1:12" s="171" customFormat="1">
      <c r="A472" s="168"/>
      <c r="B472" s="172"/>
      <c r="C472" s="170"/>
      <c r="F472" s="172"/>
      <c r="H472" s="173"/>
      <c r="I472" s="173"/>
      <c r="J472" s="172"/>
      <c r="K472" s="170"/>
      <c r="L472" s="169"/>
    </row>
    <row r="473" spans="1:12" s="171" customFormat="1">
      <c r="A473" s="168"/>
      <c r="B473" s="172"/>
      <c r="C473" s="170"/>
      <c r="F473" s="172"/>
      <c r="H473" s="173"/>
      <c r="I473" s="173"/>
      <c r="J473" s="172"/>
      <c r="K473" s="170"/>
      <c r="L473" s="169"/>
    </row>
    <row r="474" spans="1:12" s="171" customFormat="1">
      <c r="A474" s="168"/>
      <c r="B474" s="172"/>
      <c r="C474" s="170"/>
      <c r="F474" s="172"/>
      <c r="H474" s="173"/>
      <c r="I474" s="173"/>
      <c r="J474" s="172"/>
      <c r="K474" s="170"/>
      <c r="L474" s="169"/>
    </row>
    <row r="475" spans="1:12" s="171" customFormat="1">
      <c r="A475" s="168"/>
      <c r="B475" s="172"/>
      <c r="C475" s="170"/>
      <c r="F475" s="172"/>
      <c r="H475" s="173"/>
      <c r="I475" s="173"/>
      <c r="J475" s="172"/>
      <c r="K475" s="170"/>
      <c r="L475" s="169"/>
    </row>
    <row r="476" spans="1:12" s="171" customFormat="1">
      <c r="A476" s="168"/>
      <c r="B476" s="172"/>
      <c r="C476" s="170"/>
      <c r="F476" s="172"/>
      <c r="H476" s="173"/>
      <c r="I476" s="173"/>
      <c r="J476" s="172"/>
      <c r="K476" s="170"/>
      <c r="L476" s="169"/>
    </row>
    <row r="477" spans="1:12" s="171" customFormat="1">
      <c r="A477" s="168"/>
      <c r="B477" s="172"/>
      <c r="C477" s="170"/>
      <c r="F477" s="172"/>
      <c r="H477" s="173"/>
      <c r="I477" s="173"/>
      <c r="J477" s="172"/>
      <c r="K477" s="170"/>
      <c r="L477" s="169"/>
    </row>
    <row r="478" spans="1:12" s="171" customFormat="1">
      <c r="A478" s="168"/>
      <c r="B478" s="172"/>
      <c r="C478" s="170"/>
      <c r="F478" s="172"/>
      <c r="H478" s="173"/>
      <c r="I478" s="173"/>
      <c r="J478" s="172"/>
      <c r="K478" s="170"/>
      <c r="L478" s="169"/>
    </row>
    <row r="479" spans="1:12" s="171" customFormat="1">
      <c r="A479" s="168"/>
      <c r="B479" s="172"/>
      <c r="C479" s="170"/>
      <c r="F479" s="172"/>
      <c r="H479" s="173"/>
      <c r="I479" s="173"/>
      <c r="J479" s="172"/>
      <c r="K479" s="170"/>
      <c r="L479" s="169"/>
    </row>
    <row r="480" spans="1:12" s="171" customFormat="1">
      <c r="A480" s="168"/>
      <c r="B480" s="172"/>
      <c r="C480" s="170"/>
      <c r="F480" s="172"/>
      <c r="H480" s="173"/>
      <c r="I480" s="173"/>
      <c r="J480" s="172"/>
      <c r="K480" s="170"/>
      <c r="L480" s="169"/>
    </row>
    <row r="481" spans="1:12" s="171" customFormat="1">
      <c r="A481" s="168"/>
      <c r="B481" s="172"/>
      <c r="C481" s="170"/>
      <c r="F481" s="172"/>
      <c r="H481" s="173"/>
      <c r="I481" s="173"/>
      <c r="J481" s="172"/>
      <c r="K481" s="170"/>
      <c r="L481" s="169"/>
    </row>
    <row r="482" spans="1:12" s="171" customFormat="1">
      <c r="A482" s="168"/>
      <c r="B482" s="172"/>
      <c r="C482" s="170"/>
      <c r="F482" s="172"/>
      <c r="H482" s="173"/>
      <c r="I482" s="173"/>
      <c r="J482" s="172"/>
      <c r="K482" s="170"/>
      <c r="L482" s="169"/>
    </row>
    <row r="483" spans="1:12" s="171" customFormat="1">
      <c r="A483" s="168"/>
      <c r="B483" s="172"/>
      <c r="C483" s="170"/>
      <c r="F483" s="172"/>
      <c r="H483" s="173"/>
      <c r="I483" s="173"/>
      <c r="J483" s="172"/>
      <c r="K483" s="170"/>
      <c r="L483" s="169"/>
    </row>
    <row r="484" spans="1:12" s="171" customFormat="1">
      <c r="A484" s="168"/>
      <c r="B484" s="172"/>
      <c r="C484" s="170"/>
      <c r="F484" s="172"/>
      <c r="H484" s="173"/>
      <c r="I484" s="173"/>
      <c r="J484" s="172"/>
      <c r="K484" s="170"/>
      <c r="L484" s="169"/>
    </row>
    <row r="485" spans="1:12" s="171" customFormat="1">
      <c r="A485" s="168"/>
      <c r="B485" s="172"/>
      <c r="C485" s="170"/>
      <c r="F485" s="172"/>
      <c r="H485" s="173"/>
      <c r="I485" s="173"/>
      <c r="J485" s="172"/>
      <c r="K485" s="170"/>
      <c r="L485" s="169"/>
    </row>
    <row r="486" spans="1:12" s="171" customFormat="1">
      <c r="A486" s="168"/>
      <c r="B486" s="172"/>
      <c r="C486" s="170"/>
      <c r="F486" s="172"/>
      <c r="H486" s="173"/>
      <c r="I486" s="173"/>
      <c r="J486" s="172"/>
      <c r="K486" s="170"/>
      <c r="L486" s="169"/>
    </row>
    <row r="487" spans="1:12" s="171" customFormat="1">
      <c r="A487" s="168"/>
      <c r="B487" s="172"/>
      <c r="C487" s="170"/>
      <c r="F487" s="172"/>
      <c r="H487" s="173"/>
      <c r="I487" s="173"/>
      <c r="J487" s="172"/>
      <c r="K487" s="170"/>
      <c r="L487" s="169"/>
    </row>
    <row r="488" spans="1:12" s="171" customFormat="1">
      <c r="A488" s="168"/>
      <c r="B488" s="172"/>
      <c r="C488" s="170"/>
      <c r="F488" s="172"/>
      <c r="H488" s="173"/>
      <c r="I488" s="173"/>
      <c r="J488" s="172"/>
      <c r="K488" s="170"/>
      <c r="L488" s="169"/>
    </row>
    <row r="489" spans="1:12" s="171" customFormat="1">
      <c r="A489" s="168"/>
      <c r="B489" s="172"/>
      <c r="C489" s="170"/>
      <c r="F489" s="172"/>
      <c r="H489" s="173"/>
      <c r="I489" s="173"/>
      <c r="J489" s="172"/>
      <c r="K489" s="170"/>
      <c r="L489" s="169"/>
    </row>
    <row r="490" spans="1:12" s="171" customFormat="1">
      <c r="A490" s="168"/>
      <c r="B490" s="172"/>
      <c r="C490" s="170"/>
      <c r="F490" s="172"/>
      <c r="H490" s="173"/>
      <c r="I490" s="173"/>
      <c r="J490" s="172"/>
      <c r="K490" s="170"/>
      <c r="L490" s="169"/>
    </row>
    <row r="491" spans="1:12" s="171" customFormat="1">
      <c r="A491" s="168"/>
      <c r="B491" s="172"/>
      <c r="C491" s="170"/>
      <c r="F491" s="172"/>
      <c r="H491" s="173"/>
      <c r="I491" s="173"/>
      <c r="J491" s="172"/>
      <c r="K491" s="170"/>
      <c r="L491" s="169"/>
    </row>
    <row r="492" spans="1:12" s="171" customFormat="1">
      <c r="A492" s="168"/>
      <c r="B492" s="172"/>
      <c r="C492" s="170"/>
      <c r="F492" s="172"/>
      <c r="H492" s="173"/>
      <c r="I492" s="173"/>
      <c r="J492" s="172"/>
      <c r="K492" s="170"/>
      <c r="L492" s="169"/>
    </row>
    <row r="493" spans="1:12" s="171" customFormat="1">
      <c r="A493" s="168"/>
      <c r="B493" s="172"/>
      <c r="C493" s="170"/>
      <c r="F493" s="172"/>
      <c r="H493" s="173"/>
      <c r="I493" s="173"/>
      <c r="J493" s="172"/>
      <c r="K493" s="170"/>
      <c r="L493" s="169"/>
    </row>
    <row r="494" spans="1:12" s="171" customFormat="1">
      <c r="A494" s="168"/>
      <c r="B494" s="172"/>
      <c r="C494" s="170"/>
      <c r="F494" s="172"/>
      <c r="H494" s="173"/>
      <c r="I494" s="173"/>
      <c r="J494" s="172"/>
      <c r="K494" s="170"/>
      <c r="L494" s="169"/>
    </row>
    <row r="495" spans="1:12" s="171" customFormat="1">
      <c r="A495" s="168"/>
      <c r="B495" s="172"/>
      <c r="C495" s="170"/>
      <c r="F495" s="172"/>
      <c r="H495" s="173"/>
      <c r="I495" s="173"/>
      <c r="J495" s="172"/>
      <c r="K495" s="170"/>
      <c r="L495" s="169"/>
    </row>
    <row r="496" spans="1:12" s="171" customFormat="1">
      <c r="A496" s="168"/>
      <c r="B496" s="172"/>
      <c r="C496" s="170"/>
      <c r="F496" s="172"/>
      <c r="H496" s="173"/>
      <c r="I496" s="173"/>
      <c r="J496" s="172"/>
      <c r="K496" s="170"/>
      <c r="L496" s="169"/>
    </row>
    <row r="497" spans="1:12" s="171" customFormat="1">
      <c r="A497" s="168"/>
      <c r="B497" s="172"/>
      <c r="C497" s="170"/>
      <c r="F497" s="172"/>
      <c r="H497" s="173"/>
      <c r="I497" s="173"/>
      <c r="J497" s="172"/>
      <c r="K497" s="170"/>
      <c r="L497" s="169"/>
    </row>
    <row r="498" spans="1:12" s="171" customFormat="1">
      <c r="A498" s="168"/>
      <c r="B498" s="172"/>
      <c r="C498" s="170"/>
      <c r="F498" s="172"/>
      <c r="H498" s="173"/>
      <c r="I498" s="173"/>
      <c r="J498" s="172"/>
      <c r="K498" s="170"/>
      <c r="L498" s="169"/>
    </row>
    <row r="499" spans="1:12" s="171" customFormat="1">
      <c r="A499" s="168"/>
      <c r="B499" s="172"/>
      <c r="C499" s="170"/>
      <c r="F499" s="172"/>
      <c r="H499" s="173"/>
      <c r="I499" s="173"/>
      <c r="J499" s="172"/>
      <c r="K499" s="170"/>
      <c r="L499" s="169"/>
    </row>
    <row r="500" spans="1:12" s="171" customFormat="1">
      <c r="A500" s="168"/>
      <c r="B500" s="172"/>
      <c r="C500" s="170"/>
      <c r="F500" s="172"/>
      <c r="H500" s="173"/>
      <c r="I500" s="173"/>
      <c r="J500" s="172"/>
      <c r="K500" s="170"/>
      <c r="L500" s="169"/>
    </row>
    <row r="501" spans="1:12" s="171" customFormat="1">
      <c r="A501" s="168"/>
      <c r="B501" s="172"/>
      <c r="C501" s="170"/>
      <c r="F501" s="172"/>
      <c r="H501" s="173"/>
      <c r="I501" s="173"/>
      <c r="J501" s="172"/>
      <c r="K501" s="170"/>
      <c r="L501" s="169"/>
    </row>
    <row r="502" spans="1:12" s="171" customFormat="1">
      <c r="A502" s="168"/>
      <c r="B502" s="172"/>
      <c r="C502" s="170"/>
      <c r="F502" s="172"/>
      <c r="H502" s="173"/>
      <c r="I502" s="173"/>
      <c r="J502" s="172"/>
      <c r="K502" s="170"/>
      <c r="L502" s="169"/>
    </row>
    <row r="503" spans="1:12" s="171" customFormat="1">
      <c r="A503" s="168"/>
      <c r="B503" s="172"/>
      <c r="C503" s="170"/>
      <c r="F503" s="172"/>
      <c r="H503" s="173"/>
      <c r="I503" s="173"/>
      <c r="J503" s="172"/>
      <c r="K503" s="170"/>
      <c r="L503" s="169"/>
    </row>
    <row r="504" spans="1:12" s="171" customFormat="1">
      <c r="A504" s="168"/>
      <c r="B504" s="172"/>
      <c r="C504" s="170"/>
      <c r="F504" s="172"/>
      <c r="H504" s="173"/>
      <c r="I504" s="173"/>
      <c r="J504" s="172"/>
      <c r="K504" s="170"/>
      <c r="L504" s="169"/>
    </row>
    <row r="505" spans="1:12" s="171" customFormat="1">
      <c r="A505" s="168"/>
      <c r="B505" s="172"/>
      <c r="C505" s="170"/>
      <c r="F505" s="172"/>
      <c r="H505" s="173"/>
      <c r="I505" s="173"/>
      <c r="J505" s="172"/>
      <c r="K505" s="170"/>
      <c r="L505" s="169"/>
    </row>
    <row r="506" spans="1:12" s="171" customFormat="1">
      <c r="A506" s="168"/>
      <c r="B506" s="172"/>
      <c r="C506" s="170"/>
      <c r="F506" s="172"/>
      <c r="H506" s="173"/>
      <c r="I506" s="173"/>
      <c r="J506" s="172"/>
      <c r="K506" s="170"/>
      <c r="L506" s="169"/>
    </row>
    <row r="507" spans="1:12" s="171" customFormat="1">
      <c r="A507" s="168"/>
      <c r="B507" s="172"/>
      <c r="C507" s="170"/>
      <c r="F507" s="172"/>
      <c r="H507" s="173"/>
      <c r="I507" s="173"/>
      <c r="J507" s="172"/>
      <c r="K507" s="170"/>
      <c r="L507" s="169"/>
    </row>
    <row r="508" spans="1:12" s="171" customFormat="1">
      <c r="A508" s="168"/>
      <c r="B508" s="172"/>
      <c r="C508" s="170"/>
      <c r="F508" s="172"/>
      <c r="H508" s="173"/>
      <c r="I508" s="173"/>
      <c r="J508" s="172"/>
      <c r="K508" s="170"/>
      <c r="L508" s="169"/>
    </row>
    <row r="509" spans="1:12" s="171" customFormat="1">
      <c r="A509" s="168"/>
      <c r="B509" s="172"/>
      <c r="C509" s="170"/>
      <c r="F509" s="172"/>
      <c r="H509" s="173"/>
      <c r="I509" s="173"/>
      <c r="J509" s="172"/>
      <c r="K509" s="170"/>
      <c r="L509" s="169"/>
    </row>
    <row r="510" spans="1:12" s="171" customFormat="1">
      <c r="A510" s="168"/>
      <c r="B510" s="172"/>
      <c r="C510" s="170"/>
      <c r="F510" s="172"/>
      <c r="H510" s="173"/>
      <c r="I510" s="173"/>
      <c r="J510" s="172"/>
      <c r="K510" s="170"/>
      <c r="L510" s="169"/>
    </row>
    <row r="511" spans="1:12" s="171" customFormat="1">
      <c r="A511" s="168"/>
      <c r="B511" s="172"/>
      <c r="C511" s="170"/>
      <c r="F511" s="172"/>
      <c r="H511" s="173"/>
      <c r="I511" s="173"/>
      <c r="J511" s="172"/>
      <c r="K511" s="170"/>
      <c r="L511" s="169"/>
    </row>
    <row r="512" spans="1:12" s="171" customFormat="1">
      <c r="A512" s="168"/>
      <c r="B512" s="172"/>
      <c r="C512" s="170"/>
      <c r="F512" s="172"/>
      <c r="H512" s="173"/>
      <c r="I512" s="173"/>
      <c r="J512" s="172"/>
      <c r="K512" s="170"/>
      <c r="L512" s="169"/>
    </row>
    <row r="513" spans="1:12" s="171" customFormat="1">
      <c r="A513" s="168"/>
      <c r="B513" s="172"/>
      <c r="C513" s="170"/>
      <c r="F513" s="172"/>
      <c r="H513" s="173"/>
      <c r="I513" s="173"/>
      <c r="J513" s="172"/>
      <c r="K513" s="170"/>
      <c r="L513" s="169"/>
    </row>
    <row r="514" spans="1:12" s="171" customFormat="1">
      <c r="A514" s="168"/>
      <c r="B514" s="172"/>
      <c r="C514" s="170"/>
      <c r="F514" s="172"/>
      <c r="H514" s="173"/>
      <c r="I514" s="173"/>
      <c r="J514" s="172"/>
      <c r="K514" s="170"/>
      <c r="L514" s="169"/>
    </row>
    <row r="515" spans="1:12" s="171" customFormat="1">
      <c r="A515" s="168"/>
      <c r="B515" s="172"/>
      <c r="C515" s="170"/>
      <c r="F515" s="172"/>
      <c r="H515" s="173"/>
      <c r="I515" s="173"/>
      <c r="J515" s="172"/>
      <c r="K515" s="170"/>
      <c r="L515" s="169"/>
    </row>
    <row r="516" spans="1:12" s="171" customFormat="1">
      <c r="A516" s="168"/>
      <c r="B516" s="172"/>
      <c r="C516" s="170"/>
      <c r="F516" s="172"/>
      <c r="H516" s="173"/>
      <c r="I516" s="173"/>
      <c r="J516" s="172"/>
      <c r="K516" s="170"/>
      <c r="L516" s="169"/>
    </row>
    <row r="517" spans="1:12" s="171" customFormat="1">
      <c r="A517" s="168"/>
      <c r="B517" s="172"/>
      <c r="C517" s="170"/>
      <c r="F517" s="172"/>
      <c r="H517" s="173"/>
      <c r="I517" s="173"/>
      <c r="J517" s="172"/>
      <c r="K517" s="170"/>
      <c r="L517" s="169"/>
    </row>
    <row r="518" spans="1:12" s="171" customFormat="1">
      <c r="A518" s="168"/>
      <c r="B518" s="172"/>
      <c r="C518" s="170"/>
      <c r="F518" s="172"/>
      <c r="H518" s="173"/>
      <c r="I518" s="173"/>
      <c r="J518" s="172"/>
      <c r="K518" s="170"/>
      <c r="L518" s="169"/>
    </row>
    <row r="519" spans="1:12" s="171" customFormat="1">
      <c r="A519" s="168"/>
      <c r="B519" s="172"/>
      <c r="C519" s="170"/>
      <c r="F519" s="172"/>
      <c r="H519" s="173"/>
      <c r="I519" s="173"/>
      <c r="J519" s="172"/>
      <c r="K519" s="170"/>
      <c r="L519" s="169"/>
    </row>
    <row r="520" spans="1:12" s="171" customFormat="1">
      <c r="A520" s="168"/>
      <c r="B520" s="172"/>
      <c r="C520" s="170"/>
      <c r="F520" s="172"/>
      <c r="H520" s="173"/>
      <c r="I520" s="173"/>
      <c r="J520" s="172"/>
      <c r="K520" s="170"/>
      <c r="L520" s="169"/>
    </row>
    <row r="521" spans="1:12" s="171" customFormat="1">
      <c r="A521" s="168"/>
      <c r="B521" s="172"/>
      <c r="C521" s="170"/>
      <c r="F521" s="172"/>
      <c r="H521" s="173"/>
      <c r="I521" s="173"/>
      <c r="J521" s="172"/>
      <c r="K521" s="170"/>
      <c r="L521" s="169"/>
    </row>
    <row r="522" spans="1:12" s="171" customFormat="1">
      <c r="A522" s="168"/>
      <c r="B522" s="172"/>
      <c r="C522" s="170"/>
      <c r="F522" s="172"/>
      <c r="H522" s="173"/>
      <c r="I522" s="173"/>
      <c r="J522" s="172"/>
      <c r="K522" s="170"/>
      <c r="L522" s="169"/>
    </row>
    <row r="523" spans="1:12" s="171" customFormat="1">
      <c r="A523" s="168"/>
      <c r="B523" s="172"/>
      <c r="C523" s="170"/>
      <c r="F523" s="172"/>
      <c r="H523" s="173"/>
      <c r="I523" s="173"/>
      <c r="J523" s="172"/>
      <c r="K523" s="170"/>
      <c r="L523" s="169"/>
    </row>
    <row r="524" spans="1:12" s="171" customFormat="1">
      <c r="A524" s="168"/>
      <c r="B524" s="172"/>
      <c r="C524" s="170"/>
      <c r="F524" s="172"/>
      <c r="H524" s="173"/>
      <c r="I524" s="173"/>
      <c r="J524" s="172"/>
      <c r="K524" s="170"/>
      <c r="L524" s="169"/>
    </row>
    <row r="525" spans="1:12" s="171" customFormat="1">
      <c r="A525" s="168"/>
      <c r="B525" s="172"/>
      <c r="C525" s="170"/>
      <c r="F525" s="172"/>
      <c r="H525" s="173"/>
      <c r="I525" s="173"/>
      <c r="J525" s="172"/>
      <c r="K525" s="170"/>
      <c r="L525" s="169"/>
    </row>
    <row r="526" spans="1:12" s="171" customFormat="1">
      <c r="A526" s="168"/>
      <c r="B526" s="172"/>
      <c r="C526" s="170"/>
      <c r="F526" s="172"/>
      <c r="H526" s="173"/>
      <c r="I526" s="173"/>
      <c r="J526" s="172"/>
      <c r="K526" s="170"/>
      <c r="L526" s="169"/>
    </row>
    <row r="527" spans="1:12" s="171" customFormat="1">
      <c r="A527" s="168"/>
      <c r="B527" s="172"/>
      <c r="C527" s="170"/>
      <c r="F527" s="172"/>
      <c r="H527" s="173"/>
      <c r="I527" s="173"/>
      <c r="J527" s="172"/>
      <c r="K527" s="170"/>
      <c r="L527" s="169"/>
    </row>
    <row r="528" spans="1:12" s="171" customFormat="1">
      <c r="A528" s="168"/>
      <c r="B528" s="172"/>
      <c r="C528" s="170"/>
      <c r="F528" s="172"/>
      <c r="H528" s="173"/>
      <c r="I528" s="173"/>
      <c r="J528" s="172"/>
      <c r="K528" s="170"/>
      <c r="L528" s="169"/>
    </row>
    <row r="529" spans="1:12" s="171" customFormat="1">
      <c r="A529" s="168"/>
      <c r="B529" s="172"/>
      <c r="C529" s="170"/>
      <c r="F529" s="172"/>
      <c r="H529" s="173"/>
      <c r="I529" s="173"/>
      <c r="J529" s="172"/>
      <c r="K529" s="170"/>
      <c r="L529" s="169"/>
    </row>
    <row r="530" spans="1:12" s="171" customFormat="1">
      <c r="A530" s="168"/>
      <c r="B530" s="172"/>
      <c r="C530" s="170"/>
      <c r="F530" s="172"/>
      <c r="H530" s="173"/>
      <c r="I530" s="173"/>
      <c r="J530" s="172"/>
      <c r="K530" s="170"/>
      <c r="L530" s="169"/>
    </row>
    <row r="531" spans="1:12" s="171" customFormat="1">
      <c r="A531" s="168"/>
      <c r="B531" s="172"/>
      <c r="C531" s="170"/>
      <c r="F531" s="172"/>
      <c r="H531" s="173"/>
      <c r="I531" s="173"/>
      <c r="J531" s="172"/>
      <c r="K531" s="170"/>
      <c r="L531" s="169"/>
    </row>
    <row r="532" spans="1:12" s="171" customFormat="1">
      <c r="A532" s="168"/>
      <c r="B532" s="172"/>
      <c r="C532" s="170"/>
      <c r="F532" s="172"/>
      <c r="H532" s="173"/>
      <c r="I532" s="173"/>
      <c r="J532" s="172"/>
      <c r="K532" s="170"/>
      <c r="L532" s="169"/>
    </row>
    <row r="533" spans="1:12" s="171" customFormat="1">
      <c r="A533" s="168"/>
      <c r="B533" s="172"/>
      <c r="C533" s="170"/>
      <c r="F533" s="172"/>
      <c r="H533" s="173"/>
      <c r="I533" s="173"/>
      <c r="J533" s="172"/>
      <c r="K533" s="170"/>
      <c r="L533" s="169"/>
    </row>
    <row r="534" spans="1:12" s="171" customFormat="1">
      <c r="A534" s="168"/>
      <c r="B534" s="172"/>
      <c r="C534" s="170"/>
      <c r="F534" s="172"/>
      <c r="H534" s="173"/>
      <c r="I534" s="173"/>
      <c r="J534" s="172"/>
      <c r="K534" s="170"/>
      <c r="L534" s="169"/>
    </row>
    <row r="535" spans="1:12" s="171" customFormat="1">
      <c r="A535" s="168"/>
      <c r="B535" s="172"/>
      <c r="C535" s="170"/>
      <c r="F535" s="172"/>
      <c r="H535" s="173"/>
      <c r="I535" s="173"/>
      <c r="J535" s="172"/>
      <c r="K535" s="170"/>
      <c r="L535" s="169"/>
    </row>
    <row r="536" spans="1:12" s="171" customFormat="1">
      <c r="A536" s="168"/>
      <c r="B536" s="172"/>
      <c r="C536" s="170"/>
      <c r="F536" s="172"/>
      <c r="H536" s="173"/>
      <c r="I536" s="173"/>
      <c r="J536" s="172"/>
      <c r="K536" s="170"/>
      <c r="L536" s="169"/>
    </row>
    <row r="537" spans="1:12" s="171" customFormat="1">
      <c r="A537" s="168"/>
      <c r="B537" s="172"/>
      <c r="C537" s="170"/>
      <c r="F537" s="172"/>
      <c r="H537" s="173"/>
      <c r="I537" s="173"/>
      <c r="J537" s="172"/>
      <c r="K537" s="170"/>
      <c r="L537" s="169"/>
    </row>
    <row r="538" spans="1:12" s="171" customFormat="1">
      <c r="A538" s="168"/>
      <c r="B538" s="172"/>
      <c r="C538" s="170"/>
      <c r="F538" s="172"/>
      <c r="H538" s="173"/>
      <c r="I538" s="173"/>
      <c r="J538" s="172"/>
      <c r="K538" s="170"/>
      <c r="L538" s="169"/>
    </row>
    <row r="539" spans="1:12" s="171" customFormat="1">
      <c r="A539" s="168"/>
      <c r="B539" s="172"/>
      <c r="C539" s="170"/>
      <c r="F539" s="172"/>
      <c r="H539" s="173"/>
      <c r="I539" s="173"/>
      <c r="J539" s="172"/>
      <c r="K539" s="170"/>
      <c r="L539" s="169"/>
    </row>
    <row r="540" spans="1:12" s="171" customFormat="1">
      <c r="A540" s="168"/>
      <c r="B540" s="172"/>
      <c r="C540" s="170"/>
      <c r="F540" s="172"/>
      <c r="H540" s="173"/>
      <c r="I540" s="173"/>
      <c r="J540" s="172"/>
      <c r="K540" s="170"/>
      <c r="L540" s="169"/>
    </row>
    <row r="541" spans="1:12" s="171" customFormat="1">
      <c r="A541" s="168"/>
      <c r="B541" s="172"/>
      <c r="C541" s="170"/>
      <c r="F541" s="172"/>
      <c r="H541" s="173"/>
      <c r="I541" s="173"/>
      <c r="J541" s="172"/>
      <c r="K541" s="170"/>
      <c r="L541" s="169"/>
    </row>
    <row r="542" spans="1:12" s="171" customFormat="1">
      <c r="A542" s="168"/>
      <c r="B542" s="172"/>
      <c r="C542" s="170"/>
      <c r="F542" s="172"/>
      <c r="H542" s="173"/>
      <c r="I542" s="173"/>
      <c r="J542" s="172"/>
      <c r="K542" s="170"/>
      <c r="L542" s="169"/>
    </row>
    <row r="543" spans="1:12" s="171" customFormat="1">
      <c r="A543" s="168"/>
      <c r="B543" s="172"/>
      <c r="C543" s="170"/>
      <c r="F543" s="172"/>
      <c r="H543" s="173"/>
      <c r="I543" s="173"/>
      <c r="J543" s="172"/>
      <c r="K543" s="170"/>
      <c r="L543" s="169"/>
    </row>
    <row r="544" spans="1:12" s="171" customFormat="1">
      <c r="A544" s="168"/>
      <c r="B544" s="172"/>
      <c r="C544" s="170"/>
      <c r="F544" s="172"/>
      <c r="H544" s="173"/>
      <c r="I544" s="173"/>
      <c r="J544" s="172"/>
      <c r="K544" s="170"/>
      <c r="L544" s="169"/>
    </row>
    <row r="545" spans="1:12" s="171" customFormat="1">
      <c r="A545" s="168"/>
      <c r="B545" s="172"/>
      <c r="C545" s="170"/>
      <c r="F545" s="172"/>
      <c r="H545" s="173"/>
      <c r="I545" s="173"/>
      <c r="J545" s="172"/>
      <c r="K545" s="170"/>
      <c r="L545" s="169"/>
    </row>
    <row r="546" spans="1:12" s="171" customFormat="1">
      <c r="A546" s="168"/>
      <c r="B546" s="172"/>
      <c r="C546" s="170"/>
      <c r="F546" s="172"/>
      <c r="H546" s="173"/>
      <c r="I546" s="173"/>
      <c r="J546" s="172"/>
      <c r="K546" s="170"/>
      <c r="L546" s="169"/>
    </row>
    <row r="547" spans="1:12" s="171" customFormat="1">
      <c r="A547" s="168"/>
      <c r="B547" s="172"/>
      <c r="C547" s="170"/>
      <c r="F547" s="172"/>
      <c r="H547" s="173"/>
      <c r="I547" s="173"/>
      <c r="J547" s="172"/>
      <c r="K547" s="170"/>
      <c r="L547" s="169"/>
    </row>
    <row r="548" spans="1:12" s="171" customFormat="1">
      <c r="A548" s="168"/>
      <c r="B548" s="172"/>
      <c r="C548" s="170"/>
      <c r="F548" s="172"/>
      <c r="H548" s="173"/>
      <c r="I548" s="173"/>
      <c r="J548" s="172"/>
      <c r="K548" s="170"/>
      <c r="L548" s="169"/>
    </row>
    <row r="549" spans="1:12" s="171" customFormat="1">
      <c r="A549" s="168"/>
      <c r="B549" s="172"/>
      <c r="C549" s="170"/>
      <c r="F549" s="172"/>
      <c r="H549" s="173"/>
      <c r="I549" s="173"/>
      <c r="J549" s="172"/>
      <c r="K549" s="170"/>
      <c r="L549" s="169"/>
    </row>
    <row r="550" spans="1:12" s="171" customFormat="1">
      <c r="A550" s="168"/>
      <c r="B550" s="172"/>
      <c r="C550" s="170"/>
      <c r="F550" s="172"/>
      <c r="H550" s="173"/>
      <c r="I550" s="173"/>
      <c r="J550" s="172"/>
      <c r="K550" s="170"/>
      <c r="L550" s="169"/>
    </row>
    <row r="551" spans="1:12" s="171" customFormat="1">
      <c r="A551" s="168"/>
      <c r="B551" s="172"/>
      <c r="C551" s="170"/>
      <c r="F551" s="172"/>
      <c r="H551" s="173"/>
      <c r="I551" s="173"/>
      <c r="J551" s="172"/>
      <c r="K551" s="170"/>
      <c r="L551" s="169"/>
    </row>
    <row r="552" spans="1:12" s="171" customFormat="1">
      <c r="A552" s="168"/>
      <c r="B552" s="172"/>
      <c r="C552" s="170"/>
      <c r="F552" s="172"/>
      <c r="H552" s="173"/>
      <c r="I552" s="173"/>
      <c r="J552" s="172"/>
      <c r="K552" s="170"/>
      <c r="L552" s="169"/>
    </row>
    <row r="553" spans="1:12" s="171" customFormat="1">
      <c r="A553" s="168"/>
      <c r="B553" s="172"/>
      <c r="C553" s="170"/>
      <c r="F553" s="172"/>
      <c r="H553" s="173"/>
      <c r="I553" s="173"/>
      <c r="J553" s="172"/>
      <c r="K553" s="170"/>
      <c r="L553" s="169"/>
    </row>
    <row r="554" spans="1:12" s="171" customFormat="1">
      <c r="A554" s="168"/>
      <c r="B554" s="172"/>
      <c r="C554" s="170"/>
      <c r="F554" s="172"/>
      <c r="H554" s="173"/>
      <c r="I554" s="173"/>
      <c r="J554" s="172"/>
      <c r="K554" s="170"/>
      <c r="L554" s="169"/>
    </row>
    <row r="555" spans="1:12" s="171" customFormat="1">
      <c r="A555" s="168"/>
      <c r="B555" s="172"/>
      <c r="C555" s="170"/>
      <c r="F555" s="172"/>
      <c r="H555" s="173"/>
      <c r="I555" s="173"/>
      <c r="J555" s="172"/>
      <c r="K555" s="170"/>
      <c r="L555" s="169"/>
    </row>
    <row r="556" spans="1:12" s="171" customFormat="1">
      <c r="A556" s="168"/>
      <c r="B556" s="172"/>
      <c r="C556" s="170"/>
      <c r="F556" s="172"/>
      <c r="H556" s="173"/>
      <c r="I556" s="173"/>
      <c r="J556" s="172"/>
      <c r="K556" s="170"/>
      <c r="L556" s="169"/>
    </row>
    <row r="557" spans="1:12" s="171" customFormat="1">
      <c r="A557" s="168"/>
      <c r="B557" s="172"/>
      <c r="C557" s="170"/>
      <c r="F557" s="172"/>
      <c r="H557" s="173"/>
      <c r="I557" s="173"/>
      <c r="J557" s="172"/>
      <c r="K557" s="170"/>
      <c r="L557" s="169"/>
    </row>
    <row r="558" spans="1:12" s="171" customFormat="1">
      <c r="A558" s="168"/>
      <c r="B558" s="172"/>
      <c r="C558" s="170"/>
      <c r="F558" s="172"/>
      <c r="H558" s="173"/>
      <c r="I558" s="173"/>
      <c r="J558" s="172"/>
      <c r="K558" s="170"/>
      <c r="L558" s="169"/>
    </row>
    <row r="559" spans="1:12" s="171" customFormat="1">
      <c r="A559" s="168"/>
      <c r="B559" s="172"/>
      <c r="C559" s="170"/>
      <c r="F559" s="172"/>
      <c r="H559" s="173"/>
      <c r="I559" s="173"/>
      <c r="J559" s="172"/>
      <c r="K559" s="170"/>
      <c r="L559" s="169"/>
    </row>
    <row r="560" spans="1:12" s="171" customFormat="1">
      <c r="A560" s="168"/>
      <c r="B560" s="172"/>
      <c r="C560" s="170"/>
      <c r="F560" s="172"/>
      <c r="H560" s="173"/>
      <c r="I560" s="173"/>
      <c r="J560" s="172"/>
      <c r="K560" s="170"/>
      <c r="L560" s="169"/>
    </row>
    <row r="561" spans="1:12" s="171" customFormat="1">
      <c r="A561" s="168"/>
      <c r="B561" s="172"/>
      <c r="C561" s="170"/>
      <c r="F561" s="172"/>
      <c r="H561" s="173"/>
      <c r="I561" s="173"/>
      <c r="J561" s="172"/>
      <c r="K561" s="170"/>
      <c r="L561" s="169"/>
    </row>
    <row r="562" spans="1:12" s="171" customFormat="1">
      <c r="A562" s="168"/>
      <c r="B562" s="172"/>
      <c r="C562" s="170"/>
      <c r="F562" s="172"/>
      <c r="H562" s="173"/>
      <c r="I562" s="173"/>
      <c r="J562" s="172"/>
      <c r="K562" s="170"/>
      <c r="L562" s="169"/>
    </row>
    <row r="563" spans="1:12" s="171" customFormat="1">
      <c r="A563" s="168"/>
      <c r="B563" s="172"/>
      <c r="C563" s="170"/>
      <c r="F563" s="172"/>
      <c r="H563" s="173"/>
      <c r="I563" s="173"/>
      <c r="J563" s="172"/>
      <c r="K563" s="170"/>
      <c r="L563" s="169"/>
    </row>
    <row r="564" spans="1:12" s="171" customFormat="1">
      <c r="A564" s="168"/>
      <c r="B564" s="172"/>
      <c r="C564" s="170"/>
      <c r="F564" s="172"/>
      <c r="H564" s="173"/>
      <c r="I564" s="173"/>
      <c r="J564" s="172"/>
      <c r="K564" s="170"/>
      <c r="L564" s="169"/>
    </row>
    <row r="565" spans="1:12" s="171" customFormat="1">
      <c r="A565" s="168"/>
      <c r="B565" s="172"/>
      <c r="C565" s="170"/>
      <c r="F565" s="172"/>
      <c r="H565" s="173"/>
      <c r="I565" s="173"/>
      <c r="J565" s="172"/>
      <c r="K565" s="170"/>
      <c r="L565" s="169"/>
    </row>
    <row r="566" spans="1:12" s="171" customFormat="1">
      <c r="A566" s="168"/>
      <c r="B566" s="172"/>
      <c r="C566" s="170"/>
      <c r="F566" s="172"/>
      <c r="H566" s="173"/>
      <c r="I566" s="173"/>
      <c r="J566" s="172"/>
      <c r="K566" s="170"/>
      <c r="L566" s="169"/>
    </row>
    <row r="567" spans="1:12" s="171" customFormat="1">
      <c r="A567" s="168"/>
      <c r="B567" s="172"/>
      <c r="C567" s="170"/>
      <c r="F567" s="172"/>
      <c r="H567" s="173"/>
      <c r="I567" s="173"/>
      <c r="J567" s="172"/>
      <c r="K567" s="170"/>
      <c r="L567" s="169"/>
    </row>
    <row r="568" spans="1:12" s="171" customFormat="1">
      <c r="A568" s="168"/>
      <c r="B568" s="172"/>
      <c r="C568" s="170"/>
      <c r="F568" s="172"/>
      <c r="H568" s="173"/>
      <c r="I568" s="173"/>
      <c r="J568" s="172"/>
      <c r="K568" s="170"/>
      <c r="L568" s="169"/>
    </row>
    <row r="569" spans="1:12" s="171" customFormat="1">
      <c r="A569" s="168"/>
      <c r="B569" s="172"/>
      <c r="C569" s="170"/>
      <c r="F569" s="172"/>
      <c r="H569" s="173"/>
      <c r="I569" s="173"/>
      <c r="J569" s="172"/>
      <c r="K569" s="170"/>
      <c r="L569" s="169"/>
    </row>
    <row r="570" spans="1:12" s="171" customFormat="1">
      <c r="A570" s="168"/>
      <c r="B570" s="172"/>
      <c r="C570" s="170"/>
      <c r="F570" s="172"/>
      <c r="H570" s="173"/>
      <c r="I570" s="173"/>
      <c r="J570" s="172"/>
      <c r="K570" s="170"/>
      <c r="L570" s="169"/>
    </row>
    <row r="571" spans="1:12" s="171" customFormat="1">
      <c r="A571" s="168"/>
      <c r="B571" s="172"/>
      <c r="C571" s="170"/>
      <c r="F571" s="172"/>
      <c r="H571" s="173"/>
      <c r="I571" s="173"/>
      <c r="J571" s="172"/>
      <c r="K571" s="170"/>
      <c r="L571" s="169"/>
    </row>
    <row r="572" spans="1:12" s="171" customFormat="1">
      <c r="A572" s="168"/>
      <c r="B572" s="172"/>
      <c r="C572" s="170"/>
      <c r="F572" s="172"/>
      <c r="H572" s="173"/>
      <c r="I572" s="173"/>
      <c r="J572" s="172"/>
      <c r="K572" s="170"/>
      <c r="L572" s="169"/>
    </row>
    <row r="573" spans="1:12" s="171" customFormat="1">
      <c r="A573" s="168"/>
      <c r="B573" s="172"/>
      <c r="C573" s="170"/>
      <c r="F573" s="172"/>
      <c r="H573" s="173"/>
      <c r="I573" s="173"/>
      <c r="J573" s="172"/>
      <c r="K573" s="170"/>
      <c r="L573" s="169"/>
    </row>
    <row r="574" spans="1:12" s="171" customFormat="1">
      <c r="A574" s="168"/>
      <c r="B574" s="172"/>
      <c r="C574" s="170"/>
      <c r="F574" s="172"/>
      <c r="H574" s="173"/>
      <c r="I574" s="173"/>
      <c r="J574" s="172"/>
      <c r="K574" s="170"/>
      <c r="L574" s="169"/>
    </row>
    <row r="575" spans="1:12" s="171" customFormat="1">
      <c r="A575" s="168"/>
      <c r="B575" s="172"/>
      <c r="C575" s="170"/>
      <c r="F575" s="172"/>
      <c r="H575" s="173"/>
      <c r="I575" s="173"/>
      <c r="J575" s="172"/>
      <c r="K575" s="170"/>
      <c r="L575" s="169"/>
    </row>
    <row r="576" spans="1:12" s="171" customFormat="1">
      <c r="A576" s="168"/>
      <c r="B576" s="172"/>
      <c r="C576" s="170"/>
      <c r="F576" s="172"/>
      <c r="H576" s="173"/>
      <c r="I576" s="173"/>
      <c r="J576" s="172"/>
      <c r="K576" s="170"/>
      <c r="L576" s="169"/>
    </row>
    <row r="577" spans="1:12" s="171" customFormat="1">
      <c r="A577" s="168"/>
      <c r="B577" s="172"/>
      <c r="C577" s="170"/>
      <c r="F577" s="172"/>
      <c r="H577" s="173"/>
      <c r="I577" s="173"/>
      <c r="J577" s="172"/>
      <c r="K577" s="170"/>
      <c r="L577" s="169"/>
    </row>
    <row r="578" spans="1:12" s="171" customFormat="1">
      <c r="A578" s="168"/>
      <c r="B578" s="172"/>
      <c r="C578" s="170"/>
      <c r="F578" s="172"/>
      <c r="H578" s="173"/>
      <c r="I578" s="173"/>
      <c r="J578" s="172"/>
      <c r="K578" s="170"/>
      <c r="L578" s="169"/>
    </row>
    <row r="579" spans="1:12" s="171" customFormat="1">
      <c r="A579" s="168"/>
      <c r="B579" s="172"/>
      <c r="C579" s="170"/>
      <c r="F579" s="172"/>
      <c r="H579" s="173"/>
      <c r="I579" s="173"/>
      <c r="J579" s="172"/>
      <c r="K579" s="170"/>
      <c r="L579" s="169"/>
    </row>
    <row r="580" spans="1:12" s="171" customFormat="1">
      <c r="A580" s="168"/>
      <c r="B580" s="172"/>
      <c r="C580" s="170"/>
      <c r="F580" s="172"/>
      <c r="H580" s="173"/>
      <c r="I580" s="173"/>
      <c r="J580" s="172"/>
      <c r="K580" s="170"/>
      <c r="L580" s="169"/>
    </row>
    <row r="581" spans="1:12" s="171" customFormat="1">
      <c r="A581" s="168"/>
      <c r="B581" s="172"/>
      <c r="C581" s="170"/>
      <c r="F581" s="172"/>
      <c r="H581" s="173"/>
      <c r="I581" s="173"/>
      <c r="J581" s="172"/>
      <c r="K581" s="170"/>
      <c r="L581" s="169"/>
    </row>
    <row r="582" spans="1:12" s="171" customFormat="1">
      <c r="A582" s="168"/>
      <c r="B582" s="172"/>
      <c r="C582" s="170"/>
      <c r="F582" s="172"/>
      <c r="H582" s="173"/>
      <c r="I582" s="173"/>
      <c r="J582" s="172"/>
      <c r="K582" s="170"/>
      <c r="L582" s="169"/>
    </row>
    <row r="583" spans="1:12" s="171" customFormat="1">
      <c r="A583" s="168"/>
      <c r="B583" s="172"/>
      <c r="C583" s="170"/>
      <c r="F583" s="172"/>
      <c r="H583" s="173"/>
      <c r="I583" s="173"/>
      <c r="J583" s="172"/>
      <c r="K583" s="170"/>
      <c r="L583" s="169"/>
    </row>
    <row r="584" spans="1:12" s="171" customFormat="1">
      <c r="A584" s="168"/>
      <c r="B584" s="172"/>
      <c r="C584" s="170"/>
      <c r="F584" s="172"/>
      <c r="H584" s="173"/>
      <c r="I584" s="173"/>
      <c r="J584" s="172"/>
      <c r="K584" s="170"/>
      <c r="L584" s="169"/>
    </row>
    <row r="585" spans="1:12" s="171" customFormat="1">
      <c r="A585" s="168"/>
      <c r="B585" s="172"/>
      <c r="C585" s="170"/>
      <c r="F585" s="172"/>
      <c r="H585" s="173"/>
      <c r="I585" s="173"/>
      <c r="J585" s="172"/>
      <c r="K585" s="170"/>
      <c r="L585" s="169"/>
    </row>
    <row r="586" spans="1:12" s="171" customFormat="1">
      <c r="A586" s="168"/>
      <c r="B586" s="172"/>
      <c r="C586" s="170"/>
      <c r="F586" s="172"/>
      <c r="H586" s="173"/>
      <c r="I586" s="173"/>
      <c r="J586" s="172"/>
      <c r="K586" s="170"/>
      <c r="L586" s="169"/>
    </row>
    <row r="587" spans="1:12" s="171" customFormat="1">
      <c r="A587" s="168"/>
      <c r="B587" s="172"/>
      <c r="C587" s="170"/>
      <c r="F587" s="172"/>
      <c r="H587" s="173"/>
      <c r="I587" s="173"/>
      <c r="J587" s="172"/>
      <c r="K587" s="170"/>
      <c r="L587" s="169"/>
    </row>
    <row r="588" spans="1:12" s="171" customFormat="1">
      <c r="A588" s="168"/>
      <c r="B588" s="172"/>
      <c r="C588" s="170"/>
      <c r="F588" s="172"/>
      <c r="H588" s="173"/>
      <c r="I588" s="173"/>
      <c r="J588" s="172"/>
      <c r="K588" s="170"/>
      <c r="L588" s="169"/>
    </row>
    <row r="589" spans="1:12" s="171" customFormat="1">
      <c r="A589" s="168"/>
      <c r="B589" s="172"/>
      <c r="C589" s="170"/>
      <c r="F589" s="172"/>
      <c r="H589" s="173"/>
      <c r="I589" s="173"/>
      <c r="J589" s="172"/>
      <c r="K589" s="170"/>
      <c r="L589" s="169"/>
    </row>
    <row r="590" spans="1:12" s="171" customFormat="1">
      <c r="A590" s="168"/>
      <c r="B590" s="172"/>
      <c r="C590" s="170"/>
      <c r="F590" s="172"/>
      <c r="H590" s="173"/>
      <c r="I590" s="173"/>
      <c r="J590" s="172"/>
      <c r="K590" s="170"/>
      <c r="L590" s="169"/>
    </row>
    <row r="591" spans="1:12" s="171" customFormat="1">
      <c r="A591" s="168"/>
      <c r="B591" s="172"/>
      <c r="C591" s="170"/>
      <c r="F591" s="172"/>
      <c r="H591" s="173"/>
      <c r="I591" s="173"/>
      <c r="J591" s="172"/>
      <c r="K591" s="170"/>
      <c r="L591" s="169"/>
    </row>
    <row r="592" spans="1:12" s="171" customFormat="1">
      <c r="A592" s="168"/>
      <c r="B592" s="172"/>
      <c r="C592" s="170"/>
      <c r="F592" s="172"/>
      <c r="H592" s="173"/>
      <c r="I592" s="173"/>
      <c r="J592" s="172"/>
      <c r="K592" s="170"/>
      <c r="L592" s="169"/>
    </row>
    <row r="593" spans="1:12" s="171" customFormat="1">
      <c r="A593" s="168"/>
      <c r="B593" s="172"/>
      <c r="C593" s="170"/>
      <c r="F593" s="172"/>
      <c r="H593" s="173"/>
      <c r="I593" s="173"/>
      <c r="J593" s="172"/>
      <c r="K593" s="170"/>
      <c r="L593" s="169"/>
    </row>
    <row r="594" spans="1:12" s="171" customFormat="1">
      <c r="A594" s="168"/>
      <c r="B594" s="172"/>
      <c r="C594" s="170"/>
      <c r="F594" s="172"/>
      <c r="H594" s="173"/>
      <c r="I594" s="173"/>
      <c r="J594" s="172"/>
      <c r="K594" s="170"/>
      <c r="L594" s="169"/>
    </row>
    <row r="595" spans="1:12" s="171" customFormat="1">
      <c r="A595" s="168"/>
      <c r="B595" s="172"/>
      <c r="C595" s="170"/>
      <c r="F595" s="172"/>
      <c r="H595" s="173"/>
      <c r="I595" s="173"/>
      <c r="J595" s="172"/>
      <c r="K595" s="170"/>
      <c r="L595" s="169"/>
    </row>
    <row r="596" spans="1:12" s="171" customFormat="1">
      <c r="A596" s="168"/>
      <c r="B596" s="172"/>
      <c r="C596" s="170"/>
      <c r="F596" s="172"/>
      <c r="H596" s="173"/>
      <c r="I596" s="173"/>
      <c r="J596" s="172"/>
      <c r="K596" s="170"/>
      <c r="L596" s="169"/>
    </row>
    <row r="597" spans="1:12" s="171" customFormat="1">
      <c r="A597" s="168"/>
      <c r="B597" s="172"/>
      <c r="C597" s="170"/>
      <c r="F597" s="172"/>
      <c r="H597" s="173"/>
      <c r="I597" s="173"/>
      <c r="J597" s="172"/>
      <c r="K597" s="170"/>
      <c r="L597" s="169"/>
    </row>
    <row r="598" spans="1:12" s="171" customFormat="1">
      <c r="A598" s="168"/>
      <c r="B598" s="172"/>
      <c r="C598" s="170"/>
      <c r="F598" s="172"/>
      <c r="H598" s="173"/>
      <c r="I598" s="173"/>
      <c r="J598" s="172"/>
      <c r="K598" s="170"/>
      <c r="L598" s="169"/>
    </row>
    <row r="599" spans="1:12" s="171" customFormat="1">
      <c r="A599" s="168"/>
      <c r="B599" s="172"/>
      <c r="C599" s="170"/>
      <c r="F599" s="172"/>
      <c r="H599" s="173"/>
      <c r="I599" s="173"/>
      <c r="J599" s="172"/>
      <c r="K599" s="170"/>
      <c r="L599" s="169"/>
    </row>
    <row r="600" spans="1:12" s="171" customFormat="1">
      <c r="A600" s="168"/>
      <c r="B600" s="172"/>
      <c r="C600" s="170"/>
      <c r="F600" s="172"/>
      <c r="H600" s="173"/>
      <c r="I600" s="173"/>
      <c r="J600" s="172"/>
      <c r="K600" s="170"/>
      <c r="L600" s="169"/>
    </row>
    <row r="601" spans="1:12" s="171" customFormat="1">
      <c r="A601" s="168"/>
      <c r="B601" s="172"/>
      <c r="C601" s="170"/>
      <c r="F601" s="172"/>
      <c r="H601" s="173"/>
      <c r="I601" s="173"/>
      <c r="J601" s="172"/>
      <c r="K601" s="170"/>
      <c r="L601" s="169"/>
    </row>
    <row r="602" spans="1:12" s="171" customFormat="1">
      <c r="A602" s="168"/>
      <c r="B602" s="172"/>
      <c r="C602" s="170"/>
      <c r="F602" s="172"/>
      <c r="H602" s="173"/>
      <c r="I602" s="173"/>
      <c r="J602" s="172"/>
      <c r="K602" s="170"/>
      <c r="L602" s="169"/>
    </row>
    <row r="603" spans="1:12" s="171" customFormat="1">
      <c r="A603" s="168"/>
      <c r="B603" s="172"/>
      <c r="C603" s="170"/>
      <c r="F603" s="172"/>
      <c r="H603" s="173"/>
      <c r="I603" s="173"/>
      <c r="J603" s="172"/>
      <c r="K603" s="170"/>
      <c r="L603" s="169"/>
    </row>
    <row r="604" spans="1:12" s="171" customFormat="1">
      <c r="A604" s="168"/>
      <c r="B604" s="172"/>
      <c r="C604" s="170"/>
      <c r="F604" s="172"/>
      <c r="H604" s="173"/>
      <c r="I604" s="173"/>
      <c r="J604" s="172"/>
      <c r="K604" s="170"/>
      <c r="L604" s="169"/>
    </row>
    <row r="605" spans="1:12" s="171" customFormat="1">
      <c r="A605" s="168"/>
      <c r="B605" s="172"/>
      <c r="C605" s="170"/>
      <c r="F605" s="172"/>
      <c r="H605" s="173"/>
      <c r="I605" s="173"/>
      <c r="J605" s="172"/>
      <c r="K605" s="170"/>
      <c r="L605" s="169"/>
    </row>
    <row r="606" spans="1:12" s="171" customFormat="1">
      <c r="A606" s="168"/>
      <c r="B606" s="172"/>
      <c r="C606" s="170"/>
      <c r="F606" s="172"/>
      <c r="H606" s="173"/>
      <c r="I606" s="173"/>
      <c r="J606" s="172"/>
      <c r="K606" s="170"/>
      <c r="L606" s="169"/>
    </row>
    <row r="607" spans="1:12" s="171" customFormat="1">
      <c r="A607" s="168"/>
      <c r="B607" s="172"/>
      <c r="C607" s="170"/>
      <c r="F607" s="172"/>
      <c r="H607" s="173"/>
      <c r="I607" s="173"/>
      <c r="J607" s="172"/>
      <c r="K607" s="170"/>
      <c r="L607" s="169"/>
    </row>
    <row r="608" spans="1:12" s="171" customFormat="1">
      <c r="A608" s="168"/>
      <c r="B608" s="172"/>
      <c r="C608" s="170"/>
      <c r="F608" s="172"/>
      <c r="H608" s="173"/>
      <c r="I608" s="173"/>
      <c r="J608" s="172"/>
      <c r="K608" s="170"/>
      <c r="L608" s="169"/>
    </row>
    <row r="609" spans="1:12" s="171" customFormat="1">
      <c r="A609" s="168"/>
      <c r="B609" s="172"/>
      <c r="C609" s="170"/>
      <c r="F609" s="172"/>
      <c r="H609" s="173"/>
      <c r="I609" s="173"/>
      <c r="J609" s="172"/>
      <c r="K609" s="170"/>
      <c r="L609" s="169"/>
    </row>
    <row r="610" spans="1:12" s="171" customFormat="1">
      <c r="A610" s="168"/>
      <c r="B610" s="172"/>
      <c r="C610" s="170"/>
      <c r="F610" s="172"/>
      <c r="H610" s="173"/>
      <c r="I610" s="173"/>
      <c r="J610" s="172"/>
      <c r="K610" s="170"/>
      <c r="L610" s="169"/>
    </row>
    <row r="611" spans="1:12" s="171" customFormat="1">
      <c r="A611" s="168"/>
      <c r="B611" s="172"/>
      <c r="C611" s="170"/>
      <c r="F611" s="172"/>
      <c r="H611" s="173"/>
      <c r="I611" s="173"/>
      <c r="J611" s="172"/>
      <c r="K611" s="170"/>
      <c r="L611" s="169"/>
    </row>
    <row r="612" spans="1:12" s="171" customFormat="1">
      <c r="A612" s="168"/>
      <c r="B612" s="172"/>
      <c r="C612" s="170"/>
      <c r="F612" s="172"/>
      <c r="H612" s="173"/>
      <c r="I612" s="173"/>
      <c r="J612" s="172"/>
      <c r="K612" s="170"/>
      <c r="L612" s="169"/>
    </row>
    <row r="613" spans="1:12" s="171" customFormat="1">
      <c r="A613" s="168"/>
      <c r="B613" s="172"/>
      <c r="C613" s="170"/>
      <c r="F613" s="172"/>
      <c r="H613" s="173"/>
      <c r="I613" s="173"/>
      <c r="J613" s="172"/>
      <c r="K613" s="170"/>
      <c r="L613" s="169"/>
    </row>
    <row r="614" spans="1:12" s="171" customFormat="1">
      <c r="A614" s="168"/>
      <c r="B614" s="172"/>
      <c r="C614" s="170"/>
      <c r="F614" s="172"/>
      <c r="H614" s="173"/>
      <c r="I614" s="173"/>
      <c r="J614" s="172"/>
      <c r="K614" s="170"/>
      <c r="L614" s="169"/>
    </row>
    <row r="615" spans="1:12" s="171" customFormat="1">
      <c r="A615" s="168"/>
      <c r="B615" s="172"/>
      <c r="C615" s="170"/>
      <c r="F615" s="172"/>
      <c r="H615" s="173"/>
      <c r="I615" s="173"/>
      <c r="J615" s="172"/>
      <c r="K615" s="170"/>
      <c r="L615" s="169"/>
    </row>
    <row r="616" spans="1:12" s="171" customFormat="1">
      <c r="A616" s="168"/>
      <c r="B616" s="172"/>
      <c r="C616" s="170"/>
      <c r="F616" s="172"/>
      <c r="H616" s="173"/>
      <c r="I616" s="173"/>
      <c r="J616" s="172"/>
      <c r="K616" s="170"/>
      <c r="L616" s="169"/>
    </row>
    <row r="617" spans="1:12" s="171" customFormat="1">
      <c r="A617" s="168"/>
      <c r="B617" s="172"/>
      <c r="C617" s="170"/>
      <c r="F617" s="172"/>
      <c r="H617" s="173"/>
      <c r="I617" s="173"/>
      <c r="J617" s="172"/>
      <c r="K617" s="170"/>
      <c r="L617" s="169"/>
    </row>
    <row r="618" spans="1:12" s="171" customFormat="1">
      <c r="A618" s="168"/>
      <c r="B618" s="172"/>
      <c r="C618" s="170"/>
      <c r="F618" s="172"/>
      <c r="H618" s="173"/>
      <c r="I618" s="173"/>
      <c r="J618" s="172"/>
      <c r="K618" s="170"/>
      <c r="L618" s="169"/>
    </row>
    <row r="619" spans="1:12" s="171" customFormat="1">
      <c r="A619" s="168"/>
      <c r="B619" s="172"/>
      <c r="C619" s="170"/>
      <c r="F619" s="172"/>
      <c r="H619" s="173"/>
      <c r="I619" s="173"/>
      <c r="J619" s="172"/>
      <c r="K619" s="170"/>
      <c r="L619" s="169"/>
    </row>
    <row r="620" spans="1:12" s="171" customFormat="1">
      <c r="A620" s="168"/>
      <c r="B620" s="172"/>
      <c r="C620" s="170"/>
      <c r="F620" s="172"/>
      <c r="H620" s="173"/>
      <c r="I620" s="173"/>
      <c r="J620" s="172"/>
      <c r="K620" s="170"/>
      <c r="L620" s="169"/>
    </row>
    <row r="621" spans="1:12" s="171" customFormat="1">
      <c r="A621" s="168"/>
      <c r="B621" s="172"/>
      <c r="C621" s="170"/>
      <c r="F621" s="172"/>
      <c r="H621" s="173"/>
      <c r="I621" s="173"/>
      <c r="J621" s="172"/>
      <c r="K621" s="170"/>
      <c r="L621" s="169"/>
    </row>
    <row r="622" spans="1:12" s="171" customFormat="1">
      <c r="A622" s="168"/>
      <c r="B622" s="172"/>
      <c r="C622" s="170"/>
      <c r="F622" s="172"/>
      <c r="H622" s="173"/>
      <c r="I622" s="173"/>
      <c r="J622" s="172"/>
      <c r="K622" s="170"/>
      <c r="L622" s="169"/>
    </row>
    <row r="623" spans="1:12" s="171" customFormat="1">
      <c r="A623" s="168"/>
      <c r="B623" s="172"/>
      <c r="C623" s="170"/>
      <c r="F623" s="172"/>
      <c r="H623" s="173"/>
      <c r="I623" s="173"/>
      <c r="J623" s="172"/>
      <c r="K623" s="170"/>
      <c r="L623" s="169"/>
    </row>
    <row r="624" spans="1:12" s="171" customFormat="1">
      <c r="A624" s="168"/>
      <c r="B624" s="172"/>
      <c r="C624" s="170"/>
      <c r="F624" s="172"/>
      <c r="H624" s="173"/>
      <c r="I624" s="173"/>
      <c r="J624" s="172"/>
      <c r="K624" s="170"/>
      <c r="L624" s="169"/>
    </row>
    <row r="625" spans="1:12" s="171" customFormat="1">
      <c r="A625" s="168"/>
      <c r="B625" s="172"/>
      <c r="C625" s="170"/>
      <c r="F625" s="172"/>
      <c r="H625" s="173"/>
      <c r="I625" s="173"/>
      <c r="J625" s="172"/>
      <c r="K625" s="170"/>
      <c r="L625" s="169"/>
    </row>
    <row r="626" spans="1:12" s="171" customFormat="1">
      <c r="A626" s="168"/>
      <c r="B626" s="172"/>
      <c r="C626" s="170"/>
      <c r="F626" s="172"/>
      <c r="H626" s="173"/>
      <c r="I626" s="173"/>
      <c r="J626" s="172"/>
      <c r="K626" s="170"/>
      <c r="L626" s="169"/>
    </row>
    <row r="627" spans="1:12" s="171" customFormat="1">
      <c r="A627" s="168"/>
      <c r="B627" s="172"/>
      <c r="C627" s="170"/>
      <c r="F627" s="172"/>
      <c r="H627" s="173"/>
      <c r="I627" s="173"/>
      <c r="J627" s="172"/>
      <c r="K627" s="170"/>
      <c r="L627" s="169"/>
    </row>
    <row r="628" spans="1:12" s="171" customFormat="1">
      <c r="A628" s="168"/>
      <c r="B628" s="172"/>
      <c r="C628" s="170"/>
      <c r="F628" s="172"/>
      <c r="H628" s="173"/>
      <c r="I628" s="173"/>
      <c r="J628" s="172"/>
      <c r="K628" s="170"/>
      <c r="L628" s="169"/>
    </row>
    <row r="629" spans="1:12" s="171" customFormat="1">
      <c r="A629" s="168"/>
      <c r="B629" s="172"/>
      <c r="C629" s="170"/>
      <c r="F629" s="172"/>
      <c r="H629" s="173"/>
      <c r="I629" s="173"/>
      <c r="J629" s="172"/>
      <c r="K629" s="170"/>
      <c r="L629" s="169"/>
    </row>
    <row r="630" spans="1:12" s="171" customFormat="1">
      <c r="A630" s="168"/>
      <c r="B630" s="172"/>
      <c r="C630" s="170"/>
      <c r="F630" s="172"/>
      <c r="H630" s="173"/>
      <c r="I630" s="173"/>
      <c r="J630" s="172"/>
      <c r="K630" s="170"/>
      <c r="L630" s="169"/>
    </row>
    <row r="631" spans="1:12" s="171" customFormat="1">
      <c r="A631" s="168"/>
      <c r="B631" s="172"/>
      <c r="C631" s="170"/>
      <c r="F631" s="172"/>
      <c r="H631" s="173"/>
      <c r="I631" s="173"/>
      <c r="J631" s="172"/>
      <c r="K631" s="170"/>
      <c r="L631" s="169"/>
    </row>
    <row r="632" spans="1:12" s="171" customFormat="1">
      <c r="A632" s="168"/>
      <c r="B632" s="172"/>
      <c r="C632" s="170"/>
      <c r="F632" s="172"/>
      <c r="H632" s="173"/>
      <c r="I632" s="173"/>
      <c r="J632" s="172"/>
      <c r="K632" s="170"/>
      <c r="L632" s="169"/>
    </row>
    <row r="633" spans="1:12" s="171" customFormat="1">
      <c r="A633" s="168"/>
      <c r="B633" s="172"/>
      <c r="C633" s="170"/>
      <c r="F633" s="172"/>
      <c r="H633" s="173"/>
      <c r="I633" s="173"/>
      <c r="J633" s="172"/>
      <c r="K633" s="170"/>
      <c r="L633" s="169"/>
    </row>
    <row r="634" spans="1:12" s="171" customFormat="1">
      <c r="A634" s="168"/>
      <c r="B634" s="172"/>
      <c r="C634" s="170"/>
      <c r="F634" s="172"/>
      <c r="H634" s="173"/>
      <c r="I634" s="173"/>
      <c r="J634" s="172"/>
      <c r="K634" s="170"/>
      <c r="L634" s="169"/>
    </row>
    <row r="635" spans="1:12" s="171" customFormat="1">
      <c r="A635" s="168"/>
      <c r="B635" s="172"/>
      <c r="C635" s="170"/>
      <c r="F635" s="172"/>
      <c r="H635" s="173"/>
      <c r="I635" s="173"/>
      <c r="J635" s="172"/>
      <c r="K635" s="170"/>
      <c r="L635" s="169"/>
    </row>
    <row r="636" spans="1:12" s="171" customFormat="1">
      <c r="A636" s="168"/>
      <c r="B636" s="172"/>
      <c r="C636" s="170"/>
      <c r="F636" s="172"/>
      <c r="H636" s="173"/>
      <c r="I636" s="173"/>
      <c r="J636" s="172"/>
      <c r="K636" s="170"/>
      <c r="L636" s="169"/>
    </row>
    <row r="637" spans="1:12" s="171" customFormat="1">
      <c r="A637" s="168"/>
      <c r="B637" s="172"/>
      <c r="C637" s="170"/>
      <c r="F637" s="172"/>
      <c r="H637" s="173"/>
      <c r="I637" s="173"/>
      <c r="J637" s="172"/>
      <c r="K637" s="170"/>
      <c r="L637" s="169"/>
    </row>
    <row r="638" spans="1:12" s="171" customFormat="1">
      <c r="A638" s="168"/>
      <c r="B638" s="172"/>
      <c r="C638" s="170"/>
      <c r="F638" s="172"/>
      <c r="H638" s="173"/>
      <c r="I638" s="173"/>
      <c r="J638" s="172"/>
      <c r="K638" s="170"/>
      <c r="L638" s="169"/>
    </row>
    <row r="639" spans="1:12" s="171" customFormat="1">
      <c r="A639" s="168"/>
      <c r="B639" s="172"/>
      <c r="C639" s="170"/>
      <c r="F639" s="172"/>
      <c r="H639" s="173"/>
      <c r="I639" s="173"/>
      <c r="J639" s="172"/>
      <c r="K639" s="170"/>
      <c r="L639" s="169"/>
    </row>
    <row r="640" spans="1:12" s="171" customFormat="1">
      <c r="A640" s="168"/>
      <c r="B640" s="172"/>
      <c r="C640" s="170"/>
      <c r="F640" s="172"/>
      <c r="H640" s="173"/>
      <c r="I640" s="173"/>
      <c r="J640" s="172"/>
      <c r="K640" s="170"/>
      <c r="L640" s="169"/>
    </row>
    <row r="641" spans="1:12" s="171" customFormat="1">
      <c r="A641" s="168"/>
      <c r="B641" s="172"/>
      <c r="C641" s="170"/>
      <c r="F641" s="172"/>
      <c r="H641" s="173"/>
      <c r="I641" s="173"/>
      <c r="J641" s="172"/>
      <c r="K641" s="170"/>
      <c r="L641" s="169"/>
    </row>
    <row r="642" spans="1:12" s="171" customFormat="1">
      <c r="A642" s="168"/>
      <c r="B642" s="172"/>
      <c r="C642" s="170"/>
      <c r="F642" s="172"/>
      <c r="H642" s="173"/>
      <c r="I642" s="173"/>
      <c r="J642" s="172"/>
      <c r="K642" s="170"/>
      <c r="L642" s="169"/>
    </row>
    <row r="643" spans="1:12" s="171" customFormat="1">
      <c r="A643" s="168"/>
      <c r="B643" s="172"/>
      <c r="C643" s="170"/>
      <c r="F643" s="172"/>
      <c r="H643" s="173"/>
      <c r="I643" s="173"/>
      <c r="J643" s="172"/>
      <c r="K643" s="170"/>
      <c r="L643" s="169"/>
    </row>
    <row r="644" spans="1:12" s="171" customFormat="1">
      <c r="A644" s="168"/>
      <c r="B644" s="172"/>
      <c r="C644" s="170"/>
      <c r="F644" s="172"/>
      <c r="H644" s="173"/>
      <c r="I644" s="173"/>
      <c r="J644" s="172"/>
      <c r="K644" s="170"/>
      <c r="L644" s="169"/>
    </row>
    <row r="645" spans="1:12" s="171" customFormat="1">
      <c r="A645" s="168"/>
      <c r="B645" s="172"/>
      <c r="C645" s="170"/>
      <c r="F645" s="172"/>
      <c r="H645" s="173"/>
      <c r="I645" s="173"/>
      <c r="J645" s="172"/>
      <c r="K645" s="170"/>
      <c r="L645" s="169"/>
    </row>
    <row r="646" spans="1:12" s="171" customFormat="1">
      <c r="A646" s="168"/>
      <c r="B646" s="172"/>
      <c r="C646" s="170"/>
      <c r="F646" s="172"/>
      <c r="H646" s="173"/>
      <c r="I646" s="173"/>
      <c r="J646" s="172"/>
      <c r="K646" s="170"/>
      <c r="L646" s="169"/>
    </row>
    <row r="647" spans="1:12" s="171" customFormat="1">
      <c r="A647" s="168"/>
      <c r="B647" s="172"/>
      <c r="C647" s="170"/>
      <c r="F647" s="172"/>
      <c r="H647" s="173"/>
      <c r="I647" s="173"/>
      <c r="J647" s="172"/>
      <c r="K647" s="170"/>
      <c r="L647" s="169"/>
    </row>
    <row r="648" spans="1:12" s="171" customFormat="1">
      <c r="A648" s="168"/>
      <c r="B648" s="172"/>
      <c r="C648" s="170"/>
      <c r="F648" s="172"/>
      <c r="H648" s="173"/>
      <c r="I648" s="173"/>
      <c r="J648" s="172"/>
      <c r="K648" s="170"/>
      <c r="L648" s="169"/>
    </row>
    <row r="649" spans="1:12" s="171" customFormat="1">
      <c r="A649" s="168"/>
      <c r="B649" s="172"/>
      <c r="C649" s="170"/>
      <c r="F649" s="172"/>
      <c r="H649" s="173"/>
      <c r="I649" s="173"/>
      <c r="J649" s="172"/>
      <c r="K649" s="170"/>
      <c r="L649" s="169"/>
    </row>
    <row r="650" spans="1:12" s="171" customFormat="1">
      <c r="A650" s="168"/>
      <c r="B650" s="172"/>
      <c r="C650" s="170"/>
      <c r="F650" s="172"/>
      <c r="H650" s="173"/>
      <c r="I650" s="173"/>
      <c r="J650" s="172"/>
      <c r="K650" s="170"/>
      <c r="L650" s="169"/>
    </row>
    <row r="651" spans="1:12" s="171" customFormat="1">
      <c r="A651" s="168"/>
      <c r="B651" s="172"/>
      <c r="C651" s="170"/>
      <c r="F651" s="172"/>
      <c r="H651" s="173"/>
      <c r="I651" s="173"/>
      <c r="J651" s="172"/>
      <c r="K651" s="170"/>
      <c r="L651" s="169"/>
    </row>
    <row r="652" spans="1:12" s="171" customFormat="1">
      <c r="A652" s="168"/>
      <c r="B652" s="172"/>
      <c r="C652" s="170"/>
      <c r="F652" s="172"/>
      <c r="H652" s="173"/>
      <c r="I652" s="173"/>
      <c r="J652" s="172"/>
      <c r="K652" s="170"/>
      <c r="L652" s="169"/>
    </row>
    <row r="653" spans="1:12" s="171" customFormat="1">
      <c r="A653" s="168"/>
      <c r="B653" s="172"/>
      <c r="C653" s="170"/>
      <c r="F653" s="172"/>
      <c r="H653" s="173"/>
      <c r="I653" s="173"/>
      <c r="J653" s="172"/>
      <c r="K653" s="170"/>
      <c r="L653" s="169"/>
    </row>
    <row r="654" spans="1:12" s="171" customFormat="1">
      <c r="A654" s="168"/>
      <c r="B654" s="172"/>
      <c r="C654" s="170"/>
      <c r="F654" s="172"/>
      <c r="H654" s="173"/>
      <c r="I654" s="173"/>
      <c r="J654" s="172"/>
      <c r="K654" s="170"/>
      <c r="L654" s="169"/>
    </row>
    <row r="655" spans="1:12" s="171" customFormat="1">
      <c r="A655" s="168"/>
      <c r="B655" s="172"/>
      <c r="C655" s="170"/>
      <c r="F655" s="172"/>
      <c r="H655" s="173"/>
      <c r="I655" s="173"/>
      <c r="J655" s="172"/>
      <c r="K655" s="170"/>
      <c r="L655" s="169"/>
    </row>
    <row r="656" spans="1:12" s="171" customFormat="1">
      <c r="A656" s="168"/>
      <c r="B656" s="172"/>
      <c r="C656" s="170"/>
      <c r="F656" s="172"/>
      <c r="H656" s="173"/>
      <c r="I656" s="173"/>
      <c r="J656" s="172"/>
      <c r="K656" s="170"/>
      <c r="L656" s="169"/>
    </row>
    <row r="657" spans="1:12" s="171" customFormat="1">
      <c r="A657" s="168"/>
      <c r="B657" s="172"/>
      <c r="C657" s="170"/>
      <c r="F657" s="172"/>
      <c r="H657" s="173"/>
      <c r="I657" s="173"/>
      <c r="J657" s="172"/>
      <c r="K657" s="170"/>
      <c r="L657" s="169"/>
    </row>
    <row r="658" spans="1:12" s="171" customFormat="1">
      <c r="A658" s="168"/>
      <c r="B658" s="172"/>
      <c r="C658" s="170"/>
      <c r="F658" s="172"/>
      <c r="H658" s="173"/>
      <c r="I658" s="173"/>
      <c r="J658" s="172"/>
      <c r="K658" s="170"/>
      <c r="L658" s="169"/>
    </row>
    <row r="659" spans="1:12" s="171" customFormat="1">
      <c r="A659" s="168"/>
      <c r="B659" s="172"/>
      <c r="C659" s="170"/>
      <c r="F659" s="172"/>
      <c r="H659" s="173"/>
      <c r="I659" s="173"/>
      <c r="J659" s="172"/>
      <c r="K659" s="170"/>
      <c r="L659" s="169"/>
    </row>
    <row r="660" spans="1:12" s="171" customFormat="1">
      <c r="A660" s="168"/>
      <c r="B660" s="172"/>
      <c r="C660" s="170"/>
      <c r="F660" s="172"/>
      <c r="H660" s="173"/>
      <c r="I660" s="173"/>
      <c r="J660" s="172"/>
      <c r="K660" s="170"/>
      <c r="L660" s="169"/>
    </row>
    <row r="661" spans="1:12" s="171" customFormat="1">
      <c r="A661" s="168"/>
      <c r="B661" s="172"/>
      <c r="C661" s="170"/>
      <c r="F661" s="172"/>
      <c r="H661" s="173"/>
      <c r="I661" s="173"/>
      <c r="J661" s="172"/>
      <c r="K661" s="170"/>
      <c r="L661" s="169"/>
    </row>
    <row r="662" spans="1:12" s="171" customFormat="1">
      <c r="A662" s="168"/>
      <c r="B662" s="172"/>
      <c r="C662" s="170"/>
      <c r="F662" s="172"/>
      <c r="H662" s="173"/>
      <c r="I662" s="173"/>
      <c r="J662" s="172"/>
      <c r="K662" s="170"/>
      <c r="L662" s="169"/>
    </row>
    <row r="663" spans="1:12" s="171" customFormat="1">
      <c r="A663" s="168"/>
      <c r="B663" s="172"/>
      <c r="C663" s="170"/>
      <c r="F663" s="172"/>
      <c r="H663" s="173"/>
      <c r="I663" s="173"/>
      <c r="J663" s="172"/>
      <c r="K663" s="170"/>
      <c r="L663" s="169"/>
    </row>
    <row r="664" spans="1:12" s="171" customFormat="1">
      <c r="A664" s="168"/>
      <c r="B664" s="172"/>
      <c r="C664" s="170"/>
      <c r="F664" s="172"/>
      <c r="H664" s="173"/>
      <c r="I664" s="173"/>
      <c r="J664" s="172"/>
      <c r="K664" s="170"/>
      <c r="L664" s="169"/>
    </row>
    <row r="665" spans="1:12" s="171" customFormat="1">
      <c r="A665" s="168"/>
      <c r="B665" s="172"/>
      <c r="C665" s="170"/>
      <c r="F665" s="172"/>
      <c r="H665" s="173"/>
      <c r="I665" s="173"/>
      <c r="J665" s="172"/>
      <c r="K665" s="170"/>
      <c r="L665" s="169"/>
    </row>
    <row r="666" spans="1:12" s="171" customFormat="1">
      <c r="A666" s="168"/>
      <c r="B666" s="172"/>
      <c r="C666" s="170"/>
      <c r="F666" s="172"/>
      <c r="H666" s="173"/>
      <c r="I666" s="173"/>
      <c r="J666" s="172"/>
      <c r="K666" s="170"/>
      <c r="L666" s="169"/>
    </row>
    <row r="667" spans="1:12" s="171" customFormat="1">
      <c r="A667" s="168"/>
      <c r="B667" s="172"/>
      <c r="C667" s="170"/>
      <c r="F667" s="172"/>
      <c r="H667" s="173"/>
      <c r="I667" s="173"/>
      <c r="J667" s="172"/>
      <c r="K667" s="170"/>
      <c r="L667" s="169"/>
    </row>
    <row r="668" spans="1:12" s="171" customFormat="1">
      <c r="A668" s="168"/>
      <c r="B668" s="172"/>
      <c r="C668" s="170"/>
      <c r="F668" s="172"/>
      <c r="H668" s="173"/>
      <c r="I668" s="173"/>
      <c r="J668" s="172"/>
      <c r="K668" s="170"/>
      <c r="L668" s="169"/>
    </row>
    <row r="669" spans="1:12" s="171" customFormat="1">
      <c r="A669" s="168"/>
      <c r="B669" s="172"/>
      <c r="C669" s="170"/>
      <c r="F669" s="172"/>
      <c r="H669" s="173"/>
      <c r="I669" s="173"/>
      <c r="J669" s="172"/>
      <c r="K669" s="170"/>
      <c r="L669" s="169"/>
    </row>
    <row r="670" spans="1:12" s="171" customFormat="1">
      <c r="A670" s="168"/>
      <c r="B670" s="172"/>
      <c r="C670" s="170"/>
      <c r="F670" s="172"/>
      <c r="H670" s="173"/>
      <c r="I670" s="173"/>
      <c r="J670" s="172"/>
      <c r="K670" s="170"/>
      <c r="L670" s="169"/>
    </row>
    <row r="671" spans="1:12" s="171" customFormat="1">
      <c r="A671" s="168"/>
      <c r="B671" s="172"/>
      <c r="C671" s="170"/>
      <c r="F671" s="172"/>
      <c r="H671" s="173"/>
      <c r="I671" s="173"/>
      <c r="J671" s="172"/>
      <c r="K671" s="170"/>
      <c r="L671" s="169"/>
    </row>
    <row r="672" spans="1:12" s="171" customFormat="1">
      <c r="A672" s="168"/>
      <c r="B672" s="172"/>
      <c r="C672" s="170"/>
      <c r="F672" s="172"/>
      <c r="H672" s="173"/>
      <c r="I672" s="173"/>
      <c r="J672" s="172"/>
      <c r="K672" s="170"/>
      <c r="L672" s="169"/>
    </row>
    <row r="673" spans="1:12" s="171" customFormat="1">
      <c r="A673" s="168"/>
      <c r="B673" s="172"/>
      <c r="C673" s="170"/>
      <c r="F673" s="172"/>
      <c r="H673" s="173"/>
      <c r="I673" s="173"/>
      <c r="J673" s="172"/>
      <c r="K673" s="170"/>
      <c r="L673" s="169"/>
    </row>
    <row r="674" spans="1:12" s="171" customFormat="1">
      <c r="A674" s="168"/>
      <c r="B674" s="172"/>
      <c r="C674" s="170"/>
      <c r="F674" s="172"/>
      <c r="H674" s="173"/>
      <c r="I674" s="173"/>
      <c r="J674" s="172"/>
      <c r="K674" s="170"/>
      <c r="L674" s="169"/>
    </row>
    <row r="675" spans="1:12" s="171" customFormat="1">
      <c r="A675" s="168"/>
      <c r="B675" s="172"/>
      <c r="C675" s="170"/>
      <c r="F675" s="172"/>
      <c r="H675" s="173"/>
      <c r="I675" s="173"/>
      <c r="J675" s="172"/>
      <c r="K675" s="170"/>
      <c r="L675" s="169"/>
    </row>
    <row r="676" spans="1:12" s="171" customFormat="1">
      <c r="A676" s="168"/>
      <c r="B676" s="172"/>
      <c r="C676" s="170"/>
      <c r="F676" s="172"/>
      <c r="H676" s="173"/>
      <c r="I676" s="173"/>
      <c r="J676" s="172"/>
      <c r="K676" s="170"/>
      <c r="L676" s="169"/>
    </row>
    <row r="677" spans="1:12" s="171" customFormat="1">
      <c r="A677" s="168"/>
      <c r="B677" s="172"/>
      <c r="C677" s="170"/>
      <c r="F677" s="172"/>
      <c r="H677" s="173"/>
      <c r="I677" s="173"/>
      <c r="J677" s="172"/>
      <c r="K677" s="170"/>
      <c r="L677" s="169"/>
    </row>
    <row r="678" spans="1:12" s="171" customFormat="1">
      <c r="A678" s="168"/>
      <c r="B678" s="172"/>
      <c r="C678" s="170"/>
      <c r="F678" s="172"/>
      <c r="H678" s="173"/>
      <c r="I678" s="173"/>
      <c r="J678" s="172"/>
      <c r="K678" s="170"/>
      <c r="L678" s="169"/>
    </row>
    <row r="679" spans="1:12" s="171" customFormat="1">
      <c r="A679" s="168"/>
      <c r="B679" s="172"/>
      <c r="C679" s="170"/>
      <c r="F679" s="172"/>
      <c r="H679" s="173"/>
      <c r="I679" s="173"/>
      <c r="J679" s="172"/>
      <c r="K679" s="170"/>
      <c r="L679" s="169"/>
    </row>
    <row r="680" spans="1:12" s="171" customFormat="1">
      <c r="A680" s="168"/>
      <c r="B680" s="172"/>
      <c r="C680" s="170"/>
      <c r="F680" s="172"/>
      <c r="H680" s="173"/>
      <c r="I680" s="173"/>
      <c r="J680" s="172"/>
      <c r="K680" s="170"/>
      <c r="L680" s="169"/>
    </row>
    <row r="681" spans="1:12" s="171" customFormat="1">
      <c r="A681" s="168"/>
      <c r="B681" s="172"/>
      <c r="C681" s="170"/>
      <c r="F681" s="172"/>
      <c r="H681" s="173"/>
      <c r="I681" s="173"/>
      <c r="J681" s="172"/>
      <c r="K681" s="170"/>
      <c r="L681" s="169"/>
    </row>
    <row r="682" spans="1:12" s="171" customFormat="1">
      <c r="A682" s="168"/>
      <c r="B682" s="172"/>
      <c r="C682" s="170"/>
      <c r="F682" s="172"/>
      <c r="H682" s="173"/>
      <c r="I682" s="173"/>
      <c r="J682" s="172"/>
      <c r="K682" s="170"/>
      <c r="L682" s="169"/>
    </row>
    <row r="683" spans="1:12" s="171" customFormat="1">
      <c r="A683" s="168"/>
      <c r="B683" s="172"/>
      <c r="C683" s="170"/>
      <c r="F683" s="172"/>
      <c r="H683" s="173"/>
      <c r="I683" s="173"/>
      <c r="J683" s="172"/>
      <c r="K683" s="170"/>
      <c r="L683" s="169"/>
    </row>
    <row r="684" spans="1:12" s="171" customFormat="1">
      <c r="A684" s="168"/>
      <c r="B684" s="172"/>
      <c r="C684" s="170"/>
      <c r="F684" s="172"/>
      <c r="H684" s="173"/>
      <c r="I684" s="173"/>
      <c r="J684" s="172"/>
      <c r="K684" s="170"/>
      <c r="L684" s="169"/>
    </row>
    <row r="685" spans="1:12" s="171" customFormat="1">
      <c r="A685" s="168"/>
      <c r="B685" s="172"/>
      <c r="C685" s="170"/>
      <c r="F685" s="172"/>
      <c r="H685" s="173"/>
      <c r="I685" s="173"/>
      <c r="J685" s="172"/>
      <c r="K685" s="170"/>
      <c r="L685" s="169"/>
    </row>
    <row r="686" spans="1:12" s="171" customFormat="1">
      <c r="A686" s="168"/>
      <c r="B686" s="172"/>
      <c r="C686" s="170"/>
      <c r="F686" s="172"/>
      <c r="H686" s="173"/>
      <c r="I686" s="173"/>
      <c r="J686" s="172"/>
      <c r="K686" s="170"/>
      <c r="L686" s="169"/>
    </row>
    <row r="687" spans="1:12" s="171" customFormat="1">
      <c r="A687" s="168"/>
      <c r="B687" s="172"/>
      <c r="C687" s="170"/>
      <c r="F687" s="172"/>
      <c r="H687" s="173"/>
      <c r="I687" s="173"/>
      <c r="J687" s="172"/>
      <c r="K687" s="170"/>
      <c r="L687" s="169"/>
    </row>
    <row r="688" spans="1:12" s="171" customFormat="1">
      <c r="A688" s="168"/>
      <c r="B688" s="172"/>
      <c r="C688" s="170"/>
      <c r="F688" s="172"/>
      <c r="H688" s="173"/>
      <c r="I688" s="173"/>
      <c r="J688" s="172"/>
      <c r="K688" s="170"/>
      <c r="L688" s="169"/>
    </row>
    <row r="689" spans="1:12" s="171" customFormat="1">
      <c r="A689" s="168"/>
      <c r="B689" s="172"/>
      <c r="C689" s="170"/>
      <c r="F689" s="172"/>
      <c r="H689" s="173"/>
      <c r="I689" s="173"/>
      <c r="J689" s="172"/>
      <c r="K689" s="170"/>
      <c r="L689" s="169"/>
    </row>
    <row r="690" spans="1:12" s="171" customFormat="1">
      <c r="A690" s="168"/>
      <c r="B690" s="172"/>
      <c r="C690" s="170"/>
      <c r="F690" s="172"/>
      <c r="H690" s="173"/>
      <c r="I690" s="173"/>
      <c r="J690" s="172"/>
      <c r="K690" s="170"/>
      <c r="L690" s="169"/>
    </row>
    <row r="691" spans="1:12" s="171" customFormat="1">
      <c r="A691" s="168"/>
      <c r="B691" s="172"/>
      <c r="C691" s="170"/>
      <c r="F691" s="172"/>
      <c r="H691" s="173"/>
      <c r="I691" s="173"/>
      <c r="J691" s="172"/>
      <c r="K691" s="170"/>
      <c r="L691" s="169"/>
    </row>
    <row r="692" spans="1:12" s="171" customFormat="1">
      <c r="A692" s="168"/>
      <c r="B692" s="172"/>
      <c r="C692" s="170"/>
      <c r="F692" s="172"/>
      <c r="H692" s="173"/>
      <c r="I692" s="173"/>
      <c r="J692" s="172"/>
      <c r="K692" s="170"/>
      <c r="L692" s="169"/>
    </row>
    <row r="693" spans="1:12" s="171" customFormat="1">
      <c r="A693" s="168"/>
      <c r="B693" s="172"/>
      <c r="C693" s="170"/>
      <c r="F693" s="172"/>
      <c r="H693" s="173"/>
      <c r="I693" s="173"/>
      <c r="J693" s="172"/>
      <c r="K693" s="170"/>
      <c r="L693" s="169"/>
    </row>
    <row r="694" spans="1:12" s="171" customFormat="1">
      <c r="A694" s="168"/>
      <c r="B694" s="172"/>
      <c r="C694" s="170"/>
      <c r="F694" s="172"/>
      <c r="H694" s="173"/>
      <c r="I694" s="173"/>
      <c r="J694" s="172"/>
      <c r="K694" s="170"/>
      <c r="L694" s="169"/>
    </row>
    <row r="695" spans="1:12" s="171" customFormat="1">
      <c r="A695" s="168"/>
      <c r="B695" s="172"/>
      <c r="C695" s="170"/>
      <c r="F695" s="172"/>
      <c r="H695" s="173"/>
      <c r="I695" s="173"/>
      <c r="J695" s="172"/>
      <c r="K695" s="170"/>
      <c r="L695" s="169"/>
    </row>
    <row r="696" spans="1:12" s="171" customFormat="1">
      <c r="A696" s="168"/>
      <c r="B696" s="172"/>
      <c r="C696" s="170"/>
      <c r="F696" s="172"/>
      <c r="H696" s="173"/>
      <c r="I696" s="173"/>
      <c r="J696" s="172"/>
      <c r="K696" s="170"/>
      <c r="L696" s="169"/>
    </row>
    <row r="697" spans="1:12" s="171" customFormat="1">
      <c r="A697" s="168"/>
      <c r="B697" s="172"/>
      <c r="C697" s="170"/>
      <c r="F697" s="172"/>
      <c r="H697" s="173"/>
      <c r="I697" s="173"/>
      <c r="J697" s="172"/>
      <c r="K697" s="170"/>
      <c r="L697" s="169"/>
    </row>
    <row r="698" spans="1:12" s="171" customFormat="1">
      <c r="A698" s="168"/>
      <c r="B698" s="172"/>
      <c r="C698" s="170"/>
      <c r="F698" s="172"/>
      <c r="H698" s="173"/>
      <c r="I698" s="173"/>
      <c r="J698" s="172"/>
      <c r="K698" s="170"/>
      <c r="L698" s="169"/>
    </row>
    <row r="699" spans="1:12" s="171" customFormat="1">
      <c r="A699" s="168"/>
      <c r="B699" s="172"/>
      <c r="C699" s="170"/>
      <c r="F699" s="172"/>
      <c r="H699" s="173"/>
      <c r="I699" s="173"/>
      <c r="J699" s="172"/>
      <c r="K699" s="170"/>
      <c r="L699" s="169"/>
    </row>
    <row r="700" spans="1:12" s="171" customFormat="1">
      <c r="A700" s="168"/>
      <c r="B700" s="172"/>
      <c r="C700" s="170"/>
      <c r="F700" s="172"/>
      <c r="H700" s="173"/>
      <c r="I700" s="173"/>
      <c r="J700" s="172"/>
      <c r="K700" s="170"/>
      <c r="L700" s="169"/>
    </row>
    <row r="701" spans="1:12" s="171" customFormat="1">
      <c r="A701" s="168"/>
      <c r="B701" s="172"/>
      <c r="C701" s="170"/>
      <c r="F701" s="172"/>
      <c r="H701" s="173"/>
      <c r="I701" s="173"/>
      <c r="J701" s="172"/>
      <c r="K701" s="170"/>
      <c r="L701" s="169"/>
    </row>
    <row r="702" spans="1:12" s="171" customFormat="1">
      <c r="A702" s="168"/>
      <c r="B702" s="172"/>
      <c r="C702" s="170"/>
      <c r="F702" s="172"/>
      <c r="H702" s="173"/>
      <c r="I702" s="173"/>
      <c r="J702" s="172"/>
      <c r="K702" s="170"/>
      <c r="L702" s="169"/>
    </row>
    <row r="703" spans="1:12" s="171" customFormat="1">
      <c r="A703" s="168"/>
      <c r="B703" s="172"/>
      <c r="C703" s="170"/>
      <c r="F703" s="172"/>
      <c r="H703" s="173"/>
      <c r="I703" s="173"/>
      <c r="J703" s="172"/>
      <c r="K703" s="170"/>
      <c r="L703" s="169"/>
    </row>
    <row r="704" spans="1:12" s="171" customFormat="1">
      <c r="A704" s="168"/>
      <c r="B704" s="172"/>
      <c r="C704" s="170"/>
      <c r="F704" s="172"/>
      <c r="H704" s="173"/>
      <c r="I704" s="173"/>
      <c r="J704" s="172"/>
      <c r="K704" s="170"/>
      <c r="L704" s="169"/>
    </row>
    <row r="705" spans="1:12" s="171" customFormat="1">
      <c r="A705" s="168"/>
      <c r="B705" s="172"/>
      <c r="C705" s="170"/>
      <c r="F705" s="172"/>
      <c r="H705" s="173"/>
      <c r="I705" s="173"/>
      <c r="J705" s="172"/>
      <c r="K705" s="170"/>
      <c r="L705" s="169"/>
    </row>
    <row r="706" spans="1:12" s="171" customFormat="1">
      <c r="A706" s="168"/>
      <c r="B706" s="172"/>
      <c r="C706" s="170"/>
      <c r="F706" s="172"/>
      <c r="H706" s="173"/>
      <c r="I706" s="173"/>
      <c r="J706" s="172"/>
      <c r="K706" s="170"/>
      <c r="L706" s="169"/>
    </row>
  </sheetData>
  <autoFilter ref="A1:L325">
    <filterColumn colId="4">
      <filters>
        <filter val="顧客主檔"/>
      </filters>
    </filterColumn>
  </autoFilter>
  <phoneticPr fontId="18"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tabColor rgb="FF00B050"/>
  </sheetPr>
  <dimension ref="A1:G497"/>
  <sheetViews>
    <sheetView zoomScale="85" zoomScaleNormal="85" workbookViewId="0">
      <pane ySplit="1" topLeftCell="A145" activePane="bottomLeft" state="frozen"/>
      <selection activeCell="G42" sqref="G42"/>
      <selection pane="bottomLeft" activeCell="B180" sqref="B180"/>
    </sheetView>
  </sheetViews>
  <sheetFormatPr defaultColWidth="10.28515625" defaultRowHeight="15.75"/>
  <cols>
    <col min="1" max="1" width="36.42578125" style="370" bestFit="1" customWidth="1"/>
    <col min="2" max="2" width="40.28515625" style="370" customWidth="1"/>
    <col min="3" max="3" width="20.7109375" style="395" bestFit="1" customWidth="1"/>
    <col min="4" max="4" width="89.7109375" style="370" bestFit="1" customWidth="1"/>
    <col min="5" max="5" width="20.140625" style="370" bestFit="1" customWidth="1"/>
    <col min="6" max="6" width="17.42578125" style="370" bestFit="1" customWidth="1"/>
    <col min="7" max="7" width="57.5703125" style="370" bestFit="1" customWidth="1"/>
    <col min="8" max="8" width="16.5703125" style="370" bestFit="1" customWidth="1"/>
    <col min="9" max="9" width="10.28515625" style="370"/>
    <col min="10" max="10" width="11.5703125" style="370" bestFit="1" customWidth="1"/>
    <col min="11" max="16384" width="10.28515625" style="370"/>
  </cols>
  <sheetData>
    <row r="1" spans="1:7" ht="16.5">
      <c r="A1" s="367" t="s">
        <v>11686</v>
      </c>
      <c r="B1" s="367" t="s">
        <v>11687</v>
      </c>
      <c r="C1" s="368" t="s">
        <v>11688</v>
      </c>
      <c r="D1" s="367" t="s">
        <v>11689</v>
      </c>
      <c r="E1" s="367" t="s">
        <v>11690</v>
      </c>
      <c r="F1" s="369" t="s">
        <v>11691</v>
      </c>
      <c r="G1" s="369" t="s">
        <v>11692</v>
      </c>
    </row>
    <row r="2" spans="1:7" ht="16.5">
      <c r="A2" s="371" t="s">
        <v>4155</v>
      </c>
      <c r="B2" s="372" t="s">
        <v>993</v>
      </c>
      <c r="C2" s="373" t="s">
        <v>4156</v>
      </c>
      <c r="D2" s="372" t="s">
        <v>4157</v>
      </c>
      <c r="E2" s="372" t="s">
        <v>2717</v>
      </c>
      <c r="F2" s="372" t="s">
        <v>11693</v>
      </c>
      <c r="G2" s="372"/>
    </row>
    <row r="3" spans="1:7" ht="16.5">
      <c r="A3" s="371" t="s">
        <v>4155</v>
      </c>
      <c r="B3" s="372" t="s">
        <v>993</v>
      </c>
      <c r="C3" s="373" t="s">
        <v>4159</v>
      </c>
      <c r="D3" s="372" t="s">
        <v>4160</v>
      </c>
      <c r="E3" s="372" t="s">
        <v>2717</v>
      </c>
      <c r="F3" s="372" t="s">
        <v>11694</v>
      </c>
      <c r="G3" s="372"/>
    </row>
    <row r="4" spans="1:7" ht="16.5">
      <c r="A4" s="371" t="s">
        <v>4155</v>
      </c>
      <c r="B4" s="372" t="s">
        <v>993</v>
      </c>
      <c r="C4" s="373" t="s">
        <v>4161</v>
      </c>
      <c r="D4" s="372" t="s">
        <v>4162</v>
      </c>
      <c r="E4" s="372" t="s">
        <v>2717</v>
      </c>
      <c r="F4" s="372" t="s">
        <v>11693</v>
      </c>
      <c r="G4" s="372"/>
    </row>
    <row r="5" spans="1:7" ht="16.5">
      <c r="A5" s="371" t="s">
        <v>4155</v>
      </c>
      <c r="B5" s="372" t="s">
        <v>993</v>
      </c>
      <c r="C5" s="373" t="s">
        <v>4163</v>
      </c>
      <c r="D5" s="372" t="s">
        <v>4164</v>
      </c>
      <c r="E5" s="372" t="s">
        <v>2717</v>
      </c>
      <c r="F5" s="372" t="s">
        <v>11693</v>
      </c>
      <c r="G5" s="372"/>
    </row>
    <row r="6" spans="1:7" ht="16.5">
      <c r="A6" s="371" t="s">
        <v>4155</v>
      </c>
      <c r="B6" s="372" t="s">
        <v>993</v>
      </c>
      <c r="C6" s="373" t="s">
        <v>4165</v>
      </c>
      <c r="D6" s="372" t="s">
        <v>4166</v>
      </c>
      <c r="E6" s="372" t="s">
        <v>2717</v>
      </c>
      <c r="F6" s="372" t="s">
        <v>11693</v>
      </c>
      <c r="G6" s="372"/>
    </row>
    <row r="7" spans="1:7" ht="16.5">
      <c r="A7" s="371" t="s">
        <v>4155</v>
      </c>
      <c r="B7" s="372" t="s">
        <v>993</v>
      </c>
      <c r="C7" s="373" t="s">
        <v>4167</v>
      </c>
      <c r="D7" s="372" t="s">
        <v>4168</v>
      </c>
      <c r="E7" s="372" t="s">
        <v>2717</v>
      </c>
      <c r="F7" s="372" t="s">
        <v>11695</v>
      </c>
      <c r="G7" s="372"/>
    </row>
    <row r="8" spans="1:7" ht="16.5">
      <c r="A8" s="371" t="s">
        <v>4155</v>
      </c>
      <c r="B8" s="372" t="s">
        <v>993</v>
      </c>
      <c r="C8" s="373" t="s">
        <v>4169</v>
      </c>
      <c r="D8" s="372" t="s">
        <v>4170</v>
      </c>
      <c r="E8" s="372" t="s">
        <v>2717</v>
      </c>
      <c r="F8" s="372" t="s">
        <v>11693</v>
      </c>
      <c r="G8" s="372"/>
    </row>
    <row r="9" spans="1:7" ht="16.5">
      <c r="A9" s="371" t="s">
        <v>4155</v>
      </c>
      <c r="B9" s="372" t="s">
        <v>993</v>
      </c>
      <c r="C9" s="373" t="s">
        <v>4171</v>
      </c>
      <c r="D9" s="372" t="s">
        <v>4172</v>
      </c>
      <c r="E9" s="372" t="s">
        <v>2717</v>
      </c>
      <c r="F9" s="372" t="s">
        <v>11693</v>
      </c>
      <c r="G9" s="372"/>
    </row>
    <row r="10" spans="1:7" ht="16.5">
      <c r="A10" s="371" t="s">
        <v>4155</v>
      </c>
      <c r="B10" s="372" t="s">
        <v>993</v>
      </c>
      <c r="C10" s="373" t="s">
        <v>4173</v>
      </c>
      <c r="D10" s="372" t="s">
        <v>4174</v>
      </c>
      <c r="E10" s="372" t="s">
        <v>2717</v>
      </c>
      <c r="F10" s="372" t="s">
        <v>11693</v>
      </c>
      <c r="G10" s="372"/>
    </row>
    <row r="11" spans="1:7" ht="16.5">
      <c r="A11" s="371" t="s">
        <v>4155</v>
      </c>
      <c r="B11" s="372" t="s">
        <v>993</v>
      </c>
      <c r="C11" s="373" t="s">
        <v>2215</v>
      </c>
      <c r="D11" s="372" t="s">
        <v>4175</v>
      </c>
      <c r="E11" s="372" t="s">
        <v>2717</v>
      </c>
      <c r="F11" s="372" t="s">
        <v>11695</v>
      </c>
      <c r="G11" s="372"/>
    </row>
    <row r="12" spans="1:7" ht="16.5">
      <c r="A12" s="371" t="s">
        <v>4155</v>
      </c>
      <c r="B12" s="372" t="s">
        <v>993</v>
      </c>
      <c r="C12" s="373" t="s">
        <v>2223</v>
      </c>
      <c r="D12" s="372" t="s">
        <v>4176</v>
      </c>
      <c r="E12" s="372" t="s">
        <v>2717</v>
      </c>
      <c r="F12" s="372" t="s">
        <v>11694</v>
      </c>
      <c r="G12" s="372"/>
    </row>
    <row r="13" spans="1:7" ht="16.5">
      <c r="A13" s="371" t="s">
        <v>4155</v>
      </c>
      <c r="B13" s="372" t="s">
        <v>993</v>
      </c>
      <c r="C13" s="373" t="s">
        <v>3843</v>
      </c>
      <c r="D13" s="372" t="s">
        <v>4177</v>
      </c>
      <c r="E13" s="372" t="s">
        <v>2717</v>
      </c>
      <c r="F13" s="372" t="s">
        <v>11693</v>
      </c>
      <c r="G13" s="372"/>
    </row>
    <row r="14" spans="1:7" ht="16.5">
      <c r="A14" s="371" t="s">
        <v>11696</v>
      </c>
      <c r="B14" s="372" t="s">
        <v>1306</v>
      </c>
      <c r="C14" s="373" t="s">
        <v>2219</v>
      </c>
      <c r="D14" s="372" t="s">
        <v>4179</v>
      </c>
      <c r="E14" s="372" t="s">
        <v>2858</v>
      </c>
      <c r="F14" s="372" t="s">
        <v>11697</v>
      </c>
      <c r="G14" s="372"/>
    </row>
    <row r="15" spans="1:7" ht="16.5">
      <c r="A15" s="371" t="s">
        <v>11698</v>
      </c>
      <c r="B15" s="372" t="s">
        <v>792</v>
      </c>
      <c r="C15" s="373" t="s">
        <v>2219</v>
      </c>
      <c r="D15" s="372" t="s">
        <v>4182</v>
      </c>
      <c r="E15" s="372" t="s">
        <v>2855</v>
      </c>
      <c r="F15" s="372" t="s">
        <v>11699</v>
      </c>
      <c r="G15" s="372"/>
    </row>
    <row r="16" spans="1:7" ht="16.5">
      <c r="A16" s="371" t="s">
        <v>11700</v>
      </c>
      <c r="B16" s="372" t="s">
        <v>792</v>
      </c>
      <c r="C16" s="373" t="s">
        <v>2213</v>
      </c>
      <c r="D16" s="372" t="s">
        <v>4183</v>
      </c>
      <c r="E16" s="372" t="s">
        <v>2855</v>
      </c>
      <c r="F16" s="372" t="s">
        <v>11697</v>
      </c>
      <c r="G16" s="372"/>
    </row>
    <row r="17" spans="1:7" ht="16.5">
      <c r="A17" s="371" t="s">
        <v>11700</v>
      </c>
      <c r="B17" s="372" t="s">
        <v>792</v>
      </c>
      <c r="C17" s="373" t="s">
        <v>4079</v>
      </c>
      <c r="D17" s="372" t="s">
        <v>4184</v>
      </c>
      <c r="E17" s="372" t="s">
        <v>2855</v>
      </c>
      <c r="F17" s="372" t="s">
        <v>11701</v>
      </c>
      <c r="G17" s="372"/>
    </row>
    <row r="18" spans="1:7" ht="16.5">
      <c r="A18" s="371" t="s">
        <v>11698</v>
      </c>
      <c r="B18" s="372" t="s">
        <v>792</v>
      </c>
      <c r="C18" s="373" t="s">
        <v>4080</v>
      </c>
      <c r="D18" s="372" t="s">
        <v>4185</v>
      </c>
      <c r="E18" s="372" t="s">
        <v>2855</v>
      </c>
      <c r="F18" s="372" t="s">
        <v>11699</v>
      </c>
      <c r="G18" s="372"/>
    </row>
    <row r="19" spans="1:7" ht="16.5">
      <c r="A19" s="371" t="s">
        <v>11702</v>
      </c>
      <c r="B19" s="372" t="s">
        <v>792</v>
      </c>
      <c r="C19" s="373" t="s">
        <v>4081</v>
      </c>
      <c r="D19" s="372" t="s">
        <v>4186</v>
      </c>
      <c r="E19" s="372" t="s">
        <v>2855</v>
      </c>
      <c r="F19" s="372" t="s">
        <v>11697</v>
      </c>
      <c r="G19" s="372"/>
    </row>
    <row r="20" spans="1:7" ht="16.5">
      <c r="A20" s="374" t="s">
        <v>4187</v>
      </c>
      <c r="B20" s="375" t="s">
        <v>2866</v>
      </c>
      <c r="C20" s="376" t="s">
        <v>4188</v>
      </c>
      <c r="D20" s="375" t="s">
        <v>4189</v>
      </c>
      <c r="E20" s="375" t="s">
        <v>3948</v>
      </c>
      <c r="F20" s="375" t="s">
        <v>11701</v>
      </c>
      <c r="G20" s="375" t="s">
        <v>4190</v>
      </c>
    </row>
    <row r="21" spans="1:7" ht="16.5">
      <c r="A21" s="374" t="s">
        <v>4187</v>
      </c>
      <c r="B21" s="375" t="s">
        <v>2866</v>
      </c>
      <c r="C21" s="376" t="s">
        <v>2219</v>
      </c>
      <c r="D21" s="375" t="s">
        <v>4191</v>
      </c>
      <c r="E21" s="375" t="s">
        <v>3948</v>
      </c>
      <c r="F21" s="375" t="s">
        <v>11697</v>
      </c>
      <c r="G21" s="375" t="s">
        <v>4190</v>
      </c>
    </row>
    <row r="22" spans="1:7" ht="16.5">
      <c r="A22" s="374" t="s">
        <v>11703</v>
      </c>
      <c r="B22" s="375" t="s">
        <v>2866</v>
      </c>
      <c r="C22" s="376" t="s">
        <v>2213</v>
      </c>
      <c r="D22" s="375" t="s">
        <v>4193</v>
      </c>
      <c r="E22" s="375" t="s">
        <v>3948</v>
      </c>
      <c r="F22" s="375" t="s">
        <v>11701</v>
      </c>
      <c r="G22" s="375" t="s">
        <v>4190</v>
      </c>
    </row>
    <row r="23" spans="1:7" ht="16.5">
      <c r="A23" s="374" t="s">
        <v>11704</v>
      </c>
      <c r="B23" s="377" t="s">
        <v>2860</v>
      </c>
      <c r="C23" s="376" t="s">
        <v>4188</v>
      </c>
      <c r="D23" s="375" t="s">
        <v>4195</v>
      </c>
      <c r="E23" s="375" t="s">
        <v>2861</v>
      </c>
      <c r="F23" s="375" t="s">
        <v>11693</v>
      </c>
      <c r="G23" s="375" t="s">
        <v>4190</v>
      </c>
    </row>
    <row r="24" spans="1:7" ht="16.5">
      <c r="A24" s="374" t="s">
        <v>11704</v>
      </c>
      <c r="B24" s="375" t="s">
        <v>11705</v>
      </c>
      <c r="C24" s="376" t="s">
        <v>2219</v>
      </c>
      <c r="D24" s="375" t="s">
        <v>4197</v>
      </c>
      <c r="E24" s="375" t="s">
        <v>2861</v>
      </c>
      <c r="F24" s="375" t="s">
        <v>11694</v>
      </c>
      <c r="G24" s="375" t="s">
        <v>4190</v>
      </c>
    </row>
    <row r="25" spans="1:7" ht="16.5">
      <c r="A25" s="374" t="s">
        <v>11704</v>
      </c>
      <c r="B25" s="375" t="s">
        <v>4198</v>
      </c>
      <c r="C25" s="376" t="s">
        <v>2213</v>
      </c>
      <c r="D25" s="375" t="s">
        <v>4199</v>
      </c>
      <c r="E25" s="375" t="s">
        <v>2861</v>
      </c>
      <c r="F25" s="375" t="s">
        <v>11694</v>
      </c>
      <c r="G25" s="375" t="s">
        <v>4190</v>
      </c>
    </row>
    <row r="26" spans="1:7" ht="16.5">
      <c r="A26" s="378" t="s">
        <v>11706</v>
      </c>
      <c r="B26" s="378" t="s">
        <v>4201</v>
      </c>
      <c r="C26" s="379" t="s">
        <v>2219</v>
      </c>
      <c r="D26" s="378" t="s">
        <v>11707</v>
      </c>
      <c r="E26" s="372" t="s">
        <v>3172</v>
      </c>
      <c r="F26" s="372" t="s">
        <v>11695</v>
      </c>
      <c r="G26" s="372"/>
    </row>
    <row r="27" spans="1:7" ht="16.5">
      <c r="A27" s="378" t="s">
        <v>11708</v>
      </c>
      <c r="B27" s="378" t="s">
        <v>4201</v>
      </c>
      <c r="C27" s="379" t="s">
        <v>2213</v>
      </c>
      <c r="D27" s="378" t="s">
        <v>11709</v>
      </c>
      <c r="E27" s="372" t="s">
        <v>3172</v>
      </c>
      <c r="F27" s="372" t="s">
        <v>11694</v>
      </c>
      <c r="G27" s="372"/>
    </row>
    <row r="28" spans="1:7" ht="16.5">
      <c r="A28" s="378" t="s">
        <v>11710</v>
      </c>
      <c r="B28" s="378" t="s">
        <v>4201</v>
      </c>
      <c r="C28" s="379" t="s">
        <v>4079</v>
      </c>
      <c r="D28" s="378" t="s">
        <v>11711</v>
      </c>
      <c r="E28" s="372" t="s">
        <v>3172</v>
      </c>
      <c r="F28" s="372" t="s">
        <v>11695</v>
      </c>
      <c r="G28" s="372"/>
    </row>
    <row r="29" spans="1:7" ht="16.5">
      <c r="A29" s="372" t="s">
        <v>11712</v>
      </c>
      <c r="B29" s="372" t="s">
        <v>733</v>
      </c>
      <c r="C29" s="373" t="s">
        <v>4206</v>
      </c>
      <c r="D29" s="372" t="s">
        <v>11713</v>
      </c>
      <c r="E29" s="372" t="s">
        <v>3117</v>
      </c>
      <c r="F29" s="372" t="s">
        <v>11695</v>
      </c>
      <c r="G29" s="372"/>
    </row>
    <row r="30" spans="1:7" ht="16.5">
      <c r="A30" s="372" t="s">
        <v>11714</v>
      </c>
      <c r="B30" s="372" t="s">
        <v>733</v>
      </c>
      <c r="C30" s="373" t="s">
        <v>4208</v>
      </c>
      <c r="D30" s="372" t="s">
        <v>4209</v>
      </c>
      <c r="E30" s="372" t="s">
        <v>3117</v>
      </c>
      <c r="F30" s="372" t="s">
        <v>11694</v>
      </c>
      <c r="G30" s="372"/>
    </row>
    <row r="31" spans="1:7" ht="16.5">
      <c r="A31" s="371" t="s">
        <v>4210</v>
      </c>
      <c r="B31" s="372" t="s">
        <v>4211</v>
      </c>
      <c r="C31" s="373" t="s">
        <v>4212</v>
      </c>
      <c r="D31" s="372" t="s">
        <v>4213</v>
      </c>
      <c r="E31" s="372" t="s">
        <v>2652</v>
      </c>
      <c r="F31" s="372" t="s">
        <v>11694</v>
      </c>
      <c r="G31" s="372"/>
    </row>
    <row r="32" spans="1:7" ht="16.5">
      <c r="A32" s="371" t="s">
        <v>4210</v>
      </c>
      <c r="B32" s="372" t="s">
        <v>4211</v>
      </c>
      <c r="C32" s="373" t="s">
        <v>4214</v>
      </c>
      <c r="D32" s="372" t="s">
        <v>4215</v>
      </c>
      <c r="E32" s="372" t="s">
        <v>2652</v>
      </c>
      <c r="F32" s="372" t="s">
        <v>11693</v>
      </c>
      <c r="G32" s="372"/>
    </row>
    <row r="33" spans="1:7" ht="16.5">
      <c r="A33" s="371" t="s">
        <v>4210</v>
      </c>
      <c r="B33" s="372" t="s">
        <v>4211</v>
      </c>
      <c r="C33" s="373" t="s">
        <v>4216</v>
      </c>
      <c r="D33" s="372" t="s">
        <v>4217</v>
      </c>
      <c r="E33" s="372" t="s">
        <v>2652</v>
      </c>
      <c r="F33" s="372" t="s">
        <v>11693</v>
      </c>
      <c r="G33" s="372"/>
    </row>
    <row r="34" spans="1:7" ht="16.5">
      <c r="A34" s="371" t="s">
        <v>4210</v>
      </c>
      <c r="B34" s="372" t="s">
        <v>4211</v>
      </c>
      <c r="C34" s="373" t="s">
        <v>4218</v>
      </c>
      <c r="D34" s="372" t="s">
        <v>4219</v>
      </c>
      <c r="E34" s="372" t="s">
        <v>2652</v>
      </c>
      <c r="F34" s="372" t="s">
        <v>11694</v>
      </c>
      <c r="G34" s="372"/>
    </row>
    <row r="35" spans="1:7" ht="16.5">
      <c r="A35" s="371" t="s">
        <v>4210</v>
      </c>
      <c r="B35" s="372" t="s">
        <v>4211</v>
      </c>
      <c r="C35" s="373" t="s">
        <v>4220</v>
      </c>
      <c r="D35" s="372" t="s">
        <v>4221</v>
      </c>
      <c r="E35" s="372" t="s">
        <v>2652</v>
      </c>
      <c r="F35" s="372" t="s">
        <v>11693</v>
      </c>
      <c r="G35" s="372"/>
    </row>
    <row r="36" spans="1:7" ht="16.5">
      <c r="A36" s="380" t="s">
        <v>11715</v>
      </c>
      <c r="B36" s="380" t="s">
        <v>4223</v>
      </c>
      <c r="C36" s="381" t="s">
        <v>4216</v>
      </c>
      <c r="D36" s="380" t="s">
        <v>11716</v>
      </c>
      <c r="E36" s="372" t="s">
        <v>4225</v>
      </c>
      <c r="F36" s="372" t="s">
        <v>11694</v>
      </c>
      <c r="G36" s="372"/>
    </row>
    <row r="37" spans="1:7" ht="16.5">
      <c r="A37" s="380" t="s">
        <v>11717</v>
      </c>
      <c r="B37" s="380" t="s">
        <v>4223</v>
      </c>
      <c r="C37" s="381" t="s">
        <v>4226</v>
      </c>
      <c r="D37" s="380" t="s">
        <v>11718</v>
      </c>
      <c r="E37" s="372" t="s">
        <v>4225</v>
      </c>
      <c r="F37" s="372" t="s">
        <v>11694</v>
      </c>
      <c r="G37" s="372"/>
    </row>
    <row r="38" spans="1:7" ht="16.5">
      <c r="A38" s="380" t="s">
        <v>11717</v>
      </c>
      <c r="B38" s="380" t="s">
        <v>4223</v>
      </c>
      <c r="C38" s="381" t="s">
        <v>4228</v>
      </c>
      <c r="D38" s="380" t="s">
        <v>11719</v>
      </c>
      <c r="E38" s="372" t="s">
        <v>4225</v>
      </c>
      <c r="F38" s="372" t="s">
        <v>11695</v>
      </c>
      <c r="G38" s="372"/>
    </row>
    <row r="39" spans="1:7" ht="16.5">
      <c r="A39" s="371" t="s">
        <v>4230</v>
      </c>
      <c r="B39" s="381" t="s">
        <v>11720</v>
      </c>
      <c r="C39" s="380" t="s">
        <v>3845</v>
      </c>
      <c r="D39" s="372" t="s">
        <v>4232</v>
      </c>
      <c r="E39" s="382"/>
      <c r="F39" s="372" t="s">
        <v>11693</v>
      </c>
      <c r="G39" s="372" t="s">
        <v>11721</v>
      </c>
    </row>
    <row r="40" spans="1:7" ht="16.5">
      <c r="A40" s="371" t="s">
        <v>4230</v>
      </c>
      <c r="B40" s="381" t="s">
        <v>4234</v>
      </c>
      <c r="C40" s="380" t="s">
        <v>3846</v>
      </c>
      <c r="D40" s="372" t="s">
        <v>4235</v>
      </c>
      <c r="E40" s="382"/>
      <c r="F40" s="372" t="s">
        <v>11694</v>
      </c>
      <c r="G40" s="372" t="s">
        <v>11721</v>
      </c>
    </row>
    <row r="41" spans="1:7" ht="16.5">
      <c r="A41" s="371" t="s">
        <v>4230</v>
      </c>
      <c r="B41" s="381" t="s">
        <v>4234</v>
      </c>
      <c r="C41" s="380" t="s">
        <v>4236</v>
      </c>
      <c r="D41" s="372" t="s">
        <v>4237</v>
      </c>
      <c r="E41" s="382"/>
      <c r="F41" s="372" t="s">
        <v>11694</v>
      </c>
      <c r="G41" s="372" t="s">
        <v>11722</v>
      </c>
    </row>
    <row r="42" spans="1:7" ht="16.5">
      <c r="A42" s="371" t="s">
        <v>4230</v>
      </c>
      <c r="B42" s="381" t="s">
        <v>4234</v>
      </c>
      <c r="C42" s="380" t="s">
        <v>4238</v>
      </c>
      <c r="D42" s="372" t="s">
        <v>4239</v>
      </c>
      <c r="E42" s="382"/>
      <c r="F42" s="372" t="s">
        <v>11695</v>
      </c>
      <c r="G42" s="372" t="s">
        <v>11722</v>
      </c>
    </row>
    <row r="43" spans="1:7" ht="16.5">
      <c r="A43" s="371" t="s">
        <v>4230</v>
      </c>
      <c r="B43" s="381" t="s">
        <v>4234</v>
      </c>
      <c r="C43" s="380" t="s">
        <v>4240</v>
      </c>
      <c r="D43" s="372" t="s">
        <v>4241</v>
      </c>
      <c r="E43" s="382"/>
      <c r="F43" s="372" t="s">
        <v>11693</v>
      </c>
      <c r="G43" s="372" t="s">
        <v>11722</v>
      </c>
    </row>
    <row r="44" spans="1:7" ht="16.5">
      <c r="A44" s="371" t="s">
        <v>4230</v>
      </c>
      <c r="B44" s="381" t="s">
        <v>4234</v>
      </c>
      <c r="C44" s="380" t="s">
        <v>4242</v>
      </c>
      <c r="D44" s="372" t="s">
        <v>4243</v>
      </c>
      <c r="E44" s="382"/>
      <c r="F44" s="372" t="s">
        <v>11693</v>
      </c>
      <c r="G44" s="372" t="s">
        <v>11723</v>
      </c>
    </row>
    <row r="45" spans="1:7" ht="16.5">
      <c r="A45" s="371" t="s">
        <v>4230</v>
      </c>
      <c r="B45" s="381" t="s">
        <v>4234</v>
      </c>
      <c r="C45" s="380" t="s">
        <v>4244</v>
      </c>
      <c r="D45" s="372" t="s">
        <v>4245</v>
      </c>
      <c r="E45" s="382"/>
      <c r="F45" s="372" t="s">
        <v>11695</v>
      </c>
      <c r="G45" s="372" t="s">
        <v>11721</v>
      </c>
    </row>
    <row r="46" spans="1:7" ht="16.5">
      <c r="A46" s="371" t="s">
        <v>4230</v>
      </c>
      <c r="B46" s="381" t="s">
        <v>4234</v>
      </c>
      <c r="C46" s="380" t="s">
        <v>3998</v>
      </c>
      <c r="D46" s="372" t="s">
        <v>4246</v>
      </c>
      <c r="E46" s="382"/>
      <c r="F46" s="372" t="s">
        <v>11695</v>
      </c>
      <c r="G46" s="372" t="s">
        <v>11723</v>
      </c>
    </row>
    <row r="47" spans="1:7" ht="16.5">
      <c r="A47" s="371" t="s">
        <v>4230</v>
      </c>
      <c r="B47" s="381" t="s">
        <v>4234</v>
      </c>
      <c r="C47" s="380" t="s">
        <v>3999</v>
      </c>
      <c r="D47" s="372" t="s">
        <v>4247</v>
      </c>
      <c r="E47" s="382"/>
      <c r="F47" s="372" t="s">
        <v>11695</v>
      </c>
      <c r="G47" s="372" t="s">
        <v>11721</v>
      </c>
    </row>
    <row r="48" spans="1:7" ht="16.5">
      <c r="A48" s="371" t="s">
        <v>4230</v>
      </c>
      <c r="B48" s="381" t="s">
        <v>4234</v>
      </c>
      <c r="C48" s="380" t="s">
        <v>4248</v>
      </c>
      <c r="D48" s="372" t="s">
        <v>4249</v>
      </c>
      <c r="E48" s="382"/>
      <c r="F48" s="372" t="s">
        <v>11693</v>
      </c>
      <c r="G48" s="372" t="s">
        <v>11722</v>
      </c>
    </row>
    <row r="49" spans="1:7" ht="16.5">
      <c r="A49" s="371" t="s">
        <v>4230</v>
      </c>
      <c r="B49" s="381" t="s">
        <v>4234</v>
      </c>
      <c r="C49" s="380" t="s">
        <v>4250</v>
      </c>
      <c r="D49" s="372" t="s">
        <v>4251</v>
      </c>
      <c r="E49" s="382"/>
      <c r="F49" s="372" t="s">
        <v>11694</v>
      </c>
      <c r="G49" s="372" t="s">
        <v>11722</v>
      </c>
    </row>
    <row r="50" spans="1:7" ht="16.5">
      <c r="A50" s="371" t="s">
        <v>4252</v>
      </c>
      <c r="B50" s="372" t="s">
        <v>11724</v>
      </c>
      <c r="C50" s="373" t="s">
        <v>2219</v>
      </c>
      <c r="D50" s="372" t="s">
        <v>4253</v>
      </c>
      <c r="E50" s="372" t="s">
        <v>2702</v>
      </c>
      <c r="F50" s="372" t="s">
        <v>11694</v>
      </c>
      <c r="G50" s="372"/>
    </row>
    <row r="51" spans="1:7" ht="16.5">
      <c r="A51" s="371" t="s">
        <v>4252</v>
      </c>
      <c r="B51" s="372" t="s">
        <v>2425</v>
      </c>
      <c r="C51" s="373" t="s">
        <v>2213</v>
      </c>
      <c r="D51" s="372" t="s">
        <v>4254</v>
      </c>
      <c r="E51" s="372" t="s">
        <v>2702</v>
      </c>
      <c r="F51" s="372" t="s">
        <v>11695</v>
      </c>
      <c r="G51" s="372"/>
    </row>
    <row r="52" spans="1:7" ht="16.5">
      <c r="A52" s="371" t="s">
        <v>4252</v>
      </c>
      <c r="B52" s="372" t="s">
        <v>2425</v>
      </c>
      <c r="C52" s="373" t="s">
        <v>4079</v>
      </c>
      <c r="D52" s="372" t="s">
        <v>4255</v>
      </c>
      <c r="E52" s="372" t="s">
        <v>2702</v>
      </c>
      <c r="F52" s="372" t="s">
        <v>11693</v>
      </c>
      <c r="G52" s="372"/>
    </row>
    <row r="53" spans="1:7" ht="16.5">
      <c r="A53" s="371" t="s">
        <v>4252</v>
      </c>
      <c r="B53" s="372" t="s">
        <v>2425</v>
      </c>
      <c r="C53" s="373" t="s">
        <v>4080</v>
      </c>
      <c r="D53" s="372" t="s">
        <v>4256</v>
      </c>
      <c r="E53" s="372" t="s">
        <v>2702</v>
      </c>
      <c r="F53" s="372" t="s">
        <v>11693</v>
      </c>
      <c r="G53" s="372"/>
    </row>
    <row r="54" spans="1:7" ht="16.5">
      <c r="A54" s="371" t="s">
        <v>4252</v>
      </c>
      <c r="B54" s="372" t="s">
        <v>2425</v>
      </c>
      <c r="C54" s="373" t="s">
        <v>4081</v>
      </c>
      <c r="D54" s="372" t="s">
        <v>4257</v>
      </c>
      <c r="E54" s="372" t="s">
        <v>2702</v>
      </c>
      <c r="F54" s="372" t="s">
        <v>11694</v>
      </c>
      <c r="G54" s="372"/>
    </row>
    <row r="55" spans="1:7" ht="16.5">
      <c r="A55" s="371" t="s">
        <v>4252</v>
      </c>
      <c r="B55" s="372" t="s">
        <v>2425</v>
      </c>
      <c r="C55" s="373" t="s">
        <v>4082</v>
      </c>
      <c r="D55" s="372" t="s">
        <v>4258</v>
      </c>
      <c r="E55" s="372" t="s">
        <v>2702</v>
      </c>
      <c r="F55" s="372" t="s">
        <v>11695</v>
      </c>
      <c r="G55" s="372"/>
    </row>
    <row r="56" spans="1:7" ht="16.5">
      <c r="A56" s="371" t="s">
        <v>4252</v>
      </c>
      <c r="B56" s="372" t="s">
        <v>2425</v>
      </c>
      <c r="C56" s="373" t="s">
        <v>4083</v>
      </c>
      <c r="D56" s="372" t="s">
        <v>4259</v>
      </c>
      <c r="E56" s="372" t="s">
        <v>2702</v>
      </c>
      <c r="F56" s="372" t="s">
        <v>11694</v>
      </c>
      <c r="G56" s="372"/>
    </row>
    <row r="57" spans="1:7" ht="16.5">
      <c r="A57" s="372" t="s">
        <v>11725</v>
      </c>
      <c r="B57" s="372" t="s">
        <v>11726</v>
      </c>
      <c r="C57" s="372" t="s">
        <v>4261</v>
      </c>
      <c r="D57" s="372" t="s">
        <v>4262</v>
      </c>
      <c r="E57" s="372"/>
      <c r="F57" s="372" t="s">
        <v>11701</v>
      </c>
      <c r="G57" s="372"/>
    </row>
    <row r="58" spans="1:7" ht="16.5">
      <c r="A58" s="372" t="s">
        <v>11727</v>
      </c>
      <c r="B58" s="372" t="s">
        <v>2821</v>
      </c>
      <c r="C58" s="372" t="s">
        <v>4156</v>
      </c>
      <c r="D58" s="372" t="s">
        <v>4263</v>
      </c>
      <c r="E58" s="372"/>
      <c r="F58" s="372" t="s">
        <v>11699</v>
      </c>
      <c r="G58" s="372"/>
    </row>
    <row r="59" spans="1:7" ht="16.5">
      <c r="A59" s="372" t="s">
        <v>11727</v>
      </c>
      <c r="B59" s="372" t="s">
        <v>2821</v>
      </c>
      <c r="C59" s="372" t="s">
        <v>4159</v>
      </c>
      <c r="D59" s="372" t="s">
        <v>4264</v>
      </c>
      <c r="E59" s="372"/>
      <c r="F59" s="372" t="s">
        <v>11699</v>
      </c>
      <c r="G59" s="372"/>
    </row>
    <row r="60" spans="1:7" ht="16.5">
      <c r="A60" s="372" t="s">
        <v>11725</v>
      </c>
      <c r="B60" s="372" t="s">
        <v>11106</v>
      </c>
      <c r="C60" s="372" t="s">
        <v>2223</v>
      </c>
      <c r="D60" s="372" t="s">
        <v>4265</v>
      </c>
      <c r="E60" s="372"/>
      <c r="F60" s="372" t="s">
        <v>11701</v>
      </c>
      <c r="G60" s="372"/>
    </row>
    <row r="61" spans="1:7" ht="16.5">
      <c r="A61" s="372" t="s">
        <v>11725</v>
      </c>
      <c r="B61" s="372" t="s">
        <v>11728</v>
      </c>
      <c r="C61" s="372" t="s">
        <v>4085</v>
      </c>
      <c r="D61" s="372" t="s">
        <v>4266</v>
      </c>
      <c r="E61" s="372"/>
      <c r="F61" s="372" t="s">
        <v>11697</v>
      </c>
      <c r="G61" s="372"/>
    </row>
    <row r="62" spans="1:7" ht="16.5">
      <c r="A62" s="372" t="s">
        <v>11729</v>
      </c>
      <c r="B62" s="372" t="s">
        <v>11106</v>
      </c>
      <c r="C62" s="372" t="s">
        <v>4090</v>
      </c>
      <c r="D62" s="372" t="s">
        <v>4267</v>
      </c>
      <c r="E62" s="372"/>
      <c r="F62" s="372" t="s">
        <v>11701</v>
      </c>
      <c r="G62" s="372"/>
    </row>
    <row r="63" spans="1:7" ht="16.5">
      <c r="A63" s="372" t="s">
        <v>11725</v>
      </c>
      <c r="B63" s="372" t="s">
        <v>11726</v>
      </c>
      <c r="C63" s="372" t="s">
        <v>4268</v>
      </c>
      <c r="D63" s="372" t="s">
        <v>4269</v>
      </c>
      <c r="E63" s="372"/>
      <c r="F63" s="372" t="s">
        <v>11730</v>
      </c>
      <c r="G63" s="372"/>
    </row>
    <row r="64" spans="1:7" ht="16.5">
      <c r="A64" s="372" t="s">
        <v>11725</v>
      </c>
      <c r="B64" s="372" t="s">
        <v>11106</v>
      </c>
      <c r="C64" s="372" t="s">
        <v>4096</v>
      </c>
      <c r="D64" s="372" t="s">
        <v>4270</v>
      </c>
      <c r="E64" s="372"/>
      <c r="F64" s="372" t="s">
        <v>11697</v>
      </c>
      <c r="G64" s="372"/>
    </row>
    <row r="65" spans="1:7" ht="16.5">
      <c r="A65" s="372" t="s">
        <v>11729</v>
      </c>
      <c r="B65" s="372" t="s">
        <v>11106</v>
      </c>
      <c r="C65" s="372" t="s">
        <v>4097</v>
      </c>
      <c r="D65" s="372" t="s">
        <v>4271</v>
      </c>
      <c r="E65" s="372"/>
      <c r="F65" s="372" t="s">
        <v>11697</v>
      </c>
      <c r="G65" s="372"/>
    </row>
    <row r="66" spans="1:7" ht="16.5">
      <c r="A66" s="372" t="s">
        <v>11727</v>
      </c>
      <c r="B66" s="372" t="s">
        <v>2821</v>
      </c>
      <c r="C66" s="372" t="s">
        <v>4099</v>
      </c>
      <c r="D66" s="372" t="s">
        <v>4272</v>
      </c>
      <c r="E66" s="372"/>
      <c r="F66" s="372" t="s">
        <v>11701</v>
      </c>
      <c r="G66" s="372"/>
    </row>
    <row r="67" spans="1:7" ht="16.5">
      <c r="A67" s="372" t="s">
        <v>11725</v>
      </c>
      <c r="B67" s="372" t="s">
        <v>2821</v>
      </c>
      <c r="C67" s="372" t="s">
        <v>4100</v>
      </c>
      <c r="D67" s="372" t="s">
        <v>4273</v>
      </c>
      <c r="E67" s="372"/>
      <c r="F67" s="372" t="s">
        <v>11730</v>
      </c>
      <c r="G67" s="372"/>
    </row>
    <row r="68" spans="1:7" ht="16.5">
      <c r="A68" s="372" t="s">
        <v>11729</v>
      </c>
      <c r="B68" s="372" t="s">
        <v>2821</v>
      </c>
      <c r="C68" s="372" t="s">
        <v>4101</v>
      </c>
      <c r="D68" s="372" t="s">
        <v>4274</v>
      </c>
      <c r="E68" s="372"/>
      <c r="F68" s="372" t="s">
        <v>11697</v>
      </c>
      <c r="G68" s="372"/>
    </row>
    <row r="69" spans="1:7" ht="16.5">
      <c r="A69" s="372" t="s">
        <v>11725</v>
      </c>
      <c r="B69" s="372" t="s">
        <v>11106</v>
      </c>
      <c r="C69" s="372" t="s">
        <v>4102</v>
      </c>
      <c r="D69" s="372" t="s">
        <v>4275</v>
      </c>
      <c r="E69" s="372"/>
      <c r="F69" s="372" t="s">
        <v>11730</v>
      </c>
      <c r="G69" s="372"/>
    </row>
    <row r="70" spans="1:7" ht="16.5">
      <c r="A70" s="372" t="s">
        <v>11729</v>
      </c>
      <c r="B70" s="372" t="s">
        <v>2821</v>
      </c>
      <c r="C70" s="372" t="s">
        <v>4104</v>
      </c>
      <c r="D70" s="372" t="s">
        <v>4276</v>
      </c>
      <c r="E70" s="372"/>
      <c r="F70" s="372" t="s">
        <v>11699</v>
      </c>
      <c r="G70" s="372"/>
    </row>
    <row r="71" spans="1:7" ht="16.5">
      <c r="A71" s="372" t="s">
        <v>11729</v>
      </c>
      <c r="B71" s="372" t="s">
        <v>2821</v>
      </c>
      <c r="C71" s="372" t="s">
        <v>4108</v>
      </c>
      <c r="D71" s="372" t="s">
        <v>4277</v>
      </c>
      <c r="E71" s="372"/>
      <c r="F71" s="372" t="s">
        <v>11701</v>
      </c>
      <c r="G71" s="372"/>
    </row>
    <row r="72" spans="1:7" ht="16.5">
      <c r="A72" s="372" t="s">
        <v>11725</v>
      </c>
      <c r="B72" s="372" t="s">
        <v>2821</v>
      </c>
      <c r="C72" s="372" t="s">
        <v>2225</v>
      </c>
      <c r="D72" s="372" t="s">
        <v>4278</v>
      </c>
      <c r="E72" s="372"/>
      <c r="F72" s="372" t="s">
        <v>11701</v>
      </c>
      <c r="G72" s="372"/>
    </row>
    <row r="73" spans="1:7" ht="16.5">
      <c r="A73" s="372" t="s">
        <v>11729</v>
      </c>
      <c r="B73" s="372" t="s">
        <v>11726</v>
      </c>
      <c r="C73" s="372" t="s">
        <v>4110</v>
      </c>
      <c r="D73" s="372" t="s">
        <v>4279</v>
      </c>
      <c r="E73" s="372"/>
      <c r="F73" s="372" t="s">
        <v>11701</v>
      </c>
      <c r="G73" s="372"/>
    </row>
    <row r="74" spans="1:7" ht="16.5">
      <c r="A74" s="372" t="s">
        <v>11729</v>
      </c>
      <c r="B74" s="372" t="s">
        <v>11106</v>
      </c>
      <c r="C74" s="372" t="s">
        <v>4111</v>
      </c>
      <c r="D74" s="372" t="s">
        <v>4280</v>
      </c>
      <c r="E74" s="372"/>
      <c r="F74" s="372" t="s">
        <v>11701</v>
      </c>
      <c r="G74" s="372"/>
    </row>
    <row r="75" spans="1:7" ht="16.5">
      <c r="A75" s="372" t="s">
        <v>11725</v>
      </c>
      <c r="B75" s="372" t="s">
        <v>11106</v>
      </c>
      <c r="C75" s="372" t="s">
        <v>3833</v>
      </c>
      <c r="D75" s="372" t="s">
        <v>4281</v>
      </c>
      <c r="E75" s="372"/>
      <c r="F75" s="372" t="s">
        <v>11699</v>
      </c>
      <c r="G75" s="372"/>
    </row>
    <row r="76" spans="1:7" ht="16.5">
      <c r="A76" s="372" t="s">
        <v>11725</v>
      </c>
      <c r="B76" s="372" t="s">
        <v>2821</v>
      </c>
      <c r="C76" s="372" t="s">
        <v>3834</v>
      </c>
      <c r="D76" s="372" t="s">
        <v>4282</v>
      </c>
      <c r="E76" s="372"/>
      <c r="F76" s="372" t="s">
        <v>11697</v>
      </c>
      <c r="G76" s="372"/>
    </row>
    <row r="77" spans="1:7" ht="16.5">
      <c r="A77" s="372" t="s">
        <v>11725</v>
      </c>
      <c r="B77" s="372" t="s">
        <v>11726</v>
      </c>
      <c r="C77" s="372" t="s">
        <v>3840</v>
      </c>
      <c r="D77" s="372" t="s">
        <v>4283</v>
      </c>
      <c r="E77" s="372"/>
      <c r="F77" s="372" t="s">
        <v>11701</v>
      </c>
      <c r="G77" s="372"/>
    </row>
    <row r="78" spans="1:7" ht="16.5">
      <c r="A78" s="372" t="s">
        <v>11727</v>
      </c>
      <c r="B78" s="372" t="s">
        <v>11728</v>
      </c>
      <c r="C78" s="372" t="s">
        <v>3843</v>
      </c>
      <c r="D78" s="372" t="s">
        <v>4284</v>
      </c>
      <c r="E78" s="372"/>
      <c r="F78" s="372" t="s">
        <v>11701</v>
      </c>
      <c r="G78" s="372"/>
    </row>
    <row r="79" spans="1:7" ht="16.5">
      <c r="A79" s="372" t="s">
        <v>11729</v>
      </c>
      <c r="B79" s="372" t="s">
        <v>11726</v>
      </c>
      <c r="C79" s="372" t="s">
        <v>4285</v>
      </c>
      <c r="D79" s="372" t="s">
        <v>4286</v>
      </c>
      <c r="E79" s="372"/>
      <c r="F79" s="372" t="s">
        <v>11701</v>
      </c>
      <c r="G79" s="372"/>
    </row>
    <row r="80" spans="1:7" ht="16.5">
      <c r="A80" s="372" t="s">
        <v>11729</v>
      </c>
      <c r="B80" s="372" t="s">
        <v>11106</v>
      </c>
      <c r="C80" s="372" t="s">
        <v>4287</v>
      </c>
      <c r="D80" s="372" t="s">
        <v>4288</v>
      </c>
      <c r="E80" s="372"/>
      <c r="F80" s="372" t="s">
        <v>11701</v>
      </c>
      <c r="G80" s="372"/>
    </row>
    <row r="81" spans="1:7" ht="16.5">
      <c r="A81" s="372" t="s">
        <v>11729</v>
      </c>
      <c r="B81" s="372" t="s">
        <v>11726</v>
      </c>
      <c r="C81" s="372" t="s">
        <v>4289</v>
      </c>
      <c r="D81" s="372" t="s">
        <v>4290</v>
      </c>
      <c r="E81" s="372"/>
      <c r="F81" s="372" t="s">
        <v>11697</v>
      </c>
      <c r="G81" s="372"/>
    </row>
    <row r="82" spans="1:7" ht="16.5">
      <c r="A82" s="372" t="s">
        <v>11725</v>
      </c>
      <c r="B82" s="372" t="s">
        <v>11726</v>
      </c>
      <c r="C82" s="372" t="s">
        <v>4291</v>
      </c>
      <c r="D82" s="372" t="s">
        <v>4292</v>
      </c>
      <c r="E82" s="372"/>
      <c r="F82" s="372" t="s">
        <v>11701</v>
      </c>
      <c r="G82" s="372"/>
    </row>
    <row r="83" spans="1:7" ht="16.5">
      <c r="A83" s="372" t="s">
        <v>11725</v>
      </c>
      <c r="B83" s="372" t="s">
        <v>2821</v>
      </c>
      <c r="C83" s="372" t="s">
        <v>4293</v>
      </c>
      <c r="D83" s="372" t="s">
        <v>4294</v>
      </c>
      <c r="E83" s="372"/>
      <c r="F83" s="372" t="s">
        <v>11699</v>
      </c>
      <c r="G83" s="372"/>
    </row>
    <row r="84" spans="1:7" ht="16.5">
      <c r="A84" s="372" t="s">
        <v>11727</v>
      </c>
      <c r="B84" s="372" t="s">
        <v>11106</v>
      </c>
      <c r="C84" s="372" t="s">
        <v>4295</v>
      </c>
      <c r="D84" s="372" t="s">
        <v>4296</v>
      </c>
      <c r="E84" s="372"/>
      <c r="F84" s="372" t="s">
        <v>11701</v>
      </c>
      <c r="G84" s="372"/>
    </row>
    <row r="85" spans="1:7" ht="16.5">
      <c r="A85" s="372" t="s">
        <v>11725</v>
      </c>
      <c r="B85" s="372" t="s">
        <v>2821</v>
      </c>
      <c r="C85" s="372" t="s">
        <v>4297</v>
      </c>
      <c r="D85" s="372" t="s">
        <v>4298</v>
      </c>
      <c r="E85" s="372"/>
      <c r="F85" s="372" t="s">
        <v>11697</v>
      </c>
      <c r="G85" s="372"/>
    </row>
    <row r="86" spans="1:7" ht="16.5">
      <c r="A86" s="372" t="s">
        <v>11729</v>
      </c>
      <c r="B86" s="372" t="s">
        <v>11726</v>
      </c>
      <c r="C86" s="372" t="s">
        <v>4299</v>
      </c>
      <c r="D86" s="372" t="s">
        <v>4300</v>
      </c>
      <c r="E86" s="372"/>
      <c r="F86" s="372" t="s">
        <v>11697</v>
      </c>
      <c r="G86" s="372"/>
    </row>
    <row r="87" spans="1:7" ht="16.5">
      <c r="A87" s="372" t="s">
        <v>11727</v>
      </c>
      <c r="B87" s="372" t="s">
        <v>2821</v>
      </c>
      <c r="C87" s="372" t="s">
        <v>4301</v>
      </c>
      <c r="D87" s="372" t="s">
        <v>4302</v>
      </c>
      <c r="E87" s="372"/>
      <c r="F87" s="372" t="s">
        <v>11699</v>
      </c>
      <c r="G87" s="372"/>
    </row>
    <row r="88" spans="1:7" ht="16.5">
      <c r="A88" s="372" t="s">
        <v>11725</v>
      </c>
      <c r="B88" s="372" t="s">
        <v>11106</v>
      </c>
      <c r="C88" s="372" t="s">
        <v>4303</v>
      </c>
      <c r="D88" s="372" t="s">
        <v>4304</v>
      </c>
      <c r="E88" s="372"/>
      <c r="F88" s="372" t="s">
        <v>11699</v>
      </c>
      <c r="G88" s="372"/>
    </row>
    <row r="89" spans="1:7" ht="16.5">
      <c r="A89" s="372" t="s">
        <v>11727</v>
      </c>
      <c r="B89" s="372" t="s">
        <v>2821</v>
      </c>
      <c r="C89" s="372" t="s">
        <v>4305</v>
      </c>
      <c r="D89" s="372" t="s">
        <v>4306</v>
      </c>
      <c r="E89" s="372"/>
      <c r="F89" s="372" t="s">
        <v>11697</v>
      </c>
      <c r="G89" s="372"/>
    </row>
    <row r="90" spans="1:7" ht="16.5">
      <c r="A90" s="372" t="s">
        <v>11725</v>
      </c>
      <c r="B90" s="372" t="s">
        <v>11726</v>
      </c>
      <c r="C90" s="372" t="s">
        <v>4307</v>
      </c>
      <c r="D90" s="372" t="s">
        <v>4308</v>
      </c>
      <c r="E90" s="372"/>
      <c r="F90" s="372" t="s">
        <v>11699</v>
      </c>
      <c r="G90" s="372"/>
    </row>
    <row r="91" spans="1:7" ht="16.5">
      <c r="A91" s="372" t="s">
        <v>11727</v>
      </c>
      <c r="B91" s="372" t="s">
        <v>11726</v>
      </c>
      <c r="C91" s="372" t="s">
        <v>4309</v>
      </c>
      <c r="D91" s="372" t="s">
        <v>4310</v>
      </c>
      <c r="E91" s="372"/>
      <c r="F91" s="372" t="s">
        <v>11730</v>
      </c>
      <c r="G91" s="372"/>
    </row>
    <row r="92" spans="1:7" ht="16.5">
      <c r="A92" s="372" t="s">
        <v>11729</v>
      </c>
      <c r="B92" s="372" t="s">
        <v>2821</v>
      </c>
      <c r="C92" s="372" t="s">
        <v>4311</v>
      </c>
      <c r="D92" s="372" t="s">
        <v>4312</v>
      </c>
      <c r="E92" s="372"/>
      <c r="F92" s="372" t="s">
        <v>11701</v>
      </c>
      <c r="G92" s="372"/>
    </row>
    <row r="93" spans="1:7" ht="16.5">
      <c r="A93" s="372" t="s">
        <v>11725</v>
      </c>
      <c r="B93" s="372" t="s">
        <v>11726</v>
      </c>
      <c r="C93" s="372" t="s">
        <v>4313</v>
      </c>
      <c r="D93" s="372" t="s">
        <v>4314</v>
      </c>
      <c r="E93" s="372"/>
      <c r="F93" s="372" t="s">
        <v>11701</v>
      </c>
      <c r="G93" s="372"/>
    </row>
    <row r="94" spans="1:7" ht="16.5">
      <c r="A94" s="372" t="s">
        <v>11729</v>
      </c>
      <c r="B94" s="372" t="s">
        <v>2821</v>
      </c>
      <c r="C94" s="372" t="s">
        <v>4315</v>
      </c>
      <c r="D94" s="372" t="s">
        <v>4316</v>
      </c>
      <c r="E94" s="372"/>
      <c r="F94" s="372" t="s">
        <v>11701</v>
      </c>
      <c r="G94" s="372"/>
    </row>
    <row r="95" spans="1:7" ht="16.5">
      <c r="A95" s="372" t="s">
        <v>11729</v>
      </c>
      <c r="B95" s="372" t="s">
        <v>11726</v>
      </c>
      <c r="C95" s="372" t="s">
        <v>4317</v>
      </c>
      <c r="D95" s="372" t="s">
        <v>4318</v>
      </c>
      <c r="E95" s="372"/>
      <c r="F95" s="372" t="s">
        <v>11701</v>
      </c>
      <c r="G95" s="372"/>
    </row>
    <row r="96" spans="1:7" ht="16.5">
      <c r="A96" s="372" t="s">
        <v>11729</v>
      </c>
      <c r="B96" s="372" t="s">
        <v>2821</v>
      </c>
      <c r="C96" s="372" t="s">
        <v>4319</v>
      </c>
      <c r="D96" s="372" t="s">
        <v>4320</v>
      </c>
      <c r="E96" s="372"/>
      <c r="F96" s="372" t="s">
        <v>11701</v>
      </c>
      <c r="G96" s="372"/>
    </row>
    <row r="97" spans="1:7" ht="16.5">
      <c r="A97" s="372" t="s">
        <v>11725</v>
      </c>
      <c r="B97" s="372" t="s">
        <v>11726</v>
      </c>
      <c r="C97" s="372" t="s">
        <v>4321</v>
      </c>
      <c r="D97" s="372" t="s">
        <v>4322</v>
      </c>
      <c r="E97" s="372"/>
      <c r="F97" s="372" t="s">
        <v>11699</v>
      </c>
      <c r="G97" s="372"/>
    </row>
    <row r="98" spans="1:7" ht="16.5">
      <c r="A98" s="372" t="s">
        <v>11725</v>
      </c>
      <c r="B98" s="372" t="s">
        <v>11726</v>
      </c>
      <c r="C98" s="372" t="s">
        <v>4323</v>
      </c>
      <c r="D98" s="372" t="s">
        <v>4324</v>
      </c>
      <c r="E98" s="372"/>
      <c r="F98" s="372" t="s">
        <v>11701</v>
      </c>
      <c r="G98" s="372"/>
    </row>
    <row r="99" spans="1:7" ht="16.5">
      <c r="A99" s="372" t="s">
        <v>11729</v>
      </c>
      <c r="B99" s="372" t="s">
        <v>2821</v>
      </c>
      <c r="C99" s="372" t="s">
        <v>4325</v>
      </c>
      <c r="D99" s="372" t="s">
        <v>4326</v>
      </c>
      <c r="E99" s="372"/>
      <c r="F99" s="372" t="s">
        <v>11701</v>
      </c>
      <c r="G99" s="372"/>
    </row>
    <row r="100" spans="1:7" ht="16.5">
      <c r="A100" s="372" t="s">
        <v>11729</v>
      </c>
      <c r="B100" s="372" t="s">
        <v>11726</v>
      </c>
      <c r="C100" s="372" t="s">
        <v>4327</v>
      </c>
      <c r="D100" s="372" t="s">
        <v>4328</v>
      </c>
      <c r="E100" s="372"/>
      <c r="F100" s="372" t="s">
        <v>11699</v>
      </c>
      <c r="G100" s="372"/>
    </row>
    <row r="101" spans="1:7" ht="16.5">
      <c r="A101" s="372" t="s">
        <v>11729</v>
      </c>
      <c r="B101" s="372" t="s">
        <v>11726</v>
      </c>
      <c r="C101" s="372" t="s">
        <v>4329</v>
      </c>
      <c r="D101" s="372" t="s">
        <v>4330</v>
      </c>
      <c r="E101" s="372"/>
      <c r="F101" s="372" t="s">
        <v>11701</v>
      </c>
      <c r="G101" s="372"/>
    </row>
    <row r="102" spans="1:7" ht="16.5">
      <c r="A102" s="372" t="s">
        <v>11725</v>
      </c>
      <c r="B102" s="372" t="s">
        <v>2821</v>
      </c>
      <c r="C102" s="372" t="s">
        <v>4331</v>
      </c>
      <c r="D102" s="372" t="s">
        <v>4332</v>
      </c>
      <c r="E102" s="372"/>
      <c r="F102" s="372" t="s">
        <v>11701</v>
      </c>
      <c r="G102" s="372"/>
    </row>
    <row r="103" spans="1:7" ht="16.5">
      <c r="A103" s="372" t="s">
        <v>11725</v>
      </c>
      <c r="B103" s="372" t="s">
        <v>2821</v>
      </c>
      <c r="C103" s="372" t="s">
        <v>4333</v>
      </c>
      <c r="D103" s="372" t="s">
        <v>4334</v>
      </c>
      <c r="E103" s="372"/>
      <c r="F103" s="372" t="s">
        <v>11697</v>
      </c>
      <c r="G103" s="372"/>
    </row>
    <row r="104" spans="1:7" ht="16.5">
      <c r="A104" s="372" t="s">
        <v>11725</v>
      </c>
      <c r="B104" s="372" t="s">
        <v>2821</v>
      </c>
      <c r="C104" s="372" t="s">
        <v>4335</v>
      </c>
      <c r="D104" s="372" t="s">
        <v>4336</v>
      </c>
      <c r="E104" s="372"/>
      <c r="F104" s="372" t="s">
        <v>11730</v>
      </c>
      <c r="G104" s="372"/>
    </row>
    <row r="105" spans="1:7" ht="16.5">
      <c r="A105" s="372" t="s">
        <v>11729</v>
      </c>
      <c r="B105" s="372" t="s">
        <v>11726</v>
      </c>
      <c r="C105" s="372" t="s">
        <v>4337</v>
      </c>
      <c r="D105" s="372" t="s">
        <v>4338</v>
      </c>
      <c r="E105" s="372"/>
      <c r="F105" s="372" t="s">
        <v>11699</v>
      </c>
      <c r="G105" s="372"/>
    </row>
    <row r="106" spans="1:7" ht="16.5">
      <c r="A106" s="372" t="s">
        <v>11727</v>
      </c>
      <c r="B106" s="372" t="s">
        <v>2821</v>
      </c>
      <c r="C106" s="372" t="s">
        <v>4339</v>
      </c>
      <c r="D106" s="372" t="s">
        <v>4340</v>
      </c>
      <c r="E106" s="372"/>
      <c r="F106" s="372" t="s">
        <v>11699</v>
      </c>
      <c r="G106" s="372"/>
    </row>
    <row r="107" spans="1:7" ht="16.5">
      <c r="A107" s="372" t="s">
        <v>11725</v>
      </c>
      <c r="B107" s="372" t="s">
        <v>2821</v>
      </c>
      <c r="C107" s="372" t="s">
        <v>4341</v>
      </c>
      <c r="D107" s="372" t="s">
        <v>4342</v>
      </c>
      <c r="E107" s="372"/>
      <c r="F107" s="372" t="s">
        <v>11701</v>
      </c>
      <c r="G107" s="372"/>
    </row>
    <row r="108" spans="1:7" ht="16.5">
      <c r="A108" s="372" t="s">
        <v>11729</v>
      </c>
      <c r="B108" s="372" t="s">
        <v>11106</v>
      </c>
      <c r="C108" s="372" t="s">
        <v>4343</v>
      </c>
      <c r="D108" s="372" t="s">
        <v>4344</v>
      </c>
      <c r="E108" s="372"/>
      <c r="F108" s="372" t="s">
        <v>11697</v>
      </c>
      <c r="G108" s="372"/>
    </row>
    <row r="109" spans="1:7" ht="16.5">
      <c r="A109" s="372" t="s">
        <v>11727</v>
      </c>
      <c r="B109" s="372" t="s">
        <v>11106</v>
      </c>
      <c r="C109" s="372" t="s">
        <v>4345</v>
      </c>
      <c r="D109" s="372" t="s">
        <v>4346</v>
      </c>
      <c r="E109" s="372"/>
      <c r="F109" s="372" t="s">
        <v>11697</v>
      </c>
      <c r="G109" s="372"/>
    </row>
    <row r="110" spans="1:7" ht="16.5">
      <c r="A110" s="372" t="s">
        <v>4347</v>
      </c>
      <c r="B110" s="372" t="s">
        <v>2394</v>
      </c>
      <c r="C110" s="373" t="s">
        <v>4156</v>
      </c>
      <c r="D110" s="372" t="s">
        <v>4348</v>
      </c>
      <c r="E110" s="372"/>
      <c r="F110" s="372" t="s">
        <v>69</v>
      </c>
      <c r="G110" s="372"/>
    </row>
    <row r="111" spans="1:7" ht="16.5">
      <c r="A111" s="372" t="s">
        <v>4347</v>
      </c>
      <c r="B111" s="372" t="s">
        <v>2394</v>
      </c>
      <c r="C111" s="373" t="s">
        <v>4159</v>
      </c>
      <c r="D111" s="372" t="s">
        <v>4349</v>
      </c>
      <c r="E111" s="372"/>
      <c r="F111" s="372" t="s">
        <v>69</v>
      </c>
      <c r="G111" s="372"/>
    </row>
    <row r="112" spans="1:7" ht="16.5">
      <c r="A112" s="372" t="s">
        <v>4347</v>
      </c>
      <c r="B112" s="372" t="s">
        <v>2394</v>
      </c>
      <c r="C112" s="373" t="s">
        <v>4163</v>
      </c>
      <c r="D112" s="372" t="s">
        <v>4350</v>
      </c>
      <c r="E112" s="372"/>
      <c r="F112" s="372" t="s">
        <v>69</v>
      </c>
      <c r="G112" s="372"/>
    </row>
    <row r="113" spans="1:7" ht="16.5">
      <c r="A113" s="372" t="s">
        <v>4347</v>
      </c>
      <c r="B113" s="372" t="s">
        <v>2394</v>
      </c>
      <c r="C113" s="373" t="s">
        <v>4165</v>
      </c>
      <c r="D113" s="372" t="s">
        <v>4351</v>
      </c>
      <c r="E113" s="372"/>
      <c r="F113" s="372" t="s">
        <v>69</v>
      </c>
      <c r="G113" s="372"/>
    </row>
    <row r="114" spans="1:7" ht="16.5">
      <c r="A114" s="372" t="s">
        <v>4347</v>
      </c>
      <c r="B114" s="372" t="s">
        <v>2394</v>
      </c>
      <c r="C114" s="373" t="s">
        <v>4167</v>
      </c>
      <c r="D114" s="372" t="s">
        <v>4352</v>
      </c>
      <c r="E114" s="372"/>
      <c r="F114" s="372" t="s">
        <v>69</v>
      </c>
      <c r="G114" s="372"/>
    </row>
    <row r="115" spans="1:7" ht="16.5">
      <c r="A115" s="372" t="s">
        <v>4347</v>
      </c>
      <c r="B115" s="372" t="s">
        <v>2394</v>
      </c>
      <c r="C115" s="373" t="s">
        <v>4169</v>
      </c>
      <c r="D115" s="372" t="s">
        <v>4353</v>
      </c>
      <c r="E115" s="372"/>
      <c r="F115" s="372" t="s">
        <v>69</v>
      </c>
      <c r="G115" s="372"/>
    </row>
    <row r="116" spans="1:7" ht="16.5">
      <c r="A116" s="372" t="s">
        <v>4347</v>
      </c>
      <c r="B116" s="372" t="s">
        <v>2394</v>
      </c>
      <c r="C116" s="373" t="s">
        <v>4171</v>
      </c>
      <c r="D116" s="372" t="s">
        <v>4177</v>
      </c>
      <c r="E116" s="372"/>
      <c r="F116" s="372" t="s">
        <v>69</v>
      </c>
      <c r="G116" s="372"/>
    </row>
    <row r="117" spans="1:7" ht="16.5">
      <c r="A117" s="372" t="s">
        <v>4347</v>
      </c>
      <c r="B117" s="372" t="s">
        <v>2394</v>
      </c>
      <c r="C117" s="373" t="s">
        <v>2215</v>
      </c>
      <c r="D117" s="372" t="s">
        <v>4354</v>
      </c>
      <c r="E117" s="372"/>
      <c r="F117" s="372" t="s">
        <v>69</v>
      </c>
      <c r="G117" s="372"/>
    </row>
    <row r="118" spans="1:7" ht="16.5">
      <c r="A118" s="372" t="s">
        <v>4347</v>
      </c>
      <c r="B118" s="372" t="s">
        <v>2394</v>
      </c>
      <c r="C118" s="373" t="s">
        <v>2223</v>
      </c>
      <c r="D118" s="372" t="s">
        <v>4355</v>
      </c>
      <c r="E118" s="372"/>
      <c r="F118" s="372" t="s">
        <v>69</v>
      </c>
      <c r="G118" s="372"/>
    </row>
    <row r="119" spans="1:7" ht="16.5">
      <c r="A119" s="372" t="s">
        <v>4347</v>
      </c>
      <c r="B119" s="372" t="s">
        <v>2394</v>
      </c>
      <c r="C119" s="373" t="s">
        <v>4085</v>
      </c>
      <c r="D119" s="383" t="s">
        <v>4356</v>
      </c>
      <c r="E119" s="372"/>
      <c r="F119" s="372" t="s">
        <v>69</v>
      </c>
      <c r="G119" s="372"/>
    </row>
    <row r="120" spans="1:7" ht="16.5">
      <c r="A120" s="372" t="s">
        <v>4347</v>
      </c>
      <c r="B120" s="372" t="s">
        <v>2394</v>
      </c>
      <c r="C120" s="373" t="s">
        <v>2217</v>
      </c>
      <c r="D120" s="372" t="s">
        <v>4357</v>
      </c>
      <c r="E120" s="372"/>
      <c r="F120" s="372" t="s">
        <v>69</v>
      </c>
      <c r="G120" s="372"/>
    </row>
    <row r="121" spans="1:7" ht="16.5">
      <c r="A121" s="372" t="s">
        <v>4347</v>
      </c>
      <c r="B121" s="372" t="s">
        <v>2394</v>
      </c>
      <c r="C121" s="373" t="s">
        <v>4091</v>
      </c>
      <c r="D121" s="372" t="s">
        <v>4358</v>
      </c>
      <c r="E121" s="372"/>
      <c r="F121" s="372" t="s">
        <v>69</v>
      </c>
      <c r="G121" s="372"/>
    </row>
    <row r="122" spans="1:7" ht="16.5">
      <c r="A122" s="372" t="s">
        <v>4347</v>
      </c>
      <c r="B122" s="372" t="s">
        <v>2394</v>
      </c>
      <c r="C122" s="373" t="s">
        <v>4092</v>
      </c>
      <c r="D122" s="372" t="s">
        <v>4359</v>
      </c>
      <c r="E122" s="372"/>
      <c r="F122" s="372" t="s">
        <v>69</v>
      </c>
      <c r="G122" s="372"/>
    </row>
    <row r="123" spans="1:7" ht="16.5">
      <c r="A123" s="372" t="s">
        <v>4347</v>
      </c>
      <c r="B123" s="372" t="s">
        <v>2394</v>
      </c>
      <c r="C123" s="373" t="s">
        <v>4093</v>
      </c>
      <c r="D123" s="372" t="s">
        <v>4360</v>
      </c>
      <c r="E123" s="372"/>
      <c r="F123" s="372" t="s">
        <v>69</v>
      </c>
      <c r="G123" s="372"/>
    </row>
    <row r="124" spans="1:7" ht="16.5">
      <c r="A124" s="372" t="s">
        <v>4347</v>
      </c>
      <c r="B124" s="372" t="s">
        <v>2394</v>
      </c>
      <c r="C124" s="373" t="s">
        <v>4094</v>
      </c>
      <c r="D124" s="372" t="s">
        <v>4361</v>
      </c>
      <c r="E124" s="372"/>
      <c r="F124" s="372" t="s">
        <v>69</v>
      </c>
      <c r="G124" s="372"/>
    </row>
    <row r="125" spans="1:7" ht="16.5">
      <c r="A125" s="372" t="s">
        <v>4347</v>
      </c>
      <c r="B125" s="372" t="s">
        <v>2394</v>
      </c>
      <c r="C125" s="373" t="s">
        <v>4362</v>
      </c>
      <c r="D125" s="372" t="s">
        <v>4363</v>
      </c>
      <c r="E125" s="372"/>
      <c r="F125" s="372" t="s">
        <v>69</v>
      </c>
      <c r="G125" s="372"/>
    </row>
    <row r="126" spans="1:7" ht="16.5">
      <c r="A126" s="372" t="s">
        <v>4347</v>
      </c>
      <c r="B126" s="372" t="s">
        <v>2394</v>
      </c>
      <c r="C126" s="373" t="s">
        <v>4268</v>
      </c>
      <c r="D126" s="372" t="s">
        <v>4364</v>
      </c>
      <c r="E126" s="372"/>
      <c r="F126" s="372" t="s">
        <v>69</v>
      </c>
      <c r="G126" s="372"/>
    </row>
    <row r="127" spans="1:7" ht="16.5">
      <c r="A127" s="372" t="s">
        <v>4347</v>
      </c>
      <c r="B127" s="372" t="s">
        <v>2394</v>
      </c>
      <c r="C127" s="373" t="s">
        <v>4096</v>
      </c>
      <c r="D127" s="372" t="s">
        <v>4365</v>
      </c>
      <c r="E127" s="372"/>
      <c r="F127" s="372" t="s">
        <v>69</v>
      </c>
      <c r="G127" s="372"/>
    </row>
    <row r="128" spans="1:7" ht="16.5">
      <c r="A128" s="372" t="s">
        <v>4347</v>
      </c>
      <c r="B128" s="372" t="s">
        <v>2394</v>
      </c>
      <c r="C128" s="373" t="s">
        <v>3843</v>
      </c>
      <c r="D128" s="372" t="s">
        <v>4177</v>
      </c>
      <c r="E128" s="372"/>
      <c r="F128" s="372" t="s">
        <v>69</v>
      </c>
      <c r="G128" s="372"/>
    </row>
    <row r="129" spans="1:7" ht="16.5">
      <c r="A129" s="384" t="s">
        <v>4366</v>
      </c>
      <c r="B129" s="372" t="s">
        <v>1724</v>
      </c>
      <c r="C129" s="373" t="s">
        <v>2219</v>
      </c>
      <c r="D129" s="372" t="s">
        <v>4367</v>
      </c>
      <c r="E129" s="372" t="s">
        <v>3030</v>
      </c>
      <c r="F129" s="372" t="s">
        <v>11695</v>
      </c>
      <c r="G129" s="372"/>
    </row>
    <row r="130" spans="1:7" ht="16.5">
      <c r="A130" s="384" t="s">
        <v>4366</v>
      </c>
      <c r="B130" s="372" t="s">
        <v>1724</v>
      </c>
      <c r="C130" s="373" t="s">
        <v>4079</v>
      </c>
      <c r="D130" s="372" t="s">
        <v>4368</v>
      </c>
      <c r="E130" s="372" t="s">
        <v>3030</v>
      </c>
      <c r="F130" s="372" t="s">
        <v>11693</v>
      </c>
      <c r="G130" s="372"/>
    </row>
    <row r="131" spans="1:7" ht="16.5">
      <c r="A131" s="384" t="s">
        <v>4366</v>
      </c>
      <c r="B131" s="372" t="s">
        <v>1724</v>
      </c>
      <c r="C131" s="373" t="s">
        <v>4082</v>
      </c>
      <c r="D131" s="372" t="s">
        <v>4369</v>
      </c>
      <c r="E131" s="372" t="s">
        <v>3030</v>
      </c>
      <c r="F131" s="372" t="s">
        <v>11695</v>
      </c>
      <c r="G131" s="372"/>
    </row>
    <row r="132" spans="1:7" ht="16.5">
      <c r="A132" s="384" t="s">
        <v>4366</v>
      </c>
      <c r="B132" s="372" t="s">
        <v>1724</v>
      </c>
      <c r="C132" s="373" t="s">
        <v>4084</v>
      </c>
      <c r="D132" s="372" t="s">
        <v>4370</v>
      </c>
      <c r="E132" s="372" t="s">
        <v>3030</v>
      </c>
      <c r="F132" s="372" t="s">
        <v>11694</v>
      </c>
      <c r="G132" s="372"/>
    </row>
    <row r="133" spans="1:7" ht="16.5">
      <c r="A133" s="371" t="s">
        <v>11731</v>
      </c>
      <c r="B133" s="372" t="s">
        <v>11108</v>
      </c>
      <c r="C133" s="373" t="s">
        <v>4212</v>
      </c>
      <c r="D133" s="372" t="s">
        <v>4372</v>
      </c>
      <c r="E133" s="372" t="s">
        <v>2827</v>
      </c>
      <c r="F133" s="372" t="s">
        <v>11694</v>
      </c>
      <c r="G133" s="372"/>
    </row>
    <row r="134" spans="1:7" ht="16.5">
      <c r="A134" s="371" t="s">
        <v>11732</v>
      </c>
      <c r="B134" s="372" t="s">
        <v>4373</v>
      </c>
      <c r="C134" s="373" t="s">
        <v>4214</v>
      </c>
      <c r="D134" s="372" t="s">
        <v>4374</v>
      </c>
      <c r="E134" s="372" t="s">
        <v>2827</v>
      </c>
      <c r="F134" s="372" t="s">
        <v>11695</v>
      </c>
      <c r="G134" s="372"/>
    </row>
    <row r="135" spans="1:7" ht="16.5">
      <c r="A135" s="371" t="s">
        <v>11731</v>
      </c>
      <c r="B135" s="372" t="s">
        <v>4373</v>
      </c>
      <c r="C135" s="373" t="s">
        <v>4216</v>
      </c>
      <c r="D135" s="372" t="s">
        <v>4375</v>
      </c>
      <c r="E135" s="372" t="s">
        <v>2827</v>
      </c>
      <c r="F135" s="372" t="s">
        <v>11694</v>
      </c>
      <c r="G135" s="372"/>
    </row>
    <row r="136" spans="1:7" ht="16.5">
      <c r="A136" s="371" t="s">
        <v>11733</v>
      </c>
      <c r="B136" s="372" t="s">
        <v>4373</v>
      </c>
      <c r="C136" s="373" t="s">
        <v>4218</v>
      </c>
      <c r="D136" s="372" t="s">
        <v>4376</v>
      </c>
      <c r="E136" s="372" t="s">
        <v>2827</v>
      </c>
      <c r="F136" s="372" t="s">
        <v>11693</v>
      </c>
      <c r="G136" s="372"/>
    </row>
    <row r="137" spans="1:7" ht="16.5">
      <c r="A137" s="371" t="s">
        <v>11731</v>
      </c>
      <c r="B137" s="372" t="s">
        <v>4373</v>
      </c>
      <c r="C137" s="373" t="s">
        <v>4220</v>
      </c>
      <c r="D137" s="372" t="s">
        <v>4377</v>
      </c>
      <c r="E137" s="372" t="s">
        <v>2827</v>
      </c>
      <c r="F137" s="372" t="s">
        <v>11695</v>
      </c>
      <c r="G137" s="372"/>
    </row>
    <row r="138" spans="1:7" ht="16.5">
      <c r="A138" s="371" t="s">
        <v>11732</v>
      </c>
      <c r="B138" s="372" t="s">
        <v>4373</v>
      </c>
      <c r="C138" s="373" t="s">
        <v>4378</v>
      </c>
      <c r="D138" s="372" t="s">
        <v>4379</v>
      </c>
      <c r="E138" s="372" t="s">
        <v>2827</v>
      </c>
      <c r="F138" s="372" t="s">
        <v>11693</v>
      </c>
      <c r="G138" s="372"/>
    </row>
    <row r="139" spans="1:7" ht="16.5">
      <c r="A139" s="371" t="s">
        <v>11733</v>
      </c>
      <c r="B139" s="372" t="s">
        <v>4373</v>
      </c>
      <c r="C139" s="373" t="s">
        <v>4380</v>
      </c>
      <c r="D139" s="372" t="s">
        <v>4381</v>
      </c>
      <c r="E139" s="372" t="s">
        <v>2827</v>
      </c>
      <c r="F139" s="372" t="s">
        <v>11695</v>
      </c>
      <c r="G139" s="372"/>
    </row>
    <row r="140" spans="1:7" ht="16.5">
      <c r="A140" s="371" t="s">
        <v>11731</v>
      </c>
      <c r="B140" s="372" t="s">
        <v>4373</v>
      </c>
      <c r="C140" s="373" t="s">
        <v>4382</v>
      </c>
      <c r="D140" s="372" t="s">
        <v>4383</v>
      </c>
      <c r="E140" s="372" t="s">
        <v>2827</v>
      </c>
      <c r="F140" s="372" t="s">
        <v>11693</v>
      </c>
      <c r="G140" s="372"/>
    </row>
    <row r="141" spans="1:7" ht="16.5">
      <c r="A141" s="380" t="s">
        <v>4384</v>
      </c>
      <c r="B141" s="372" t="s">
        <v>1661</v>
      </c>
      <c r="C141" s="373" t="s">
        <v>4385</v>
      </c>
      <c r="D141" s="372" t="s">
        <v>4386</v>
      </c>
      <c r="E141" s="372" t="s">
        <v>3122</v>
      </c>
      <c r="F141" s="372" t="s">
        <v>11694</v>
      </c>
      <c r="G141" s="372"/>
    </row>
    <row r="142" spans="1:7" ht="16.5">
      <c r="A142" s="380" t="s">
        <v>4384</v>
      </c>
      <c r="B142" s="372" t="s">
        <v>1661</v>
      </c>
      <c r="C142" s="373" t="s">
        <v>4387</v>
      </c>
      <c r="D142" s="372" t="s">
        <v>4388</v>
      </c>
      <c r="E142" s="372" t="s">
        <v>3122</v>
      </c>
      <c r="F142" s="372" t="s">
        <v>11693</v>
      </c>
      <c r="G142" s="372"/>
    </row>
    <row r="143" spans="1:7" ht="16.5">
      <c r="A143" s="380" t="s">
        <v>4384</v>
      </c>
      <c r="B143" s="372" t="s">
        <v>1661</v>
      </c>
      <c r="C143" s="373" t="s">
        <v>4212</v>
      </c>
      <c r="D143" s="372" t="s">
        <v>4389</v>
      </c>
      <c r="E143" s="372" t="s">
        <v>3122</v>
      </c>
      <c r="F143" s="372" t="s">
        <v>11694</v>
      </c>
      <c r="G143" s="372"/>
    </row>
    <row r="144" spans="1:7" ht="16.5">
      <c r="A144" s="380" t="s">
        <v>4384</v>
      </c>
      <c r="B144" s="372" t="s">
        <v>1661</v>
      </c>
      <c r="C144" s="373" t="s">
        <v>4380</v>
      </c>
      <c r="D144" s="372" t="s">
        <v>4390</v>
      </c>
      <c r="E144" s="372" t="s">
        <v>3122</v>
      </c>
      <c r="F144" s="372" t="s">
        <v>11695</v>
      </c>
      <c r="G144" s="372"/>
    </row>
    <row r="145" spans="1:7" ht="16.5">
      <c r="A145" s="380" t="s">
        <v>4384</v>
      </c>
      <c r="B145" s="372" t="s">
        <v>1661</v>
      </c>
      <c r="C145" s="373" t="s">
        <v>4226</v>
      </c>
      <c r="D145" s="372" t="s">
        <v>4391</v>
      </c>
      <c r="E145" s="372" t="s">
        <v>3122</v>
      </c>
      <c r="F145" s="372" t="s">
        <v>11693</v>
      </c>
      <c r="G145" s="372"/>
    </row>
    <row r="146" spans="1:7" ht="16.5">
      <c r="A146" s="371" t="s">
        <v>11734</v>
      </c>
      <c r="B146" s="372" t="s">
        <v>1247</v>
      </c>
      <c r="C146" s="373" t="s">
        <v>4261</v>
      </c>
      <c r="D146" s="372" t="s">
        <v>4393</v>
      </c>
      <c r="E146" s="372" t="s">
        <v>2842</v>
      </c>
      <c r="F146" s="372" t="s">
        <v>94</v>
      </c>
      <c r="G146" s="372"/>
    </row>
    <row r="147" spans="1:7" ht="16.5">
      <c r="A147" s="371" t="s">
        <v>11735</v>
      </c>
      <c r="B147" s="372" t="s">
        <v>1247</v>
      </c>
      <c r="C147" s="373" t="s">
        <v>4163</v>
      </c>
      <c r="D147" s="372" t="s">
        <v>4394</v>
      </c>
      <c r="E147" s="372" t="s">
        <v>2842</v>
      </c>
      <c r="F147" s="372" t="s">
        <v>94</v>
      </c>
      <c r="G147" s="372"/>
    </row>
    <row r="148" spans="1:7" ht="16.5">
      <c r="A148" s="371" t="s">
        <v>11735</v>
      </c>
      <c r="B148" s="372" t="s">
        <v>1247</v>
      </c>
      <c r="C148" s="373" t="s">
        <v>2223</v>
      </c>
      <c r="D148" s="372" t="s">
        <v>4395</v>
      </c>
      <c r="E148" s="372" t="s">
        <v>2842</v>
      </c>
      <c r="F148" s="372" t="s">
        <v>94</v>
      </c>
      <c r="G148" s="372"/>
    </row>
    <row r="149" spans="1:7" ht="16.5">
      <c r="A149" s="371" t="s">
        <v>11735</v>
      </c>
      <c r="B149" s="372" t="s">
        <v>1247</v>
      </c>
      <c r="C149" s="373" t="s">
        <v>4088</v>
      </c>
      <c r="D149" s="372" t="s">
        <v>4396</v>
      </c>
      <c r="E149" s="372" t="s">
        <v>2842</v>
      </c>
      <c r="F149" s="372" t="s">
        <v>94</v>
      </c>
      <c r="G149" s="372"/>
    </row>
    <row r="150" spans="1:7" ht="16.5">
      <c r="A150" s="371" t="s">
        <v>11735</v>
      </c>
      <c r="B150" s="372" t="s">
        <v>1247</v>
      </c>
      <c r="C150" s="373" t="s">
        <v>4090</v>
      </c>
      <c r="D150" s="372" t="s">
        <v>4397</v>
      </c>
      <c r="E150" s="372" t="s">
        <v>2842</v>
      </c>
      <c r="F150" s="372" t="s">
        <v>94</v>
      </c>
      <c r="G150" s="372"/>
    </row>
    <row r="151" spans="1:7" ht="16.5">
      <c r="A151" s="371" t="s">
        <v>11735</v>
      </c>
      <c r="B151" s="372" t="s">
        <v>1247</v>
      </c>
      <c r="C151" s="373" t="s">
        <v>4095</v>
      </c>
      <c r="D151" s="372" t="s">
        <v>4398</v>
      </c>
      <c r="E151" s="372" t="s">
        <v>2842</v>
      </c>
      <c r="F151" s="372" t="s">
        <v>94</v>
      </c>
      <c r="G151" s="372"/>
    </row>
    <row r="152" spans="1:7" ht="16.5">
      <c r="A152" s="371" t="s">
        <v>11736</v>
      </c>
      <c r="B152" s="372" t="s">
        <v>1247</v>
      </c>
      <c r="C152" s="373" t="s">
        <v>4106</v>
      </c>
      <c r="D152" s="372" t="s">
        <v>4399</v>
      </c>
      <c r="E152" s="372" t="s">
        <v>2842</v>
      </c>
      <c r="F152" s="372" t="s">
        <v>94</v>
      </c>
      <c r="G152" s="372"/>
    </row>
    <row r="153" spans="1:7" ht="16.5">
      <c r="A153" s="371" t="s">
        <v>11735</v>
      </c>
      <c r="B153" s="372" t="s">
        <v>1247</v>
      </c>
      <c r="C153" s="373" t="s">
        <v>4107</v>
      </c>
      <c r="D153" s="372" t="s">
        <v>4400</v>
      </c>
      <c r="E153" s="372" t="s">
        <v>2842</v>
      </c>
      <c r="F153" s="372" t="s">
        <v>94</v>
      </c>
      <c r="G153" s="372"/>
    </row>
    <row r="154" spans="1:7" ht="16.5">
      <c r="A154" s="371" t="s">
        <v>11735</v>
      </c>
      <c r="B154" s="372" t="s">
        <v>1247</v>
      </c>
      <c r="C154" s="373" t="s">
        <v>4112</v>
      </c>
      <c r="D154" s="372" t="s">
        <v>4401</v>
      </c>
      <c r="E154" s="372" t="s">
        <v>2842</v>
      </c>
      <c r="F154" s="372" t="s">
        <v>94</v>
      </c>
      <c r="G154" s="372"/>
    </row>
    <row r="155" spans="1:7" ht="16.5">
      <c r="A155" s="371" t="s">
        <v>11735</v>
      </c>
      <c r="B155" s="372" t="s">
        <v>1247</v>
      </c>
      <c r="C155" s="373" t="s">
        <v>4113</v>
      </c>
      <c r="D155" s="372" t="s">
        <v>4402</v>
      </c>
      <c r="E155" s="372" t="s">
        <v>2842</v>
      </c>
      <c r="F155" s="372" t="s">
        <v>94</v>
      </c>
      <c r="G155" s="372"/>
    </row>
    <row r="156" spans="1:7" ht="16.5">
      <c r="A156" s="371" t="s">
        <v>11737</v>
      </c>
      <c r="B156" s="372" t="s">
        <v>1247</v>
      </c>
      <c r="C156" s="373" t="s">
        <v>4116</v>
      </c>
      <c r="D156" s="372" t="s">
        <v>4403</v>
      </c>
      <c r="E156" s="372" t="s">
        <v>2842</v>
      </c>
      <c r="F156" s="372" t="s">
        <v>94</v>
      </c>
      <c r="G156" s="372"/>
    </row>
    <row r="157" spans="1:7" ht="16.5">
      <c r="A157" s="371" t="s">
        <v>11737</v>
      </c>
      <c r="B157" s="372" t="s">
        <v>1247</v>
      </c>
      <c r="C157" s="373" t="s">
        <v>4126</v>
      </c>
      <c r="D157" s="372" t="s">
        <v>4404</v>
      </c>
      <c r="E157" s="372" t="s">
        <v>2842</v>
      </c>
      <c r="F157" s="372" t="s">
        <v>94</v>
      </c>
      <c r="G157" s="372"/>
    </row>
    <row r="158" spans="1:7" ht="16.5">
      <c r="A158" s="371" t="s">
        <v>11735</v>
      </c>
      <c r="B158" s="372" t="s">
        <v>1247</v>
      </c>
      <c r="C158" s="373" t="s">
        <v>4127</v>
      </c>
      <c r="D158" s="372" t="s">
        <v>4405</v>
      </c>
      <c r="E158" s="372" t="s">
        <v>2842</v>
      </c>
      <c r="F158" s="372" t="s">
        <v>94</v>
      </c>
      <c r="G158" s="372"/>
    </row>
    <row r="159" spans="1:7" ht="16.5">
      <c r="A159" s="371" t="s">
        <v>11735</v>
      </c>
      <c r="B159" s="372" t="s">
        <v>1247</v>
      </c>
      <c r="C159" s="373" t="s">
        <v>4136</v>
      </c>
      <c r="D159" s="372" t="s">
        <v>4406</v>
      </c>
      <c r="E159" s="372" t="s">
        <v>2842</v>
      </c>
      <c r="F159" s="372" t="s">
        <v>94</v>
      </c>
      <c r="G159" s="372"/>
    </row>
    <row r="160" spans="1:7" ht="16.5">
      <c r="A160" s="371" t="s">
        <v>11737</v>
      </c>
      <c r="B160" s="372" t="s">
        <v>1247</v>
      </c>
      <c r="C160" s="373" t="s">
        <v>4146</v>
      </c>
      <c r="D160" s="372" t="s">
        <v>4407</v>
      </c>
      <c r="E160" s="372" t="s">
        <v>2842</v>
      </c>
      <c r="F160" s="372" t="s">
        <v>94</v>
      </c>
      <c r="G160" s="372"/>
    </row>
    <row r="161" spans="1:7" ht="16.5">
      <c r="A161" s="371" t="s">
        <v>11737</v>
      </c>
      <c r="B161" s="372" t="s">
        <v>1247</v>
      </c>
      <c r="C161" s="373" t="s">
        <v>4147</v>
      </c>
      <c r="D161" s="372" t="s">
        <v>4408</v>
      </c>
      <c r="E161" s="372" t="s">
        <v>2842</v>
      </c>
      <c r="F161" s="372" t="s">
        <v>94</v>
      </c>
      <c r="G161" s="372"/>
    </row>
    <row r="162" spans="1:7" ht="16.5">
      <c r="A162" s="371" t="s">
        <v>11737</v>
      </c>
      <c r="B162" s="372" t="s">
        <v>1247</v>
      </c>
      <c r="C162" s="373" t="s">
        <v>3827</v>
      </c>
      <c r="D162" s="372" t="s">
        <v>4409</v>
      </c>
      <c r="E162" s="372" t="s">
        <v>2842</v>
      </c>
      <c r="F162" s="372" t="s">
        <v>94</v>
      </c>
      <c r="G162" s="372"/>
    </row>
    <row r="163" spans="1:7" ht="16.5">
      <c r="A163" s="371" t="s">
        <v>11737</v>
      </c>
      <c r="B163" s="372" t="s">
        <v>1247</v>
      </c>
      <c r="C163" s="373" t="s">
        <v>3834</v>
      </c>
      <c r="D163" s="372" t="s">
        <v>4410</v>
      </c>
      <c r="E163" s="372" t="s">
        <v>2842</v>
      </c>
      <c r="F163" s="372" t="s">
        <v>94</v>
      </c>
      <c r="G163" s="372"/>
    </row>
    <row r="164" spans="1:7" ht="16.5">
      <c r="A164" s="371" t="s">
        <v>11735</v>
      </c>
      <c r="B164" s="372" t="s">
        <v>1247</v>
      </c>
      <c r="C164" s="373" t="s">
        <v>3843</v>
      </c>
      <c r="D164" s="372" t="s">
        <v>4177</v>
      </c>
      <c r="E164" s="372" t="s">
        <v>2842</v>
      </c>
      <c r="F164" s="372" t="s">
        <v>94</v>
      </c>
      <c r="G164" s="372"/>
    </row>
    <row r="165" spans="1:7" ht="16.5">
      <c r="A165" s="371" t="s">
        <v>4411</v>
      </c>
      <c r="B165" s="372" t="s">
        <v>1256</v>
      </c>
      <c r="C165" s="373" t="s">
        <v>4156</v>
      </c>
      <c r="D165" s="372" t="s">
        <v>4412</v>
      </c>
      <c r="E165" s="372" t="s">
        <v>2662</v>
      </c>
      <c r="F165" s="372" t="s">
        <v>11695</v>
      </c>
      <c r="G165" s="372"/>
    </row>
    <row r="166" spans="1:7" ht="16.5">
      <c r="A166" s="371" t="s">
        <v>4411</v>
      </c>
      <c r="B166" s="372" t="s">
        <v>1256</v>
      </c>
      <c r="C166" s="373" t="s">
        <v>4159</v>
      </c>
      <c r="D166" s="372" t="s">
        <v>4413</v>
      </c>
      <c r="E166" s="372" t="s">
        <v>2662</v>
      </c>
      <c r="F166" s="372" t="s">
        <v>11694</v>
      </c>
      <c r="G166" s="372"/>
    </row>
    <row r="167" spans="1:7" ht="16.5">
      <c r="A167" s="371" t="s">
        <v>4411</v>
      </c>
      <c r="B167" s="372" t="s">
        <v>1256</v>
      </c>
      <c r="C167" s="373" t="s">
        <v>4161</v>
      </c>
      <c r="D167" s="372" t="s">
        <v>4414</v>
      </c>
      <c r="E167" s="372" t="s">
        <v>2662</v>
      </c>
      <c r="F167" s="372" t="s">
        <v>11693</v>
      </c>
      <c r="G167" s="372"/>
    </row>
    <row r="168" spans="1:7" ht="16.5">
      <c r="A168" s="371" t="s">
        <v>4411</v>
      </c>
      <c r="B168" s="372" t="s">
        <v>1256</v>
      </c>
      <c r="C168" s="373" t="s">
        <v>4163</v>
      </c>
      <c r="D168" s="372" t="s">
        <v>4415</v>
      </c>
      <c r="E168" s="372" t="s">
        <v>2662</v>
      </c>
      <c r="F168" s="372" t="s">
        <v>11693</v>
      </c>
      <c r="G168" s="372"/>
    </row>
    <row r="169" spans="1:7" ht="16.5">
      <c r="A169" s="371" t="s">
        <v>4411</v>
      </c>
      <c r="B169" s="372" t="s">
        <v>1256</v>
      </c>
      <c r="C169" s="373" t="s">
        <v>4165</v>
      </c>
      <c r="D169" s="372" t="s">
        <v>4416</v>
      </c>
      <c r="E169" s="372" t="s">
        <v>2662</v>
      </c>
      <c r="F169" s="372" t="s">
        <v>11694</v>
      </c>
      <c r="G169" s="372"/>
    </row>
    <row r="170" spans="1:7" ht="16.5">
      <c r="A170" s="371" t="s">
        <v>4411</v>
      </c>
      <c r="B170" s="372" t="s">
        <v>1256</v>
      </c>
      <c r="C170" s="373" t="s">
        <v>4167</v>
      </c>
      <c r="D170" s="372" t="s">
        <v>4417</v>
      </c>
      <c r="E170" s="372" t="s">
        <v>2662</v>
      </c>
      <c r="F170" s="372" t="s">
        <v>11693</v>
      </c>
      <c r="G170" s="372"/>
    </row>
    <row r="171" spans="1:7" ht="16.5">
      <c r="A171" s="371" t="s">
        <v>4411</v>
      </c>
      <c r="B171" s="372" t="s">
        <v>1256</v>
      </c>
      <c r="C171" s="373" t="s">
        <v>4169</v>
      </c>
      <c r="D171" s="372" t="s">
        <v>4418</v>
      </c>
      <c r="E171" s="372" t="s">
        <v>2662</v>
      </c>
      <c r="F171" s="372" t="s">
        <v>11695</v>
      </c>
      <c r="G171" s="372"/>
    </row>
    <row r="172" spans="1:7" ht="16.5">
      <c r="A172" s="371" t="s">
        <v>4411</v>
      </c>
      <c r="B172" s="372" t="s">
        <v>1256</v>
      </c>
      <c r="C172" s="373" t="s">
        <v>4171</v>
      </c>
      <c r="D172" s="372" t="s">
        <v>11738</v>
      </c>
      <c r="E172" s="372" t="s">
        <v>2662</v>
      </c>
      <c r="F172" s="372" t="s">
        <v>11694</v>
      </c>
      <c r="G172" s="372"/>
    </row>
    <row r="173" spans="1:7" ht="16.5">
      <c r="A173" s="371" t="s">
        <v>4411</v>
      </c>
      <c r="B173" s="372" t="s">
        <v>1256</v>
      </c>
      <c r="C173" s="373" t="s">
        <v>4173</v>
      </c>
      <c r="D173" s="372" t="s">
        <v>11739</v>
      </c>
      <c r="E173" s="372" t="s">
        <v>2662</v>
      </c>
      <c r="F173" s="372" t="s">
        <v>11693</v>
      </c>
      <c r="G173" s="372"/>
    </row>
    <row r="174" spans="1:7" ht="16.5">
      <c r="A174" s="371" t="s">
        <v>4411</v>
      </c>
      <c r="B174" s="372" t="s">
        <v>1256</v>
      </c>
      <c r="C174" s="373" t="s">
        <v>2215</v>
      </c>
      <c r="D174" s="372" t="s">
        <v>11740</v>
      </c>
      <c r="E174" s="372" t="s">
        <v>2662</v>
      </c>
      <c r="F174" s="372" t="s">
        <v>11694</v>
      </c>
      <c r="G174" s="372"/>
    </row>
    <row r="175" spans="1:7" ht="16.5">
      <c r="A175" s="371" t="s">
        <v>4411</v>
      </c>
      <c r="B175" s="372" t="s">
        <v>1256</v>
      </c>
      <c r="C175" s="373" t="s">
        <v>2223</v>
      </c>
      <c r="D175" s="372" t="s">
        <v>4422</v>
      </c>
      <c r="E175" s="372" t="s">
        <v>2662</v>
      </c>
      <c r="F175" s="372" t="s">
        <v>11693</v>
      </c>
      <c r="G175" s="372"/>
    </row>
    <row r="176" spans="1:7" ht="16.5">
      <c r="A176" s="371" t="s">
        <v>4411</v>
      </c>
      <c r="B176" s="372" t="s">
        <v>1256</v>
      </c>
      <c r="C176" s="373" t="s">
        <v>4085</v>
      </c>
      <c r="D176" s="372" t="s">
        <v>4423</v>
      </c>
      <c r="E176" s="372" t="s">
        <v>2662</v>
      </c>
      <c r="F176" s="372" t="s">
        <v>11741</v>
      </c>
      <c r="G176" s="372"/>
    </row>
    <row r="177" spans="1:7" ht="16.5">
      <c r="A177" s="372" t="s">
        <v>4424</v>
      </c>
      <c r="B177" s="372" t="s">
        <v>3084</v>
      </c>
      <c r="C177" s="372" t="s">
        <v>4425</v>
      </c>
      <c r="D177" s="372" t="s">
        <v>4426</v>
      </c>
      <c r="E177" s="372"/>
      <c r="F177" s="372" t="s">
        <v>11697</v>
      </c>
      <c r="G177" s="372"/>
    </row>
    <row r="178" spans="1:7" ht="16.5">
      <c r="A178" s="372" t="s">
        <v>4424</v>
      </c>
      <c r="B178" s="372" t="s">
        <v>3084</v>
      </c>
      <c r="C178" s="372" t="s">
        <v>4427</v>
      </c>
      <c r="D178" s="372" t="s">
        <v>4428</v>
      </c>
      <c r="E178" s="372"/>
      <c r="F178" s="372" t="s">
        <v>11701</v>
      </c>
      <c r="G178" s="372"/>
    </row>
    <row r="179" spans="1:7" ht="16.5">
      <c r="A179" s="372" t="s">
        <v>4424</v>
      </c>
      <c r="B179" s="372" t="s">
        <v>3084</v>
      </c>
      <c r="C179" s="372" t="s">
        <v>4429</v>
      </c>
      <c r="D179" s="372" t="s">
        <v>4430</v>
      </c>
      <c r="E179" s="372"/>
      <c r="F179" s="372" t="s">
        <v>11699</v>
      </c>
      <c r="G179" s="372"/>
    </row>
    <row r="180" spans="1:7" ht="16.5">
      <c r="A180" s="372" t="s">
        <v>4424</v>
      </c>
      <c r="B180" s="372" t="s">
        <v>3084</v>
      </c>
      <c r="C180" s="372" t="s">
        <v>4431</v>
      </c>
      <c r="D180" s="372" t="s">
        <v>4432</v>
      </c>
      <c r="E180" s="372"/>
      <c r="F180" s="372" t="s">
        <v>11701</v>
      </c>
      <c r="G180" s="372"/>
    </row>
    <row r="181" spans="1:7" ht="16.5">
      <c r="A181" s="372" t="s">
        <v>4424</v>
      </c>
      <c r="B181" s="372" t="s">
        <v>3084</v>
      </c>
      <c r="C181" s="372" t="s">
        <v>4433</v>
      </c>
      <c r="D181" s="372" t="s">
        <v>4434</v>
      </c>
      <c r="E181" s="372"/>
      <c r="F181" s="372" t="s">
        <v>11697</v>
      </c>
      <c r="G181" s="372"/>
    </row>
    <row r="182" spans="1:7" ht="16.5">
      <c r="A182" s="371" t="s">
        <v>4435</v>
      </c>
      <c r="B182" s="385" t="s">
        <v>11742</v>
      </c>
      <c r="C182" s="373" t="s">
        <v>4188</v>
      </c>
      <c r="D182" s="372" t="s">
        <v>4436</v>
      </c>
      <c r="E182" s="372" t="s">
        <v>2817</v>
      </c>
      <c r="F182" s="372" t="s">
        <v>11741</v>
      </c>
      <c r="G182" s="372"/>
    </row>
    <row r="183" spans="1:7" ht="16.5">
      <c r="A183" s="371" t="s">
        <v>4435</v>
      </c>
      <c r="B183" s="385" t="s">
        <v>2816</v>
      </c>
      <c r="C183" s="373" t="s">
        <v>2219</v>
      </c>
      <c r="D183" s="372" t="s">
        <v>4437</v>
      </c>
      <c r="E183" s="372" t="s">
        <v>2817</v>
      </c>
      <c r="F183" s="372" t="s">
        <v>11695</v>
      </c>
      <c r="G183" s="372"/>
    </row>
    <row r="184" spans="1:7" ht="16.5">
      <c r="A184" s="371" t="s">
        <v>4435</v>
      </c>
      <c r="B184" s="385" t="s">
        <v>2816</v>
      </c>
      <c r="C184" s="373" t="s">
        <v>2213</v>
      </c>
      <c r="D184" s="372" t="s">
        <v>4438</v>
      </c>
      <c r="E184" s="372" t="s">
        <v>2817</v>
      </c>
      <c r="F184" s="372" t="s">
        <v>11694</v>
      </c>
      <c r="G184" s="372"/>
    </row>
    <row r="185" spans="1:7" ht="16.5">
      <c r="A185" s="371" t="s">
        <v>4435</v>
      </c>
      <c r="B185" s="385" t="s">
        <v>11104</v>
      </c>
      <c r="C185" s="373" t="s">
        <v>4079</v>
      </c>
      <c r="D185" s="372" t="s">
        <v>4439</v>
      </c>
      <c r="E185" s="372" t="s">
        <v>2817</v>
      </c>
      <c r="F185" s="372" t="s">
        <v>11693</v>
      </c>
      <c r="G185" s="372"/>
    </row>
    <row r="186" spans="1:7" ht="16.5">
      <c r="A186" s="371" t="s">
        <v>4435</v>
      </c>
      <c r="B186" s="385" t="s">
        <v>11104</v>
      </c>
      <c r="C186" s="373" t="s">
        <v>4080</v>
      </c>
      <c r="D186" s="372" t="s">
        <v>4440</v>
      </c>
      <c r="E186" s="372" t="s">
        <v>2817</v>
      </c>
      <c r="F186" s="372" t="s">
        <v>11693</v>
      </c>
      <c r="G186" s="372"/>
    </row>
    <row r="187" spans="1:7" ht="16.5">
      <c r="A187" s="371" t="s">
        <v>4435</v>
      </c>
      <c r="B187" s="385" t="s">
        <v>11742</v>
      </c>
      <c r="C187" s="373" t="s">
        <v>4081</v>
      </c>
      <c r="D187" s="372" t="s">
        <v>4441</v>
      </c>
      <c r="E187" s="372" t="s">
        <v>2817</v>
      </c>
      <c r="F187" s="372" t="s">
        <v>11693</v>
      </c>
      <c r="G187" s="372"/>
    </row>
    <row r="188" spans="1:7" ht="16.5">
      <c r="A188" s="371" t="s">
        <v>4435</v>
      </c>
      <c r="B188" s="385" t="s">
        <v>2816</v>
      </c>
      <c r="C188" s="373" t="s">
        <v>4082</v>
      </c>
      <c r="D188" s="372" t="s">
        <v>4442</v>
      </c>
      <c r="E188" s="372" t="s">
        <v>2817</v>
      </c>
      <c r="F188" s="372" t="s">
        <v>11741</v>
      </c>
      <c r="G188" s="372"/>
    </row>
    <row r="189" spans="1:7" ht="16.5">
      <c r="A189" s="371" t="s">
        <v>4435</v>
      </c>
      <c r="B189" s="385" t="s">
        <v>11742</v>
      </c>
      <c r="C189" s="373" t="s">
        <v>4083</v>
      </c>
      <c r="D189" s="372" t="s">
        <v>4443</v>
      </c>
      <c r="E189" s="372" t="s">
        <v>2817</v>
      </c>
      <c r="F189" s="372" t="s">
        <v>11693</v>
      </c>
      <c r="G189" s="372"/>
    </row>
    <row r="190" spans="1:7" ht="16.5">
      <c r="A190" s="372" t="s">
        <v>11743</v>
      </c>
      <c r="B190" s="372" t="s">
        <v>11744</v>
      </c>
      <c r="C190" s="372" t="s">
        <v>4446</v>
      </c>
      <c r="D190" s="372" t="s">
        <v>11745</v>
      </c>
      <c r="E190" s="372"/>
      <c r="F190" s="372" t="s">
        <v>11701</v>
      </c>
      <c r="G190" s="372"/>
    </row>
    <row r="191" spans="1:7" ht="16.5">
      <c r="A191" s="372" t="s">
        <v>11746</v>
      </c>
      <c r="B191" s="372" t="s">
        <v>11747</v>
      </c>
      <c r="C191" s="372" t="s">
        <v>4448</v>
      </c>
      <c r="D191" s="372" t="s">
        <v>4449</v>
      </c>
      <c r="E191" s="372"/>
      <c r="F191" s="372" t="s">
        <v>11701</v>
      </c>
      <c r="G191" s="372"/>
    </row>
    <row r="192" spans="1:7" ht="16.5">
      <c r="A192" s="372" t="s">
        <v>11746</v>
      </c>
      <c r="B192" s="372" t="s">
        <v>11748</v>
      </c>
      <c r="C192" s="372" t="s">
        <v>4450</v>
      </c>
      <c r="D192" s="372" t="s">
        <v>4432</v>
      </c>
      <c r="E192" s="372"/>
      <c r="F192" s="372" t="s">
        <v>11697</v>
      </c>
      <c r="G192" s="372"/>
    </row>
    <row r="193" spans="1:7" ht="16.5">
      <c r="A193" s="372" t="s">
        <v>11746</v>
      </c>
      <c r="B193" s="372" t="s">
        <v>11748</v>
      </c>
      <c r="C193" s="372" t="s">
        <v>4451</v>
      </c>
      <c r="D193" s="372" t="s">
        <v>4452</v>
      </c>
      <c r="E193" s="372"/>
      <c r="F193" s="372" t="s">
        <v>11697</v>
      </c>
      <c r="G193" s="372"/>
    </row>
    <row r="194" spans="1:7" ht="16.5">
      <c r="A194" s="372" t="s">
        <v>11743</v>
      </c>
      <c r="B194" s="372" t="s">
        <v>11744</v>
      </c>
      <c r="C194" s="372" t="s">
        <v>4453</v>
      </c>
      <c r="D194" s="372" t="s">
        <v>4454</v>
      </c>
      <c r="E194" s="372"/>
      <c r="F194" s="372" t="s">
        <v>11701</v>
      </c>
      <c r="G194" s="372"/>
    </row>
    <row r="195" spans="1:7" ht="16.5">
      <c r="A195" s="372" t="s">
        <v>11743</v>
      </c>
      <c r="B195" s="372" t="s">
        <v>11747</v>
      </c>
      <c r="C195" s="372" t="s">
        <v>4455</v>
      </c>
      <c r="D195" s="372" t="s">
        <v>4456</v>
      </c>
      <c r="E195" s="372"/>
      <c r="F195" s="372" t="s">
        <v>11697</v>
      </c>
      <c r="G195" s="372"/>
    </row>
    <row r="196" spans="1:7" ht="16.5">
      <c r="A196" s="372" t="s">
        <v>11743</v>
      </c>
      <c r="B196" s="372" t="s">
        <v>11744</v>
      </c>
      <c r="C196" s="372" t="s">
        <v>4457</v>
      </c>
      <c r="D196" s="372" t="s">
        <v>4458</v>
      </c>
      <c r="E196" s="372"/>
      <c r="F196" s="372" t="s">
        <v>11701</v>
      </c>
      <c r="G196" s="372"/>
    </row>
    <row r="197" spans="1:7" ht="16.5">
      <c r="A197" s="372" t="s">
        <v>11749</v>
      </c>
      <c r="B197" s="372" t="s">
        <v>11750</v>
      </c>
      <c r="C197" s="373" t="s">
        <v>2213</v>
      </c>
      <c r="D197" s="372" t="s">
        <v>4461</v>
      </c>
      <c r="E197" s="372" t="s">
        <v>3117</v>
      </c>
      <c r="F197" s="372" t="s">
        <v>11695</v>
      </c>
      <c r="G197" s="372" t="s">
        <v>4462</v>
      </c>
    </row>
    <row r="198" spans="1:7" ht="16.5">
      <c r="A198" s="372" t="s">
        <v>11751</v>
      </c>
      <c r="B198" s="372" t="s">
        <v>11752</v>
      </c>
      <c r="C198" s="373" t="s">
        <v>4206</v>
      </c>
      <c r="D198" s="372" t="s">
        <v>11753</v>
      </c>
      <c r="E198" s="372" t="s">
        <v>3117</v>
      </c>
      <c r="F198" s="372" t="s">
        <v>11693</v>
      </c>
      <c r="G198" s="372" t="s">
        <v>11754</v>
      </c>
    </row>
    <row r="199" spans="1:7" ht="16.5">
      <c r="A199" s="372" t="s">
        <v>11751</v>
      </c>
      <c r="B199" s="372" t="s">
        <v>11755</v>
      </c>
      <c r="C199" s="373" t="s">
        <v>4208</v>
      </c>
      <c r="D199" s="372" t="s">
        <v>11756</v>
      </c>
      <c r="E199" s="372" t="s">
        <v>3117</v>
      </c>
      <c r="F199" s="372" t="s">
        <v>11695</v>
      </c>
      <c r="G199" s="372" t="s">
        <v>11757</v>
      </c>
    </row>
    <row r="200" spans="1:7" ht="16.5">
      <c r="A200" s="371" t="s">
        <v>4465</v>
      </c>
      <c r="B200" s="372" t="s">
        <v>2170</v>
      </c>
      <c r="C200" s="373" t="s">
        <v>4206</v>
      </c>
      <c r="D200" s="372" t="s">
        <v>4466</v>
      </c>
      <c r="E200" s="372" t="s">
        <v>2871</v>
      </c>
      <c r="F200" s="372" t="s">
        <v>11695</v>
      </c>
      <c r="G200" s="372"/>
    </row>
    <row r="201" spans="1:7" ht="16.5">
      <c r="A201" s="371" t="s">
        <v>4465</v>
      </c>
      <c r="B201" s="372" t="s">
        <v>2170</v>
      </c>
      <c r="C201" s="373" t="s">
        <v>4208</v>
      </c>
      <c r="D201" s="372" t="s">
        <v>4467</v>
      </c>
      <c r="E201" s="372" t="s">
        <v>2871</v>
      </c>
      <c r="F201" s="372" t="s">
        <v>11693</v>
      </c>
      <c r="G201" s="372"/>
    </row>
    <row r="202" spans="1:7" ht="16.5">
      <c r="A202" s="372" t="s">
        <v>4468</v>
      </c>
      <c r="B202" s="386" t="s">
        <v>4469</v>
      </c>
      <c r="C202" s="386" t="s">
        <v>4188</v>
      </c>
      <c r="D202" s="386" t="s">
        <v>4470</v>
      </c>
      <c r="E202" s="372" t="s">
        <v>3791</v>
      </c>
      <c r="F202" s="372" t="s">
        <v>11694</v>
      </c>
      <c r="G202" s="372" t="s">
        <v>11758</v>
      </c>
    </row>
    <row r="203" spans="1:7" ht="16.5">
      <c r="A203" s="372" t="s">
        <v>4468</v>
      </c>
      <c r="B203" s="386" t="s">
        <v>4469</v>
      </c>
      <c r="C203" s="386" t="s">
        <v>2219</v>
      </c>
      <c r="D203" s="386" t="s">
        <v>4472</v>
      </c>
      <c r="E203" s="372" t="s">
        <v>3791</v>
      </c>
      <c r="F203" s="372" t="s">
        <v>11693</v>
      </c>
      <c r="G203" s="372" t="s">
        <v>4473</v>
      </c>
    </row>
    <row r="204" spans="1:7" ht="16.5">
      <c r="A204" s="371" t="s">
        <v>4474</v>
      </c>
      <c r="B204" s="372" t="s">
        <v>2297</v>
      </c>
      <c r="C204" s="373" t="s">
        <v>4156</v>
      </c>
      <c r="D204" s="372" t="s">
        <v>4475</v>
      </c>
      <c r="E204" s="372" t="s">
        <v>2729</v>
      </c>
      <c r="F204" s="372" t="s">
        <v>11741</v>
      </c>
      <c r="G204" s="372"/>
    </row>
    <row r="205" spans="1:7" ht="16.5">
      <c r="A205" s="371" t="s">
        <v>4474</v>
      </c>
      <c r="B205" s="372" t="s">
        <v>2297</v>
      </c>
      <c r="C205" s="373" t="s">
        <v>4159</v>
      </c>
      <c r="D205" s="372" t="s">
        <v>4476</v>
      </c>
      <c r="E205" s="372" t="s">
        <v>2729</v>
      </c>
      <c r="F205" s="372" t="s">
        <v>11694</v>
      </c>
      <c r="G205" s="372"/>
    </row>
    <row r="206" spans="1:7" ht="16.5">
      <c r="A206" s="371" t="s">
        <v>4474</v>
      </c>
      <c r="B206" s="372" t="s">
        <v>2297</v>
      </c>
      <c r="C206" s="373" t="s">
        <v>4161</v>
      </c>
      <c r="D206" s="372" t="s">
        <v>4477</v>
      </c>
      <c r="E206" s="372" t="s">
        <v>2729</v>
      </c>
      <c r="F206" s="372" t="s">
        <v>11693</v>
      </c>
      <c r="G206" s="372"/>
    </row>
    <row r="207" spans="1:7" ht="16.5">
      <c r="A207" s="371" t="s">
        <v>4474</v>
      </c>
      <c r="B207" s="372" t="s">
        <v>2297</v>
      </c>
      <c r="C207" s="373" t="s">
        <v>4163</v>
      </c>
      <c r="D207" s="372" t="s">
        <v>4478</v>
      </c>
      <c r="E207" s="372" t="s">
        <v>2729</v>
      </c>
      <c r="F207" s="372" t="s">
        <v>11693</v>
      </c>
      <c r="G207" s="372"/>
    </row>
    <row r="208" spans="1:7" ht="16.5">
      <c r="A208" s="371" t="s">
        <v>4474</v>
      </c>
      <c r="B208" s="372" t="s">
        <v>2297</v>
      </c>
      <c r="C208" s="373" t="s">
        <v>4165</v>
      </c>
      <c r="D208" s="372" t="s">
        <v>4479</v>
      </c>
      <c r="E208" s="372" t="s">
        <v>2729</v>
      </c>
      <c r="F208" s="372" t="s">
        <v>11693</v>
      </c>
      <c r="G208" s="372"/>
    </row>
    <row r="209" spans="1:7" ht="16.5">
      <c r="A209" s="371" t="s">
        <v>4474</v>
      </c>
      <c r="B209" s="372" t="s">
        <v>2297</v>
      </c>
      <c r="C209" s="373" t="s">
        <v>4167</v>
      </c>
      <c r="D209" s="372" t="s">
        <v>4480</v>
      </c>
      <c r="E209" s="372" t="s">
        <v>2729</v>
      </c>
      <c r="F209" s="372" t="s">
        <v>11695</v>
      </c>
      <c r="G209" s="372"/>
    </row>
    <row r="210" spans="1:7" ht="16.5">
      <c r="A210" s="371" t="s">
        <v>4481</v>
      </c>
      <c r="B210" s="372" t="s">
        <v>2180</v>
      </c>
      <c r="C210" s="373" t="s">
        <v>4206</v>
      </c>
      <c r="D210" s="372" t="s">
        <v>4466</v>
      </c>
      <c r="E210" s="372" t="s">
        <v>2877</v>
      </c>
      <c r="F210" s="372" t="s">
        <v>11741</v>
      </c>
      <c r="G210" s="372"/>
    </row>
    <row r="211" spans="1:7" ht="16.5">
      <c r="A211" s="371" t="s">
        <v>4481</v>
      </c>
      <c r="B211" s="372" t="s">
        <v>2180</v>
      </c>
      <c r="C211" s="373" t="s">
        <v>4208</v>
      </c>
      <c r="D211" s="372" t="s">
        <v>4467</v>
      </c>
      <c r="E211" s="372" t="s">
        <v>2877</v>
      </c>
      <c r="F211" s="372" t="s">
        <v>11694</v>
      </c>
      <c r="G211" s="372"/>
    </row>
    <row r="212" spans="1:7" ht="16.5">
      <c r="A212" s="371" t="s">
        <v>11759</v>
      </c>
      <c r="B212" s="372" t="s">
        <v>11760</v>
      </c>
      <c r="C212" s="373" t="s">
        <v>4483</v>
      </c>
      <c r="D212" s="372" t="s">
        <v>4484</v>
      </c>
      <c r="E212" s="372" t="s">
        <v>2690</v>
      </c>
      <c r="F212" s="372" t="s">
        <v>11693</v>
      </c>
      <c r="G212" s="372"/>
    </row>
    <row r="213" spans="1:7" ht="16.5">
      <c r="A213" s="371" t="s">
        <v>11761</v>
      </c>
      <c r="B213" s="372" t="s">
        <v>11760</v>
      </c>
      <c r="C213" s="373" t="s">
        <v>4485</v>
      </c>
      <c r="D213" s="372" t="s">
        <v>4486</v>
      </c>
      <c r="E213" s="372" t="s">
        <v>2690</v>
      </c>
      <c r="F213" s="372" t="s">
        <v>11694</v>
      </c>
      <c r="G213" s="372"/>
    </row>
    <row r="214" spans="1:7" ht="16.5">
      <c r="A214" s="371" t="s">
        <v>11759</v>
      </c>
      <c r="B214" s="372" t="s">
        <v>11760</v>
      </c>
      <c r="C214" s="373" t="s">
        <v>4487</v>
      </c>
      <c r="D214" s="387" t="s">
        <v>11762</v>
      </c>
      <c r="E214" s="372" t="s">
        <v>2690</v>
      </c>
      <c r="F214" s="372" t="s">
        <v>11693</v>
      </c>
      <c r="G214" s="372" t="s">
        <v>11763</v>
      </c>
    </row>
    <row r="215" spans="1:7" ht="16.5">
      <c r="A215" s="371" t="s">
        <v>11764</v>
      </c>
      <c r="B215" s="372" t="s">
        <v>11760</v>
      </c>
      <c r="C215" s="373" t="s">
        <v>4490</v>
      </c>
      <c r="D215" s="372" t="s">
        <v>4491</v>
      </c>
      <c r="E215" s="372" t="s">
        <v>2690</v>
      </c>
      <c r="F215" s="372" t="s">
        <v>11693</v>
      </c>
      <c r="G215" s="372"/>
    </row>
    <row r="216" spans="1:7" ht="16.5">
      <c r="A216" s="371" t="s">
        <v>11764</v>
      </c>
      <c r="B216" s="372" t="s">
        <v>11023</v>
      </c>
      <c r="C216" s="373" t="s">
        <v>4492</v>
      </c>
      <c r="D216" s="372" t="s">
        <v>4493</v>
      </c>
      <c r="E216" s="372" t="s">
        <v>2690</v>
      </c>
      <c r="F216" s="372" t="s">
        <v>11693</v>
      </c>
      <c r="G216" s="372"/>
    </row>
    <row r="217" spans="1:7" ht="16.5">
      <c r="A217" s="371" t="s">
        <v>11759</v>
      </c>
      <c r="B217" s="372" t="s">
        <v>2689</v>
      </c>
      <c r="C217" s="373" t="s">
        <v>4494</v>
      </c>
      <c r="D217" s="372" t="s">
        <v>4495</v>
      </c>
      <c r="E217" s="372" t="s">
        <v>2690</v>
      </c>
      <c r="F217" s="372" t="s">
        <v>11693</v>
      </c>
      <c r="G217" s="372"/>
    </row>
    <row r="218" spans="1:7" ht="16.5">
      <c r="A218" s="371" t="s">
        <v>11761</v>
      </c>
      <c r="B218" s="372" t="s">
        <v>11760</v>
      </c>
      <c r="C218" s="373" t="s">
        <v>4496</v>
      </c>
      <c r="D218" s="387" t="s">
        <v>4497</v>
      </c>
      <c r="E218" s="372" t="s">
        <v>2690</v>
      </c>
      <c r="F218" s="372" t="s">
        <v>11695</v>
      </c>
      <c r="G218" s="372" t="s">
        <v>11765</v>
      </c>
    </row>
    <row r="219" spans="1:7" ht="16.5">
      <c r="A219" s="371" t="s">
        <v>11766</v>
      </c>
      <c r="B219" s="372" t="s">
        <v>11760</v>
      </c>
      <c r="C219" s="373" t="s">
        <v>4498</v>
      </c>
      <c r="D219" s="387" t="s">
        <v>4499</v>
      </c>
      <c r="E219" s="372" t="s">
        <v>2690</v>
      </c>
      <c r="F219" s="372" t="s">
        <v>11694</v>
      </c>
      <c r="G219" s="372" t="s">
        <v>11763</v>
      </c>
    </row>
    <row r="220" spans="1:7" ht="16.5">
      <c r="A220" s="371" t="s">
        <v>11761</v>
      </c>
      <c r="B220" s="372" t="s">
        <v>11023</v>
      </c>
      <c r="C220" s="373" t="s">
        <v>4500</v>
      </c>
      <c r="D220" s="387" t="s">
        <v>4501</v>
      </c>
      <c r="E220" s="372" t="s">
        <v>2690</v>
      </c>
      <c r="F220" s="372" t="s">
        <v>11694</v>
      </c>
      <c r="G220" s="372" t="s">
        <v>11763</v>
      </c>
    </row>
    <row r="221" spans="1:7" ht="16.5">
      <c r="A221" s="371" t="s">
        <v>11761</v>
      </c>
      <c r="B221" s="372" t="s">
        <v>2689</v>
      </c>
      <c r="C221" s="373" t="s">
        <v>4502</v>
      </c>
      <c r="D221" s="372" t="s">
        <v>4503</v>
      </c>
      <c r="E221" s="372" t="s">
        <v>2690</v>
      </c>
      <c r="F221" s="372" t="s">
        <v>11693</v>
      </c>
      <c r="G221" s="372"/>
    </row>
    <row r="222" spans="1:7" ht="16.5">
      <c r="A222" s="371" t="s">
        <v>11761</v>
      </c>
      <c r="B222" s="372" t="s">
        <v>11760</v>
      </c>
      <c r="C222" s="373" t="s">
        <v>4504</v>
      </c>
      <c r="D222" s="372" t="s">
        <v>4418</v>
      </c>
      <c r="E222" s="372" t="s">
        <v>2690</v>
      </c>
      <c r="F222" s="372" t="s">
        <v>11693</v>
      </c>
      <c r="G222" s="372"/>
    </row>
    <row r="223" spans="1:7" ht="16.5">
      <c r="A223" s="371" t="s">
        <v>11759</v>
      </c>
      <c r="B223" s="372" t="s">
        <v>2689</v>
      </c>
      <c r="C223" s="373" t="s">
        <v>4505</v>
      </c>
      <c r="D223" s="387" t="s">
        <v>4506</v>
      </c>
      <c r="E223" s="372" t="s">
        <v>2690</v>
      </c>
      <c r="F223" s="372" t="s">
        <v>11693</v>
      </c>
      <c r="G223" s="372" t="s">
        <v>11763</v>
      </c>
    </row>
    <row r="224" spans="1:7" ht="16.5">
      <c r="A224" s="371" t="s">
        <v>4507</v>
      </c>
      <c r="B224" s="372" t="s">
        <v>11767</v>
      </c>
      <c r="C224" s="373" t="s">
        <v>4508</v>
      </c>
      <c r="D224" s="387" t="s">
        <v>4509</v>
      </c>
      <c r="E224" s="372" t="s">
        <v>2690</v>
      </c>
      <c r="F224" s="372" t="s">
        <v>11741</v>
      </c>
      <c r="G224" s="372" t="s">
        <v>11763</v>
      </c>
    </row>
    <row r="225" spans="1:7" ht="16.5">
      <c r="A225" s="371" t="s">
        <v>11759</v>
      </c>
      <c r="B225" s="372" t="s">
        <v>2689</v>
      </c>
      <c r="C225" s="373" t="s">
        <v>4510</v>
      </c>
      <c r="D225" s="387" t="s">
        <v>4511</v>
      </c>
      <c r="E225" s="372" t="s">
        <v>2690</v>
      </c>
      <c r="F225" s="372" t="s">
        <v>11694</v>
      </c>
      <c r="G225" s="372" t="s">
        <v>11768</v>
      </c>
    </row>
    <row r="226" spans="1:7" ht="16.5">
      <c r="A226" s="371" t="s">
        <v>11764</v>
      </c>
      <c r="B226" s="372" t="s">
        <v>2689</v>
      </c>
      <c r="C226" s="373" t="s">
        <v>4512</v>
      </c>
      <c r="D226" s="372" t="s">
        <v>4513</v>
      </c>
      <c r="E226" s="372" t="s">
        <v>2690</v>
      </c>
      <c r="F226" s="372" t="s">
        <v>11694</v>
      </c>
      <c r="G226" s="372"/>
    </row>
    <row r="227" spans="1:7" ht="16.5">
      <c r="A227" s="371" t="s">
        <v>11766</v>
      </c>
      <c r="B227" s="372" t="s">
        <v>11023</v>
      </c>
      <c r="C227" s="373" t="s">
        <v>4514</v>
      </c>
      <c r="D227" s="372" t="s">
        <v>4515</v>
      </c>
      <c r="E227" s="372" t="s">
        <v>2690</v>
      </c>
      <c r="F227" s="372" t="s">
        <v>11693</v>
      </c>
      <c r="G227" s="372"/>
    </row>
    <row r="228" spans="1:7" ht="16.5">
      <c r="A228" s="371" t="s">
        <v>11764</v>
      </c>
      <c r="B228" s="372" t="s">
        <v>2689</v>
      </c>
      <c r="C228" s="373" t="s">
        <v>4516</v>
      </c>
      <c r="D228" s="372" t="s">
        <v>4517</v>
      </c>
      <c r="E228" s="372" t="s">
        <v>2690</v>
      </c>
      <c r="F228" s="372" t="s">
        <v>11694</v>
      </c>
      <c r="G228" s="372"/>
    </row>
    <row r="229" spans="1:7" ht="16.5">
      <c r="A229" s="371" t="s">
        <v>11764</v>
      </c>
      <c r="B229" s="372" t="s">
        <v>2689</v>
      </c>
      <c r="C229" s="373" t="s">
        <v>4518</v>
      </c>
      <c r="D229" s="372" t="s">
        <v>4519</v>
      </c>
      <c r="E229" s="372" t="s">
        <v>2690</v>
      </c>
      <c r="F229" s="372" t="s">
        <v>11695</v>
      </c>
      <c r="G229" s="372"/>
    </row>
    <row r="230" spans="1:7" ht="16.5">
      <c r="A230" s="371" t="s">
        <v>11761</v>
      </c>
      <c r="B230" s="372" t="s">
        <v>11023</v>
      </c>
      <c r="C230" s="386" t="s">
        <v>4520</v>
      </c>
      <c r="D230" s="386" t="s">
        <v>4521</v>
      </c>
      <c r="E230" s="372" t="s">
        <v>2690</v>
      </c>
      <c r="F230" s="372" t="s">
        <v>11693</v>
      </c>
      <c r="G230" s="372" t="s">
        <v>11769</v>
      </c>
    </row>
    <row r="231" spans="1:7" ht="16.5">
      <c r="A231" s="371" t="s">
        <v>11766</v>
      </c>
      <c r="B231" s="372" t="s">
        <v>2689</v>
      </c>
      <c r="C231" s="386" t="s">
        <v>4522</v>
      </c>
      <c r="D231" s="386" t="s">
        <v>4523</v>
      </c>
      <c r="E231" s="372" t="s">
        <v>2690</v>
      </c>
      <c r="F231" s="372" t="s">
        <v>11695</v>
      </c>
      <c r="G231" s="372" t="s">
        <v>11770</v>
      </c>
    </row>
    <row r="232" spans="1:7" ht="16.5">
      <c r="A232" s="371" t="s">
        <v>11761</v>
      </c>
      <c r="B232" s="372" t="s">
        <v>11023</v>
      </c>
      <c r="C232" s="386" t="s">
        <v>4524</v>
      </c>
      <c r="D232" s="386" t="s">
        <v>4525</v>
      </c>
      <c r="E232" s="372" t="s">
        <v>2690</v>
      </c>
      <c r="F232" s="372" t="s">
        <v>11693</v>
      </c>
      <c r="G232" s="372" t="s">
        <v>11771</v>
      </c>
    </row>
    <row r="233" spans="1:7" ht="16.5">
      <c r="A233" s="371" t="s">
        <v>11764</v>
      </c>
      <c r="B233" s="372" t="s">
        <v>11023</v>
      </c>
      <c r="C233" s="386" t="s">
        <v>4526</v>
      </c>
      <c r="D233" s="386" t="s">
        <v>4527</v>
      </c>
      <c r="E233" s="372" t="s">
        <v>2690</v>
      </c>
      <c r="F233" s="372" t="s">
        <v>11695</v>
      </c>
      <c r="G233" s="372" t="s">
        <v>11770</v>
      </c>
    </row>
    <row r="234" spans="1:7" ht="16.5">
      <c r="A234" s="371" t="s">
        <v>4528</v>
      </c>
      <c r="B234" s="372" t="s">
        <v>11772</v>
      </c>
      <c r="C234" s="373" t="s">
        <v>4208</v>
      </c>
      <c r="D234" s="372" t="s">
        <v>4530</v>
      </c>
      <c r="E234" s="372" t="s">
        <v>2642</v>
      </c>
      <c r="F234" s="372" t="s">
        <v>11693</v>
      </c>
      <c r="G234" s="372"/>
    </row>
    <row r="235" spans="1:7" ht="16.5">
      <c r="A235" s="371" t="s">
        <v>4531</v>
      </c>
      <c r="B235" s="372" t="s">
        <v>526</v>
      </c>
      <c r="C235" s="373" t="s">
        <v>4156</v>
      </c>
      <c r="D235" s="372" t="s">
        <v>4532</v>
      </c>
      <c r="E235" s="372" t="s">
        <v>2752</v>
      </c>
      <c r="F235" s="372" t="s">
        <v>11701</v>
      </c>
      <c r="G235" s="372"/>
    </row>
    <row r="236" spans="1:7" ht="16.5">
      <c r="A236" s="371" t="s">
        <v>4531</v>
      </c>
      <c r="B236" s="372" t="s">
        <v>526</v>
      </c>
      <c r="C236" s="373" t="s">
        <v>4159</v>
      </c>
      <c r="D236" s="372" t="s">
        <v>4533</v>
      </c>
      <c r="E236" s="372" t="s">
        <v>2752</v>
      </c>
      <c r="F236" s="372" t="s">
        <v>11699</v>
      </c>
      <c r="G236" s="372"/>
    </row>
    <row r="237" spans="1:7" ht="16.5">
      <c r="A237" s="371" t="s">
        <v>4531</v>
      </c>
      <c r="B237" s="372" t="s">
        <v>526</v>
      </c>
      <c r="C237" s="373" t="s">
        <v>4161</v>
      </c>
      <c r="D237" s="372" t="s">
        <v>4534</v>
      </c>
      <c r="E237" s="372" t="s">
        <v>2752</v>
      </c>
      <c r="F237" s="372" t="s">
        <v>11699</v>
      </c>
      <c r="G237" s="372"/>
    </row>
    <row r="238" spans="1:7" ht="16.5">
      <c r="A238" s="371" t="s">
        <v>4531</v>
      </c>
      <c r="B238" s="372" t="s">
        <v>526</v>
      </c>
      <c r="C238" s="373" t="s">
        <v>4163</v>
      </c>
      <c r="D238" s="372" t="s">
        <v>4535</v>
      </c>
      <c r="E238" s="372" t="s">
        <v>2752</v>
      </c>
      <c r="F238" s="372" t="s">
        <v>11701</v>
      </c>
      <c r="G238" s="372"/>
    </row>
    <row r="239" spans="1:7" ht="16.5">
      <c r="A239" s="371" t="s">
        <v>4531</v>
      </c>
      <c r="B239" s="372" t="s">
        <v>526</v>
      </c>
      <c r="C239" s="373" t="s">
        <v>4095</v>
      </c>
      <c r="D239" s="372" t="s">
        <v>4536</v>
      </c>
      <c r="E239" s="372" t="s">
        <v>2752</v>
      </c>
      <c r="F239" s="372" t="s">
        <v>11730</v>
      </c>
      <c r="G239" s="372"/>
    </row>
    <row r="240" spans="1:7" ht="16.5">
      <c r="A240" s="371" t="s">
        <v>4531</v>
      </c>
      <c r="B240" s="372" t="s">
        <v>526</v>
      </c>
      <c r="C240" s="373" t="s">
        <v>4114</v>
      </c>
      <c r="D240" s="372" t="s">
        <v>4537</v>
      </c>
      <c r="E240" s="372" t="s">
        <v>2752</v>
      </c>
      <c r="F240" s="372" t="s">
        <v>11701</v>
      </c>
      <c r="G240" s="372"/>
    </row>
    <row r="241" spans="1:7" ht="16.5">
      <c r="A241" s="371" t="s">
        <v>4531</v>
      </c>
      <c r="B241" s="372" t="s">
        <v>526</v>
      </c>
      <c r="C241" s="373" t="s">
        <v>4115</v>
      </c>
      <c r="D241" s="372" t="s">
        <v>4538</v>
      </c>
      <c r="E241" s="372" t="s">
        <v>2752</v>
      </c>
      <c r="F241" s="372" t="s">
        <v>11697</v>
      </c>
      <c r="G241" s="372"/>
    </row>
    <row r="242" spans="1:7" ht="16.5">
      <c r="A242" s="371" t="s">
        <v>4539</v>
      </c>
      <c r="B242" s="380" t="s">
        <v>1608</v>
      </c>
      <c r="C242" s="381" t="s">
        <v>4378</v>
      </c>
      <c r="D242" s="380" t="s">
        <v>4540</v>
      </c>
      <c r="E242" s="372" t="s">
        <v>2635</v>
      </c>
      <c r="F242" s="372" t="s">
        <v>11694</v>
      </c>
      <c r="G242" s="372"/>
    </row>
    <row r="243" spans="1:7" ht="16.5">
      <c r="A243" s="371" t="s">
        <v>11773</v>
      </c>
      <c r="B243" s="380" t="s">
        <v>11774</v>
      </c>
      <c r="C243" s="381" t="s">
        <v>4226</v>
      </c>
      <c r="D243" s="380" t="s">
        <v>4542</v>
      </c>
      <c r="E243" s="372" t="s">
        <v>2635</v>
      </c>
      <c r="F243" s="372" t="s">
        <v>11695</v>
      </c>
      <c r="G243" s="372"/>
    </row>
    <row r="244" spans="1:7" ht="16.5">
      <c r="A244" s="384" t="s">
        <v>4543</v>
      </c>
      <c r="B244" s="372" t="s">
        <v>2018</v>
      </c>
      <c r="C244" s="373" t="s">
        <v>4188</v>
      </c>
      <c r="D244" s="372" t="s">
        <v>4544</v>
      </c>
      <c r="E244" s="372" t="s">
        <v>3047</v>
      </c>
      <c r="F244" s="372" t="s">
        <v>11694</v>
      </c>
      <c r="G244" s="372"/>
    </row>
    <row r="245" spans="1:7" ht="16.5">
      <c r="A245" s="384" t="s">
        <v>4543</v>
      </c>
      <c r="B245" s="372" t="s">
        <v>2018</v>
      </c>
      <c r="C245" s="373" t="s">
        <v>2219</v>
      </c>
      <c r="D245" s="372" t="s">
        <v>4545</v>
      </c>
      <c r="E245" s="372" t="s">
        <v>3047</v>
      </c>
      <c r="F245" s="372" t="s">
        <v>11694</v>
      </c>
      <c r="G245" s="372"/>
    </row>
    <row r="246" spans="1:7" ht="16.5">
      <c r="A246" s="372" t="s">
        <v>11775</v>
      </c>
      <c r="B246" s="372" t="s">
        <v>11776</v>
      </c>
      <c r="C246" s="373" t="s">
        <v>2219</v>
      </c>
      <c r="D246" s="372" t="s">
        <v>11777</v>
      </c>
      <c r="E246" s="372" t="s">
        <v>3044</v>
      </c>
      <c r="F246" s="372" t="s">
        <v>11693</v>
      </c>
      <c r="G246" s="372"/>
    </row>
    <row r="247" spans="1:7" ht="16.5">
      <c r="A247" s="372" t="s">
        <v>11775</v>
      </c>
      <c r="B247" s="372" t="s">
        <v>11778</v>
      </c>
      <c r="C247" s="373" t="s">
        <v>2213</v>
      </c>
      <c r="D247" s="372" t="s">
        <v>11779</v>
      </c>
      <c r="E247" s="372" t="s">
        <v>3044</v>
      </c>
      <c r="F247" s="372" t="s">
        <v>11694</v>
      </c>
      <c r="G247" s="372"/>
    </row>
    <row r="248" spans="1:7" ht="16.5">
      <c r="A248" s="372" t="s">
        <v>4546</v>
      </c>
      <c r="B248" s="372" t="s">
        <v>11776</v>
      </c>
      <c r="C248" s="373" t="s">
        <v>4079</v>
      </c>
      <c r="D248" s="372" t="s">
        <v>11780</v>
      </c>
      <c r="E248" s="372" t="s">
        <v>3044</v>
      </c>
      <c r="F248" s="372" t="s">
        <v>11693</v>
      </c>
      <c r="G248" s="372"/>
    </row>
    <row r="249" spans="1:7" ht="16.5">
      <c r="A249" s="372" t="s">
        <v>11775</v>
      </c>
      <c r="B249" s="372" t="s">
        <v>11776</v>
      </c>
      <c r="C249" s="373" t="s">
        <v>4080</v>
      </c>
      <c r="D249" s="372" t="s">
        <v>11781</v>
      </c>
      <c r="E249" s="372" t="s">
        <v>3044</v>
      </c>
      <c r="F249" s="372" t="s">
        <v>11695</v>
      </c>
      <c r="G249" s="372"/>
    </row>
    <row r="250" spans="1:7" ht="16.5">
      <c r="A250" s="372" t="s">
        <v>11782</v>
      </c>
      <c r="B250" s="372" t="s">
        <v>11783</v>
      </c>
      <c r="C250" s="373" t="s">
        <v>4188</v>
      </c>
      <c r="D250" s="372" t="s">
        <v>4553</v>
      </c>
      <c r="E250" s="372" t="s">
        <v>3149</v>
      </c>
      <c r="F250" s="372" t="s">
        <v>11701</v>
      </c>
      <c r="G250" s="372"/>
    </row>
    <row r="251" spans="1:7" ht="16.5">
      <c r="A251" s="372" t="s">
        <v>11784</v>
      </c>
      <c r="B251" s="372" t="s">
        <v>11783</v>
      </c>
      <c r="C251" s="373" t="s">
        <v>2219</v>
      </c>
      <c r="D251" s="372" t="s">
        <v>4554</v>
      </c>
      <c r="E251" s="372" t="s">
        <v>3149</v>
      </c>
      <c r="F251" s="372" t="s">
        <v>11701</v>
      </c>
      <c r="G251" s="372"/>
    </row>
    <row r="252" spans="1:7" ht="16.5">
      <c r="A252" s="372" t="s">
        <v>11782</v>
      </c>
      <c r="B252" s="372" t="s">
        <v>11785</v>
      </c>
      <c r="C252" s="373" t="s">
        <v>2213</v>
      </c>
      <c r="D252" s="372" t="s">
        <v>4555</v>
      </c>
      <c r="E252" s="372" t="s">
        <v>3149</v>
      </c>
      <c r="F252" s="372" t="s">
        <v>11697</v>
      </c>
      <c r="G252" s="372"/>
    </row>
    <row r="253" spans="1:7" ht="16.5">
      <c r="A253" s="372" t="s">
        <v>11782</v>
      </c>
      <c r="B253" s="372" t="s">
        <v>11783</v>
      </c>
      <c r="C253" s="373" t="s">
        <v>4079</v>
      </c>
      <c r="D253" s="372" t="s">
        <v>11786</v>
      </c>
      <c r="E253" s="372" t="s">
        <v>3149</v>
      </c>
      <c r="F253" s="372" t="s">
        <v>11701</v>
      </c>
      <c r="G253" s="372"/>
    </row>
    <row r="254" spans="1:7" ht="16.5">
      <c r="A254" s="372" t="s">
        <v>11784</v>
      </c>
      <c r="B254" s="372" t="s">
        <v>11787</v>
      </c>
      <c r="C254" s="373" t="s">
        <v>4080</v>
      </c>
      <c r="D254" s="372" t="s">
        <v>4557</v>
      </c>
      <c r="E254" s="372" t="s">
        <v>3149</v>
      </c>
      <c r="F254" s="372" t="s">
        <v>11697</v>
      </c>
      <c r="G254" s="372"/>
    </row>
    <row r="255" spans="1:7" ht="16.5">
      <c r="A255" s="372" t="s">
        <v>11788</v>
      </c>
      <c r="B255" s="372" t="s">
        <v>11783</v>
      </c>
      <c r="C255" s="373" t="s">
        <v>4081</v>
      </c>
      <c r="D255" s="372" t="s">
        <v>4558</v>
      </c>
      <c r="E255" s="372" t="s">
        <v>3149</v>
      </c>
      <c r="F255" s="372" t="s">
        <v>11701</v>
      </c>
      <c r="G255" s="372"/>
    </row>
    <row r="256" spans="1:7" ht="16.5">
      <c r="A256" s="372" t="s">
        <v>11782</v>
      </c>
      <c r="B256" s="372" t="s">
        <v>11785</v>
      </c>
      <c r="C256" s="373" t="s">
        <v>4082</v>
      </c>
      <c r="D256" s="372" t="s">
        <v>4559</v>
      </c>
      <c r="E256" s="372" t="s">
        <v>3149</v>
      </c>
      <c r="F256" s="372" t="s">
        <v>11701</v>
      </c>
      <c r="G256" s="372"/>
    </row>
    <row r="257" spans="1:7" ht="16.5">
      <c r="A257" s="372" t="s">
        <v>4560</v>
      </c>
      <c r="B257" s="372" t="s">
        <v>3032</v>
      </c>
      <c r="C257" s="388" t="s">
        <v>4156</v>
      </c>
      <c r="D257" s="372" t="s">
        <v>4561</v>
      </c>
      <c r="E257" s="378"/>
      <c r="F257" s="378"/>
      <c r="G257" s="372"/>
    </row>
    <row r="258" spans="1:7" ht="16.5">
      <c r="A258" s="372" t="s">
        <v>4560</v>
      </c>
      <c r="B258" s="372" t="s">
        <v>3032</v>
      </c>
      <c r="C258" s="388" t="s">
        <v>4159</v>
      </c>
      <c r="D258" s="372" t="s">
        <v>4562</v>
      </c>
      <c r="E258" s="378"/>
      <c r="F258" s="378"/>
      <c r="G258" s="372"/>
    </row>
    <row r="259" spans="1:7" ht="16.5">
      <c r="A259" s="372" t="s">
        <v>4560</v>
      </c>
      <c r="B259" s="372" t="s">
        <v>3032</v>
      </c>
      <c r="C259" s="388" t="s">
        <v>4161</v>
      </c>
      <c r="D259" s="372" t="s">
        <v>4563</v>
      </c>
      <c r="E259" s="378"/>
      <c r="F259" s="378"/>
      <c r="G259" s="372"/>
    </row>
    <row r="260" spans="1:7" ht="16.5">
      <c r="A260" s="372" t="s">
        <v>4560</v>
      </c>
      <c r="B260" s="372" t="s">
        <v>3032</v>
      </c>
      <c r="C260" s="388" t="s">
        <v>4163</v>
      </c>
      <c r="D260" s="372" t="s">
        <v>4564</v>
      </c>
      <c r="E260" s="378"/>
      <c r="F260" s="378"/>
      <c r="G260" s="372"/>
    </row>
    <row r="261" spans="1:7" ht="16.5">
      <c r="A261" s="372" t="s">
        <v>4560</v>
      </c>
      <c r="B261" s="372" t="s">
        <v>3032</v>
      </c>
      <c r="C261" s="388" t="s">
        <v>4165</v>
      </c>
      <c r="D261" s="372" t="s">
        <v>4565</v>
      </c>
      <c r="E261" s="378"/>
      <c r="F261" s="378"/>
      <c r="G261" s="372"/>
    </row>
    <row r="262" spans="1:7" ht="16.5">
      <c r="A262" s="372" t="s">
        <v>4560</v>
      </c>
      <c r="B262" s="372" t="s">
        <v>3032</v>
      </c>
      <c r="C262" s="388" t="s">
        <v>4167</v>
      </c>
      <c r="D262" s="372" t="s">
        <v>4566</v>
      </c>
      <c r="E262" s="378"/>
      <c r="F262" s="378"/>
      <c r="G262" s="372"/>
    </row>
    <row r="263" spans="1:7" ht="16.5">
      <c r="A263" s="372" t="s">
        <v>4560</v>
      </c>
      <c r="B263" s="372" t="s">
        <v>3032</v>
      </c>
      <c r="C263" s="388" t="s">
        <v>4169</v>
      </c>
      <c r="D263" s="372" t="s">
        <v>4567</v>
      </c>
      <c r="E263" s="378"/>
      <c r="F263" s="378"/>
      <c r="G263" s="372"/>
    </row>
    <row r="264" spans="1:7" ht="16.5">
      <c r="A264" s="372" t="s">
        <v>4560</v>
      </c>
      <c r="B264" s="372" t="s">
        <v>3032</v>
      </c>
      <c r="C264" s="388" t="s">
        <v>4171</v>
      </c>
      <c r="D264" s="372" t="s">
        <v>4568</v>
      </c>
      <c r="E264" s="378"/>
      <c r="F264" s="378"/>
      <c r="G264" s="372"/>
    </row>
    <row r="265" spans="1:7" ht="16.5">
      <c r="A265" s="372" t="s">
        <v>4560</v>
      </c>
      <c r="B265" s="372" t="s">
        <v>3032</v>
      </c>
      <c r="C265" s="388" t="s">
        <v>4173</v>
      </c>
      <c r="D265" s="372" t="s">
        <v>4569</v>
      </c>
      <c r="E265" s="378"/>
      <c r="F265" s="378"/>
      <c r="G265" s="372"/>
    </row>
    <row r="266" spans="1:7" ht="16.5">
      <c r="A266" s="372" t="s">
        <v>4560</v>
      </c>
      <c r="B266" s="372" t="s">
        <v>3032</v>
      </c>
      <c r="C266" s="388" t="s">
        <v>2215</v>
      </c>
      <c r="D266" s="372" t="s">
        <v>4570</v>
      </c>
      <c r="E266" s="378"/>
      <c r="F266" s="378"/>
      <c r="G266" s="372"/>
    </row>
    <row r="267" spans="1:7" ht="16.5">
      <c r="A267" s="372" t="s">
        <v>4560</v>
      </c>
      <c r="B267" s="372" t="s">
        <v>3032</v>
      </c>
      <c r="C267" s="388" t="s">
        <v>2223</v>
      </c>
      <c r="D267" s="372" t="s">
        <v>4571</v>
      </c>
      <c r="E267" s="378"/>
      <c r="F267" s="378"/>
      <c r="G267" s="372"/>
    </row>
    <row r="268" spans="1:7" ht="16.5">
      <c r="A268" s="372" t="s">
        <v>4560</v>
      </c>
      <c r="B268" s="372" t="s">
        <v>3032</v>
      </c>
      <c r="C268" s="388" t="s">
        <v>4085</v>
      </c>
      <c r="D268" s="372" t="s">
        <v>4572</v>
      </c>
      <c r="E268" s="378"/>
      <c r="F268" s="378"/>
      <c r="G268" s="372"/>
    </row>
    <row r="269" spans="1:7" ht="16.5">
      <c r="A269" s="372" t="s">
        <v>4560</v>
      </c>
      <c r="B269" s="372" t="s">
        <v>3032</v>
      </c>
      <c r="C269" s="388" t="s">
        <v>2217</v>
      </c>
      <c r="D269" s="372" t="s">
        <v>4573</v>
      </c>
      <c r="E269" s="378"/>
      <c r="F269" s="378"/>
      <c r="G269" s="372"/>
    </row>
    <row r="270" spans="1:7" ht="16.5">
      <c r="A270" s="372" t="s">
        <v>4560</v>
      </c>
      <c r="B270" s="372" t="s">
        <v>3032</v>
      </c>
      <c r="C270" s="388" t="s">
        <v>4088</v>
      </c>
      <c r="D270" s="372" t="s">
        <v>4574</v>
      </c>
      <c r="E270" s="378"/>
      <c r="F270" s="378"/>
      <c r="G270" s="372"/>
    </row>
    <row r="271" spans="1:7" ht="16.5">
      <c r="A271" s="372" t="s">
        <v>4560</v>
      </c>
      <c r="B271" s="372" t="s">
        <v>3032</v>
      </c>
      <c r="C271" s="388" t="s">
        <v>4090</v>
      </c>
      <c r="D271" s="372" t="s">
        <v>4575</v>
      </c>
      <c r="E271" s="378"/>
      <c r="F271" s="378"/>
      <c r="G271" s="372"/>
    </row>
    <row r="272" spans="1:7" ht="16.5">
      <c r="A272" s="372" t="s">
        <v>4560</v>
      </c>
      <c r="B272" s="372" t="s">
        <v>3032</v>
      </c>
      <c r="C272" s="388" t="s">
        <v>4091</v>
      </c>
      <c r="D272" s="372" t="s">
        <v>4576</v>
      </c>
      <c r="E272" s="378"/>
      <c r="F272" s="378"/>
      <c r="G272" s="372"/>
    </row>
    <row r="273" spans="1:7" ht="16.5">
      <c r="A273" s="372" t="s">
        <v>4560</v>
      </c>
      <c r="B273" s="372" t="s">
        <v>11789</v>
      </c>
      <c r="C273" s="388" t="s">
        <v>3838</v>
      </c>
      <c r="D273" s="372" t="s">
        <v>4578</v>
      </c>
      <c r="E273" s="378"/>
      <c r="F273" s="378"/>
      <c r="G273" s="372"/>
    </row>
    <row r="274" spans="1:7" ht="16.5">
      <c r="A274" s="372" t="s">
        <v>4560</v>
      </c>
      <c r="B274" s="372" t="s">
        <v>3032</v>
      </c>
      <c r="C274" s="388" t="s">
        <v>3839</v>
      </c>
      <c r="D274" s="372" t="s">
        <v>4579</v>
      </c>
      <c r="E274" s="378"/>
      <c r="F274" s="378"/>
      <c r="G274" s="372"/>
    </row>
    <row r="275" spans="1:7" ht="16.5">
      <c r="A275" s="372" t="s">
        <v>4560</v>
      </c>
      <c r="B275" s="372" t="s">
        <v>3032</v>
      </c>
      <c r="C275" s="388" t="s">
        <v>3840</v>
      </c>
      <c r="D275" s="372" t="s">
        <v>4580</v>
      </c>
      <c r="E275" s="378"/>
      <c r="F275" s="378"/>
      <c r="G275" s="372"/>
    </row>
    <row r="276" spans="1:7" ht="16.5">
      <c r="A276" s="372" t="s">
        <v>4560</v>
      </c>
      <c r="B276" s="372" t="s">
        <v>3032</v>
      </c>
      <c r="C276" s="388" t="s">
        <v>3841</v>
      </c>
      <c r="D276" s="372" t="s">
        <v>4581</v>
      </c>
      <c r="E276" s="378"/>
      <c r="F276" s="378"/>
      <c r="G276" s="372"/>
    </row>
    <row r="277" spans="1:7" ht="16.5">
      <c r="A277" s="372" t="s">
        <v>4560</v>
      </c>
      <c r="B277" s="372" t="s">
        <v>3032</v>
      </c>
      <c r="C277" s="388" t="s">
        <v>3842</v>
      </c>
      <c r="D277" s="372" t="s">
        <v>4582</v>
      </c>
      <c r="E277" s="378"/>
      <c r="F277" s="378"/>
      <c r="G277" s="372"/>
    </row>
    <row r="278" spans="1:7" ht="16.5">
      <c r="A278" s="372" t="s">
        <v>4560</v>
      </c>
      <c r="B278" s="372" t="s">
        <v>3032</v>
      </c>
      <c r="C278" s="388" t="s">
        <v>3843</v>
      </c>
      <c r="D278" s="372" t="s">
        <v>4282</v>
      </c>
      <c r="E278" s="378"/>
      <c r="F278" s="378"/>
      <c r="G278" s="372"/>
    </row>
    <row r="279" spans="1:7" ht="16.5">
      <c r="A279" s="371" t="s">
        <v>4583</v>
      </c>
      <c r="B279" s="372" t="s">
        <v>1001</v>
      </c>
      <c r="C279" s="381" t="s">
        <v>4156</v>
      </c>
      <c r="D279" s="380" t="s">
        <v>11790</v>
      </c>
      <c r="E279" s="372" t="s">
        <v>2618</v>
      </c>
      <c r="F279" s="372" t="s">
        <v>11695</v>
      </c>
      <c r="G279" s="372"/>
    </row>
    <row r="280" spans="1:7" ht="16.5">
      <c r="A280" s="371" t="s">
        <v>4583</v>
      </c>
      <c r="B280" s="372" t="s">
        <v>1001</v>
      </c>
      <c r="C280" s="381" t="s">
        <v>4159</v>
      </c>
      <c r="D280" s="380" t="s">
        <v>4585</v>
      </c>
      <c r="E280" s="372" t="s">
        <v>2618</v>
      </c>
      <c r="F280" s="372" t="s">
        <v>11695</v>
      </c>
      <c r="G280" s="372"/>
    </row>
    <row r="281" spans="1:7" ht="16.5">
      <c r="A281" s="371" t="s">
        <v>4583</v>
      </c>
      <c r="B281" s="372" t="s">
        <v>1001</v>
      </c>
      <c r="C281" s="381" t="s">
        <v>4161</v>
      </c>
      <c r="D281" s="380" t="s">
        <v>11791</v>
      </c>
      <c r="E281" s="372" t="s">
        <v>2618</v>
      </c>
      <c r="F281" s="372" t="s">
        <v>11694</v>
      </c>
      <c r="G281" s="372"/>
    </row>
    <row r="282" spans="1:7" ht="16.5">
      <c r="A282" s="384" t="s">
        <v>11792</v>
      </c>
      <c r="B282" s="372" t="s">
        <v>11793</v>
      </c>
      <c r="C282" s="373" t="s">
        <v>4188</v>
      </c>
      <c r="D282" s="372" t="s">
        <v>4588</v>
      </c>
      <c r="E282" s="372" t="s">
        <v>3051</v>
      </c>
      <c r="F282" s="372" t="s">
        <v>11697</v>
      </c>
      <c r="G282" s="372"/>
    </row>
    <row r="283" spans="1:7" ht="16.5">
      <c r="A283" s="384" t="s">
        <v>11794</v>
      </c>
      <c r="B283" s="372" t="s">
        <v>2027</v>
      </c>
      <c r="C283" s="373" t="s">
        <v>2219</v>
      </c>
      <c r="D283" s="372" t="s">
        <v>4367</v>
      </c>
      <c r="E283" s="372" t="s">
        <v>3051</v>
      </c>
      <c r="F283" s="372" t="s">
        <v>11697</v>
      </c>
      <c r="G283" s="372"/>
    </row>
    <row r="284" spans="1:7" ht="16.5">
      <c r="A284" s="371" t="s">
        <v>4589</v>
      </c>
      <c r="B284" s="372" t="s">
        <v>1385</v>
      </c>
      <c r="C284" s="373" t="s">
        <v>4156</v>
      </c>
      <c r="D284" s="372" t="s">
        <v>4590</v>
      </c>
      <c r="E284" s="372" t="s">
        <v>2680</v>
      </c>
      <c r="F284" s="372" t="s">
        <v>11694</v>
      </c>
      <c r="G284" s="372"/>
    </row>
    <row r="285" spans="1:7" ht="16.5">
      <c r="A285" s="371" t="s">
        <v>4589</v>
      </c>
      <c r="B285" s="372" t="s">
        <v>1385</v>
      </c>
      <c r="C285" s="373" t="s">
        <v>4159</v>
      </c>
      <c r="D285" s="372" t="s">
        <v>4591</v>
      </c>
      <c r="E285" s="372" t="s">
        <v>2680</v>
      </c>
      <c r="F285" s="372" t="s">
        <v>11694</v>
      </c>
      <c r="G285" s="372"/>
    </row>
    <row r="286" spans="1:7" ht="16.5">
      <c r="A286" s="371" t="s">
        <v>4589</v>
      </c>
      <c r="B286" s="372" t="s">
        <v>1385</v>
      </c>
      <c r="C286" s="373" t="s">
        <v>4161</v>
      </c>
      <c r="D286" s="372" t="s">
        <v>4592</v>
      </c>
      <c r="E286" s="372" t="s">
        <v>2680</v>
      </c>
      <c r="F286" s="372" t="s">
        <v>11694</v>
      </c>
      <c r="G286" s="372"/>
    </row>
    <row r="287" spans="1:7" ht="16.5">
      <c r="A287" s="371" t="s">
        <v>4589</v>
      </c>
      <c r="B287" s="372" t="s">
        <v>1385</v>
      </c>
      <c r="C287" s="373" t="s">
        <v>4163</v>
      </c>
      <c r="D287" s="372" t="s">
        <v>4593</v>
      </c>
      <c r="E287" s="372" t="s">
        <v>2680</v>
      </c>
      <c r="F287" s="372" t="s">
        <v>11694</v>
      </c>
      <c r="G287" s="372"/>
    </row>
    <row r="288" spans="1:7" ht="16.5">
      <c r="A288" s="371" t="s">
        <v>4589</v>
      </c>
      <c r="B288" s="372" t="s">
        <v>1385</v>
      </c>
      <c r="C288" s="373" t="s">
        <v>4165</v>
      </c>
      <c r="D288" s="372" t="s">
        <v>4594</v>
      </c>
      <c r="E288" s="372" t="s">
        <v>2680</v>
      </c>
      <c r="F288" s="372" t="s">
        <v>11694</v>
      </c>
      <c r="G288" s="372"/>
    </row>
    <row r="289" spans="1:7" ht="16.5">
      <c r="A289" s="371" t="s">
        <v>4589</v>
      </c>
      <c r="B289" s="372" t="s">
        <v>1385</v>
      </c>
      <c r="C289" s="373" t="s">
        <v>4167</v>
      </c>
      <c r="D289" s="372" t="s">
        <v>4595</v>
      </c>
      <c r="E289" s="372" t="s">
        <v>2680</v>
      </c>
      <c r="F289" s="372" t="s">
        <v>11695</v>
      </c>
      <c r="G289" s="372"/>
    </row>
    <row r="290" spans="1:7" ht="16.5">
      <c r="A290" s="371" t="s">
        <v>4589</v>
      </c>
      <c r="B290" s="372" t="s">
        <v>1385</v>
      </c>
      <c r="C290" s="373" t="s">
        <v>3843</v>
      </c>
      <c r="D290" s="372" t="s">
        <v>4177</v>
      </c>
      <c r="E290" s="372" t="s">
        <v>2680</v>
      </c>
      <c r="F290" s="372" t="s">
        <v>11694</v>
      </c>
      <c r="G290" s="372"/>
    </row>
    <row r="291" spans="1:7" ht="16.5">
      <c r="A291" s="380" t="s">
        <v>4596</v>
      </c>
      <c r="B291" s="372" t="s">
        <v>4597</v>
      </c>
      <c r="C291" s="373" t="s">
        <v>4598</v>
      </c>
      <c r="D291" s="372" t="s">
        <v>4599</v>
      </c>
      <c r="E291" s="372" t="s">
        <v>3190</v>
      </c>
      <c r="F291" s="372" t="s">
        <v>11693</v>
      </c>
      <c r="G291" s="372"/>
    </row>
    <row r="292" spans="1:7" ht="16.5">
      <c r="A292" s="380" t="s">
        <v>4596</v>
      </c>
      <c r="B292" s="372" t="s">
        <v>4597</v>
      </c>
      <c r="C292" s="373" t="s">
        <v>4600</v>
      </c>
      <c r="D292" s="372" t="s">
        <v>4601</v>
      </c>
      <c r="E292" s="372" t="s">
        <v>3190</v>
      </c>
      <c r="F292" s="372" t="s">
        <v>11695</v>
      </c>
      <c r="G292" s="372"/>
    </row>
    <row r="293" spans="1:7" ht="16.5">
      <c r="A293" s="380" t="s">
        <v>4596</v>
      </c>
      <c r="B293" s="372" t="s">
        <v>4597</v>
      </c>
      <c r="C293" s="373" t="s">
        <v>4602</v>
      </c>
      <c r="D293" s="372" t="s">
        <v>4603</v>
      </c>
      <c r="E293" s="372" t="s">
        <v>3190</v>
      </c>
      <c r="F293" s="372" t="s">
        <v>11695</v>
      </c>
      <c r="G293" s="372"/>
    </row>
    <row r="294" spans="1:7" ht="16.5">
      <c r="A294" s="380" t="s">
        <v>4596</v>
      </c>
      <c r="B294" s="372" t="s">
        <v>4597</v>
      </c>
      <c r="C294" s="373" t="s">
        <v>4604</v>
      </c>
      <c r="D294" s="372" t="s">
        <v>4605</v>
      </c>
      <c r="E294" s="372" t="s">
        <v>3190</v>
      </c>
      <c r="F294" s="372" t="s">
        <v>11693</v>
      </c>
      <c r="G294" s="372"/>
    </row>
    <row r="295" spans="1:7" ht="16.5">
      <c r="A295" s="380" t="s">
        <v>4596</v>
      </c>
      <c r="B295" s="372" t="s">
        <v>4597</v>
      </c>
      <c r="C295" s="373" t="s">
        <v>4606</v>
      </c>
      <c r="D295" s="372" t="s">
        <v>4607</v>
      </c>
      <c r="E295" s="372" t="s">
        <v>3190</v>
      </c>
      <c r="F295" s="372" t="s">
        <v>11693</v>
      </c>
      <c r="G295" s="372"/>
    </row>
    <row r="296" spans="1:7" ht="16.5">
      <c r="A296" s="380" t="s">
        <v>4596</v>
      </c>
      <c r="B296" s="372" t="s">
        <v>4597</v>
      </c>
      <c r="C296" s="373" t="s">
        <v>4608</v>
      </c>
      <c r="D296" s="372" t="s">
        <v>4609</v>
      </c>
      <c r="E296" s="372" t="s">
        <v>3190</v>
      </c>
      <c r="F296" s="372" t="s">
        <v>11693</v>
      </c>
      <c r="G296" s="372"/>
    </row>
    <row r="297" spans="1:7" ht="16.5">
      <c r="A297" s="380" t="s">
        <v>4596</v>
      </c>
      <c r="B297" s="372" t="s">
        <v>4597</v>
      </c>
      <c r="C297" s="373" t="s">
        <v>4610</v>
      </c>
      <c r="D297" s="372" t="s">
        <v>4611</v>
      </c>
      <c r="E297" s="372" t="s">
        <v>3190</v>
      </c>
      <c r="F297" s="372" t="s">
        <v>11693</v>
      </c>
      <c r="G297" s="372"/>
    </row>
    <row r="298" spans="1:7" ht="16.5">
      <c r="A298" s="380" t="s">
        <v>4596</v>
      </c>
      <c r="B298" s="372" t="s">
        <v>4597</v>
      </c>
      <c r="C298" s="373" t="s">
        <v>4612</v>
      </c>
      <c r="D298" s="372" t="s">
        <v>11795</v>
      </c>
      <c r="E298" s="372" t="s">
        <v>3190</v>
      </c>
      <c r="F298" s="372" t="s">
        <v>11694</v>
      </c>
      <c r="G298" s="372"/>
    </row>
    <row r="299" spans="1:7" s="389" customFormat="1" ht="16.5">
      <c r="A299" s="380" t="s">
        <v>4596</v>
      </c>
      <c r="B299" s="372" t="s">
        <v>4597</v>
      </c>
      <c r="C299" s="373" t="s">
        <v>4614</v>
      </c>
      <c r="D299" s="372" t="s">
        <v>4615</v>
      </c>
      <c r="E299" s="372" t="s">
        <v>3190</v>
      </c>
      <c r="F299" s="372" t="s">
        <v>11694</v>
      </c>
      <c r="G299" s="372"/>
    </row>
    <row r="300" spans="1:7" s="389" customFormat="1" ht="16.5">
      <c r="A300" s="380" t="s">
        <v>4596</v>
      </c>
      <c r="B300" s="372" t="s">
        <v>4597</v>
      </c>
      <c r="C300" s="373" t="s">
        <v>4616</v>
      </c>
      <c r="D300" s="372" t="s">
        <v>4617</v>
      </c>
      <c r="E300" s="372" t="s">
        <v>3190</v>
      </c>
      <c r="F300" s="372" t="s">
        <v>11694</v>
      </c>
      <c r="G300" s="372"/>
    </row>
    <row r="301" spans="1:7" s="389" customFormat="1" ht="16.5">
      <c r="A301" s="380" t="s">
        <v>4596</v>
      </c>
      <c r="B301" s="372" t="s">
        <v>4597</v>
      </c>
      <c r="C301" s="373" t="s">
        <v>4618</v>
      </c>
      <c r="D301" s="372" t="s">
        <v>4619</v>
      </c>
      <c r="E301" s="372" t="s">
        <v>3190</v>
      </c>
      <c r="F301" s="372" t="s">
        <v>11695</v>
      </c>
      <c r="G301" s="372"/>
    </row>
    <row r="302" spans="1:7" s="389" customFormat="1" ht="16.5">
      <c r="A302" s="380" t="s">
        <v>4596</v>
      </c>
      <c r="B302" s="372" t="s">
        <v>4597</v>
      </c>
      <c r="C302" s="373" t="s">
        <v>4620</v>
      </c>
      <c r="D302" s="372" t="s">
        <v>4621</v>
      </c>
      <c r="E302" s="372" t="s">
        <v>3190</v>
      </c>
      <c r="F302" s="372" t="s">
        <v>11694</v>
      </c>
      <c r="G302" s="372"/>
    </row>
    <row r="303" spans="1:7" s="389" customFormat="1" ht="16.5">
      <c r="A303" s="380" t="s">
        <v>4596</v>
      </c>
      <c r="B303" s="372" t="s">
        <v>4597</v>
      </c>
      <c r="C303" s="373" t="s">
        <v>4622</v>
      </c>
      <c r="D303" s="372" t="s">
        <v>4623</v>
      </c>
      <c r="E303" s="372" t="s">
        <v>3190</v>
      </c>
      <c r="F303" s="372" t="s">
        <v>11694</v>
      </c>
      <c r="G303" s="372"/>
    </row>
    <row r="304" spans="1:7" s="389" customFormat="1" ht="16.5">
      <c r="A304" s="380" t="s">
        <v>4596</v>
      </c>
      <c r="B304" s="372" t="s">
        <v>4597</v>
      </c>
      <c r="C304" s="373" t="s">
        <v>4624</v>
      </c>
      <c r="D304" s="372" t="s">
        <v>4625</v>
      </c>
      <c r="E304" s="372" t="s">
        <v>3190</v>
      </c>
      <c r="F304" s="372" t="s">
        <v>11694</v>
      </c>
      <c r="G304" s="372"/>
    </row>
    <row r="305" spans="1:7" s="389" customFormat="1" ht="16.5">
      <c r="A305" s="380" t="s">
        <v>4596</v>
      </c>
      <c r="B305" s="372" t="s">
        <v>4597</v>
      </c>
      <c r="C305" s="373" t="s">
        <v>4626</v>
      </c>
      <c r="D305" s="372" t="s">
        <v>11796</v>
      </c>
      <c r="E305" s="372" t="s">
        <v>3190</v>
      </c>
      <c r="F305" s="372" t="s">
        <v>11694</v>
      </c>
      <c r="G305" s="372"/>
    </row>
    <row r="306" spans="1:7" s="389" customFormat="1" ht="16.5">
      <c r="A306" s="380" t="s">
        <v>4596</v>
      </c>
      <c r="B306" s="372" t="s">
        <v>4597</v>
      </c>
      <c r="C306" s="373" t="s">
        <v>4628</v>
      </c>
      <c r="D306" s="372" t="s">
        <v>11797</v>
      </c>
      <c r="E306" s="372" t="s">
        <v>3190</v>
      </c>
      <c r="F306" s="372" t="s">
        <v>11694</v>
      </c>
      <c r="G306" s="372"/>
    </row>
    <row r="307" spans="1:7" s="389" customFormat="1" ht="16.5">
      <c r="A307" s="380" t="s">
        <v>4596</v>
      </c>
      <c r="B307" s="372" t="s">
        <v>4597</v>
      </c>
      <c r="C307" s="373" t="s">
        <v>4630</v>
      </c>
      <c r="D307" s="372" t="s">
        <v>4631</v>
      </c>
      <c r="E307" s="372" t="s">
        <v>3190</v>
      </c>
      <c r="F307" s="372" t="s">
        <v>11693</v>
      </c>
      <c r="G307" s="372"/>
    </row>
    <row r="308" spans="1:7" s="389" customFormat="1" ht="16.5">
      <c r="A308" s="380" t="s">
        <v>4596</v>
      </c>
      <c r="B308" s="372" t="s">
        <v>4597</v>
      </c>
      <c r="C308" s="373" t="s">
        <v>4632</v>
      </c>
      <c r="D308" s="372" t="s">
        <v>4633</v>
      </c>
      <c r="E308" s="372" t="s">
        <v>3190</v>
      </c>
      <c r="F308" s="372" t="s">
        <v>11693</v>
      </c>
      <c r="G308" s="372"/>
    </row>
    <row r="309" spans="1:7" s="389" customFormat="1" ht="16.5">
      <c r="A309" s="380" t="s">
        <v>4596</v>
      </c>
      <c r="B309" s="372" t="s">
        <v>4597</v>
      </c>
      <c r="C309" s="373" t="s">
        <v>4634</v>
      </c>
      <c r="D309" s="372" t="s">
        <v>4635</v>
      </c>
      <c r="E309" s="372" t="s">
        <v>3190</v>
      </c>
      <c r="F309" s="372" t="s">
        <v>11741</v>
      </c>
      <c r="G309" s="372"/>
    </row>
    <row r="310" spans="1:7" ht="16.5">
      <c r="A310" s="380" t="s">
        <v>4596</v>
      </c>
      <c r="B310" s="372" t="s">
        <v>4597</v>
      </c>
      <c r="C310" s="373" t="s">
        <v>4636</v>
      </c>
      <c r="D310" s="372" t="s">
        <v>4637</v>
      </c>
      <c r="E310" s="372" t="s">
        <v>3190</v>
      </c>
      <c r="F310" s="372" t="s">
        <v>11694</v>
      </c>
      <c r="G310" s="372" t="s">
        <v>11798</v>
      </c>
    </row>
    <row r="311" spans="1:7" ht="16.5">
      <c r="A311" s="380" t="s">
        <v>4596</v>
      </c>
      <c r="B311" s="372" t="s">
        <v>4597</v>
      </c>
      <c r="C311" s="373" t="s">
        <v>4639</v>
      </c>
      <c r="D311" s="372" t="s">
        <v>4640</v>
      </c>
      <c r="E311" s="372" t="s">
        <v>3190</v>
      </c>
      <c r="F311" s="372" t="s">
        <v>11693</v>
      </c>
      <c r="G311" s="372"/>
    </row>
    <row r="312" spans="1:7" ht="16.5">
      <c r="A312" s="380" t="s">
        <v>4596</v>
      </c>
      <c r="B312" s="372" t="s">
        <v>4597</v>
      </c>
      <c r="C312" s="373" t="s">
        <v>4641</v>
      </c>
      <c r="D312" s="372" t="s">
        <v>4642</v>
      </c>
      <c r="E312" s="372" t="s">
        <v>3190</v>
      </c>
      <c r="F312" s="372" t="s">
        <v>11694</v>
      </c>
      <c r="G312" s="372"/>
    </row>
    <row r="313" spans="1:7" ht="16.5">
      <c r="A313" s="380" t="s">
        <v>4596</v>
      </c>
      <c r="B313" s="372" t="s">
        <v>4597</v>
      </c>
      <c r="C313" s="373" t="s">
        <v>4643</v>
      </c>
      <c r="D313" s="372" t="s">
        <v>11799</v>
      </c>
      <c r="E313" s="372" t="s">
        <v>3190</v>
      </c>
      <c r="F313" s="372" t="s">
        <v>11695</v>
      </c>
      <c r="G313" s="372"/>
    </row>
    <row r="314" spans="1:7" ht="16.5">
      <c r="A314" s="380" t="s">
        <v>4596</v>
      </c>
      <c r="B314" s="372" t="s">
        <v>4597</v>
      </c>
      <c r="C314" s="373" t="s">
        <v>4645</v>
      </c>
      <c r="D314" s="372" t="s">
        <v>11800</v>
      </c>
      <c r="E314" s="372" t="s">
        <v>3190</v>
      </c>
      <c r="F314" s="372" t="s">
        <v>11694</v>
      </c>
      <c r="G314" s="372"/>
    </row>
    <row r="315" spans="1:7" ht="16.5">
      <c r="A315" s="380" t="s">
        <v>4596</v>
      </c>
      <c r="B315" s="372" t="s">
        <v>4597</v>
      </c>
      <c r="C315" s="373" t="s">
        <v>4647</v>
      </c>
      <c r="D315" s="372" t="s">
        <v>4648</v>
      </c>
      <c r="E315" s="372" t="s">
        <v>3190</v>
      </c>
      <c r="F315" s="372" t="s">
        <v>11741</v>
      </c>
      <c r="G315" s="372"/>
    </row>
    <row r="316" spans="1:7" ht="16.5">
      <c r="A316" s="380" t="s">
        <v>4596</v>
      </c>
      <c r="B316" s="372" t="s">
        <v>4597</v>
      </c>
      <c r="C316" s="373" t="s">
        <v>4649</v>
      </c>
      <c r="D316" s="372" t="s">
        <v>4650</v>
      </c>
      <c r="E316" s="372" t="s">
        <v>3190</v>
      </c>
      <c r="F316" s="372" t="s">
        <v>11695</v>
      </c>
      <c r="G316" s="372"/>
    </row>
    <row r="317" spans="1:7" ht="16.5">
      <c r="A317" s="380" t="s">
        <v>4596</v>
      </c>
      <c r="B317" s="372" t="s">
        <v>4597</v>
      </c>
      <c r="C317" s="373" t="s">
        <v>4651</v>
      </c>
      <c r="D317" s="372" t="s">
        <v>4652</v>
      </c>
      <c r="E317" s="372" t="s">
        <v>3190</v>
      </c>
      <c r="F317" s="372" t="s">
        <v>11695</v>
      </c>
      <c r="G317" s="372" t="s">
        <v>4653</v>
      </c>
    </row>
    <row r="318" spans="1:7" ht="16.5">
      <c r="A318" s="380" t="s">
        <v>4596</v>
      </c>
      <c r="B318" s="372" t="s">
        <v>4597</v>
      </c>
      <c r="C318" s="373" t="s">
        <v>4654</v>
      </c>
      <c r="D318" s="372" t="s">
        <v>4655</v>
      </c>
      <c r="E318" s="372" t="s">
        <v>3190</v>
      </c>
      <c r="F318" s="372" t="s">
        <v>11693</v>
      </c>
      <c r="G318" s="372" t="s">
        <v>4653</v>
      </c>
    </row>
    <row r="319" spans="1:7" ht="16.5">
      <c r="A319" s="380" t="s">
        <v>4596</v>
      </c>
      <c r="B319" s="372" t="s">
        <v>4597</v>
      </c>
      <c r="C319" s="373" t="s">
        <v>4656</v>
      </c>
      <c r="D319" s="372" t="s">
        <v>4657</v>
      </c>
      <c r="E319" s="372" t="s">
        <v>3190</v>
      </c>
      <c r="F319" s="372" t="s">
        <v>11694</v>
      </c>
      <c r="G319" s="372" t="s">
        <v>4658</v>
      </c>
    </row>
    <row r="320" spans="1:7" ht="16.5">
      <c r="A320" s="380" t="s">
        <v>4596</v>
      </c>
      <c r="B320" s="372" t="s">
        <v>4597</v>
      </c>
      <c r="C320" s="373" t="s">
        <v>4659</v>
      </c>
      <c r="D320" s="372" t="s">
        <v>4660</v>
      </c>
      <c r="E320" s="372" t="s">
        <v>3190</v>
      </c>
      <c r="F320" s="372" t="s">
        <v>11695</v>
      </c>
      <c r="G320" s="372" t="s">
        <v>4658</v>
      </c>
    </row>
    <row r="321" spans="1:7" ht="16.5">
      <c r="A321" s="380" t="s">
        <v>4596</v>
      </c>
      <c r="B321" s="372" t="s">
        <v>4597</v>
      </c>
      <c r="C321" s="373" t="s">
        <v>4661</v>
      </c>
      <c r="D321" s="372" t="s">
        <v>11801</v>
      </c>
      <c r="E321" s="372" t="s">
        <v>3190</v>
      </c>
      <c r="F321" s="372" t="s">
        <v>11694</v>
      </c>
      <c r="G321" s="372" t="s">
        <v>4658</v>
      </c>
    </row>
    <row r="322" spans="1:7" ht="16.5">
      <c r="A322" s="380" t="s">
        <v>4596</v>
      </c>
      <c r="B322" s="372" t="s">
        <v>4597</v>
      </c>
      <c r="C322" s="373" t="s">
        <v>4663</v>
      </c>
      <c r="D322" s="372" t="s">
        <v>11802</v>
      </c>
      <c r="E322" s="372" t="s">
        <v>3190</v>
      </c>
      <c r="F322" s="372" t="s">
        <v>11693</v>
      </c>
      <c r="G322" s="372" t="s">
        <v>4658</v>
      </c>
    </row>
    <row r="323" spans="1:7" ht="16.5">
      <c r="A323" s="380" t="s">
        <v>4596</v>
      </c>
      <c r="B323" s="372" t="s">
        <v>4597</v>
      </c>
      <c r="C323" s="373" t="s">
        <v>4665</v>
      </c>
      <c r="D323" s="372" t="s">
        <v>4666</v>
      </c>
      <c r="E323" s="372" t="s">
        <v>3190</v>
      </c>
      <c r="F323" s="372" t="s">
        <v>11693</v>
      </c>
      <c r="G323" s="372" t="s">
        <v>4658</v>
      </c>
    </row>
    <row r="324" spans="1:7" ht="16.5">
      <c r="A324" s="380" t="s">
        <v>4596</v>
      </c>
      <c r="B324" s="372" t="s">
        <v>4597</v>
      </c>
      <c r="C324" s="373" t="s">
        <v>4667</v>
      </c>
      <c r="D324" s="372" t="s">
        <v>11803</v>
      </c>
      <c r="E324" s="372" t="s">
        <v>3190</v>
      </c>
      <c r="F324" s="372" t="s">
        <v>11695</v>
      </c>
      <c r="G324" s="372" t="s">
        <v>4658</v>
      </c>
    </row>
    <row r="325" spans="1:7" ht="16.5">
      <c r="A325" s="380" t="s">
        <v>4596</v>
      </c>
      <c r="B325" s="372" t="s">
        <v>4597</v>
      </c>
      <c r="C325" s="373" t="s">
        <v>4669</v>
      </c>
      <c r="D325" s="372" t="s">
        <v>11804</v>
      </c>
      <c r="E325" s="372" t="s">
        <v>3190</v>
      </c>
      <c r="F325" s="372" t="s">
        <v>11694</v>
      </c>
      <c r="G325" s="372" t="s">
        <v>4658</v>
      </c>
    </row>
    <row r="326" spans="1:7" ht="16.5">
      <c r="A326" s="380" t="s">
        <v>4596</v>
      </c>
      <c r="B326" s="372" t="s">
        <v>4597</v>
      </c>
      <c r="C326" s="373" t="s">
        <v>4671</v>
      </c>
      <c r="D326" s="372" t="s">
        <v>11805</v>
      </c>
      <c r="E326" s="372" t="s">
        <v>3190</v>
      </c>
      <c r="F326" s="372" t="s">
        <v>11693</v>
      </c>
      <c r="G326" s="372"/>
    </row>
    <row r="327" spans="1:7" ht="16.5">
      <c r="A327" s="380" t="s">
        <v>4596</v>
      </c>
      <c r="B327" s="372" t="s">
        <v>4597</v>
      </c>
      <c r="C327" s="373" t="s">
        <v>4673</v>
      </c>
      <c r="D327" s="372" t="s">
        <v>11806</v>
      </c>
      <c r="E327" s="372" t="s">
        <v>3190</v>
      </c>
      <c r="F327" s="372" t="s">
        <v>11693</v>
      </c>
      <c r="G327" s="372"/>
    </row>
    <row r="328" spans="1:7" ht="16.5">
      <c r="A328" s="380" t="s">
        <v>4596</v>
      </c>
      <c r="B328" s="372" t="s">
        <v>4597</v>
      </c>
      <c r="C328" s="373" t="s">
        <v>4675</v>
      </c>
      <c r="D328" s="372" t="s">
        <v>11807</v>
      </c>
      <c r="E328" s="372" t="s">
        <v>3190</v>
      </c>
      <c r="F328" s="372" t="s">
        <v>11741</v>
      </c>
      <c r="G328" s="372"/>
    </row>
    <row r="329" spans="1:7" ht="16.5">
      <c r="A329" s="380" t="s">
        <v>4596</v>
      </c>
      <c r="B329" s="372" t="s">
        <v>4597</v>
      </c>
      <c r="C329" s="373" t="s">
        <v>4677</v>
      </c>
      <c r="D329" s="372" t="s">
        <v>11808</v>
      </c>
      <c r="E329" s="372" t="s">
        <v>3190</v>
      </c>
      <c r="F329" s="372" t="s">
        <v>11693</v>
      </c>
      <c r="G329" s="372"/>
    </row>
    <row r="330" spans="1:7" ht="16.5">
      <c r="A330" s="380" t="s">
        <v>4596</v>
      </c>
      <c r="B330" s="372" t="s">
        <v>4597</v>
      </c>
      <c r="C330" s="373" t="s">
        <v>4679</v>
      </c>
      <c r="D330" s="372" t="s">
        <v>11809</v>
      </c>
      <c r="E330" s="372" t="s">
        <v>3190</v>
      </c>
      <c r="F330" s="372" t="s">
        <v>11695</v>
      </c>
      <c r="G330" s="372"/>
    </row>
    <row r="331" spans="1:7" ht="16.5">
      <c r="A331" s="371" t="s">
        <v>4681</v>
      </c>
      <c r="B331" s="372" t="s">
        <v>602</v>
      </c>
      <c r="C331" s="373" t="s">
        <v>4682</v>
      </c>
      <c r="D331" s="372" t="s">
        <v>11810</v>
      </c>
      <c r="E331" s="372" t="s">
        <v>2774</v>
      </c>
      <c r="F331" s="372" t="s">
        <v>11697</v>
      </c>
      <c r="G331" s="372"/>
    </row>
    <row r="332" spans="1:7" ht="16.5">
      <c r="A332" s="371" t="s">
        <v>4681</v>
      </c>
      <c r="B332" s="372" t="s">
        <v>602</v>
      </c>
      <c r="C332" s="373" t="s">
        <v>4684</v>
      </c>
      <c r="D332" s="372" t="s">
        <v>11811</v>
      </c>
      <c r="E332" s="372" t="s">
        <v>2774</v>
      </c>
      <c r="F332" s="372" t="s">
        <v>11699</v>
      </c>
      <c r="G332" s="372"/>
    </row>
    <row r="333" spans="1:7" ht="16.5">
      <c r="A333" s="371" t="s">
        <v>11812</v>
      </c>
      <c r="B333" s="372" t="s">
        <v>1394</v>
      </c>
      <c r="C333" s="373" t="s">
        <v>2219</v>
      </c>
      <c r="D333" s="372" t="s">
        <v>4687</v>
      </c>
      <c r="E333" s="372" t="s">
        <v>2733</v>
      </c>
      <c r="F333" s="372" t="s">
        <v>11695</v>
      </c>
      <c r="G333" s="372"/>
    </row>
    <row r="334" spans="1:7" ht="16.5">
      <c r="A334" s="371" t="s">
        <v>11813</v>
      </c>
      <c r="B334" s="372" t="s">
        <v>1394</v>
      </c>
      <c r="C334" s="373" t="s">
        <v>2213</v>
      </c>
      <c r="D334" s="372" t="s">
        <v>4688</v>
      </c>
      <c r="E334" s="372" t="s">
        <v>2733</v>
      </c>
      <c r="F334" s="372" t="s">
        <v>11694</v>
      </c>
      <c r="G334" s="372"/>
    </row>
    <row r="335" spans="1:7" ht="16.5">
      <c r="A335" s="371" t="s">
        <v>11812</v>
      </c>
      <c r="B335" s="372" t="s">
        <v>1394</v>
      </c>
      <c r="C335" s="373" t="s">
        <v>4079</v>
      </c>
      <c r="D335" s="372" t="s">
        <v>4177</v>
      </c>
      <c r="E335" s="372" t="s">
        <v>2733</v>
      </c>
      <c r="F335" s="372" t="s">
        <v>11695</v>
      </c>
      <c r="G335" s="372"/>
    </row>
    <row r="336" spans="1:7" ht="16.5">
      <c r="A336" s="371" t="s">
        <v>11814</v>
      </c>
      <c r="B336" s="372" t="s">
        <v>1394</v>
      </c>
      <c r="C336" s="373" t="s">
        <v>4084</v>
      </c>
      <c r="D336" s="372" t="s">
        <v>4177</v>
      </c>
      <c r="E336" s="372" t="s">
        <v>2733</v>
      </c>
      <c r="F336" s="372" t="s">
        <v>11693</v>
      </c>
      <c r="G336" s="372"/>
    </row>
    <row r="337" spans="1:7" ht="16.5">
      <c r="A337" s="371" t="s">
        <v>4689</v>
      </c>
      <c r="B337" s="372" t="s">
        <v>2646</v>
      </c>
      <c r="C337" s="373" t="s">
        <v>4212</v>
      </c>
      <c r="D337" s="372" t="s">
        <v>4690</v>
      </c>
      <c r="E337" s="372" t="s">
        <v>2647</v>
      </c>
      <c r="F337" s="372" t="s">
        <v>11694</v>
      </c>
      <c r="G337" s="372"/>
    </row>
    <row r="338" spans="1:7" ht="16.5">
      <c r="A338" s="371" t="s">
        <v>4689</v>
      </c>
      <c r="B338" s="372" t="s">
        <v>2646</v>
      </c>
      <c r="C338" s="373" t="s">
        <v>4216</v>
      </c>
      <c r="D338" s="372" t="s">
        <v>4691</v>
      </c>
      <c r="E338" s="372" t="s">
        <v>2647</v>
      </c>
      <c r="F338" s="372" t="s">
        <v>11693</v>
      </c>
      <c r="G338" s="372"/>
    </row>
    <row r="339" spans="1:7" ht="16.5">
      <c r="A339" s="371" t="s">
        <v>4689</v>
      </c>
      <c r="B339" s="372" t="s">
        <v>2646</v>
      </c>
      <c r="C339" s="373" t="s">
        <v>4208</v>
      </c>
      <c r="D339" s="372" t="s">
        <v>4692</v>
      </c>
      <c r="E339" s="372" t="s">
        <v>2647</v>
      </c>
      <c r="F339" s="372" t="s">
        <v>11693</v>
      </c>
      <c r="G339" s="372"/>
    </row>
    <row r="340" spans="1:7" ht="16.5">
      <c r="A340" s="371" t="s">
        <v>11815</v>
      </c>
      <c r="B340" s="372" t="s">
        <v>677</v>
      </c>
      <c r="C340" s="373" t="s">
        <v>4188</v>
      </c>
      <c r="D340" s="372" t="s">
        <v>4694</v>
      </c>
      <c r="E340" s="372" t="s">
        <v>2632</v>
      </c>
      <c r="F340" s="372" t="s">
        <v>11694</v>
      </c>
      <c r="G340" s="372"/>
    </row>
    <row r="341" spans="1:7" ht="16.5">
      <c r="A341" s="371" t="s">
        <v>11815</v>
      </c>
      <c r="B341" s="372" t="s">
        <v>677</v>
      </c>
      <c r="C341" s="373" t="s">
        <v>2219</v>
      </c>
      <c r="D341" s="372" t="s">
        <v>11816</v>
      </c>
      <c r="E341" s="372" t="s">
        <v>2632</v>
      </c>
      <c r="F341" s="372" t="s">
        <v>11695</v>
      </c>
      <c r="G341" s="372"/>
    </row>
    <row r="342" spans="1:7" ht="16.5">
      <c r="A342" s="371" t="s">
        <v>11817</v>
      </c>
      <c r="B342" s="372" t="s">
        <v>677</v>
      </c>
      <c r="C342" s="373" t="s">
        <v>2213</v>
      </c>
      <c r="D342" s="372" t="s">
        <v>4696</v>
      </c>
      <c r="E342" s="372" t="s">
        <v>2632</v>
      </c>
      <c r="F342" s="372" t="s">
        <v>11695</v>
      </c>
      <c r="G342" s="372"/>
    </row>
    <row r="343" spans="1:7" ht="16.5">
      <c r="A343" s="371" t="s">
        <v>11817</v>
      </c>
      <c r="B343" s="372" t="s">
        <v>677</v>
      </c>
      <c r="C343" s="373" t="s">
        <v>4079</v>
      </c>
      <c r="D343" s="372" t="s">
        <v>11818</v>
      </c>
      <c r="E343" s="372" t="s">
        <v>2632</v>
      </c>
      <c r="F343" s="372" t="s">
        <v>11694</v>
      </c>
      <c r="G343" s="372"/>
    </row>
    <row r="344" spans="1:7" ht="16.5">
      <c r="A344" s="371" t="s">
        <v>11819</v>
      </c>
      <c r="B344" s="372" t="s">
        <v>677</v>
      </c>
      <c r="C344" s="373" t="s">
        <v>4080</v>
      </c>
      <c r="D344" s="372" t="s">
        <v>4698</v>
      </c>
      <c r="E344" s="372" t="s">
        <v>2632</v>
      </c>
      <c r="F344" s="372" t="s">
        <v>11694</v>
      </c>
      <c r="G344" s="372"/>
    </row>
    <row r="345" spans="1:7" ht="16.5">
      <c r="A345" s="384" t="s">
        <v>4699</v>
      </c>
      <c r="B345" s="372" t="s">
        <v>1870</v>
      </c>
      <c r="C345" s="373" t="s">
        <v>4208</v>
      </c>
      <c r="D345" s="372" t="s">
        <v>11820</v>
      </c>
      <c r="E345" s="372" t="s">
        <v>3059</v>
      </c>
      <c r="F345" s="372" t="s">
        <v>11694</v>
      </c>
      <c r="G345" s="372" t="s">
        <v>11821</v>
      </c>
    </row>
    <row r="346" spans="1:7" ht="16.5">
      <c r="A346" s="378" t="s">
        <v>11822</v>
      </c>
      <c r="B346" s="378" t="s">
        <v>4703</v>
      </c>
      <c r="C346" s="390" t="s">
        <v>2219</v>
      </c>
      <c r="D346" s="378" t="s">
        <v>11823</v>
      </c>
      <c r="E346" s="372"/>
      <c r="F346" s="372"/>
      <c r="G346" s="372"/>
    </row>
    <row r="347" spans="1:7" ht="16.5">
      <c r="A347" s="378" t="s">
        <v>11822</v>
      </c>
      <c r="B347" s="378" t="s">
        <v>4703</v>
      </c>
      <c r="C347" s="390" t="s">
        <v>4208</v>
      </c>
      <c r="D347" s="378" t="s">
        <v>11824</v>
      </c>
      <c r="E347" s="372"/>
      <c r="F347" s="372"/>
      <c r="G347" s="372"/>
    </row>
    <row r="348" spans="1:7" ht="16.5">
      <c r="A348" s="371" t="s">
        <v>4706</v>
      </c>
      <c r="B348" s="372" t="s">
        <v>691</v>
      </c>
      <c r="C348" s="373" t="s">
        <v>4188</v>
      </c>
      <c r="D348" s="372" t="s">
        <v>4707</v>
      </c>
      <c r="E348" s="372" t="s">
        <v>2879</v>
      </c>
      <c r="F348" s="372" t="s">
        <v>94</v>
      </c>
      <c r="G348" s="372"/>
    </row>
    <row r="349" spans="1:7" ht="16.5">
      <c r="A349" s="371" t="s">
        <v>4706</v>
      </c>
      <c r="B349" s="372" t="s">
        <v>691</v>
      </c>
      <c r="C349" s="373" t="s">
        <v>2219</v>
      </c>
      <c r="D349" s="372" t="s">
        <v>4708</v>
      </c>
      <c r="E349" s="372" t="s">
        <v>2879</v>
      </c>
      <c r="F349" s="372" t="s">
        <v>94</v>
      </c>
      <c r="G349" s="372"/>
    </row>
    <row r="350" spans="1:7" ht="16.5">
      <c r="A350" s="371" t="s">
        <v>4706</v>
      </c>
      <c r="B350" s="372" t="s">
        <v>691</v>
      </c>
      <c r="C350" s="373" t="s">
        <v>2213</v>
      </c>
      <c r="D350" s="372" t="s">
        <v>4709</v>
      </c>
      <c r="E350" s="372" t="s">
        <v>2879</v>
      </c>
      <c r="F350" s="372" t="s">
        <v>94</v>
      </c>
      <c r="G350" s="372"/>
    </row>
    <row r="351" spans="1:7" ht="16.5">
      <c r="A351" s="371" t="s">
        <v>4706</v>
      </c>
      <c r="B351" s="372" t="s">
        <v>691</v>
      </c>
      <c r="C351" s="373" t="s">
        <v>4084</v>
      </c>
      <c r="D351" s="372" t="s">
        <v>4710</v>
      </c>
      <c r="E351" s="372" t="s">
        <v>2879</v>
      </c>
      <c r="F351" s="372" t="s">
        <v>94</v>
      </c>
      <c r="G351" s="372"/>
    </row>
    <row r="352" spans="1:7" ht="16.5">
      <c r="A352" s="371" t="s">
        <v>4711</v>
      </c>
      <c r="B352" s="372" t="s">
        <v>609</v>
      </c>
      <c r="C352" s="373" t="s">
        <v>4208</v>
      </c>
      <c r="D352" s="372" t="s">
        <v>11825</v>
      </c>
      <c r="E352" s="372" t="s">
        <v>2754</v>
      </c>
      <c r="F352" s="372" t="s">
        <v>11694</v>
      </c>
      <c r="G352" s="372"/>
    </row>
    <row r="353" spans="1:7" ht="33">
      <c r="A353" s="372" t="s">
        <v>11826</v>
      </c>
      <c r="B353" s="372" t="s">
        <v>2008</v>
      </c>
      <c r="C353" s="373" t="s">
        <v>2219</v>
      </c>
      <c r="D353" s="372" t="s">
        <v>11827</v>
      </c>
      <c r="E353" s="372" t="s">
        <v>3110</v>
      </c>
      <c r="F353" s="372" t="s">
        <v>11697</v>
      </c>
      <c r="G353" s="371" t="s">
        <v>11828</v>
      </c>
    </row>
    <row r="354" spans="1:7" ht="33">
      <c r="A354" s="372" t="s">
        <v>11829</v>
      </c>
      <c r="B354" s="372" t="s">
        <v>2008</v>
      </c>
      <c r="C354" s="373" t="s">
        <v>2213</v>
      </c>
      <c r="D354" s="372" t="s">
        <v>11830</v>
      </c>
      <c r="E354" s="372" t="s">
        <v>3110</v>
      </c>
      <c r="F354" s="372" t="s">
        <v>11730</v>
      </c>
      <c r="G354" s="371" t="s">
        <v>11831</v>
      </c>
    </row>
    <row r="355" spans="1:7" ht="16.5">
      <c r="A355" s="371" t="s">
        <v>4718</v>
      </c>
      <c r="B355" s="210" t="s">
        <v>11832</v>
      </c>
      <c r="C355" s="373" t="s">
        <v>4208</v>
      </c>
      <c r="D355" s="372" t="s">
        <v>4719</v>
      </c>
      <c r="E355" s="372" t="s">
        <v>2812</v>
      </c>
      <c r="F355" s="372" t="s">
        <v>11694</v>
      </c>
      <c r="G355" s="372"/>
    </row>
    <row r="356" spans="1:7" ht="16.5">
      <c r="A356" s="372" t="s">
        <v>11833</v>
      </c>
      <c r="B356" s="372" t="s">
        <v>4721</v>
      </c>
      <c r="C356" s="373" t="s">
        <v>4216</v>
      </c>
      <c r="D356" s="372" t="s">
        <v>11834</v>
      </c>
      <c r="E356" s="372" t="s">
        <v>4723</v>
      </c>
      <c r="F356" s="372" t="s">
        <v>11694</v>
      </c>
      <c r="G356" s="372"/>
    </row>
    <row r="357" spans="1:7" ht="16.5">
      <c r="A357" s="372" t="s">
        <v>11833</v>
      </c>
      <c r="B357" s="372" t="s">
        <v>4721</v>
      </c>
      <c r="C357" s="373" t="s">
        <v>4724</v>
      </c>
      <c r="D357" s="372" t="s">
        <v>11835</v>
      </c>
      <c r="E357" s="372" t="s">
        <v>4723</v>
      </c>
      <c r="F357" s="372" t="s">
        <v>11695</v>
      </c>
      <c r="G357" s="372"/>
    </row>
    <row r="358" spans="1:7" ht="16.5">
      <c r="A358" s="371" t="s">
        <v>4726</v>
      </c>
      <c r="B358" s="372" t="s">
        <v>1409</v>
      </c>
      <c r="C358" s="373" t="s">
        <v>4156</v>
      </c>
      <c r="D358" s="372" t="s">
        <v>11836</v>
      </c>
      <c r="E358" s="372" t="s">
        <v>2724</v>
      </c>
      <c r="F358" s="372" t="s">
        <v>11695</v>
      </c>
      <c r="G358" s="372"/>
    </row>
    <row r="359" spans="1:7" ht="16.5">
      <c r="A359" s="371" t="s">
        <v>4726</v>
      </c>
      <c r="B359" s="372" t="s">
        <v>1409</v>
      </c>
      <c r="C359" s="373" t="s">
        <v>4159</v>
      </c>
      <c r="D359" s="372" t="s">
        <v>4728</v>
      </c>
      <c r="E359" s="372" t="s">
        <v>2724</v>
      </c>
      <c r="F359" s="372" t="s">
        <v>11693</v>
      </c>
      <c r="G359" s="372"/>
    </row>
    <row r="360" spans="1:7" ht="16.5">
      <c r="A360" s="371" t="s">
        <v>4726</v>
      </c>
      <c r="B360" s="372" t="s">
        <v>1409</v>
      </c>
      <c r="C360" s="373" t="s">
        <v>4161</v>
      </c>
      <c r="D360" s="372" t="s">
        <v>4729</v>
      </c>
      <c r="E360" s="372" t="s">
        <v>2724</v>
      </c>
      <c r="F360" s="372" t="s">
        <v>11695</v>
      </c>
      <c r="G360" s="372"/>
    </row>
    <row r="361" spans="1:7" ht="16.5">
      <c r="A361" s="371" t="s">
        <v>4726</v>
      </c>
      <c r="B361" s="372" t="s">
        <v>1409</v>
      </c>
      <c r="C361" s="373" t="s">
        <v>4163</v>
      </c>
      <c r="D361" s="372" t="s">
        <v>4730</v>
      </c>
      <c r="E361" s="372" t="s">
        <v>2724</v>
      </c>
      <c r="F361" s="372" t="s">
        <v>11693</v>
      </c>
      <c r="G361" s="372"/>
    </row>
    <row r="362" spans="1:7" ht="16.5">
      <c r="A362" s="371" t="s">
        <v>4726</v>
      </c>
      <c r="B362" s="372" t="s">
        <v>1409</v>
      </c>
      <c r="C362" s="373" t="s">
        <v>4165</v>
      </c>
      <c r="D362" s="372" t="s">
        <v>4731</v>
      </c>
      <c r="E362" s="372" t="s">
        <v>2724</v>
      </c>
      <c r="F362" s="372" t="s">
        <v>11694</v>
      </c>
      <c r="G362" s="372"/>
    </row>
    <row r="363" spans="1:7" ht="16.5">
      <c r="A363" s="371" t="s">
        <v>4732</v>
      </c>
      <c r="B363" s="372" t="s">
        <v>2177</v>
      </c>
      <c r="C363" s="373" t="s">
        <v>4206</v>
      </c>
      <c r="D363" s="372" t="s">
        <v>4466</v>
      </c>
      <c r="E363" s="372" t="s">
        <v>2875</v>
      </c>
      <c r="F363" s="372" t="s">
        <v>11695</v>
      </c>
      <c r="G363" s="372"/>
    </row>
    <row r="364" spans="1:7" ht="16.5">
      <c r="A364" s="371" t="s">
        <v>4732</v>
      </c>
      <c r="B364" s="372" t="s">
        <v>2177</v>
      </c>
      <c r="C364" s="373" t="s">
        <v>4208</v>
      </c>
      <c r="D364" s="372" t="s">
        <v>4467</v>
      </c>
      <c r="E364" s="372" t="s">
        <v>2875</v>
      </c>
      <c r="F364" s="372" t="s">
        <v>11693</v>
      </c>
      <c r="G364" s="372"/>
    </row>
    <row r="365" spans="1:7" ht="16.5">
      <c r="A365" s="372" t="s">
        <v>11837</v>
      </c>
      <c r="B365" s="372" t="s">
        <v>11838</v>
      </c>
      <c r="C365" s="373" t="s">
        <v>4735</v>
      </c>
      <c r="D365" s="372" t="s">
        <v>11839</v>
      </c>
      <c r="E365" s="372" t="s">
        <v>3095</v>
      </c>
      <c r="F365" s="372" t="s">
        <v>11694</v>
      </c>
      <c r="G365" s="372"/>
    </row>
    <row r="366" spans="1:7" ht="16.5">
      <c r="A366" s="372" t="s">
        <v>11840</v>
      </c>
      <c r="B366" s="372" t="s">
        <v>11841</v>
      </c>
      <c r="C366" s="373" t="s">
        <v>4737</v>
      </c>
      <c r="D366" s="372" t="s">
        <v>11842</v>
      </c>
      <c r="E366" s="372" t="s">
        <v>3095</v>
      </c>
      <c r="F366" s="372" t="s">
        <v>11695</v>
      </c>
      <c r="G366" s="372"/>
    </row>
    <row r="367" spans="1:7" ht="16.5">
      <c r="A367" s="372" t="s">
        <v>11840</v>
      </c>
      <c r="B367" s="372" t="s">
        <v>11843</v>
      </c>
      <c r="C367" s="373" t="s">
        <v>4739</v>
      </c>
      <c r="D367" s="372" t="s">
        <v>11844</v>
      </c>
      <c r="E367" s="372" t="s">
        <v>3095</v>
      </c>
      <c r="F367" s="372" t="s">
        <v>11694</v>
      </c>
      <c r="G367" s="372"/>
    </row>
    <row r="368" spans="1:7" ht="16.5">
      <c r="A368" s="372" t="s">
        <v>11837</v>
      </c>
      <c r="B368" s="372" t="s">
        <v>11843</v>
      </c>
      <c r="C368" s="373" t="s">
        <v>4741</v>
      </c>
      <c r="D368" s="372" t="s">
        <v>11781</v>
      </c>
      <c r="E368" s="372" t="s">
        <v>3095</v>
      </c>
      <c r="F368" s="372" t="s">
        <v>11695</v>
      </c>
      <c r="G368" s="372"/>
    </row>
    <row r="369" spans="1:7" ht="16.5">
      <c r="A369" s="372" t="s">
        <v>11837</v>
      </c>
      <c r="B369" s="372" t="s">
        <v>11843</v>
      </c>
      <c r="C369" s="373" t="s">
        <v>4188</v>
      </c>
      <c r="D369" s="372" t="s">
        <v>4742</v>
      </c>
      <c r="E369" s="372" t="s">
        <v>3095</v>
      </c>
      <c r="F369" s="372" t="s">
        <v>11693</v>
      </c>
      <c r="G369" s="372"/>
    </row>
    <row r="370" spans="1:7" ht="16.5">
      <c r="A370" s="372" t="s">
        <v>11840</v>
      </c>
      <c r="B370" s="372" t="s">
        <v>11841</v>
      </c>
      <c r="C370" s="373" t="s">
        <v>2219</v>
      </c>
      <c r="D370" s="372" t="s">
        <v>11845</v>
      </c>
      <c r="E370" s="372" t="s">
        <v>3095</v>
      </c>
      <c r="F370" s="372" t="s">
        <v>11693</v>
      </c>
      <c r="G370" s="372"/>
    </row>
    <row r="371" spans="1:7" ht="16.5">
      <c r="A371" s="372" t="s">
        <v>11846</v>
      </c>
      <c r="B371" s="372" t="s">
        <v>11847</v>
      </c>
      <c r="C371" s="373" t="s">
        <v>2219</v>
      </c>
      <c r="D371" s="372" t="s">
        <v>11848</v>
      </c>
      <c r="E371" s="372" t="s">
        <v>11849</v>
      </c>
      <c r="F371" s="372" t="s">
        <v>11693</v>
      </c>
      <c r="G371" s="372"/>
    </row>
    <row r="372" spans="1:7" ht="16.5">
      <c r="A372" s="372" t="s">
        <v>11846</v>
      </c>
      <c r="B372" s="372" t="s">
        <v>11850</v>
      </c>
      <c r="C372" s="373" t="s">
        <v>2213</v>
      </c>
      <c r="D372" s="372" t="s">
        <v>11851</v>
      </c>
      <c r="E372" s="372" t="s">
        <v>11852</v>
      </c>
      <c r="F372" s="372" t="s">
        <v>11695</v>
      </c>
      <c r="G372" s="372"/>
    </row>
    <row r="373" spans="1:7" ht="16.5">
      <c r="A373" s="372" t="s">
        <v>11853</v>
      </c>
      <c r="B373" s="372" t="s">
        <v>11854</v>
      </c>
      <c r="C373" s="372" t="s">
        <v>4261</v>
      </c>
      <c r="D373" s="372" t="s">
        <v>11855</v>
      </c>
      <c r="E373" s="372"/>
      <c r="F373" s="372" t="s">
        <v>11697</v>
      </c>
      <c r="G373" s="372"/>
    </row>
    <row r="374" spans="1:7" ht="16.5">
      <c r="A374" s="372" t="s">
        <v>11856</v>
      </c>
      <c r="B374" s="372" t="s">
        <v>11857</v>
      </c>
      <c r="C374" s="372" t="s">
        <v>4156</v>
      </c>
      <c r="D374" s="372" t="s">
        <v>11858</v>
      </c>
      <c r="E374" s="372"/>
      <c r="F374" s="372" t="s">
        <v>11699</v>
      </c>
      <c r="G374" s="372"/>
    </row>
    <row r="375" spans="1:7" ht="16.5">
      <c r="A375" s="372" t="s">
        <v>11853</v>
      </c>
      <c r="B375" s="372" t="s">
        <v>11854</v>
      </c>
      <c r="C375" s="372" t="s">
        <v>4159</v>
      </c>
      <c r="D375" s="372" t="s">
        <v>11859</v>
      </c>
      <c r="E375" s="372"/>
      <c r="F375" s="372" t="s">
        <v>11701</v>
      </c>
      <c r="G375" s="372"/>
    </row>
    <row r="376" spans="1:7" ht="16.5">
      <c r="A376" s="372" t="s">
        <v>11853</v>
      </c>
      <c r="B376" s="372" t="s">
        <v>11860</v>
      </c>
      <c r="C376" s="372" t="s">
        <v>2223</v>
      </c>
      <c r="D376" s="372" t="s">
        <v>11861</v>
      </c>
      <c r="E376" s="372"/>
      <c r="F376" s="372" t="s">
        <v>11697</v>
      </c>
      <c r="G376" s="372"/>
    </row>
    <row r="377" spans="1:7" ht="16.5">
      <c r="A377" s="372" t="s">
        <v>11862</v>
      </c>
      <c r="B377" s="372" t="s">
        <v>11863</v>
      </c>
      <c r="C377" s="372" t="s">
        <v>4085</v>
      </c>
      <c r="D377" s="372" t="s">
        <v>11864</v>
      </c>
      <c r="E377" s="372"/>
      <c r="F377" s="372" t="s">
        <v>11697</v>
      </c>
      <c r="G377" s="372"/>
    </row>
    <row r="378" spans="1:7" ht="16.5">
      <c r="A378" s="372" t="s">
        <v>11865</v>
      </c>
      <c r="B378" s="372" t="s">
        <v>11860</v>
      </c>
      <c r="C378" s="372" t="s">
        <v>4090</v>
      </c>
      <c r="D378" s="372" t="s">
        <v>11866</v>
      </c>
      <c r="E378" s="372"/>
      <c r="F378" s="372" t="s">
        <v>11697</v>
      </c>
      <c r="G378" s="372"/>
    </row>
    <row r="379" spans="1:7" ht="16.5">
      <c r="A379" s="372" t="s">
        <v>11856</v>
      </c>
      <c r="B379" s="372" t="s">
        <v>11857</v>
      </c>
      <c r="C379" s="372" t="s">
        <v>4268</v>
      </c>
      <c r="D379" s="372" t="s">
        <v>4757</v>
      </c>
      <c r="E379" s="372"/>
      <c r="F379" s="372" t="s">
        <v>11697</v>
      </c>
      <c r="G379" s="372"/>
    </row>
    <row r="380" spans="1:7" ht="16.5">
      <c r="A380" s="372" t="s">
        <v>11862</v>
      </c>
      <c r="B380" s="372" t="s">
        <v>11854</v>
      </c>
      <c r="C380" s="372" t="s">
        <v>4100</v>
      </c>
      <c r="D380" s="372" t="s">
        <v>11867</v>
      </c>
      <c r="E380" s="372"/>
      <c r="F380" s="372" t="s">
        <v>11699</v>
      </c>
      <c r="G380" s="372"/>
    </row>
    <row r="381" spans="1:7" ht="16.5">
      <c r="A381" s="372" t="s">
        <v>11865</v>
      </c>
      <c r="B381" s="372" t="s">
        <v>11860</v>
      </c>
      <c r="C381" s="372" t="s">
        <v>4101</v>
      </c>
      <c r="D381" s="372" t="s">
        <v>11868</v>
      </c>
      <c r="E381" s="372"/>
      <c r="F381" s="372" t="s">
        <v>11701</v>
      </c>
      <c r="G381" s="372"/>
    </row>
    <row r="382" spans="1:7" ht="16.5">
      <c r="A382" s="372" t="s">
        <v>11856</v>
      </c>
      <c r="B382" s="372" t="s">
        <v>11857</v>
      </c>
      <c r="C382" s="372" t="s">
        <v>4104</v>
      </c>
      <c r="D382" s="372" t="s">
        <v>4760</v>
      </c>
      <c r="E382" s="372"/>
      <c r="F382" s="372" t="s">
        <v>11697</v>
      </c>
      <c r="G382" s="372"/>
    </row>
    <row r="383" spans="1:7" ht="16.5">
      <c r="A383" s="372" t="s">
        <v>11853</v>
      </c>
      <c r="B383" s="372" t="s">
        <v>11854</v>
      </c>
      <c r="C383" s="372" t="s">
        <v>4108</v>
      </c>
      <c r="D383" s="372" t="s">
        <v>11869</v>
      </c>
      <c r="E383" s="372"/>
      <c r="F383" s="372" t="s">
        <v>11697</v>
      </c>
      <c r="G383" s="372"/>
    </row>
    <row r="384" spans="1:7" ht="16.5">
      <c r="A384" s="372" t="s">
        <v>11862</v>
      </c>
      <c r="B384" s="372" t="s">
        <v>11854</v>
      </c>
      <c r="C384" s="372" t="s">
        <v>2225</v>
      </c>
      <c r="D384" s="372" t="s">
        <v>11870</v>
      </c>
      <c r="E384" s="372"/>
      <c r="F384" s="372" t="s">
        <v>11701</v>
      </c>
      <c r="G384" s="372"/>
    </row>
    <row r="385" spans="1:7" ht="16.5">
      <c r="A385" s="372" t="s">
        <v>11865</v>
      </c>
      <c r="B385" s="372" t="s">
        <v>11854</v>
      </c>
      <c r="C385" s="372" t="s">
        <v>4110</v>
      </c>
      <c r="D385" s="372" t="s">
        <v>11871</v>
      </c>
      <c r="E385" s="372"/>
      <c r="F385" s="372" t="s">
        <v>11701</v>
      </c>
      <c r="G385" s="372"/>
    </row>
    <row r="386" spans="1:7" ht="16.5">
      <c r="A386" s="372" t="s">
        <v>11865</v>
      </c>
      <c r="B386" s="372" t="s">
        <v>11854</v>
      </c>
      <c r="C386" s="372" t="s">
        <v>3833</v>
      </c>
      <c r="D386" s="372" t="s">
        <v>11872</v>
      </c>
      <c r="E386" s="372"/>
      <c r="F386" s="372" t="s">
        <v>11697</v>
      </c>
      <c r="G386" s="372"/>
    </row>
    <row r="387" spans="1:7" ht="16.5">
      <c r="A387" s="372" t="s">
        <v>11856</v>
      </c>
      <c r="B387" s="372" t="s">
        <v>11860</v>
      </c>
      <c r="C387" s="372" t="s">
        <v>3834</v>
      </c>
      <c r="D387" s="372" t="s">
        <v>11873</v>
      </c>
      <c r="E387" s="372"/>
      <c r="F387" s="372" t="s">
        <v>11697</v>
      </c>
      <c r="G387" s="372"/>
    </row>
    <row r="388" spans="1:7" ht="16.5">
      <c r="A388" s="372" t="s">
        <v>11853</v>
      </c>
      <c r="B388" s="372" t="s">
        <v>11857</v>
      </c>
      <c r="C388" s="372" t="s">
        <v>3837</v>
      </c>
      <c r="D388" s="372" t="s">
        <v>11874</v>
      </c>
      <c r="E388" s="372"/>
      <c r="F388" s="372" t="s">
        <v>11730</v>
      </c>
      <c r="G388" s="372"/>
    </row>
    <row r="389" spans="1:7" ht="16.5">
      <c r="A389" s="372" t="s">
        <v>11856</v>
      </c>
      <c r="B389" s="372" t="s">
        <v>11857</v>
      </c>
      <c r="C389" s="372" t="s">
        <v>3843</v>
      </c>
      <c r="D389" s="372" t="s">
        <v>11875</v>
      </c>
      <c r="E389" s="372"/>
      <c r="F389" s="372" t="s">
        <v>11697</v>
      </c>
      <c r="G389" s="372"/>
    </row>
    <row r="390" spans="1:7" ht="16.5">
      <c r="A390" s="372" t="s">
        <v>11856</v>
      </c>
      <c r="B390" s="372" t="s">
        <v>11857</v>
      </c>
      <c r="C390" s="372" t="s">
        <v>4285</v>
      </c>
      <c r="D390" s="372" t="s">
        <v>11876</v>
      </c>
      <c r="E390" s="372"/>
      <c r="F390" s="372" t="s">
        <v>11697</v>
      </c>
      <c r="G390" s="372"/>
    </row>
    <row r="391" spans="1:7" ht="16.5">
      <c r="A391" s="372" t="s">
        <v>11862</v>
      </c>
      <c r="B391" s="372" t="s">
        <v>11854</v>
      </c>
      <c r="C391" s="372" t="s">
        <v>4287</v>
      </c>
      <c r="D391" s="372" t="s">
        <v>11877</v>
      </c>
      <c r="E391" s="372"/>
      <c r="F391" s="372" t="s">
        <v>11697</v>
      </c>
      <c r="G391" s="372"/>
    </row>
    <row r="392" spans="1:7" ht="16.5">
      <c r="A392" s="372" t="s">
        <v>11856</v>
      </c>
      <c r="B392" s="372" t="s">
        <v>11860</v>
      </c>
      <c r="C392" s="372" t="s">
        <v>4289</v>
      </c>
      <c r="D392" s="372" t="s">
        <v>11878</v>
      </c>
      <c r="E392" s="372"/>
      <c r="F392" s="372" t="s">
        <v>11699</v>
      </c>
      <c r="G392" s="372"/>
    </row>
    <row r="393" spans="1:7" ht="16.5">
      <c r="A393" s="372" t="s">
        <v>11856</v>
      </c>
      <c r="B393" s="372" t="s">
        <v>11854</v>
      </c>
      <c r="C393" s="372" t="s">
        <v>4291</v>
      </c>
      <c r="D393" s="372" t="s">
        <v>11879</v>
      </c>
      <c r="E393" s="372"/>
      <c r="F393" s="372" t="s">
        <v>11701</v>
      </c>
      <c r="G393" s="372"/>
    </row>
    <row r="394" spans="1:7" ht="16.5">
      <c r="A394" s="372" t="s">
        <v>11856</v>
      </c>
      <c r="B394" s="372" t="s">
        <v>11857</v>
      </c>
      <c r="C394" s="372" t="s">
        <v>4293</v>
      </c>
      <c r="D394" s="372" t="s">
        <v>11880</v>
      </c>
      <c r="E394" s="372"/>
      <c r="F394" s="372" t="s">
        <v>11701</v>
      </c>
      <c r="G394" s="372"/>
    </row>
    <row r="395" spans="1:7" ht="16.5">
      <c r="A395" s="372" t="s">
        <v>11865</v>
      </c>
      <c r="B395" s="372" t="s">
        <v>11860</v>
      </c>
      <c r="C395" s="372" t="s">
        <v>4295</v>
      </c>
      <c r="D395" s="372" t="s">
        <v>4773</v>
      </c>
      <c r="E395" s="372"/>
      <c r="F395" s="372" t="s">
        <v>11730</v>
      </c>
      <c r="G395" s="372"/>
    </row>
    <row r="396" spans="1:7" ht="16.5">
      <c r="A396" s="372" t="s">
        <v>11853</v>
      </c>
      <c r="B396" s="372" t="s">
        <v>11863</v>
      </c>
      <c r="C396" s="372" t="s">
        <v>4301</v>
      </c>
      <c r="D396" s="372" t="s">
        <v>11881</v>
      </c>
      <c r="E396" s="372"/>
      <c r="F396" s="372" t="s">
        <v>11697</v>
      </c>
      <c r="G396" s="372"/>
    </row>
    <row r="397" spans="1:7" ht="16.5">
      <c r="A397" s="372" t="s">
        <v>11856</v>
      </c>
      <c r="B397" s="372" t="s">
        <v>11863</v>
      </c>
      <c r="C397" s="372" t="s">
        <v>4303</v>
      </c>
      <c r="D397" s="372" t="s">
        <v>4775</v>
      </c>
      <c r="E397" s="372"/>
      <c r="F397" s="372" t="s">
        <v>11701</v>
      </c>
      <c r="G397" s="372"/>
    </row>
    <row r="398" spans="1:7" ht="16.5">
      <c r="A398" s="372" t="s">
        <v>11862</v>
      </c>
      <c r="B398" s="372" t="s">
        <v>11854</v>
      </c>
      <c r="C398" s="372" t="s">
        <v>4307</v>
      </c>
      <c r="D398" s="372" t="s">
        <v>11882</v>
      </c>
      <c r="E398" s="372"/>
      <c r="F398" s="372" t="s">
        <v>11699</v>
      </c>
      <c r="G398" s="372"/>
    </row>
    <row r="399" spans="1:7" ht="16.5">
      <c r="A399" s="372" t="s">
        <v>11865</v>
      </c>
      <c r="B399" s="372" t="s">
        <v>11854</v>
      </c>
      <c r="C399" s="372" t="s">
        <v>4309</v>
      </c>
      <c r="D399" s="372" t="s">
        <v>11883</v>
      </c>
      <c r="E399" s="372"/>
      <c r="F399" s="372" t="s">
        <v>11697</v>
      </c>
      <c r="G399" s="372"/>
    </row>
    <row r="400" spans="1:7" ht="16.5">
      <c r="A400" s="372" t="s">
        <v>11865</v>
      </c>
      <c r="B400" s="372" t="s">
        <v>11860</v>
      </c>
      <c r="C400" s="372" t="s">
        <v>4778</v>
      </c>
      <c r="D400" s="372" t="s">
        <v>11884</v>
      </c>
      <c r="E400" s="372"/>
      <c r="F400" s="372" t="s">
        <v>11701</v>
      </c>
      <c r="G400" s="372"/>
    </row>
    <row r="401" spans="1:7" ht="16.5">
      <c r="A401" s="372" t="s">
        <v>11865</v>
      </c>
      <c r="B401" s="372" t="s">
        <v>11857</v>
      </c>
      <c r="C401" s="372" t="s">
        <v>4311</v>
      </c>
      <c r="D401" s="372" t="s">
        <v>11885</v>
      </c>
      <c r="E401" s="372"/>
      <c r="F401" s="372" t="s">
        <v>11699</v>
      </c>
      <c r="G401" s="372"/>
    </row>
    <row r="402" spans="1:7" ht="16.5">
      <c r="A402" s="372" t="s">
        <v>11862</v>
      </c>
      <c r="B402" s="372" t="s">
        <v>11860</v>
      </c>
      <c r="C402" s="372" t="s">
        <v>4313</v>
      </c>
      <c r="D402" s="372" t="s">
        <v>11886</v>
      </c>
      <c r="E402" s="372"/>
      <c r="F402" s="372" t="s">
        <v>11699</v>
      </c>
      <c r="G402" s="372"/>
    </row>
    <row r="403" spans="1:7" ht="16.5">
      <c r="A403" s="372" t="s">
        <v>11856</v>
      </c>
      <c r="B403" s="372" t="s">
        <v>11860</v>
      </c>
      <c r="C403" s="372" t="s">
        <v>4315</v>
      </c>
      <c r="D403" s="372" t="s">
        <v>11887</v>
      </c>
      <c r="E403" s="372"/>
      <c r="F403" s="372" t="s">
        <v>11701</v>
      </c>
      <c r="G403" s="372"/>
    </row>
    <row r="404" spans="1:7" ht="16.5">
      <c r="A404" s="372" t="s">
        <v>11856</v>
      </c>
      <c r="B404" s="372" t="s">
        <v>11863</v>
      </c>
      <c r="C404" s="372" t="s">
        <v>4317</v>
      </c>
      <c r="D404" s="372" t="s">
        <v>11888</v>
      </c>
      <c r="E404" s="372"/>
      <c r="F404" s="372" t="s">
        <v>11697</v>
      </c>
      <c r="G404" s="372"/>
    </row>
    <row r="405" spans="1:7" ht="16.5">
      <c r="A405" s="372" t="s">
        <v>11862</v>
      </c>
      <c r="B405" s="372" t="s">
        <v>11857</v>
      </c>
      <c r="C405" s="372" t="s">
        <v>4319</v>
      </c>
      <c r="D405" s="372" t="s">
        <v>11889</v>
      </c>
      <c r="E405" s="372"/>
      <c r="F405" s="372" t="s">
        <v>11697</v>
      </c>
      <c r="G405" s="372"/>
    </row>
    <row r="406" spans="1:7" ht="16.5">
      <c r="A406" s="372" t="s">
        <v>11865</v>
      </c>
      <c r="B406" s="372" t="s">
        <v>11854</v>
      </c>
      <c r="C406" s="372" t="s">
        <v>4323</v>
      </c>
      <c r="D406" s="372" t="s">
        <v>11890</v>
      </c>
      <c r="E406" s="372"/>
      <c r="F406" s="372" t="s">
        <v>11697</v>
      </c>
      <c r="G406" s="372"/>
    </row>
    <row r="407" spans="1:7" ht="16.5">
      <c r="A407" s="372" t="s">
        <v>11862</v>
      </c>
      <c r="B407" s="372" t="s">
        <v>11854</v>
      </c>
      <c r="C407" s="372" t="s">
        <v>4325</v>
      </c>
      <c r="D407" s="372" t="s">
        <v>11891</v>
      </c>
      <c r="E407" s="372"/>
      <c r="F407" s="372" t="s">
        <v>11701</v>
      </c>
      <c r="G407" s="372"/>
    </row>
    <row r="408" spans="1:7" ht="16.5">
      <c r="A408" s="372" t="s">
        <v>11856</v>
      </c>
      <c r="B408" s="372" t="s">
        <v>11857</v>
      </c>
      <c r="C408" s="372" t="s">
        <v>4327</v>
      </c>
      <c r="D408" s="372" t="s">
        <v>11892</v>
      </c>
      <c r="E408" s="372"/>
      <c r="F408" s="372" t="s">
        <v>11697</v>
      </c>
      <c r="G408" s="372"/>
    </row>
    <row r="409" spans="1:7" ht="16.5">
      <c r="A409" s="372" t="s">
        <v>11862</v>
      </c>
      <c r="B409" s="372" t="s">
        <v>11863</v>
      </c>
      <c r="C409" s="372" t="s">
        <v>4329</v>
      </c>
      <c r="D409" s="372" t="s">
        <v>11893</v>
      </c>
      <c r="E409" s="372"/>
      <c r="F409" s="372" t="s">
        <v>11697</v>
      </c>
      <c r="G409" s="372"/>
    </row>
    <row r="410" spans="1:7" ht="16.5">
      <c r="A410" s="372" t="s">
        <v>11865</v>
      </c>
      <c r="B410" s="372" t="s">
        <v>11860</v>
      </c>
      <c r="C410" s="372" t="s">
        <v>4331</v>
      </c>
      <c r="D410" s="372" t="s">
        <v>11894</v>
      </c>
      <c r="E410" s="372"/>
      <c r="F410" s="372" t="s">
        <v>11699</v>
      </c>
      <c r="G410" s="372"/>
    </row>
    <row r="411" spans="1:7" ht="16.5">
      <c r="A411" s="372" t="s">
        <v>11862</v>
      </c>
      <c r="B411" s="372" t="s">
        <v>11857</v>
      </c>
      <c r="C411" s="372" t="s">
        <v>4790</v>
      </c>
      <c r="D411" s="372" t="s">
        <v>11895</v>
      </c>
      <c r="E411" s="372"/>
      <c r="F411" s="372" t="s">
        <v>11701</v>
      </c>
      <c r="G411" s="372"/>
    </row>
    <row r="412" spans="1:7" ht="16.5">
      <c r="A412" s="372" t="s">
        <v>11865</v>
      </c>
      <c r="B412" s="372" t="s">
        <v>11857</v>
      </c>
      <c r="C412" s="372" t="s">
        <v>4792</v>
      </c>
      <c r="D412" s="372" t="s">
        <v>11896</v>
      </c>
      <c r="E412" s="372"/>
      <c r="F412" s="372" t="s">
        <v>11701</v>
      </c>
      <c r="G412" s="372"/>
    </row>
    <row r="413" spans="1:7" ht="16.5">
      <c r="A413" s="372" t="s">
        <v>11897</v>
      </c>
      <c r="B413" s="372" t="s">
        <v>2322</v>
      </c>
      <c r="C413" s="373" t="s">
        <v>4188</v>
      </c>
      <c r="D413" s="372" t="s">
        <v>4795</v>
      </c>
      <c r="E413" s="372" t="s">
        <v>2658</v>
      </c>
      <c r="F413" s="372" t="s">
        <v>11741</v>
      </c>
      <c r="G413" s="372"/>
    </row>
    <row r="414" spans="1:7" ht="16.5">
      <c r="A414" s="372" t="s">
        <v>11898</v>
      </c>
      <c r="B414" s="372" t="s">
        <v>2322</v>
      </c>
      <c r="C414" s="373" t="s">
        <v>2219</v>
      </c>
      <c r="D414" s="372" t="s">
        <v>4796</v>
      </c>
      <c r="E414" s="372" t="s">
        <v>2658</v>
      </c>
      <c r="F414" s="372" t="s">
        <v>11693</v>
      </c>
      <c r="G414" s="372"/>
    </row>
    <row r="415" spans="1:7" ht="16.5">
      <c r="A415" s="372" t="s">
        <v>11898</v>
      </c>
      <c r="B415" s="372" t="s">
        <v>2322</v>
      </c>
      <c r="C415" s="373" t="s">
        <v>2213</v>
      </c>
      <c r="D415" s="372" t="s">
        <v>4797</v>
      </c>
      <c r="E415" s="372" t="s">
        <v>2658</v>
      </c>
      <c r="F415" s="372" t="s">
        <v>11693</v>
      </c>
      <c r="G415" s="372"/>
    </row>
    <row r="416" spans="1:7" ht="16.5">
      <c r="A416" s="372" t="s">
        <v>11898</v>
      </c>
      <c r="B416" s="372" t="s">
        <v>2322</v>
      </c>
      <c r="C416" s="373" t="s">
        <v>4079</v>
      </c>
      <c r="D416" s="372" t="s">
        <v>4798</v>
      </c>
      <c r="E416" s="372" t="s">
        <v>2658</v>
      </c>
      <c r="F416" s="372" t="s">
        <v>11695</v>
      </c>
      <c r="G416" s="372"/>
    </row>
    <row r="417" spans="1:7" ht="16.5">
      <c r="A417" s="372" t="s">
        <v>11897</v>
      </c>
      <c r="B417" s="372" t="s">
        <v>2322</v>
      </c>
      <c r="C417" s="373" t="s">
        <v>4080</v>
      </c>
      <c r="D417" s="372" t="s">
        <v>4799</v>
      </c>
      <c r="E417" s="372" t="s">
        <v>2658</v>
      </c>
      <c r="F417" s="372" t="s">
        <v>11694</v>
      </c>
      <c r="G417" s="372"/>
    </row>
    <row r="418" spans="1:7" ht="16.5">
      <c r="A418" s="372" t="s">
        <v>11898</v>
      </c>
      <c r="B418" s="372" t="s">
        <v>2322</v>
      </c>
      <c r="C418" s="373" t="s">
        <v>4081</v>
      </c>
      <c r="D418" s="372" t="s">
        <v>4800</v>
      </c>
      <c r="E418" s="372" t="s">
        <v>2658</v>
      </c>
      <c r="F418" s="372" t="s">
        <v>11695</v>
      </c>
      <c r="G418" s="372"/>
    </row>
    <row r="419" spans="1:7" ht="16.5">
      <c r="A419" s="372" t="s">
        <v>11897</v>
      </c>
      <c r="B419" s="372" t="s">
        <v>2322</v>
      </c>
      <c r="C419" s="373" t="s">
        <v>4082</v>
      </c>
      <c r="D419" s="372" t="s">
        <v>4801</v>
      </c>
      <c r="E419" s="372" t="s">
        <v>2658</v>
      </c>
      <c r="F419" s="372" t="s">
        <v>11695</v>
      </c>
      <c r="G419" s="372"/>
    </row>
    <row r="420" spans="1:7" ht="16.5">
      <c r="A420" s="372" t="s">
        <v>4802</v>
      </c>
      <c r="B420" s="372" t="s">
        <v>2376</v>
      </c>
      <c r="C420" s="373" t="s">
        <v>4188</v>
      </c>
      <c r="D420" s="372" t="s">
        <v>4367</v>
      </c>
      <c r="E420" s="372" t="s">
        <v>3027</v>
      </c>
      <c r="F420" s="372" t="s">
        <v>11694</v>
      </c>
      <c r="G420" s="372"/>
    </row>
    <row r="421" spans="1:7" ht="16.5">
      <c r="A421" s="372" t="s">
        <v>4802</v>
      </c>
      <c r="B421" s="372" t="s">
        <v>2376</v>
      </c>
      <c r="C421" s="373" t="s">
        <v>2219</v>
      </c>
      <c r="D421" s="372" t="s">
        <v>4803</v>
      </c>
      <c r="E421" s="372" t="s">
        <v>3027</v>
      </c>
      <c r="F421" s="372" t="s">
        <v>11741</v>
      </c>
      <c r="G421" s="372"/>
    </row>
    <row r="422" spans="1:7" ht="16.5">
      <c r="A422" s="372" t="s">
        <v>4802</v>
      </c>
      <c r="B422" s="372" t="s">
        <v>2376</v>
      </c>
      <c r="C422" s="373" t="s">
        <v>2213</v>
      </c>
      <c r="D422" s="372" t="s">
        <v>4804</v>
      </c>
      <c r="E422" s="372" t="s">
        <v>3027</v>
      </c>
      <c r="F422" s="372" t="s">
        <v>11741</v>
      </c>
      <c r="G422" s="372"/>
    </row>
    <row r="423" spans="1:7" ht="16.5">
      <c r="A423" s="372" t="s">
        <v>4802</v>
      </c>
      <c r="B423" s="372" t="s">
        <v>2376</v>
      </c>
      <c r="C423" s="373" t="s">
        <v>4079</v>
      </c>
      <c r="D423" s="372" t="s">
        <v>4805</v>
      </c>
      <c r="E423" s="372" t="s">
        <v>3027</v>
      </c>
      <c r="F423" s="372" t="s">
        <v>11695</v>
      </c>
      <c r="G423" s="372"/>
    </row>
    <row r="424" spans="1:7" ht="16.5">
      <c r="A424" s="372" t="s">
        <v>4802</v>
      </c>
      <c r="B424" s="372" t="s">
        <v>2376</v>
      </c>
      <c r="C424" s="373" t="s">
        <v>4080</v>
      </c>
      <c r="D424" s="372" t="s">
        <v>4806</v>
      </c>
      <c r="E424" s="372" t="s">
        <v>3027</v>
      </c>
      <c r="F424" s="372" t="s">
        <v>11695</v>
      </c>
      <c r="G424" s="372"/>
    </row>
    <row r="425" spans="1:7" ht="16.5">
      <c r="A425" s="372" t="s">
        <v>4802</v>
      </c>
      <c r="B425" s="372" t="s">
        <v>2376</v>
      </c>
      <c r="C425" s="373" t="s">
        <v>4081</v>
      </c>
      <c r="D425" s="372" t="s">
        <v>4807</v>
      </c>
      <c r="E425" s="372" t="s">
        <v>3027</v>
      </c>
      <c r="F425" s="372" t="s">
        <v>11693</v>
      </c>
      <c r="G425" s="372"/>
    </row>
    <row r="426" spans="1:7" ht="16.5">
      <c r="A426" s="372" t="s">
        <v>4802</v>
      </c>
      <c r="B426" s="372" t="s">
        <v>2376</v>
      </c>
      <c r="C426" s="373" t="s">
        <v>11899</v>
      </c>
      <c r="D426" s="372" t="s">
        <v>4177</v>
      </c>
      <c r="E426" s="372" t="s">
        <v>3027</v>
      </c>
      <c r="F426" s="372" t="s">
        <v>11741</v>
      </c>
      <c r="G426" s="372"/>
    </row>
    <row r="427" spans="1:7" ht="16.5">
      <c r="A427" s="372" t="s">
        <v>4802</v>
      </c>
      <c r="B427" s="372" t="s">
        <v>2376</v>
      </c>
      <c r="C427" s="373" t="s">
        <v>4083</v>
      </c>
      <c r="D427" s="372" t="s">
        <v>4809</v>
      </c>
      <c r="E427" s="372" t="s">
        <v>3027</v>
      </c>
      <c r="F427" s="372" t="s">
        <v>11694</v>
      </c>
      <c r="G427" s="372"/>
    </row>
    <row r="428" spans="1:7" ht="16.5">
      <c r="A428" s="372" t="s">
        <v>4802</v>
      </c>
      <c r="B428" s="372" t="s">
        <v>2376</v>
      </c>
      <c r="C428" s="373" t="s">
        <v>2216</v>
      </c>
      <c r="D428" s="372" t="s">
        <v>4810</v>
      </c>
      <c r="E428" s="372" t="s">
        <v>3027</v>
      </c>
      <c r="F428" s="372" t="s">
        <v>11693</v>
      </c>
      <c r="G428" s="372"/>
    </row>
    <row r="429" spans="1:7" ht="16.5">
      <c r="A429" s="372" t="s">
        <v>4802</v>
      </c>
      <c r="B429" s="372" t="s">
        <v>2376</v>
      </c>
      <c r="C429" s="373" t="s">
        <v>4084</v>
      </c>
      <c r="D429" s="372" t="s">
        <v>4811</v>
      </c>
      <c r="E429" s="372" t="s">
        <v>3027</v>
      </c>
      <c r="F429" s="372" t="s">
        <v>11693</v>
      </c>
      <c r="G429" s="372"/>
    </row>
    <row r="430" spans="1:7" ht="16.5">
      <c r="A430" s="371" t="s">
        <v>4812</v>
      </c>
      <c r="B430" s="372" t="s">
        <v>11900</v>
      </c>
      <c r="C430" s="373" t="s">
        <v>2219</v>
      </c>
      <c r="D430" s="372" t="s">
        <v>4814</v>
      </c>
      <c r="E430" s="372" t="s">
        <v>2845</v>
      </c>
      <c r="F430" s="372" t="s">
        <v>11695</v>
      </c>
      <c r="G430" s="372"/>
    </row>
    <row r="431" spans="1:7" ht="16.5">
      <c r="A431" s="371" t="s">
        <v>4812</v>
      </c>
      <c r="B431" s="372" t="s">
        <v>2844</v>
      </c>
      <c r="C431" s="373" t="s">
        <v>2213</v>
      </c>
      <c r="D431" s="372" t="s">
        <v>4815</v>
      </c>
      <c r="E431" s="372" t="s">
        <v>2845</v>
      </c>
      <c r="F431" s="372" t="s">
        <v>11693</v>
      </c>
      <c r="G431" s="372"/>
    </row>
    <row r="432" spans="1:7" ht="16.5">
      <c r="A432" s="371" t="s">
        <v>4812</v>
      </c>
      <c r="B432" s="372" t="s">
        <v>2844</v>
      </c>
      <c r="C432" s="373" t="s">
        <v>4079</v>
      </c>
      <c r="D432" s="372" t="s">
        <v>4816</v>
      </c>
      <c r="E432" s="372" t="s">
        <v>2845</v>
      </c>
      <c r="F432" s="372" t="s">
        <v>11695</v>
      </c>
      <c r="G432" s="372"/>
    </row>
    <row r="433" spans="1:7" ht="16.5">
      <c r="A433" s="371" t="s">
        <v>4812</v>
      </c>
      <c r="B433" s="372" t="s">
        <v>2844</v>
      </c>
      <c r="C433" s="373" t="s">
        <v>4080</v>
      </c>
      <c r="D433" s="372" t="s">
        <v>4817</v>
      </c>
      <c r="E433" s="372" t="s">
        <v>2845</v>
      </c>
      <c r="F433" s="372" t="s">
        <v>11693</v>
      </c>
      <c r="G433" s="372"/>
    </row>
    <row r="434" spans="1:7" ht="16.5">
      <c r="A434" s="371" t="s">
        <v>4812</v>
      </c>
      <c r="B434" s="372" t="s">
        <v>2844</v>
      </c>
      <c r="C434" s="373" t="s">
        <v>4081</v>
      </c>
      <c r="D434" s="372" t="s">
        <v>4818</v>
      </c>
      <c r="E434" s="372" t="s">
        <v>2845</v>
      </c>
      <c r="F434" s="372" t="s">
        <v>11693</v>
      </c>
      <c r="G434" s="372"/>
    </row>
    <row r="435" spans="1:7" ht="16.5">
      <c r="A435" s="371" t="s">
        <v>4812</v>
      </c>
      <c r="B435" s="372" t="s">
        <v>2844</v>
      </c>
      <c r="C435" s="373" t="s">
        <v>4082</v>
      </c>
      <c r="D435" s="372" t="s">
        <v>4819</v>
      </c>
      <c r="E435" s="372" t="s">
        <v>2845</v>
      </c>
      <c r="F435" s="372" t="s">
        <v>11741</v>
      </c>
      <c r="G435" s="372"/>
    </row>
    <row r="436" spans="1:7" ht="16.5">
      <c r="A436" s="371" t="s">
        <v>4812</v>
      </c>
      <c r="B436" s="372" t="s">
        <v>2844</v>
      </c>
      <c r="C436" s="373" t="s">
        <v>4083</v>
      </c>
      <c r="D436" s="372" t="s">
        <v>4820</v>
      </c>
      <c r="E436" s="372" t="s">
        <v>2845</v>
      </c>
      <c r="F436" s="372" t="s">
        <v>11741</v>
      </c>
      <c r="G436" s="372"/>
    </row>
    <row r="437" spans="1:7" ht="16.5">
      <c r="A437" s="371" t="s">
        <v>4821</v>
      </c>
      <c r="B437" s="372" t="s">
        <v>2174</v>
      </c>
      <c r="C437" s="373" t="s">
        <v>4206</v>
      </c>
      <c r="D437" s="372" t="s">
        <v>4466</v>
      </c>
      <c r="E437" s="372" t="s">
        <v>2873</v>
      </c>
      <c r="F437" s="372" t="s">
        <v>11695</v>
      </c>
      <c r="G437" s="372"/>
    </row>
    <row r="438" spans="1:7" ht="16.5">
      <c r="A438" s="371" t="s">
        <v>4821</v>
      </c>
      <c r="B438" s="372" t="s">
        <v>2174</v>
      </c>
      <c r="C438" s="373" t="s">
        <v>4208</v>
      </c>
      <c r="D438" s="372" t="s">
        <v>4467</v>
      </c>
      <c r="E438" s="372" t="s">
        <v>2873</v>
      </c>
      <c r="F438" s="372" t="s">
        <v>11693</v>
      </c>
      <c r="G438" s="372"/>
    </row>
    <row r="439" spans="1:7" ht="16.5">
      <c r="A439" s="371" t="s">
        <v>11901</v>
      </c>
      <c r="B439" s="372" t="s">
        <v>1259</v>
      </c>
      <c r="C439" s="373" t="s">
        <v>4188</v>
      </c>
      <c r="D439" s="372" t="s">
        <v>4823</v>
      </c>
      <c r="E439" s="372" t="s">
        <v>2832</v>
      </c>
      <c r="F439" s="372" t="s">
        <v>11730</v>
      </c>
      <c r="G439" s="372"/>
    </row>
    <row r="440" spans="1:7" ht="16.5">
      <c r="A440" s="371" t="s">
        <v>11902</v>
      </c>
      <c r="B440" s="372" t="s">
        <v>11903</v>
      </c>
      <c r="C440" s="373" t="s">
        <v>2219</v>
      </c>
      <c r="D440" s="372" t="s">
        <v>755</v>
      </c>
      <c r="E440" s="372" t="s">
        <v>2832</v>
      </c>
      <c r="F440" s="372" t="s">
        <v>11697</v>
      </c>
      <c r="G440" s="372"/>
    </row>
    <row r="441" spans="1:7" ht="16.5">
      <c r="A441" s="371" t="s">
        <v>4824</v>
      </c>
      <c r="B441" s="372" t="s">
        <v>1242</v>
      </c>
      <c r="C441" s="373" t="s">
        <v>4825</v>
      </c>
      <c r="D441" s="372" t="s">
        <v>11904</v>
      </c>
      <c r="E441" s="372" t="s">
        <v>2837</v>
      </c>
      <c r="F441" s="372" t="s">
        <v>11701</v>
      </c>
      <c r="G441" s="372"/>
    </row>
    <row r="442" spans="1:7" ht="16.5">
      <c r="A442" s="371" t="s">
        <v>4824</v>
      </c>
      <c r="B442" s="372" t="s">
        <v>1242</v>
      </c>
      <c r="C442" s="373" t="s">
        <v>4206</v>
      </c>
      <c r="D442" s="372" t="s">
        <v>11905</v>
      </c>
      <c r="E442" s="372" t="s">
        <v>2837</v>
      </c>
      <c r="F442" s="372" t="s">
        <v>11697</v>
      </c>
      <c r="G442" s="371"/>
    </row>
    <row r="443" spans="1:7" ht="16.5">
      <c r="A443" s="371" t="s">
        <v>4824</v>
      </c>
      <c r="B443" s="372" t="s">
        <v>1242</v>
      </c>
      <c r="C443" s="373" t="s">
        <v>4208</v>
      </c>
      <c r="D443" s="372" t="s">
        <v>11906</v>
      </c>
      <c r="E443" s="372" t="s">
        <v>2837</v>
      </c>
      <c r="F443" s="372" t="s">
        <v>11699</v>
      </c>
      <c r="G443" s="372"/>
    </row>
    <row r="444" spans="1:7" ht="16.5">
      <c r="A444" s="371" t="s">
        <v>11907</v>
      </c>
      <c r="B444" s="371" t="s">
        <v>11908</v>
      </c>
      <c r="C444" s="373" t="s">
        <v>4188</v>
      </c>
      <c r="D444" s="372" t="s">
        <v>11909</v>
      </c>
      <c r="E444" s="372" t="s">
        <v>2622</v>
      </c>
      <c r="F444" s="372" t="s">
        <v>11693</v>
      </c>
      <c r="G444" s="372"/>
    </row>
    <row r="445" spans="1:7" ht="16.5">
      <c r="A445" s="371" t="s">
        <v>11910</v>
      </c>
      <c r="B445" s="371" t="s">
        <v>11911</v>
      </c>
      <c r="C445" s="373" t="s">
        <v>2219</v>
      </c>
      <c r="D445" s="372" t="s">
        <v>4831</v>
      </c>
      <c r="E445" s="372" t="s">
        <v>2622</v>
      </c>
      <c r="F445" s="372" t="s">
        <v>11693</v>
      </c>
      <c r="G445" s="372"/>
    </row>
    <row r="446" spans="1:7" ht="16.5">
      <c r="A446" s="371" t="s">
        <v>11910</v>
      </c>
      <c r="B446" s="371" t="s">
        <v>11912</v>
      </c>
      <c r="C446" s="373" t="s">
        <v>2213</v>
      </c>
      <c r="D446" s="372" t="s">
        <v>11913</v>
      </c>
      <c r="E446" s="372" t="s">
        <v>2622</v>
      </c>
      <c r="F446" s="372" t="s">
        <v>11695</v>
      </c>
      <c r="G446" s="372"/>
    </row>
    <row r="447" spans="1:7" ht="16.5">
      <c r="A447" s="371" t="s">
        <v>11910</v>
      </c>
      <c r="B447" s="371" t="s">
        <v>11914</v>
      </c>
      <c r="C447" s="373" t="s">
        <v>4079</v>
      </c>
      <c r="D447" s="372" t="s">
        <v>4833</v>
      </c>
      <c r="E447" s="372" t="s">
        <v>2622</v>
      </c>
      <c r="F447" s="372" t="s">
        <v>11695</v>
      </c>
      <c r="G447" s="372"/>
    </row>
    <row r="448" spans="1:7" ht="16.5">
      <c r="A448" s="371" t="s">
        <v>11910</v>
      </c>
      <c r="B448" s="371" t="s">
        <v>11911</v>
      </c>
      <c r="C448" s="373" t="s">
        <v>4080</v>
      </c>
      <c r="D448" s="372" t="s">
        <v>11915</v>
      </c>
      <c r="E448" s="372" t="s">
        <v>2622</v>
      </c>
      <c r="F448" s="372" t="s">
        <v>11695</v>
      </c>
      <c r="G448" s="372"/>
    </row>
    <row r="449" spans="1:7" ht="16.5">
      <c r="A449" s="371" t="s">
        <v>4835</v>
      </c>
      <c r="B449" s="372" t="s">
        <v>4836</v>
      </c>
      <c r="C449" s="373" t="s">
        <v>4188</v>
      </c>
      <c r="D449" s="372" t="s">
        <v>11916</v>
      </c>
      <c r="E449" s="372" t="s">
        <v>2840</v>
      </c>
      <c r="F449" s="372" t="s">
        <v>11697</v>
      </c>
      <c r="G449" s="372" t="s">
        <v>4838</v>
      </c>
    </row>
    <row r="450" spans="1:7" ht="16.5">
      <c r="A450" s="371" t="s">
        <v>11917</v>
      </c>
      <c r="B450" s="372" t="s">
        <v>4836</v>
      </c>
      <c r="C450" s="373" t="s">
        <v>2219</v>
      </c>
      <c r="D450" s="372" t="s">
        <v>750</v>
      </c>
      <c r="E450" s="372" t="s">
        <v>2840</v>
      </c>
      <c r="F450" s="372" t="s">
        <v>11699</v>
      </c>
      <c r="G450" s="372" t="s">
        <v>11918</v>
      </c>
    </row>
    <row r="451" spans="1:7" s="391" customFormat="1" ht="16.5">
      <c r="A451" s="371" t="s">
        <v>11919</v>
      </c>
      <c r="B451" s="372" t="s">
        <v>3202</v>
      </c>
      <c r="C451" s="373" t="s">
        <v>2219</v>
      </c>
      <c r="D451" s="372" t="s">
        <v>4842</v>
      </c>
      <c r="E451" s="372" t="s">
        <v>4843</v>
      </c>
      <c r="F451" s="372" t="s">
        <v>11695</v>
      </c>
      <c r="G451" s="372"/>
    </row>
    <row r="452" spans="1:7" s="391" customFormat="1" ht="16.5">
      <c r="A452" s="371" t="s">
        <v>11920</v>
      </c>
      <c r="B452" s="372" t="s">
        <v>3202</v>
      </c>
      <c r="C452" s="373" t="s">
        <v>2213</v>
      </c>
      <c r="D452" s="372" t="s">
        <v>4844</v>
      </c>
      <c r="E452" s="372" t="s">
        <v>4843</v>
      </c>
      <c r="F452" s="372" t="s">
        <v>11693</v>
      </c>
      <c r="G452" s="372"/>
    </row>
    <row r="453" spans="1:7" s="391" customFormat="1" ht="16.5">
      <c r="A453" s="384" t="s">
        <v>4845</v>
      </c>
      <c r="B453" s="372" t="s">
        <v>1732</v>
      </c>
      <c r="C453" s="373" t="s">
        <v>2219</v>
      </c>
      <c r="D453" s="372" t="s">
        <v>11921</v>
      </c>
      <c r="E453" s="372" t="s">
        <v>3061</v>
      </c>
      <c r="F453" s="372" t="s">
        <v>11693</v>
      </c>
      <c r="G453" s="372"/>
    </row>
    <row r="454" spans="1:7" s="391" customFormat="1" ht="16.5">
      <c r="A454" s="384" t="s">
        <v>4846</v>
      </c>
      <c r="B454" s="372" t="s">
        <v>2530</v>
      </c>
      <c r="C454" s="373" t="s">
        <v>4206</v>
      </c>
      <c r="D454" s="372" t="s">
        <v>4847</v>
      </c>
      <c r="E454" s="372" t="s">
        <v>3070</v>
      </c>
      <c r="F454" s="372" t="s">
        <v>11694</v>
      </c>
      <c r="G454" s="372"/>
    </row>
    <row r="455" spans="1:7" s="391" customFormat="1" ht="16.5">
      <c r="A455" s="384" t="s">
        <v>4846</v>
      </c>
      <c r="B455" s="372" t="s">
        <v>2530</v>
      </c>
      <c r="C455" s="373" t="s">
        <v>4208</v>
      </c>
      <c r="D455" s="372" t="s">
        <v>4848</v>
      </c>
      <c r="E455" s="372" t="s">
        <v>3070</v>
      </c>
      <c r="F455" s="372" t="s">
        <v>11741</v>
      </c>
      <c r="G455" s="372"/>
    </row>
    <row r="456" spans="1:7" s="391" customFormat="1" ht="16.5">
      <c r="A456" s="372" t="s">
        <v>11922</v>
      </c>
      <c r="B456" s="372" t="s">
        <v>11923</v>
      </c>
      <c r="C456" s="373" t="s">
        <v>2219</v>
      </c>
      <c r="D456" s="372" t="s">
        <v>4850</v>
      </c>
      <c r="E456" s="372" t="s">
        <v>3042</v>
      </c>
      <c r="F456" s="372" t="s">
        <v>11741</v>
      </c>
      <c r="G456" s="372"/>
    </row>
    <row r="457" spans="1:7" s="391" customFormat="1" ht="16.5">
      <c r="A457" s="372" t="s">
        <v>4851</v>
      </c>
      <c r="B457" s="372" t="s">
        <v>3039</v>
      </c>
      <c r="C457" s="373" t="s">
        <v>4188</v>
      </c>
      <c r="D457" s="372" t="s">
        <v>4852</v>
      </c>
      <c r="E457" s="372" t="s">
        <v>3040</v>
      </c>
      <c r="F457" s="372" t="s">
        <v>11694</v>
      </c>
      <c r="G457" s="372"/>
    </row>
    <row r="458" spans="1:7" s="391" customFormat="1" ht="16.5">
      <c r="A458" s="372" t="s">
        <v>4851</v>
      </c>
      <c r="B458" s="372" t="s">
        <v>3039</v>
      </c>
      <c r="C458" s="373" t="s">
        <v>2219</v>
      </c>
      <c r="D458" s="372" t="s">
        <v>4853</v>
      </c>
      <c r="E458" s="372" t="s">
        <v>3040</v>
      </c>
      <c r="F458" s="372" t="s">
        <v>11693</v>
      </c>
      <c r="G458" s="372"/>
    </row>
    <row r="459" spans="1:7" s="391" customFormat="1" ht="16.5">
      <c r="A459" s="372" t="s">
        <v>11924</v>
      </c>
      <c r="B459" s="372" t="s">
        <v>3039</v>
      </c>
      <c r="C459" s="373" t="s">
        <v>2213</v>
      </c>
      <c r="D459" s="372" t="s">
        <v>4854</v>
      </c>
      <c r="E459" s="372" t="s">
        <v>3040</v>
      </c>
      <c r="F459" s="372" t="s">
        <v>11741</v>
      </c>
      <c r="G459" s="372"/>
    </row>
    <row r="460" spans="1:7" s="391" customFormat="1" ht="16.5">
      <c r="A460" s="372" t="s">
        <v>4851</v>
      </c>
      <c r="B460" s="372" t="s">
        <v>3039</v>
      </c>
      <c r="C460" s="373" t="s">
        <v>4079</v>
      </c>
      <c r="D460" s="372" t="s">
        <v>4855</v>
      </c>
      <c r="E460" s="372" t="s">
        <v>3040</v>
      </c>
      <c r="F460" s="372" t="s">
        <v>11693</v>
      </c>
      <c r="G460" s="372"/>
    </row>
    <row r="461" spans="1:7" s="391" customFormat="1" ht="16.5">
      <c r="A461" s="372" t="s">
        <v>4851</v>
      </c>
      <c r="B461" s="372" t="s">
        <v>3039</v>
      </c>
      <c r="C461" s="373" t="s">
        <v>4378</v>
      </c>
      <c r="D461" s="372" t="s">
        <v>11801</v>
      </c>
      <c r="E461" s="372" t="s">
        <v>3040</v>
      </c>
      <c r="F461" s="372" t="s">
        <v>11741</v>
      </c>
      <c r="G461" s="372"/>
    </row>
    <row r="462" spans="1:7" s="391" customFormat="1" ht="16.5">
      <c r="A462" s="372" t="s">
        <v>11925</v>
      </c>
      <c r="B462" s="372" t="s">
        <v>3039</v>
      </c>
      <c r="C462" s="373" t="s">
        <v>4380</v>
      </c>
      <c r="D462" s="372" t="s">
        <v>4664</v>
      </c>
      <c r="E462" s="372" t="s">
        <v>3040</v>
      </c>
      <c r="F462" s="372" t="s">
        <v>11695</v>
      </c>
      <c r="G462" s="372"/>
    </row>
    <row r="463" spans="1:7" s="391" customFormat="1" ht="16.5">
      <c r="A463" s="372" t="s">
        <v>11925</v>
      </c>
      <c r="B463" s="372" t="s">
        <v>3039</v>
      </c>
      <c r="C463" s="373" t="s">
        <v>4382</v>
      </c>
      <c r="D463" s="372" t="s">
        <v>11926</v>
      </c>
      <c r="E463" s="372" t="s">
        <v>3040</v>
      </c>
      <c r="F463" s="372" t="s">
        <v>11694</v>
      </c>
      <c r="G463" s="372"/>
    </row>
    <row r="464" spans="1:7" s="391" customFormat="1" ht="16.5">
      <c r="A464" s="372" t="s">
        <v>11925</v>
      </c>
      <c r="B464" s="372" t="s">
        <v>3039</v>
      </c>
      <c r="C464" s="373" t="s">
        <v>4857</v>
      </c>
      <c r="D464" s="372" t="s">
        <v>11927</v>
      </c>
      <c r="E464" s="372" t="s">
        <v>3040</v>
      </c>
      <c r="F464" s="372" t="s">
        <v>11694</v>
      </c>
      <c r="G464" s="372"/>
    </row>
    <row r="465" spans="1:7" s="391" customFormat="1" ht="16.5">
      <c r="A465" s="372" t="s">
        <v>11925</v>
      </c>
      <c r="B465" s="372" t="s">
        <v>3039</v>
      </c>
      <c r="C465" s="373" t="s">
        <v>4858</v>
      </c>
      <c r="D465" s="372" t="s">
        <v>11928</v>
      </c>
      <c r="E465" s="372" t="s">
        <v>3040</v>
      </c>
      <c r="F465" s="372" t="s">
        <v>11694</v>
      </c>
      <c r="G465" s="372"/>
    </row>
    <row r="466" spans="1:7" s="391" customFormat="1" ht="16.5">
      <c r="A466" s="372" t="s">
        <v>11925</v>
      </c>
      <c r="B466" s="372" t="s">
        <v>3039</v>
      </c>
      <c r="C466" s="373" t="s">
        <v>4859</v>
      </c>
      <c r="D466" s="372" t="s">
        <v>11929</v>
      </c>
      <c r="E466" s="372" t="s">
        <v>3040</v>
      </c>
      <c r="F466" s="372" t="s">
        <v>11693</v>
      </c>
      <c r="G466" s="372"/>
    </row>
    <row r="467" spans="1:7" s="391" customFormat="1" ht="16.5">
      <c r="A467" s="372" t="s">
        <v>4851</v>
      </c>
      <c r="B467" s="372" t="s">
        <v>3039</v>
      </c>
      <c r="C467" s="373" t="s">
        <v>4226</v>
      </c>
      <c r="D467" s="372" t="s">
        <v>11930</v>
      </c>
      <c r="E467" s="372" t="s">
        <v>3040</v>
      </c>
      <c r="F467" s="372" t="s">
        <v>11693</v>
      </c>
      <c r="G467" s="372"/>
    </row>
    <row r="468" spans="1:7" s="391" customFormat="1" ht="16.5">
      <c r="A468" s="372" t="s">
        <v>11925</v>
      </c>
      <c r="B468" s="372" t="s">
        <v>3039</v>
      </c>
      <c r="C468" s="373" t="s">
        <v>4206</v>
      </c>
      <c r="D468" s="372" t="s">
        <v>11931</v>
      </c>
      <c r="E468" s="372" t="s">
        <v>3040</v>
      </c>
      <c r="F468" s="372" t="s">
        <v>11694</v>
      </c>
      <c r="G468" s="372"/>
    </row>
    <row r="469" spans="1:7" s="391" customFormat="1" ht="16.5">
      <c r="A469" s="372" t="s">
        <v>11932</v>
      </c>
      <c r="B469" s="372" t="s">
        <v>3039</v>
      </c>
      <c r="C469" s="373" t="s">
        <v>2572</v>
      </c>
      <c r="D469" s="372" t="s">
        <v>11933</v>
      </c>
      <c r="E469" s="372" t="s">
        <v>3040</v>
      </c>
      <c r="F469" s="372" t="s">
        <v>11741</v>
      </c>
      <c r="G469" s="372"/>
    </row>
    <row r="470" spans="1:7" s="391" customFormat="1" ht="16.5">
      <c r="A470" s="372" t="s">
        <v>11924</v>
      </c>
      <c r="B470" s="372" t="s">
        <v>3039</v>
      </c>
      <c r="C470" s="373" t="s">
        <v>4724</v>
      </c>
      <c r="D470" s="372" t="s">
        <v>11934</v>
      </c>
      <c r="E470" s="372" t="s">
        <v>3040</v>
      </c>
      <c r="F470" s="372" t="s">
        <v>11695</v>
      </c>
      <c r="G470" s="372"/>
    </row>
    <row r="471" spans="1:7" s="391" customFormat="1" ht="16.5">
      <c r="A471" s="372" t="s">
        <v>11925</v>
      </c>
      <c r="B471" s="372" t="s">
        <v>3039</v>
      </c>
      <c r="C471" s="373" t="s">
        <v>4865</v>
      </c>
      <c r="D471" s="372" t="s">
        <v>11935</v>
      </c>
      <c r="E471" s="372" t="s">
        <v>3040</v>
      </c>
      <c r="F471" s="372" t="s">
        <v>11695</v>
      </c>
      <c r="G471" s="372"/>
    </row>
    <row r="472" spans="1:7" s="391" customFormat="1" ht="16.5">
      <c r="A472" s="372" t="s">
        <v>11932</v>
      </c>
      <c r="B472" s="372" t="s">
        <v>3039</v>
      </c>
      <c r="C472" s="373" t="s">
        <v>4228</v>
      </c>
      <c r="D472" s="372" t="s">
        <v>11936</v>
      </c>
      <c r="E472" s="372" t="s">
        <v>3040</v>
      </c>
      <c r="F472" s="372" t="s">
        <v>11694</v>
      </c>
      <c r="G472" s="372"/>
    </row>
    <row r="473" spans="1:7" s="391" customFormat="1" ht="16.5">
      <c r="A473" s="372" t="s">
        <v>11932</v>
      </c>
      <c r="B473" s="372" t="s">
        <v>3039</v>
      </c>
      <c r="C473" s="373" t="s">
        <v>4868</v>
      </c>
      <c r="D473" s="372" t="s">
        <v>4869</v>
      </c>
      <c r="E473" s="372" t="s">
        <v>3040</v>
      </c>
      <c r="F473" s="372" t="s">
        <v>11741</v>
      </c>
      <c r="G473" s="372" t="s">
        <v>4653</v>
      </c>
    </row>
    <row r="474" spans="1:7" s="391" customFormat="1" ht="16.5">
      <c r="A474" s="372" t="s">
        <v>11932</v>
      </c>
      <c r="B474" s="372" t="s">
        <v>3039</v>
      </c>
      <c r="C474" s="373" t="s">
        <v>4870</v>
      </c>
      <c r="D474" s="372" t="s">
        <v>4657</v>
      </c>
      <c r="E474" s="372" t="s">
        <v>3040</v>
      </c>
      <c r="F474" s="372" t="s">
        <v>11693</v>
      </c>
      <c r="G474" s="372" t="s">
        <v>11937</v>
      </c>
    </row>
    <row r="475" spans="1:7" s="391" customFormat="1" ht="16.5">
      <c r="A475" s="372" t="s">
        <v>11924</v>
      </c>
      <c r="B475" s="372" t="s">
        <v>3039</v>
      </c>
      <c r="C475" s="373" t="s">
        <v>4871</v>
      </c>
      <c r="D475" s="372" t="s">
        <v>4660</v>
      </c>
      <c r="E475" s="372" t="s">
        <v>3040</v>
      </c>
      <c r="F475" s="372" t="s">
        <v>11695</v>
      </c>
      <c r="G475" s="372" t="s">
        <v>4653</v>
      </c>
    </row>
    <row r="476" spans="1:7" s="391" customFormat="1" ht="16.5">
      <c r="A476" s="372" t="s">
        <v>11932</v>
      </c>
      <c r="B476" s="372" t="s">
        <v>3039</v>
      </c>
      <c r="C476" s="373" t="s">
        <v>4872</v>
      </c>
      <c r="D476" s="372" t="s">
        <v>11938</v>
      </c>
      <c r="E476" s="372" t="s">
        <v>3040</v>
      </c>
      <c r="F476" s="372" t="s">
        <v>11693</v>
      </c>
      <c r="G476" s="372"/>
    </row>
    <row r="477" spans="1:7" s="391" customFormat="1" ht="16.5">
      <c r="A477" s="384" t="s">
        <v>4874</v>
      </c>
      <c r="B477" s="372" t="s">
        <v>2340</v>
      </c>
      <c r="C477" s="373" t="s">
        <v>4156</v>
      </c>
      <c r="D477" s="372" t="s">
        <v>4875</v>
      </c>
      <c r="E477" s="372" t="s">
        <v>3067</v>
      </c>
      <c r="F477" s="372" t="s">
        <v>11741</v>
      </c>
      <c r="G477" s="372"/>
    </row>
    <row r="478" spans="1:7" ht="16.5">
      <c r="A478" s="384" t="s">
        <v>4874</v>
      </c>
      <c r="B478" s="372" t="s">
        <v>2340</v>
      </c>
      <c r="C478" s="373" t="s">
        <v>4159</v>
      </c>
      <c r="D478" s="372" t="s">
        <v>4876</v>
      </c>
      <c r="E478" s="372" t="s">
        <v>3067</v>
      </c>
      <c r="F478" s="372" t="s">
        <v>11693</v>
      </c>
      <c r="G478" s="372"/>
    </row>
    <row r="479" spans="1:7" ht="16.5">
      <c r="A479" s="384" t="s">
        <v>4874</v>
      </c>
      <c r="B479" s="372" t="s">
        <v>2340</v>
      </c>
      <c r="C479" s="373" t="s">
        <v>4161</v>
      </c>
      <c r="D479" s="372" t="s">
        <v>4877</v>
      </c>
      <c r="E479" s="372" t="s">
        <v>3067</v>
      </c>
      <c r="F479" s="372" t="s">
        <v>11694</v>
      </c>
      <c r="G479" s="372"/>
    </row>
    <row r="480" spans="1:7" ht="16.5">
      <c r="A480" s="384" t="s">
        <v>4878</v>
      </c>
      <c r="B480" s="372" t="s">
        <v>2490</v>
      </c>
      <c r="C480" s="373" t="s">
        <v>4206</v>
      </c>
      <c r="D480" s="372" t="s">
        <v>4879</v>
      </c>
      <c r="E480" s="372"/>
      <c r="F480" s="372" t="s">
        <v>11695</v>
      </c>
      <c r="G480" s="372" t="s">
        <v>4880</v>
      </c>
    </row>
    <row r="481" spans="1:7" ht="16.5">
      <c r="A481" s="384" t="s">
        <v>4878</v>
      </c>
      <c r="B481" s="372" t="s">
        <v>2490</v>
      </c>
      <c r="C481" s="373" t="s">
        <v>4208</v>
      </c>
      <c r="D481" s="372" t="s">
        <v>4881</v>
      </c>
      <c r="E481" s="372"/>
      <c r="F481" s="372" t="s">
        <v>11694</v>
      </c>
      <c r="G481" s="372" t="s">
        <v>4880</v>
      </c>
    </row>
    <row r="482" spans="1:7" ht="16.5">
      <c r="A482" s="392" t="s">
        <v>4882</v>
      </c>
      <c r="B482" s="393" t="s">
        <v>4883</v>
      </c>
      <c r="C482" s="394" t="s">
        <v>2219</v>
      </c>
      <c r="D482" s="393" t="s">
        <v>4884</v>
      </c>
      <c r="E482" s="393"/>
      <c r="F482" s="393" t="s">
        <v>11693</v>
      </c>
      <c r="G482" s="393" t="s">
        <v>4885</v>
      </c>
    </row>
    <row r="483" spans="1:7" ht="16.5">
      <c r="A483" s="392" t="s">
        <v>4882</v>
      </c>
      <c r="B483" s="393" t="s">
        <v>4883</v>
      </c>
      <c r="C483" s="394" t="s">
        <v>2213</v>
      </c>
      <c r="D483" s="393" t="s">
        <v>4886</v>
      </c>
      <c r="E483" s="393"/>
      <c r="F483" s="393" t="s">
        <v>11741</v>
      </c>
      <c r="G483" s="393" t="s">
        <v>4885</v>
      </c>
    </row>
    <row r="484" spans="1:7" ht="16.5">
      <c r="A484" s="392" t="s">
        <v>4882</v>
      </c>
      <c r="B484" s="393" t="s">
        <v>4883</v>
      </c>
      <c r="C484" s="394" t="s">
        <v>4079</v>
      </c>
      <c r="D484" s="393" t="s">
        <v>4887</v>
      </c>
      <c r="E484" s="393"/>
      <c r="F484" s="393" t="s">
        <v>11741</v>
      </c>
      <c r="G484" s="393" t="s">
        <v>4885</v>
      </c>
    </row>
    <row r="485" spans="1:7" ht="16.5">
      <c r="A485" s="392" t="s">
        <v>4882</v>
      </c>
      <c r="B485" s="393" t="s">
        <v>4883</v>
      </c>
      <c r="C485" s="394" t="s">
        <v>4080</v>
      </c>
      <c r="D485" s="393" t="s">
        <v>4888</v>
      </c>
      <c r="E485" s="393"/>
      <c r="F485" s="393" t="s">
        <v>11693</v>
      </c>
      <c r="G485" s="393" t="s">
        <v>4885</v>
      </c>
    </row>
    <row r="486" spans="1:7" ht="16.5">
      <c r="A486" s="392" t="s">
        <v>4882</v>
      </c>
      <c r="B486" s="393" t="s">
        <v>4883</v>
      </c>
      <c r="C486" s="394" t="s">
        <v>4081</v>
      </c>
      <c r="D486" s="393" t="s">
        <v>4889</v>
      </c>
      <c r="E486" s="393"/>
      <c r="F486" s="393" t="s">
        <v>11695</v>
      </c>
      <c r="G486" s="393" t="s">
        <v>4885</v>
      </c>
    </row>
    <row r="487" spans="1:7" ht="16.5">
      <c r="A487" s="392" t="s">
        <v>4882</v>
      </c>
      <c r="B487" s="393" t="s">
        <v>4883</v>
      </c>
      <c r="C487" s="394" t="s">
        <v>4082</v>
      </c>
      <c r="D487" s="393" t="s">
        <v>4890</v>
      </c>
      <c r="E487" s="393"/>
      <c r="F487" s="393" t="s">
        <v>11693</v>
      </c>
      <c r="G487" s="393" t="s">
        <v>4885</v>
      </c>
    </row>
    <row r="488" spans="1:7" ht="16.5">
      <c r="A488" s="392" t="s">
        <v>4882</v>
      </c>
      <c r="B488" s="393" t="s">
        <v>4883</v>
      </c>
      <c r="C488" s="394" t="s">
        <v>4083</v>
      </c>
      <c r="D488" s="393" t="s">
        <v>4891</v>
      </c>
      <c r="E488" s="393"/>
      <c r="F488" s="393" t="s">
        <v>11694</v>
      </c>
      <c r="G488" s="393" t="s">
        <v>4885</v>
      </c>
    </row>
    <row r="489" spans="1:7" ht="16.5">
      <c r="A489" s="392" t="s">
        <v>4882</v>
      </c>
      <c r="B489" s="393" t="s">
        <v>4883</v>
      </c>
      <c r="C489" s="394" t="s">
        <v>2216</v>
      </c>
      <c r="D489" s="393" t="s">
        <v>4892</v>
      </c>
      <c r="E489" s="393"/>
      <c r="F489" s="393" t="s">
        <v>11695</v>
      </c>
      <c r="G489" s="393" t="s">
        <v>4885</v>
      </c>
    </row>
    <row r="490" spans="1:7" ht="16.5">
      <c r="A490" s="392" t="s">
        <v>4882</v>
      </c>
      <c r="B490" s="393" t="s">
        <v>4883</v>
      </c>
      <c r="C490" s="394" t="s">
        <v>4084</v>
      </c>
      <c r="D490" s="393" t="s">
        <v>4893</v>
      </c>
      <c r="E490" s="393"/>
      <c r="F490" s="393" t="s">
        <v>11693</v>
      </c>
      <c r="G490" s="393" t="s">
        <v>4885</v>
      </c>
    </row>
    <row r="491" spans="1:7" ht="16.5">
      <c r="A491" s="392" t="s">
        <v>4882</v>
      </c>
      <c r="B491" s="393" t="s">
        <v>4883</v>
      </c>
      <c r="C491" s="394" t="s">
        <v>2215</v>
      </c>
      <c r="D491" s="393" t="s">
        <v>4894</v>
      </c>
      <c r="E491" s="393"/>
      <c r="F491" s="393" t="s">
        <v>11695</v>
      </c>
      <c r="G491" s="393" t="s">
        <v>4885</v>
      </c>
    </row>
    <row r="492" spans="1:7" ht="16.5">
      <c r="A492" s="392" t="s">
        <v>4882</v>
      </c>
      <c r="B492" s="393" t="s">
        <v>4883</v>
      </c>
      <c r="C492" s="394" t="s">
        <v>2223</v>
      </c>
      <c r="D492" s="393" t="s">
        <v>4895</v>
      </c>
      <c r="E492" s="393"/>
      <c r="F492" s="393" t="s">
        <v>11693</v>
      </c>
      <c r="G492" s="393" t="s">
        <v>4885</v>
      </c>
    </row>
    <row r="493" spans="1:7" ht="16.5">
      <c r="A493" s="392" t="s">
        <v>4882</v>
      </c>
      <c r="B493" s="393" t="s">
        <v>4883</v>
      </c>
      <c r="C493" s="394" t="s">
        <v>4085</v>
      </c>
      <c r="D493" s="393" t="s">
        <v>4896</v>
      </c>
      <c r="E493" s="393"/>
      <c r="F493" s="393" t="s">
        <v>11694</v>
      </c>
      <c r="G493" s="393" t="s">
        <v>4885</v>
      </c>
    </row>
    <row r="494" spans="1:7" ht="16.5">
      <c r="A494" s="392" t="s">
        <v>4882</v>
      </c>
      <c r="B494" s="393" t="s">
        <v>4883</v>
      </c>
      <c r="C494" s="394" t="s">
        <v>2217</v>
      </c>
      <c r="D494" s="393" t="s">
        <v>4897</v>
      </c>
      <c r="E494" s="393"/>
      <c r="F494" s="393" t="s">
        <v>11693</v>
      </c>
      <c r="G494" s="393" t="s">
        <v>4885</v>
      </c>
    </row>
    <row r="495" spans="1:7" ht="16.5">
      <c r="A495" s="392" t="s">
        <v>4898</v>
      </c>
      <c r="B495" s="393" t="s">
        <v>4899</v>
      </c>
      <c r="C495" s="394" t="s">
        <v>2219</v>
      </c>
      <c r="D495" s="393" t="s">
        <v>4900</v>
      </c>
      <c r="E495" s="393"/>
      <c r="F495" s="393" t="s">
        <v>11693</v>
      </c>
      <c r="G495" s="393" t="s">
        <v>4885</v>
      </c>
    </row>
    <row r="496" spans="1:7" ht="16.5">
      <c r="A496" s="392" t="s">
        <v>4898</v>
      </c>
      <c r="B496" s="393" t="s">
        <v>4899</v>
      </c>
      <c r="C496" s="394" t="s">
        <v>2213</v>
      </c>
      <c r="D496" s="393" t="s">
        <v>4901</v>
      </c>
      <c r="E496" s="393"/>
      <c r="F496" s="393" t="s">
        <v>11741</v>
      </c>
      <c r="G496" s="393" t="s">
        <v>4885</v>
      </c>
    </row>
    <row r="497" spans="1:7" ht="16.5">
      <c r="A497" s="392" t="s">
        <v>4898</v>
      </c>
      <c r="B497" s="393" t="s">
        <v>4899</v>
      </c>
      <c r="C497" s="394" t="s">
        <v>4079</v>
      </c>
      <c r="D497" s="393" t="s">
        <v>4902</v>
      </c>
      <c r="E497" s="393"/>
      <c r="F497" s="393" t="s">
        <v>11741</v>
      </c>
      <c r="G497" s="393" t="s">
        <v>4885</v>
      </c>
    </row>
  </sheetData>
  <phoneticPr fontId="18"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tabColor rgb="FF00B050"/>
  </sheetPr>
  <dimension ref="B7:E48"/>
  <sheetViews>
    <sheetView topLeftCell="A16" workbookViewId="0">
      <selection activeCell="K47" sqref="K47"/>
    </sheetView>
  </sheetViews>
  <sheetFormatPr defaultRowHeight="15.75"/>
  <sheetData>
    <row r="7" spans="2:5" ht="16.5" thickBot="1">
      <c r="B7" t="s">
        <v>9839</v>
      </c>
      <c r="D7" s="365" t="s">
        <v>59</v>
      </c>
      <c r="E7" s="366" t="s">
        <v>10418</v>
      </c>
    </row>
    <row r="8" spans="2:5" ht="16.5" thickBot="1">
      <c r="B8" t="s">
        <v>9848</v>
      </c>
      <c r="D8" s="365" t="s">
        <v>59</v>
      </c>
      <c r="E8" s="366" t="s">
        <v>10421</v>
      </c>
    </row>
    <row r="9" spans="2:5" ht="16.5" thickBot="1">
      <c r="B9" t="s">
        <v>9851</v>
      </c>
      <c r="D9" s="365" t="s">
        <v>59</v>
      </c>
      <c r="E9" s="366" t="s">
        <v>10424</v>
      </c>
    </row>
    <row r="10" spans="2:5" ht="16.5" thickBot="1">
      <c r="B10" t="s">
        <v>9857</v>
      </c>
      <c r="D10" s="365" t="s">
        <v>59</v>
      </c>
      <c r="E10" s="366" t="s">
        <v>10428</v>
      </c>
    </row>
    <row r="11" spans="2:5" ht="16.5" thickBot="1">
      <c r="B11" t="s">
        <v>9860</v>
      </c>
      <c r="D11" s="365" t="s">
        <v>59</v>
      </c>
      <c r="E11" s="366" t="s">
        <v>10431</v>
      </c>
    </row>
    <row r="12" spans="2:5" ht="16.5" thickBot="1">
      <c r="B12" t="s">
        <v>9863</v>
      </c>
      <c r="D12" s="365" t="s">
        <v>59</v>
      </c>
      <c r="E12" s="366" t="s">
        <v>10436</v>
      </c>
    </row>
    <row r="13" spans="2:5" ht="16.5" thickBot="1">
      <c r="B13" t="s">
        <v>9868</v>
      </c>
      <c r="D13" s="365" t="s">
        <v>59</v>
      </c>
      <c r="E13" s="366" t="s">
        <v>10438</v>
      </c>
    </row>
    <row r="14" spans="2:5" ht="16.5" thickBot="1">
      <c r="B14" t="s">
        <v>9873</v>
      </c>
      <c r="D14" s="365" t="s">
        <v>59</v>
      </c>
      <c r="E14" s="366" t="s">
        <v>10444</v>
      </c>
    </row>
    <row r="15" spans="2:5" ht="16.5" thickBot="1">
      <c r="B15" t="s">
        <v>9875</v>
      </c>
      <c r="D15" s="365" t="s">
        <v>59</v>
      </c>
      <c r="E15" s="366" t="s">
        <v>10447</v>
      </c>
    </row>
    <row r="16" spans="2:5" ht="16.5" thickBot="1">
      <c r="B16" t="s">
        <v>9879</v>
      </c>
      <c r="D16" s="365" t="s">
        <v>59</v>
      </c>
      <c r="E16" s="366" t="s">
        <v>10450</v>
      </c>
    </row>
    <row r="17" spans="2:5" ht="16.5" thickBot="1">
      <c r="B17" t="s">
        <v>9883</v>
      </c>
      <c r="D17" s="365" t="s">
        <v>59</v>
      </c>
      <c r="E17" s="366" t="s">
        <v>10453</v>
      </c>
    </row>
    <row r="18" spans="2:5" ht="16.5" thickBot="1">
      <c r="B18" t="s">
        <v>9888</v>
      </c>
      <c r="D18" s="365" t="s">
        <v>59</v>
      </c>
      <c r="E18" s="366" t="s">
        <v>10457</v>
      </c>
    </row>
    <row r="19" spans="2:5" ht="16.5" thickBot="1">
      <c r="B19" t="s">
        <v>9890</v>
      </c>
      <c r="D19" s="365" t="s">
        <v>59</v>
      </c>
      <c r="E19" s="366" t="s">
        <v>10460</v>
      </c>
    </row>
    <row r="20" spans="2:5" ht="16.5" thickBot="1">
      <c r="B20" t="s">
        <v>9895</v>
      </c>
      <c r="D20" s="365" t="s">
        <v>59</v>
      </c>
      <c r="E20" s="366" t="s">
        <v>10464</v>
      </c>
    </row>
    <row r="21" spans="2:5" ht="16.5" thickBot="1">
      <c r="B21" t="s">
        <v>9898</v>
      </c>
      <c r="D21" s="365" t="s">
        <v>59</v>
      </c>
      <c r="E21" s="366" t="s">
        <v>10466</v>
      </c>
    </row>
    <row r="22" spans="2:5" ht="16.5" thickBot="1">
      <c r="B22" t="s">
        <v>9902</v>
      </c>
      <c r="D22" s="365" t="s">
        <v>59</v>
      </c>
      <c r="E22" s="366" t="s">
        <v>10469</v>
      </c>
    </row>
    <row r="23" spans="2:5" ht="16.5" thickBot="1">
      <c r="B23" t="s">
        <v>9905</v>
      </c>
      <c r="D23" s="365" t="s">
        <v>59</v>
      </c>
      <c r="E23" s="366" t="s">
        <v>10471</v>
      </c>
    </row>
    <row r="24" spans="2:5" ht="16.5" thickBot="1">
      <c r="B24" t="s">
        <v>9910</v>
      </c>
      <c r="D24" s="365" t="s">
        <v>59</v>
      </c>
      <c r="E24" s="366" t="s">
        <v>10474</v>
      </c>
    </row>
    <row r="25" spans="2:5" ht="16.5" thickBot="1">
      <c r="B25" t="s">
        <v>9915</v>
      </c>
      <c r="D25" s="365" t="s">
        <v>59</v>
      </c>
      <c r="E25" s="366" t="s">
        <v>10476</v>
      </c>
    </row>
    <row r="26" spans="2:5" ht="16.5" thickBot="1">
      <c r="B26" t="s">
        <v>9919</v>
      </c>
      <c r="D26" s="365" t="s">
        <v>59</v>
      </c>
      <c r="E26" s="366" t="s">
        <v>10955</v>
      </c>
    </row>
    <row r="27" spans="2:5" ht="16.5" thickBot="1">
      <c r="B27" s="271"/>
      <c r="D27" s="365" t="s">
        <v>59</v>
      </c>
      <c r="E27" s="366" t="s">
        <v>10956</v>
      </c>
    </row>
    <row r="28" spans="2:5">
      <c r="B28" t="s">
        <v>10418</v>
      </c>
    </row>
    <row r="29" spans="2:5">
      <c r="B29" t="s">
        <v>10421</v>
      </c>
    </row>
    <row r="30" spans="2:5">
      <c r="B30" t="s">
        <v>10424</v>
      </c>
    </row>
    <row r="31" spans="2:5">
      <c r="B31" t="s">
        <v>10428</v>
      </c>
    </row>
    <row r="32" spans="2:5">
      <c r="B32" t="s">
        <v>10431</v>
      </c>
    </row>
    <row r="33" spans="2:2">
      <c r="B33" t="s">
        <v>10436</v>
      </c>
    </row>
    <row r="34" spans="2:2">
      <c r="B34" t="s">
        <v>10438</v>
      </c>
    </row>
    <row r="35" spans="2:2">
      <c r="B35" t="s">
        <v>10444</v>
      </c>
    </row>
    <row r="36" spans="2:2">
      <c r="B36" t="s">
        <v>10447</v>
      </c>
    </row>
    <row r="37" spans="2:2">
      <c r="B37" t="s">
        <v>10450</v>
      </c>
    </row>
    <row r="38" spans="2:2">
      <c r="B38" t="s">
        <v>10453</v>
      </c>
    </row>
    <row r="39" spans="2:2">
      <c r="B39" t="s">
        <v>10457</v>
      </c>
    </row>
    <row r="40" spans="2:2">
      <c r="B40" t="s">
        <v>10460</v>
      </c>
    </row>
    <row r="41" spans="2:2">
      <c r="B41" t="s">
        <v>10464</v>
      </c>
    </row>
    <row r="42" spans="2:2">
      <c r="B42" t="s">
        <v>12050</v>
      </c>
    </row>
    <row r="43" spans="2:2">
      <c r="B43" t="s">
        <v>10469</v>
      </c>
    </row>
    <row r="44" spans="2:2">
      <c r="B44" t="s">
        <v>10471</v>
      </c>
    </row>
    <row r="45" spans="2:2">
      <c r="B45" t="s">
        <v>10474</v>
      </c>
    </row>
    <row r="46" spans="2:2">
      <c r="B46" t="s">
        <v>10476</v>
      </c>
    </row>
    <row r="47" spans="2:2">
      <c r="B47" t="s">
        <v>10955</v>
      </c>
    </row>
    <row r="48" spans="2:2">
      <c r="B48" t="s">
        <v>10956</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7"/>
  <dimension ref="A1:F89"/>
  <sheetViews>
    <sheetView workbookViewId="0">
      <selection activeCell="E9" sqref="E9"/>
    </sheetView>
  </sheetViews>
  <sheetFormatPr defaultColWidth="9.140625" defaultRowHeight="16.5"/>
  <cols>
    <col min="1" max="1" width="39.5703125" style="217" customWidth="1"/>
    <col min="2" max="2" width="46" style="217" bestFit="1" customWidth="1"/>
    <col min="3" max="3" width="9.5703125" style="217" bestFit="1" customWidth="1"/>
    <col min="4" max="5" width="17.28515625" style="217" bestFit="1" customWidth="1"/>
    <col min="6" max="6" width="19.140625" style="217" bestFit="1" customWidth="1"/>
    <col min="7" max="16384" width="9.140625" style="217"/>
  </cols>
  <sheetData>
    <row r="1" spans="1:6">
      <c r="A1" s="216" t="s">
        <v>10219</v>
      </c>
      <c r="B1" s="216" t="s">
        <v>10220</v>
      </c>
      <c r="C1" s="216" t="s">
        <v>9332</v>
      </c>
      <c r="D1" s="216" t="s">
        <v>9333</v>
      </c>
      <c r="E1" s="216" t="s">
        <v>9334</v>
      </c>
      <c r="F1" s="216" t="s">
        <v>493</v>
      </c>
    </row>
    <row r="2" spans="1:6">
      <c r="A2" s="218" t="s">
        <v>9678</v>
      </c>
      <c r="B2" s="218" t="s">
        <v>502</v>
      </c>
      <c r="C2" s="218" t="s">
        <v>9679</v>
      </c>
      <c r="D2" s="216" t="s">
        <v>4870</v>
      </c>
      <c r="E2" s="216" t="s">
        <v>4870</v>
      </c>
      <c r="F2" s="218"/>
    </row>
    <row r="3" spans="1:6">
      <c r="A3" s="218" t="s">
        <v>779</v>
      </c>
      <c r="B3" s="218" t="s">
        <v>1029</v>
      </c>
      <c r="C3" s="218" t="s">
        <v>9354</v>
      </c>
      <c r="D3" s="216" t="s">
        <v>4870</v>
      </c>
      <c r="E3" s="216"/>
      <c r="F3" s="218"/>
    </row>
    <row r="4" spans="1:6">
      <c r="A4" s="218" t="s">
        <v>1445</v>
      </c>
      <c r="B4" s="218" t="s">
        <v>675</v>
      </c>
      <c r="C4" s="218" t="s">
        <v>9357</v>
      </c>
      <c r="D4" s="216" t="s">
        <v>4870</v>
      </c>
      <c r="E4" s="216"/>
      <c r="F4" s="218"/>
    </row>
    <row r="5" spans="1:6">
      <c r="A5" s="218" t="s">
        <v>9360</v>
      </c>
      <c r="B5" s="218" t="s">
        <v>1006</v>
      </c>
      <c r="C5" s="218" t="s">
        <v>9362</v>
      </c>
      <c r="D5" s="216" t="s">
        <v>4870</v>
      </c>
      <c r="E5" s="216" t="s">
        <v>4870</v>
      </c>
      <c r="F5" s="218"/>
    </row>
    <row r="6" spans="1:6">
      <c r="A6" s="218" t="s">
        <v>1506</v>
      </c>
      <c r="B6" s="218" t="s">
        <v>899</v>
      </c>
      <c r="C6" s="218" t="s">
        <v>9366</v>
      </c>
      <c r="D6" s="216" t="s">
        <v>4870</v>
      </c>
      <c r="E6" s="216"/>
      <c r="F6" s="218"/>
    </row>
    <row r="7" spans="1:6">
      <c r="A7" s="218" t="s">
        <v>871</v>
      </c>
      <c r="B7" s="218" t="s">
        <v>876</v>
      </c>
      <c r="C7" s="218" t="s">
        <v>9368</v>
      </c>
      <c r="D7" s="216" t="s">
        <v>4870</v>
      </c>
      <c r="E7" s="216"/>
      <c r="F7" s="218"/>
    </row>
    <row r="8" spans="1:6">
      <c r="A8" s="218" t="s">
        <v>629</v>
      </c>
      <c r="B8" s="218" t="s">
        <v>508</v>
      </c>
      <c r="C8" s="218" t="s">
        <v>9370</v>
      </c>
      <c r="D8" s="216" t="s">
        <v>4870</v>
      </c>
      <c r="E8" s="216"/>
      <c r="F8" s="218"/>
    </row>
    <row r="9" spans="1:6">
      <c r="A9" s="218" t="s">
        <v>677</v>
      </c>
      <c r="B9" s="218" t="s">
        <v>682</v>
      </c>
      <c r="C9" s="218" t="s">
        <v>9374</v>
      </c>
      <c r="D9" s="216" t="s">
        <v>4870</v>
      </c>
      <c r="E9" s="216" t="s">
        <v>4870</v>
      </c>
      <c r="F9" s="218"/>
    </row>
    <row r="10" spans="1:6">
      <c r="A10" s="218" t="s">
        <v>1608</v>
      </c>
      <c r="B10" s="218" t="s">
        <v>2637</v>
      </c>
      <c r="C10" s="218" t="s">
        <v>9377</v>
      </c>
      <c r="D10" s="216" t="s">
        <v>4870</v>
      </c>
      <c r="E10" s="216" t="s">
        <v>4870</v>
      </c>
      <c r="F10" s="218"/>
    </row>
    <row r="11" spans="1:6">
      <c r="A11" s="218" t="s">
        <v>640</v>
      </c>
      <c r="B11" s="218" t="s">
        <v>644</v>
      </c>
      <c r="C11" s="218" t="s">
        <v>9381</v>
      </c>
      <c r="D11" s="216" t="s">
        <v>4870</v>
      </c>
      <c r="E11" s="216" t="s">
        <v>4870</v>
      </c>
      <c r="F11" s="218"/>
    </row>
    <row r="12" spans="1:6">
      <c r="A12" s="218" t="s">
        <v>2646</v>
      </c>
      <c r="B12" s="218" t="s">
        <v>2650</v>
      </c>
      <c r="C12" s="218" t="s">
        <v>9385</v>
      </c>
      <c r="D12" s="216" t="s">
        <v>4870</v>
      </c>
      <c r="E12" s="216"/>
      <c r="F12" s="218"/>
    </row>
    <row r="13" spans="1:6">
      <c r="A13" s="218" t="s">
        <v>1060</v>
      </c>
      <c r="B13" s="218" t="s">
        <v>1064</v>
      </c>
      <c r="C13" s="218" t="s">
        <v>9387</v>
      </c>
      <c r="D13" s="216" t="s">
        <v>4870</v>
      </c>
      <c r="E13" s="216"/>
      <c r="F13" s="218"/>
    </row>
    <row r="14" spans="1:6">
      <c r="A14" s="218" t="s">
        <v>9389</v>
      </c>
      <c r="B14" s="218" t="s">
        <v>651</v>
      </c>
      <c r="C14" s="218" t="s">
        <v>9391</v>
      </c>
      <c r="D14" s="216" t="s">
        <v>4870</v>
      </c>
      <c r="E14" s="216" t="s">
        <v>4870</v>
      </c>
      <c r="F14" s="218"/>
    </row>
    <row r="15" spans="1:6">
      <c r="A15" s="218" t="s">
        <v>653</v>
      </c>
      <c r="B15" s="218" t="s">
        <v>657</v>
      </c>
      <c r="C15" s="218" t="s">
        <v>9398</v>
      </c>
      <c r="D15" s="216" t="s">
        <v>4870</v>
      </c>
      <c r="E15" s="216" t="s">
        <v>4870</v>
      </c>
      <c r="F15" s="218"/>
    </row>
    <row r="16" spans="1:6">
      <c r="A16" s="218" t="s">
        <v>1703</v>
      </c>
      <c r="B16" s="218" t="s">
        <v>1707</v>
      </c>
      <c r="C16" s="218" t="s">
        <v>9402</v>
      </c>
      <c r="D16" s="216" t="s">
        <v>4870</v>
      </c>
      <c r="E16" s="216"/>
      <c r="F16" s="218"/>
    </row>
    <row r="17" spans="1:6">
      <c r="A17" s="218" t="s">
        <v>2288</v>
      </c>
      <c r="B17" s="218" t="s">
        <v>954</v>
      </c>
      <c r="C17" s="218" t="s">
        <v>9405</v>
      </c>
      <c r="D17" s="216" t="s">
        <v>4870</v>
      </c>
      <c r="E17" s="216" t="s">
        <v>4870</v>
      </c>
      <c r="F17" s="218"/>
    </row>
    <row r="18" spans="1:6">
      <c r="A18" s="218" t="s">
        <v>2286</v>
      </c>
      <c r="B18" s="218" t="s">
        <v>972</v>
      </c>
      <c r="C18" s="218" t="s">
        <v>9407</v>
      </c>
      <c r="D18" s="216" t="s">
        <v>4870</v>
      </c>
      <c r="E18" s="216" t="s">
        <v>4870</v>
      </c>
      <c r="F18" s="218"/>
    </row>
    <row r="19" spans="1:6">
      <c r="A19" s="218" t="s">
        <v>1391</v>
      </c>
      <c r="B19" s="218" t="s">
        <v>884</v>
      </c>
      <c r="C19" s="218" t="s">
        <v>9411</v>
      </c>
      <c r="D19" s="216" t="s">
        <v>4870</v>
      </c>
      <c r="E19" s="216" t="s">
        <v>4870</v>
      </c>
      <c r="F19" s="218"/>
    </row>
    <row r="20" spans="1:6">
      <c r="A20" s="218" t="s">
        <v>2429</v>
      </c>
      <c r="B20" s="218" t="s">
        <v>1024</v>
      </c>
      <c r="C20" s="218" t="s">
        <v>9414</v>
      </c>
      <c r="D20" s="216" t="s">
        <v>4870</v>
      </c>
      <c r="E20" s="216"/>
      <c r="F20" s="218"/>
    </row>
    <row r="21" spans="1:6">
      <c r="A21" s="218" t="s">
        <v>1486</v>
      </c>
      <c r="B21" s="218" t="s">
        <v>1018</v>
      </c>
      <c r="C21" s="218" t="s">
        <v>9415</v>
      </c>
      <c r="D21" s="216" t="s">
        <v>4870</v>
      </c>
      <c r="E21" s="216" t="s">
        <v>4870</v>
      </c>
      <c r="F21" s="218"/>
    </row>
    <row r="22" spans="1:6">
      <c r="A22" s="218" t="s">
        <v>2425</v>
      </c>
      <c r="B22" s="218" t="s">
        <v>1059</v>
      </c>
      <c r="C22" s="218" t="s">
        <v>9418</v>
      </c>
      <c r="D22" s="216" t="s">
        <v>4870</v>
      </c>
      <c r="E22" s="216" t="s">
        <v>4870</v>
      </c>
      <c r="F22" s="218"/>
    </row>
    <row r="23" spans="1:6">
      <c r="A23" s="218" t="s">
        <v>2432</v>
      </c>
      <c r="B23" s="218" t="s">
        <v>1097</v>
      </c>
      <c r="C23" s="218" t="s">
        <v>9419</v>
      </c>
      <c r="D23" s="216" t="s">
        <v>4870</v>
      </c>
      <c r="E23" s="216" t="s">
        <v>4870</v>
      </c>
      <c r="F23" s="218"/>
    </row>
    <row r="24" spans="1:6">
      <c r="A24" s="218" t="s">
        <v>749</v>
      </c>
      <c r="B24" s="218" t="s">
        <v>638</v>
      </c>
      <c r="C24" s="218" t="s">
        <v>9422</v>
      </c>
      <c r="D24" s="216" t="s">
        <v>4870</v>
      </c>
      <c r="E24" s="216"/>
      <c r="F24" s="218"/>
    </row>
    <row r="25" spans="1:6">
      <c r="A25" s="218" t="s">
        <v>3089</v>
      </c>
      <c r="B25" s="218" t="s">
        <v>3093</v>
      </c>
      <c r="C25" s="218" t="s">
        <v>9599</v>
      </c>
      <c r="D25" s="216"/>
      <c r="E25" s="216" t="s">
        <v>4870</v>
      </c>
      <c r="F25" s="218"/>
    </row>
    <row r="26" spans="1:6">
      <c r="A26" s="218" t="s">
        <v>9602</v>
      </c>
      <c r="B26" s="218" t="s">
        <v>3098</v>
      </c>
      <c r="C26" s="218" t="s">
        <v>9604</v>
      </c>
      <c r="D26" s="216"/>
      <c r="E26" s="216" t="s">
        <v>4870</v>
      </c>
      <c r="F26" s="218"/>
    </row>
    <row r="27" spans="1:6">
      <c r="A27" s="218" t="s">
        <v>3100</v>
      </c>
      <c r="B27" s="218" t="s">
        <v>3104</v>
      </c>
      <c r="C27" s="218" t="s">
        <v>9606</v>
      </c>
      <c r="D27" s="216"/>
      <c r="E27" s="216" t="s">
        <v>4870</v>
      </c>
      <c r="F27" s="218"/>
    </row>
    <row r="28" spans="1:6">
      <c r="A28" s="218" t="s">
        <v>3105</v>
      </c>
      <c r="B28" s="218" t="s">
        <v>3109</v>
      </c>
      <c r="C28" s="218" t="s">
        <v>9608</v>
      </c>
      <c r="D28" s="216"/>
      <c r="E28" s="216" t="s">
        <v>4870</v>
      </c>
      <c r="F28" s="218"/>
    </row>
    <row r="29" spans="1:6">
      <c r="A29" s="218" t="s">
        <v>10221</v>
      </c>
      <c r="B29" s="218" t="s">
        <v>1525</v>
      </c>
      <c r="C29" s="218" t="s">
        <v>9655</v>
      </c>
      <c r="D29" s="216" t="s">
        <v>4870</v>
      </c>
      <c r="E29" s="216"/>
      <c r="F29" s="218"/>
    </row>
    <row r="30" spans="1:6">
      <c r="A30" s="218" t="s">
        <v>1711</v>
      </c>
      <c r="B30" s="218" t="s">
        <v>1441</v>
      </c>
      <c r="C30" s="218" t="s">
        <v>9626</v>
      </c>
      <c r="D30" s="216" t="s">
        <v>4870</v>
      </c>
      <c r="E30" s="216"/>
      <c r="F30" s="218"/>
    </row>
    <row r="31" spans="1:6">
      <c r="A31" s="218" t="s">
        <v>2470</v>
      </c>
      <c r="B31" s="218" t="s">
        <v>3193</v>
      </c>
      <c r="C31" s="218" t="s">
        <v>9518</v>
      </c>
      <c r="D31" s="216" t="s">
        <v>4870</v>
      </c>
      <c r="E31" s="216" t="s">
        <v>4870</v>
      </c>
      <c r="F31" s="218"/>
    </row>
    <row r="32" spans="1:6">
      <c r="A32" s="218" t="s">
        <v>575</v>
      </c>
      <c r="B32" s="218" t="s">
        <v>579</v>
      </c>
      <c r="C32" s="218" t="s">
        <v>9490</v>
      </c>
      <c r="D32" s="216" t="s">
        <v>4870</v>
      </c>
      <c r="E32" s="216" t="s">
        <v>4870</v>
      </c>
      <c r="F32" s="218"/>
    </row>
    <row r="33" spans="1:6">
      <c r="A33" s="218" t="s">
        <v>2180</v>
      </c>
      <c r="B33" s="218" t="s">
        <v>721</v>
      </c>
      <c r="C33" s="218" t="s">
        <v>9538</v>
      </c>
      <c r="D33" s="216" t="s">
        <v>4870</v>
      </c>
      <c r="E33" s="216" t="s">
        <v>4870</v>
      </c>
      <c r="F33" s="218"/>
    </row>
    <row r="34" spans="1:6">
      <c r="A34" s="218" t="s">
        <v>550</v>
      </c>
      <c r="B34" s="218" t="s">
        <v>554</v>
      </c>
      <c r="C34" s="218" t="s">
        <v>9446</v>
      </c>
      <c r="D34" s="216" t="s">
        <v>4870</v>
      </c>
      <c r="E34" s="216" t="s">
        <v>4870</v>
      </c>
      <c r="F34" s="218"/>
    </row>
    <row r="35" spans="1:6">
      <c r="A35" s="218" t="s">
        <v>2177</v>
      </c>
      <c r="B35" s="218" t="s">
        <v>716</v>
      </c>
      <c r="C35" s="218" t="s">
        <v>9536</v>
      </c>
      <c r="D35" s="216" t="s">
        <v>4870</v>
      </c>
      <c r="E35" s="216" t="s">
        <v>4870</v>
      </c>
      <c r="F35" s="218"/>
    </row>
    <row r="36" spans="1:6">
      <c r="A36" s="218" t="s">
        <v>1354</v>
      </c>
      <c r="B36" s="218" t="s">
        <v>1358</v>
      </c>
      <c r="C36" s="218" t="s">
        <v>9527</v>
      </c>
      <c r="D36" s="216"/>
      <c r="E36" s="216" t="s">
        <v>4870</v>
      </c>
      <c r="F36" s="218"/>
    </row>
    <row r="37" spans="1:6">
      <c r="A37" s="218" t="s">
        <v>1515</v>
      </c>
      <c r="B37" s="218" t="s">
        <v>531</v>
      </c>
      <c r="C37" s="218" t="s">
        <v>9433</v>
      </c>
      <c r="D37" s="216" t="s">
        <v>4870</v>
      </c>
      <c r="E37" s="216" t="s">
        <v>4870</v>
      </c>
      <c r="F37" s="218"/>
    </row>
    <row r="38" spans="1:6">
      <c r="A38" s="218" t="s">
        <v>10222</v>
      </c>
      <c r="B38" s="218" t="s">
        <v>523</v>
      </c>
      <c r="C38" s="218" t="s">
        <v>9438</v>
      </c>
      <c r="D38" s="216" t="s">
        <v>4870</v>
      </c>
      <c r="E38" s="216" t="s">
        <v>4870</v>
      </c>
      <c r="F38" s="218"/>
    </row>
    <row r="39" spans="1:6">
      <c r="A39" s="218" t="s">
        <v>545</v>
      </c>
      <c r="B39" s="218" t="s">
        <v>549</v>
      </c>
      <c r="C39" s="218" t="s">
        <v>9441</v>
      </c>
      <c r="D39" s="216" t="s">
        <v>4870</v>
      </c>
      <c r="E39" s="216"/>
      <c r="F39" s="218"/>
    </row>
    <row r="40" spans="1:6">
      <c r="A40" s="218" t="s">
        <v>539</v>
      </c>
      <c r="B40" s="218" t="s">
        <v>543</v>
      </c>
      <c r="C40" s="218" t="s">
        <v>9443</v>
      </c>
      <c r="D40" s="216" t="s">
        <v>4870</v>
      </c>
      <c r="E40" s="216" t="s">
        <v>4870</v>
      </c>
      <c r="F40" s="218"/>
    </row>
    <row r="41" spans="1:6">
      <c r="A41" s="218" t="s">
        <v>591</v>
      </c>
      <c r="B41" s="218" t="s">
        <v>595</v>
      </c>
      <c r="C41" s="218" t="s">
        <v>9449</v>
      </c>
      <c r="D41" s="216" t="s">
        <v>4870</v>
      </c>
      <c r="E41" s="216"/>
      <c r="F41" s="218"/>
    </row>
    <row r="42" spans="1:6">
      <c r="A42" s="218" t="s">
        <v>597</v>
      </c>
      <c r="B42" s="218" t="s">
        <v>601</v>
      </c>
      <c r="C42" s="218" t="s">
        <v>9453</v>
      </c>
      <c r="D42" s="216" t="s">
        <v>4870</v>
      </c>
      <c r="E42" s="216"/>
      <c r="F42" s="218"/>
    </row>
    <row r="43" spans="1:6">
      <c r="A43" s="218" t="s">
        <v>602</v>
      </c>
      <c r="B43" s="218" t="s">
        <v>607</v>
      </c>
      <c r="C43" s="218" t="s">
        <v>9455</v>
      </c>
      <c r="D43" s="216" t="s">
        <v>4870</v>
      </c>
      <c r="E43" s="216" t="s">
        <v>4870</v>
      </c>
      <c r="F43" s="218"/>
    </row>
    <row r="44" spans="1:6">
      <c r="A44" s="218" t="s">
        <v>9457</v>
      </c>
      <c r="B44" s="218" t="s">
        <v>589</v>
      </c>
      <c r="C44" s="218" t="s">
        <v>9458</v>
      </c>
      <c r="D44" s="216" t="s">
        <v>4870</v>
      </c>
      <c r="E44" s="216" t="s">
        <v>4870</v>
      </c>
      <c r="F44" s="218"/>
    </row>
    <row r="45" spans="1:6">
      <c r="A45" s="218" t="s">
        <v>2525</v>
      </c>
      <c r="B45" s="218" t="s">
        <v>1123</v>
      </c>
      <c r="C45" s="218" t="s">
        <v>9463</v>
      </c>
      <c r="D45" s="216" t="s">
        <v>4870</v>
      </c>
      <c r="E45" s="216" t="s">
        <v>4870</v>
      </c>
      <c r="F45" s="218"/>
    </row>
    <row r="46" spans="1:6">
      <c r="A46" s="218" t="s">
        <v>1632</v>
      </c>
      <c r="B46" s="218" t="s">
        <v>948</v>
      </c>
      <c r="C46" s="218" t="s">
        <v>9466</v>
      </c>
      <c r="D46" s="216" t="s">
        <v>4870</v>
      </c>
      <c r="E46" s="216" t="s">
        <v>4870</v>
      </c>
      <c r="F46" s="218"/>
    </row>
    <row r="47" spans="1:6">
      <c r="A47" s="218" t="s">
        <v>9468</v>
      </c>
      <c r="B47" s="218" t="s">
        <v>1131</v>
      </c>
      <c r="C47" s="218" t="s">
        <v>9469</v>
      </c>
      <c r="D47" s="216" t="s">
        <v>4870</v>
      </c>
      <c r="E47" s="216" t="s">
        <v>4870</v>
      </c>
      <c r="F47" s="218"/>
    </row>
    <row r="48" spans="1:6">
      <c r="A48" s="218" t="s">
        <v>2526</v>
      </c>
      <c r="B48" s="218" t="s">
        <v>1127</v>
      </c>
      <c r="C48" s="218" t="s">
        <v>9473</v>
      </c>
      <c r="D48" s="216" t="s">
        <v>4870</v>
      </c>
      <c r="E48" s="216" t="s">
        <v>4870</v>
      </c>
      <c r="F48" s="218"/>
    </row>
    <row r="49" spans="1:6">
      <c r="A49" s="218" t="s">
        <v>2523</v>
      </c>
      <c r="B49" s="218" t="s">
        <v>1106</v>
      </c>
      <c r="C49" s="218" t="s">
        <v>9476</v>
      </c>
      <c r="D49" s="216" t="s">
        <v>4870</v>
      </c>
      <c r="E49" s="216" t="s">
        <v>4870</v>
      </c>
      <c r="F49" s="218"/>
    </row>
    <row r="50" spans="1:6">
      <c r="A50" s="218" t="s">
        <v>9479</v>
      </c>
      <c r="B50" s="218" t="s">
        <v>1119</v>
      </c>
      <c r="C50" s="218" t="s">
        <v>9480</v>
      </c>
      <c r="D50" s="216" t="s">
        <v>4870</v>
      </c>
      <c r="E50" s="216" t="s">
        <v>4870</v>
      </c>
      <c r="F50" s="218"/>
    </row>
    <row r="51" spans="1:6">
      <c r="A51" s="218" t="s">
        <v>9482</v>
      </c>
      <c r="B51" s="218" t="s">
        <v>1115</v>
      </c>
      <c r="C51" s="218" t="s">
        <v>9483</v>
      </c>
      <c r="D51" s="216" t="s">
        <v>4870</v>
      </c>
      <c r="E51" s="216" t="s">
        <v>4870</v>
      </c>
      <c r="F51" s="218"/>
    </row>
    <row r="52" spans="1:6">
      <c r="A52" s="218" t="s">
        <v>2524</v>
      </c>
      <c r="B52" s="218" t="s">
        <v>1111</v>
      </c>
      <c r="C52" s="218" t="s">
        <v>9486</v>
      </c>
      <c r="D52" s="216" t="s">
        <v>4870</v>
      </c>
      <c r="E52" s="216" t="s">
        <v>4870</v>
      </c>
      <c r="F52" s="218"/>
    </row>
    <row r="53" spans="1:6">
      <c r="A53" s="218" t="s">
        <v>581</v>
      </c>
      <c r="B53" s="218" t="s">
        <v>584</v>
      </c>
      <c r="C53" s="218" t="s">
        <v>9488</v>
      </c>
      <c r="D53" s="216" t="s">
        <v>4870</v>
      </c>
      <c r="E53" s="216" t="s">
        <v>4870</v>
      </c>
      <c r="F53" s="218"/>
    </row>
    <row r="54" spans="1:6">
      <c r="A54" s="218" t="s">
        <v>9499</v>
      </c>
      <c r="B54" s="218" t="s">
        <v>760</v>
      </c>
      <c r="C54" s="218" t="s">
        <v>9501</v>
      </c>
      <c r="D54" s="216" t="s">
        <v>4870</v>
      </c>
      <c r="E54" s="216"/>
      <c r="F54" s="218"/>
    </row>
    <row r="55" spans="1:6">
      <c r="A55" s="218" t="s">
        <v>9504</v>
      </c>
      <c r="B55" s="218" t="s">
        <v>1246</v>
      </c>
      <c r="C55" s="218" t="s">
        <v>9506</v>
      </c>
      <c r="D55" s="216" t="s">
        <v>4870</v>
      </c>
      <c r="E55" s="216" t="s">
        <v>4870</v>
      </c>
      <c r="F55" s="218"/>
    </row>
    <row r="56" spans="1:6">
      <c r="A56" s="218" t="s">
        <v>9509</v>
      </c>
      <c r="B56" s="218" t="s">
        <v>766</v>
      </c>
      <c r="C56" s="218" t="s">
        <v>9511</v>
      </c>
      <c r="D56" s="216" t="s">
        <v>4870</v>
      </c>
      <c r="E56" s="216"/>
      <c r="F56" s="218"/>
    </row>
    <row r="57" spans="1:6">
      <c r="A57" s="218" t="s">
        <v>2866</v>
      </c>
      <c r="B57" s="218" t="s">
        <v>9529</v>
      </c>
      <c r="C57" s="218" t="s">
        <v>9527</v>
      </c>
      <c r="D57" s="216"/>
      <c r="E57" s="216" t="s">
        <v>4870</v>
      </c>
      <c r="F57" s="218"/>
    </row>
    <row r="58" spans="1:6">
      <c r="A58" s="218" t="s">
        <v>9531</v>
      </c>
      <c r="B58" s="218" t="s">
        <v>706</v>
      </c>
      <c r="C58" s="218" t="s">
        <v>9532</v>
      </c>
      <c r="D58" s="216" t="s">
        <v>4870</v>
      </c>
      <c r="E58" s="216" t="s">
        <v>4870</v>
      </c>
      <c r="F58" s="218"/>
    </row>
    <row r="59" spans="1:6">
      <c r="A59" s="218" t="s">
        <v>2174</v>
      </c>
      <c r="B59" s="218" t="s">
        <v>711</v>
      </c>
      <c r="C59" s="218" t="s">
        <v>9534</v>
      </c>
      <c r="D59" s="216" t="s">
        <v>4870</v>
      </c>
      <c r="E59" s="216" t="s">
        <v>4870</v>
      </c>
      <c r="F59" s="218"/>
    </row>
    <row r="60" spans="1:6">
      <c r="A60" s="218" t="s">
        <v>907</v>
      </c>
      <c r="B60" s="218" t="s">
        <v>911</v>
      </c>
      <c r="C60" s="218" t="s">
        <v>9541</v>
      </c>
      <c r="D60" s="216" t="s">
        <v>4870</v>
      </c>
      <c r="E60" s="216" t="s">
        <v>4870</v>
      </c>
      <c r="F60" s="218"/>
    </row>
    <row r="61" spans="1:6">
      <c r="A61" s="218" t="s">
        <v>912</v>
      </c>
      <c r="B61" s="218" t="s">
        <v>916</v>
      </c>
      <c r="C61" s="218" t="s">
        <v>9544</v>
      </c>
      <c r="D61" s="216" t="s">
        <v>4870</v>
      </c>
      <c r="E61" s="216" t="s">
        <v>4870</v>
      </c>
      <c r="F61" s="218"/>
    </row>
    <row r="62" spans="1:6">
      <c r="A62" s="218" t="s">
        <v>923</v>
      </c>
      <c r="B62" s="218" t="s">
        <v>927</v>
      </c>
      <c r="C62" s="218" t="s">
        <v>9548</v>
      </c>
      <c r="D62" s="216" t="s">
        <v>4870</v>
      </c>
      <c r="E62" s="216" t="s">
        <v>4870</v>
      </c>
      <c r="F62" s="218"/>
    </row>
    <row r="63" spans="1:6">
      <c r="A63" s="218" t="s">
        <v>9701</v>
      </c>
      <c r="B63" s="218" t="s">
        <v>2897</v>
      </c>
      <c r="C63" s="218" t="s">
        <v>9541</v>
      </c>
      <c r="D63" s="216" t="s">
        <v>4870</v>
      </c>
      <c r="E63" s="216" t="s">
        <v>4870</v>
      </c>
      <c r="F63" s="218"/>
    </row>
    <row r="64" spans="1:6">
      <c r="A64" s="218" t="s">
        <v>1883</v>
      </c>
      <c r="B64" s="218" t="s">
        <v>922</v>
      </c>
      <c r="C64" s="218" t="s">
        <v>9544</v>
      </c>
      <c r="D64" s="216" t="s">
        <v>4870</v>
      </c>
      <c r="E64" s="216" t="s">
        <v>4870</v>
      </c>
      <c r="F64" s="218"/>
    </row>
    <row r="65" spans="1:6">
      <c r="A65" s="218" t="s">
        <v>1640</v>
      </c>
      <c r="B65" s="218" t="s">
        <v>932</v>
      </c>
      <c r="C65" s="218" t="s">
        <v>9551</v>
      </c>
      <c r="D65" s="216" t="s">
        <v>4870</v>
      </c>
      <c r="E65" s="216" t="s">
        <v>4870</v>
      </c>
      <c r="F65" s="218"/>
    </row>
    <row r="66" spans="1:6">
      <c r="A66" s="218" t="s">
        <v>1643</v>
      </c>
      <c r="B66" s="218" t="s">
        <v>938</v>
      </c>
      <c r="C66" s="218" t="s">
        <v>9554</v>
      </c>
      <c r="D66" s="216" t="s">
        <v>4870</v>
      </c>
      <c r="E66" s="216" t="s">
        <v>4870</v>
      </c>
      <c r="F66" s="218"/>
    </row>
    <row r="67" spans="1:6">
      <c r="A67" s="218" t="s">
        <v>1066</v>
      </c>
      <c r="B67" s="218" t="s">
        <v>1070</v>
      </c>
      <c r="C67" s="218" t="s">
        <v>9558</v>
      </c>
      <c r="D67" s="216" t="s">
        <v>4870</v>
      </c>
      <c r="E67" s="216"/>
      <c r="F67" s="218"/>
    </row>
    <row r="68" spans="1:6">
      <c r="A68" s="218" t="s">
        <v>843</v>
      </c>
      <c r="B68" s="218" t="s">
        <v>847</v>
      </c>
      <c r="C68" s="218" t="s">
        <v>9562</v>
      </c>
      <c r="D68" s="216" t="s">
        <v>4870</v>
      </c>
      <c r="E68" s="216" t="s">
        <v>4870</v>
      </c>
      <c r="F68" s="218"/>
    </row>
    <row r="69" spans="1:6">
      <c r="A69" s="218" t="s">
        <v>2376</v>
      </c>
      <c r="B69" s="218" t="s">
        <v>1076</v>
      </c>
      <c r="C69" s="218" t="s">
        <v>9566</v>
      </c>
      <c r="D69" s="216" t="s">
        <v>4870</v>
      </c>
      <c r="E69" s="216" t="s">
        <v>4870</v>
      </c>
      <c r="F69" s="218"/>
    </row>
    <row r="70" spans="1:6">
      <c r="A70" s="218" t="s">
        <v>1724</v>
      </c>
      <c r="B70" s="218" t="s">
        <v>1728</v>
      </c>
      <c r="C70" s="218" t="s">
        <v>9569</v>
      </c>
      <c r="D70" s="216"/>
      <c r="E70" s="216" t="s">
        <v>4870</v>
      </c>
      <c r="F70" s="218"/>
    </row>
    <row r="71" spans="1:6">
      <c r="A71" s="218" t="s">
        <v>683</v>
      </c>
      <c r="B71" s="218" t="s">
        <v>687</v>
      </c>
      <c r="C71" s="218" t="s">
        <v>9572</v>
      </c>
      <c r="D71" s="216" t="s">
        <v>4870</v>
      </c>
      <c r="E71" s="216" t="s">
        <v>4870</v>
      </c>
      <c r="F71" s="218"/>
    </row>
    <row r="72" spans="1:6">
      <c r="A72" s="218" t="s">
        <v>3039</v>
      </c>
      <c r="B72" s="218" t="s">
        <v>1255</v>
      </c>
      <c r="C72" s="218" t="s">
        <v>9575</v>
      </c>
      <c r="D72" s="216"/>
      <c r="E72" s="216" t="s">
        <v>4870</v>
      </c>
      <c r="F72" s="218"/>
    </row>
    <row r="73" spans="1:6">
      <c r="A73" s="218" t="s">
        <v>9580</v>
      </c>
      <c r="B73" s="218" t="s">
        <v>2016</v>
      </c>
      <c r="C73" s="218" t="s">
        <v>9582</v>
      </c>
      <c r="D73" s="216"/>
      <c r="E73" s="216" t="s">
        <v>4870</v>
      </c>
      <c r="F73" s="218"/>
    </row>
    <row r="74" spans="1:6">
      <c r="A74" s="218" t="s">
        <v>9586</v>
      </c>
      <c r="B74" s="218" t="s">
        <v>2022</v>
      </c>
      <c r="C74" s="218" t="s">
        <v>9588</v>
      </c>
      <c r="D74" s="216"/>
      <c r="E74" s="216" t="s">
        <v>4870</v>
      </c>
      <c r="F74" s="218"/>
    </row>
    <row r="75" spans="1:6">
      <c r="A75" s="218" t="s">
        <v>9658</v>
      </c>
      <c r="B75" s="218" t="s">
        <v>860</v>
      </c>
      <c r="C75" s="218" t="s">
        <v>9661</v>
      </c>
      <c r="D75" s="216" t="s">
        <v>4870</v>
      </c>
      <c r="E75" s="216"/>
      <c r="F75" s="218"/>
    </row>
    <row r="76" spans="1:6">
      <c r="A76" s="218" t="s">
        <v>1732</v>
      </c>
      <c r="B76" s="218" t="s">
        <v>1736</v>
      </c>
      <c r="C76" s="218" t="s">
        <v>9594</v>
      </c>
      <c r="D76" s="216"/>
      <c r="E76" s="216" t="s">
        <v>4870</v>
      </c>
      <c r="F76" s="218"/>
    </row>
    <row r="77" spans="1:6">
      <c r="A77" s="218" t="s">
        <v>2349</v>
      </c>
      <c r="B77" s="218" t="s">
        <v>1102</v>
      </c>
      <c r="C77" s="218" t="s">
        <v>9639</v>
      </c>
      <c r="D77" s="216" t="s">
        <v>4870</v>
      </c>
      <c r="E77" s="216" t="s">
        <v>4870</v>
      </c>
      <c r="F77" s="218"/>
    </row>
    <row r="78" spans="1:6">
      <c r="A78" s="219" t="s">
        <v>3770</v>
      </c>
      <c r="B78" s="219" t="s">
        <v>3774</v>
      </c>
      <c r="C78" s="219" t="s">
        <v>9641</v>
      </c>
      <c r="D78" s="220" t="s">
        <v>4870</v>
      </c>
      <c r="E78" s="220"/>
      <c r="F78" s="219" t="s">
        <v>10223</v>
      </c>
    </row>
    <row r="79" spans="1:6">
      <c r="A79" s="219" t="s">
        <v>1086</v>
      </c>
      <c r="B79" s="219" t="s">
        <v>3777</v>
      </c>
      <c r="C79" s="219" t="s">
        <v>9643</v>
      </c>
      <c r="D79" s="220" t="s">
        <v>4870</v>
      </c>
      <c r="E79" s="220"/>
      <c r="F79" s="219" t="s">
        <v>10223</v>
      </c>
    </row>
    <row r="80" spans="1:6">
      <c r="A80" s="218" t="s">
        <v>3790</v>
      </c>
      <c r="B80" s="218" t="s">
        <v>3793</v>
      </c>
      <c r="C80" s="218" t="s">
        <v>9694</v>
      </c>
      <c r="D80" s="216"/>
      <c r="E80" s="216" t="s">
        <v>4870</v>
      </c>
      <c r="F80" s="218"/>
    </row>
    <row r="81" spans="1:6">
      <c r="A81" s="218" t="s">
        <v>2490</v>
      </c>
      <c r="B81" s="218" t="s">
        <v>2492</v>
      </c>
      <c r="C81" s="218" t="s">
        <v>9665</v>
      </c>
      <c r="D81" s="216" t="s">
        <v>4870</v>
      </c>
      <c r="E81" s="216" t="s">
        <v>4870</v>
      </c>
      <c r="F81" s="218"/>
    </row>
    <row r="82" spans="1:6">
      <c r="A82" s="218" t="s">
        <v>2496</v>
      </c>
      <c r="B82" s="218" t="s">
        <v>2498</v>
      </c>
      <c r="C82" s="218" t="s">
        <v>9669</v>
      </c>
      <c r="D82" s="216" t="s">
        <v>4870</v>
      </c>
      <c r="E82" s="216" t="s">
        <v>4870</v>
      </c>
      <c r="F82" s="218"/>
    </row>
    <row r="83" spans="1:6">
      <c r="A83" s="218" t="s">
        <v>2499</v>
      </c>
      <c r="B83" s="218" t="s">
        <v>3806</v>
      </c>
      <c r="C83" s="218" t="s">
        <v>9671</v>
      </c>
      <c r="D83" s="216" t="s">
        <v>4870</v>
      </c>
      <c r="E83" s="216" t="s">
        <v>4870</v>
      </c>
      <c r="F83" s="218"/>
    </row>
    <row r="84" spans="1:6">
      <c r="A84" s="218" t="s">
        <v>2502</v>
      </c>
      <c r="B84" s="218" t="s">
        <v>2504</v>
      </c>
      <c r="C84" s="218" t="s">
        <v>9674</v>
      </c>
      <c r="D84" s="216" t="s">
        <v>4870</v>
      </c>
      <c r="E84" s="216" t="s">
        <v>4870</v>
      </c>
      <c r="F84" s="218"/>
    </row>
    <row r="85" spans="1:6">
      <c r="A85" s="218" t="s">
        <v>2505</v>
      </c>
      <c r="B85" s="218" t="s">
        <v>2507</v>
      </c>
      <c r="C85" s="218" t="s">
        <v>9676</v>
      </c>
      <c r="D85" s="216" t="s">
        <v>4870</v>
      </c>
      <c r="E85" s="216" t="s">
        <v>4870</v>
      </c>
      <c r="F85" s="218"/>
    </row>
    <row r="86" spans="1:6">
      <c r="A86" s="218" t="s">
        <v>3795</v>
      </c>
      <c r="B86" s="218" t="s">
        <v>3798</v>
      </c>
      <c r="C86" s="218" t="s">
        <v>9667</v>
      </c>
      <c r="D86" s="216" t="s">
        <v>4870</v>
      </c>
      <c r="E86" s="216" t="s">
        <v>4870</v>
      </c>
      <c r="F86" s="218"/>
    </row>
    <row r="87" spans="1:6">
      <c r="A87" s="218" t="s">
        <v>3799</v>
      </c>
      <c r="B87" s="218" t="s">
        <v>3802</v>
      </c>
      <c r="C87" s="218" t="s">
        <v>9667</v>
      </c>
      <c r="D87" s="216" t="s">
        <v>4870</v>
      </c>
      <c r="E87" s="216" t="s">
        <v>4870</v>
      </c>
      <c r="F87" s="218"/>
    </row>
    <row r="88" spans="1:6">
      <c r="A88" s="218" t="s">
        <v>9645</v>
      </c>
      <c r="B88" s="218" t="s">
        <v>9644</v>
      </c>
      <c r="C88" s="218" t="s">
        <v>9646</v>
      </c>
      <c r="D88" s="216"/>
      <c r="E88" s="216" t="s">
        <v>4870</v>
      </c>
      <c r="F88" s="218"/>
    </row>
    <row r="89" spans="1:6">
      <c r="A89" s="221" t="s">
        <v>10224</v>
      </c>
      <c r="B89" s="221" t="s">
        <v>10225</v>
      </c>
      <c r="C89" s="221" t="s">
        <v>9518</v>
      </c>
      <c r="D89" s="222" t="s">
        <v>5451</v>
      </c>
      <c r="E89" s="222"/>
      <c r="F89" s="221" t="s">
        <v>10226</v>
      </c>
    </row>
  </sheetData>
  <autoFilter ref="A1:F89"/>
  <phoneticPr fontId="18"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8"/>
  <dimension ref="A1:C34"/>
  <sheetViews>
    <sheetView workbookViewId="0"/>
  </sheetViews>
  <sheetFormatPr defaultColWidth="9.140625" defaultRowHeight="16.5"/>
  <cols>
    <col min="1" max="1" width="11.7109375" style="225" bestFit="1" customWidth="1"/>
    <col min="2" max="2" width="44.42578125" style="217" bestFit="1" customWidth="1"/>
    <col min="3" max="3" width="15.85546875" style="217" bestFit="1" customWidth="1"/>
    <col min="4" max="16384" width="9.140625" style="217"/>
  </cols>
  <sheetData>
    <row r="1" spans="1:3">
      <c r="A1" s="223" t="s">
        <v>9336</v>
      </c>
      <c r="B1" s="218" t="s">
        <v>10227</v>
      </c>
      <c r="C1" s="218" t="s">
        <v>4924</v>
      </c>
    </row>
    <row r="2" spans="1:3">
      <c r="A2" s="224" t="s">
        <v>9556</v>
      </c>
      <c r="B2" s="218" t="s">
        <v>1151</v>
      </c>
      <c r="C2" s="218" t="s">
        <v>10228</v>
      </c>
    </row>
    <row r="3" spans="1:3">
      <c r="A3" s="224" t="s">
        <v>9556</v>
      </c>
      <c r="B3" s="218" t="s">
        <v>918</v>
      </c>
      <c r="C3" s="218" t="s">
        <v>10228</v>
      </c>
    </row>
    <row r="4" spans="1:3">
      <c r="A4" s="224" t="s">
        <v>9556</v>
      </c>
      <c r="B4" s="218" t="s">
        <v>1643</v>
      </c>
      <c r="C4" s="218" t="s">
        <v>10228</v>
      </c>
    </row>
    <row r="5" spans="1:3">
      <c r="A5" s="223" t="s">
        <v>10229</v>
      </c>
      <c r="B5" s="218" t="s">
        <v>749</v>
      </c>
      <c r="C5" s="218" t="s">
        <v>10228</v>
      </c>
    </row>
    <row r="6" spans="1:3">
      <c r="A6" s="223" t="s">
        <v>9372</v>
      </c>
      <c r="B6" s="218" t="s">
        <v>9153</v>
      </c>
      <c r="C6" s="218" t="s">
        <v>10228</v>
      </c>
    </row>
    <row r="7" spans="1:3">
      <c r="A7" s="223" t="s">
        <v>9372</v>
      </c>
      <c r="B7" s="218" t="s">
        <v>1151</v>
      </c>
      <c r="C7" s="218" t="s">
        <v>10228</v>
      </c>
    </row>
    <row r="8" spans="1:3">
      <c r="A8" s="223" t="s">
        <v>9372</v>
      </c>
      <c r="B8" s="218" t="s">
        <v>918</v>
      </c>
      <c r="C8" s="218" t="s">
        <v>10228</v>
      </c>
    </row>
    <row r="9" spans="1:3">
      <c r="A9" s="223" t="s">
        <v>9372</v>
      </c>
      <c r="B9" s="218" t="s">
        <v>2525</v>
      </c>
      <c r="C9" s="218" t="s">
        <v>10228</v>
      </c>
    </row>
    <row r="10" spans="1:3">
      <c r="A10" s="223" t="s">
        <v>9372</v>
      </c>
      <c r="B10" s="218" t="s">
        <v>1632</v>
      </c>
      <c r="C10" s="218" t="s">
        <v>10228</v>
      </c>
    </row>
    <row r="11" spans="1:3">
      <c r="A11" s="223" t="s">
        <v>9372</v>
      </c>
      <c r="B11" s="218" t="s">
        <v>9468</v>
      </c>
      <c r="C11" s="218" t="s">
        <v>10228</v>
      </c>
    </row>
    <row r="12" spans="1:3">
      <c r="A12" s="223" t="s">
        <v>9372</v>
      </c>
      <c r="B12" s="218" t="s">
        <v>2526</v>
      </c>
      <c r="C12" s="218" t="s">
        <v>10228</v>
      </c>
    </row>
    <row r="13" spans="1:3">
      <c r="A13" s="223" t="s">
        <v>9564</v>
      </c>
      <c r="B13" s="218" t="s">
        <v>843</v>
      </c>
      <c r="C13" s="218" t="s">
        <v>10228</v>
      </c>
    </row>
    <row r="14" spans="1:3">
      <c r="A14" s="223" t="s">
        <v>10230</v>
      </c>
      <c r="B14" s="218" t="s">
        <v>9652</v>
      </c>
      <c r="C14" s="218" t="s">
        <v>10228</v>
      </c>
    </row>
    <row r="15" spans="1:3">
      <c r="A15" s="223" t="s">
        <v>10230</v>
      </c>
      <c r="B15" s="218" t="s">
        <v>2010</v>
      </c>
      <c r="C15" s="218" t="s">
        <v>10228</v>
      </c>
    </row>
    <row r="16" spans="1:3">
      <c r="A16" s="223" t="s">
        <v>9592</v>
      </c>
      <c r="B16" s="218" t="s">
        <v>10231</v>
      </c>
      <c r="C16" s="218" t="s">
        <v>10228</v>
      </c>
    </row>
    <row r="17" spans="1:3">
      <c r="A17" s="223" t="s">
        <v>10232</v>
      </c>
      <c r="B17" s="218" t="s">
        <v>9436</v>
      </c>
      <c r="C17" s="218" t="s">
        <v>10233</v>
      </c>
    </row>
    <row r="18" spans="1:3">
      <c r="A18" s="223" t="s">
        <v>10232</v>
      </c>
      <c r="B18" s="218" t="s">
        <v>526</v>
      </c>
      <c r="C18" s="218" t="s">
        <v>10233</v>
      </c>
    </row>
    <row r="19" spans="1:3">
      <c r="A19" s="223" t="s">
        <v>10232</v>
      </c>
      <c r="B19" s="218" t="s">
        <v>533</v>
      </c>
      <c r="C19" s="218" t="s">
        <v>10233</v>
      </c>
    </row>
    <row r="20" spans="1:3">
      <c r="A20" s="223" t="s">
        <v>10232</v>
      </c>
      <c r="B20" s="218" t="s">
        <v>545</v>
      </c>
      <c r="C20" s="218" t="s">
        <v>10233</v>
      </c>
    </row>
    <row r="21" spans="1:3">
      <c r="A21" s="223" t="s">
        <v>10232</v>
      </c>
      <c r="B21" s="218" t="s">
        <v>539</v>
      </c>
      <c r="C21" s="218" t="s">
        <v>10233</v>
      </c>
    </row>
    <row r="22" spans="1:3">
      <c r="A22" s="223" t="s">
        <v>10232</v>
      </c>
      <c r="B22" s="218" t="s">
        <v>550</v>
      </c>
      <c r="C22" s="218" t="s">
        <v>10233</v>
      </c>
    </row>
    <row r="23" spans="1:3">
      <c r="A23" s="223" t="s">
        <v>10232</v>
      </c>
      <c r="B23" s="218" t="s">
        <v>556</v>
      </c>
      <c r="C23" s="218" t="s">
        <v>10233</v>
      </c>
    </row>
    <row r="24" spans="1:3">
      <c r="A24" s="223" t="s">
        <v>10232</v>
      </c>
      <c r="B24" s="218" t="s">
        <v>561</v>
      </c>
      <c r="C24" s="218" t="s">
        <v>10233</v>
      </c>
    </row>
    <row r="25" spans="1:3">
      <c r="A25" s="223" t="s">
        <v>10232</v>
      </c>
      <c r="B25" s="218" t="s">
        <v>2052</v>
      </c>
      <c r="C25" s="218" t="s">
        <v>10233</v>
      </c>
    </row>
    <row r="26" spans="1:3">
      <c r="A26" s="223" t="s">
        <v>10232</v>
      </c>
      <c r="B26" s="218" t="s">
        <v>575</v>
      </c>
      <c r="C26" s="218" t="s">
        <v>10233</v>
      </c>
    </row>
    <row r="27" spans="1:3">
      <c r="A27" s="223" t="s">
        <v>10232</v>
      </c>
      <c r="B27" s="218" t="s">
        <v>9457</v>
      </c>
      <c r="C27" s="218" t="s">
        <v>10233</v>
      </c>
    </row>
    <row r="28" spans="1:3">
      <c r="A28" s="223" t="s">
        <v>10232</v>
      </c>
      <c r="B28" s="218" t="s">
        <v>581</v>
      </c>
      <c r="C28" s="218" t="s">
        <v>10233</v>
      </c>
    </row>
    <row r="29" spans="1:3">
      <c r="A29" s="223" t="s">
        <v>10232</v>
      </c>
      <c r="B29" s="218" t="s">
        <v>591</v>
      </c>
      <c r="C29" s="218" t="s">
        <v>10233</v>
      </c>
    </row>
    <row r="30" spans="1:3">
      <c r="A30" s="223" t="s">
        <v>10232</v>
      </c>
      <c r="B30" s="218" t="s">
        <v>597</v>
      </c>
      <c r="C30" s="218" t="s">
        <v>10233</v>
      </c>
    </row>
    <row r="31" spans="1:3">
      <c r="A31" s="223" t="s">
        <v>10232</v>
      </c>
      <c r="B31" s="218" t="s">
        <v>602</v>
      </c>
      <c r="C31" s="218" t="s">
        <v>10233</v>
      </c>
    </row>
    <row r="32" spans="1:3">
      <c r="A32" s="223" t="s">
        <v>10232</v>
      </c>
      <c r="B32" s="218" t="s">
        <v>609</v>
      </c>
      <c r="C32" s="218" t="s">
        <v>10233</v>
      </c>
    </row>
    <row r="33" spans="1:3">
      <c r="A33" s="223" t="s">
        <v>10232</v>
      </c>
      <c r="B33" s="218" t="s">
        <v>659</v>
      </c>
      <c r="C33" s="218" t="s">
        <v>10233</v>
      </c>
    </row>
    <row r="34" spans="1:3">
      <c r="A34" s="218" t="s">
        <v>8017</v>
      </c>
      <c r="B34" s="218" t="s">
        <v>749</v>
      </c>
      <c r="C34" s="218" t="s">
        <v>10233</v>
      </c>
    </row>
  </sheetData>
  <phoneticPr fontId="18" type="noConversion"/>
  <pageMargins left="0.7" right="0.7" top="0.75" bottom="0.75" header="0.3" footer="0.3"/>
  <pageSetup paperSize="9" orientation="portrait" horizontalDpi="360" verticalDpi="18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A7D260-A0B6-4CB7-8948-3D892579C7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a27670-5936-4e31-a1c4-1a471ecf7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D5F67-3945-468E-9243-D488D821E1E7}">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05a27670-5936-4e31-a1c4-1a471ecf7774"/>
  </ds:schemaRefs>
</ds:datastoreItem>
</file>

<file path=customXml/itemProps3.xml><?xml version="1.0" encoding="utf-8"?>
<ds:datastoreItem xmlns:ds="http://schemas.openxmlformats.org/officeDocument/2006/customXml" ds:itemID="{8C8961EC-E020-44DD-AA1C-1A07F5CB07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29</vt:i4>
      </vt:variant>
      <vt:variant>
        <vt:lpstr>已命名的範圍</vt:lpstr>
      </vt:variant>
      <vt:variant>
        <vt:i4>4</vt:i4>
      </vt:variant>
    </vt:vector>
  </HeadingPairs>
  <TitlesOfParts>
    <vt:vector size="33" baseType="lpstr">
      <vt:lpstr>交易總表_樞紐分析</vt:lpstr>
      <vt:lpstr>交易總表</vt:lpstr>
      <vt:lpstr>CIFX_ECSG清單</vt:lpstr>
      <vt:lpstr>CIFX資料庫表格欄位DD</vt:lpstr>
      <vt:lpstr>PROD_PGMTRX</vt:lpstr>
      <vt:lpstr>代碼表總覽</vt:lpstr>
      <vt:lpstr>新舊交易名稱mapping</vt:lpstr>
      <vt:lpstr>PGMTRX</vt:lpstr>
      <vt:lpstr>新服務功能</vt:lpstr>
      <vt:lpstr>前端系統統計</vt:lpstr>
      <vt:lpstr>即時查詢電文_對外服務介面</vt:lpstr>
      <vt:lpstr>即時變更電文_對外服務介面</vt:lpstr>
      <vt:lpstr>即時查詢電文設定表</vt:lpstr>
      <vt:lpstr>批次來源&amp;產出檔案介面</vt:lpstr>
      <vt:lpstr>CIFX_TO_EDLS介接SP介面</vt:lpstr>
      <vt:lpstr>欄位基本設定</vt:lpstr>
      <vt:lpstr>大查詢設定表(TB_SYS_COL_ACT)</vt:lpstr>
      <vt:lpstr>輸入欄位業務檢核規則</vt:lpstr>
      <vt:lpstr>forceUpdate</vt:lpstr>
      <vt:lpstr>欄位異動業務處理邏輯(tb_cust_kyc)</vt:lpstr>
      <vt:lpstr>補充資訊</vt:lpstr>
      <vt:lpstr>下拉式選單</vt:lpstr>
      <vt:lpstr>測試案例_仁傑</vt:lpstr>
      <vt:lpstr>輸入欄位業務檢核規則 (2)</vt:lpstr>
      <vt:lpstr>CIFX資料庫表格欄位DD (2)</vt:lpstr>
      <vt:lpstr>代碼表總覽 (2)</vt:lpstr>
      <vt:lpstr>分配驗證項目</vt:lpstr>
      <vt:lpstr>CIFX與CIP同步欄位清單</vt:lpstr>
      <vt:lpstr>PUSH清單</vt:lpstr>
      <vt:lpstr>補充資訊!_Ref90885893</vt:lpstr>
      <vt:lpstr>補充資訊!_Ref90891103</vt:lpstr>
      <vt:lpstr>補充資訊!_Toc6590820</vt:lpstr>
      <vt:lpstr>補充資訊!_Toc82017634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陳仁傑18442</cp:lastModifiedBy>
  <cp:revision/>
  <dcterms:created xsi:type="dcterms:W3CDTF">2015-06-05T18:19:34Z</dcterms:created>
  <dcterms:modified xsi:type="dcterms:W3CDTF">2022-05-26T04:38:58Z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