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R Cursos\Mecánica\Proyecto\proyecto_unafut_03\"/>
    </mc:Choice>
  </mc:AlternateContent>
  <xr:revisionPtr revIDLastSave="0" documentId="13_ncr:1_{9DE2B60D-D9D3-4A59-B7A2-981B2C00C4AC}" xr6:coauthVersionLast="45" xr6:coauthVersionMax="45" xr10:uidLastSave="{00000000-0000-0000-0000-000000000000}"/>
  <bookViews>
    <workbookView xWindow="-120" yWindow="-120" windowWidth="19440" windowHeight="10440" activeTab="3" xr2:uid="{087EA7C6-06FB-4A38-8F23-8BEC43DD9F70}"/>
  </bookViews>
  <sheets>
    <sheet name="historico" sheetId="1" r:id="rId1"/>
    <sheet name="unafut" sheetId="2" r:id="rId2"/>
    <sheet name="wins" sheetId="5" r:id="rId3"/>
    <sheet name="draws" sheetId="4" r:id="rId4"/>
    <sheet name="goals_loser" sheetId="6" r:id="rId5"/>
    <sheet name="jornadas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E13" i="2"/>
  <c r="F13" i="2"/>
  <c r="G13" i="2"/>
  <c r="H13" i="2"/>
  <c r="I13" i="2"/>
  <c r="J13" i="2"/>
  <c r="C13" i="2"/>
  <c r="D2" i="2"/>
  <c r="E2" i="2"/>
  <c r="F2" i="2"/>
  <c r="G2" i="2"/>
  <c r="H2" i="2"/>
  <c r="I2" i="2"/>
  <c r="J2" i="2"/>
  <c r="D3" i="2"/>
  <c r="E3" i="2"/>
  <c r="F3" i="2"/>
  <c r="G3" i="2"/>
  <c r="H3" i="2"/>
  <c r="I3" i="2"/>
  <c r="J3" i="2"/>
  <c r="D4" i="2"/>
  <c r="E4" i="2"/>
  <c r="F4" i="2"/>
  <c r="G4" i="2"/>
  <c r="H4" i="2"/>
  <c r="I4" i="2"/>
  <c r="J4" i="2"/>
  <c r="D5" i="2"/>
  <c r="E5" i="2"/>
  <c r="F5" i="2"/>
  <c r="G5" i="2"/>
  <c r="H5" i="2"/>
  <c r="I5" i="2"/>
  <c r="J5" i="2"/>
  <c r="D6" i="2"/>
  <c r="E6" i="2"/>
  <c r="F6" i="2"/>
  <c r="G6" i="2"/>
  <c r="H6" i="2"/>
  <c r="I6" i="2"/>
  <c r="J6" i="2"/>
  <c r="D7" i="2"/>
  <c r="E7" i="2"/>
  <c r="F7" i="2"/>
  <c r="G7" i="2"/>
  <c r="H7" i="2"/>
  <c r="I7" i="2"/>
  <c r="J7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C3" i="2"/>
  <c r="C4" i="2"/>
  <c r="C5" i="2"/>
  <c r="C6" i="2"/>
  <c r="C7" i="2"/>
  <c r="C8" i="2"/>
  <c r="C9" i="2"/>
  <c r="C10" i="2"/>
  <c r="C11" i="2"/>
  <c r="C12" i="2"/>
  <c r="C2" i="2"/>
  <c r="B3" i="6" l="1"/>
  <c r="B4" i="6"/>
  <c r="B5" i="6"/>
  <c r="B2" i="6"/>
  <c r="B3" i="4"/>
  <c r="B4" i="4"/>
  <c r="B5" i="4"/>
  <c r="B2" i="4"/>
  <c r="B3" i="5"/>
  <c r="B4" i="5"/>
  <c r="B5" i="5"/>
  <c r="B6" i="5"/>
  <c r="B2" i="5"/>
  <c r="M17" i="3" l="1"/>
  <c r="L17" i="3"/>
  <c r="K17" i="3"/>
  <c r="J17" i="3"/>
  <c r="I17" i="3"/>
  <c r="G17" i="3"/>
  <c r="F17" i="3"/>
  <c r="E17" i="3"/>
  <c r="D17" i="3"/>
  <c r="C17" i="3"/>
  <c r="B17" i="3"/>
  <c r="M16" i="3"/>
  <c r="L16" i="3"/>
  <c r="K16" i="3"/>
  <c r="J16" i="3"/>
  <c r="H16" i="3"/>
  <c r="G16" i="3"/>
  <c r="F16" i="3"/>
  <c r="E16" i="3"/>
  <c r="D16" i="3"/>
  <c r="C16" i="3"/>
  <c r="B16" i="3"/>
  <c r="M15" i="3"/>
  <c r="L15" i="3"/>
  <c r="K15" i="3"/>
  <c r="J15" i="3"/>
  <c r="I15" i="3"/>
  <c r="G15" i="3"/>
  <c r="F15" i="3"/>
  <c r="E15" i="3"/>
  <c r="D15" i="3"/>
  <c r="C15" i="3"/>
  <c r="B15" i="3"/>
  <c r="M14" i="3"/>
  <c r="L14" i="3"/>
  <c r="K14" i="3"/>
  <c r="J14" i="3"/>
  <c r="I14" i="3"/>
  <c r="H14" i="3"/>
  <c r="G14" i="3"/>
  <c r="F14" i="3"/>
  <c r="E14" i="3"/>
  <c r="D14" i="3"/>
  <c r="B14" i="3"/>
  <c r="M13" i="3"/>
  <c r="K13" i="3"/>
  <c r="J13" i="3"/>
  <c r="I13" i="3"/>
  <c r="H13" i="3"/>
  <c r="G13" i="3"/>
  <c r="F13" i="3"/>
  <c r="E13" i="3"/>
  <c r="D13" i="3"/>
  <c r="C13" i="3"/>
  <c r="B13" i="3"/>
  <c r="M12" i="3"/>
  <c r="L12" i="3"/>
  <c r="K12" i="3"/>
  <c r="J12" i="3"/>
  <c r="H12" i="3"/>
  <c r="G12" i="3"/>
  <c r="F12" i="3"/>
  <c r="E12" i="3"/>
  <c r="D12" i="3"/>
  <c r="C12" i="3"/>
  <c r="B12" i="3"/>
  <c r="M11" i="3"/>
  <c r="L11" i="3"/>
  <c r="K11" i="3"/>
  <c r="J11" i="3"/>
  <c r="I11" i="3"/>
  <c r="H11" i="3"/>
  <c r="G11" i="3"/>
  <c r="F11" i="3"/>
  <c r="E11" i="3"/>
  <c r="D11" i="3"/>
  <c r="B11" i="3"/>
  <c r="M10" i="3"/>
  <c r="L10" i="3"/>
  <c r="K10" i="3"/>
  <c r="I10" i="3"/>
  <c r="H10" i="3"/>
  <c r="G10" i="3"/>
  <c r="F10" i="3"/>
  <c r="E10" i="3"/>
  <c r="D10" i="3"/>
  <c r="C10" i="3"/>
  <c r="B10" i="3"/>
  <c r="M9" i="3"/>
  <c r="L9" i="3"/>
  <c r="K9" i="3"/>
  <c r="J9" i="3"/>
  <c r="I9" i="3"/>
  <c r="G9" i="3"/>
  <c r="F9" i="3"/>
  <c r="E9" i="3"/>
  <c r="D9" i="3"/>
  <c r="C9" i="3"/>
  <c r="B9" i="3"/>
  <c r="M8" i="3"/>
  <c r="L8" i="3"/>
  <c r="J8" i="3"/>
  <c r="I8" i="3"/>
  <c r="H8" i="3"/>
  <c r="G8" i="3"/>
  <c r="F8" i="3"/>
  <c r="E8" i="3"/>
  <c r="D8" i="3"/>
  <c r="C8" i="3"/>
  <c r="B8" i="3"/>
  <c r="L7" i="3"/>
  <c r="K7" i="3"/>
  <c r="J7" i="3"/>
  <c r="I7" i="3"/>
  <c r="H7" i="3"/>
  <c r="G7" i="3"/>
  <c r="F7" i="3"/>
  <c r="E7" i="3"/>
  <c r="D7" i="3"/>
  <c r="C7" i="3"/>
  <c r="B7" i="3"/>
  <c r="M6" i="3"/>
  <c r="K6" i="3"/>
  <c r="J6" i="3"/>
  <c r="I6" i="3"/>
  <c r="H6" i="3"/>
  <c r="G6" i="3"/>
  <c r="F6" i="3"/>
  <c r="E6" i="3"/>
  <c r="D6" i="3"/>
  <c r="C6" i="3"/>
  <c r="B6" i="3"/>
  <c r="C4" i="3"/>
  <c r="M5" i="3"/>
  <c r="L5" i="3"/>
  <c r="K5" i="3"/>
  <c r="J5" i="3"/>
  <c r="I5" i="3"/>
  <c r="H5" i="3"/>
  <c r="G5" i="3"/>
  <c r="E5" i="3"/>
  <c r="D5" i="3"/>
  <c r="C5" i="3"/>
  <c r="B5" i="3"/>
  <c r="L4" i="3"/>
  <c r="K4" i="3"/>
  <c r="J4" i="3"/>
  <c r="I4" i="3"/>
  <c r="H4" i="3"/>
  <c r="G4" i="3"/>
  <c r="F4" i="3"/>
  <c r="E4" i="3"/>
  <c r="D4" i="3"/>
  <c r="B4" i="3"/>
  <c r="M3" i="3"/>
  <c r="L3" i="3"/>
  <c r="K3" i="3"/>
  <c r="J3" i="3"/>
  <c r="I3" i="3"/>
  <c r="M4" i="3" s="1"/>
  <c r="F5" i="3" s="1"/>
  <c r="L6" i="3" s="1"/>
  <c r="M7" i="3" s="1"/>
  <c r="K8" i="3" s="1"/>
  <c r="H9" i="3" s="1"/>
  <c r="J10" i="3" s="1"/>
  <c r="C11" i="3" s="1"/>
  <c r="I12" i="3" s="1"/>
  <c r="L13" i="3" s="1"/>
  <c r="C14" i="3" s="1"/>
  <c r="H15" i="3" s="1"/>
  <c r="I16" i="3" s="1"/>
  <c r="H17" i="3" s="1"/>
  <c r="H3" i="3"/>
  <c r="G3" i="3"/>
  <c r="F3" i="3"/>
  <c r="E3" i="3"/>
  <c r="D3" i="3"/>
  <c r="C3" i="3"/>
  <c r="B3" i="3"/>
  <c r="K13" i="2" l="1"/>
  <c r="L13" i="2"/>
  <c r="M13" i="2"/>
  <c r="K3" i="2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K8" i="2"/>
  <c r="N8" i="2" s="1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2" i="2"/>
  <c r="L2" i="2"/>
  <c r="M2" i="2"/>
  <c r="N9" i="2" l="1"/>
  <c r="N5" i="2"/>
  <c r="N10" i="2"/>
  <c r="N6" i="2"/>
  <c r="N11" i="2"/>
  <c r="N7" i="2"/>
  <c r="N4" i="2"/>
  <c r="N3" i="2"/>
  <c r="N2" i="2"/>
  <c r="N13" i="2"/>
  <c r="N12" i="2"/>
</calcChain>
</file>

<file path=xl/sharedStrings.xml><?xml version="1.0" encoding="utf-8"?>
<sst xmlns="http://schemas.openxmlformats.org/spreadsheetml/2006/main" count="150" uniqueCount="35">
  <si>
    <t>Herediano</t>
  </si>
  <si>
    <t>Saprissa</t>
  </si>
  <si>
    <t>Alajuelense</t>
  </si>
  <si>
    <t>Cartagines</t>
  </si>
  <si>
    <t>Perez Zeledon</t>
  </si>
  <si>
    <t>Limon</t>
  </si>
  <si>
    <t>Santos</t>
  </si>
  <si>
    <t>J</t>
  </si>
  <si>
    <t>G</t>
  </si>
  <si>
    <t>E</t>
  </si>
  <si>
    <t>P</t>
  </si>
  <si>
    <t>GF</t>
  </si>
  <si>
    <t>GC</t>
  </si>
  <si>
    <t>DIF</t>
  </si>
  <si>
    <t>PTS</t>
  </si>
  <si>
    <t>San Carlos</t>
  </si>
  <si>
    <t>Jicaral</t>
  </si>
  <si>
    <t>Guadalupe</t>
  </si>
  <si>
    <t>Grecia</t>
  </si>
  <si>
    <t>UCR</t>
  </si>
  <si>
    <t>Equipo</t>
  </si>
  <si>
    <t>Posicion</t>
  </si>
  <si>
    <t>2019-2020</t>
  </si>
  <si>
    <t>2018-2019</t>
  </si>
  <si>
    <t>% gane</t>
  </si>
  <si>
    <t>% empate</t>
  </si>
  <si>
    <t>% perder</t>
  </si>
  <si>
    <t>suma</t>
  </si>
  <si>
    <t>Sporting</t>
  </si>
  <si>
    <t>Jornada</t>
  </si>
  <si>
    <t>casa</t>
  </si>
  <si>
    <t>visitante</t>
  </si>
  <si>
    <t>goals</t>
  </si>
  <si>
    <t>percentage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</si>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</sst>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82AB-1E46-4FB5-8BDD-53786C4B0A43}">
  <dimension ref="A1:AE30"/>
  <sheetViews>
    <sheetView topLeftCell="Q11" workbookViewId="0">
      <selection activeCell="AA29" sqref="AA29"/>
    </sheetView>
  </sheetViews>
  <sheetFormatPr baseColWidth="10" defaultRowHeight="15" x14ac:dyDescent="0.25"/>
  <cols>
    <col min="2" max="2" width="17.140625" customWidth="1"/>
    <col min="13" max="13" width="16.85546875" customWidth="1"/>
  </cols>
  <sheetData>
    <row r="1" spans="1:21" x14ac:dyDescent="0.25">
      <c r="A1" s="3" t="s">
        <v>21</v>
      </c>
      <c r="B1" s="3" t="s">
        <v>20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2"/>
      <c r="L1" s="3" t="s">
        <v>21</v>
      </c>
      <c r="M1" s="3" t="s">
        <v>20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</row>
    <row r="2" spans="1:21" x14ac:dyDescent="0.25">
      <c r="A2" s="3">
        <v>1</v>
      </c>
      <c r="B2" s="2" t="s">
        <v>2</v>
      </c>
      <c r="C2" s="2">
        <v>22</v>
      </c>
      <c r="D2" s="2">
        <v>16</v>
      </c>
      <c r="E2" s="2">
        <v>4</v>
      </c>
      <c r="F2" s="2">
        <v>2</v>
      </c>
      <c r="G2" s="2">
        <v>49</v>
      </c>
      <c r="H2" s="2">
        <v>21</v>
      </c>
      <c r="I2" s="2">
        <v>28</v>
      </c>
      <c r="J2" s="2">
        <v>52</v>
      </c>
      <c r="K2" s="2"/>
      <c r="L2" s="3">
        <v>1</v>
      </c>
      <c r="M2" s="2" t="s">
        <v>2</v>
      </c>
      <c r="N2" s="1">
        <v>22</v>
      </c>
      <c r="O2" s="1">
        <v>11</v>
      </c>
      <c r="P2" s="1">
        <v>6</v>
      </c>
      <c r="Q2" s="1">
        <v>5</v>
      </c>
      <c r="R2" s="1">
        <v>36</v>
      </c>
      <c r="S2" s="1">
        <v>20</v>
      </c>
      <c r="T2" s="1">
        <v>16</v>
      </c>
      <c r="U2" s="1">
        <v>39</v>
      </c>
    </row>
    <row r="3" spans="1:21" x14ac:dyDescent="0.25">
      <c r="A3" s="3">
        <v>2</v>
      </c>
      <c r="B3" s="2" t="s">
        <v>1</v>
      </c>
      <c r="C3" s="2">
        <v>22</v>
      </c>
      <c r="D3" s="2">
        <v>12</v>
      </c>
      <c r="E3" s="2">
        <v>4</v>
      </c>
      <c r="F3" s="2">
        <v>6</v>
      </c>
      <c r="G3" s="2">
        <v>50</v>
      </c>
      <c r="H3" s="2">
        <v>30</v>
      </c>
      <c r="I3" s="2">
        <v>20</v>
      </c>
      <c r="J3" s="2">
        <v>40</v>
      </c>
      <c r="K3" s="2"/>
      <c r="L3" s="3">
        <v>2</v>
      </c>
      <c r="M3" s="2" t="s">
        <v>1</v>
      </c>
      <c r="N3" s="1">
        <v>22</v>
      </c>
      <c r="O3" s="1">
        <v>11</v>
      </c>
      <c r="P3" s="1">
        <v>5</v>
      </c>
      <c r="Q3" s="1">
        <v>6</v>
      </c>
      <c r="R3" s="1">
        <v>41</v>
      </c>
      <c r="S3" s="1">
        <v>27</v>
      </c>
      <c r="T3" s="1">
        <v>14</v>
      </c>
      <c r="U3" s="1">
        <v>38</v>
      </c>
    </row>
    <row r="4" spans="1:21" x14ac:dyDescent="0.25">
      <c r="A4" s="3">
        <v>3</v>
      </c>
      <c r="B4" s="2" t="s">
        <v>0</v>
      </c>
      <c r="C4" s="2">
        <v>22</v>
      </c>
      <c r="D4" s="2">
        <v>10</v>
      </c>
      <c r="E4" s="2">
        <v>5</v>
      </c>
      <c r="F4" s="2">
        <v>7</v>
      </c>
      <c r="G4" s="2">
        <v>40</v>
      </c>
      <c r="H4" s="2">
        <v>23</v>
      </c>
      <c r="I4" s="2">
        <v>17</v>
      </c>
      <c r="J4" s="2">
        <v>35</v>
      </c>
      <c r="K4" s="2"/>
      <c r="L4" s="3">
        <v>3</v>
      </c>
      <c r="M4" s="2" t="s">
        <v>0</v>
      </c>
      <c r="N4" s="1">
        <v>22</v>
      </c>
      <c r="O4" s="1">
        <v>9</v>
      </c>
      <c r="P4" s="1">
        <v>10</v>
      </c>
      <c r="Q4" s="1">
        <v>3</v>
      </c>
      <c r="R4" s="1">
        <v>35</v>
      </c>
      <c r="S4" s="1">
        <v>27</v>
      </c>
      <c r="T4" s="1">
        <v>8</v>
      </c>
      <c r="U4" s="1">
        <v>37</v>
      </c>
    </row>
    <row r="5" spans="1:21" x14ac:dyDescent="0.25">
      <c r="A5" s="3">
        <v>4</v>
      </c>
      <c r="B5" s="2" t="s">
        <v>15</v>
      </c>
      <c r="C5" s="2">
        <v>22</v>
      </c>
      <c r="D5" s="2">
        <v>9</v>
      </c>
      <c r="E5" s="2">
        <v>6</v>
      </c>
      <c r="F5" s="2">
        <v>7</v>
      </c>
      <c r="G5" s="2">
        <v>40</v>
      </c>
      <c r="H5" s="2">
        <v>37</v>
      </c>
      <c r="I5" s="2">
        <v>3</v>
      </c>
      <c r="J5" s="2">
        <v>33</v>
      </c>
      <c r="K5" s="2"/>
      <c r="L5" s="3">
        <v>4</v>
      </c>
      <c r="M5" s="2" t="s">
        <v>15</v>
      </c>
      <c r="N5" s="1">
        <v>22</v>
      </c>
      <c r="O5" s="1">
        <v>9</v>
      </c>
      <c r="P5" s="1">
        <v>7</v>
      </c>
      <c r="Q5" s="1">
        <v>6</v>
      </c>
      <c r="R5" s="1">
        <v>31</v>
      </c>
      <c r="S5" s="1">
        <v>24</v>
      </c>
      <c r="T5" s="1">
        <v>7</v>
      </c>
      <c r="U5" s="1">
        <v>34</v>
      </c>
    </row>
    <row r="6" spans="1:21" x14ac:dyDescent="0.25">
      <c r="A6" s="3">
        <v>5</v>
      </c>
      <c r="B6" s="2" t="s">
        <v>3</v>
      </c>
      <c r="C6" s="2">
        <v>22</v>
      </c>
      <c r="D6" s="2">
        <v>9</v>
      </c>
      <c r="E6" s="2">
        <v>6</v>
      </c>
      <c r="F6" s="2">
        <v>7</v>
      </c>
      <c r="G6" s="2">
        <v>31</v>
      </c>
      <c r="H6" s="2">
        <v>28</v>
      </c>
      <c r="I6" s="2">
        <v>3</v>
      </c>
      <c r="J6" s="2">
        <v>33</v>
      </c>
      <c r="K6" s="2"/>
      <c r="L6" s="3">
        <v>5</v>
      </c>
      <c r="M6" s="2" t="s">
        <v>3</v>
      </c>
      <c r="N6" s="1">
        <v>22</v>
      </c>
      <c r="O6" s="1">
        <v>9</v>
      </c>
      <c r="P6" s="1">
        <v>7</v>
      </c>
      <c r="Q6" s="1">
        <v>6</v>
      </c>
      <c r="R6" s="1">
        <v>34</v>
      </c>
      <c r="S6" s="1">
        <v>28</v>
      </c>
      <c r="T6" s="1">
        <v>6</v>
      </c>
      <c r="U6" s="1">
        <v>34</v>
      </c>
    </row>
    <row r="7" spans="1:21" x14ac:dyDescent="0.25">
      <c r="A7" s="3">
        <v>6</v>
      </c>
      <c r="B7" s="2" t="s">
        <v>4</v>
      </c>
      <c r="C7" s="2">
        <v>22</v>
      </c>
      <c r="D7" s="2">
        <v>7</v>
      </c>
      <c r="E7" s="2">
        <v>7</v>
      </c>
      <c r="F7" s="2">
        <v>8</v>
      </c>
      <c r="G7" s="2">
        <v>24</v>
      </c>
      <c r="H7" s="2">
        <v>32</v>
      </c>
      <c r="I7" s="2">
        <v>-8</v>
      </c>
      <c r="J7" s="2">
        <v>28</v>
      </c>
      <c r="K7" s="2"/>
      <c r="L7" s="3">
        <v>6</v>
      </c>
      <c r="M7" s="2" t="s">
        <v>4</v>
      </c>
      <c r="N7" s="1">
        <v>22</v>
      </c>
      <c r="O7" s="1">
        <v>8</v>
      </c>
      <c r="P7" s="1">
        <v>8</v>
      </c>
      <c r="Q7" s="1">
        <v>6</v>
      </c>
      <c r="R7" s="1">
        <v>33</v>
      </c>
      <c r="S7" s="1">
        <v>27</v>
      </c>
      <c r="T7" s="1">
        <v>6</v>
      </c>
      <c r="U7" s="1">
        <v>32</v>
      </c>
    </row>
    <row r="8" spans="1:21" x14ac:dyDescent="0.25">
      <c r="A8" s="3">
        <v>7</v>
      </c>
      <c r="B8" s="2" t="s">
        <v>16</v>
      </c>
      <c r="C8" s="2">
        <v>22</v>
      </c>
      <c r="D8" s="2">
        <v>7</v>
      </c>
      <c r="E8" s="2">
        <v>6</v>
      </c>
      <c r="F8" s="2">
        <v>9</v>
      </c>
      <c r="G8" s="2">
        <v>23</v>
      </c>
      <c r="H8" s="2">
        <v>30</v>
      </c>
      <c r="I8" s="2">
        <v>-7</v>
      </c>
      <c r="J8" s="2">
        <v>27</v>
      </c>
      <c r="K8" s="2"/>
      <c r="L8" s="3">
        <v>7</v>
      </c>
      <c r="M8" s="2" t="s">
        <v>16</v>
      </c>
      <c r="N8" s="1">
        <v>22</v>
      </c>
      <c r="O8" s="1">
        <v>8</v>
      </c>
      <c r="P8" s="1">
        <v>7</v>
      </c>
      <c r="Q8" s="1">
        <v>7</v>
      </c>
      <c r="R8" s="1">
        <v>32</v>
      </c>
      <c r="S8" s="1">
        <v>32</v>
      </c>
      <c r="T8" s="1">
        <v>0</v>
      </c>
      <c r="U8" s="1">
        <v>31</v>
      </c>
    </row>
    <row r="9" spans="1:21" x14ac:dyDescent="0.25">
      <c r="A9" s="3">
        <v>8</v>
      </c>
      <c r="B9" s="2" t="s">
        <v>17</v>
      </c>
      <c r="C9" s="2">
        <v>22</v>
      </c>
      <c r="D9" s="2">
        <v>7</v>
      </c>
      <c r="E9" s="2">
        <v>5</v>
      </c>
      <c r="F9" s="2">
        <v>10</v>
      </c>
      <c r="G9" s="2">
        <v>29</v>
      </c>
      <c r="H9" s="2">
        <v>37</v>
      </c>
      <c r="I9" s="2">
        <v>-8</v>
      </c>
      <c r="J9" s="2">
        <v>26</v>
      </c>
      <c r="K9" s="2"/>
      <c r="L9" s="3">
        <v>8</v>
      </c>
      <c r="M9" s="2" t="s">
        <v>17</v>
      </c>
      <c r="N9" s="1">
        <v>22</v>
      </c>
      <c r="O9" s="1">
        <v>8</v>
      </c>
      <c r="P9" s="1">
        <v>7</v>
      </c>
      <c r="Q9" s="1">
        <v>7</v>
      </c>
      <c r="R9" s="1">
        <v>35</v>
      </c>
      <c r="S9" s="1">
        <v>38</v>
      </c>
      <c r="T9" s="1">
        <v>-3</v>
      </c>
      <c r="U9" s="1">
        <v>31</v>
      </c>
    </row>
    <row r="10" spans="1:21" x14ac:dyDescent="0.25">
      <c r="A10" s="3">
        <v>9</v>
      </c>
      <c r="B10" s="2" t="s">
        <v>5</v>
      </c>
      <c r="C10" s="2">
        <v>22</v>
      </c>
      <c r="D10" s="2">
        <v>7</v>
      </c>
      <c r="E10" s="2">
        <v>4</v>
      </c>
      <c r="F10" s="2">
        <v>11</v>
      </c>
      <c r="G10" s="2">
        <v>24</v>
      </c>
      <c r="H10" s="2">
        <v>40</v>
      </c>
      <c r="I10" s="2">
        <v>-16</v>
      </c>
      <c r="J10" s="2">
        <v>25</v>
      </c>
      <c r="K10" s="2"/>
      <c r="L10" s="3">
        <v>9</v>
      </c>
      <c r="M10" s="2" t="s">
        <v>5</v>
      </c>
      <c r="N10" s="1">
        <v>22</v>
      </c>
      <c r="O10" s="1">
        <v>8</v>
      </c>
      <c r="P10" s="1">
        <v>3</v>
      </c>
      <c r="Q10" s="1">
        <v>11</v>
      </c>
      <c r="R10" s="1">
        <v>33</v>
      </c>
      <c r="S10" s="1">
        <v>39</v>
      </c>
      <c r="T10" s="1">
        <v>-6</v>
      </c>
      <c r="U10" s="1">
        <v>27</v>
      </c>
    </row>
    <row r="11" spans="1:21" x14ac:dyDescent="0.25">
      <c r="A11" s="3">
        <v>10</v>
      </c>
      <c r="B11" s="2" t="s">
        <v>6</v>
      </c>
      <c r="C11" s="2">
        <v>22</v>
      </c>
      <c r="D11" s="2">
        <v>5</v>
      </c>
      <c r="E11" s="2">
        <v>9</v>
      </c>
      <c r="F11" s="2">
        <v>8</v>
      </c>
      <c r="G11" s="2">
        <v>33</v>
      </c>
      <c r="H11" s="2">
        <v>39</v>
      </c>
      <c r="I11" s="2">
        <v>-6</v>
      </c>
      <c r="J11" s="2">
        <v>24</v>
      </c>
      <c r="K11" s="2"/>
      <c r="L11" s="3">
        <v>10</v>
      </c>
      <c r="M11" s="2" t="s">
        <v>6</v>
      </c>
      <c r="N11" s="1">
        <v>22</v>
      </c>
      <c r="O11" s="1">
        <v>7</v>
      </c>
      <c r="P11" s="1">
        <v>5</v>
      </c>
      <c r="Q11" s="1">
        <v>10</v>
      </c>
      <c r="R11" s="1">
        <v>22</v>
      </c>
      <c r="S11" s="1">
        <v>32</v>
      </c>
      <c r="T11" s="1">
        <v>-10</v>
      </c>
      <c r="U11" s="1">
        <v>26</v>
      </c>
    </row>
    <row r="12" spans="1:21" x14ac:dyDescent="0.25">
      <c r="A12" s="3">
        <v>11</v>
      </c>
      <c r="B12" s="2" t="s">
        <v>18</v>
      </c>
      <c r="C12" s="2">
        <v>22</v>
      </c>
      <c r="D12" s="2">
        <v>5</v>
      </c>
      <c r="E12" s="2">
        <v>6</v>
      </c>
      <c r="F12" s="2">
        <v>11</v>
      </c>
      <c r="G12" s="2">
        <v>26</v>
      </c>
      <c r="H12" s="2">
        <v>39</v>
      </c>
      <c r="I12" s="2">
        <v>-13</v>
      </c>
      <c r="J12" s="2">
        <v>21</v>
      </c>
      <c r="K12" s="2"/>
      <c r="L12" s="3">
        <v>11</v>
      </c>
      <c r="M12" s="2" t="s">
        <v>18</v>
      </c>
      <c r="N12" s="1">
        <v>22</v>
      </c>
      <c r="O12" s="1">
        <v>4</v>
      </c>
      <c r="P12" s="1">
        <v>6</v>
      </c>
      <c r="Q12" s="1">
        <v>12</v>
      </c>
      <c r="R12" s="1">
        <v>20</v>
      </c>
      <c r="S12" s="1">
        <v>37</v>
      </c>
      <c r="T12" s="1">
        <v>-17</v>
      </c>
      <c r="U12" s="1">
        <v>18</v>
      </c>
    </row>
    <row r="13" spans="1:21" x14ac:dyDescent="0.25">
      <c r="A13" s="3">
        <v>12</v>
      </c>
      <c r="B13" s="2" t="s">
        <v>19</v>
      </c>
      <c r="C13" s="2">
        <v>22</v>
      </c>
      <c r="D13" s="2">
        <v>4</v>
      </c>
      <c r="E13" s="2">
        <v>6</v>
      </c>
      <c r="F13" s="2">
        <v>12</v>
      </c>
      <c r="G13" s="2">
        <v>23</v>
      </c>
      <c r="H13" s="2">
        <v>36</v>
      </c>
      <c r="I13" s="2">
        <v>-13</v>
      </c>
      <c r="J13" s="2">
        <v>18</v>
      </c>
      <c r="K13" s="2"/>
      <c r="L13" s="3">
        <v>12</v>
      </c>
      <c r="M13" s="2" t="s">
        <v>19</v>
      </c>
      <c r="N13" s="1">
        <v>22</v>
      </c>
      <c r="O13" s="1">
        <v>2</v>
      </c>
      <c r="P13" s="1">
        <v>5</v>
      </c>
      <c r="Q13" s="1">
        <v>15</v>
      </c>
      <c r="R13" s="1">
        <v>19</v>
      </c>
      <c r="S13" s="1">
        <v>40</v>
      </c>
      <c r="T13" s="1">
        <v>-21</v>
      </c>
      <c r="U13" s="1">
        <v>11</v>
      </c>
    </row>
    <row r="14" spans="1:2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3" t="s">
        <v>21</v>
      </c>
      <c r="B15" s="3" t="s">
        <v>20</v>
      </c>
      <c r="C15" s="3" t="s">
        <v>7</v>
      </c>
      <c r="D15" s="3" t="s">
        <v>8</v>
      </c>
      <c r="E15" s="3" t="s">
        <v>9</v>
      </c>
      <c r="F15" s="3" t="s">
        <v>10</v>
      </c>
      <c r="G15" s="3" t="s">
        <v>11</v>
      </c>
      <c r="H15" s="3" t="s">
        <v>12</v>
      </c>
      <c r="I15" s="3" t="s">
        <v>13</v>
      </c>
      <c r="J15" s="3" t="s">
        <v>14</v>
      </c>
      <c r="K15" s="2"/>
      <c r="L15" s="3" t="s">
        <v>21</v>
      </c>
      <c r="M15" s="3" t="s">
        <v>20</v>
      </c>
      <c r="N15" s="3" t="s">
        <v>7</v>
      </c>
      <c r="O15" s="3" t="s">
        <v>8</v>
      </c>
      <c r="P15" s="3" t="s">
        <v>9</v>
      </c>
      <c r="Q15" s="3" t="s">
        <v>10</v>
      </c>
      <c r="R15" s="3" t="s">
        <v>11</v>
      </c>
      <c r="S15" s="3" t="s">
        <v>12</v>
      </c>
      <c r="T15" s="3" t="s">
        <v>13</v>
      </c>
      <c r="U15" s="3" t="s">
        <v>14</v>
      </c>
    </row>
    <row r="16" spans="1:21" x14ac:dyDescent="0.25">
      <c r="A16" s="3">
        <v>1</v>
      </c>
      <c r="B16" s="2" t="s">
        <v>2</v>
      </c>
      <c r="C16" s="1">
        <v>22</v>
      </c>
      <c r="D16" s="1">
        <v>13</v>
      </c>
      <c r="E16" s="1">
        <v>6</v>
      </c>
      <c r="F16" s="1">
        <v>3</v>
      </c>
      <c r="G16" s="1">
        <v>41</v>
      </c>
      <c r="H16" s="1">
        <v>24</v>
      </c>
      <c r="I16" s="1">
        <v>17</v>
      </c>
      <c r="J16" s="1">
        <v>45</v>
      </c>
      <c r="K16" s="2"/>
      <c r="L16" s="3">
        <v>1</v>
      </c>
      <c r="M16" s="2" t="s">
        <v>2</v>
      </c>
      <c r="N16" s="1">
        <v>22</v>
      </c>
      <c r="O16" s="1">
        <v>11</v>
      </c>
      <c r="P16" s="1">
        <v>6</v>
      </c>
      <c r="Q16" s="1">
        <v>5</v>
      </c>
      <c r="R16" s="1">
        <v>36</v>
      </c>
      <c r="S16" s="1">
        <v>20</v>
      </c>
      <c r="T16" s="1">
        <v>16</v>
      </c>
      <c r="U16" s="1">
        <v>39</v>
      </c>
    </row>
    <row r="17" spans="1:31" x14ac:dyDescent="0.25">
      <c r="A17" s="3">
        <v>2</v>
      </c>
      <c r="B17" s="2" t="s">
        <v>1</v>
      </c>
      <c r="C17" s="1">
        <v>22</v>
      </c>
      <c r="D17" s="1">
        <v>10</v>
      </c>
      <c r="E17" s="1">
        <v>10</v>
      </c>
      <c r="F17" s="1">
        <v>2</v>
      </c>
      <c r="G17" s="1">
        <v>40</v>
      </c>
      <c r="H17" s="1">
        <v>21</v>
      </c>
      <c r="I17" s="1">
        <v>19</v>
      </c>
      <c r="J17" s="1">
        <v>40</v>
      </c>
      <c r="K17" s="2"/>
      <c r="L17" s="3">
        <v>2</v>
      </c>
      <c r="M17" s="2" t="s">
        <v>1</v>
      </c>
      <c r="N17" s="1">
        <v>22</v>
      </c>
      <c r="O17" s="1">
        <v>11</v>
      </c>
      <c r="P17" s="1">
        <v>5</v>
      </c>
      <c r="Q17" s="1">
        <v>6</v>
      </c>
      <c r="R17" s="1">
        <v>41</v>
      </c>
      <c r="S17" s="1">
        <v>27</v>
      </c>
      <c r="T17" s="1">
        <v>14</v>
      </c>
      <c r="U17" s="1">
        <v>38</v>
      </c>
    </row>
    <row r="18" spans="1:31" x14ac:dyDescent="0.25">
      <c r="A18" s="3">
        <v>3</v>
      </c>
      <c r="B18" s="2" t="s">
        <v>0</v>
      </c>
      <c r="C18" s="1">
        <v>22</v>
      </c>
      <c r="D18" s="1">
        <v>11</v>
      </c>
      <c r="E18" s="1">
        <v>7</v>
      </c>
      <c r="F18" s="1">
        <v>4</v>
      </c>
      <c r="G18" s="1">
        <v>42</v>
      </c>
      <c r="H18" s="1">
        <v>26</v>
      </c>
      <c r="I18" s="1">
        <v>16</v>
      </c>
      <c r="J18" s="1">
        <v>40</v>
      </c>
      <c r="K18" s="2"/>
      <c r="L18" s="3">
        <v>3</v>
      </c>
      <c r="M18" s="2" t="s">
        <v>0</v>
      </c>
      <c r="N18" s="1">
        <v>22</v>
      </c>
      <c r="O18" s="1">
        <v>9</v>
      </c>
      <c r="P18" s="1">
        <v>10</v>
      </c>
      <c r="Q18" s="1">
        <v>3</v>
      </c>
      <c r="R18" s="1">
        <v>35</v>
      </c>
      <c r="S18" s="1">
        <v>27</v>
      </c>
      <c r="T18" s="1">
        <v>8</v>
      </c>
      <c r="U18" s="1">
        <v>37</v>
      </c>
    </row>
    <row r="19" spans="1:31" x14ac:dyDescent="0.25">
      <c r="A19" s="3">
        <v>4</v>
      </c>
      <c r="B19" s="2" t="s">
        <v>15</v>
      </c>
      <c r="C19" s="1">
        <v>22</v>
      </c>
      <c r="D19" s="1">
        <v>10</v>
      </c>
      <c r="E19" s="1">
        <v>5</v>
      </c>
      <c r="F19" s="1">
        <v>7</v>
      </c>
      <c r="G19" s="1">
        <v>33</v>
      </c>
      <c r="H19" s="1">
        <v>35</v>
      </c>
      <c r="I19" s="1">
        <v>-2</v>
      </c>
      <c r="J19" s="1">
        <v>35</v>
      </c>
      <c r="K19" s="2"/>
      <c r="L19" s="3">
        <v>4</v>
      </c>
      <c r="M19" s="2" t="s">
        <v>15</v>
      </c>
      <c r="N19" s="1">
        <v>22</v>
      </c>
      <c r="O19" s="1">
        <v>9</v>
      </c>
      <c r="P19" s="1">
        <v>7</v>
      </c>
      <c r="Q19" s="1">
        <v>6</v>
      </c>
      <c r="R19" s="1">
        <v>31</v>
      </c>
      <c r="S19" s="1">
        <v>24</v>
      </c>
      <c r="T19" s="1">
        <v>7</v>
      </c>
      <c r="U19" s="1">
        <v>34</v>
      </c>
    </row>
    <row r="20" spans="1:31" x14ac:dyDescent="0.25">
      <c r="A20" s="3">
        <v>5</v>
      </c>
      <c r="B20" s="2" t="s">
        <v>3</v>
      </c>
      <c r="C20" s="1">
        <v>22</v>
      </c>
      <c r="D20" s="1">
        <v>8</v>
      </c>
      <c r="E20" s="1">
        <v>9</v>
      </c>
      <c r="F20" s="1">
        <v>5</v>
      </c>
      <c r="G20" s="1">
        <v>28</v>
      </c>
      <c r="H20" s="1">
        <v>22</v>
      </c>
      <c r="I20" s="1">
        <v>6</v>
      </c>
      <c r="J20" s="1">
        <v>33</v>
      </c>
      <c r="K20" s="2"/>
      <c r="L20" s="3">
        <v>5</v>
      </c>
      <c r="M20" s="2" t="s">
        <v>3</v>
      </c>
      <c r="N20" s="1">
        <v>22</v>
      </c>
      <c r="O20" s="1">
        <v>9</v>
      </c>
      <c r="P20" s="1">
        <v>7</v>
      </c>
      <c r="Q20" s="1">
        <v>6</v>
      </c>
      <c r="R20" s="1">
        <v>34</v>
      </c>
      <c r="S20" s="1">
        <v>28</v>
      </c>
      <c r="T20" s="1">
        <v>6</v>
      </c>
      <c r="U20" s="1">
        <v>34</v>
      </c>
    </row>
    <row r="21" spans="1:31" x14ac:dyDescent="0.25">
      <c r="A21" s="3">
        <v>6</v>
      </c>
      <c r="B21" s="2" t="s">
        <v>4</v>
      </c>
      <c r="C21" s="1">
        <v>22</v>
      </c>
      <c r="D21" s="1">
        <v>8</v>
      </c>
      <c r="E21" s="1">
        <v>8</v>
      </c>
      <c r="F21" s="1">
        <v>6</v>
      </c>
      <c r="G21" s="1">
        <v>33</v>
      </c>
      <c r="H21" s="1">
        <v>27</v>
      </c>
      <c r="I21" s="1">
        <v>6</v>
      </c>
      <c r="J21" s="1">
        <v>32</v>
      </c>
      <c r="K21" s="2"/>
      <c r="L21" s="3">
        <v>6</v>
      </c>
      <c r="M21" s="2" t="s">
        <v>4</v>
      </c>
      <c r="N21" s="1">
        <v>22</v>
      </c>
      <c r="O21" s="1">
        <v>8</v>
      </c>
      <c r="P21" s="1">
        <v>8</v>
      </c>
      <c r="Q21" s="1">
        <v>6</v>
      </c>
      <c r="R21" s="1">
        <v>33</v>
      </c>
      <c r="S21" s="1">
        <v>27</v>
      </c>
      <c r="T21" s="1">
        <v>6</v>
      </c>
      <c r="U21" s="1">
        <v>32</v>
      </c>
    </row>
    <row r="22" spans="1:31" x14ac:dyDescent="0.25">
      <c r="A22" s="3">
        <v>7</v>
      </c>
      <c r="B22" s="2" t="s">
        <v>16</v>
      </c>
      <c r="C22" s="1">
        <v>22</v>
      </c>
      <c r="D22" s="1">
        <v>8</v>
      </c>
      <c r="E22" s="1">
        <v>5</v>
      </c>
      <c r="F22" s="1">
        <v>9</v>
      </c>
      <c r="G22" s="1">
        <v>41</v>
      </c>
      <c r="H22" s="1">
        <v>41</v>
      </c>
      <c r="I22" s="1">
        <v>0</v>
      </c>
      <c r="J22" s="1">
        <v>29</v>
      </c>
      <c r="K22" s="2"/>
      <c r="L22" s="3">
        <v>7</v>
      </c>
      <c r="M22" s="2" t="s">
        <v>16</v>
      </c>
      <c r="N22" s="1">
        <v>22</v>
      </c>
      <c r="O22" s="1">
        <v>8</v>
      </c>
      <c r="P22" s="1">
        <v>7</v>
      </c>
      <c r="Q22" s="1">
        <v>7</v>
      </c>
      <c r="R22" s="1">
        <v>32</v>
      </c>
      <c r="S22" s="1">
        <v>32</v>
      </c>
      <c r="T22" s="1">
        <v>0</v>
      </c>
      <c r="U22" s="1">
        <v>31</v>
      </c>
    </row>
    <row r="23" spans="1:31" x14ac:dyDescent="0.25">
      <c r="A23" s="3">
        <v>8</v>
      </c>
      <c r="B23" s="2" t="s">
        <v>17</v>
      </c>
      <c r="C23" s="1">
        <v>22</v>
      </c>
      <c r="D23" s="1">
        <v>8</v>
      </c>
      <c r="E23" s="1">
        <v>5</v>
      </c>
      <c r="F23" s="1">
        <v>9</v>
      </c>
      <c r="G23" s="1">
        <v>33</v>
      </c>
      <c r="H23" s="1">
        <v>37</v>
      </c>
      <c r="I23" s="1">
        <v>-4</v>
      </c>
      <c r="J23" s="1">
        <v>29</v>
      </c>
      <c r="K23" s="2"/>
      <c r="L23" s="3">
        <v>8</v>
      </c>
      <c r="M23" s="2" t="s">
        <v>17</v>
      </c>
      <c r="N23" s="1">
        <v>22</v>
      </c>
      <c r="O23" s="1">
        <v>8</v>
      </c>
      <c r="P23" s="1">
        <v>7</v>
      </c>
      <c r="Q23" s="1">
        <v>7</v>
      </c>
      <c r="R23" s="1">
        <v>35</v>
      </c>
      <c r="S23" s="1">
        <v>38</v>
      </c>
      <c r="T23" s="1">
        <v>-3</v>
      </c>
      <c r="U23" s="1">
        <v>31</v>
      </c>
    </row>
    <row r="24" spans="1:31" x14ac:dyDescent="0.25">
      <c r="A24" s="3">
        <v>9</v>
      </c>
      <c r="B24" s="2" t="s">
        <v>5</v>
      </c>
      <c r="C24" s="1">
        <v>22</v>
      </c>
      <c r="D24" s="1">
        <v>5</v>
      </c>
      <c r="E24" s="1">
        <v>6</v>
      </c>
      <c r="F24" s="1">
        <v>11</v>
      </c>
      <c r="G24" s="1">
        <v>26</v>
      </c>
      <c r="H24" s="1">
        <v>38</v>
      </c>
      <c r="I24" s="1">
        <v>-12</v>
      </c>
      <c r="J24" s="1">
        <v>21</v>
      </c>
      <c r="K24" s="2"/>
      <c r="L24" s="3">
        <v>9</v>
      </c>
      <c r="M24" s="2" t="s">
        <v>5</v>
      </c>
      <c r="N24" s="1">
        <v>22</v>
      </c>
      <c r="O24" s="1">
        <v>8</v>
      </c>
      <c r="P24" s="1">
        <v>3</v>
      </c>
      <c r="Q24" s="1">
        <v>11</v>
      </c>
      <c r="R24" s="1">
        <v>33</v>
      </c>
      <c r="S24" s="1">
        <v>39</v>
      </c>
      <c r="T24" s="1">
        <v>-6</v>
      </c>
      <c r="U24" s="1">
        <v>27</v>
      </c>
    </row>
    <row r="25" spans="1:31" x14ac:dyDescent="0.25">
      <c r="A25" s="3">
        <v>10</v>
      </c>
      <c r="B25" s="2" t="s">
        <v>6</v>
      </c>
      <c r="C25" s="1">
        <v>22</v>
      </c>
      <c r="D25" s="1">
        <v>4</v>
      </c>
      <c r="E25" s="1">
        <v>4</v>
      </c>
      <c r="F25" s="1">
        <v>14</v>
      </c>
      <c r="G25" s="1">
        <v>27</v>
      </c>
      <c r="H25" s="1">
        <v>54</v>
      </c>
      <c r="I25" s="1">
        <v>-27</v>
      </c>
      <c r="J25" s="1">
        <v>16</v>
      </c>
      <c r="K25" s="2"/>
      <c r="L25" s="3">
        <v>10</v>
      </c>
      <c r="M25" s="2" t="s">
        <v>6</v>
      </c>
      <c r="N25" s="1">
        <v>22</v>
      </c>
      <c r="O25" s="1">
        <v>7</v>
      </c>
      <c r="P25" s="1">
        <v>5</v>
      </c>
      <c r="Q25" s="1">
        <v>10</v>
      </c>
      <c r="R25" s="1">
        <v>22</v>
      </c>
      <c r="S25" s="1">
        <v>32</v>
      </c>
      <c r="T25" s="1">
        <v>-10</v>
      </c>
      <c r="U25" s="1">
        <v>26</v>
      </c>
    </row>
    <row r="26" spans="1:31" x14ac:dyDescent="0.25">
      <c r="A26" s="3">
        <v>11</v>
      </c>
      <c r="B26" s="2" t="s">
        <v>18</v>
      </c>
      <c r="C26" s="1">
        <v>22</v>
      </c>
      <c r="D26" s="1">
        <v>6</v>
      </c>
      <c r="E26" s="1">
        <v>5</v>
      </c>
      <c r="F26" s="1">
        <v>11</v>
      </c>
      <c r="G26" s="1">
        <v>31</v>
      </c>
      <c r="H26" s="1">
        <v>41</v>
      </c>
      <c r="I26" s="1">
        <v>-10</v>
      </c>
      <c r="J26" s="1">
        <v>20</v>
      </c>
      <c r="K26" s="2"/>
      <c r="L26" s="3">
        <v>11</v>
      </c>
      <c r="M26" s="2" t="s">
        <v>18</v>
      </c>
      <c r="N26" s="1">
        <v>22</v>
      </c>
      <c r="O26" s="1">
        <v>4</v>
      </c>
      <c r="P26" s="1">
        <v>6</v>
      </c>
      <c r="Q26" s="1">
        <v>12</v>
      </c>
      <c r="R26" s="1">
        <v>20</v>
      </c>
      <c r="S26" s="1">
        <v>37</v>
      </c>
      <c r="T26" s="1">
        <v>-17</v>
      </c>
      <c r="U26" s="1">
        <v>18</v>
      </c>
    </row>
    <row r="27" spans="1:31" x14ac:dyDescent="0.25">
      <c r="A27" s="3">
        <v>12</v>
      </c>
      <c r="B27" s="2" t="s">
        <v>19</v>
      </c>
      <c r="C27" s="1">
        <v>22</v>
      </c>
      <c r="D27" s="1">
        <v>4</v>
      </c>
      <c r="E27" s="1">
        <v>4</v>
      </c>
      <c r="F27" s="1">
        <v>14</v>
      </c>
      <c r="G27" s="1">
        <v>19</v>
      </c>
      <c r="H27" s="1">
        <v>28</v>
      </c>
      <c r="I27" s="1">
        <v>-9</v>
      </c>
      <c r="J27" s="1">
        <v>16</v>
      </c>
      <c r="K27" s="2"/>
      <c r="L27" s="3">
        <v>12</v>
      </c>
      <c r="M27" s="2" t="s">
        <v>19</v>
      </c>
      <c r="N27" s="1">
        <v>22</v>
      </c>
      <c r="O27" s="1">
        <v>2</v>
      </c>
      <c r="P27" s="1">
        <v>5</v>
      </c>
      <c r="Q27" s="1">
        <v>15</v>
      </c>
      <c r="R27" s="1">
        <v>19</v>
      </c>
      <c r="S27" s="1">
        <v>40</v>
      </c>
      <c r="T27" s="1">
        <v>-21</v>
      </c>
      <c r="U27" s="1">
        <v>11</v>
      </c>
    </row>
    <row r="28" spans="1:31" x14ac:dyDescent="0.25">
      <c r="A28" t="s">
        <v>22</v>
      </c>
      <c r="L28" t="s">
        <v>23</v>
      </c>
    </row>
    <row r="29" spans="1:31" x14ac:dyDescent="0.25">
      <c r="C29" s="1">
        <v>12</v>
      </c>
      <c r="D29" s="1">
        <v>7</v>
      </c>
      <c r="E29" s="1">
        <v>2</v>
      </c>
      <c r="F29" s="1">
        <v>3</v>
      </c>
      <c r="G29" s="1">
        <v>19</v>
      </c>
      <c r="H29" s="1">
        <v>13</v>
      </c>
      <c r="I29" s="1">
        <v>6</v>
      </c>
      <c r="J29" s="1">
        <v>23</v>
      </c>
      <c r="N29" s="1">
        <v>16</v>
      </c>
      <c r="O29" s="1">
        <v>10</v>
      </c>
      <c r="P29" s="1">
        <v>5</v>
      </c>
      <c r="Q29" s="1">
        <v>1</v>
      </c>
      <c r="R29" s="1">
        <v>30</v>
      </c>
      <c r="S29" s="1">
        <v>13</v>
      </c>
      <c r="T29" s="1">
        <v>17</v>
      </c>
      <c r="U29" s="1">
        <v>35</v>
      </c>
      <c r="X29" s="1">
        <v>16</v>
      </c>
      <c r="Y29" s="1">
        <v>8</v>
      </c>
      <c r="Z29" s="1">
        <v>3</v>
      </c>
      <c r="AA29" s="1">
        <v>5</v>
      </c>
      <c r="AB29" s="1">
        <v>28</v>
      </c>
      <c r="AC29" s="1">
        <v>21</v>
      </c>
      <c r="AD29" s="1">
        <v>7</v>
      </c>
      <c r="AE29" s="1">
        <v>27</v>
      </c>
    </row>
    <row r="30" spans="1:31" x14ac:dyDescent="0.25">
      <c r="C30" s="1">
        <v>16</v>
      </c>
      <c r="D30" s="1">
        <v>9</v>
      </c>
      <c r="E30" s="1">
        <v>3</v>
      </c>
      <c r="F30" s="1">
        <v>4</v>
      </c>
      <c r="G30" s="1">
        <v>28</v>
      </c>
      <c r="H30" s="1">
        <v>17</v>
      </c>
      <c r="I30" s="1">
        <v>11</v>
      </c>
      <c r="J30" s="1">
        <v>30</v>
      </c>
      <c r="N30" s="1">
        <v>16</v>
      </c>
      <c r="O30" s="1">
        <v>7</v>
      </c>
      <c r="P30" s="1">
        <v>5</v>
      </c>
      <c r="Q30" s="1">
        <v>4</v>
      </c>
      <c r="R30" s="1">
        <v>26</v>
      </c>
      <c r="S30" s="1">
        <v>13</v>
      </c>
      <c r="T30" s="1">
        <v>13</v>
      </c>
      <c r="U30" s="1">
        <v>26</v>
      </c>
      <c r="X30" s="1">
        <v>16</v>
      </c>
      <c r="Y30" s="1">
        <v>10</v>
      </c>
      <c r="Z30" s="1">
        <v>4</v>
      </c>
      <c r="AA30" s="1">
        <v>2</v>
      </c>
      <c r="AB30" s="1">
        <v>42</v>
      </c>
      <c r="AC30" s="1">
        <v>21</v>
      </c>
      <c r="AD30" s="1">
        <v>21</v>
      </c>
      <c r="AE30" s="1">
        <v>34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3D4F-89F2-4359-BED3-4D21624E3A65}">
  <dimension ref="A1:N13"/>
  <sheetViews>
    <sheetView workbookViewId="0">
      <selection activeCell="B2" sqref="B2:F13"/>
    </sheetView>
  </sheetViews>
  <sheetFormatPr baseColWidth="10" defaultRowHeight="15" x14ac:dyDescent="0.25"/>
  <cols>
    <col min="2" max="2" width="18.28515625" customWidth="1"/>
  </cols>
  <sheetData>
    <row r="1" spans="1:14" x14ac:dyDescent="0.25">
      <c r="A1" s="4" t="s">
        <v>21</v>
      </c>
      <c r="B1" s="4" t="s">
        <v>20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24</v>
      </c>
      <c r="L1" s="4" t="s">
        <v>25</v>
      </c>
      <c r="M1" s="4" t="s">
        <v>26</v>
      </c>
      <c r="N1" s="4" t="s">
        <v>27</v>
      </c>
    </row>
    <row r="2" spans="1:14" x14ac:dyDescent="0.25">
      <c r="A2" s="4">
        <v>1</v>
      </c>
      <c r="B2" s="5" t="s">
        <v>2</v>
      </c>
      <c r="C2" s="6">
        <f>historico!C2+historico!C16+historico!N2+historico!N16</f>
        <v>88</v>
      </c>
      <c r="D2" s="6">
        <f>historico!D2+historico!D16+historico!O2+historico!O16</f>
        <v>51</v>
      </c>
      <c r="E2" s="6">
        <f>historico!E2+historico!E16+historico!P2+historico!P16</f>
        <v>22</v>
      </c>
      <c r="F2" s="6">
        <f>historico!F2+historico!F16+historico!Q2+historico!Q16</f>
        <v>15</v>
      </c>
      <c r="G2" s="6">
        <f>historico!G2+historico!G16+historico!R2+historico!R16</f>
        <v>162</v>
      </c>
      <c r="H2" s="6">
        <f>historico!H2+historico!H16+historico!S2+historico!S16</f>
        <v>85</v>
      </c>
      <c r="I2" s="6">
        <f>historico!I2+historico!I16+historico!T2+historico!T16</f>
        <v>77</v>
      </c>
      <c r="J2" s="6">
        <f>historico!J2+historico!J16+historico!U2+historico!U16</f>
        <v>175</v>
      </c>
      <c r="K2" s="6">
        <f>D2/$C$2</f>
        <v>0.57954545454545459</v>
      </c>
      <c r="L2" s="6">
        <f t="shared" ref="L2:M12" si="0">E2/$C$2</f>
        <v>0.25</v>
      </c>
      <c r="M2" s="6">
        <f t="shared" si="0"/>
        <v>0.17045454545454544</v>
      </c>
      <c r="N2" s="6">
        <f>SUM(K2:M2)</f>
        <v>1</v>
      </c>
    </row>
    <row r="3" spans="1:14" x14ac:dyDescent="0.25">
      <c r="A3" s="4">
        <v>2</v>
      </c>
      <c r="B3" s="5" t="s">
        <v>1</v>
      </c>
      <c r="C3" s="6">
        <f>historico!C3+historico!C17+historico!N3+historico!N17</f>
        <v>88</v>
      </c>
      <c r="D3" s="6">
        <f>historico!D3+historico!D17+historico!O3+historico!O17</f>
        <v>44</v>
      </c>
      <c r="E3" s="6">
        <f>historico!E3+historico!E17+historico!P3+historico!P17</f>
        <v>24</v>
      </c>
      <c r="F3" s="6">
        <f>historico!F3+historico!F17+historico!Q3+historico!Q17</f>
        <v>20</v>
      </c>
      <c r="G3" s="6">
        <f>historico!G3+historico!G17+historico!R3+historico!R17</f>
        <v>172</v>
      </c>
      <c r="H3" s="6">
        <f>historico!H3+historico!H17+historico!S3+historico!S17</f>
        <v>105</v>
      </c>
      <c r="I3" s="6">
        <f>historico!I3+historico!I17+historico!T3+historico!T17</f>
        <v>67</v>
      </c>
      <c r="J3" s="6">
        <f>historico!J3+historico!J17+historico!U3+historico!U17</f>
        <v>156</v>
      </c>
      <c r="K3" s="6">
        <f t="shared" ref="K3:K12" si="1">D3/$C$2</f>
        <v>0.5</v>
      </c>
      <c r="L3" s="6">
        <f t="shared" si="0"/>
        <v>0.27272727272727271</v>
      </c>
      <c r="M3" s="6">
        <f t="shared" si="0"/>
        <v>0.22727272727272727</v>
      </c>
      <c r="N3" s="6">
        <f t="shared" ref="N3:N13" si="2">SUM(K3:M3)</f>
        <v>1</v>
      </c>
    </row>
    <row r="4" spans="1:14" x14ac:dyDescent="0.25">
      <c r="A4" s="4">
        <v>3</v>
      </c>
      <c r="B4" s="5" t="s">
        <v>0</v>
      </c>
      <c r="C4" s="6">
        <f>historico!C4+historico!C18+historico!N4+historico!N18</f>
        <v>88</v>
      </c>
      <c r="D4" s="6">
        <f>historico!D4+historico!D18+historico!O4+historico!O18</f>
        <v>39</v>
      </c>
      <c r="E4" s="6">
        <f>historico!E4+historico!E18+historico!P4+historico!P18</f>
        <v>32</v>
      </c>
      <c r="F4" s="6">
        <f>historico!F4+historico!F18+historico!Q4+historico!Q18</f>
        <v>17</v>
      </c>
      <c r="G4" s="6">
        <f>historico!G4+historico!G18+historico!R4+historico!R18</f>
        <v>152</v>
      </c>
      <c r="H4" s="6">
        <f>historico!H4+historico!H18+historico!S4+historico!S18</f>
        <v>103</v>
      </c>
      <c r="I4" s="6">
        <f>historico!I4+historico!I18+historico!T4+historico!T18</f>
        <v>49</v>
      </c>
      <c r="J4" s="6">
        <f>historico!J4+historico!J18+historico!U4+historico!U18</f>
        <v>149</v>
      </c>
      <c r="K4" s="6">
        <f t="shared" si="1"/>
        <v>0.44318181818181818</v>
      </c>
      <c r="L4" s="6">
        <f t="shared" si="0"/>
        <v>0.36363636363636365</v>
      </c>
      <c r="M4" s="6">
        <f t="shared" si="0"/>
        <v>0.19318181818181818</v>
      </c>
      <c r="N4" s="6">
        <f t="shared" si="2"/>
        <v>1</v>
      </c>
    </row>
    <row r="5" spans="1:14" x14ac:dyDescent="0.25">
      <c r="A5" s="4">
        <v>4</v>
      </c>
      <c r="B5" s="5" t="s">
        <v>15</v>
      </c>
      <c r="C5" s="6">
        <f>historico!C5+historico!C19+historico!N5+historico!N19</f>
        <v>88</v>
      </c>
      <c r="D5" s="6">
        <f>historico!D5+historico!D19+historico!O5+historico!O19</f>
        <v>37</v>
      </c>
      <c r="E5" s="6">
        <f>historico!E5+historico!E19+historico!P5+historico!P19</f>
        <v>25</v>
      </c>
      <c r="F5" s="6">
        <f>historico!F5+historico!F19+historico!Q5+historico!Q19</f>
        <v>26</v>
      </c>
      <c r="G5" s="6">
        <f>historico!G5+historico!G19+historico!R5+historico!R19</f>
        <v>135</v>
      </c>
      <c r="H5" s="6">
        <f>historico!H5+historico!H19+historico!S5+historico!S19</f>
        <v>120</v>
      </c>
      <c r="I5" s="6">
        <f>historico!I5+historico!I19+historico!T5+historico!T19</f>
        <v>15</v>
      </c>
      <c r="J5" s="6">
        <f>historico!J5+historico!J19+historico!U5+historico!U19</f>
        <v>136</v>
      </c>
      <c r="K5" s="6">
        <f t="shared" si="1"/>
        <v>0.42045454545454547</v>
      </c>
      <c r="L5" s="6">
        <f t="shared" si="0"/>
        <v>0.28409090909090912</v>
      </c>
      <c r="M5" s="6">
        <f t="shared" si="0"/>
        <v>0.29545454545454547</v>
      </c>
      <c r="N5" s="6">
        <f t="shared" si="2"/>
        <v>1</v>
      </c>
    </row>
    <row r="6" spans="1:14" x14ac:dyDescent="0.25">
      <c r="A6" s="4">
        <v>5</v>
      </c>
      <c r="B6" s="5" t="s">
        <v>3</v>
      </c>
      <c r="C6" s="6">
        <f>historico!C6+historico!C20+historico!N6+historico!N20</f>
        <v>88</v>
      </c>
      <c r="D6" s="6">
        <f>historico!D6+historico!D20+historico!O6+historico!O20</f>
        <v>35</v>
      </c>
      <c r="E6" s="6">
        <f>historico!E6+historico!E20+historico!P6+historico!P20</f>
        <v>29</v>
      </c>
      <c r="F6" s="6">
        <f>historico!F6+historico!F20+historico!Q6+historico!Q20</f>
        <v>24</v>
      </c>
      <c r="G6" s="6">
        <f>historico!G6+historico!G20+historico!R6+historico!R20</f>
        <v>127</v>
      </c>
      <c r="H6" s="6">
        <f>historico!H6+historico!H20+historico!S6+historico!S20</f>
        <v>106</v>
      </c>
      <c r="I6" s="6">
        <f>historico!I6+historico!I20+historico!T6+historico!T20</f>
        <v>21</v>
      </c>
      <c r="J6" s="6">
        <f>historico!J6+historico!J20+historico!U6+historico!U20</f>
        <v>134</v>
      </c>
      <c r="K6" s="6">
        <f t="shared" si="1"/>
        <v>0.39772727272727271</v>
      </c>
      <c r="L6" s="6">
        <f t="shared" si="0"/>
        <v>0.32954545454545453</v>
      </c>
      <c r="M6" s="6">
        <f t="shared" si="0"/>
        <v>0.27272727272727271</v>
      </c>
      <c r="N6" s="6">
        <f t="shared" si="2"/>
        <v>1</v>
      </c>
    </row>
    <row r="7" spans="1:14" x14ac:dyDescent="0.25">
      <c r="A7" s="4">
        <v>6</v>
      </c>
      <c r="B7" s="5" t="s">
        <v>4</v>
      </c>
      <c r="C7" s="6">
        <f>historico!C7+historico!C21+historico!N7+historico!N21</f>
        <v>88</v>
      </c>
      <c r="D7" s="6">
        <f>historico!D7+historico!D21+historico!O7+historico!O21</f>
        <v>31</v>
      </c>
      <c r="E7" s="6">
        <f>historico!E7+historico!E21+historico!P7+historico!P21</f>
        <v>31</v>
      </c>
      <c r="F7" s="6">
        <f>historico!F7+historico!F21+historico!Q7+historico!Q21</f>
        <v>26</v>
      </c>
      <c r="G7" s="6">
        <f>historico!G7+historico!G21+historico!R7+historico!R21</f>
        <v>123</v>
      </c>
      <c r="H7" s="6">
        <f>historico!H7+historico!H21+historico!S7+historico!S21</f>
        <v>113</v>
      </c>
      <c r="I7" s="6">
        <f>historico!I7+historico!I21+historico!T7+historico!T21</f>
        <v>10</v>
      </c>
      <c r="J7" s="6">
        <f>historico!J7+historico!J21+historico!U7+historico!U21</f>
        <v>124</v>
      </c>
      <c r="K7" s="6">
        <f t="shared" si="1"/>
        <v>0.35227272727272729</v>
      </c>
      <c r="L7" s="6">
        <f t="shared" si="0"/>
        <v>0.35227272727272729</v>
      </c>
      <c r="M7" s="6">
        <f t="shared" si="0"/>
        <v>0.29545454545454547</v>
      </c>
      <c r="N7" s="6">
        <f t="shared" si="2"/>
        <v>1</v>
      </c>
    </row>
    <row r="8" spans="1:14" x14ac:dyDescent="0.25">
      <c r="A8" s="4">
        <v>7</v>
      </c>
      <c r="B8" s="5" t="s">
        <v>16</v>
      </c>
      <c r="C8" s="6">
        <f>historico!C8+historico!C22+historico!N8+historico!N22</f>
        <v>88</v>
      </c>
      <c r="D8" s="6">
        <f>historico!D8+historico!D22+historico!O8+historico!O22</f>
        <v>31</v>
      </c>
      <c r="E8" s="6">
        <f>historico!E8+historico!E22+historico!P8+historico!P22</f>
        <v>25</v>
      </c>
      <c r="F8" s="6">
        <f>historico!F8+historico!F22+historico!Q8+historico!Q22</f>
        <v>32</v>
      </c>
      <c r="G8" s="6">
        <f>historico!G8+historico!G22+historico!R8+historico!R22</f>
        <v>128</v>
      </c>
      <c r="H8" s="6">
        <f>historico!H8+historico!H22+historico!S8+historico!S22</f>
        <v>135</v>
      </c>
      <c r="I8" s="6">
        <f>historico!I8+historico!I22+historico!T8+historico!T22</f>
        <v>-7</v>
      </c>
      <c r="J8" s="6">
        <f>historico!J8+historico!J22+historico!U8+historico!U22</f>
        <v>118</v>
      </c>
      <c r="K8" s="6">
        <f t="shared" si="1"/>
        <v>0.35227272727272729</v>
      </c>
      <c r="L8" s="6">
        <f t="shared" si="0"/>
        <v>0.28409090909090912</v>
      </c>
      <c r="M8" s="6">
        <f t="shared" si="0"/>
        <v>0.36363636363636365</v>
      </c>
      <c r="N8" s="6">
        <f t="shared" si="2"/>
        <v>1</v>
      </c>
    </row>
    <row r="9" spans="1:14" x14ac:dyDescent="0.25">
      <c r="A9" s="4">
        <v>8</v>
      </c>
      <c r="B9" s="5" t="s">
        <v>17</v>
      </c>
      <c r="C9" s="6">
        <f>historico!C9+historico!C23+historico!N9+historico!N23</f>
        <v>88</v>
      </c>
      <c r="D9" s="6">
        <f>historico!D9+historico!D23+historico!O9+historico!O23</f>
        <v>31</v>
      </c>
      <c r="E9" s="6">
        <f>historico!E9+historico!E23+historico!P9+historico!P23</f>
        <v>24</v>
      </c>
      <c r="F9" s="6">
        <f>historico!F9+historico!F23+historico!Q9+historico!Q23</f>
        <v>33</v>
      </c>
      <c r="G9" s="6">
        <f>historico!G9+historico!G23+historico!R9+historico!R23</f>
        <v>132</v>
      </c>
      <c r="H9" s="6">
        <f>historico!H9+historico!H23+historico!S9+historico!S23</f>
        <v>150</v>
      </c>
      <c r="I9" s="6">
        <f>historico!I9+historico!I23+historico!T9+historico!T23</f>
        <v>-18</v>
      </c>
      <c r="J9" s="6">
        <f>historico!J9+historico!J23+historico!U9+historico!U23</f>
        <v>117</v>
      </c>
      <c r="K9" s="6">
        <f t="shared" si="1"/>
        <v>0.35227272727272729</v>
      </c>
      <c r="L9" s="6">
        <f t="shared" si="0"/>
        <v>0.27272727272727271</v>
      </c>
      <c r="M9" s="6">
        <f t="shared" si="0"/>
        <v>0.375</v>
      </c>
      <c r="N9" s="6">
        <f t="shared" si="2"/>
        <v>1</v>
      </c>
    </row>
    <row r="10" spans="1:14" x14ac:dyDescent="0.25">
      <c r="A10" s="4">
        <v>9</v>
      </c>
      <c r="B10" s="5" t="s">
        <v>5</v>
      </c>
      <c r="C10" s="6">
        <f>historico!C10+historico!C24+historico!N10+historico!N24</f>
        <v>88</v>
      </c>
      <c r="D10" s="6">
        <f>historico!D10+historico!D24+historico!O10+historico!O24</f>
        <v>28</v>
      </c>
      <c r="E10" s="6">
        <f>historico!E10+historico!E24+historico!P10+historico!P24</f>
        <v>16</v>
      </c>
      <c r="F10" s="6">
        <f>historico!F10+historico!F24+historico!Q10+historico!Q24</f>
        <v>44</v>
      </c>
      <c r="G10" s="6">
        <f>historico!G10+historico!G24+historico!R10+historico!R24</f>
        <v>116</v>
      </c>
      <c r="H10" s="6">
        <f>historico!H10+historico!H24+historico!S10+historico!S24</f>
        <v>156</v>
      </c>
      <c r="I10" s="6">
        <f>historico!I10+historico!I24+historico!T10+historico!T24</f>
        <v>-40</v>
      </c>
      <c r="J10" s="6">
        <f>historico!J10+historico!J24+historico!U10+historico!U24</f>
        <v>100</v>
      </c>
      <c r="K10" s="6">
        <f t="shared" si="1"/>
        <v>0.31818181818181818</v>
      </c>
      <c r="L10" s="6">
        <f t="shared" si="0"/>
        <v>0.18181818181818182</v>
      </c>
      <c r="M10" s="6">
        <f t="shared" si="0"/>
        <v>0.5</v>
      </c>
      <c r="N10" s="6">
        <f t="shared" si="2"/>
        <v>1</v>
      </c>
    </row>
    <row r="11" spans="1:14" x14ac:dyDescent="0.25">
      <c r="A11" s="4">
        <v>10</v>
      </c>
      <c r="B11" s="5" t="s">
        <v>6</v>
      </c>
      <c r="C11" s="6">
        <f>historico!C11+historico!C25+historico!N11+historico!N25</f>
        <v>88</v>
      </c>
      <c r="D11" s="6">
        <f>historico!D11+historico!D25+historico!O11+historico!O25</f>
        <v>23</v>
      </c>
      <c r="E11" s="6">
        <f>historico!E11+historico!E25+historico!P11+historico!P25</f>
        <v>23</v>
      </c>
      <c r="F11" s="6">
        <f>historico!F11+historico!F25+historico!Q11+historico!Q25</f>
        <v>42</v>
      </c>
      <c r="G11" s="6">
        <f>historico!G11+historico!G25+historico!R11+historico!R25</f>
        <v>104</v>
      </c>
      <c r="H11" s="6">
        <f>historico!H11+historico!H25+historico!S11+historico!S25</f>
        <v>157</v>
      </c>
      <c r="I11" s="6">
        <f>historico!I11+historico!I25+historico!T11+historico!T25</f>
        <v>-53</v>
      </c>
      <c r="J11" s="6">
        <f>historico!J11+historico!J25+historico!U11+historico!U25</f>
        <v>92</v>
      </c>
      <c r="K11" s="6">
        <f t="shared" si="1"/>
        <v>0.26136363636363635</v>
      </c>
      <c r="L11" s="6">
        <f t="shared" si="0"/>
        <v>0.26136363636363635</v>
      </c>
      <c r="M11" s="6">
        <f t="shared" si="0"/>
        <v>0.47727272727272729</v>
      </c>
      <c r="N11" s="6">
        <f t="shared" si="2"/>
        <v>1</v>
      </c>
    </row>
    <row r="12" spans="1:14" x14ac:dyDescent="0.25">
      <c r="A12" s="4">
        <v>11</v>
      </c>
      <c r="B12" s="5" t="s">
        <v>18</v>
      </c>
      <c r="C12" s="6">
        <f>historico!C12+historico!C26+historico!N12+historico!N26</f>
        <v>88</v>
      </c>
      <c r="D12" s="6">
        <f>historico!D12+historico!D26+historico!O12+historico!O26</f>
        <v>19</v>
      </c>
      <c r="E12" s="6">
        <f>historico!E12+historico!E26+historico!P12+historico!P26</f>
        <v>23</v>
      </c>
      <c r="F12" s="6">
        <f>historico!F12+historico!F26+historico!Q12+historico!Q26</f>
        <v>46</v>
      </c>
      <c r="G12" s="6">
        <f>historico!G12+historico!G26+historico!R12+historico!R26</f>
        <v>97</v>
      </c>
      <c r="H12" s="6">
        <f>historico!H12+historico!H26+historico!S12+historico!S26</f>
        <v>154</v>
      </c>
      <c r="I12" s="6">
        <f>historico!I12+historico!I26+historico!T12+historico!T26</f>
        <v>-57</v>
      </c>
      <c r="J12" s="6">
        <f>historico!J12+historico!J26+historico!U12+historico!U26</f>
        <v>77</v>
      </c>
      <c r="K12" s="6">
        <f t="shared" si="1"/>
        <v>0.21590909090909091</v>
      </c>
      <c r="L12" s="6">
        <f t="shared" si="0"/>
        <v>0.26136363636363635</v>
      </c>
      <c r="M12" s="6">
        <f t="shared" si="0"/>
        <v>0.52272727272727271</v>
      </c>
      <c r="N12" s="6">
        <f t="shared" si="2"/>
        <v>1</v>
      </c>
    </row>
    <row r="13" spans="1:14" x14ac:dyDescent="0.25">
      <c r="A13" s="4">
        <v>12</v>
      </c>
      <c r="B13" s="5" t="s">
        <v>28</v>
      </c>
      <c r="C13" s="6">
        <f>SUM(historico!C29:C30)+SUM(historico!N29:N30)+SUM(historico!X29:X30)</f>
        <v>92</v>
      </c>
      <c r="D13" s="6">
        <f>SUM(historico!D29:D30)+SUM(historico!O29:O30)+SUM(historico!Y29:Y30)</f>
        <v>51</v>
      </c>
      <c r="E13" s="6">
        <f>SUM(historico!E29:E30)+SUM(historico!P29:P30)+SUM(historico!Z29:Z30)</f>
        <v>22</v>
      </c>
      <c r="F13" s="6">
        <f>SUM(historico!F29:F30)+SUM(historico!Q29:Q30)+SUM(historico!AA29:AA30)</f>
        <v>19</v>
      </c>
      <c r="G13" s="6">
        <f>SUM(historico!G29:G30)+SUM(historico!R29:R30)+SUM(historico!AB29:AB30)</f>
        <v>173</v>
      </c>
      <c r="H13" s="6">
        <f>SUM(historico!H29:H30)+SUM(historico!S29:S30)+SUM(historico!AC29:AC30)</f>
        <v>98</v>
      </c>
      <c r="I13" s="6">
        <f>SUM(historico!I29:I30)+SUM(historico!T29:T30)+SUM(historico!AD29:AD30)</f>
        <v>75</v>
      </c>
      <c r="J13" s="6">
        <f>SUM(historico!J29:J30)+SUM(historico!U29:U30)+SUM(historico!AE29:AE30)</f>
        <v>175</v>
      </c>
      <c r="K13" s="6">
        <f>D13/$C$13</f>
        <v>0.55434782608695654</v>
      </c>
      <c r="L13" s="6">
        <f>E13/$C$13</f>
        <v>0.2391304347826087</v>
      </c>
      <c r="M13" s="6">
        <f>F13/$C$13</f>
        <v>0.20652173913043478</v>
      </c>
      <c r="N13" s="6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C8670-9C6C-4EA4-88B3-BC30C128FF37}">
  <dimension ref="A1:C6"/>
  <sheetViews>
    <sheetView workbookViewId="0">
      <selection activeCell="C6" sqref="A1:C6"/>
    </sheetView>
  </sheetViews>
  <sheetFormatPr baseColWidth="10" defaultRowHeight="15" x14ac:dyDescent="0.25"/>
  <sheetData>
    <row r="1" spans="1:3" x14ac:dyDescent="0.25">
      <c r="A1" s="4" t="s">
        <v>32</v>
      </c>
      <c r="B1" s="4" t="s">
        <v>33</v>
      </c>
      <c r="C1" s="4" t="s">
        <v>34</v>
      </c>
    </row>
    <row r="2" spans="1:3" x14ac:dyDescent="0.25">
      <c r="A2" s="5">
        <v>1</v>
      </c>
      <c r="B2" s="5">
        <f>C2/SUM(C$2:C$6)</f>
        <v>0.45454545454545453</v>
      </c>
      <c r="C2" s="5">
        <v>45</v>
      </c>
    </row>
    <row r="3" spans="1:3" x14ac:dyDescent="0.25">
      <c r="A3" s="5">
        <v>2</v>
      </c>
      <c r="B3" s="5">
        <f t="shared" ref="B3:B6" si="0">C3/SUM(C$2:C$6)</f>
        <v>0.26262626262626265</v>
      </c>
      <c r="C3" s="5">
        <v>26</v>
      </c>
    </row>
    <row r="4" spans="1:3" x14ac:dyDescent="0.25">
      <c r="A4" s="5">
        <v>3</v>
      </c>
      <c r="B4" s="5">
        <f t="shared" si="0"/>
        <v>0.20202020202020202</v>
      </c>
      <c r="C4" s="5">
        <v>20</v>
      </c>
    </row>
    <row r="5" spans="1:3" x14ac:dyDescent="0.25">
      <c r="A5" s="5">
        <v>4</v>
      </c>
      <c r="B5" s="5">
        <f t="shared" si="0"/>
        <v>5.0505050505050504E-2</v>
      </c>
      <c r="C5" s="5">
        <v>5</v>
      </c>
    </row>
    <row r="6" spans="1:3" x14ac:dyDescent="0.25">
      <c r="A6" s="5">
        <v>5</v>
      </c>
      <c r="B6" s="5">
        <f t="shared" si="0"/>
        <v>3.0303030303030304E-2</v>
      </c>
      <c r="C6" s="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CEE5-7D5D-4AD4-9749-532F17657482}">
  <dimension ref="A1:C5"/>
  <sheetViews>
    <sheetView tabSelected="1" workbookViewId="0">
      <selection activeCell="B5" sqref="A2:B5"/>
    </sheetView>
  </sheetViews>
  <sheetFormatPr baseColWidth="10" defaultRowHeight="15" x14ac:dyDescent="0.25"/>
  <sheetData>
    <row r="1" spans="1:3" x14ac:dyDescent="0.25">
      <c r="A1" s="4" t="s">
        <v>32</v>
      </c>
      <c r="B1" s="4" t="s">
        <v>33</v>
      </c>
      <c r="C1" s="4" t="s">
        <v>34</v>
      </c>
    </row>
    <row r="2" spans="1:3" x14ac:dyDescent="0.25">
      <c r="A2" s="5">
        <v>0</v>
      </c>
      <c r="B2" s="7">
        <f>C2/SUM(C$2:C$5)</f>
        <v>0.32432432432432434</v>
      </c>
      <c r="C2" s="5">
        <v>12</v>
      </c>
    </row>
    <row r="3" spans="1:3" x14ac:dyDescent="0.25">
      <c r="A3" s="5">
        <v>1</v>
      </c>
      <c r="B3" s="7">
        <f t="shared" ref="B3:B5" si="0">C3/SUM(C$2:C$5)</f>
        <v>0.32432432432432434</v>
      </c>
      <c r="C3" s="5">
        <v>12</v>
      </c>
    </row>
    <row r="4" spans="1:3" x14ac:dyDescent="0.25">
      <c r="A4" s="5">
        <v>2</v>
      </c>
      <c r="B4" s="7">
        <f t="shared" si="0"/>
        <v>0.21621621621621623</v>
      </c>
      <c r="C4" s="5">
        <v>8</v>
      </c>
    </row>
    <row r="5" spans="1:3" x14ac:dyDescent="0.25">
      <c r="A5" s="5">
        <v>3</v>
      </c>
      <c r="B5" s="7">
        <f t="shared" si="0"/>
        <v>0.13513513513513514</v>
      </c>
      <c r="C5" s="5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C19A-0B89-44B9-AD34-7938D8868DCC}">
  <dimension ref="A1:C5"/>
  <sheetViews>
    <sheetView workbookViewId="0">
      <selection activeCell="B5" sqref="A2:B5"/>
    </sheetView>
  </sheetViews>
  <sheetFormatPr baseColWidth="10" defaultRowHeight="15" x14ac:dyDescent="0.25"/>
  <sheetData>
    <row r="1" spans="1:3" x14ac:dyDescent="0.25">
      <c r="A1" s="4" t="s">
        <v>32</v>
      </c>
      <c r="B1" s="4" t="s">
        <v>33</v>
      </c>
      <c r="C1" s="4" t="s">
        <v>34</v>
      </c>
    </row>
    <row r="2" spans="1:3" x14ac:dyDescent="0.25">
      <c r="A2" s="5">
        <v>0</v>
      </c>
      <c r="B2" s="5">
        <f>C2/SUM(C$2:C$5)</f>
        <v>0.53</v>
      </c>
      <c r="C2" s="5">
        <v>53</v>
      </c>
    </row>
    <row r="3" spans="1:3" x14ac:dyDescent="0.25">
      <c r="A3" s="5">
        <v>1</v>
      </c>
      <c r="B3" s="5">
        <f t="shared" ref="B3:B5" si="0">C3/SUM(C$2:C$5)</f>
        <v>0.32</v>
      </c>
      <c r="C3" s="5">
        <v>32</v>
      </c>
    </row>
    <row r="4" spans="1:3" x14ac:dyDescent="0.25">
      <c r="A4" s="5">
        <v>2</v>
      </c>
      <c r="B4" s="5">
        <f t="shared" si="0"/>
        <v>0.12</v>
      </c>
      <c r="C4" s="5">
        <v>12</v>
      </c>
    </row>
    <row r="5" spans="1:3" x14ac:dyDescent="0.25">
      <c r="A5" s="5">
        <v>3</v>
      </c>
      <c r="B5" s="5">
        <f t="shared" si="0"/>
        <v>0.03</v>
      </c>
      <c r="C5" s="5">
        <v>3</v>
      </c>
    </row>
  </sheetData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8EFA-D050-4EFD-AFEE-F5FE07D02C73}">
  <dimension ref="A1:M17"/>
  <sheetViews>
    <sheetView workbookViewId="0">
      <selection activeCell="J3" sqref="J3"/>
    </sheetView>
  </sheetViews>
  <sheetFormatPr baseColWidth="10" defaultRowHeight="15" x14ac:dyDescent="0.25"/>
  <cols>
    <col min="2" max="2" width="14.42578125" customWidth="1"/>
    <col min="3" max="4" width="14.28515625" customWidth="1"/>
    <col min="5" max="5" width="14.42578125" customWidth="1"/>
    <col min="6" max="6" width="13.140625" customWidth="1"/>
    <col min="7" max="7" width="14.140625" customWidth="1"/>
    <col min="8" max="8" width="13.28515625" customWidth="1"/>
    <col min="9" max="9" width="13" customWidth="1"/>
    <col min="10" max="10" width="12.28515625" customWidth="1"/>
    <col min="11" max="11" width="14.28515625" customWidth="1"/>
    <col min="13" max="13" width="13.42578125" customWidth="1"/>
  </cols>
  <sheetData>
    <row r="1" spans="1:13" x14ac:dyDescent="0.25">
      <c r="A1" s="4" t="s">
        <v>29</v>
      </c>
      <c r="B1" s="4" t="s">
        <v>30</v>
      </c>
      <c r="C1" s="4" t="s">
        <v>31</v>
      </c>
      <c r="D1" s="4" t="s">
        <v>30</v>
      </c>
      <c r="E1" s="4" t="s">
        <v>31</v>
      </c>
      <c r="F1" s="4" t="s">
        <v>30</v>
      </c>
      <c r="G1" s="4" t="s">
        <v>31</v>
      </c>
      <c r="H1" s="4" t="s">
        <v>30</v>
      </c>
      <c r="I1" s="4" t="s">
        <v>31</v>
      </c>
      <c r="J1" s="4" t="s">
        <v>30</v>
      </c>
      <c r="K1" s="4" t="s">
        <v>31</v>
      </c>
      <c r="L1" s="4" t="s">
        <v>30</v>
      </c>
      <c r="M1" s="4" t="s">
        <v>31</v>
      </c>
    </row>
    <row r="2" spans="1:13" x14ac:dyDescent="0.25">
      <c r="A2" s="5">
        <v>1</v>
      </c>
      <c r="B2" s="5" t="s">
        <v>4</v>
      </c>
      <c r="C2" s="5" t="s">
        <v>2</v>
      </c>
      <c r="D2" s="5" t="s">
        <v>0</v>
      </c>
      <c r="E2" s="5" t="s">
        <v>18</v>
      </c>
      <c r="F2" s="5" t="s">
        <v>1</v>
      </c>
      <c r="G2" s="5" t="s">
        <v>5</v>
      </c>
      <c r="H2" s="5" t="s">
        <v>17</v>
      </c>
      <c r="I2" s="5" t="s">
        <v>6</v>
      </c>
      <c r="J2" s="5" t="s">
        <v>16</v>
      </c>
      <c r="K2" s="5" t="s">
        <v>15</v>
      </c>
      <c r="L2" s="5" t="s">
        <v>28</v>
      </c>
      <c r="M2" s="5" t="s">
        <v>3</v>
      </c>
    </row>
    <row r="3" spans="1:13" x14ac:dyDescent="0.25">
      <c r="A3" s="5">
        <v>2</v>
      </c>
      <c r="B3" s="5" t="str">
        <f>K2</f>
        <v>San Carlos</v>
      </c>
      <c r="C3" s="5" t="str">
        <f>F2</f>
        <v>Saprissa</v>
      </c>
      <c r="D3" s="5" t="str">
        <f>I2</f>
        <v>Santos</v>
      </c>
      <c r="E3" s="5" t="str">
        <f>D2</f>
        <v>Herediano</v>
      </c>
      <c r="F3" s="5" t="str">
        <f>E2</f>
        <v>Grecia</v>
      </c>
      <c r="G3" s="5" t="str">
        <f>B2</f>
        <v>Perez Zeledon</v>
      </c>
      <c r="H3" s="5" t="str">
        <f>M2</f>
        <v>Cartagines</v>
      </c>
      <c r="I3" s="5" t="str">
        <f>J2</f>
        <v>Jicaral</v>
      </c>
      <c r="J3" s="5" t="str">
        <f>C2</f>
        <v>Alajuelense</v>
      </c>
      <c r="K3" s="5" t="str">
        <f>H2</f>
        <v>Guadalupe</v>
      </c>
      <c r="L3" s="5" t="str">
        <f>G2</f>
        <v>Limon</v>
      </c>
      <c r="M3" s="5" t="str">
        <f>L2</f>
        <v>Sporting</v>
      </c>
    </row>
    <row r="4" spans="1:13" x14ac:dyDescent="0.25">
      <c r="A4" s="5">
        <v>3</v>
      </c>
      <c r="B4" s="5" t="str">
        <f>B3</f>
        <v>San Carlos</v>
      </c>
      <c r="C4" s="5" t="str">
        <f>L3</f>
        <v>Limon</v>
      </c>
      <c r="D4" s="5" t="str">
        <f>D3</f>
        <v>Santos</v>
      </c>
      <c r="E4" s="5" t="str">
        <f>F3</f>
        <v>Grecia</v>
      </c>
      <c r="F4" s="5" t="str">
        <f>G3</f>
        <v>Perez Zeledon</v>
      </c>
      <c r="G4" s="5" t="str">
        <f>K3</f>
        <v>Guadalupe</v>
      </c>
      <c r="H4" s="5" t="str">
        <f>E3</f>
        <v>Herediano</v>
      </c>
      <c r="I4" s="5" t="str">
        <f>J3</f>
        <v>Alajuelense</v>
      </c>
      <c r="J4" s="5" t="str">
        <f>C3</f>
        <v>Saprissa</v>
      </c>
      <c r="K4" s="5" t="str">
        <f>H3</f>
        <v>Cartagines</v>
      </c>
      <c r="L4" s="5" t="str">
        <f>M3</f>
        <v>Sporting</v>
      </c>
      <c r="M4" s="5" t="str">
        <f>I3</f>
        <v>Jicaral</v>
      </c>
    </row>
    <row r="5" spans="1:13" x14ac:dyDescent="0.25">
      <c r="A5" s="5">
        <v>4</v>
      </c>
      <c r="B5" s="5" t="str">
        <f>H4</f>
        <v>Herediano</v>
      </c>
      <c r="C5" s="5" t="str">
        <f>F4</f>
        <v>Perez Zeledon</v>
      </c>
      <c r="D5" s="5" t="str">
        <f>G4</f>
        <v>Guadalupe</v>
      </c>
      <c r="E5" s="5" t="str">
        <f>E4</f>
        <v>Grecia</v>
      </c>
      <c r="F5" s="5" t="str">
        <f>M4</f>
        <v>Jicaral</v>
      </c>
      <c r="G5" s="5" t="str">
        <f>J4</f>
        <v>Saprissa</v>
      </c>
      <c r="H5" s="5" t="str">
        <f>I4</f>
        <v>Alajuelense</v>
      </c>
      <c r="I5" s="5" t="str">
        <f>D4</f>
        <v>Santos</v>
      </c>
      <c r="J5" s="5" t="str">
        <f>C4</f>
        <v>Limon</v>
      </c>
      <c r="K5" s="5" t="str">
        <f>K4</f>
        <v>Cartagines</v>
      </c>
      <c r="L5" s="5" t="str">
        <f>L4</f>
        <v>Sporting</v>
      </c>
      <c r="M5" s="5" t="str">
        <f>B4</f>
        <v>San Carlos</v>
      </c>
    </row>
    <row r="6" spans="1:13" x14ac:dyDescent="0.25">
      <c r="A6" s="5">
        <v>5</v>
      </c>
      <c r="B6" s="5" t="str">
        <f>E5</f>
        <v>Grecia</v>
      </c>
      <c r="C6" s="5" t="str">
        <f>H5</f>
        <v>Alajuelense</v>
      </c>
      <c r="D6" s="5" t="str">
        <f>C5</f>
        <v>Perez Zeledon</v>
      </c>
      <c r="E6" s="5" t="str">
        <f>I5</f>
        <v>Santos</v>
      </c>
      <c r="F6" s="5" t="str">
        <f>K5</f>
        <v>Cartagines</v>
      </c>
      <c r="G6" s="5" t="str">
        <f>M5</f>
        <v>San Carlos</v>
      </c>
      <c r="H6" s="5" t="str">
        <f>G5</f>
        <v>Saprissa</v>
      </c>
      <c r="I6" s="5" t="str">
        <f>L5</f>
        <v>Sporting</v>
      </c>
      <c r="J6" s="5" t="str">
        <f>D5</f>
        <v>Guadalupe</v>
      </c>
      <c r="K6" s="5" t="str">
        <f>B5</f>
        <v>Herediano</v>
      </c>
      <c r="L6" s="5" t="str">
        <f>F5</f>
        <v>Jicaral</v>
      </c>
      <c r="M6" s="5" t="str">
        <f>J5</f>
        <v>Limon</v>
      </c>
    </row>
    <row r="7" spans="1:13" x14ac:dyDescent="0.25">
      <c r="A7" s="5">
        <v>6</v>
      </c>
      <c r="B7" s="5" t="str">
        <f>G6</f>
        <v>San Carlos</v>
      </c>
      <c r="C7" s="5" t="str">
        <f>I6</f>
        <v>Sporting</v>
      </c>
      <c r="D7" s="5" t="str">
        <f>E6</f>
        <v>Santos</v>
      </c>
      <c r="E7" s="5" t="str">
        <f>C6</f>
        <v>Alajuelense</v>
      </c>
      <c r="F7" s="5" t="str">
        <f>B6</f>
        <v>Grecia</v>
      </c>
      <c r="G7" s="5" t="str">
        <f>J6</f>
        <v>Guadalupe</v>
      </c>
      <c r="H7" s="5" t="str">
        <f>D6</f>
        <v>Perez Zeledon</v>
      </c>
      <c r="I7" s="5" t="str">
        <f>K6</f>
        <v>Herediano</v>
      </c>
      <c r="J7" s="5" t="str">
        <f>F6</f>
        <v>Cartagines</v>
      </c>
      <c r="K7" s="5" t="str">
        <f>M6</f>
        <v>Limon</v>
      </c>
      <c r="L7" s="5" t="str">
        <f>H6</f>
        <v>Saprissa</v>
      </c>
      <c r="M7" s="5" t="str">
        <f>L6</f>
        <v>Jicaral</v>
      </c>
    </row>
    <row r="8" spans="1:13" x14ac:dyDescent="0.25">
      <c r="A8" s="5">
        <v>7</v>
      </c>
      <c r="B8" s="5" t="str">
        <f>B7</f>
        <v>San Carlos</v>
      </c>
      <c r="C8" s="5" t="str">
        <f>J7</f>
        <v>Cartagines</v>
      </c>
      <c r="D8" s="5" t="str">
        <f>D7</f>
        <v>Santos</v>
      </c>
      <c r="E8" s="5" t="str">
        <f>H7</f>
        <v>Perez Zeledon</v>
      </c>
      <c r="F8" s="5" t="str">
        <f>I7</f>
        <v>Herediano</v>
      </c>
      <c r="G8" s="5" t="str">
        <f>G7</f>
        <v>Guadalupe</v>
      </c>
      <c r="H8" s="5" t="str">
        <f>E7</f>
        <v>Alajuelense</v>
      </c>
      <c r="I8" s="5" t="str">
        <f>F7</f>
        <v>Grecia</v>
      </c>
      <c r="J8" s="5" t="str">
        <f>K7</f>
        <v>Limon</v>
      </c>
      <c r="K8" s="5" t="str">
        <f>M7</f>
        <v>Jicaral</v>
      </c>
      <c r="L8" s="5" t="str">
        <f>C7</f>
        <v>Sporting</v>
      </c>
      <c r="M8" s="5" t="str">
        <f>L7</f>
        <v>Saprissa</v>
      </c>
    </row>
    <row r="9" spans="1:13" x14ac:dyDescent="0.25">
      <c r="A9" s="5">
        <v>8</v>
      </c>
      <c r="B9" s="5" t="str">
        <f>I8</f>
        <v>Grecia</v>
      </c>
      <c r="C9" s="5" t="str">
        <f>D8</f>
        <v>Santos</v>
      </c>
      <c r="D9" s="5" t="str">
        <f>C8</f>
        <v>Cartagines</v>
      </c>
      <c r="E9" s="5" t="str">
        <f>M8</f>
        <v>Saprissa</v>
      </c>
      <c r="F9" s="5" t="str">
        <f>G8</f>
        <v>Guadalupe</v>
      </c>
      <c r="G9" s="5" t="str">
        <f>E8</f>
        <v>Perez Zeledon</v>
      </c>
      <c r="H9" s="5" t="str">
        <f>K8</f>
        <v>Jicaral</v>
      </c>
      <c r="I9" s="5" t="str">
        <f>L8</f>
        <v>Sporting</v>
      </c>
      <c r="J9" s="5" t="str">
        <f>H8</f>
        <v>Alajuelense</v>
      </c>
      <c r="K9" s="5" t="str">
        <f>F8</f>
        <v>Herediano</v>
      </c>
      <c r="L9" s="5" t="str">
        <f>J8</f>
        <v>Limon</v>
      </c>
      <c r="M9" s="5" t="str">
        <f>B8</f>
        <v>San Carlos</v>
      </c>
    </row>
    <row r="10" spans="1:13" x14ac:dyDescent="0.25">
      <c r="A10" s="5">
        <v>9</v>
      </c>
      <c r="B10" s="5" t="str">
        <f>G9</f>
        <v>Perez Zeledon</v>
      </c>
      <c r="C10" s="5" t="str">
        <f>B9</f>
        <v>Grecia</v>
      </c>
      <c r="D10" s="5" t="str">
        <f>K9</f>
        <v>Herediano</v>
      </c>
      <c r="E10" s="5" t="str">
        <f>C9</f>
        <v>Santos</v>
      </c>
      <c r="F10" s="5" t="str">
        <f>E9</f>
        <v>Saprissa</v>
      </c>
      <c r="G10" s="5" t="str">
        <f>M9</f>
        <v>San Carlos</v>
      </c>
      <c r="H10" s="5" t="str">
        <f>F9</f>
        <v>Guadalupe</v>
      </c>
      <c r="I10" s="5" t="str">
        <f>J9</f>
        <v>Alajuelense</v>
      </c>
      <c r="J10" s="5" t="str">
        <f>H9</f>
        <v>Jicaral</v>
      </c>
      <c r="K10" s="5" t="str">
        <f>D9</f>
        <v>Cartagines</v>
      </c>
      <c r="L10" s="5" t="str">
        <f>I9</f>
        <v>Sporting</v>
      </c>
      <c r="M10" s="5" t="str">
        <f>L9</f>
        <v>Limon</v>
      </c>
    </row>
    <row r="11" spans="1:13" x14ac:dyDescent="0.25">
      <c r="A11" s="5">
        <v>10</v>
      </c>
      <c r="B11" s="5" t="str">
        <f>G10</f>
        <v>San Carlos</v>
      </c>
      <c r="C11" s="5" t="str">
        <f>J10</f>
        <v>Jicaral</v>
      </c>
      <c r="D11" s="5" t="str">
        <f>E10</f>
        <v>Santos</v>
      </c>
      <c r="E11" s="5" t="str">
        <f>H10</f>
        <v>Guadalupe</v>
      </c>
      <c r="F11" s="5" t="str">
        <f>C10</f>
        <v>Grecia</v>
      </c>
      <c r="G11" s="5" t="str">
        <f>D10</f>
        <v>Herediano</v>
      </c>
      <c r="H11" s="5" t="str">
        <f>K10</f>
        <v>Cartagines</v>
      </c>
      <c r="I11" s="5" t="str">
        <f>L10</f>
        <v>Sporting</v>
      </c>
      <c r="J11" s="5" t="str">
        <f>I10</f>
        <v>Alajuelense</v>
      </c>
      <c r="K11" s="5" t="str">
        <f>B10</f>
        <v>Perez Zeledon</v>
      </c>
      <c r="L11" s="5" t="str">
        <f>M10</f>
        <v>Limon</v>
      </c>
      <c r="M11" s="5" t="str">
        <f>F10</f>
        <v>Saprissa</v>
      </c>
    </row>
    <row r="12" spans="1:13" x14ac:dyDescent="0.25">
      <c r="A12" s="5">
        <v>11</v>
      </c>
      <c r="B12" s="5" t="str">
        <f>D11</f>
        <v>Santos</v>
      </c>
      <c r="C12" s="5" t="str">
        <f>M11</f>
        <v>Saprissa</v>
      </c>
      <c r="D12" s="5" t="str">
        <f>G11</f>
        <v>Herediano</v>
      </c>
      <c r="E12" s="5" t="str">
        <f>B11</f>
        <v>San Carlos</v>
      </c>
      <c r="F12" s="5" t="str">
        <f>E11</f>
        <v>Guadalupe</v>
      </c>
      <c r="G12" s="5" t="str">
        <f>H11</f>
        <v>Cartagines</v>
      </c>
      <c r="H12" s="5" t="str">
        <f>J11</f>
        <v>Alajuelense</v>
      </c>
      <c r="I12" s="5" t="str">
        <f>C11</f>
        <v>Jicaral</v>
      </c>
      <c r="J12" s="5" t="str">
        <f>L11</f>
        <v>Limon</v>
      </c>
      <c r="K12" s="5" t="str">
        <f>F11</f>
        <v>Grecia</v>
      </c>
      <c r="L12" s="5" t="str">
        <f>I11</f>
        <v>Sporting</v>
      </c>
      <c r="M12" s="5" t="str">
        <f>K11</f>
        <v>Perez Zeledon</v>
      </c>
    </row>
    <row r="13" spans="1:13" x14ac:dyDescent="0.25">
      <c r="A13" s="5">
        <v>12</v>
      </c>
      <c r="B13" s="5" t="str">
        <f>E12</f>
        <v>San Carlos</v>
      </c>
      <c r="C13" s="5" t="str">
        <f>B12</f>
        <v>Santos</v>
      </c>
      <c r="D13" s="5" t="str">
        <f>M12</f>
        <v>Perez Zeledon</v>
      </c>
      <c r="E13" s="5" t="str">
        <f>J12</f>
        <v>Limon</v>
      </c>
      <c r="F13" s="5" t="str">
        <f>G12</f>
        <v>Cartagines</v>
      </c>
      <c r="G13" s="5" t="str">
        <f>K12</f>
        <v>Grecia</v>
      </c>
      <c r="H13" s="5" t="str">
        <f>D12</f>
        <v>Herediano</v>
      </c>
      <c r="I13" s="5" t="str">
        <f>L12</f>
        <v>Sporting</v>
      </c>
      <c r="J13" s="5" t="str">
        <f>C12</f>
        <v>Saprissa</v>
      </c>
      <c r="K13" s="5" t="str">
        <f>H12</f>
        <v>Alajuelense</v>
      </c>
      <c r="L13" s="5" t="str">
        <f>I12</f>
        <v>Jicaral</v>
      </c>
      <c r="M13" s="5" t="str">
        <f>F12</f>
        <v>Guadalupe</v>
      </c>
    </row>
    <row r="14" spans="1:13" x14ac:dyDescent="0.25">
      <c r="A14" s="5">
        <v>13</v>
      </c>
      <c r="B14" s="5" t="str">
        <f>C13</f>
        <v>Santos</v>
      </c>
      <c r="C14" s="5" t="str">
        <f>L13</f>
        <v>Jicaral</v>
      </c>
      <c r="D14" s="5" t="str">
        <f>G13</f>
        <v>Grecia</v>
      </c>
      <c r="E14" s="5" t="str">
        <f>B13</f>
        <v>San Carlos</v>
      </c>
      <c r="F14" s="5" t="str">
        <f>J13</f>
        <v>Saprissa</v>
      </c>
      <c r="G14" s="5" t="str">
        <f>D13</f>
        <v>Perez Zeledon</v>
      </c>
      <c r="H14" s="5" t="str">
        <f>M13</f>
        <v>Guadalupe</v>
      </c>
      <c r="I14" s="5" t="str">
        <f>I13</f>
        <v>Sporting</v>
      </c>
      <c r="J14" s="5" t="str">
        <f>K13</f>
        <v>Alajuelense</v>
      </c>
      <c r="K14" s="5" t="str">
        <f>F13</f>
        <v>Cartagines</v>
      </c>
      <c r="L14" s="5" t="str">
        <f>E13</f>
        <v>Limon</v>
      </c>
      <c r="M14" s="5" t="str">
        <f>H13</f>
        <v>Herediano</v>
      </c>
    </row>
    <row r="15" spans="1:13" x14ac:dyDescent="0.25">
      <c r="A15" s="5">
        <v>14</v>
      </c>
      <c r="B15" s="5" t="str">
        <f>E14</f>
        <v>San Carlos</v>
      </c>
      <c r="C15" s="5" t="str">
        <f>G14</f>
        <v>Perez Zeledon</v>
      </c>
      <c r="D15" s="5" t="str">
        <f>K14</f>
        <v>Cartagines</v>
      </c>
      <c r="E15" s="5" t="str">
        <f>B14</f>
        <v>Santos</v>
      </c>
      <c r="F15" s="5" t="str">
        <f>M14</f>
        <v>Herediano</v>
      </c>
      <c r="G15" s="5" t="str">
        <f>F14</f>
        <v>Saprissa</v>
      </c>
      <c r="H15" s="5" t="str">
        <f>C14</f>
        <v>Jicaral</v>
      </c>
      <c r="I15" s="5" t="str">
        <f>D14</f>
        <v>Grecia</v>
      </c>
      <c r="J15" s="5" t="str">
        <f>L14</f>
        <v>Limon</v>
      </c>
      <c r="K15" s="5" t="str">
        <f>H14</f>
        <v>Guadalupe</v>
      </c>
      <c r="L15" s="5" t="str">
        <f>I14</f>
        <v>Sporting</v>
      </c>
      <c r="M15" s="5" t="str">
        <f>J14</f>
        <v>Alajuelense</v>
      </c>
    </row>
    <row r="16" spans="1:13" x14ac:dyDescent="0.25">
      <c r="A16" s="5">
        <v>15</v>
      </c>
      <c r="B16" s="5" t="str">
        <f>B15</f>
        <v>San Carlos</v>
      </c>
      <c r="C16" s="5" t="str">
        <f>M15</f>
        <v>Alajuelense</v>
      </c>
      <c r="D16" s="5" t="str">
        <f>E15</f>
        <v>Santos</v>
      </c>
      <c r="E16" s="5" t="str">
        <f>J15</f>
        <v>Limon</v>
      </c>
      <c r="F16" s="5" t="str">
        <f>I15</f>
        <v>Grecia</v>
      </c>
      <c r="G16" s="5" t="str">
        <f>L15</f>
        <v>Sporting</v>
      </c>
      <c r="H16" s="5" t="str">
        <f>C15</f>
        <v>Perez Zeledon</v>
      </c>
      <c r="I16" s="5" t="str">
        <f>H15</f>
        <v>Jicaral</v>
      </c>
      <c r="J16" s="5" t="str">
        <f>D15</f>
        <v>Cartagines</v>
      </c>
      <c r="K16" s="5" t="str">
        <f>F15</f>
        <v>Herediano</v>
      </c>
      <c r="L16" s="5" t="str">
        <f>G15</f>
        <v>Saprissa</v>
      </c>
      <c r="M16" s="5" t="str">
        <f>K15</f>
        <v>Guadalupe</v>
      </c>
    </row>
    <row r="17" spans="1:13" x14ac:dyDescent="0.25">
      <c r="A17" s="5">
        <v>16</v>
      </c>
      <c r="B17" s="5" t="str">
        <f>F16</f>
        <v>Grecia</v>
      </c>
      <c r="C17" s="5" t="str">
        <f>L16</f>
        <v>Saprissa</v>
      </c>
      <c r="D17" s="5" t="str">
        <f>H16</f>
        <v>Perez Zeledon</v>
      </c>
      <c r="E17" s="5" t="str">
        <f>J16</f>
        <v>Cartagines</v>
      </c>
      <c r="F17" s="5" t="str">
        <f>M16</f>
        <v>Guadalupe</v>
      </c>
      <c r="G17" s="5" t="str">
        <f>B16</f>
        <v>San Carlos</v>
      </c>
      <c r="H17" s="5" t="str">
        <f>I16</f>
        <v>Jicaral</v>
      </c>
      <c r="I17" s="5" t="str">
        <f>K16</f>
        <v>Herediano</v>
      </c>
      <c r="J17" s="5" t="str">
        <f>C16</f>
        <v>Alajuelense</v>
      </c>
      <c r="K17" s="5" t="str">
        <f>E16</f>
        <v>Limon</v>
      </c>
      <c r="L17" s="5" t="str">
        <f>G16</f>
        <v>Sporting</v>
      </c>
      <c r="M17" s="5" t="str">
        <f>D16</f>
        <v>Santos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historico</vt:lpstr>
      <vt:lpstr>unafut</vt:lpstr>
      <vt:lpstr>wins</vt:lpstr>
      <vt:lpstr>draws</vt:lpstr>
      <vt:lpstr>goals_loser</vt:lpstr>
      <vt:lpstr>jornadas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 Duarte</dc:creator>
  <cp:lastModifiedBy>Rolando Duarte</cp:lastModifiedBy>
  <dcterms:created xsi:type="dcterms:W3CDTF">2020-09-13T02:01:34Z</dcterms:created>
  <dcterms:modified xsi:type="dcterms:W3CDTF">2020-11-27T19:03:01Z</dcterms:modified>
</cp:coreProperties>
</file>