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"/>
    </mc:Choice>
  </mc:AlternateContent>
  <xr:revisionPtr revIDLastSave="0" documentId="13_ncr:1_{2B9CD445-D74B-4DEE-BF77-FC097E44F298}" xr6:coauthVersionLast="47" xr6:coauthVersionMax="47" xr10:uidLastSave="{00000000-0000-0000-0000-000000000000}"/>
  <bookViews>
    <workbookView xWindow="0" yWindow="0" windowWidth="11520" windowHeight="12360" xr2:uid="{9BEBCB2A-414F-4B34-AE22-401FCCFE0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17" i="1"/>
  <c r="B14" i="1"/>
  <c r="B13" i="1"/>
  <c r="B15" i="1"/>
  <c r="B12" i="1"/>
  <c r="B10" i="1"/>
  <c r="B9" i="1"/>
  <c r="B8" i="1"/>
  <c r="B7" i="1"/>
  <c r="E5" i="1"/>
  <c r="D5" i="1"/>
  <c r="G2" i="1"/>
</calcChain>
</file>

<file path=xl/sharedStrings.xml><?xml version="1.0" encoding="utf-8"?>
<sst xmlns="http://schemas.openxmlformats.org/spreadsheetml/2006/main" count="29" uniqueCount="29">
  <si>
    <t>min speed</t>
  </si>
  <si>
    <t>max speed</t>
  </si>
  <si>
    <t>u0</t>
  </si>
  <si>
    <t>Br (T)</t>
  </si>
  <si>
    <t>next max (Nm)</t>
  </si>
  <si>
    <t>next min (Nm)</t>
  </si>
  <si>
    <t>max torque (Nm)</t>
  </si>
  <si>
    <t>min torque (Nm)</t>
  </si>
  <si>
    <t>Magnet Radius (m)</t>
  </si>
  <si>
    <t>Magnet Thickness (m)</t>
  </si>
  <si>
    <t>Flywheel Thickness (m)</t>
  </si>
  <si>
    <t>Magnet Volume</t>
  </si>
  <si>
    <t>Dipole</t>
  </si>
  <si>
    <t>Conductivity</t>
  </si>
  <si>
    <t>Distance (min-min)</t>
  </si>
  <si>
    <t>Distance (min-max)</t>
  </si>
  <si>
    <t>Distance (max-min)</t>
  </si>
  <si>
    <t>Distance (max-max)</t>
  </si>
  <si>
    <t>Flywheel Radius (m)</t>
  </si>
  <si>
    <t>Speed-Torque</t>
  </si>
  <si>
    <t>min-min next</t>
  </si>
  <si>
    <t>min-max next</t>
  </si>
  <si>
    <t>max-min next</t>
  </si>
  <si>
    <t>max-max next</t>
  </si>
  <si>
    <t>min-min change</t>
  </si>
  <si>
    <t>min-max change</t>
  </si>
  <si>
    <t>max-min change</t>
  </si>
  <si>
    <t>max-max change</t>
  </si>
  <si>
    <t>change in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</si>
</sst>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7F11-1238-4453-87CD-CF46555CB8CA}">
  <dimension ref="A1:H20"/>
  <sheetViews>
    <sheetView tabSelected="1" workbookViewId="0">
      <selection activeCell="C21" sqref="C21"/>
    </sheetView>
  </sheetViews>
  <sheetFormatPr defaultRowHeight="14.4" x14ac:dyDescent="0.3"/>
  <cols>
    <col min="1" max="1" width="17.33203125" bestFit="1" customWidth="1"/>
    <col min="2" max="2" width="18.77734375" bestFit="1" customWidth="1"/>
    <col min="3" max="3" width="19.6640625" bestFit="1" customWidth="1"/>
    <col min="4" max="4" width="14" bestFit="1" customWidth="1"/>
    <col min="6" max="6" width="11.109375" bestFit="1" customWidth="1"/>
    <col min="7" max="7" width="17.21875" bestFit="1" customWidth="1"/>
    <col min="8" max="8" width="14" bestFit="1" customWidth="1"/>
  </cols>
  <sheetData>
    <row r="1" spans="1:8" x14ac:dyDescent="0.3">
      <c r="A1" t="s">
        <v>7</v>
      </c>
      <c r="B1" t="s">
        <v>6</v>
      </c>
      <c r="C1" t="s">
        <v>5</v>
      </c>
      <c r="D1" t="s">
        <v>4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>
        <v>0.1096</v>
      </c>
      <c r="B2">
        <v>49.228000000000002</v>
      </c>
      <c r="C2">
        <v>0.11799999999999999</v>
      </c>
      <c r="D2">
        <v>46.002000000000002</v>
      </c>
      <c r="E2">
        <v>261.97000000000003</v>
      </c>
      <c r="F2">
        <v>641.41999999999996</v>
      </c>
      <c r="G2">
        <f>4*PI()*10^-7</f>
        <v>1.2566370614359173E-6</v>
      </c>
      <c r="H2">
        <v>1.48</v>
      </c>
    </row>
    <row r="4" spans="1:8" x14ac:dyDescent="0.3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18</v>
      </c>
    </row>
    <row r="5" spans="1:8" x14ac:dyDescent="0.3">
      <c r="A5">
        <v>2.5399999999999999E-2</v>
      </c>
      <c r="B5">
        <v>6.3499999999999997E-3</v>
      </c>
      <c r="C5">
        <v>1.2699999999999999E-2</v>
      </c>
      <c r="D5">
        <f>PI()*(A5^2)</f>
        <v>2.0268299163899908E-3</v>
      </c>
      <c r="E5">
        <f>H2*D5/G2</f>
        <v>2387.0919999999996</v>
      </c>
      <c r="F5" s="1">
        <v>37700000</v>
      </c>
      <c r="G5">
        <v>5.0799999999999998E-2</v>
      </c>
    </row>
    <row r="6" spans="1:8" x14ac:dyDescent="0.3">
      <c r="A6" t="s">
        <v>19</v>
      </c>
    </row>
    <row r="7" spans="1:8" x14ac:dyDescent="0.3">
      <c r="A7" t="s">
        <v>14</v>
      </c>
      <c r="B7" s="1">
        <f>((2*G2*E5*SQRT(A2))/((40000*PI()^(3/2))*SQRT(F5*((2*G5)^2))*C5*(G5^2)*E2))^(1/3)</f>
        <v>1.1852068012951568E-3</v>
      </c>
    </row>
    <row r="8" spans="1:8" x14ac:dyDescent="0.3">
      <c r="A8" t="s">
        <v>15</v>
      </c>
      <c r="B8" s="1">
        <f>((2*G2*E5*SQRT(B2))/((40000*PI()^(3/2))*SQRT(F5*((2*G5)^2))*C5*(G5^2)*E2))^(1/3)</f>
        <v>3.2799035632585225E-3</v>
      </c>
    </row>
    <row r="9" spans="1:8" x14ac:dyDescent="0.3">
      <c r="A9" t="s">
        <v>16</v>
      </c>
      <c r="B9" s="1">
        <f>((2*G2*E5*SQRT(A2))/((40000*PI()^(3/2))*SQRT(F5*((2*G5)^2))*C5*(G5^2)*F2))^(1/3)</f>
        <v>8.7935416018255878E-4</v>
      </c>
    </row>
    <row r="10" spans="1:8" x14ac:dyDescent="0.3">
      <c r="A10" t="s">
        <v>17</v>
      </c>
      <c r="B10" s="1">
        <f>((2*G2*E5*SQRT(B2))/((40000*PI()^(3/2))*SQRT(F5*((2*G5)^2))*C5*(G5^2)*F2))^(1/3)</f>
        <v>2.4334967030202855E-3</v>
      </c>
    </row>
    <row r="12" spans="1:8" x14ac:dyDescent="0.3">
      <c r="A12" t="s">
        <v>20</v>
      </c>
      <c r="B12" s="1">
        <f>((2*G2*E5*SQRT(C2))/((40000*PI()^(3/2))*SQRT(F5*((2*G5)^2))*C5*(G5^2)*E2))^(1/3)</f>
        <v>1.1998843176801999E-3</v>
      </c>
    </row>
    <row r="13" spans="1:8" x14ac:dyDescent="0.3">
      <c r="A13" t="s">
        <v>21</v>
      </c>
      <c r="B13" s="1">
        <f>((2*G2*E5*SQRT(D2))/((40000*PI()^(3/2))*SQRT(F5*((2*G5)^2))*C5*(G5^2)*E2))^(1/3)</f>
        <v>3.2430613287654088E-3</v>
      </c>
    </row>
    <row r="14" spans="1:8" x14ac:dyDescent="0.3">
      <c r="A14" t="s">
        <v>22</v>
      </c>
      <c r="B14" s="1">
        <f>((2*G2*E5*SQRT(C2))/((40000*PI()^(3/2))*SQRT(F5*((2*G5)^2))*C5*(G5^2)*F2))^(1/3)</f>
        <v>8.9024401930269811E-4</v>
      </c>
    </row>
    <row r="15" spans="1:8" x14ac:dyDescent="0.3">
      <c r="A15" t="s">
        <v>23</v>
      </c>
      <c r="B15" s="1">
        <f>((2*G2*E5*SQRT(D2))/((40000*PI()^(3/2))*SQRT(F5*((2*G5)^2))*C5*(G5^2)*F2))^(1/3)</f>
        <v>2.4061619187982063E-3</v>
      </c>
    </row>
    <row r="16" spans="1:8" x14ac:dyDescent="0.3">
      <c r="C16" t="s">
        <v>28</v>
      </c>
    </row>
    <row r="17" spans="1:3" x14ac:dyDescent="0.3">
      <c r="A17" t="s">
        <v>24</v>
      </c>
      <c r="B17" s="1">
        <f>B7-B12</f>
        <v>-1.4677516385043065E-5</v>
      </c>
      <c r="C17">
        <v>14.7</v>
      </c>
    </row>
    <row r="18" spans="1:3" x14ac:dyDescent="0.3">
      <c r="A18" t="s">
        <v>25</v>
      </c>
      <c r="B18" s="1">
        <f t="shared" ref="B18:B20" si="0">B8-B13</f>
        <v>3.6842234493113767E-5</v>
      </c>
      <c r="C18">
        <v>36.799999999999997</v>
      </c>
    </row>
    <row r="19" spans="1:3" x14ac:dyDescent="0.3">
      <c r="A19" t="s">
        <v>26</v>
      </c>
      <c r="B19" s="1">
        <f t="shared" si="0"/>
        <v>-1.0889859120139325E-5</v>
      </c>
      <c r="C19">
        <v>10.9</v>
      </c>
    </row>
    <row r="20" spans="1:3" x14ac:dyDescent="0.3">
      <c r="A20" t="s">
        <v>27</v>
      </c>
      <c r="B20" s="1">
        <f t="shared" si="0"/>
        <v>2.7334784222079155E-5</v>
      </c>
      <c r="C20">
        <v>27.3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Reed</dc:creator>
  <cp:lastModifiedBy>Benjamin Reed</cp:lastModifiedBy>
  <dcterms:created xsi:type="dcterms:W3CDTF">2023-02-15T00:38:34Z</dcterms:created>
  <dcterms:modified xsi:type="dcterms:W3CDTF">2023-02-15T01:23:33Z</dcterms:modified>
</cp:coreProperties>
</file>